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Data\Github\WebPinHelper\assets\pindata\"/>
    </mc:Choice>
  </mc:AlternateContent>
  <xr:revisionPtr revIDLastSave="0" documentId="13_ncr:1_{3497EDE7-56AB-435A-8505-B6A79975B98E}" xr6:coauthVersionLast="47" xr6:coauthVersionMax="47" xr10:uidLastSave="{00000000-0000-0000-0000-000000000000}"/>
  <bookViews>
    <workbookView xWindow="-120" yWindow="-120" windowWidth="38640" windowHeight="15720" tabRatio="801" activeTab="1" xr2:uid="{8BC716F0-A9D7-4FA1-B51D-AD75AA2EA7F5}"/>
  </bookViews>
  <sheets>
    <sheet name="History" sheetId="47" r:id="rId1"/>
    <sheet name="Sheet1" sheetId="48" r:id="rId2"/>
    <sheet name="SITE1" sheetId="1" r:id="rId3"/>
    <sheet name="SITE3" sheetId="45" r:id="rId4"/>
    <sheet name="SITE5" sheetId="46" r:id="rId5"/>
    <sheet name="CrossTalk" sheetId="39" r:id="rId6"/>
    <sheet name="Loop Back(M02,03,05)" sheetId="35" r:id="rId7"/>
    <sheet name="CLK(M01),USB(M06)" sheetId="32" r:id="rId8"/>
    <sheet name="DP" sheetId="38" r:id="rId9"/>
    <sheet name="XTAL,RCOMP" sheetId="36" r:id="rId10"/>
    <sheet name="FLASH" sheetId="41" r:id="rId11"/>
    <sheet name="Thermal" sheetId="37" r:id="rId12"/>
    <sheet name="LINK" sheetId="11" r:id="rId13"/>
    <sheet name="POWER" sheetId="43" r:id="rId14"/>
  </sheets>
  <externalReferences>
    <externalReference r:id="rId15"/>
  </externalReferences>
  <definedNames>
    <definedName name="_xlnm._FilterDatabase" localSheetId="2" hidden="1">SITE1!$A$3:$AW$3</definedName>
    <definedName name="cmt_handler_">[1]Pad_info!$B$11:$B$13</definedName>
    <definedName name="Diff_">[1]set_validations_!$A$2:$A$401</definedName>
    <definedName name="gang_">[1]set_validations_!$D$2:$D$201</definedName>
    <definedName name="Loop_back">[1]set_validations_!$E$2:$E$201</definedName>
    <definedName name="Match_">[1]set_validations_!$B$2:$B$201</definedName>
    <definedName name="module_max_">#REF!</definedName>
    <definedName name="_xlnm.Print_Area" localSheetId="7">'CLK(M01),USB(M06)'!$A:$V</definedName>
    <definedName name="_xlnm.Print_Area" localSheetId="5">CrossTalk!#REF!</definedName>
    <definedName name="_xlnm.Print_Area" localSheetId="8">DP!$A$1:$X$36</definedName>
    <definedName name="_xlnm.Print_Area" localSheetId="10">FLASH!$A$1:$O$20</definedName>
    <definedName name="_xlnm.Print_Area" localSheetId="6">'Loop Back(M02,03,05)'!$A:$AB</definedName>
    <definedName name="_xlnm.Print_Area" localSheetId="2">SITE1!#REF!</definedName>
    <definedName name="_xlnm.Print_Area" localSheetId="11">Thermal!$A$1:$S$22</definedName>
    <definedName name="_xlnm.Print_Area" localSheetId="9">'XTAL,RCOMP'!$A$1:$Y$21</definedName>
    <definedName name="Share_">[1]set_validations_!$C$2:$C$201</definedName>
    <definedName name="Time_Domain">[1]set_validations_!$F$2:$F$201</definedName>
    <definedName name="TP_">#REF!</definedName>
    <definedName name="V93K_handler_">[1]Pad_info!$B$15:$B$16</definedName>
    <definedName name="WT_PC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48" l="1"/>
  <c r="I3" i="48"/>
  <c r="I4" i="48"/>
  <c r="I5" i="48"/>
  <c r="I6" i="48"/>
  <c r="I7" i="48"/>
  <c r="I8" i="48"/>
  <c r="I9" i="48"/>
  <c r="I10" i="48"/>
  <c r="I11" i="48"/>
  <c r="I12" i="48"/>
  <c r="I13" i="48"/>
  <c r="I14" i="48"/>
  <c r="I15" i="48"/>
  <c r="J15" i="48" s="1"/>
  <c r="I16" i="48"/>
  <c r="I17" i="48"/>
  <c r="J17" i="48" s="1"/>
  <c r="I18" i="48"/>
  <c r="I19" i="48"/>
  <c r="I20" i="48"/>
  <c r="I21" i="48"/>
  <c r="I22" i="48"/>
  <c r="I23" i="48"/>
  <c r="I24" i="48"/>
  <c r="I25" i="48"/>
  <c r="I26" i="48"/>
  <c r="I27" i="48"/>
  <c r="I28" i="48"/>
  <c r="I29" i="48"/>
  <c r="I30" i="48"/>
  <c r="I31" i="48"/>
  <c r="J31" i="48" s="1"/>
  <c r="I32" i="48"/>
  <c r="I33" i="48"/>
  <c r="J33" i="48" s="1"/>
  <c r="I34" i="48"/>
  <c r="I35" i="48"/>
  <c r="I36" i="48"/>
  <c r="I37" i="48"/>
  <c r="I38" i="48"/>
  <c r="I39" i="48"/>
  <c r="I40" i="48"/>
  <c r="I41" i="48"/>
  <c r="I42" i="48"/>
  <c r="I43" i="48"/>
  <c r="I44" i="48"/>
  <c r="I45" i="48"/>
  <c r="I46" i="48"/>
  <c r="I47" i="48"/>
  <c r="J47" i="48" s="1"/>
  <c r="I48" i="48"/>
  <c r="I49" i="48"/>
  <c r="J49" i="48" s="1"/>
  <c r="I50" i="48"/>
  <c r="I51" i="48"/>
  <c r="I52" i="48"/>
  <c r="I53" i="48"/>
  <c r="I54" i="48"/>
  <c r="I55" i="48"/>
  <c r="I56" i="48"/>
  <c r="I57" i="48"/>
  <c r="I58" i="48"/>
  <c r="I59" i="48"/>
  <c r="I60" i="48"/>
  <c r="I61" i="48"/>
  <c r="I62" i="48"/>
  <c r="I63" i="48"/>
  <c r="J63" i="48" s="1"/>
  <c r="I64" i="48"/>
  <c r="I65" i="48"/>
  <c r="J65" i="48" s="1"/>
  <c r="I66" i="48"/>
  <c r="I67" i="48"/>
  <c r="I68" i="48"/>
  <c r="I69" i="48"/>
  <c r="I70" i="48"/>
  <c r="I71" i="48"/>
  <c r="I72" i="48"/>
  <c r="I73" i="48"/>
  <c r="I74" i="48"/>
  <c r="I75" i="48"/>
  <c r="I76" i="48"/>
  <c r="I77" i="48"/>
  <c r="I78" i="48"/>
  <c r="I79" i="48"/>
  <c r="J79" i="48" s="1"/>
  <c r="I80" i="48"/>
  <c r="I81" i="48"/>
  <c r="J81" i="48" s="1"/>
  <c r="I82" i="48"/>
  <c r="I83" i="48"/>
  <c r="I84" i="48"/>
  <c r="I85" i="48"/>
  <c r="I86" i="48"/>
  <c r="I87" i="48"/>
  <c r="I88" i="48"/>
  <c r="I89" i="48"/>
  <c r="I90" i="48"/>
  <c r="I91" i="48"/>
  <c r="I92" i="48"/>
  <c r="I93" i="48"/>
  <c r="I94" i="48"/>
  <c r="I95" i="48"/>
  <c r="J95" i="48" s="1"/>
  <c r="I96" i="48"/>
  <c r="I97" i="48"/>
  <c r="J97" i="48" s="1"/>
  <c r="I98" i="48"/>
  <c r="I99" i="48"/>
  <c r="I100" i="48"/>
  <c r="I101" i="48"/>
  <c r="I102" i="48"/>
  <c r="I103" i="48"/>
  <c r="I104" i="48"/>
  <c r="I105" i="48"/>
  <c r="I106" i="48"/>
  <c r="I107" i="48"/>
  <c r="I108" i="48"/>
  <c r="I109" i="48"/>
  <c r="I110" i="48"/>
  <c r="I111" i="48"/>
  <c r="J111" i="48" s="1"/>
  <c r="I112" i="48"/>
  <c r="I113" i="48"/>
  <c r="J113" i="48" s="1"/>
  <c r="I114" i="48"/>
  <c r="I115" i="48"/>
  <c r="I116" i="48"/>
  <c r="I117" i="48"/>
  <c r="I118" i="48"/>
  <c r="I119" i="48"/>
  <c r="I120" i="48"/>
  <c r="I121" i="48"/>
  <c r="I122" i="48"/>
  <c r="I123" i="48"/>
  <c r="I124" i="48"/>
  <c r="I125" i="48"/>
  <c r="I126" i="48"/>
  <c r="I127" i="48"/>
  <c r="J127" i="48" s="1"/>
  <c r="I128" i="48"/>
  <c r="I129" i="48"/>
  <c r="J129" i="48" s="1"/>
  <c r="I130" i="48"/>
  <c r="I131" i="48"/>
  <c r="I132" i="48"/>
  <c r="I133" i="48"/>
  <c r="I134" i="48"/>
  <c r="I135" i="48"/>
  <c r="I136" i="48"/>
  <c r="I137" i="48"/>
  <c r="I138" i="48"/>
  <c r="I139" i="48"/>
  <c r="I140" i="48"/>
  <c r="I141" i="48"/>
  <c r="I142" i="48"/>
  <c r="I143" i="48"/>
  <c r="J143" i="48" s="1"/>
  <c r="I144" i="48"/>
  <c r="I145" i="48"/>
  <c r="J145" i="48" s="1"/>
  <c r="I146" i="48"/>
  <c r="I147" i="48"/>
  <c r="I148" i="48"/>
  <c r="I149" i="48"/>
  <c r="I150" i="48"/>
  <c r="I151" i="48"/>
  <c r="I152" i="48"/>
  <c r="I153" i="48"/>
  <c r="I154" i="48"/>
  <c r="I155" i="48"/>
  <c r="I156" i="48"/>
  <c r="I157" i="48"/>
  <c r="I158" i="48"/>
  <c r="I159" i="48"/>
  <c r="J159" i="48" s="1"/>
  <c r="I160" i="48"/>
  <c r="I161" i="48"/>
  <c r="J161" i="48" s="1"/>
  <c r="I162" i="48"/>
  <c r="I163" i="48"/>
  <c r="I164" i="48"/>
  <c r="I165" i="48"/>
  <c r="I166" i="48"/>
  <c r="I167" i="48"/>
  <c r="I168" i="48"/>
  <c r="I169" i="48"/>
  <c r="I170" i="48"/>
  <c r="I171" i="48"/>
  <c r="I172" i="48"/>
  <c r="I173" i="48"/>
  <c r="I174" i="48"/>
  <c r="I175" i="48"/>
  <c r="J175" i="48" s="1"/>
  <c r="I176" i="48"/>
  <c r="I177" i="48"/>
  <c r="J177" i="48" s="1"/>
  <c r="I178" i="48"/>
  <c r="I179" i="48"/>
  <c r="I180" i="48"/>
  <c r="I181" i="48"/>
  <c r="I182" i="48"/>
  <c r="I183" i="48"/>
  <c r="I184" i="48"/>
  <c r="I185" i="48"/>
  <c r="I186" i="48"/>
  <c r="I187" i="48"/>
  <c r="I188" i="48"/>
  <c r="I189" i="48"/>
  <c r="I190" i="48"/>
  <c r="I191" i="48"/>
  <c r="J191" i="48" s="1"/>
  <c r="I192" i="48"/>
  <c r="I193" i="48"/>
  <c r="J193" i="48" s="1"/>
  <c r="I194" i="48"/>
  <c r="I195" i="48"/>
  <c r="I196" i="48"/>
  <c r="I197" i="48"/>
  <c r="I198" i="48"/>
  <c r="I199" i="48"/>
  <c r="I200" i="48"/>
  <c r="I201" i="48"/>
  <c r="I202" i="48"/>
  <c r="I203" i="48"/>
  <c r="I204" i="48"/>
  <c r="I205" i="48"/>
  <c r="I206" i="48"/>
  <c r="I207" i="48"/>
  <c r="J207" i="48" s="1"/>
  <c r="I208" i="48"/>
  <c r="I209" i="48"/>
  <c r="J209" i="48" s="1"/>
  <c r="I210" i="48"/>
  <c r="I211" i="48"/>
  <c r="I212" i="48"/>
  <c r="I213" i="48"/>
  <c r="I214" i="48"/>
  <c r="I215" i="48"/>
  <c r="I216" i="48"/>
  <c r="I217" i="48"/>
  <c r="I218" i="48"/>
  <c r="I219" i="48"/>
  <c r="I220" i="48"/>
  <c r="I221" i="48"/>
  <c r="I222" i="48"/>
  <c r="I223" i="48"/>
  <c r="J223" i="48" s="1"/>
  <c r="I224" i="48"/>
  <c r="I225" i="48"/>
  <c r="J225" i="48" s="1"/>
  <c r="I226" i="48"/>
  <c r="I227" i="48"/>
  <c r="I228" i="48"/>
  <c r="I229" i="48"/>
  <c r="I230" i="48"/>
  <c r="I231" i="48"/>
  <c r="I232" i="48"/>
  <c r="I233" i="48"/>
  <c r="I234" i="48"/>
  <c r="I235" i="48"/>
  <c r="I236" i="48"/>
  <c r="I237" i="48"/>
  <c r="I238" i="48"/>
  <c r="I239" i="48"/>
  <c r="J239" i="48" s="1"/>
  <c r="I240" i="48"/>
  <c r="I241" i="48"/>
  <c r="J241" i="48" s="1"/>
  <c r="I242" i="48"/>
  <c r="I243" i="48"/>
  <c r="I244" i="48"/>
  <c r="I245" i="48"/>
  <c r="I246" i="48"/>
  <c r="I247" i="48"/>
  <c r="I248" i="48"/>
  <c r="I249" i="48"/>
  <c r="I250" i="48"/>
  <c r="I251" i="48"/>
  <c r="I252" i="48"/>
  <c r="I253" i="48"/>
  <c r="I254" i="48"/>
  <c r="I255" i="48"/>
  <c r="J255" i="48" s="1"/>
  <c r="I256" i="48"/>
  <c r="I257" i="48"/>
  <c r="J257" i="48" s="1"/>
  <c r="I258" i="48"/>
  <c r="I259" i="48"/>
  <c r="I260" i="48"/>
  <c r="I261" i="48"/>
  <c r="I262" i="48"/>
  <c r="I263" i="48"/>
  <c r="I264" i="48"/>
  <c r="I265" i="48"/>
  <c r="I266" i="48"/>
  <c r="I267" i="48"/>
  <c r="I268" i="48"/>
  <c r="I269" i="48"/>
  <c r="I270" i="48"/>
  <c r="I271" i="48"/>
  <c r="J271" i="48" s="1"/>
  <c r="I272" i="48"/>
  <c r="I273" i="48"/>
  <c r="J273" i="48" s="1"/>
  <c r="I274" i="48"/>
  <c r="I275" i="48"/>
  <c r="I276" i="48"/>
  <c r="I277" i="48"/>
  <c r="I278" i="48"/>
  <c r="I279" i="48"/>
  <c r="I280" i="48"/>
  <c r="I281" i="48"/>
  <c r="I282" i="48"/>
  <c r="I283" i="48"/>
  <c r="I284" i="48"/>
  <c r="I285" i="48"/>
  <c r="I286" i="48"/>
  <c r="I287" i="48"/>
  <c r="J287" i="48" s="1"/>
  <c r="I288" i="48"/>
  <c r="I289" i="48"/>
  <c r="J289" i="48" s="1"/>
  <c r="I290" i="48"/>
  <c r="I291" i="48"/>
  <c r="I292" i="48"/>
  <c r="I293" i="48"/>
  <c r="I294" i="48"/>
  <c r="I295" i="48"/>
  <c r="I296" i="48"/>
  <c r="I297" i="48"/>
  <c r="I298" i="48"/>
  <c r="I299" i="48"/>
  <c r="I300" i="48"/>
  <c r="I301" i="48"/>
  <c r="I302" i="48"/>
  <c r="I303" i="48"/>
  <c r="J303" i="48" s="1"/>
  <c r="I304" i="48"/>
  <c r="I305" i="48"/>
  <c r="J305" i="48" s="1"/>
  <c r="I306" i="48"/>
  <c r="I307" i="48"/>
  <c r="I308" i="48"/>
  <c r="I309" i="48"/>
  <c r="I310" i="48"/>
  <c r="I311" i="48"/>
  <c r="I312" i="48"/>
  <c r="I313" i="48"/>
  <c r="I314" i="48"/>
  <c r="I315" i="48"/>
  <c r="I316" i="48"/>
  <c r="I317" i="48"/>
  <c r="I318" i="48"/>
  <c r="I319" i="48"/>
  <c r="J319" i="48" s="1"/>
  <c r="I320" i="48"/>
  <c r="I321" i="48"/>
  <c r="J321" i="48" s="1"/>
  <c r="I322" i="48"/>
  <c r="I323" i="48"/>
  <c r="I324" i="48"/>
  <c r="I325" i="48"/>
  <c r="I326" i="48"/>
  <c r="I327" i="48"/>
  <c r="I328" i="48"/>
  <c r="I329" i="48"/>
  <c r="I330" i="48"/>
  <c r="I331" i="48"/>
  <c r="I332" i="48"/>
  <c r="I333" i="48"/>
  <c r="I334" i="48"/>
  <c r="I335" i="48"/>
  <c r="J335" i="48" s="1"/>
  <c r="I336" i="48"/>
  <c r="I337" i="48"/>
  <c r="J337" i="48" s="1"/>
  <c r="I338" i="48"/>
  <c r="I339" i="48"/>
  <c r="I340" i="48"/>
  <c r="I341" i="48"/>
  <c r="I342" i="48"/>
  <c r="I343" i="48"/>
  <c r="I344" i="48"/>
  <c r="I345" i="48"/>
  <c r="I346" i="48"/>
  <c r="I347" i="48"/>
  <c r="I348" i="48"/>
  <c r="I349" i="48"/>
  <c r="I350" i="48"/>
  <c r="I351" i="48"/>
  <c r="J351" i="48" s="1"/>
  <c r="I352" i="48"/>
  <c r="I353" i="48"/>
  <c r="J353" i="48" s="1"/>
  <c r="I354" i="48"/>
  <c r="I355" i="48"/>
  <c r="I356" i="48"/>
  <c r="I357" i="48"/>
  <c r="I358" i="48"/>
  <c r="I359" i="48"/>
  <c r="I360" i="48"/>
  <c r="I361" i="48"/>
  <c r="I362" i="48"/>
  <c r="I363" i="48"/>
  <c r="I364" i="48"/>
  <c r="I365" i="48"/>
  <c r="I366" i="48"/>
  <c r="I367" i="48"/>
  <c r="J367" i="48" s="1"/>
  <c r="I368" i="48"/>
  <c r="I369" i="48"/>
  <c r="J369" i="48" s="1"/>
  <c r="I370" i="48"/>
  <c r="I371" i="48"/>
  <c r="I372" i="48"/>
  <c r="I373" i="48"/>
  <c r="I374" i="48"/>
  <c r="I375" i="48"/>
  <c r="I376" i="48"/>
  <c r="I377" i="48"/>
  <c r="I378" i="48"/>
  <c r="I379" i="48"/>
  <c r="I380" i="48"/>
  <c r="I381" i="48"/>
  <c r="I382" i="48"/>
  <c r="I383" i="48"/>
  <c r="J383" i="48" s="1"/>
  <c r="I384" i="48"/>
  <c r="I385" i="48"/>
  <c r="J385" i="48" s="1"/>
  <c r="I386" i="48"/>
  <c r="I387" i="48"/>
  <c r="I388" i="48"/>
  <c r="I389" i="48"/>
  <c r="I390" i="48"/>
  <c r="I391" i="48"/>
  <c r="I392" i="48"/>
  <c r="I393" i="48"/>
  <c r="I394" i="48"/>
  <c r="I395" i="48"/>
  <c r="I396" i="48"/>
  <c r="I397" i="48"/>
  <c r="I398" i="48"/>
  <c r="I399" i="48"/>
  <c r="J399" i="48" s="1"/>
  <c r="I400" i="48"/>
  <c r="I401" i="48"/>
  <c r="J401" i="48" s="1"/>
  <c r="I402" i="48"/>
  <c r="I403" i="48"/>
  <c r="I404" i="48"/>
  <c r="I405" i="48"/>
  <c r="I406" i="48"/>
  <c r="I407" i="48"/>
  <c r="I408" i="48"/>
  <c r="I409" i="48"/>
  <c r="I410" i="48"/>
  <c r="I411" i="48"/>
  <c r="I412" i="48"/>
  <c r="I413" i="48"/>
  <c r="I414" i="48"/>
  <c r="I415" i="48"/>
  <c r="J415" i="48" s="1"/>
  <c r="I416" i="48"/>
  <c r="I417" i="48"/>
  <c r="J417" i="48" s="1"/>
  <c r="I418" i="48"/>
  <c r="I419" i="48"/>
  <c r="I420" i="48"/>
  <c r="I421" i="48"/>
  <c r="I422" i="48"/>
  <c r="I423" i="48"/>
  <c r="I424" i="48"/>
  <c r="I425" i="48"/>
  <c r="I426" i="48"/>
  <c r="I427" i="48"/>
  <c r="I428" i="48"/>
  <c r="I429" i="48"/>
  <c r="I430" i="48"/>
  <c r="I431" i="48"/>
  <c r="J431" i="48" s="1"/>
  <c r="I432" i="48"/>
  <c r="I433" i="48"/>
  <c r="J433" i="48" s="1"/>
  <c r="I434" i="48"/>
  <c r="I435" i="48"/>
  <c r="I436" i="48"/>
  <c r="I437" i="48"/>
  <c r="I438" i="48"/>
  <c r="I439" i="48"/>
  <c r="I440" i="48"/>
  <c r="I441" i="48"/>
  <c r="I442" i="48"/>
  <c r="I443" i="48"/>
  <c r="I444" i="48"/>
  <c r="I445" i="48"/>
  <c r="I446" i="48"/>
  <c r="I447" i="48"/>
  <c r="J447" i="48" s="1"/>
  <c r="I448" i="48"/>
  <c r="I449" i="48"/>
  <c r="J449" i="48" s="1"/>
  <c r="I450" i="48"/>
  <c r="I451" i="48"/>
  <c r="I452" i="48"/>
  <c r="I453" i="48"/>
  <c r="I454" i="48"/>
  <c r="I455" i="48"/>
  <c r="I456" i="48"/>
  <c r="I457" i="48"/>
  <c r="I458" i="48"/>
  <c r="I459" i="48"/>
  <c r="I460" i="48"/>
  <c r="I461" i="48"/>
  <c r="I462" i="48"/>
  <c r="I463" i="48"/>
  <c r="J463" i="48" s="1"/>
  <c r="I464" i="48"/>
  <c r="I465" i="48"/>
  <c r="J465" i="48" s="1"/>
  <c r="I466" i="48"/>
  <c r="I467" i="48"/>
  <c r="I468" i="48"/>
  <c r="I469" i="48"/>
  <c r="I470" i="48"/>
  <c r="I471" i="48"/>
  <c r="I472" i="48"/>
  <c r="I473" i="48"/>
  <c r="I474" i="48"/>
  <c r="I475" i="48"/>
  <c r="I476" i="48"/>
  <c r="I477" i="48"/>
  <c r="I478" i="48"/>
  <c r="I479" i="48"/>
  <c r="J479" i="48" s="1"/>
  <c r="I480" i="48"/>
  <c r="I481" i="48"/>
  <c r="J481" i="48" s="1"/>
  <c r="I482" i="48"/>
  <c r="I483" i="48"/>
  <c r="I484" i="48"/>
  <c r="I485" i="48"/>
  <c r="I486" i="48"/>
  <c r="I487" i="48"/>
  <c r="I488" i="48"/>
  <c r="I489" i="48"/>
  <c r="I490" i="48"/>
  <c r="I491" i="48"/>
  <c r="I492" i="48"/>
  <c r="I493" i="48"/>
  <c r="I494" i="48"/>
  <c r="I495" i="48"/>
  <c r="J495" i="48" s="1"/>
  <c r="I496" i="48"/>
  <c r="I497" i="48"/>
  <c r="J497" i="48" s="1"/>
  <c r="I498" i="48"/>
  <c r="I499" i="48"/>
  <c r="I500" i="48"/>
  <c r="I501" i="48"/>
  <c r="I502" i="48"/>
  <c r="I503" i="48"/>
  <c r="I504" i="48"/>
  <c r="I505" i="48"/>
  <c r="I506" i="48"/>
  <c r="I507" i="48"/>
  <c r="I508" i="48"/>
  <c r="I509" i="48"/>
  <c r="I510" i="48"/>
  <c r="I511" i="48"/>
  <c r="J511" i="48" s="1"/>
  <c r="I512" i="48"/>
  <c r="I513" i="48"/>
  <c r="J513" i="48" s="1"/>
  <c r="I514" i="48"/>
  <c r="I515" i="48"/>
  <c r="I516" i="48"/>
  <c r="I517" i="48"/>
  <c r="I518" i="48"/>
  <c r="I519" i="48"/>
  <c r="I520" i="48"/>
  <c r="I521" i="48"/>
  <c r="I522" i="48"/>
  <c r="I523" i="48"/>
  <c r="I524" i="48"/>
  <c r="I525" i="48"/>
  <c r="I526" i="48"/>
  <c r="I527" i="48"/>
  <c r="J527" i="48" s="1"/>
  <c r="I528" i="48"/>
  <c r="I529" i="48"/>
  <c r="J529" i="48" s="1"/>
  <c r="I530" i="48"/>
  <c r="I531" i="48"/>
  <c r="I532" i="48"/>
  <c r="I533" i="48"/>
  <c r="I534" i="48"/>
  <c r="I535" i="48"/>
  <c r="I536" i="48"/>
  <c r="I537" i="48"/>
  <c r="I538" i="48"/>
  <c r="I539" i="48"/>
  <c r="I540" i="48"/>
  <c r="I541" i="48"/>
  <c r="I542" i="48"/>
  <c r="I543" i="48"/>
  <c r="J543" i="48" s="1"/>
  <c r="I544" i="48"/>
  <c r="I545" i="48"/>
  <c r="J545" i="48" s="1"/>
  <c r="I546" i="48"/>
  <c r="I547" i="48"/>
  <c r="I548" i="48"/>
  <c r="I549" i="48"/>
  <c r="I550" i="48"/>
  <c r="I551" i="48"/>
  <c r="I552" i="48"/>
  <c r="I553" i="48"/>
  <c r="I554" i="48"/>
  <c r="I555" i="48"/>
  <c r="I556" i="48"/>
  <c r="I557" i="48"/>
  <c r="I558" i="48"/>
  <c r="I559" i="48"/>
  <c r="J559" i="48" s="1"/>
  <c r="I560" i="48"/>
  <c r="I561" i="48"/>
  <c r="J561" i="48" s="1"/>
  <c r="I562" i="48"/>
  <c r="I563" i="48"/>
  <c r="I564" i="48"/>
  <c r="I565" i="48"/>
  <c r="I566" i="48"/>
  <c r="I567" i="48"/>
  <c r="I568" i="48"/>
  <c r="I569" i="48"/>
  <c r="I570" i="48"/>
  <c r="I571" i="48"/>
  <c r="I572" i="48"/>
  <c r="I573" i="48"/>
  <c r="I574" i="48"/>
  <c r="I575" i="48"/>
  <c r="J575" i="48" s="1"/>
  <c r="I576" i="48"/>
  <c r="I577" i="48"/>
  <c r="J577" i="48" s="1"/>
  <c r="I578" i="48"/>
  <c r="I579" i="48"/>
  <c r="I580" i="48"/>
  <c r="I581" i="48"/>
  <c r="I582" i="48"/>
  <c r="I583" i="48"/>
  <c r="I584" i="48"/>
  <c r="I585" i="48"/>
  <c r="I586" i="48"/>
  <c r="I587" i="48"/>
  <c r="I588" i="48"/>
  <c r="I589" i="48"/>
  <c r="I590" i="48"/>
  <c r="I591" i="48"/>
  <c r="J591" i="48" s="1"/>
  <c r="I592" i="48"/>
  <c r="I593" i="48"/>
  <c r="J593" i="48" s="1"/>
  <c r="I594" i="48"/>
  <c r="I595" i="48"/>
  <c r="I596" i="48"/>
  <c r="I597" i="48"/>
  <c r="I598" i="48"/>
  <c r="I599" i="48"/>
  <c r="I600" i="48"/>
  <c r="I601" i="48"/>
  <c r="I602" i="48"/>
  <c r="I603" i="48"/>
  <c r="I604" i="48"/>
  <c r="I605" i="48"/>
  <c r="I606" i="48"/>
  <c r="I607" i="48"/>
  <c r="J607" i="48" s="1"/>
  <c r="I608" i="48"/>
  <c r="I609" i="48"/>
  <c r="J609" i="48" s="1"/>
  <c r="I610" i="48"/>
  <c r="I611" i="48"/>
  <c r="I612" i="48"/>
  <c r="I613" i="48"/>
  <c r="I614" i="48"/>
  <c r="I615" i="48"/>
  <c r="I616" i="48"/>
  <c r="I617" i="48"/>
  <c r="I618" i="48"/>
  <c r="I619" i="48"/>
  <c r="I620" i="48"/>
  <c r="I621" i="48"/>
  <c r="I622" i="48"/>
  <c r="I623" i="48"/>
  <c r="J623" i="48" s="1"/>
  <c r="I624" i="48"/>
  <c r="I625" i="48"/>
  <c r="J625" i="48" s="1"/>
  <c r="I626" i="48"/>
  <c r="I627" i="48"/>
  <c r="I628" i="48"/>
  <c r="I629" i="48"/>
  <c r="I630" i="48"/>
  <c r="I631" i="48"/>
  <c r="I632" i="48"/>
  <c r="I633" i="48"/>
  <c r="I634" i="48"/>
  <c r="I635" i="48"/>
  <c r="I636" i="48"/>
  <c r="I637" i="48"/>
  <c r="I638" i="48"/>
  <c r="I639" i="48"/>
  <c r="J639" i="48" s="1"/>
  <c r="I640" i="48"/>
  <c r="I641" i="48"/>
  <c r="J641" i="48" s="1"/>
  <c r="I642" i="48"/>
  <c r="I643" i="48"/>
  <c r="I644" i="48"/>
  <c r="I645" i="48"/>
  <c r="I646" i="48"/>
  <c r="I647" i="48"/>
  <c r="I648" i="48"/>
  <c r="I649" i="48"/>
  <c r="I650" i="48"/>
  <c r="I651" i="48"/>
  <c r="I652" i="48"/>
  <c r="I653" i="48"/>
  <c r="I654" i="48"/>
  <c r="I655" i="48"/>
  <c r="J655" i="48" s="1"/>
  <c r="I656" i="48"/>
  <c r="I657" i="48"/>
  <c r="J657" i="48" s="1"/>
  <c r="I658" i="48"/>
  <c r="I659" i="48"/>
  <c r="I660" i="48"/>
  <c r="I661" i="48"/>
  <c r="I662" i="48"/>
  <c r="I663" i="48"/>
  <c r="I664" i="48"/>
  <c r="I665" i="48"/>
  <c r="I666" i="48"/>
  <c r="I667" i="48"/>
  <c r="I668" i="48"/>
  <c r="I669" i="48"/>
  <c r="I670" i="48"/>
  <c r="I671" i="48"/>
  <c r="J671" i="48" s="1"/>
  <c r="I672" i="48"/>
  <c r="I673" i="48"/>
  <c r="J673" i="48" s="1"/>
  <c r="I674" i="48"/>
  <c r="I675" i="48"/>
  <c r="I676" i="48"/>
  <c r="I677" i="48"/>
  <c r="I678" i="48"/>
  <c r="I679" i="48"/>
  <c r="I680" i="48"/>
  <c r="I681" i="48"/>
  <c r="I682" i="48"/>
  <c r="I683" i="48"/>
  <c r="I684" i="48"/>
  <c r="I685" i="48"/>
  <c r="I686" i="48"/>
  <c r="I687" i="48"/>
  <c r="J687" i="48" s="1"/>
  <c r="I688" i="48"/>
  <c r="I689" i="48"/>
  <c r="J689" i="48" s="1"/>
  <c r="I690" i="48"/>
  <c r="I691" i="48"/>
  <c r="I692" i="48"/>
  <c r="I693" i="48"/>
  <c r="I694" i="48"/>
  <c r="I695" i="48"/>
  <c r="I696" i="48"/>
  <c r="I697" i="48"/>
  <c r="I698" i="48"/>
  <c r="I699" i="48"/>
  <c r="I700" i="48"/>
  <c r="I701" i="48"/>
  <c r="I702" i="48"/>
  <c r="I703" i="48"/>
  <c r="J703" i="48" s="1"/>
  <c r="I704" i="48"/>
  <c r="I705" i="48"/>
  <c r="J705" i="48" s="1"/>
  <c r="I706" i="48"/>
  <c r="I707" i="48"/>
  <c r="I708" i="48"/>
  <c r="I709" i="48"/>
  <c r="I710" i="48"/>
  <c r="I711" i="48"/>
  <c r="I712" i="48"/>
  <c r="I713" i="48"/>
  <c r="I714" i="48"/>
  <c r="I715" i="48"/>
  <c r="I716" i="48"/>
  <c r="I717" i="48"/>
  <c r="I718" i="48"/>
  <c r="I719" i="48"/>
  <c r="J719" i="48" s="1"/>
  <c r="I720" i="48"/>
  <c r="I721" i="48"/>
  <c r="J721" i="48" s="1"/>
  <c r="I722" i="48"/>
  <c r="I723" i="48"/>
  <c r="I724" i="48"/>
  <c r="I725" i="48"/>
  <c r="I726" i="48"/>
  <c r="I727" i="48"/>
  <c r="I728" i="48"/>
  <c r="I729" i="48"/>
  <c r="I730" i="48"/>
  <c r="I731" i="48"/>
  <c r="I732" i="48"/>
  <c r="I733" i="48"/>
  <c r="I734" i="48"/>
  <c r="I735" i="48"/>
  <c r="J735" i="48" s="1"/>
  <c r="I736" i="48"/>
  <c r="I737" i="48"/>
  <c r="J737" i="48" s="1"/>
  <c r="I738" i="48"/>
  <c r="I739" i="48"/>
  <c r="I740" i="48"/>
  <c r="I741" i="48"/>
  <c r="I742" i="48"/>
  <c r="I743" i="48"/>
  <c r="I744" i="48"/>
  <c r="I745" i="48"/>
  <c r="I746" i="48"/>
  <c r="I747" i="48"/>
  <c r="I748" i="48"/>
  <c r="I749" i="48"/>
  <c r="I750" i="48"/>
  <c r="I751" i="48"/>
  <c r="J751" i="48" s="1"/>
  <c r="I752" i="48"/>
  <c r="I753" i="48"/>
  <c r="J753" i="48" s="1"/>
  <c r="I754" i="48"/>
  <c r="I755" i="48"/>
  <c r="I756" i="48"/>
  <c r="I757" i="48"/>
  <c r="I758" i="48"/>
  <c r="I759" i="48"/>
  <c r="I760" i="48"/>
  <c r="I761" i="48"/>
  <c r="I762" i="48"/>
  <c r="I763" i="48"/>
  <c r="I764" i="48"/>
  <c r="I765" i="48"/>
  <c r="I766" i="48"/>
  <c r="I767" i="48"/>
  <c r="J767" i="48" s="1"/>
  <c r="I768" i="48"/>
  <c r="I769" i="48"/>
  <c r="J769" i="48" s="1"/>
  <c r="I770" i="48"/>
  <c r="I771" i="48"/>
  <c r="I772" i="48"/>
  <c r="I773" i="48"/>
  <c r="I774" i="48"/>
  <c r="I775" i="48"/>
  <c r="I776" i="48"/>
  <c r="I777" i="48"/>
  <c r="I778" i="48"/>
  <c r="I779" i="48"/>
  <c r="I780" i="48"/>
  <c r="I781" i="48"/>
  <c r="I782" i="48"/>
  <c r="I783" i="48"/>
  <c r="J783" i="48" s="1"/>
  <c r="I784" i="48"/>
  <c r="I785" i="48"/>
  <c r="J785" i="48" s="1"/>
  <c r="I786" i="48"/>
  <c r="I787" i="48"/>
  <c r="I788" i="48"/>
  <c r="I789" i="48"/>
  <c r="I790" i="48"/>
  <c r="I791" i="48"/>
  <c r="I792" i="48"/>
  <c r="I793" i="48"/>
  <c r="I794" i="48"/>
  <c r="I795" i="48"/>
  <c r="I796" i="48"/>
  <c r="I797" i="48"/>
  <c r="I798" i="48"/>
  <c r="I799" i="48"/>
  <c r="J799" i="48" s="1"/>
  <c r="I800" i="48"/>
  <c r="I801" i="48"/>
  <c r="J801" i="48" s="1"/>
  <c r="I802" i="48"/>
  <c r="I803" i="48"/>
  <c r="I804" i="48"/>
  <c r="I805" i="48"/>
  <c r="I806" i="48"/>
  <c r="I807" i="48"/>
  <c r="I808" i="48"/>
  <c r="I809" i="48"/>
  <c r="I810" i="48"/>
  <c r="I811" i="48"/>
  <c r="I812" i="48"/>
  <c r="I813" i="48"/>
  <c r="I814" i="48"/>
  <c r="I815" i="48"/>
  <c r="J815" i="48" s="1"/>
  <c r="I816" i="48"/>
  <c r="I817" i="48"/>
  <c r="J817" i="48" s="1"/>
  <c r="I818" i="48"/>
  <c r="I819" i="48"/>
  <c r="I820" i="48"/>
  <c r="I821" i="48"/>
  <c r="I822" i="48"/>
  <c r="I823" i="48"/>
  <c r="I824" i="48"/>
  <c r="I825" i="48"/>
  <c r="I826" i="48"/>
  <c r="I827" i="48"/>
  <c r="I828" i="48"/>
  <c r="I829" i="48"/>
  <c r="I830" i="48"/>
  <c r="I831" i="48"/>
  <c r="J831" i="48" s="1"/>
  <c r="I832" i="48"/>
  <c r="I833" i="48"/>
  <c r="J833" i="48" s="1"/>
  <c r="I834" i="48"/>
  <c r="I835" i="48"/>
  <c r="I836" i="48"/>
  <c r="I837" i="48"/>
  <c r="I838" i="48"/>
  <c r="I839" i="48"/>
  <c r="I840" i="48"/>
  <c r="I841" i="48"/>
  <c r="I842" i="48"/>
  <c r="I843" i="48"/>
  <c r="I844" i="48"/>
  <c r="I845" i="48"/>
  <c r="I846" i="48"/>
  <c r="I847" i="48"/>
  <c r="J847" i="48" s="1"/>
  <c r="I848" i="48"/>
  <c r="I849" i="48"/>
  <c r="J849" i="48" s="1"/>
  <c r="I850" i="48"/>
  <c r="I851" i="48"/>
  <c r="I852" i="48"/>
  <c r="I853" i="48"/>
  <c r="I854" i="48"/>
  <c r="I855" i="48"/>
  <c r="I856" i="48"/>
  <c r="I857" i="48"/>
  <c r="I858" i="48"/>
  <c r="I859" i="48"/>
  <c r="I860" i="48"/>
  <c r="I861" i="48"/>
  <c r="I862" i="48"/>
  <c r="I863" i="48"/>
  <c r="J863" i="48" s="1"/>
  <c r="I864" i="48"/>
  <c r="I865" i="48"/>
  <c r="J865" i="48" s="1"/>
  <c r="I866" i="48"/>
  <c r="I867" i="48"/>
  <c r="I868" i="48"/>
  <c r="I869" i="48"/>
  <c r="I870" i="48"/>
  <c r="I871" i="48"/>
  <c r="I872" i="48"/>
  <c r="I873" i="48"/>
  <c r="I874" i="48"/>
  <c r="I875" i="48"/>
  <c r="I876" i="48"/>
  <c r="I877" i="48"/>
  <c r="I878" i="48"/>
  <c r="I879" i="48"/>
  <c r="J879" i="48" s="1"/>
  <c r="I880" i="48"/>
  <c r="I881" i="48"/>
  <c r="J881" i="48" s="1"/>
  <c r="I882" i="48"/>
  <c r="I883" i="48"/>
  <c r="I884" i="48"/>
  <c r="I885" i="48"/>
  <c r="I886" i="48"/>
  <c r="I887" i="48"/>
  <c r="I888" i="48"/>
  <c r="I889" i="48"/>
  <c r="I890" i="48"/>
  <c r="I891" i="48"/>
  <c r="I892" i="48"/>
  <c r="I893" i="48"/>
  <c r="I894" i="48"/>
  <c r="I895" i="48"/>
  <c r="J895" i="48" s="1"/>
  <c r="I896" i="48"/>
  <c r="I897" i="48"/>
  <c r="J897" i="48" s="1"/>
  <c r="I898" i="48"/>
  <c r="I899" i="48"/>
  <c r="I900" i="48"/>
  <c r="I901" i="48"/>
  <c r="I902" i="48"/>
  <c r="I903" i="48"/>
  <c r="I904" i="48"/>
  <c r="I905" i="48"/>
  <c r="I906" i="48"/>
  <c r="I907" i="48"/>
  <c r="I908" i="48"/>
  <c r="I909" i="48"/>
  <c r="I910" i="48"/>
  <c r="I911" i="48"/>
  <c r="J911" i="48" s="1"/>
  <c r="I912" i="48"/>
  <c r="I913" i="48"/>
  <c r="J913" i="48" s="1"/>
  <c r="I914" i="48"/>
  <c r="I915" i="48"/>
  <c r="I916" i="48"/>
  <c r="I917" i="48"/>
  <c r="I918" i="48"/>
  <c r="I919" i="48"/>
  <c r="I920" i="48"/>
  <c r="I921" i="48"/>
  <c r="I922" i="48"/>
  <c r="I923" i="48"/>
  <c r="I924" i="48"/>
  <c r="I925" i="48"/>
  <c r="I926" i="48"/>
  <c r="I927" i="48"/>
  <c r="J927" i="48" s="1"/>
  <c r="I928" i="48"/>
  <c r="I929" i="48"/>
  <c r="J929" i="48" s="1"/>
  <c r="I930" i="48"/>
  <c r="I931" i="48"/>
  <c r="I932" i="48"/>
  <c r="I933" i="48"/>
  <c r="I934" i="48"/>
  <c r="I935" i="48"/>
  <c r="I936" i="48"/>
  <c r="I937" i="48"/>
  <c r="I938" i="48"/>
  <c r="I939" i="48"/>
  <c r="I940" i="48"/>
  <c r="I941" i="48"/>
  <c r="I942" i="48"/>
  <c r="I943" i="48"/>
  <c r="J943" i="48" s="1"/>
  <c r="I944" i="48"/>
  <c r="I945" i="48"/>
  <c r="J945" i="48" s="1"/>
  <c r="I946" i="48"/>
  <c r="I947" i="48"/>
  <c r="I948" i="48"/>
  <c r="I949" i="48"/>
  <c r="I950" i="48"/>
  <c r="I951" i="48"/>
  <c r="I952" i="48"/>
  <c r="I953" i="48"/>
  <c r="I954" i="48"/>
  <c r="I955" i="48"/>
  <c r="I956" i="48"/>
  <c r="I957" i="48"/>
  <c r="I958" i="48"/>
  <c r="I959" i="48"/>
  <c r="J959" i="48" s="1"/>
  <c r="I960" i="48"/>
  <c r="I961" i="48"/>
  <c r="J961" i="48" s="1"/>
  <c r="I962" i="48"/>
  <c r="I963" i="48"/>
  <c r="I964" i="48"/>
  <c r="I965" i="48"/>
  <c r="I966" i="48"/>
  <c r="I967" i="48"/>
  <c r="I968" i="48"/>
  <c r="I969" i="48"/>
  <c r="I970" i="48"/>
  <c r="I971" i="48"/>
  <c r="I972" i="48"/>
  <c r="I973" i="48"/>
  <c r="I974" i="48"/>
  <c r="I975" i="48"/>
  <c r="J975" i="48" s="1"/>
  <c r="I976" i="48"/>
  <c r="I977" i="48"/>
  <c r="J977" i="48" s="1"/>
  <c r="I978" i="48"/>
  <c r="I979" i="48"/>
  <c r="I980" i="48"/>
  <c r="I981" i="48"/>
  <c r="I982" i="48"/>
  <c r="I983" i="48"/>
  <c r="I984" i="48"/>
  <c r="I985" i="48"/>
  <c r="I986" i="48"/>
  <c r="I987" i="48"/>
  <c r="I988" i="48"/>
  <c r="I989" i="48"/>
  <c r="I990" i="48"/>
  <c r="I991" i="48"/>
  <c r="J991" i="48" s="1"/>
  <c r="I992" i="48"/>
  <c r="I993" i="48"/>
  <c r="J993" i="48" s="1"/>
  <c r="I994" i="48"/>
  <c r="I995" i="48"/>
  <c r="I996" i="48"/>
  <c r="I997" i="48"/>
  <c r="I998" i="48"/>
  <c r="I999" i="48"/>
  <c r="I1000" i="48"/>
  <c r="I1001" i="48"/>
  <c r="I1002" i="48"/>
  <c r="I1003" i="48"/>
  <c r="I1004" i="48"/>
  <c r="I1005" i="48"/>
  <c r="I1006" i="48"/>
  <c r="I1007" i="48"/>
  <c r="J1007" i="48" s="1"/>
  <c r="I1008" i="48"/>
  <c r="I1009" i="48"/>
  <c r="J1009" i="48" s="1"/>
  <c r="I1010" i="48"/>
  <c r="I1011" i="48"/>
  <c r="I1012" i="48"/>
  <c r="I1013" i="48"/>
  <c r="I1014" i="48"/>
  <c r="I1015" i="48"/>
  <c r="I1016" i="48"/>
  <c r="I1017" i="48"/>
  <c r="I1018" i="48"/>
  <c r="I1019" i="48"/>
  <c r="I1020" i="48"/>
  <c r="I1021" i="48"/>
  <c r="I1022" i="48"/>
  <c r="I1023" i="48"/>
  <c r="J1023" i="48" s="1"/>
  <c r="I1024" i="48"/>
  <c r="I1025" i="48"/>
  <c r="J1025" i="48" s="1"/>
  <c r="I1026" i="48"/>
  <c r="I1027" i="48"/>
  <c r="I1028" i="48"/>
  <c r="I1029" i="48"/>
  <c r="I1030" i="48"/>
  <c r="I1031" i="48"/>
  <c r="I1032" i="48"/>
  <c r="I1033" i="48"/>
  <c r="I1034" i="48"/>
  <c r="I1035" i="48"/>
  <c r="I1036" i="48"/>
  <c r="I1037" i="48"/>
  <c r="I1038" i="48"/>
  <c r="I1039" i="48"/>
  <c r="J1039" i="48" s="1"/>
  <c r="I1040" i="48"/>
  <c r="I1041" i="48"/>
  <c r="J1041" i="48" s="1"/>
  <c r="I1042" i="48"/>
  <c r="I1043" i="48"/>
  <c r="I1044" i="48"/>
  <c r="I1045" i="48"/>
  <c r="I1046" i="48"/>
  <c r="I1047" i="48"/>
  <c r="I1048" i="48"/>
  <c r="I1049" i="48"/>
  <c r="I1050" i="48"/>
  <c r="I1051" i="48"/>
  <c r="I1052" i="48"/>
  <c r="I1053" i="48"/>
  <c r="I1054" i="48"/>
  <c r="I1055" i="48"/>
  <c r="J1055" i="48" s="1"/>
  <c r="I1056" i="48"/>
  <c r="I1057" i="48"/>
  <c r="J1057" i="48" s="1"/>
  <c r="I1058" i="48"/>
  <c r="I1059" i="48"/>
  <c r="I1060" i="48"/>
  <c r="I1061" i="48"/>
  <c r="I1062" i="48"/>
  <c r="I1063" i="48"/>
  <c r="I1064" i="48"/>
  <c r="I1065" i="48"/>
  <c r="I1066" i="48"/>
  <c r="I1067" i="48"/>
  <c r="I1068" i="48"/>
  <c r="I1069" i="48"/>
  <c r="I1070" i="48"/>
  <c r="I1071" i="48"/>
  <c r="J1071" i="48" s="1"/>
  <c r="I1072" i="48"/>
  <c r="I1073" i="48"/>
  <c r="J1073" i="48" s="1"/>
  <c r="I1074" i="48"/>
  <c r="I1075" i="48"/>
  <c r="I1076" i="48"/>
  <c r="I1077" i="48"/>
  <c r="I1078" i="48"/>
  <c r="I1079" i="48"/>
  <c r="I1080" i="48"/>
  <c r="I1081" i="48"/>
  <c r="I1082" i="48"/>
  <c r="I1083" i="48"/>
  <c r="I1084" i="48"/>
  <c r="I1085" i="48"/>
  <c r="I1086" i="48"/>
  <c r="I1087" i="48"/>
  <c r="J1087" i="48" s="1"/>
  <c r="I1088" i="48"/>
  <c r="I1089" i="48"/>
  <c r="J1089" i="48" s="1"/>
  <c r="I1090" i="48"/>
  <c r="I1091" i="48"/>
  <c r="I1092" i="48"/>
  <c r="I1093" i="48"/>
  <c r="I1094" i="48"/>
  <c r="I1095" i="48"/>
  <c r="I1096" i="48"/>
  <c r="I1097" i="48"/>
  <c r="I1098" i="48"/>
  <c r="I1099" i="48"/>
  <c r="I1100" i="48"/>
  <c r="I1101" i="48"/>
  <c r="I1102" i="48"/>
  <c r="I1103" i="48"/>
  <c r="J1103" i="48" s="1"/>
  <c r="I1104" i="48"/>
  <c r="I1105" i="48"/>
  <c r="J1105" i="48" s="1"/>
  <c r="I1106" i="48"/>
  <c r="I1107" i="48"/>
  <c r="I1108" i="48"/>
  <c r="I1109" i="48"/>
  <c r="I1110" i="48"/>
  <c r="I1111" i="48"/>
  <c r="I1112" i="48"/>
  <c r="I1113" i="48"/>
  <c r="I1114" i="48"/>
  <c r="I1115" i="48"/>
  <c r="I1116" i="48"/>
  <c r="I1117" i="48"/>
  <c r="I1118" i="48"/>
  <c r="I1119" i="48"/>
  <c r="J1119" i="48" s="1"/>
  <c r="I1120" i="48"/>
  <c r="I1121" i="48"/>
  <c r="J1121" i="48" s="1"/>
  <c r="I1122" i="48"/>
  <c r="I1123" i="48"/>
  <c r="I1124" i="48"/>
  <c r="I1125" i="48"/>
  <c r="I1126" i="48"/>
  <c r="I1127" i="48"/>
  <c r="I1128" i="48"/>
  <c r="I1129" i="48"/>
  <c r="I1130" i="48"/>
  <c r="I1131" i="48"/>
  <c r="I1132" i="48"/>
  <c r="I1133" i="48"/>
  <c r="I1134" i="48"/>
  <c r="I1135" i="48"/>
  <c r="J1135" i="48" s="1"/>
  <c r="I1136" i="48"/>
  <c r="I1137" i="48"/>
  <c r="J1137" i="48" s="1"/>
  <c r="I1138" i="48"/>
  <c r="I1139" i="48"/>
  <c r="I1140" i="48"/>
  <c r="I1141" i="48"/>
  <c r="I1142" i="48"/>
  <c r="I1143" i="48"/>
  <c r="I1144" i="48"/>
  <c r="I1145" i="48"/>
  <c r="I1146" i="48"/>
  <c r="I1147" i="48"/>
  <c r="I1148" i="48"/>
  <c r="I1149" i="48"/>
  <c r="I1150" i="48"/>
  <c r="I1151" i="48"/>
  <c r="J1151" i="48" s="1"/>
  <c r="I1152" i="48"/>
  <c r="I1153" i="48"/>
  <c r="J1153" i="48" s="1"/>
  <c r="I1154" i="48"/>
  <c r="I1155" i="48"/>
  <c r="I1156" i="48"/>
  <c r="I1157" i="48"/>
  <c r="I1158" i="48"/>
  <c r="I1159" i="48"/>
  <c r="I1160" i="48"/>
  <c r="I1161" i="48"/>
  <c r="I1162" i="48"/>
  <c r="I1163" i="48"/>
  <c r="I1164" i="48"/>
  <c r="I1165" i="48"/>
  <c r="I1166" i="48"/>
  <c r="I1167" i="48"/>
  <c r="J1167" i="48" s="1"/>
  <c r="I1168" i="48"/>
  <c r="I1169" i="48"/>
  <c r="J1169" i="48" s="1"/>
  <c r="I1170" i="48"/>
  <c r="I1171" i="48"/>
  <c r="I1172" i="48"/>
  <c r="I1173" i="48"/>
  <c r="I1174" i="48"/>
  <c r="I1175" i="48"/>
  <c r="I1176" i="48"/>
  <c r="I1177" i="48"/>
  <c r="I1178" i="48"/>
  <c r="I1179" i="48"/>
  <c r="I1180" i="48"/>
  <c r="I1181" i="48"/>
  <c r="I1182" i="48"/>
  <c r="I1183" i="48"/>
  <c r="J1183" i="48" s="1"/>
  <c r="I1184" i="48"/>
  <c r="I1185" i="48"/>
  <c r="J1185" i="48" s="1"/>
  <c r="I1186" i="48"/>
  <c r="I1187" i="48"/>
  <c r="I1188" i="48"/>
  <c r="I1189" i="48"/>
  <c r="I1190" i="48"/>
  <c r="I1191" i="48"/>
  <c r="I1192" i="48"/>
  <c r="I1193" i="48"/>
  <c r="I1194" i="48"/>
  <c r="I1195" i="48"/>
  <c r="I1196" i="48"/>
  <c r="I1197" i="48"/>
  <c r="I1198" i="48"/>
  <c r="I1199" i="48"/>
  <c r="J1199" i="48" s="1"/>
  <c r="I1200" i="48"/>
  <c r="I1201" i="48"/>
  <c r="J1201" i="48" s="1"/>
  <c r="I1202" i="48"/>
  <c r="I1203" i="48"/>
  <c r="I1204" i="48"/>
  <c r="I1205" i="48"/>
  <c r="I1206" i="48"/>
  <c r="I1207" i="48"/>
  <c r="I1208" i="48"/>
  <c r="I1209" i="48"/>
  <c r="I1210" i="48"/>
  <c r="I1211" i="48"/>
  <c r="I1212" i="48"/>
  <c r="I1213" i="48"/>
  <c r="I1214" i="48"/>
  <c r="I1215" i="48"/>
  <c r="J1215" i="48" s="1"/>
  <c r="I1216" i="48"/>
  <c r="I1217" i="48"/>
  <c r="J1217" i="48" s="1"/>
  <c r="I1218" i="48"/>
  <c r="I1219" i="48"/>
  <c r="I1220" i="48"/>
  <c r="I1221" i="48"/>
  <c r="I1222" i="48"/>
  <c r="I1223" i="48"/>
  <c r="I1224" i="48"/>
  <c r="I1225" i="48"/>
  <c r="I1226" i="48"/>
  <c r="I1227" i="48"/>
  <c r="I1228" i="48"/>
  <c r="I1229" i="48"/>
  <c r="I1230" i="48"/>
  <c r="I1231" i="48"/>
  <c r="J1231" i="48" s="1"/>
  <c r="I1232" i="48"/>
  <c r="I1233" i="48"/>
  <c r="J1233" i="48" s="1"/>
  <c r="I1234" i="48"/>
  <c r="I1235" i="48"/>
  <c r="I1236" i="48"/>
  <c r="I1237" i="48"/>
  <c r="I1238" i="48"/>
  <c r="I1239" i="48"/>
  <c r="I1240" i="48"/>
  <c r="I1241" i="48"/>
  <c r="I1242" i="48"/>
  <c r="I1243" i="48"/>
  <c r="I1244" i="48"/>
  <c r="I1245" i="48"/>
  <c r="I1246" i="48"/>
  <c r="I1247" i="48"/>
  <c r="J1247" i="48" s="1"/>
  <c r="I1248" i="48"/>
  <c r="I1249" i="48"/>
  <c r="J1249" i="48" s="1"/>
  <c r="I1250" i="48"/>
  <c r="I1251" i="48"/>
  <c r="I1252" i="48"/>
  <c r="I1253" i="48"/>
  <c r="I1254" i="48"/>
  <c r="I1255" i="48"/>
  <c r="I1256" i="48"/>
  <c r="I1257" i="48"/>
  <c r="I1258" i="48"/>
  <c r="I1259" i="48"/>
  <c r="I1260" i="48"/>
  <c r="I1261" i="48"/>
  <c r="I1262" i="48"/>
  <c r="I1263" i="48"/>
  <c r="J1263" i="48" s="1"/>
  <c r="I1264" i="48"/>
  <c r="I1265" i="48"/>
  <c r="J1265" i="48" s="1"/>
  <c r="I1266" i="48"/>
  <c r="I1267" i="48"/>
  <c r="I1268" i="48"/>
  <c r="I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6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2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8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4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80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6" i="48"/>
  <c r="J98" i="48"/>
  <c r="J99" i="48"/>
  <c r="J100" i="48"/>
  <c r="J101" i="48"/>
  <c r="J102" i="48"/>
  <c r="J103" i="48"/>
  <c r="J104" i="48"/>
  <c r="J105" i="48"/>
  <c r="J106" i="48"/>
  <c r="J107" i="48"/>
  <c r="J108" i="48"/>
  <c r="J109" i="48"/>
  <c r="J110" i="48"/>
  <c r="J112" i="48"/>
  <c r="J114" i="48"/>
  <c r="J115" i="48"/>
  <c r="J116" i="48"/>
  <c r="J117" i="48"/>
  <c r="J118" i="48"/>
  <c r="J119" i="48"/>
  <c r="J120" i="48"/>
  <c r="J121" i="48"/>
  <c r="J122" i="48"/>
  <c r="J123" i="48"/>
  <c r="J124" i="48"/>
  <c r="J125" i="48"/>
  <c r="J126" i="48"/>
  <c r="J128" i="48"/>
  <c r="J130" i="48"/>
  <c r="J131" i="48"/>
  <c r="J132" i="48"/>
  <c r="J133" i="48"/>
  <c r="J134" i="48"/>
  <c r="J135" i="48"/>
  <c r="J136" i="48"/>
  <c r="J137" i="48"/>
  <c r="J138" i="48"/>
  <c r="J139" i="48"/>
  <c r="J140" i="48"/>
  <c r="J141" i="48"/>
  <c r="J142" i="48"/>
  <c r="J144" i="48"/>
  <c r="J146" i="48"/>
  <c r="J147" i="48"/>
  <c r="J148" i="48"/>
  <c r="J149" i="48"/>
  <c r="J150" i="48"/>
  <c r="J151" i="48"/>
  <c r="J152" i="48"/>
  <c r="J153" i="48"/>
  <c r="J154" i="48"/>
  <c r="J155" i="48"/>
  <c r="J156" i="48"/>
  <c r="J157" i="48"/>
  <c r="J158" i="48"/>
  <c r="J160" i="48"/>
  <c r="J162" i="48"/>
  <c r="J163" i="48"/>
  <c r="J164" i="48"/>
  <c r="J165" i="48"/>
  <c r="J166" i="48"/>
  <c r="J167" i="48"/>
  <c r="J168" i="48"/>
  <c r="J169" i="48"/>
  <c r="J170" i="48"/>
  <c r="J171" i="48"/>
  <c r="J172" i="48"/>
  <c r="J173" i="48"/>
  <c r="J174" i="48"/>
  <c r="J176" i="48"/>
  <c r="J178" i="48"/>
  <c r="J179" i="48"/>
  <c r="J180" i="48"/>
  <c r="J181" i="48"/>
  <c r="J182" i="48"/>
  <c r="J183" i="48"/>
  <c r="J184" i="48"/>
  <c r="J185" i="48"/>
  <c r="J186" i="48"/>
  <c r="J187" i="48"/>
  <c r="J188" i="48"/>
  <c r="J189" i="48"/>
  <c r="J190" i="48"/>
  <c r="J192" i="48"/>
  <c r="J194" i="48"/>
  <c r="J195" i="48"/>
  <c r="J196" i="48"/>
  <c r="J197" i="48"/>
  <c r="J198" i="48"/>
  <c r="J199" i="48"/>
  <c r="J200" i="48"/>
  <c r="J201" i="48"/>
  <c r="J202" i="48"/>
  <c r="J203" i="48"/>
  <c r="J204" i="48"/>
  <c r="J205" i="48"/>
  <c r="J206" i="48"/>
  <c r="J208" i="48"/>
  <c r="J210" i="48"/>
  <c r="J211" i="48"/>
  <c r="J212" i="48"/>
  <c r="J213" i="48"/>
  <c r="J214" i="48"/>
  <c r="J215" i="48"/>
  <c r="J216" i="48"/>
  <c r="J217" i="48"/>
  <c r="J218" i="48"/>
  <c r="J219" i="48"/>
  <c r="J220" i="48"/>
  <c r="J221" i="48"/>
  <c r="J222" i="48"/>
  <c r="J224" i="48"/>
  <c r="J226" i="48"/>
  <c r="J227" i="48"/>
  <c r="J228" i="48"/>
  <c r="J229" i="48"/>
  <c r="J230" i="48"/>
  <c r="J231" i="48"/>
  <c r="J232" i="48"/>
  <c r="J233" i="48"/>
  <c r="J234" i="48"/>
  <c r="J235" i="48"/>
  <c r="J236" i="48"/>
  <c r="J237" i="48"/>
  <c r="J238" i="48"/>
  <c r="J240" i="48"/>
  <c r="J242" i="48"/>
  <c r="J243" i="48"/>
  <c r="J244" i="48"/>
  <c r="J245" i="48"/>
  <c r="J246" i="48"/>
  <c r="J247" i="48"/>
  <c r="J248" i="48"/>
  <c r="J249" i="48"/>
  <c r="J250" i="48"/>
  <c r="J251" i="48"/>
  <c r="J252" i="48"/>
  <c r="J253" i="48"/>
  <c r="J254" i="48"/>
  <c r="J256" i="48"/>
  <c r="J258" i="48"/>
  <c r="J259" i="48"/>
  <c r="J260" i="48"/>
  <c r="J261" i="48"/>
  <c r="J262" i="48"/>
  <c r="J263" i="48"/>
  <c r="J264" i="48"/>
  <c r="J265" i="48"/>
  <c r="J266" i="48"/>
  <c r="J267" i="48"/>
  <c r="J268" i="48"/>
  <c r="J269" i="48"/>
  <c r="J270" i="48"/>
  <c r="J272" i="48"/>
  <c r="J274" i="48"/>
  <c r="J275" i="48"/>
  <c r="J276" i="48"/>
  <c r="J277" i="48"/>
  <c r="J278" i="48"/>
  <c r="J279" i="48"/>
  <c r="J280" i="48"/>
  <c r="J281" i="48"/>
  <c r="J282" i="48"/>
  <c r="J283" i="48"/>
  <c r="J284" i="48"/>
  <c r="J285" i="48"/>
  <c r="J286" i="48"/>
  <c r="J288" i="48"/>
  <c r="J290" i="48"/>
  <c r="J291" i="48"/>
  <c r="J292" i="48"/>
  <c r="J293" i="48"/>
  <c r="J294" i="48"/>
  <c r="J295" i="48"/>
  <c r="J296" i="48"/>
  <c r="J297" i="48"/>
  <c r="J298" i="48"/>
  <c r="J299" i="48"/>
  <c r="J300" i="48"/>
  <c r="J301" i="48"/>
  <c r="J302" i="48"/>
  <c r="J304" i="48"/>
  <c r="J306" i="48"/>
  <c r="J307" i="48"/>
  <c r="J308" i="48"/>
  <c r="J309" i="48"/>
  <c r="J310" i="48"/>
  <c r="J311" i="48"/>
  <c r="J312" i="48"/>
  <c r="J313" i="48"/>
  <c r="J314" i="48"/>
  <c r="J315" i="48"/>
  <c r="J316" i="48"/>
  <c r="J317" i="48"/>
  <c r="J318" i="48"/>
  <c r="J320" i="48"/>
  <c r="J322" i="48"/>
  <c r="J323" i="48"/>
  <c r="J324" i="48"/>
  <c r="J325" i="48"/>
  <c r="J326" i="48"/>
  <c r="J327" i="48"/>
  <c r="J328" i="48"/>
  <c r="J329" i="48"/>
  <c r="J330" i="48"/>
  <c r="J331" i="48"/>
  <c r="J332" i="48"/>
  <c r="J333" i="48"/>
  <c r="J334" i="48"/>
  <c r="J336" i="48"/>
  <c r="J338" i="48"/>
  <c r="J339" i="48"/>
  <c r="J340" i="48"/>
  <c r="J341" i="48"/>
  <c r="J342" i="48"/>
  <c r="J343" i="48"/>
  <c r="J344" i="48"/>
  <c r="J345" i="48"/>
  <c r="J346" i="48"/>
  <c r="J347" i="48"/>
  <c r="J348" i="48"/>
  <c r="J349" i="48"/>
  <c r="J350" i="48"/>
  <c r="J352" i="48"/>
  <c r="J354" i="48"/>
  <c r="J355" i="48"/>
  <c r="J356" i="48"/>
  <c r="J357" i="48"/>
  <c r="J358" i="48"/>
  <c r="J359" i="48"/>
  <c r="J360" i="48"/>
  <c r="J361" i="48"/>
  <c r="J362" i="48"/>
  <c r="J363" i="48"/>
  <c r="J364" i="48"/>
  <c r="J365" i="48"/>
  <c r="J366" i="48"/>
  <c r="J368" i="48"/>
  <c r="J370" i="48"/>
  <c r="J371" i="48"/>
  <c r="J372" i="48"/>
  <c r="J373" i="48"/>
  <c r="J374" i="48"/>
  <c r="J375" i="48"/>
  <c r="J376" i="48"/>
  <c r="J377" i="48"/>
  <c r="J378" i="48"/>
  <c r="J379" i="48"/>
  <c r="J380" i="48"/>
  <c r="J381" i="48"/>
  <c r="J382" i="48"/>
  <c r="J384" i="48"/>
  <c r="J386" i="48"/>
  <c r="J387" i="48"/>
  <c r="J388" i="48"/>
  <c r="J389" i="48"/>
  <c r="J390" i="48"/>
  <c r="J391" i="48"/>
  <c r="J392" i="48"/>
  <c r="J393" i="48"/>
  <c r="J394" i="48"/>
  <c r="J395" i="48"/>
  <c r="J396" i="48"/>
  <c r="J397" i="48"/>
  <c r="J398" i="48"/>
  <c r="J400" i="48"/>
  <c r="J402" i="48"/>
  <c r="J403" i="48"/>
  <c r="J404" i="48"/>
  <c r="J405" i="48"/>
  <c r="J406" i="48"/>
  <c r="J407" i="48"/>
  <c r="J408" i="48"/>
  <c r="J409" i="48"/>
  <c r="J410" i="48"/>
  <c r="J411" i="48"/>
  <c r="J412" i="48"/>
  <c r="J413" i="48"/>
  <c r="J414" i="48"/>
  <c r="J416" i="48"/>
  <c r="J418" i="48"/>
  <c r="J419" i="48"/>
  <c r="J420" i="48"/>
  <c r="J421" i="48"/>
  <c r="J422" i="48"/>
  <c r="J423" i="48"/>
  <c r="J424" i="48"/>
  <c r="J425" i="48"/>
  <c r="J426" i="48"/>
  <c r="J427" i="48"/>
  <c r="J428" i="48"/>
  <c r="J429" i="48"/>
  <c r="J430" i="48"/>
  <c r="J432" i="48"/>
  <c r="J434" i="48"/>
  <c r="J435" i="48"/>
  <c r="J436" i="48"/>
  <c r="J437" i="48"/>
  <c r="J438" i="48"/>
  <c r="J439" i="48"/>
  <c r="J440" i="48"/>
  <c r="J441" i="48"/>
  <c r="J442" i="48"/>
  <c r="J443" i="48"/>
  <c r="J444" i="48"/>
  <c r="J445" i="48"/>
  <c r="J446" i="48"/>
  <c r="J448" i="48"/>
  <c r="J450" i="48"/>
  <c r="J451" i="48"/>
  <c r="J452" i="48"/>
  <c r="J453" i="48"/>
  <c r="J454" i="48"/>
  <c r="J455" i="48"/>
  <c r="J456" i="48"/>
  <c r="J457" i="48"/>
  <c r="J458" i="48"/>
  <c r="J459" i="48"/>
  <c r="J460" i="48"/>
  <c r="J461" i="48"/>
  <c r="J462" i="48"/>
  <c r="J464" i="48"/>
  <c r="J466" i="48"/>
  <c r="J467" i="48"/>
  <c r="J468" i="48"/>
  <c r="J469" i="48"/>
  <c r="J470" i="48"/>
  <c r="J471" i="48"/>
  <c r="J472" i="48"/>
  <c r="J473" i="48"/>
  <c r="J474" i="48"/>
  <c r="J475" i="48"/>
  <c r="J476" i="48"/>
  <c r="J477" i="48"/>
  <c r="J478" i="48"/>
  <c r="J480" i="48"/>
  <c r="J482" i="48"/>
  <c r="J483" i="48"/>
  <c r="J484" i="48"/>
  <c r="J485" i="48"/>
  <c r="J486" i="48"/>
  <c r="J487" i="48"/>
  <c r="J488" i="48"/>
  <c r="J489" i="48"/>
  <c r="J490" i="48"/>
  <c r="J491" i="48"/>
  <c r="J492" i="48"/>
  <c r="J493" i="48"/>
  <c r="J494" i="48"/>
  <c r="J496" i="48"/>
  <c r="J498" i="48"/>
  <c r="J499" i="48"/>
  <c r="J500" i="48"/>
  <c r="J501" i="48"/>
  <c r="J502" i="48"/>
  <c r="J503" i="48"/>
  <c r="J504" i="48"/>
  <c r="J505" i="48"/>
  <c r="J506" i="48"/>
  <c r="J507" i="48"/>
  <c r="J508" i="48"/>
  <c r="J509" i="48"/>
  <c r="J510" i="48"/>
  <c r="J512" i="48"/>
  <c r="J514" i="48"/>
  <c r="J515" i="48"/>
  <c r="J516" i="48"/>
  <c r="J517" i="48"/>
  <c r="J518" i="48"/>
  <c r="J519" i="48"/>
  <c r="J520" i="48"/>
  <c r="J521" i="48"/>
  <c r="J522" i="48"/>
  <c r="J523" i="48"/>
  <c r="J524" i="48"/>
  <c r="J525" i="48"/>
  <c r="J526" i="48"/>
  <c r="J528" i="48"/>
  <c r="J530" i="48"/>
  <c r="J531" i="48"/>
  <c r="J532" i="48"/>
  <c r="J533" i="48"/>
  <c r="J534" i="48"/>
  <c r="J535" i="48"/>
  <c r="J536" i="48"/>
  <c r="J537" i="48"/>
  <c r="J538" i="48"/>
  <c r="J539" i="48"/>
  <c r="J540" i="48"/>
  <c r="J541" i="48"/>
  <c r="J542" i="48"/>
  <c r="J544" i="48"/>
  <c r="J546" i="48"/>
  <c r="J547" i="48"/>
  <c r="J548" i="48"/>
  <c r="J549" i="48"/>
  <c r="J550" i="48"/>
  <c r="J551" i="48"/>
  <c r="J552" i="48"/>
  <c r="J553" i="48"/>
  <c r="J554" i="48"/>
  <c r="J555" i="48"/>
  <c r="J556" i="48"/>
  <c r="J557" i="48"/>
  <c r="J558" i="48"/>
  <c r="J560" i="48"/>
  <c r="J562" i="48"/>
  <c r="J563" i="48"/>
  <c r="J564" i="48"/>
  <c r="J565" i="48"/>
  <c r="J566" i="48"/>
  <c r="J567" i="48"/>
  <c r="J568" i="48"/>
  <c r="J569" i="48"/>
  <c r="J570" i="48"/>
  <c r="J571" i="48"/>
  <c r="J572" i="48"/>
  <c r="J573" i="48"/>
  <c r="J574" i="48"/>
  <c r="J576" i="48"/>
  <c r="J578" i="48"/>
  <c r="J579" i="48"/>
  <c r="J580" i="48"/>
  <c r="J581" i="48"/>
  <c r="J582" i="48"/>
  <c r="J583" i="48"/>
  <c r="J584" i="48"/>
  <c r="J585" i="48"/>
  <c r="J586" i="48"/>
  <c r="J587" i="48"/>
  <c r="J588" i="48"/>
  <c r="J589" i="48"/>
  <c r="J590" i="48"/>
  <c r="J592" i="48"/>
  <c r="J594" i="48"/>
  <c r="J595" i="48"/>
  <c r="J596" i="48"/>
  <c r="J597" i="48"/>
  <c r="J598" i="48"/>
  <c r="J599" i="48"/>
  <c r="J600" i="48"/>
  <c r="J601" i="48"/>
  <c r="J602" i="48"/>
  <c r="J603" i="48"/>
  <c r="J604" i="48"/>
  <c r="J605" i="48"/>
  <c r="J606" i="48"/>
  <c r="J608" i="48"/>
  <c r="J610" i="48"/>
  <c r="J611" i="48"/>
  <c r="J612" i="48"/>
  <c r="J613" i="48"/>
  <c r="J614" i="48"/>
  <c r="J615" i="48"/>
  <c r="J616" i="48"/>
  <c r="J617" i="48"/>
  <c r="J618" i="48"/>
  <c r="J619" i="48"/>
  <c r="J620" i="48"/>
  <c r="J621" i="48"/>
  <c r="J622" i="48"/>
  <c r="J624" i="48"/>
  <c r="J626" i="48"/>
  <c r="J627" i="48"/>
  <c r="J628" i="48"/>
  <c r="J629" i="48"/>
  <c r="J630" i="48"/>
  <c r="J631" i="48"/>
  <c r="J632" i="48"/>
  <c r="J633" i="48"/>
  <c r="J634" i="48"/>
  <c r="J635" i="48"/>
  <c r="J636" i="48"/>
  <c r="J637" i="48"/>
  <c r="J638" i="48"/>
  <c r="J640" i="48"/>
  <c r="J642" i="48"/>
  <c r="J643" i="48"/>
  <c r="J644" i="48"/>
  <c r="J645" i="48"/>
  <c r="J646" i="48"/>
  <c r="J647" i="48"/>
  <c r="J648" i="48"/>
  <c r="J649" i="48"/>
  <c r="J650" i="48"/>
  <c r="J651" i="48"/>
  <c r="J652" i="48"/>
  <c r="J653" i="48"/>
  <c r="J654" i="48"/>
  <c r="J656" i="48"/>
  <c r="J658" i="48"/>
  <c r="J659" i="48"/>
  <c r="J660" i="48"/>
  <c r="J661" i="48"/>
  <c r="J662" i="48"/>
  <c r="J663" i="48"/>
  <c r="J664" i="48"/>
  <c r="J665" i="48"/>
  <c r="J666" i="48"/>
  <c r="J667" i="48"/>
  <c r="J668" i="48"/>
  <c r="J669" i="48"/>
  <c r="J670" i="48"/>
  <c r="J672" i="48"/>
  <c r="J674" i="48"/>
  <c r="J675" i="48"/>
  <c r="J676" i="48"/>
  <c r="J677" i="48"/>
  <c r="J678" i="48"/>
  <c r="J679" i="48"/>
  <c r="J680" i="48"/>
  <c r="J681" i="48"/>
  <c r="J682" i="48"/>
  <c r="J683" i="48"/>
  <c r="J684" i="48"/>
  <c r="J685" i="48"/>
  <c r="J686" i="48"/>
  <c r="J688" i="48"/>
  <c r="J690" i="48"/>
  <c r="J691" i="48"/>
  <c r="J692" i="48"/>
  <c r="J693" i="48"/>
  <c r="J694" i="48"/>
  <c r="J695" i="48"/>
  <c r="J696" i="48"/>
  <c r="J697" i="48"/>
  <c r="J698" i="48"/>
  <c r="J699" i="48"/>
  <c r="J700" i="48"/>
  <c r="J701" i="48"/>
  <c r="J702" i="48"/>
  <c r="J704" i="48"/>
  <c r="J706" i="48"/>
  <c r="J707" i="48"/>
  <c r="J708" i="48"/>
  <c r="J709" i="48"/>
  <c r="J710" i="48"/>
  <c r="J711" i="48"/>
  <c r="J712" i="48"/>
  <c r="J713" i="48"/>
  <c r="J714" i="48"/>
  <c r="J715" i="48"/>
  <c r="J716" i="48"/>
  <c r="J717" i="48"/>
  <c r="J718" i="48"/>
  <c r="J720" i="48"/>
  <c r="J722" i="48"/>
  <c r="J723" i="48"/>
  <c r="J724" i="48"/>
  <c r="J725" i="48"/>
  <c r="J726" i="48"/>
  <c r="J727" i="48"/>
  <c r="J728" i="48"/>
  <c r="J729" i="48"/>
  <c r="J730" i="48"/>
  <c r="J731" i="48"/>
  <c r="J732" i="48"/>
  <c r="J733" i="48"/>
  <c r="J734" i="48"/>
  <c r="J736" i="48"/>
  <c r="J738" i="48"/>
  <c r="J739" i="48"/>
  <c r="J740" i="48"/>
  <c r="J741" i="48"/>
  <c r="J742" i="48"/>
  <c r="J743" i="48"/>
  <c r="J744" i="48"/>
  <c r="J745" i="48"/>
  <c r="J746" i="48"/>
  <c r="J747" i="48"/>
  <c r="J748" i="48"/>
  <c r="J749" i="48"/>
  <c r="J750" i="48"/>
  <c r="J752" i="48"/>
  <c r="J754" i="48"/>
  <c r="J755" i="48"/>
  <c r="J756" i="48"/>
  <c r="J757" i="48"/>
  <c r="J758" i="48"/>
  <c r="J759" i="48"/>
  <c r="J760" i="48"/>
  <c r="J761" i="48"/>
  <c r="J762" i="48"/>
  <c r="J763" i="48"/>
  <c r="J764" i="48"/>
  <c r="J765" i="48"/>
  <c r="J766" i="48"/>
  <c r="J768" i="48"/>
  <c r="J770" i="48"/>
  <c r="J771" i="48"/>
  <c r="J772" i="48"/>
  <c r="J773" i="48"/>
  <c r="J774" i="48"/>
  <c r="J775" i="48"/>
  <c r="J776" i="48"/>
  <c r="J777" i="48"/>
  <c r="J778" i="48"/>
  <c r="J779" i="48"/>
  <c r="J780" i="48"/>
  <c r="J781" i="48"/>
  <c r="J782" i="48"/>
  <c r="J784" i="48"/>
  <c r="J786" i="48"/>
  <c r="J787" i="48"/>
  <c r="J788" i="48"/>
  <c r="J789" i="48"/>
  <c r="J790" i="48"/>
  <c r="J791" i="48"/>
  <c r="J792" i="48"/>
  <c r="J793" i="48"/>
  <c r="J794" i="48"/>
  <c r="J795" i="48"/>
  <c r="J796" i="48"/>
  <c r="J797" i="48"/>
  <c r="J798" i="48"/>
  <c r="J800" i="48"/>
  <c r="J802" i="48"/>
  <c r="J803" i="48"/>
  <c r="J804" i="48"/>
  <c r="J805" i="48"/>
  <c r="J806" i="48"/>
  <c r="J807" i="48"/>
  <c r="J808" i="48"/>
  <c r="J809" i="48"/>
  <c r="J810" i="48"/>
  <c r="J811" i="48"/>
  <c r="J812" i="48"/>
  <c r="J813" i="48"/>
  <c r="J814" i="48"/>
  <c r="J816" i="48"/>
  <c r="J818" i="48"/>
  <c r="J819" i="48"/>
  <c r="J820" i="48"/>
  <c r="J821" i="48"/>
  <c r="J822" i="48"/>
  <c r="J823" i="48"/>
  <c r="J824" i="48"/>
  <c r="J825" i="48"/>
  <c r="J826" i="48"/>
  <c r="J827" i="48"/>
  <c r="J828" i="48"/>
  <c r="J829" i="48"/>
  <c r="J830" i="48"/>
  <c r="J832" i="48"/>
  <c r="J834" i="48"/>
  <c r="J835" i="48"/>
  <c r="J836" i="48"/>
  <c r="J837" i="48"/>
  <c r="J838" i="48"/>
  <c r="J839" i="48"/>
  <c r="J840" i="48"/>
  <c r="J841" i="48"/>
  <c r="J842" i="48"/>
  <c r="J843" i="48"/>
  <c r="J844" i="48"/>
  <c r="J845" i="48"/>
  <c r="J846" i="48"/>
  <c r="J848" i="48"/>
  <c r="J850" i="48"/>
  <c r="J851" i="48"/>
  <c r="J852" i="48"/>
  <c r="J853" i="48"/>
  <c r="J854" i="48"/>
  <c r="J855" i="48"/>
  <c r="J856" i="48"/>
  <c r="J857" i="48"/>
  <c r="J858" i="48"/>
  <c r="J859" i="48"/>
  <c r="J860" i="48"/>
  <c r="J861" i="48"/>
  <c r="J862" i="48"/>
  <c r="J864" i="48"/>
  <c r="J866" i="48"/>
  <c r="J867" i="48"/>
  <c r="J868" i="48"/>
  <c r="J869" i="48"/>
  <c r="J870" i="48"/>
  <c r="J871" i="48"/>
  <c r="J872" i="48"/>
  <c r="J873" i="48"/>
  <c r="J874" i="48"/>
  <c r="J875" i="48"/>
  <c r="J876" i="48"/>
  <c r="J877" i="48"/>
  <c r="J878" i="48"/>
  <c r="J880" i="48"/>
  <c r="J882" i="48"/>
  <c r="J883" i="48"/>
  <c r="J884" i="48"/>
  <c r="J885" i="48"/>
  <c r="J886" i="48"/>
  <c r="J887" i="48"/>
  <c r="J888" i="48"/>
  <c r="J889" i="48"/>
  <c r="J890" i="48"/>
  <c r="J891" i="48"/>
  <c r="J892" i="48"/>
  <c r="J893" i="48"/>
  <c r="J894" i="48"/>
  <c r="J896" i="48"/>
  <c r="J898" i="48"/>
  <c r="J899" i="48"/>
  <c r="J900" i="48"/>
  <c r="J901" i="48"/>
  <c r="J902" i="48"/>
  <c r="J903" i="48"/>
  <c r="J904" i="48"/>
  <c r="J905" i="48"/>
  <c r="J906" i="48"/>
  <c r="J907" i="48"/>
  <c r="J908" i="48"/>
  <c r="J909" i="48"/>
  <c r="J910" i="48"/>
  <c r="J912" i="48"/>
  <c r="J914" i="48"/>
  <c r="J915" i="48"/>
  <c r="J916" i="48"/>
  <c r="J917" i="48"/>
  <c r="J918" i="48"/>
  <c r="J919" i="48"/>
  <c r="J920" i="48"/>
  <c r="J921" i="48"/>
  <c r="J922" i="48"/>
  <c r="J923" i="48"/>
  <c r="J924" i="48"/>
  <c r="J925" i="48"/>
  <c r="J926" i="48"/>
  <c r="J928" i="48"/>
  <c r="J930" i="48"/>
  <c r="J931" i="48"/>
  <c r="J932" i="48"/>
  <c r="J933" i="48"/>
  <c r="J934" i="48"/>
  <c r="J935" i="48"/>
  <c r="J936" i="48"/>
  <c r="J937" i="48"/>
  <c r="J938" i="48"/>
  <c r="J939" i="48"/>
  <c r="J940" i="48"/>
  <c r="J941" i="48"/>
  <c r="J942" i="48"/>
  <c r="J944" i="48"/>
  <c r="J946" i="48"/>
  <c r="J947" i="48"/>
  <c r="J948" i="48"/>
  <c r="J949" i="48"/>
  <c r="J950" i="48"/>
  <c r="J951" i="48"/>
  <c r="J952" i="48"/>
  <c r="J953" i="48"/>
  <c r="J954" i="48"/>
  <c r="J955" i="48"/>
  <c r="J956" i="48"/>
  <c r="J957" i="48"/>
  <c r="J958" i="48"/>
  <c r="J960" i="48"/>
  <c r="J962" i="48"/>
  <c r="J963" i="48"/>
  <c r="J964" i="48"/>
  <c r="J965" i="48"/>
  <c r="J966" i="48"/>
  <c r="J967" i="48"/>
  <c r="J968" i="48"/>
  <c r="J969" i="48"/>
  <c r="J970" i="48"/>
  <c r="J971" i="48"/>
  <c r="J972" i="48"/>
  <c r="J973" i="48"/>
  <c r="J974" i="48"/>
  <c r="J976" i="48"/>
  <c r="J978" i="48"/>
  <c r="J979" i="48"/>
  <c r="J980" i="48"/>
  <c r="J981" i="48"/>
  <c r="J982" i="48"/>
  <c r="J983" i="48"/>
  <c r="J984" i="48"/>
  <c r="J985" i="48"/>
  <c r="J986" i="48"/>
  <c r="J987" i="48"/>
  <c r="J988" i="48"/>
  <c r="J989" i="48"/>
  <c r="J990" i="48"/>
  <c r="J992" i="48"/>
  <c r="J994" i="48"/>
  <c r="J995" i="48"/>
  <c r="J996" i="48"/>
  <c r="J997" i="48"/>
  <c r="J998" i="48"/>
  <c r="J999" i="48"/>
  <c r="J1000" i="48"/>
  <c r="J1001" i="48"/>
  <c r="J1002" i="48"/>
  <c r="J1003" i="48"/>
  <c r="J1004" i="48"/>
  <c r="J1005" i="48"/>
  <c r="J1006" i="48"/>
  <c r="J1008" i="48"/>
  <c r="J1010" i="48"/>
  <c r="J1011" i="48"/>
  <c r="J1012" i="48"/>
  <c r="J1013" i="48"/>
  <c r="J1014" i="48"/>
  <c r="J1015" i="48"/>
  <c r="J1016" i="48"/>
  <c r="J1017" i="48"/>
  <c r="J1018" i="48"/>
  <c r="J1019" i="48"/>
  <c r="J1020" i="48"/>
  <c r="J1021" i="48"/>
  <c r="J1022" i="48"/>
  <c r="J1024" i="48"/>
  <c r="J1026" i="48"/>
  <c r="J1027" i="48"/>
  <c r="J1028" i="48"/>
  <c r="J1029" i="48"/>
  <c r="J1030" i="48"/>
  <c r="J1031" i="48"/>
  <c r="J1032" i="48"/>
  <c r="J1033" i="48"/>
  <c r="J1034" i="48"/>
  <c r="J1035" i="48"/>
  <c r="J1036" i="48"/>
  <c r="J1037" i="48"/>
  <c r="J1038" i="48"/>
  <c r="J1040" i="48"/>
  <c r="J1042" i="48"/>
  <c r="J1043" i="48"/>
  <c r="J1044" i="48"/>
  <c r="J1045" i="48"/>
  <c r="J1046" i="48"/>
  <c r="J1047" i="48"/>
  <c r="J1048" i="48"/>
  <c r="J1049" i="48"/>
  <c r="J1050" i="48"/>
  <c r="J1051" i="48"/>
  <c r="J1052" i="48"/>
  <c r="J1053" i="48"/>
  <c r="J1054" i="48"/>
  <c r="J1056" i="48"/>
  <c r="J1058" i="48"/>
  <c r="J1059" i="48"/>
  <c r="J1060" i="48"/>
  <c r="J1061" i="48"/>
  <c r="J1062" i="48"/>
  <c r="J1063" i="48"/>
  <c r="J1064" i="48"/>
  <c r="J1065" i="48"/>
  <c r="J1066" i="48"/>
  <c r="J1067" i="48"/>
  <c r="J1068" i="48"/>
  <c r="J1069" i="48"/>
  <c r="J1070" i="48"/>
  <c r="J1072" i="48"/>
  <c r="J1074" i="48"/>
  <c r="J1075" i="48"/>
  <c r="J1076" i="48"/>
  <c r="J1077" i="48"/>
  <c r="J1078" i="48"/>
  <c r="J1079" i="48"/>
  <c r="J1080" i="48"/>
  <c r="J1081" i="48"/>
  <c r="J1082" i="48"/>
  <c r="J1083" i="48"/>
  <c r="J1084" i="48"/>
  <c r="J1085" i="48"/>
  <c r="J1086" i="48"/>
  <c r="J1088" i="48"/>
  <c r="J1090" i="48"/>
  <c r="J1091" i="48"/>
  <c r="J1092" i="48"/>
  <c r="J1093" i="48"/>
  <c r="J1094" i="48"/>
  <c r="J1095" i="48"/>
  <c r="J1096" i="48"/>
  <c r="J1097" i="48"/>
  <c r="J1098" i="48"/>
  <c r="J1099" i="48"/>
  <c r="J1100" i="48"/>
  <c r="J1101" i="48"/>
  <c r="J1102" i="48"/>
  <c r="J1104" i="48"/>
  <c r="J1106" i="48"/>
  <c r="J1107" i="48"/>
  <c r="J1108" i="48"/>
  <c r="J1109" i="48"/>
  <c r="J1110" i="48"/>
  <c r="J1111" i="48"/>
  <c r="J1112" i="48"/>
  <c r="J1113" i="48"/>
  <c r="J1114" i="48"/>
  <c r="J1115" i="48"/>
  <c r="J1116" i="48"/>
  <c r="J1117" i="48"/>
  <c r="J1118" i="48"/>
  <c r="J1120" i="48"/>
  <c r="J1122" i="48"/>
  <c r="J1123" i="48"/>
  <c r="J1124" i="48"/>
  <c r="J1125" i="48"/>
  <c r="J1126" i="48"/>
  <c r="J1127" i="48"/>
  <c r="J1128" i="48"/>
  <c r="J1129" i="48"/>
  <c r="J1130" i="48"/>
  <c r="J1131" i="48"/>
  <c r="J1132" i="48"/>
  <c r="J1133" i="48"/>
  <c r="J1134" i="48"/>
  <c r="J1136" i="48"/>
  <c r="J1138" i="48"/>
  <c r="J1139" i="48"/>
  <c r="J1140" i="48"/>
  <c r="J1141" i="48"/>
  <c r="J1142" i="48"/>
  <c r="J1143" i="48"/>
  <c r="J1144" i="48"/>
  <c r="J1145" i="48"/>
  <c r="J1146" i="48"/>
  <c r="J1147" i="48"/>
  <c r="J1148" i="48"/>
  <c r="J1149" i="48"/>
  <c r="J1150" i="48"/>
  <c r="J1152" i="48"/>
  <c r="J1154" i="48"/>
  <c r="J1155" i="48"/>
  <c r="J1156" i="48"/>
  <c r="J1157" i="48"/>
  <c r="J1158" i="48"/>
  <c r="J1159" i="48"/>
  <c r="J1160" i="48"/>
  <c r="J1161" i="48"/>
  <c r="J1162" i="48"/>
  <c r="J1163" i="48"/>
  <c r="J1164" i="48"/>
  <c r="J1165" i="48"/>
  <c r="J1166" i="48"/>
  <c r="J1168" i="48"/>
  <c r="J1170" i="48"/>
  <c r="J1171" i="48"/>
  <c r="J1172" i="48"/>
  <c r="J1173" i="48"/>
  <c r="J1174" i="48"/>
  <c r="J1175" i="48"/>
  <c r="J1176" i="48"/>
  <c r="J1177" i="48"/>
  <c r="J1178" i="48"/>
  <c r="J1179" i="48"/>
  <c r="J1180" i="48"/>
  <c r="J1181" i="48"/>
  <c r="J1182" i="48"/>
  <c r="J1184" i="48"/>
  <c r="J1186" i="48"/>
  <c r="J1187" i="48"/>
  <c r="J1188" i="48"/>
  <c r="J1189" i="48"/>
  <c r="J1190" i="48"/>
  <c r="J1191" i="48"/>
  <c r="J1192" i="48"/>
  <c r="J1193" i="48"/>
  <c r="J1194" i="48"/>
  <c r="J1195" i="48"/>
  <c r="J1196" i="48"/>
  <c r="J1197" i="48"/>
  <c r="J1198" i="48"/>
  <c r="J1200" i="48"/>
  <c r="J1202" i="48"/>
  <c r="J1203" i="48"/>
  <c r="J1204" i="48"/>
  <c r="J1205" i="48"/>
  <c r="J1206" i="48"/>
  <c r="J1207" i="48"/>
  <c r="J1208" i="48"/>
  <c r="J1209" i="48"/>
  <c r="J1210" i="48"/>
  <c r="J1211" i="48"/>
  <c r="J1212" i="48"/>
  <c r="J1213" i="48"/>
  <c r="J1214" i="48"/>
  <c r="J1216" i="48"/>
  <c r="J1218" i="48"/>
  <c r="J1219" i="48"/>
  <c r="J1220" i="48"/>
  <c r="J1221" i="48"/>
  <c r="J1222" i="48"/>
  <c r="J1223" i="48"/>
  <c r="J1224" i="48"/>
  <c r="J1225" i="48"/>
  <c r="J1226" i="48"/>
  <c r="J1227" i="48"/>
  <c r="J1228" i="48"/>
  <c r="J1229" i="48"/>
  <c r="J1230" i="48"/>
  <c r="J1232" i="48"/>
  <c r="J1234" i="48"/>
  <c r="J1235" i="48"/>
  <c r="J1236" i="48"/>
  <c r="J1237" i="48"/>
  <c r="J1238" i="48"/>
  <c r="J1239" i="48"/>
  <c r="J1240" i="48"/>
  <c r="J1241" i="48"/>
  <c r="J1242" i="48"/>
  <c r="J1243" i="48"/>
  <c r="J1244" i="48"/>
  <c r="J1245" i="48"/>
  <c r="J1246" i="48"/>
  <c r="J1248" i="48"/>
  <c r="J1250" i="48"/>
  <c r="J1251" i="48"/>
  <c r="J1252" i="48"/>
  <c r="J1253" i="48"/>
  <c r="J1254" i="48"/>
  <c r="J1255" i="48"/>
  <c r="J1256" i="48"/>
  <c r="J1257" i="48"/>
  <c r="J1258" i="48"/>
  <c r="J1259" i="48"/>
  <c r="J1260" i="48"/>
  <c r="J1261" i="48"/>
  <c r="J1262" i="48"/>
  <c r="J1264" i="48"/>
  <c r="J1266" i="48"/>
  <c r="J1267" i="48"/>
  <c r="J1268" i="48"/>
  <c r="J1" i="48"/>
  <c r="H2" i="48"/>
  <c r="H3" i="48"/>
  <c r="H4" i="48"/>
  <c r="H5" i="48"/>
  <c r="H6" i="48"/>
  <c r="H7" i="48"/>
  <c r="H8" i="48"/>
  <c r="H9" i="48"/>
  <c r="H10" i="48"/>
  <c r="H11" i="48"/>
  <c r="H12" i="48"/>
  <c r="H13" i="48"/>
  <c r="H14" i="48"/>
  <c r="H15" i="48"/>
  <c r="H16" i="48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H32" i="48"/>
  <c r="H33" i="48"/>
  <c r="H34" i="48"/>
  <c r="H35" i="48"/>
  <c r="H36" i="48"/>
  <c r="H37" i="48"/>
  <c r="H38" i="48"/>
  <c r="H39" i="48"/>
  <c r="H40" i="48"/>
  <c r="H41" i="48"/>
  <c r="H42" i="48"/>
  <c r="H43" i="48"/>
  <c r="H44" i="48"/>
  <c r="H45" i="48"/>
  <c r="H46" i="48"/>
  <c r="H47" i="48"/>
  <c r="H48" i="48"/>
  <c r="H49" i="48"/>
  <c r="H50" i="48"/>
  <c r="H51" i="48"/>
  <c r="H52" i="48"/>
  <c r="H53" i="48"/>
  <c r="H54" i="48"/>
  <c r="H55" i="48"/>
  <c r="H56" i="48"/>
  <c r="H57" i="48"/>
  <c r="H58" i="48"/>
  <c r="H59" i="48"/>
  <c r="H60" i="48"/>
  <c r="H61" i="48"/>
  <c r="H62" i="48"/>
  <c r="H63" i="48"/>
  <c r="H64" i="48"/>
  <c r="H65" i="48"/>
  <c r="H66" i="48"/>
  <c r="H67" i="48"/>
  <c r="H68" i="48"/>
  <c r="H69" i="48"/>
  <c r="H70" i="48"/>
  <c r="H71" i="48"/>
  <c r="H72" i="48"/>
  <c r="H73" i="48"/>
  <c r="H74" i="48"/>
  <c r="H75" i="48"/>
  <c r="H76" i="48"/>
  <c r="H77" i="48"/>
  <c r="H78" i="48"/>
  <c r="H79" i="48"/>
  <c r="H80" i="48"/>
  <c r="H81" i="48"/>
  <c r="H82" i="48"/>
  <c r="H83" i="48"/>
  <c r="H84" i="48"/>
  <c r="H85" i="48"/>
  <c r="H86" i="48"/>
  <c r="H87" i="48"/>
  <c r="H88" i="48"/>
  <c r="H89" i="48"/>
  <c r="H90" i="48"/>
  <c r="H91" i="48"/>
  <c r="H92" i="48"/>
  <c r="H93" i="48"/>
  <c r="H94" i="48"/>
  <c r="H95" i="48"/>
  <c r="H96" i="48"/>
  <c r="H97" i="48"/>
  <c r="H98" i="48"/>
  <c r="H99" i="48"/>
  <c r="H100" i="48"/>
  <c r="H101" i="48"/>
  <c r="H102" i="48"/>
  <c r="H103" i="48"/>
  <c r="H104" i="48"/>
  <c r="H105" i="48"/>
  <c r="H106" i="48"/>
  <c r="H107" i="48"/>
  <c r="H108" i="48"/>
  <c r="H109" i="48"/>
  <c r="H110" i="48"/>
  <c r="H111" i="48"/>
  <c r="H112" i="48"/>
  <c r="H113" i="48"/>
  <c r="H114" i="48"/>
  <c r="H115" i="48"/>
  <c r="H116" i="48"/>
  <c r="H117" i="48"/>
  <c r="H118" i="48"/>
  <c r="H119" i="48"/>
  <c r="H120" i="48"/>
  <c r="H121" i="48"/>
  <c r="H122" i="48"/>
  <c r="H123" i="48"/>
  <c r="H124" i="48"/>
  <c r="H125" i="48"/>
  <c r="H126" i="48"/>
  <c r="H127" i="48"/>
  <c r="H128" i="48"/>
  <c r="H129" i="48"/>
  <c r="H130" i="48"/>
  <c r="H131" i="48"/>
  <c r="H132" i="48"/>
  <c r="H133" i="48"/>
  <c r="H134" i="48"/>
  <c r="H135" i="48"/>
  <c r="H136" i="48"/>
  <c r="H137" i="48"/>
  <c r="H138" i="48"/>
  <c r="H139" i="48"/>
  <c r="H140" i="48"/>
  <c r="H141" i="48"/>
  <c r="H142" i="48"/>
  <c r="H143" i="48"/>
  <c r="H144" i="48"/>
  <c r="H145" i="48"/>
  <c r="H146" i="48"/>
  <c r="H147" i="48"/>
  <c r="H148" i="48"/>
  <c r="H149" i="48"/>
  <c r="H150" i="48"/>
  <c r="H151" i="48"/>
  <c r="H152" i="48"/>
  <c r="H153" i="48"/>
  <c r="H154" i="48"/>
  <c r="H155" i="48"/>
  <c r="H156" i="48"/>
  <c r="H157" i="48"/>
  <c r="H158" i="48"/>
  <c r="H159" i="48"/>
  <c r="H160" i="48"/>
  <c r="H161" i="48"/>
  <c r="H162" i="48"/>
  <c r="H163" i="48"/>
  <c r="H164" i="48"/>
  <c r="H165" i="48"/>
  <c r="H166" i="48"/>
  <c r="H167" i="48"/>
  <c r="H168" i="48"/>
  <c r="H169" i="48"/>
  <c r="H170" i="48"/>
  <c r="H171" i="48"/>
  <c r="H172" i="48"/>
  <c r="H173" i="48"/>
  <c r="H174" i="48"/>
  <c r="H175" i="48"/>
  <c r="H176" i="48"/>
  <c r="H177" i="48"/>
  <c r="H178" i="48"/>
  <c r="H179" i="48"/>
  <c r="H180" i="48"/>
  <c r="H181" i="48"/>
  <c r="H182" i="48"/>
  <c r="H183" i="48"/>
  <c r="H184" i="48"/>
  <c r="H185" i="48"/>
  <c r="H186" i="48"/>
  <c r="H187" i="48"/>
  <c r="H188" i="48"/>
  <c r="H189" i="48"/>
  <c r="H190" i="48"/>
  <c r="H191" i="48"/>
  <c r="H192" i="48"/>
  <c r="H193" i="48"/>
  <c r="H194" i="48"/>
  <c r="H195" i="48"/>
  <c r="H196" i="48"/>
  <c r="H197" i="48"/>
  <c r="H198" i="48"/>
  <c r="H199" i="48"/>
  <c r="H200" i="48"/>
  <c r="H201" i="48"/>
  <c r="H202" i="48"/>
  <c r="H203" i="48"/>
  <c r="H204" i="48"/>
  <c r="H205" i="48"/>
  <c r="H206" i="48"/>
  <c r="H207" i="48"/>
  <c r="H208" i="48"/>
  <c r="H209" i="48"/>
  <c r="H210" i="48"/>
  <c r="H211" i="48"/>
  <c r="H212" i="48"/>
  <c r="H213" i="48"/>
  <c r="H214" i="48"/>
  <c r="H215" i="48"/>
  <c r="H216" i="48"/>
  <c r="H217" i="48"/>
  <c r="H218" i="48"/>
  <c r="H219" i="48"/>
  <c r="H220" i="48"/>
  <c r="H221" i="48"/>
  <c r="H222" i="48"/>
  <c r="H223" i="48"/>
  <c r="H224" i="48"/>
  <c r="H225" i="48"/>
  <c r="H226" i="48"/>
  <c r="H227" i="48"/>
  <c r="H228" i="48"/>
  <c r="H229" i="48"/>
  <c r="H230" i="48"/>
  <c r="H231" i="48"/>
  <c r="H232" i="48"/>
  <c r="H233" i="48"/>
  <c r="H234" i="48"/>
  <c r="H235" i="48"/>
  <c r="H236" i="48"/>
  <c r="H237" i="48"/>
  <c r="H238" i="48"/>
  <c r="H239" i="48"/>
  <c r="H240" i="48"/>
  <c r="H241" i="48"/>
  <c r="H242" i="48"/>
  <c r="H243" i="48"/>
  <c r="H244" i="48"/>
  <c r="H245" i="48"/>
  <c r="H246" i="48"/>
  <c r="H247" i="48"/>
  <c r="H248" i="48"/>
  <c r="H249" i="48"/>
  <c r="H250" i="48"/>
  <c r="H251" i="48"/>
  <c r="H252" i="48"/>
  <c r="H253" i="48"/>
  <c r="H254" i="48"/>
  <c r="H255" i="48"/>
  <c r="H256" i="48"/>
  <c r="H257" i="48"/>
  <c r="H258" i="48"/>
  <c r="H259" i="48"/>
  <c r="H260" i="48"/>
  <c r="H261" i="48"/>
  <c r="H262" i="48"/>
  <c r="H263" i="48"/>
  <c r="H264" i="48"/>
  <c r="H265" i="48"/>
  <c r="H266" i="48"/>
  <c r="H267" i="48"/>
  <c r="H268" i="48"/>
  <c r="H269" i="48"/>
  <c r="H270" i="48"/>
  <c r="H271" i="48"/>
  <c r="H272" i="48"/>
  <c r="H273" i="48"/>
  <c r="H274" i="48"/>
  <c r="H275" i="48"/>
  <c r="H276" i="48"/>
  <c r="H277" i="48"/>
  <c r="H278" i="48"/>
  <c r="H279" i="48"/>
  <c r="H280" i="48"/>
  <c r="H281" i="48"/>
  <c r="H282" i="48"/>
  <c r="H283" i="48"/>
  <c r="H284" i="48"/>
  <c r="H285" i="48"/>
  <c r="H286" i="48"/>
  <c r="H287" i="48"/>
  <c r="H288" i="48"/>
  <c r="H289" i="48"/>
  <c r="H290" i="48"/>
  <c r="H291" i="48"/>
  <c r="H292" i="48"/>
  <c r="H293" i="48"/>
  <c r="H294" i="48"/>
  <c r="H295" i="48"/>
  <c r="H296" i="48"/>
  <c r="H297" i="48"/>
  <c r="H298" i="48"/>
  <c r="H299" i="48"/>
  <c r="H300" i="48"/>
  <c r="H301" i="48"/>
  <c r="H302" i="48"/>
  <c r="H303" i="48"/>
  <c r="H304" i="48"/>
  <c r="H305" i="48"/>
  <c r="H306" i="48"/>
  <c r="H307" i="48"/>
  <c r="H308" i="48"/>
  <c r="H309" i="48"/>
  <c r="H310" i="48"/>
  <c r="H311" i="48"/>
  <c r="H312" i="48"/>
  <c r="H313" i="48"/>
  <c r="H314" i="48"/>
  <c r="H315" i="48"/>
  <c r="H316" i="48"/>
  <c r="H317" i="48"/>
  <c r="H318" i="48"/>
  <c r="H319" i="48"/>
  <c r="H320" i="48"/>
  <c r="H321" i="48"/>
  <c r="H322" i="48"/>
  <c r="H323" i="48"/>
  <c r="H324" i="48"/>
  <c r="H325" i="48"/>
  <c r="H326" i="48"/>
  <c r="H327" i="48"/>
  <c r="H328" i="48"/>
  <c r="H329" i="48"/>
  <c r="H330" i="48"/>
  <c r="H331" i="48"/>
  <c r="H332" i="48"/>
  <c r="H333" i="48"/>
  <c r="H334" i="48"/>
  <c r="H335" i="48"/>
  <c r="H336" i="48"/>
  <c r="H337" i="48"/>
  <c r="H338" i="48"/>
  <c r="H339" i="48"/>
  <c r="H340" i="48"/>
  <c r="H341" i="48"/>
  <c r="H342" i="48"/>
  <c r="H343" i="48"/>
  <c r="H344" i="48"/>
  <c r="H345" i="48"/>
  <c r="H346" i="48"/>
  <c r="H347" i="48"/>
  <c r="H348" i="48"/>
  <c r="H349" i="48"/>
  <c r="H350" i="48"/>
  <c r="H351" i="48"/>
  <c r="H352" i="48"/>
  <c r="H353" i="48"/>
  <c r="H354" i="48"/>
  <c r="H355" i="48"/>
  <c r="H356" i="48"/>
  <c r="H357" i="48"/>
  <c r="H358" i="48"/>
  <c r="H359" i="48"/>
  <c r="H360" i="48"/>
  <c r="H361" i="48"/>
  <c r="H362" i="48"/>
  <c r="H363" i="48"/>
  <c r="H364" i="48"/>
  <c r="H365" i="48"/>
  <c r="H366" i="48"/>
  <c r="H367" i="48"/>
  <c r="H368" i="48"/>
  <c r="H369" i="48"/>
  <c r="H370" i="48"/>
  <c r="H371" i="48"/>
  <c r="H372" i="48"/>
  <c r="H373" i="48"/>
  <c r="H374" i="48"/>
  <c r="H375" i="48"/>
  <c r="H376" i="48"/>
  <c r="H377" i="48"/>
  <c r="H378" i="48"/>
  <c r="H379" i="48"/>
  <c r="H380" i="48"/>
  <c r="H381" i="48"/>
  <c r="H382" i="48"/>
  <c r="H383" i="48"/>
  <c r="H384" i="48"/>
  <c r="H385" i="48"/>
  <c r="H386" i="48"/>
  <c r="H387" i="48"/>
  <c r="H388" i="48"/>
  <c r="H389" i="48"/>
  <c r="H390" i="48"/>
  <c r="H391" i="48"/>
  <c r="H392" i="48"/>
  <c r="H393" i="48"/>
  <c r="H394" i="48"/>
  <c r="H395" i="48"/>
  <c r="H396" i="48"/>
  <c r="H397" i="48"/>
  <c r="H398" i="48"/>
  <c r="H399" i="48"/>
  <c r="H400" i="48"/>
  <c r="H401" i="48"/>
  <c r="H402" i="48"/>
  <c r="H403" i="48"/>
  <c r="H404" i="48"/>
  <c r="H405" i="48"/>
  <c r="H406" i="48"/>
  <c r="H407" i="48"/>
  <c r="H408" i="48"/>
  <c r="H409" i="48"/>
  <c r="H410" i="48"/>
  <c r="H411" i="48"/>
  <c r="H412" i="48"/>
  <c r="H413" i="48"/>
  <c r="H414" i="48"/>
  <c r="H415" i="48"/>
  <c r="H416" i="48"/>
  <c r="H417" i="48"/>
  <c r="H418" i="48"/>
  <c r="H419" i="48"/>
  <c r="H420" i="48"/>
  <c r="H421" i="48"/>
  <c r="H422" i="48"/>
  <c r="H423" i="48"/>
  <c r="H424" i="48"/>
  <c r="H425" i="48"/>
  <c r="H426" i="48"/>
  <c r="H427" i="48"/>
  <c r="H428" i="48"/>
  <c r="H429" i="48"/>
  <c r="H430" i="48"/>
  <c r="H431" i="48"/>
  <c r="H432" i="48"/>
  <c r="H433" i="48"/>
  <c r="H434" i="48"/>
  <c r="H435" i="48"/>
  <c r="H436" i="48"/>
  <c r="H437" i="48"/>
  <c r="H438" i="48"/>
  <c r="H439" i="48"/>
  <c r="H440" i="48"/>
  <c r="H441" i="48"/>
  <c r="H442" i="48"/>
  <c r="H443" i="48"/>
  <c r="H444" i="48"/>
  <c r="H445" i="48"/>
  <c r="H446" i="48"/>
  <c r="H447" i="48"/>
  <c r="H448" i="48"/>
  <c r="H449" i="48"/>
  <c r="H450" i="48"/>
  <c r="H451" i="48"/>
  <c r="H452" i="48"/>
  <c r="H453" i="48"/>
  <c r="H454" i="48"/>
  <c r="H455" i="48"/>
  <c r="H456" i="48"/>
  <c r="H457" i="48"/>
  <c r="H458" i="48"/>
  <c r="H459" i="48"/>
  <c r="H460" i="48"/>
  <c r="H461" i="48"/>
  <c r="H462" i="48"/>
  <c r="H463" i="48"/>
  <c r="H464" i="48"/>
  <c r="H465" i="48"/>
  <c r="H466" i="48"/>
  <c r="H467" i="48"/>
  <c r="H468" i="48"/>
  <c r="H469" i="48"/>
  <c r="H470" i="48"/>
  <c r="H471" i="48"/>
  <c r="H472" i="48"/>
  <c r="H473" i="48"/>
  <c r="H474" i="48"/>
  <c r="H475" i="48"/>
  <c r="H476" i="48"/>
  <c r="H477" i="48"/>
  <c r="H478" i="48"/>
  <c r="H479" i="48"/>
  <c r="H480" i="48"/>
  <c r="H481" i="48"/>
  <c r="H482" i="48"/>
  <c r="H483" i="48"/>
  <c r="H484" i="48"/>
  <c r="H485" i="48"/>
  <c r="H486" i="48"/>
  <c r="H487" i="48"/>
  <c r="H488" i="48"/>
  <c r="H489" i="48"/>
  <c r="H490" i="48"/>
  <c r="H491" i="48"/>
  <c r="H492" i="48"/>
  <c r="H493" i="48"/>
  <c r="H494" i="48"/>
  <c r="H495" i="48"/>
  <c r="H496" i="48"/>
  <c r="H497" i="48"/>
  <c r="H498" i="48"/>
  <c r="H499" i="48"/>
  <c r="H500" i="48"/>
  <c r="H501" i="48"/>
  <c r="H502" i="48"/>
  <c r="H503" i="48"/>
  <c r="H504" i="48"/>
  <c r="H505" i="48"/>
  <c r="H506" i="48"/>
  <c r="H507" i="48"/>
  <c r="H508" i="48"/>
  <c r="H509" i="48"/>
  <c r="H510" i="48"/>
  <c r="H511" i="48"/>
  <c r="H512" i="48"/>
  <c r="H513" i="48"/>
  <c r="H514" i="48"/>
  <c r="H515" i="48"/>
  <c r="H516" i="48"/>
  <c r="H517" i="48"/>
  <c r="H518" i="48"/>
  <c r="H519" i="48"/>
  <c r="H520" i="48"/>
  <c r="H521" i="48"/>
  <c r="H522" i="48"/>
  <c r="H523" i="48"/>
  <c r="H524" i="48"/>
  <c r="H525" i="48"/>
  <c r="H526" i="48"/>
  <c r="H527" i="48"/>
  <c r="H528" i="48"/>
  <c r="H529" i="48"/>
  <c r="H530" i="48"/>
  <c r="H531" i="48"/>
  <c r="H532" i="48"/>
  <c r="H533" i="48"/>
  <c r="H534" i="48"/>
  <c r="H535" i="48"/>
  <c r="H536" i="48"/>
  <c r="H537" i="48"/>
  <c r="H538" i="48"/>
  <c r="H539" i="48"/>
  <c r="H540" i="48"/>
  <c r="H541" i="48"/>
  <c r="H542" i="48"/>
  <c r="H543" i="48"/>
  <c r="H544" i="48"/>
  <c r="H545" i="48"/>
  <c r="H546" i="48"/>
  <c r="H547" i="48"/>
  <c r="H548" i="48"/>
  <c r="H549" i="48"/>
  <c r="H550" i="48"/>
  <c r="H551" i="48"/>
  <c r="H552" i="48"/>
  <c r="H553" i="48"/>
  <c r="H554" i="48"/>
  <c r="H555" i="48"/>
  <c r="H556" i="48"/>
  <c r="H557" i="48"/>
  <c r="H558" i="48"/>
  <c r="H559" i="48"/>
  <c r="H560" i="48"/>
  <c r="H561" i="48"/>
  <c r="H562" i="48"/>
  <c r="H563" i="48"/>
  <c r="H564" i="48"/>
  <c r="H565" i="48"/>
  <c r="H566" i="48"/>
  <c r="H567" i="48"/>
  <c r="H568" i="48"/>
  <c r="H569" i="48"/>
  <c r="H570" i="48"/>
  <c r="H571" i="48"/>
  <c r="H572" i="48"/>
  <c r="H573" i="48"/>
  <c r="H574" i="48"/>
  <c r="H575" i="48"/>
  <c r="H576" i="48"/>
  <c r="H577" i="48"/>
  <c r="H578" i="48"/>
  <c r="H579" i="48"/>
  <c r="H580" i="48"/>
  <c r="H581" i="48"/>
  <c r="H582" i="48"/>
  <c r="H583" i="48"/>
  <c r="H584" i="48"/>
  <c r="H585" i="48"/>
  <c r="H586" i="48"/>
  <c r="H587" i="48"/>
  <c r="H588" i="48"/>
  <c r="H589" i="48"/>
  <c r="H590" i="48"/>
  <c r="H591" i="48"/>
  <c r="H592" i="48"/>
  <c r="H593" i="48"/>
  <c r="H594" i="48"/>
  <c r="H595" i="48"/>
  <c r="H596" i="48"/>
  <c r="H597" i="48"/>
  <c r="H598" i="48"/>
  <c r="H599" i="48"/>
  <c r="H600" i="48"/>
  <c r="H601" i="48"/>
  <c r="H602" i="48"/>
  <c r="H603" i="48"/>
  <c r="H604" i="48"/>
  <c r="H605" i="48"/>
  <c r="H606" i="48"/>
  <c r="H607" i="48"/>
  <c r="H608" i="48"/>
  <c r="H609" i="48"/>
  <c r="H610" i="48"/>
  <c r="H611" i="48"/>
  <c r="H612" i="48"/>
  <c r="H613" i="48"/>
  <c r="H614" i="48"/>
  <c r="H615" i="48"/>
  <c r="H616" i="48"/>
  <c r="H617" i="48"/>
  <c r="H618" i="48"/>
  <c r="H619" i="48"/>
  <c r="H620" i="48"/>
  <c r="H621" i="48"/>
  <c r="H622" i="48"/>
  <c r="H623" i="48"/>
  <c r="H624" i="48"/>
  <c r="H625" i="48"/>
  <c r="H626" i="48"/>
  <c r="H627" i="48"/>
  <c r="H628" i="48"/>
  <c r="H629" i="48"/>
  <c r="H630" i="48"/>
  <c r="H631" i="48"/>
  <c r="H632" i="48"/>
  <c r="H633" i="48"/>
  <c r="H634" i="48"/>
  <c r="H635" i="48"/>
  <c r="H636" i="48"/>
  <c r="H637" i="48"/>
  <c r="H638" i="48"/>
  <c r="H639" i="48"/>
  <c r="H640" i="48"/>
  <c r="H641" i="48"/>
  <c r="H642" i="48"/>
  <c r="H643" i="48"/>
  <c r="H644" i="48"/>
  <c r="H645" i="48"/>
  <c r="H646" i="48"/>
  <c r="H647" i="48"/>
  <c r="H648" i="48"/>
  <c r="H649" i="48"/>
  <c r="H650" i="48"/>
  <c r="H651" i="48"/>
  <c r="H652" i="48"/>
  <c r="H653" i="48"/>
  <c r="H654" i="48"/>
  <c r="H655" i="48"/>
  <c r="H656" i="48"/>
  <c r="H657" i="48"/>
  <c r="H658" i="48"/>
  <c r="H659" i="48"/>
  <c r="H660" i="48"/>
  <c r="H661" i="48"/>
  <c r="H662" i="48"/>
  <c r="H663" i="48"/>
  <c r="H664" i="48"/>
  <c r="H665" i="48"/>
  <c r="H666" i="48"/>
  <c r="H667" i="48"/>
  <c r="H668" i="48"/>
  <c r="H669" i="48"/>
  <c r="H670" i="48"/>
  <c r="H671" i="48"/>
  <c r="H672" i="48"/>
  <c r="H673" i="48"/>
  <c r="H674" i="48"/>
  <c r="H675" i="48"/>
  <c r="H676" i="48"/>
  <c r="H677" i="48"/>
  <c r="H678" i="48"/>
  <c r="H679" i="48"/>
  <c r="H680" i="48"/>
  <c r="H681" i="48"/>
  <c r="H682" i="48"/>
  <c r="H683" i="48"/>
  <c r="H684" i="48"/>
  <c r="H685" i="48"/>
  <c r="H686" i="48"/>
  <c r="H687" i="48"/>
  <c r="H688" i="48"/>
  <c r="H689" i="48"/>
  <c r="H690" i="48"/>
  <c r="H691" i="48"/>
  <c r="H692" i="48"/>
  <c r="H693" i="48"/>
  <c r="H694" i="48"/>
  <c r="H695" i="48"/>
  <c r="H696" i="48"/>
  <c r="H697" i="48"/>
  <c r="H698" i="48"/>
  <c r="H699" i="48"/>
  <c r="H700" i="48"/>
  <c r="H701" i="48"/>
  <c r="H702" i="48"/>
  <c r="H703" i="48"/>
  <c r="H704" i="48"/>
  <c r="H705" i="48"/>
  <c r="H706" i="48"/>
  <c r="H707" i="48"/>
  <c r="H708" i="48"/>
  <c r="H709" i="48"/>
  <c r="H710" i="48"/>
  <c r="H711" i="48"/>
  <c r="H712" i="48"/>
  <c r="H713" i="48"/>
  <c r="H714" i="48"/>
  <c r="H715" i="48"/>
  <c r="H716" i="48"/>
  <c r="H717" i="48"/>
  <c r="H718" i="48"/>
  <c r="H719" i="48"/>
  <c r="H720" i="48"/>
  <c r="H721" i="48"/>
  <c r="H722" i="48"/>
  <c r="H723" i="48"/>
  <c r="H724" i="48"/>
  <c r="H725" i="48"/>
  <c r="H726" i="48"/>
  <c r="H727" i="48"/>
  <c r="H728" i="48"/>
  <c r="H729" i="48"/>
  <c r="H730" i="48"/>
  <c r="H731" i="48"/>
  <c r="H732" i="48"/>
  <c r="H733" i="48"/>
  <c r="H734" i="48"/>
  <c r="H735" i="48"/>
  <c r="H736" i="48"/>
  <c r="H737" i="48"/>
  <c r="H738" i="48"/>
  <c r="H739" i="48"/>
  <c r="H740" i="48"/>
  <c r="H741" i="48"/>
  <c r="H742" i="48"/>
  <c r="H743" i="48"/>
  <c r="H744" i="48"/>
  <c r="H745" i="48"/>
  <c r="H746" i="48"/>
  <c r="H747" i="48"/>
  <c r="H748" i="48"/>
  <c r="H749" i="48"/>
  <c r="H750" i="48"/>
  <c r="H751" i="48"/>
  <c r="H752" i="48"/>
  <c r="H753" i="48"/>
  <c r="H754" i="48"/>
  <c r="H755" i="48"/>
  <c r="H756" i="48"/>
  <c r="H757" i="48"/>
  <c r="H758" i="48"/>
  <c r="H759" i="48"/>
  <c r="H760" i="48"/>
  <c r="H761" i="48"/>
  <c r="H762" i="48"/>
  <c r="H763" i="48"/>
  <c r="H764" i="48"/>
  <c r="H765" i="48"/>
  <c r="H766" i="48"/>
  <c r="H767" i="48"/>
  <c r="H768" i="48"/>
  <c r="H769" i="48"/>
  <c r="H770" i="48"/>
  <c r="H771" i="48"/>
  <c r="H772" i="48"/>
  <c r="H773" i="48"/>
  <c r="H774" i="48"/>
  <c r="H775" i="48"/>
  <c r="H776" i="48"/>
  <c r="H777" i="48"/>
  <c r="H778" i="48"/>
  <c r="H779" i="48"/>
  <c r="H780" i="48"/>
  <c r="H781" i="48"/>
  <c r="H782" i="48"/>
  <c r="H783" i="48"/>
  <c r="H784" i="48"/>
  <c r="H785" i="48"/>
  <c r="H786" i="48"/>
  <c r="H787" i="48"/>
  <c r="H788" i="48"/>
  <c r="H789" i="48"/>
  <c r="H790" i="48"/>
  <c r="H791" i="48"/>
  <c r="H792" i="48"/>
  <c r="H793" i="48"/>
  <c r="H794" i="48"/>
  <c r="H795" i="48"/>
  <c r="H796" i="48"/>
  <c r="H797" i="48"/>
  <c r="H798" i="48"/>
  <c r="H799" i="48"/>
  <c r="H800" i="48"/>
  <c r="H801" i="48"/>
  <c r="H802" i="48"/>
  <c r="H803" i="48"/>
  <c r="H804" i="48"/>
  <c r="H805" i="48"/>
  <c r="H806" i="48"/>
  <c r="H807" i="48"/>
  <c r="H808" i="48"/>
  <c r="H809" i="48"/>
  <c r="H810" i="48"/>
  <c r="H811" i="48"/>
  <c r="H812" i="48"/>
  <c r="H813" i="48"/>
  <c r="H814" i="48"/>
  <c r="H815" i="48"/>
  <c r="H816" i="48"/>
  <c r="H817" i="48"/>
  <c r="H818" i="48"/>
  <c r="H819" i="48"/>
  <c r="H820" i="48"/>
  <c r="H821" i="48"/>
  <c r="H822" i="48"/>
  <c r="H823" i="48"/>
  <c r="H824" i="48"/>
  <c r="H825" i="48"/>
  <c r="H826" i="48"/>
  <c r="H827" i="48"/>
  <c r="H828" i="48"/>
  <c r="H829" i="48"/>
  <c r="H830" i="48"/>
  <c r="H831" i="48"/>
  <c r="H832" i="48"/>
  <c r="H833" i="48"/>
  <c r="H834" i="48"/>
  <c r="H835" i="48"/>
  <c r="H836" i="48"/>
  <c r="H837" i="48"/>
  <c r="H838" i="48"/>
  <c r="H839" i="48"/>
  <c r="H840" i="48"/>
  <c r="H841" i="48"/>
  <c r="H842" i="48"/>
  <c r="H843" i="48"/>
  <c r="H844" i="48"/>
  <c r="H845" i="48"/>
  <c r="H846" i="48"/>
  <c r="H847" i="48"/>
  <c r="H848" i="48"/>
  <c r="H849" i="48"/>
  <c r="H850" i="48"/>
  <c r="H851" i="48"/>
  <c r="H852" i="48"/>
  <c r="H853" i="48"/>
  <c r="H854" i="48"/>
  <c r="H855" i="48"/>
  <c r="H856" i="48"/>
  <c r="H857" i="48"/>
  <c r="H858" i="48"/>
  <c r="H859" i="48"/>
  <c r="H860" i="48"/>
  <c r="H861" i="48"/>
  <c r="H862" i="48"/>
  <c r="H863" i="48"/>
  <c r="H864" i="48"/>
  <c r="H865" i="48"/>
  <c r="H866" i="48"/>
  <c r="H867" i="48"/>
  <c r="H868" i="48"/>
  <c r="H869" i="48"/>
  <c r="H870" i="48"/>
  <c r="H871" i="48"/>
  <c r="H872" i="48"/>
  <c r="H873" i="48"/>
  <c r="H874" i="48"/>
  <c r="H875" i="48"/>
  <c r="H876" i="48"/>
  <c r="H877" i="48"/>
  <c r="H878" i="48"/>
  <c r="H879" i="48"/>
  <c r="H880" i="48"/>
  <c r="H881" i="48"/>
  <c r="H882" i="48"/>
  <c r="H883" i="48"/>
  <c r="H884" i="48"/>
  <c r="H885" i="48"/>
  <c r="H886" i="48"/>
  <c r="H887" i="48"/>
  <c r="H888" i="48"/>
  <c r="H889" i="48"/>
  <c r="H890" i="48"/>
  <c r="H891" i="48"/>
  <c r="H892" i="48"/>
  <c r="H893" i="48"/>
  <c r="H894" i="48"/>
  <c r="H895" i="48"/>
  <c r="H896" i="48"/>
  <c r="H897" i="48"/>
  <c r="H898" i="48"/>
  <c r="H899" i="48"/>
  <c r="H900" i="48"/>
  <c r="H901" i="48"/>
  <c r="H902" i="48"/>
  <c r="H903" i="48"/>
  <c r="H904" i="48"/>
  <c r="H905" i="48"/>
  <c r="H906" i="48"/>
  <c r="H907" i="48"/>
  <c r="H908" i="48"/>
  <c r="H909" i="48"/>
  <c r="H910" i="48"/>
  <c r="H911" i="48"/>
  <c r="H912" i="48"/>
  <c r="H913" i="48"/>
  <c r="H914" i="48"/>
  <c r="H915" i="48"/>
  <c r="H916" i="48"/>
  <c r="H917" i="48"/>
  <c r="H918" i="48"/>
  <c r="H919" i="48"/>
  <c r="H920" i="48"/>
  <c r="H921" i="48"/>
  <c r="H922" i="48"/>
  <c r="H923" i="48"/>
  <c r="H924" i="48"/>
  <c r="H925" i="48"/>
  <c r="H926" i="48"/>
  <c r="H927" i="48"/>
  <c r="H928" i="48"/>
  <c r="H929" i="48"/>
  <c r="H930" i="48"/>
  <c r="H931" i="48"/>
  <c r="H932" i="48"/>
  <c r="H933" i="48"/>
  <c r="H934" i="48"/>
  <c r="H935" i="48"/>
  <c r="H936" i="48"/>
  <c r="H937" i="48"/>
  <c r="H938" i="48"/>
  <c r="H939" i="48"/>
  <c r="H940" i="48"/>
  <c r="H941" i="48"/>
  <c r="H942" i="48"/>
  <c r="H943" i="48"/>
  <c r="H944" i="48"/>
  <c r="H945" i="48"/>
  <c r="H946" i="48"/>
  <c r="H947" i="48"/>
  <c r="H948" i="48"/>
  <c r="H949" i="48"/>
  <c r="H950" i="48"/>
  <c r="H951" i="48"/>
  <c r="H952" i="48"/>
  <c r="H953" i="48"/>
  <c r="H954" i="48"/>
  <c r="H955" i="48"/>
  <c r="H956" i="48"/>
  <c r="H957" i="48"/>
  <c r="H958" i="48"/>
  <c r="H959" i="48"/>
  <c r="H960" i="48"/>
  <c r="H961" i="48"/>
  <c r="H962" i="48"/>
  <c r="H963" i="48"/>
  <c r="H964" i="48"/>
  <c r="H965" i="48"/>
  <c r="H966" i="48"/>
  <c r="H967" i="48"/>
  <c r="H968" i="48"/>
  <c r="H969" i="48"/>
  <c r="H970" i="48"/>
  <c r="H971" i="48"/>
  <c r="H972" i="48"/>
  <c r="H973" i="48"/>
  <c r="H974" i="48"/>
  <c r="H975" i="48"/>
  <c r="H976" i="48"/>
  <c r="H977" i="48"/>
  <c r="H978" i="48"/>
  <c r="H979" i="48"/>
  <c r="H980" i="48"/>
  <c r="H981" i="48"/>
  <c r="H982" i="48"/>
  <c r="H983" i="48"/>
  <c r="H984" i="48"/>
  <c r="H985" i="48"/>
  <c r="H986" i="48"/>
  <c r="H987" i="48"/>
  <c r="H988" i="48"/>
  <c r="H989" i="48"/>
  <c r="H990" i="48"/>
  <c r="H991" i="48"/>
  <c r="H992" i="48"/>
  <c r="H993" i="48"/>
  <c r="H994" i="48"/>
  <c r="H995" i="48"/>
  <c r="H996" i="48"/>
  <c r="H997" i="48"/>
  <c r="H998" i="48"/>
  <c r="H999" i="48"/>
  <c r="H1000" i="48"/>
  <c r="H1001" i="48"/>
  <c r="H1002" i="48"/>
  <c r="H1003" i="48"/>
  <c r="H1004" i="48"/>
  <c r="H1005" i="48"/>
  <c r="H1006" i="48"/>
  <c r="H1007" i="48"/>
  <c r="H1008" i="48"/>
  <c r="H1009" i="48"/>
  <c r="H1010" i="48"/>
  <c r="H1011" i="48"/>
  <c r="H1012" i="48"/>
  <c r="H1013" i="48"/>
  <c r="H1014" i="48"/>
  <c r="H1015" i="48"/>
  <c r="H1016" i="48"/>
  <c r="H1017" i="48"/>
  <c r="H1018" i="48"/>
  <c r="H1019" i="48"/>
  <c r="H1020" i="48"/>
  <c r="H1021" i="48"/>
  <c r="H1022" i="48"/>
  <c r="H1023" i="48"/>
  <c r="H1024" i="48"/>
  <c r="H1025" i="48"/>
  <c r="H1026" i="48"/>
  <c r="H1027" i="48"/>
  <c r="H1028" i="48"/>
  <c r="H1029" i="48"/>
  <c r="H1030" i="48"/>
  <c r="H1031" i="48"/>
  <c r="H1032" i="48"/>
  <c r="H1033" i="48"/>
  <c r="H1034" i="48"/>
  <c r="H1035" i="48"/>
  <c r="H1036" i="48"/>
  <c r="H1037" i="48"/>
  <c r="H1038" i="48"/>
  <c r="H1039" i="48"/>
  <c r="H1040" i="48"/>
  <c r="H1041" i="48"/>
  <c r="H1042" i="48"/>
  <c r="H1043" i="48"/>
  <c r="H1044" i="48"/>
  <c r="H1045" i="48"/>
  <c r="H1046" i="48"/>
  <c r="H1047" i="48"/>
  <c r="H1048" i="48"/>
  <c r="H1049" i="48"/>
  <c r="H1050" i="48"/>
  <c r="H1051" i="48"/>
  <c r="H1052" i="48"/>
  <c r="H1053" i="48"/>
  <c r="H1054" i="48"/>
  <c r="H1055" i="48"/>
  <c r="H1056" i="48"/>
  <c r="H1057" i="48"/>
  <c r="H1058" i="48"/>
  <c r="H1059" i="48"/>
  <c r="H1060" i="48"/>
  <c r="H1061" i="48"/>
  <c r="H1062" i="48"/>
  <c r="H1063" i="48"/>
  <c r="H1064" i="48"/>
  <c r="H1065" i="48"/>
  <c r="H1066" i="48"/>
  <c r="H1067" i="48"/>
  <c r="H1068" i="48"/>
  <c r="H1069" i="48"/>
  <c r="H1070" i="48"/>
  <c r="H1071" i="48"/>
  <c r="H1072" i="48"/>
  <c r="H1073" i="48"/>
  <c r="H1074" i="48"/>
  <c r="H1075" i="48"/>
  <c r="H1076" i="48"/>
  <c r="H1077" i="48"/>
  <c r="H1078" i="48"/>
  <c r="H1079" i="48"/>
  <c r="H1080" i="48"/>
  <c r="H1081" i="48"/>
  <c r="H1082" i="48"/>
  <c r="H1083" i="48"/>
  <c r="H1084" i="48"/>
  <c r="H1085" i="48"/>
  <c r="H1086" i="48"/>
  <c r="H1087" i="48"/>
  <c r="H1088" i="48"/>
  <c r="H1089" i="48"/>
  <c r="H1090" i="48"/>
  <c r="H1091" i="48"/>
  <c r="H1092" i="48"/>
  <c r="H1093" i="48"/>
  <c r="H1094" i="48"/>
  <c r="H1095" i="48"/>
  <c r="H1096" i="48"/>
  <c r="H1097" i="48"/>
  <c r="H1098" i="48"/>
  <c r="H1099" i="48"/>
  <c r="H1100" i="48"/>
  <c r="H1101" i="48"/>
  <c r="H1102" i="48"/>
  <c r="H1103" i="48"/>
  <c r="H1104" i="48"/>
  <c r="H1105" i="48"/>
  <c r="H1106" i="48"/>
  <c r="H1107" i="48"/>
  <c r="H1108" i="48"/>
  <c r="H1109" i="48"/>
  <c r="H1110" i="48"/>
  <c r="H1111" i="48"/>
  <c r="H1112" i="48"/>
  <c r="H1113" i="48"/>
  <c r="H1114" i="48"/>
  <c r="H1115" i="48"/>
  <c r="H1116" i="48"/>
  <c r="H1117" i="48"/>
  <c r="H1118" i="48"/>
  <c r="H1119" i="48"/>
  <c r="H1120" i="48"/>
  <c r="H1121" i="48"/>
  <c r="H1122" i="48"/>
  <c r="H1123" i="48"/>
  <c r="H1124" i="48"/>
  <c r="H1125" i="48"/>
  <c r="H1126" i="48"/>
  <c r="H1127" i="48"/>
  <c r="H1128" i="48"/>
  <c r="H1129" i="48"/>
  <c r="H1130" i="48"/>
  <c r="H1131" i="48"/>
  <c r="H1132" i="48"/>
  <c r="H1133" i="48"/>
  <c r="H1134" i="48"/>
  <c r="H1135" i="48"/>
  <c r="H1136" i="48"/>
  <c r="H1137" i="48"/>
  <c r="H1138" i="48"/>
  <c r="H1139" i="48"/>
  <c r="H1140" i="48"/>
  <c r="H1141" i="48"/>
  <c r="H1142" i="48"/>
  <c r="H1143" i="48"/>
  <c r="H1144" i="48"/>
  <c r="H1145" i="48"/>
  <c r="H1146" i="48"/>
  <c r="H1147" i="48"/>
  <c r="H1148" i="48"/>
  <c r="H1149" i="48"/>
  <c r="H1150" i="48"/>
  <c r="H1151" i="48"/>
  <c r="H1152" i="48"/>
  <c r="H1153" i="48"/>
  <c r="H1154" i="48"/>
  <c r="H1155" i="48"/>
  <c r="H1156" i="48"/>
  <c r="H1157" i="48"/>
  <c r="H1158" i="48"/>
  <c r="H1159" i="48"/>
  <c r="H1160" i="48"/>
  <c r="H1161" i="48"/>
  <c r="H1162" i="48"/>
  <c r="H1163" i="48"/>
  <c r="H1164" i="48"/>
  <c r="H1165" i="48"/>
  <c r="H1166" i="48"/>
  <c r="H1167" i="48"/>
  <c r="H1168" i="48"/>
  <c r="H1169" i="48"/>
  <c r="H1170" i="48"/>
  <c r="H1171" i="48"/>
  <c r="H1172" i="48"/>
  <c r="H1173" i="48"/>
  <c r="H1174" i="48"/>
  <c r="H1175" i="48"/>
  <c r="H1176" i="48"/>
  <c r="H1177" i="48"/>
  <c r="H1178" i="48"/>
  <c r="H1179" i="48"/>
  <c r="H1180" i="48"/>
  <c r="H1181" i="48"/>
  <c r="H1182" i="48"/>
  <c r="H1183" i="48"/>
  <c r="H1184" i="48"/>
  <c r="H1185" i="48"/>
  <c r="H1186" i="48"/>
  <c r="H1187" i="48"/>
  <c r="H1188" i="48"/>
  <c r="H1189" i="48"/>
  <c r="H1190" i="48"/>
  <c r="H1191" i="48"/>
  <c r="H1192" i="48"/>
  <c r="H1193" i="48"/>
  <c r="H1194" i="48"/>
  <c r="H1195" i="48"/>
  <c r="H1196" i="48"/>
  <c r="H1197" i="48"/>
  <c r="H1198" i="48"/>
  <c r="H1199" i="48"/>
  <c r="H1200" i="48"/>
  <c r="H1201" i="48"/>
  <c r="H1202" i="48"/>
  <c r="H1203" i="48"/>
  <c r="H1204" i="48"/>
  <c r="H1205" i="48"/>
  <c r="H1206" i="48"/>
  <c r="H1207" i="48"/>
  <c r="H1208" i="48"/>
  <c r="H1209" i="48"/>
  <c r="H1210" i="48"/>
  <c r="H1211" i="48"/>
  <c r="H1212" i="48"/>
  <c r="H1213" i="48"/>
  <c r="H1214" i="48"/>
  <c r="H1215" i="48"/>
  <c r="H1216" i="48"/>
  <c r="H1217" i="48"/>
  <c r="H1218" i="48"/>
  <c r="H1219" i="48"/>
  <c r="H1220" i="48"/>
  <c r="H1221" i="48"/>
  <c r="H1222" i="48"/>
  <c r="H1223" i="48"/>
  <c r="H1224" i="48"/>
  <c r="H1225" i="48"/>
  <c r="H1226" i="48"/>
  <c r="H1227" i="48"/>
  <c r="H1228" i="48"/>
  <c r="H1229" i="48"/>
  <c r="H1230" i="48"/>
  <c r="H1231" i="48"/>
  <c r="H1232" i="48"/>
  <c r="H1233" i="48"/>
  <c r="H1234" i="48"/>
  <c r="H1235" i="48"/>
  <c r="H1236" i="48"/>
  <c r="H1237" i="48"/>
  <c r="H1238" i="48"/>
  <c r="H1239" i="48"/>
  <c r="H1240" i="48"/>
  <c r="H1241" i="48"/>
  <c r="H1242" i="48"/>
  <c r="H1243" i="48"/>
  <c r="H1244" i="48"/>
  <c r="H1245" i="48"/>
  <c r="H1246" i="48"/>
  <c r="H1247" i="48"/>
  <c r="H1248" i="48"/>
  <c r="H1249" i="48"/>
  <c r="H1250" i="48"/>
  <c r="H1251" i="48"/>
  <c r="H1252" i="48"/>
  <c r="H1253" i="48"/>
  <c r="H1254" i="48"/>
  <c r="H1255" i="48"/>
  <c r="H1256" i="48"/>
  <c r="H1257" i="48"/>
  <c r="H1258" i="48"/>
  <c r="H1259" i="48"/>
  <c r="H1260" i="48"/>
  <c r="H1261" i="48"/>
  <c r="H1262" i="48"/>
  <c r="H1263" i="48"/>
  <c r="H1264" i="48"/>
  <c r="H1265" i="48"/>
  <c r="H1266" i="48"/>
  <c r="H1267" i="48"/>
  <c r="H1268" i="48"/>
  <c r="H1" i="48"/>
  <c r="G2" i="48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48" i="48"/>
  <c r="G149" i="48"/>
  <c r="G150" i="48"/>
  <c r="G151" i="48"/>
  <c r="G152" i="48"/>
  <c r="G153" i="48"/>
  <c r="G154" i="48"/>
  <c r="G155" i="48"/>
  <c r="G156" i="48"/>
  <c r="G157" i="48"/>
  <c r="G158" i="48"/>
  <c r="G159" i="48"/>
  <c r="G160" i="48"/>
  <c r="G161" i="48"/>
  <c r="G162" i="48"/>
  <c r="G163" i="48"/>
  <c r="G164" i="48"/>
  <c r="G165" i="48"/>
  <c r="G166" i="48"/>
  <c r="G167" i="48"/>
  <c r="G168" i="48"/>
  <c r="G169" i="48"/>
  <c r="G170" i="48"/>
  <c r="G171" i="48"/>
  <c r="G172" i="48"/>
  <c r="G173" i="48"/>
  <c r="G174" i="48"/>
  <c r="G175" i="48"/>
  <c r="G176" i="48"/>
  <c r="G177" i="48"/>
  <c r="G178" i="48"/>
  <c r="G179" i="48"/>
  <c r="G180" i="48"/>
  <c r="G181" i="48"/>
  <c r="G182" i="48"/>
  <c r="G183" i="48"/>
  <c r="G184" i="48"/>
  <c r="G185" i="48"/>
  <c r="G186" i="48"/>
  <c r="G187" i="48"/>
  <c r="G188" i="48"/>
  <c r="G189" i="48"/>
  <c r="G190" i="48"/>
  <c r="G191" i="48"/>
  <c r="G192" i="48"/>
  <c r="G193" i="48"/>
  <c r="G194" i="48"/>
  <c r="G195" i="48"/>
  <c r="G196" i="48"/>
  <c r="G197" i="48"/>
  <c r="G198" i="48"/>
  <c r="G199" i="48"/>
  <c r="G200" i="48"/>
  <c r="G201" i="48"/>
  <c r="G202" i="48"/>
  <c r="G203" i="48"/>
  <c r="G204" i="48"/>
  <c r="G205" i="48"/>
  <c r="G206" i="48"/>
  <c r="G207" i="48"/>
  <c r="G208" i="48"/>
  <c r="G209" i="48"/>
  <c r="G210" i="48"/>
  <c r="G211" i="48"/>
  <c r="G212" i="48"/>
  <c r="G213" i="48"/>
  <c r="G214" i="48"/>
  <c r="G215" i="48"/>
  <c r="G216" i="48"/>
  <c r="G217" i="48"/>
  <c r="G218" i="48"/>
  <c r="G219" i="48"/>
  <c r="G220" i="48"/>
  <c r="G221" i="48"/>
  <c r="G222" i="48"/>
  <c r="G223" i="48"/>
  <c r="G224" i="48"/>
  <c r="G225" i="48"/>
  <c r="G226" i="48"/>
  <c r="G227" i="48"/>
  <c r="G228" i="48"/>
  <c r="G229" i="48"/>
  <c r="G230" i="48"/>
  <c r="G231" i="48"/>
  <c r="G232" i="48"/>
  <c r="G233" i="48"/>
  <c r="G234" i="48"/>
  <c r="G235" i="48"/>
  <c r="G236" i="48"/>
  <c r="G237" i="48"/>
  <c r="G238" i="48"/>
  <c r="G239" i="48"/>
  <c r="G240" i="48"/>
  <c r="G241" i="48"/>
  <c r="G242" i="48"/>
  <c r="G243" i="48"/>
  <c r="G244" i="48"/>
  <c r="G245" i="48"/>
  <c r="G246" i="48"/>
  <c r="G247" i="48"/>
  <c r="G248" i="48"/>
  <c r="G249" i="48"/>
  <c r="G250" i="48"/>
  <c r="G251" i="48"/>
  <c r="G252" i="48"/>
  <c r="G253" i="48"/>
  <c r="G254" i="48"/>
  <c r="G255" i="48"/>
  <c r="G256" i="48"/>
  <c r="G257" i="48"/>
  <c r="G258" i="48"/>
  <c r="G259" i="48"/>
  <c r="G260" i="48"/>
  <c r="G261" i="48"/>
  <c r="G262" i="48"/>
  <c r="G263" i="48"/>
  <c r="G264" i="48"/>
  <c r="G265" i="48"/>
  <c r="G266" i="48"/>
  <c r="G267" i="48"/>
  <c r="G268" i="48"/>
  <c r="G269" i="48"/>
  <c r="G270" i="48"/>
  <c r="G271" i="48"/>
  <c r="G272" i="48"/>
  <c r="G273" i="48"/>
  <c r="G274" i="48"/>
  <c r="G275" i="48"/>
  <c r="G276" i="48"/>
  <c r="G277" i="48"/>
  <c r="G278" i="48"/>
  <c r="G279" i="48"/>
  <c r="G280" i="48"/>
  <c r="G281" i="48"/>
  <c r="G282" i="48"/>
  <c r="G283" i="48"/>
  <c r="G284" i="48"/>
  <c r="G285" i="48"/>
  <c r="G286" i="48"/>
  <c r="G287" i="48"/>
  <c r="G288" i="48"/>
  <c r="G289" i="48"/>
  <c r="G290" i="48"/>
  <c r="G291" i="48"/>
  <c r="G292" i="48"/>
  <c r="G293" i="48"/>
  <c r="G294" i="48"/>
  <c r="G295" i="48"/>
  <c r="G296" i="48"/>
  <c r="G297" i="48"/>
  <c r="G298" i="48"/>
  <c r="G299" i="48"/>
  <c r="G300" i="48"/>
  <c r="G301" i="48"/>
  <c r="G302" i="48"/>
  <c r="G303" i="48"/>
  <c r="G304" i="48"/>
  <c r="G305" i="48"/>
  <c r="G306" i="48"/>
  <c r="G307" i="48"/>
  <c r="G308" i="48"/>
  <c r="G309" i="48"/>
  <c r="G310" i="48"/>
  <c r="G311" i="48"/>
  <c r="G312" i="48"/>
  <c r="G313" i="48"/>
  <c r="G314" i="48"/>
  <c r="G315" i="48"/>
  <c r="G316" i="48"/>
  <c r="G317" i="48"/>
  <c r="G318" i="48"/>
  <c r="G319" i="48"/>
  <c r="G320" i="48"/>
  <c r="G321" i="48"/>
  <c r="G322" i="48"/>
  <c r="G323" i="48"/>
  <c r="G324" i="48"/>
  <c r="G325" i="48"/>
  <c r="G326" i="48"/>
  <c r="G327" i="48"/>
  <c r="G328" i="48"/>
  <c r="G329" i="48"/>
  <c r="G330" i="48"/>
  <c r="G331" i="48"/>
  <c r="G332" i="48"/>
  <c r="G333" i="48"/>
  <c r="G334" i="48"/>
  <c r="G335" i="48"/>
  <c r="G336" i="48"/>
  <c r="G337" i="48"/>
  <c r="G338" i="48"/>
  <c r="G339" i="48"/>
  <c r="G340" i="48"/>
  <c r="G341" i="48"/>
  <c r="G342" i="48"/>
  <c r="G343" i="48"/>
  <c r="G344" i="48"/>
  <c r="G345" i="48"/>
  <c r="G346" i="48"/>
  <c r="G347" i="48"/>
  <c r="G348" i="48"/>
  <c r="G349" i="48"/>
  <c r="G350" i="48"/>
  <c r="G351" i="48"/>
  <c r="G352" i="48"/>
  <c r="G353" i="48"/>
  <c r="G354" i="48"/>
  <c r="G355" i="48"/>
  <c r="G356" i="48"/>
  <c r="G357" i="48"/>
  <c r="G358" i="48"/>
  <c r="G359" i="48"/>
  <c r="G360" i="48"/>
  <c r="G361" i="48"/>
  <c r="G362" i="48"/>
  <c r="G363" i="48"/>
  <c r="G364" i="48"/>
  <c r="G365" i="48"/>
  <c r="G366" i="48"/>
  <c r="G367" i="48"/>
  <c r="G368" i="48"/>
  <c r="G369" i="48"/>
  <c r="G370" i="48"/>
  <c r="G371" i="48"/>
  <c r="G372" i="48"/>
  <c r="G373" i="48"/>
  <c r="G374" i="48"/>
  <c r="G375" i="48"/>
  <c r="G376" i="48"/>
  <c r="G377" i="48"/>
  <c r="G378" i="48"/>
  <c r="G379" i="48"/>
  <c r="G380" i="48"/>
  <c r="G381" i="48"/>
  <c r="G382" i="48"/>
  <c r="G383" i="48"/>
  <c r="G384" i="48"/>
  <c r="G385" i="48"/>
  <c r="G386" i="48"/>
  <c r="G387" i="48"/>
  <c r="G388" i="48"/>
  <c r="G389" i="48"/>
  <c r="G390" i="48"/>
  <c r="G391" i="48"/>
  <c r="G392" i="48"/>
  <c r="G393" i="48"/>
  <c r="G394" i="48"/>
  <c r="G395" i="48"/>
  <c r="G396" i="48"/>
  <c r="G397" i="48"/>
  <c r="G398" i="48"/>
  <c r="G399" i="48"/>
  <c r="G400" i="48"/>
  <c r="G401" i="48"/>
  <c r="G402" i="48"/>
  <c r="G403" i="48"/>
  <c r="G404" i="48"/>
  <c r="G405" i="48"/>
  <c r="G406" i="48"/>
  <c r="G407" i="48"/>
  <c r="G408" i="48"/>
  <c r="G409" i="48"/>
  <c r="G410" i="48"/>
  <c r="G411" i="48"/>
  <c r="G412" i="48"/>
  <c r="G413" i="48"/>
  <c r="G414" i="48"/>
  <c r="G415" i="48"/>
  <c r="G416" i="48"/>
  <c r="G417" i="48"/>
  <c r="G418" i="48"/>
  <c r="G419" i="48"/>
  <c r="G420" i="48"/>
  <c r="G421" i="48"/>
  <c r="G422" i="48"/>
  <c r="G423" i="48"/>
  <c r="G424" i="48"/>
  <c r="G425" i="48"/>
  <c r="G426" i="48"/>
  <c r="G427" i="48"/>
  <c r="G428" i="48"/>
  <c r="G429" i="48"/>
  <c r="G430" i="48"/>
  <c r="G431" i="48"/>
  <c r="G432" i="48"/>
  <c r="G433" i="48"/>
  <c r="G434" i="48"/>
  <c r="G435" i="48"/>
  <c r="G436" i="48"/>
  <c r="G437" i="48"/>
  <c r="G438" i="48"/>
  <c r="G439" i="48"/>
  <c r="G440" i="48"/>
  <c r="G441" i="48"/>
  <c r="G442" i="48"/>
  <c r="G443" i="48"/>
  <c r="G444" i="48"/>
  <c r="G445" i="48"/>
  <c r="G446" i="48"/>
  <c r="G447" i="48"/>
  <c r="G448" i="48"/>
  <c r="G449" i="48"/>
  <c r="G450" i="48"/>
  <c r="G451" i="48"/>
  <c r="G452" i="48"/>
  <c r="G453" i="48"/>
  <c r="G454" i="48"/>
  <c r="G455" i="48"/>
  <c r="G456" i="48"/>
  <c r="G457" i="48"/>
  <c r="G458" i="48"/>
  <c r="G459" i="48"/>
  <c r="G460" i="48"/>
  <c r="G461" i="48"/>
  <c r="G462" i="48"/>
  <c r="G463" i="48"/>
  <c r="G464" i="48"/>
  <c r="G465" i="48"/>
  <c r="G466" i="48"/>
  <c r="G467" i="48"/>
  <c r="G468" i="48"/>
  <c r="G469" i="48"/>
  <c r="G470" i="48"/>
  <c r="G471" i="48"/>
  <c r="G472" i="48"/>
  <c r="G473" i="48"/>
  <c r="G474" i="48"/>
  <c r="G475" i="48"/>
  <c r="G476" i="48"/>
  <c r="G477" i="48"/>
  <c r="G478" i="48"/>
  <c r="G479" i="48"/>
  <c r="G480" i="48"/>
  <c r="G481" i="48"/>
  <c r="G482" i="48"/>
  <c r="G483" i="48"/>
  <c r="G484" i="48"/>
  <c r="G485" i="48"/>
  <c r="G486" i="48"/>
  <c r="G487" i="48"/>
  <c r="G488" i="48"/>
  <c r="G489" i="48"/>
  <c r="G490" i="48"/>
  <c r="G491" i="48"/>
  <c r="G492" i="48"/>
  <c r="G493" i="48"/>
  <c r="G494" i="48"/>
  <c r="G495" i="48"/>
  <c r="G496" i="48"/>
  <c r="G497" i="48"/>
  <c r="G498" i="48"/>
  <c r="G499" i="48"/>
  <c r="G500" i="48"/>
  <c r="G501" i="48"/>
  <c r="G502" i="48"/>
  <c r="G503" i="48"/>
  <c r="G504" i="48"/>
  <c r="G505" i="48"/>
  <c r="G506" i="48"/>
  <c r="G507" i="48"/>
  <c r="G508" i="48"/>
  <c r="G509" i="48"/>
  <c r="G510" i="48"/>
  <c r="G511" i="48"/>
  <c r="G512" i="48"/>
  <c r="G513" i="48"/>
  <c r="G514" i="48"/>
  <c r="G515" i="48"/>
  <c r="G516" i="48"/>
  <c r="G517" i="48"/>
  <c r="G518" i="48"/>
  <c r="G519" i="48"/>
  <c r="G520" i="48"/>
  <c r="G521" i="48"/>
  <c r="G522" i="48"/>
  <c r="G523" i="48"/>
  <c r="G524" i="48"/>
  <c r="G525" i="48"/>
  <c r="G526" i="48"/>
  <c r="G527" i="48"/>
  <c r="G528" i="48"/>
  <c r="G529" i="48"/>
  <c r="G530" i="48"/>
  <c r="G531" i="48"/>
  <c r="G532" i="48"/>
  <c r="G533" i="48"/>
  <c r="G534" i="48"/>
  <c r="G535" i="48"/>
  <c r="G536" i="48"/>
  <c r="G537" i="48"/>
  <c r="G538" i="48"/>
  <c r="G539" i="48"/>
  <c r="G540" i="48"/>
  <c r="G541" i="48"/>
  <c r="G542" i="48"/>
  <c r="G543" i="48"/>
  <c r="G544" i="48"/>
  <c r="G545" i="48"/>
  <c r="G546" i="48"/>
  <c r="G547" i="48"/>
  <c r="G548" i="48"/>
  <c r="G549" i="48"/>
  <c r="G550" i="48"/>
  <c r="G551" i="48"/>
  <c r="G552" i="48"/>
  <c r="G553" i="48"/>
  <c r="G554" i="48"/>
  <c r="G555" i="48"/>
  <c r="G556" i="48"/>
  <c r="G557" i="48"/>
  <c r="G558" i="48"/>
  <c r="G559" i="48"/>
  <c r="G560" i="48"/>
  <c r="G561" i="48"/>
  <c r="G562" i="48"/>
  <c r="G563" i="48"/>
  <c r="G564" i="48"/>
  <c r="G565" i="48"/>
  <c r="G566" i="48"/>
  <c r="G567" i="48"/>
  <c r="G568" i="48"/>
  <c r="G569" i="48"/>
  <c r="G570" i="48"/>
  <c r="G571" i="48"/>
  <c r="G572" i="48"/>
  <c r="G573" i="48"/>
  <c r="G574" i="48"/>
  <c r="G575" i="48"/>
  <c r="G576" i="48"/>
  <c r="G577" i="48"/>
  <c r="G578" i="48"/>
  <c r="G579" i="48"/>
  <c r="G580" i="48"/>
  <c r="G581" i="48"/>
  <c r="G582" i="48"/>
  <c r="G583" i="48"/>
  <c r="G584" i="48"/>
  <c r="G585" i="48"/>
  <c r="G586" i="48"/>
  <c r="G587" i="48"/>
  <c r="G588" i="48"/>
  <c r="G589" i="48"/>
  <c r="G590" i="48"/>
  <c r="G591" i="48"/>
  <c r="G592" i="48"/>
  <c r="G593" i="48"/>
  <c r="G594" i="48"/>
  <c r="G595" i="48"/>
  <c r="G596" i="48"/>
  <c r="G597" i="48"/>
  <c r="G598" i="48"/>
  <c r="G599" i="48"/>
  <c r="G600" i="48"/>
  <c r="G601" i="48"/>
  <c r="G602" i="48"/>
  <c r="G603" i="48"/>
  <c r="G604" i="48"/>
  <c r="G605" i="48"/>
  <c r="G606" i="48"/>
  <c r="G607" i="48"/>
  <c r="G608" i="48"/>
  <c r="G609" i="48"/>
  <c r="G610" i="48"/>
  <c r="G611" i="48"/>
  <c r="G612" i="48"/>
  <c r="G613" i="48"/>
  <c r="G614" i="48"/>
  <c r="G615" i="48"/>
  <c r="G616" i="48"/>
  <c r="G617" i="48"/>
  <c r="G618" i="48"/>
  <c r="G619" i="48"/>
  <c r="G620" i="48"/>
  <c r="G621" i="48"/>
  <c r="G622" i="48"/>
  <c r="G623" i="48"/>
  <c r="G624" i="48"/>
  <c r="G625" i="48"/>
  <c r="G626" i="48"/>
  <c r="G627" i="48"/>
  <c r="G628" i="48"/>
  <c r="G629" i="48"/>
  <c r="G630" i="48"/>
  <c r="G631" i="48"/>
  <c r="G632" i="48"/>
  <c r="G633" i="48"/>
  <c r="G634" i="48"/>
  <c r="G635" i="48"/>
  <c r="G636" i="48"/>
  <c r="G637" i="48"/>
  <c r="G638" i="48"/>
  <c r="G639" i="48"/>
  <c r="G640" i="48"/>
  <c r="G641" i="48"/>
  <c r="G642" i="48"/>
  <c r="G643" i="48"/>
  <c r="G644" i="48"/>
  <c r="G645" i="48"/>
  <c r="G646" i="48"/>
  <c r="G647" i="48"/>
  <c r="G648" i="48"/>
  <c r="G649" i="48"/>
  <c r="G650" i="48"/>
  <c r="G651" i="48"/>
  <c r="G652" i="48"/>
  <c r="G653" i="48"/>
  <c r="G654" i="48"/>
  <c r="G655" i="48"/>
  <c r="G656" i="48"/>
  <c r="G657" i="48"/>
  <c r="G658" i="48"/>
  <c r="G659" i="48"/>
  <c r="G660" i="48"/>
  <c r="G661" i="48"/>
  <c r="G662" i="48"/>
  <c r="G663" i="48"/>
  <c r="G664" i="48"/>
  <c r="G665" i="48"/>
  <c r="G666" i="48"/>
  <c r="G667" i="48"/>
  <c r="G668" i="48"/>
  <c r="G669" i="48"/>
  <c r="G670" i="48"/>
  <c r="G671" i="48"/>
  <c r="G672" i="48"/>
  <c r="G673" i="48"/>
  <c r="G674" i="48"/>
  <c r="G675" i="48"/>
  <c r="G676" i="48"/>
  <c r="G677" i="48"/>
  <c r="G678" i="48"/>
  <c r="G679" i="48"/>
  <c r="G680" i="48"/>
  <c r="G681" i="48"/>
  <c r="G682" i="48"/>
  <c r="G683" i="48"/>
  <c r="G684" i="48"/>
  <c r="G685" i="48"/>
  <c r="G686" i="48"/>
  <c r="G687" i="48"/>
  <c r="G688" i="48"/>
  <c r="G689" i="48"/>
  <c r="G690" i="48"/>
  <c r="G691" i="48"/>
  <c r="G692" i="48"/>
  <c r="G693" i="48"/>
  <c r="G694" i="48"/>
  <c r="G695" i="48"/>
  <c r="G696" i="48"/>
  <c r="G697" i="48"/>
  <c r="G698" i="48"/>
  <c r="G699" i="48"/>
  <c r="G700" i="48"/>
  <c r="G701" i="48"/>
  <c r="G702" i="48"/>
  <c r="G703" i="48"/>
  <c r="G704" i="48"/>
  <c r="G705" i="48"/>
  <c r="G706" i="48"/>
  <c r="G707" i="48"/>
  <c r="G708" i="48"/>
  <c r="G709" i="48"/>
  <c r="G710" i="48"/>
  <c r="G711" i="48"/>
  <c r="G712" i="48"/>
  <c r="G713" i="48"/>
  <c r="G714" i="48"/>
  <c r="G715" i="48"/>
  <c r="G716" i="48"/>
  <c r="G717" i="48"/>
  <c r="G718" i="48"/>
  <c r="G719" i="48"/>
  <c r="G720" i="48"/>
  <c r="G721" i="48"/>
  <c r="G722" i="48"/>
  <c r="G723" i="48"/>
  <c r="G724" i="48"/>
  <c r="G725" i="48"/>
  <c r="G726" i="48"/>
  <c r="G727" i="48"/>
  <c r="G728" i="48"/>
  <c r="G729" i="48"/>
  <c r="G730" i="48"/>
  <c r="G731" i="48"/>
  <c r="G732" i="48"/>
  <c r="G733" i="48"/>
  <c r="G734" i="48"/>
  <c r="G735" i="48"/>
  <c r="G736" i="48"/>
  <c r="G737" i="48"/>
  <c r="G738" i="48"/>
  <c r="G739" i="48"/>
  <c r="G740" i="48"/>
  <c r="G741" i="48"/>
  <c r="G742" i="48"/>
  <c r="G743" i="48"/>
  <c r="G744" i="48"/>
  <c r="G745" i="48"/>
  <c r="G746" i="48"/>
  <c r="G747" i="48"/>
  <c r="G748" i="48"/>
  <c r="G749" i="48"/>
  <c r="G750" i="48"/>
  <c r="G751" i="48"/>
  <c r="G752" i="48"/>
  <c r="G753" i="48"/>
  <c r="G754" i="48"/>
  <c r="G755" i="48"/>
  <c r="G756" i="48"/>
  <c r="G757" i="48"/>
  <c r="G758" i="48"/>
  <c r="G759" i="48"/>
  <c r="G760" i="48"/>
  <c r="G761" i="48"/>
  <c r="G762" i="48"/>
  <c r="G763" i="48"/>
  <c r="G764" i="48"/>
  <c r="G765" i="48"/>
  <c r="G766" i="48"/>
  <c r="G767" i="48"/>
  <c r="G768" i="48"/>
  <c r="G769" i="48"/>
  <c r="G770" i="48"/>
  <c r="G771" i="48"/>
  <c r="G772" i="48"/>
  <c r="G773" i="48"/>
  <c r="G774" i="48"/>
  <c r="G775" i="48"/>
  <c r="G776" i="48"/>
  <c r="G777" i="48"/>
  <c r="G778" i="48"/>
  <c r="G779" i="48"/>
  <c r="G780" i="48"/>
  <c r="G781" i="48"/>
  <c r="G782" i="48"/>
  <c r="G783" i="48"/>
  <c r="G784" i="48"/>
  <c r="G785" i="48"/>
  <c r="G786" i="48"/>
  <c r="G787" i="48"/>
  <c r="G788" i="48"/>
  <c r="G789" i="48"/>
  <c r="G790" i="48"/>
  <c r="G791" i="48"/>
  <c r="G792" i="48"/>
  <c r="G793" i="48"/>
  <c r="G794" i="48"/>
  <c r="G795" i="48"/>
  <c r="G796" i="48"/>
  <c r="G797" i="48"/>
  <c r="G798" i="48"/>
  <c r="G799" i="48"/>
  <c r="G800" i="48"/>
  <c r="G801" i="48"/>
  <c r="G802" i="48"/>
  <c r="G803" i="48"/>
  <c r="G804" i="48"/>
  <c r="G805" i="48"/>
  <c r="G806" i="48"/>
  <c r="G807" i="48"/>
  <c r="G808" i="48"/>
  <c r="G809" i="48"/>
  <c r="G810" i="48"/>
  <c r="G811" i="48"/>
  <c r="G812" i="48"/>
  <c r="G813" i="48"/>
  <c r="G814" i="48"/>
  <c r="G815" i="48"/>
  <c r="G816" i="48"/>
  <c r="G817" i="48"/>
  <c r="G818" i="48"/>
  <c r="G819" i="48"/>
  <c r="G820" i="48"/>
  <c r="G821" i="48"/>
  <c r="G822" i="48"/>
  <c r="G823" i="48"/>
  <c r="G824" i="48"/>
  <c r="G825" i="48"/>
  <c r="G826" i="48"/>
  <c r="G827" i="48"/>
  <c r="G828" i="48"/>
  <c r="G829" i="48"/>
  <c r="G830" i="48"/>
  <c r="G831" i="48"/>
  <c r="G832" i="48"/>
  <c r="G833" i="48"/>
  <c r="G834" i="48"/>
  <c r="G835" i="48"/>
  <c r="G836" i="48"/>
  <c r="G837" i="48"/>
  <c r="G838" i="48"/>
  <c r="G839" i="48"/>
  <c r="G840" i="48"/>
  <c r="G841" i="48"/>
  <c r="G842" i="48"/>
  <c r="G843" i="48"/>
  <c r="G844" i="48"/>
  <c r="G845" i="48"/>
  <c r="G846" i="48"/>
  <c r="G847" i="48"/>
  <c r="G848" i="48"/>
  <c r="G849" i="48"/>
  <c r="G850" i="48"/>
  <c r="G851" i="48"/>
  <c r="G852" i="48"/>
  <c r="G853" i="48"/>
  <c r="G854" i="48"/>
  <c r="G855" i="48"/>
  <c r="G856" i="48"/>
  <c r="G857" i="48"/>
  <c r="G858" i="48"/>
  <c r="G859" i="48"/>
  <c r="G860" i="48"/>
  <c r="G861" i="48"/>
  <c r="G862" i="48"/>
  <c r="G863" i="48"/>
  <c r="G864" i="48"/>
  <c r="G865" i="48"/>
  <c r="G866" i="48"/>
  <c r="G867" i="48"/>
  <c r="G868" i="48"/>
  <c r="G869" i="48"/>
  <c r="G870" i="48"/>
  <c r="G871" i="48"/>
  <c r="G872" i="48"/>
  <c r="G873" i="48"/>
  <c r="G874" i="48"/>
  <c r="G875" i="48"/>
  <c r="G876" i="48"/>
  <c r="G877" i="48"/>
  <c r="G878" i="48"/>
  <c r="G879" i="48"/>
  <c r="G880" i="48"/>
  <c r="G881" i="48"/>
  <c r="G882" i="48"/>
  <c r="G883" i="48"/>
  <c r="G884" i="48"/>
  <c r="G885" i="48"/>
  <c r="G886" i="48"/>
  <c r="G887" i="48"/>
  <c r="G888" i="48"/>
  <c r="G889" i="48"/>
  <c r="G890" i="48"/>
  <c r="G891" i="48"/>
  <c r="G892" i="48"/>
  <c r="G893" i="48"/>
  <c r="G894" i="48"/>
  <c r="G895" i="48"/>
  <c r="G896" i="48"/>
  <c r="G897" i="48"/>
  <c r="G898" i="48"/>
  <c r="G899" i="48"/>
  <c r="G900" i="48"/>
  <c r="G901" i="48"/>
  <c r="G902" i="48"/>
  <c r="G903" i="48"/>
  <c r="G904" i="48"/>
  <c r="G905" i="48"/>
  <c r="G906" i="48"/>
  <c r="G907" i="48"/>
  <c r="G908" i="48"/>
  <c r="G909" i="48"/>
  <c r="G910" i="48"/>
  <c r="G911" i="48"/>
  <c r="G912" i="48"/>
  <c r="G913" i="48"/>
  <c r="G914" i="48"/>
  <c r="G915" i="48"/>
  <c r="G916" i="48"/>
  <c r="G917" i="48"/>
  <c r="G918" i="48"/>
  <c r="G919" i="48"/>
  <c r="G920" i="48"/>
  <c r="G921" i="48"/>
  <c r="G922" i="48"/>
  <c r="G923" i="48"/>
  <c r="G924" i="48"/>
  <c r="G925" i="48"/>
  <c r="G926" i="48"/>
  <c r="G927" i="48"/>
  <c r="G928" i="48"/>
  <c r="G929" i="48"/>
  <c r="G930" i="48"/>
  <c r="G931" i="48"/>
  <c r="G932" i="48"/>
  <c r="G933" i="48"/>
  <c r="G934" i="48"/>
  <c r="G935" i="48"/>
  <c r="G936" i="48"/>
  <c r="G937" i="48"/>
  <c r="G938" i="48"/>
  <c r="G939" i="48"/>
  <c r="G940" i="48"/>
  <c r="G941" i="48"/>
  <c r="G942" i="48"/>
  <c r="G943" i="48"/>
  <c r="G944" i="48"/>
  <c r="G945" i="48"/>
  <c r="G946" i="48"/>
  <c r="G947" i="48"/>
  <c r="G948" i="48"/>
  <c r="G949" i="48"/>
  <c r="G950" i="48"/>
  <c r="G951" i="48"/>
  <c r="G952" i="48"/>
  <c r="G953" i="48"/>
  <c r="G954" i="48"/>
  <c r="G955" i="48"/>
  <c r="G956" i="48"/>
  <c r="G957" i="48"/>
  <c r="G958" i="48"/>
  <c r="G959" i="48"/>
  <c r="G960" i="48"/>
  <c r="G961" i="48"/>
  <c r="G962" i="48"/>
  <c r="G963" i="48"/>
  <c r="G964" i="48"/>
  <c r="G965" i="48"/>
  <c r="G966" i="48"/>
  <c r="G967" i="48"/>
  <c r="G968" i="48"/>
  <c r="G969" i="48"/>
  <c r="G970" i="48"/>
  <c r="G971" i="48"/>
  <c r="G972" i="48"/>
  <c r="G973" i="48"/>
  <c r="G974" i="48"/>
  <c r="G975" i="48"/>
  <c r="G976" i="48"/>
  <c r="G977" i="48"/>
  <c r="G978" i="48"/>
  <c r="G979" i="48"/>
  <c r="G980" i="48"/>
  <c r="G981" i="48"/>
  <c r="G982" i="48"/>
  <c r="G983" i="48"/>
  <c r="G984" i="48"/>
  <c r="G985" i="48"/>
  <c r="G986" i="48"/>
  <c r="G987" i="48"/>
  <c r="G988" i="48"/>
  <c r="G989" i="48"/>
  <c r="G990" i="48"/>
  <c r="G991" i="48"/>
  <c r="G992" i="48"/>
  <c r="G993" i="48"/>
  <c r="G994" i="48"/>
  <c r="G995" i="48"/>
  <c r="G996" i="48"/>
  <c r="G997" i="48"/>
  <c r="G998" i="48"/>
  <c r="G999" i="48"/>
  <c r="G1000" i="48"/>
  <c r="G1001" i="48"/>
  <c r="G1002" i="48"/>
  <c r="G1003" i="48"/>
  <c r="G1004" i="48"/>
  <c r="G1005" i="48"/>
  <c r="G1006" i="48"/>
  <c r="G1007" i="48"/>
  <c r="G1008" i="48"/>
  <c r="G1009" i="48"/>
  <c r="G1010" i="48"/>
  <c r="G1011" i="48"/>
  <c r="G1012" i="48"/>
  <c r="G1013" i="48"/>
  <c r="G1014" i="48"/>
  <c r="G1015" i="48"/>
  <c r="G1016" i="48"/>
  <c r="G1017" i="48"/>
  <c r="G1018" i="48"/>
  <c r="G1019" i="48"/>
  <c r="G1020" i="48"/>
  <c r="G1021" i="48"/>
  <c r="G1022" i="48"/>
  <c r="G1023" i="48"/>
  <c r="G1024" i="48"/>
  <c r="G1025" i="48"/>
  <c r="G1026" i="48"/>
  <c r="G1027" i="48"/>
  <c r="G1028" i="48"/>
  <c r="G1029" i="48"/>
  <c r="G1030" i="48"/>
  <c r="G1031" i="48"/>
  <c r="G1032" i="48"/>
  <c r="G1033" i="48"/>
  <c r="G1034" i="48"/>
  <c r="G1035" i="48"/>
  <c r="G1036" i="48"/>
  <c r="G1037" i="48"/>
  <c r="G1038" i="48"/>
  <c r="G1039" i="48"/>
  <c r="G1040" i="48"/>
  <c r="G1041" i="48"/>
  <c r="G1042" i="48"/>
  <c r="G1043" i="48"/>
  <c r="G1044" i="48"/>
  <c r="G1045" i="48"/>
  <c r="G1046" i="48"/>
  <c r="G1047" i="48"/>
  <c r="G1048" i="48"/>
  <c r="G1049" i="48"/>
  <c r="G1050" i="48"/>
  <c r="G1051" i="48"/>
  <c r="G1052" i="48"/>
  <c r="G1053" i="48"/>
  <c r="G1054" i="48"/>
  <c r="G1055" i="48"/>
  <c r="G1056" i="48"/>
  <c r="G1057" i="48"/>
  <c r="G1058" i="48"/>
  <c r="G1059" i="48"/>
  <c r="G1060" i="48"/>
  <c r="G1061" i="48"/>
  <c r="G1062" i="48"/>
  <c r="G1063" i="48"/>
  <c r="G1064" i="48"/>
  <c r="G1065" i="48"/>
  <c r="G1066" i="48"/>
  <c r="G1067" i="48"/>
  <c r="G1068" i="48"/>
  <c r="G1069" i="48"/>
  <c r="G1070" i="48"/>
  <c r="G1071" i="48"/>
  <c r="G1072" i="48"/>
  <c r="G1073" i="48"/>
  <c r="G1074" i="48"/>
  <c r="G1075" i="48"/>
  <c r="G1076" i="48"/>
  <c r="G1077" i="48"/>
  <c r="G1078" i="48"/>
  <c r="G1079" i="48"/>
  <c r="G1080" i="48"/>
  <c r="G1081" i="48"/>
  <c r="G1082" i="48"/>
  <c r="G1083" i="48"/>
  <c r="G1084" i="48"/>
  <c r="G1085" i="48"/>
  <c r="G1086" i="48"/>
  <c r="G1087" i="48"/>
  <c r="G1088" i="48"/>
  <c r="G1089" i="48"/>
  <c r="G1090" i="48"/>
  <c r="G1091" i="48"/>
  <c r="G1092" i="48"/>
  <c r="G1093" i="48"/>
  <c r="G1094" i="48"/>
  <c r="G1095" i="48"/>
  <c r="G1096" i="48"/>
  <c r="G1097" i="48"/>
  <c r="G1098" i="48"/>
  <c r="G1099" i="48"/>
  <c r="G1100" i="48"/>
  <c r="G1101" i="48"/>
  <c r="G1102" i="48"/>
  <c r="G1103" i="48"/>
  <c r="G1104" i="48"/>
  <c r="G1105" i="48"/>
  <c r="G1106" i="48"/>
  <c r="G1107" i="48"/>
  <c r="G1108" i="48"/>
  <c r="G1109" i="48"/>
  <c r="G1110" i="48"/>
  <c r="G1111" i="48"/>
  <c r="G1112" i="48"/>
  <c r="G1113" i="48"/>
  <c r="G1114" i="48"/>
  <c r="G1115" i="48"/>
  <c r="G1116" i="48"/>
  <c r="G1117" i="48"/>
  <c r="G1118" i="48"/>
  <c r="G1119" i="48"/>
  <c r="G1120" i="48"/>
  <c r="G1121" i="48"/>
  <c r="G1122" i="48"/>
  <c r="G1123" i="48"/>
  <c r="G1124" i="48"/>
  <c r="G1125" i="48"/>
  <c r="G1126" i="48"/>
  <c r="G1127" i="48"/>
  <c r="G1128" i="48"/>
  <c r="G1129" i="48"/>
  <c r="G1130" i="48"/>
  <c r="G1131" i="48"/>
  <c r="G1132" i="48"/>
  <c r="G1133" i="48"/>
  <c r="G1134" i="48"/>
  <c r="G1135" i="48"/>
  <c r="G1136" i="48"/>
  <c r="G1137" i="48"/>
  <c r="G1138" i="48"/>
  <c r="G1139" i="48"/>
  <c r="G1140" i="48"/>
  <c r="G1141" i="48"/>
  <c r="G1142" i="48"/>
  <c r="G1143" i="48"/>
  <c r="G1144" i="48"/>
  <c r="G1145" i="48"/>
  <c r="G1146" i="48"/>
  <c r="G1147" i="48"/>
  <c r="G1148" i="48"/>
  <c r="G1149" i="48"/>
  <c r="G1150" i="48"/>
  <c r="G1151" i="48"/>
  <c r="G1152" i="48"/>
  <c r="G1153" i="48"/>
  <c r="G1154" i="48"/>
  <c r="G1155" i="48"/>
  <c r="G1156" i="48"/>
  <c r="G1157" i="48"/>
  <c r="G1158" i="48"/>
  <c r="G1159" i="48"/>
  <c r="G1160" i="48"/>
  <c r="G1161" i="48"/>
  <c r="G1162" i="48"/>
  <c r="G1163" i="48"/>
  <c r="G1164" i="48"/>
  <c r="G1165" i="48"/>
  <c r="G1166" i="48"/>
  <c r="G1167" i="48"/>
  <c r="G1168" i="48"/>
  <c r="G1169" i="48"/>
  <c r="G1170" i="48"/>
  <c r="G1171" i="48"/>
  <c r="G1172" i="48"/>
  <c r="G1173" i="48"/>
  <c r="G1174" i="48"/>
  <c r="G1175" i="48"/>
  <c r="G1176" i="48"/>
  <c r="G1177" i="48"/>
  <c r="G1178" i="48"/>
  <c r="G1179" i="48"/>
  <c r="G1180" i="48"/>
  <c r="G1181" i="48"/>
  <c r="G1182" i="48"/>
  <c r="G1183" i="48"/>
  <c r="G1184" i="48"/>
  <c r="G1185" i="48"/>
  <c r="G1186" i="48"/>
  <c r="G1187" i="48"/>
  <c r="G1188" i="48"/>
  <c r="G1189" i="48"/>
  <c r="G1190" i="48"/>
  <c r="G1191" i="48"/>
  <c r="G1192" i="48"/>
  <c r="G1193" i="48"/>
  <c r="G1194" i="48"/>
  <c r="G1195" i="48"/>
  <c r="G1196" i="48"/>
  <c r="G1197" i="48"/>
  <c r="G1198" i="48"/>
  <c r="G1199" i="48"/>
  <c r="G1200" i="48"/>
  <c r="G1201" i="48"/>
  <c r="G1202" i="48"/>
  <c r="G1203" i="48"/>
  <c r="G1204" i="48"/>
  <c r="G1205" i="48"/>
  <c r="G1206" i="48"/>
  <c r="G1207" i="48"/>
  <c r="G1208" i="48"/>
  <c r="G1209" i="48"/>
  <c r="G1210" i="48"/>
  <c r="G1211" i="48"/>
  <c r="G1212" i="48"/>
  <c r="G1213" i="48"/>
  <c r="G1214" i="48"/>
  <c r="G1215" i="48"/>
  <c r="G1216" i="48"/>
  <c r="G1217" i="48"/>
  <c r="G1218" i="48"/>
  <c r="G1219" i="48"/>
  <c r="G1220" i="48"/>
  <c r="G1221" i="48"/>
  <c r="G1222" i="48"/>
  <c r="G1223" i="48"/>
  <c r="G1224" i="48"/>
  <c r="G1225" i="48"/>
  <c r="G1226" i="48"/>
  <c r="G1227" i="48"/>
  <c r="G1228" i="48"/>
  <c r="G1229" i="48"/>
  <c r="G1230" i="48"/>
  <c r="G1231" i="48"/>
  <c r="G1232" i="48"/>
  <c r="G1233" i="48"/>
  <c r="G1234" i="48"/>
  <c r="G1235" i="48"/>
  <c r="G1236" i="48"/>
  <c r="G1237" i="48"/>
  <c r="G1238" i="48"/>
  <c r="G1239" i="48"/>
  <c r="G1240" i="48"/>
  <c r="G1241" i="48"/>
  <c r="G1242" i="48"/>
  <c r="G1243" i="48"/>
  <c r="G1244" i="48"/>
  <c r="G1245" i="48"/>
  <c r="G1246" i="48"/>
  <c r="G1247" i="48"/>
  <c r="G1248" i="48"/>
  <c r="G1249" i="48"/>
  <c r="G1250" i="48"/>
  <c r="G1251" i="48"/>
  <c r="G1252" i="48"/>
  <c r="G1253" i="48"/>
  <c r="G1254" i="48"/>
  <c r="G1255" i="48"/>
  <c r="G1256" i="48"/>
  <c r="G1257" i="48"/>
  <c r="G1258" i="48"/>
  <c r="G1259" i="48"/>
  <c r="G1260" i="48"/>
  <c r="G1261" i="48"/>
  <c r="G1262" i="48"/>
  <c r="G1263" i="48"/>
  <c r="G1264" i="48"/>
  <c r="G1265" i="48"/>
  <c r="G1266" i="48"/>
  <c r="G1267" i="48"/>
  <c r="G1268" i="48"/>
  <c r="G1" i="48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370" i="48"/>
  <c r="F371" i="48"/>
  <c r="F372" i="48"/>
  <c r="F373" i="48"/>
  <c r="F374" i="48"/>
  <c r="F375" i="48"/>
  <c r="F376" i="48"/>
  <c r="F377" i="48"/>
  <c r="F378" i="48"/>
  <c r="F379" i="48"/>
  <c r="F380" i="48"/>
  <c r="F381" i="48"/>
  <c r="F382" i="48"/>
  <c r="F383" i="48"/>
  <c r="F384" i="48"/>
  <c r="F385" i="48"/>
  <c r="F386" i="48"/>
  <c r="F387" i="48"/>
  <c r="F388" i="48"/>
  <c r="F389" i="48"/>
  <c r="F390" i="48"/>
  <c r="F391" i="48"/>
  <c r="F392" i="48"/>
  <c r="F393" i="48"/>
  <c r="F394" i="48"/>
  <c r="F395" i="48"/>
  <c r="F396" i="48"/>
  <c r="F397" i="48"/>
  <c r="F398" i="48"/>
  <c r="F399" i="48"/>
  <c r="F400" i="48"/>
  <c r="F401" i="48"/>
  <c r="F402" i="48"/>
  <c r="F403" i="48"/>
  <c r="F404" i="48"/>
  <c r="F405" i="48"/>
  <c r="F406" i="48"/>
  <c r="F407" i="48"/>
  <c r="F408" i="48"/>
  <c r="F409" i="48"/>
  <c r="F410" i="48"/>
  <c r="F411" i="48"/>
  <c r="F412" i="48"/>
  <c r="F413" i="48"/>
  <c r="F414" i="48"/>
  <c r="F415" i="48"/>
  <c r="F416" i="48"/>
  <c r="F417" i="48"/>
  <c r="F418" i="48"/>
  <c r="F419" i="48"/>
  <c r="F420" i="48"/>
  <c r="F421" i="48"/>
  <c r="F422" i="48"/>
  <c r="F423" i="48"/>
  <c r="F424" i="48"/>
  <c r="F425" i="48"/>
  <c r="F426" i="48"/>
  <c r="F427" i="48"/>
  <c r="F428" i="48"/>
  <c r="F429" i="48"/>
  <c r="F430" i="48"/>
  <c r="F431" i="48"/>
  <c r="F432" i="48"/>
  <c r="F433" i="48"/>
  <c r="F434" i="48"/>
  <c r="F435" i="48"/>
  <c r="F436" i="48"/>
  <c r="F437" i="48"/>
  <c r="F438" i="48"/>
  <c r="F439" i="48"/>
  <c r="F440" i="48"/>
  <c r="F441" i="48"/>
  <c r="F442" i="48"/>
  <c r="F443" i="48"/>
  <c r="F444" i="48"/>
  <c r="F445" i="48"/>
  <c r="F446" i="48"/>
  <c r="F447" i="48"/>
  <c r="F448" i="48"/>
  <c r="F449" i="48"/>
  <c r="F450" i="48"/>
  <c r="F451" i="48"/>
  <c r="F452" i="48"/>
  <c r="F453" i="48"/>
  <c r="F454" i="48"/>
  <c r="F455" i="48"/>
  <c r="F456" i="48"/>
  <c r="F457" i="48"/>
  <c r="F458" i="48"/>
  <c r="F459" i="48"/>
  <c r="F460" i="48"/>
  <c r="F461" i="48"/>
  <c r="F462" i="48"/>
  <c r="F463" i="48"/>
  <c r="F464" i="48"/>
  <c r="F465" i="48"/>
  <c r="F466" i="48"/>
  <c r="F467" i="48"/>
  <c r="F468" i="48"/>
  <c r="F469" i="48"/>
  <c r="F470" i="48"/>
  <c r="F471" i="48"/>
  <c r="F472" i="48"/>
  <c r="F473" i="48"/>
  <c r="F474" i="48"/>
  <c r="F475" i="48"/>
  <c r="F476" i="48"/>
  <c r="F477" i="48"/>
  <c r="F478" i="48"/>
  <c r="F479" i="48"/>
  <c r="F480" i="48"/>
  <c r="F481" i="48"/>
  <c r="F482" i="48"/>
  <c r="F483" i="48"/>
  <c r="F484" i="48"/>
  <c r="F485" i="48"/>
  <c r="F486" i="48"/>
  <c r="F487" i="48"/>
  <c r="F488" i="48"/>
  <c r="F489" i="48"/>
  <c r="F490" i="48"/>
  <c r="F491" i="48"/>
  <c r="F492" i="48"/>
  <c r="F493" i="48"/>
  <c r="F494" i="48"/>
  <c r="F495" i="48"/>
  <c r="F496" i="48"/>
  <c r="F497" i="48"/>
  <c r="F498" i="48"/>
  <c r="F499" i="48"/>
  <c r="F500" i="48"/>
  <c r="F501" i="48"/>
  <c r="F502" i="48"/>
  <c r="F503" i="48"/>
  <c r="F504" i="48"/>
  <c r="F505" i="48"/>
  <c r="F506" i="48"/>
  <c r="F507" i="48"/>
  <c r="F508" i="48"/>
  <c r="F509" i="48"/>
  <c r="F510" i="48"/>
  <c r="F511" i="48"/>
  <c r="F512" i="48"/>
  <c r="F513" i="48"/>
  <c r="F514" i="48"/>
  <c r="F515" i="48"/>
  <c r="F516" i="48"/>
  <c r="F517" i="48"/>
  <c r="F518" i="48"/>
  <c r="F519" i="48"/>
  <c r="F520" i="48"/>
  <c r="F521" i="48"/>
  <c r="F522" i="48"/>
  <c r="F523" i="48"/>
  <c r="F524" i="48"/>
  <c r="F525" i="48"/>
  <c r="F526" i="48"/>
  <c r="F527" i="48"/>
  <c r="F528" i="48"/>
  <c r="F529" i="48"/>
  <c r="F530" i="48"/>
  <c r="F531" i="48"/>
  <c r="F532" i="48"/>
  <c r="F533" i="48"/>
  <c r="F534" i="48"/>
  <c r="F535" i="48"/>
  <c r="F536" i="48"/>
  <c r="F537" i="48"/>
  <c r="F538" i="48"/>
  <c r="F539" i="48"/>
  <c r="F540" i="48"/>
  <c r="F541" i="48"/>
  <c r="F542" i="48"/>
  <c r="F543" i="48"/>
  <c r="F544" i="48"/>
  <c r="F545" i="48"/>
  <c r="F546" i="48"/>
  <c r="F547" i="48"/>
  <c r="F548" i="48"/>
  <c r="F549" i="48"/>
  <c r="F550" i="48"/>
  <c r="F551" i="48"/>
  <c r="F552" i="48"/>
  <c r="F553" i="48"/>
  <c r="F554" i="48"/>
  <c r="F555" i="48"/>
  <c r="F556" i="48"/>
  <c r="F557" i="48"/>
  <c r="F558" i="48"/>
  <c r="F559" i="48"/>
  <c r="F560" i="48"/>
  <c r="F561" i="48"/>
  <c r="F562" i="48"/>
  <c r="F563" i="48"/>
  <c r="F564" i="48"/>
  <c r="F565" i="48"/>
  <c r="F566" i="48"/>
  <c r="F567" i="48"/>
  <c r="F568" i="48"/>
  <c r="F569" i="48"/>
  <c r="F570" i="48"/>
  <c r="F571" i="48"/>
  <c r="F572" i="48"/>
  <c r="F573" i="48"/>
  <c r="F574" i="48"/>
  <c r="F575" i="48"/>
  <c r="F576" i="48"/>
  <c r="F577" i="48"/>
  <c r="F578" i="48"/>
  <c r="F579" i="48"/>
  <c r="F580" i="48"/>
  <c r="F581" i="48"/>
  <c r="F582" i="48"/>
  <c r="F583" i="48"/>
  <c r="F584" i="48"/>
  <c r="F585" i="48"/>
  <c r="F586" i="48"/>
  <c r="F587" i="48"/>
  <c r="F588" i="48"/>
  <c r="F589" i="48"/>
  <c r="F590" i="48"/>
  <c r="F591" i="48"/>
  <c r="F592" i="48"/>
  <c r="F593" i="48"/>
  <c r="F594" i="48"/>
  <c r="F595" i="48"/>
  <c r="F596" i="48"/>
  <c r="F597" i="48"/>
  <c r="F598" i="48"/>
  <c r="F599" i="48"/>
  <c r="F600" i="48"/>
  <c r="F601" i="48"/>
  <c r="F602" i="48"/>
  <c r="F603" i="48"/>
  <c r="F604" i="48"/>
  <c r="F605" i="48"/>
  <c r="F606" i="48"/>
  <c r="F607" i="48"/>
  <c r="F608" i="48"/>
  <c r="F609" i="48"/>
  <c r="F610" i="48"/>
  <c r="F611" i="48"/>
  <c r="F612" i="48"/>
  <c r="F613" i="48"/>
  <c r="F614" i="48"/>
  <c r="F615" i="48"/>
  <c r="F616" i="48"/>
  <c r="F617" i="48"/>
  <c r="F618" i="48"/>
  <c r="F619" i="48"/>
  <c r="F620" i="48"/>
  <c r="F621" i="48"/>
  <c r="F622" i="48"/>
  <c r="F623" i="48"/>
  <c r="F624" i="48"/>
  <c r="F625" i="48"/>
  <c r="F626" i="48"/>
  <c r="F627" i="48"/>
  <c r="F628" i="48"/>
  <c r="F629" i="48"/>
  <c r="F630" i="48"/>
  <c r="F631" i="48"/>
  <c r="F632" i="48"/>
  <c r="F633" i="48"/>
  <c r="F634" i="48"/>
  <c r="F635" i="48"/>
  <c r="F636" i="48"/>
  <c r="F637" i="48"/>
  <c r="F638" i="48"/>
  <c r="F639" i="48"/>
  <c r="F640" i="48"/>
  <c r="F641" i="48"/>
  <c r="F642" i="48"/>
  <c r="F643" i="48"/>
  <c r="F644" i="48"/>
  <c r="F645" i="48"/>
  <c r="F646" i="48"/>
  <c r="F647" i="48"/>
  <c r="F648" i="48"/>
  <c r="F649" i="48"/>
  <c r="F650" i="48"/>
  <c r="F651" i="48"/>
  <c r="F652" i="48"/>
  <c r="F653" i="48"/>
  <c r="F654" i="48"/>
  <c r="F655" i="48"/>
  <c r="F656" i="48"/>
  <c r="F657" i="48"/>
  <c r="F658" i="48"/>
  <c r="F659" i="48"/>
  <c r="F660" i="48"/>
  <c r="F661" i="48"/>
  <c r="F662" i="48"/>
  <c r="F663" i="48"/>
  <c r="F664" i="48"/>
  <c r="F665" i="48"/>
  <c r="F666" i="48"/>
  <c r="F667" i="48"/>
  <c r="F668" i="48"/>
  <c r="F669" i="48"/>
  <c r="F670" i="48"/>
  <c r="F671" i="48"/>
  <c r="F672" i="48"/>
  <c r="F673" i="48"/>
  <c r="F674" i="48"/>
  <c r="F675" i="48"/>
  <c r="F676" i="48"/>
  <c r="F677" i="48"/>
  <c r="F678" i="48"/>
  <c r="F679" i="48"/>
  <c r="F680" i="48"/>
  <c r="F681" i="48"/>
  <c r="F682" i="48"/>
  <c r="F683" i="48"/>
  <c r="F684" i="48"/>
  <c r="F685" i="48"/>
  <c r="F686" i="48"/>
  <c r="F687" i="48"/>
  <c r="F688" i="48"/>
  <c r="F689" i="48"/>
  <c r="F690" i="48"/>
  <c r="F691" i="48"/>
  <c r="F692" i="48"/>
  <c r="F693" i="48"/>
  <c r="F694" i="48"/>
  <c r="F695" i="48"/>
  <c r="F696" i="48"/>
  <c r="F697" i="48"/>
  <c r="F698" i="48"/>
  <c r="F699" i="48"/>
  <c r="F700" i="48"/>
  <c r="F701" i="48"/>
  <c r="F702" i="48"/>
  <c r="F703" i="48"/>
  <c r="F704" i="48"/>
  <c r="F705" i="48"/>
  <c r="F706" i="48"/>
  <c r="F707" i="48"/>
  <c r="F708" i="48"/>
  <c r="F709" i="48"/>
  <c r="F710" i="48"/>
  <c r="F711" i="48"/>
  <c r="F712" i="48"/>
  <c r="F713" i="48"/>
  <c r="F714" i="48"/>
  <c r="F715" i="48"/>
  <c r="F716" i="48"/>
  <c r="F717" i="48"/>
  <c r="F718" i="48"/>
  <c r="F719" i="48"/>
  <c r="F720" i="48"/>
  <c r="F721" i="48"/>
  <c r="F722" i="48"/>
  <c r="F723" i="48"/>
  <c r="F724" i="48"/>
  <c r="F725" i="48"/>
  <c r="F726" i="48"/>
  <c r="F727" i="48"/>
  <c r="F728" i="48"/>
  <c r="F729" i="48"/>
  <c r="F730" i="48"/>
  <c r="F731" i="48"/>
  <c r="F732" i="48"/>
  <c r="F733" i="48"/>
  <c r="F734" i="48"/>
  <c r="F735" i="48"/>
  <c r="F736" i="48"/>
  <c r="F737" i="48"/>
  <c r="F738" i="48"/>
  <c r="F739" i="48"/>
  <c r="F740" i="48"/>
  <c r="F741" i="48"/>
  <c r="F742" i="48"/>
  <c r="F743" i="48"/>
  <c r="F744" i="48"/>
  <c r="F745" i="48"/>
  <c r="F746" i="48"/>
  <c r="F747" i="48"/>
  <c r="F748" i="48"/>
  <c r="F749" i="48"/>
  <c r="F750" i="48"/>
  <c r="F751" i="48"/>
  <c r="F752" i="48"/>
  <c r="F753" i="48"/>
  <c r="F754" i="48"/>
  <c r="F755" i="48"/>
  <c r="F756" i="48"/>
  <c r="F757" i="48"/>
  <c r="F758" i="48"/>
  <c r="F759" i="48"/>
  <c r="F760" i="48"/>
  <c r="F761" i="48"/>
  <c r="F762" i="48"/>
  <c r="F763" i="48"/>
  <c r="F764" i="48"/>
  <c r="F765" i="48"/>
  <c r="F766" i="48"/>
  <c r="F767" i="48"/>
  <c r="F768" i="48"/>
  <c r="F769" i="48"/>
  <c r="F770" i="48"/>
  <c r="F771" i="48"/>
  <c r="F772" i="48"/>
  <c r="F773" i="48"/>
  <c r="F774" i="48"/>
  <c r="F775" i="48"/>
  <c r="F776" i="48"/>
  <c r="F777" i="48"/>
  <c r="F778" i="48"/>
  <c r="F779" i="48"/>
  <c r="F780" i="48"/>
  <c r="F781" i="48"/>
  <c r="F782" i="48"/>
  <c r="F783" i="48"/>
  <c r="F784" i="48"/>
  <c r="F785" i="48"/>
  <c r="F786" i="48"/>
  <c r="F787" i="48"/>
  <c r="F788" i="48"/>
  <c r="F789" i="48"/>
  <c r="F790" i="48"/>
  <c r="F791" i="48"/>
  <c r="F792" i="48"/>
  <c r="F793" i="48"/>
  <c r="F794" i="48"/>
  <c r="F795" i="48"/>
  <c r="F796" i="48"/>
  <c r="F797" i="48"/>
  <c r="F798" i="48"/>
  <c r="F799" i="48"/>
  <c r="F800" i="48"/>
  <c r="F801" i="48"/>
  <c r="F802" i="48"/>
  <c r="F803" i="48"/>
  <c r="F804" i="48"/>
  <c r="F805" i="48"/>
  <c r="F806" i="48"/>
  <c r="F807" i="48"/>
  <c r="F808" i="48"/>
  <c r="F809" i="48"/>
  <c r="F810" i="48"/>
  <c r="F811" i="48"/>
  <c r="F812" i="48"/>
  <c r="F813" i="48"/>
  <c r="F814" i="48"/>
  <c r="F815" i="48"/>
  <c r="F816" i="48"/>
  <c r="F817" i="48"/>
  <c r="F818" i="48"/>
  <c r="F819" i="48"/>
  <c r="F820" i="48"/>
  <c r="F821" i="48"/>
  <c r="F822" i="48"/>
  <c r="F823" i="48"/>
  <c r="F824" i="48"/>
  <c r="F825" i="48"/>
  <c r="F826" i="48"/>
  <c r="F827" i="48"/>
  <c r="F828" i="48"/>
  <c r="F829" i="48"/>
  <c r="F830" i="48"/>
  <c r="F831" i="48"/>
  <c r="F832" i="48"/>
  <c r="F833" i="48"/>
  <c r="F834" i="48"/>
  <c r="F835" i="48"/>
  <c r="F836" i="48"/>
  <c r="F837" i="48"/>
  <c r="F838" i="48"/>
  <c r="F839" i="48"/>
  <c r="F840" i="48"/>
  <c r="F841" i="48"/>
  <c r="F842" i="48"/>
  <c r="F843" i="48"/>
  <c r="F844" i="48"/>
  <c r="F845" i="48"/>
  <c r="F846" i="48"/>
  <c r="F847" i="48"/>
  <c r="F848" i="48"/>
  <c r="F849" i="48"/>
  <c r="F850" i="48"/>
  <c r="F851" i="48"/>
  <c r="F852" i="48"/>
  <c r="F853" i="48"/>
  <c r="F854" i="48"/>
  <c r="F855" i="48"/>
  <c r="F856" i="48"/>
  <c r="F857" i="48"/>
  <c r="F858" i="48"/>
  <c r="F859" i="48"/>
  <c r="F860" i="48"/>
  <c r="F861" i="48"/>
  <c r="F862" i="48"/>
  <c r="F863" i="48"/>
  <c r="F864" i="48"/>
  <c r="F865" i="48"/>
  <c r="F866" i="48"/>
  <c r="F867" i="48"/>
  <c r="F868" i="48"/>
  <c r="F869" i="48"/>
  <c r="F870" i="48"/>
  <c r="F871" i="48"/>
  <c r="F872" i="48"/>
  <c r="F873" i="48"/>
  <c r="F874" i="48"/>
  <c r="F875" i="48"/>
  <c r="F876" i="48"/>
  <c r="F877" i="48"/>
  <c r="F878" i="48"/>
  <c r="F879" i="48"/>
  <c r="F880" i="48"/>
  <c r="F881" i="48"/>
  <c r="F882" i="48"/>
  <c r="F883" i="48"/>
  <c r="F884" i="48"/>
  <c r="F885" i="48"/>
  <c r="F886" i="48"/>
  <c r="F887" i="48"/>
  <c r="F888" i="48"/>
  <c r="F889" i="48"/>
  <c r="F890" i="48"/>
  <c r="F891" i="48"/>
  <c r="F892" i="48"/>
  <c r="F893" i="48"/>
  <c r="F894" i="48"/>
  <c r="F895" i="48"/>
  <c r="F896" i="48"/>
  <c r="F897" i="48"/>
  <c r="F898" i="48"/>
  <c r="F899" i="48"/>
  <c r="F900" i="48"/>
  <c r="F901" i="48"/>
  <c r="F902" i="48"/>
  <c r="F903" i="48"/>
  <c r="F904" i="48"/>
  <c r="F905" i="48"/>
  <c r="F906" i="48"/>
  <c r="F907" i="48"/>
  <c r="F908" i="48"/>
  <c r="F909" i="48"/>
  <c r="F910" i="48"/>
  <c r="F911" i="48"/>
  <c r="F912" i="48"/>
  <c r="F913" i="48"/>
  <c r="F914" i="48"/>
  <c r="F915" i="48"/>
  <c r="F916" i="48"/>
  <c r="F917" i="48"/>
  <c r="F918" i="48"/>
  <c r="F919" i="48"/>
  <c r="F920" i="48"/>
  <c r="F921" i="48"/>
  <c r="F922" i="48"/>
  <c r="F923" i="48"/>
  <c r="F924" i="48"/>
  <c r="F925" i="48"/>
  <c r="F926" i="48"/>
  <c r="F927" i="48"/>
  <c r="F928" i="48"/>
  <c r="F929" i="48"/>
  <c r="F930" i="48"/>
  <c r="F931" i="48"/>
  <c r="F932" i="48"/>
  <c r="F933" i="48"/>
  <c r="F934" i="48"/>
  <c r="F935" i="48"/>
  <c r="F936" i="48"/>
  <c r="F937" i="48"/>
  <c r="F938" i="48"/>
  <c r="F939" i="48"/>
  <c r="F940" i="48"/>
  <c r="F941" i="48"/>
  <c r="F942" i="48"/>
  <c r="F943" i="48"/>
  <c r="F944" i="48"/>
  <c r="F945" i="48"/>
  <c r="F946" i="48"/>
  <c r="F947" i="48"/>
  <c r="F948" i="48"/>
  <c r="F949" i="48"/>
  <c r="F950" i="48"/>
  <c r="F951" i="48"/>
  <c r="F952" i="48"/>
  <c r="F953" i="48"/>
  <c r="F954" i="48"/>
  <c r="F955" i="48"/>
  <c r="F956" i="48"/>
  <c r="F957" i="48"/>
  <c r="F958" i="48"/>
  <c r="F959" i="48"/>
  <c r="F960" i="48"/>
  <c r="F961" i="48"/>
  <c r="F962" i="48"/>
  <c r="F963" i="48"/>
  <c r="F964" i="48"/>
  <c r="F965" i="48"/>
  <c r="F966" i="48"/>
  <c r="F967" i="48"/>
  <c r="F968" i="48"/>
  <c r="F969" i="48"/>
  <c r="F970" i="48"/>
  <c r="F971" i="48"/>
  <c r="F972" i="48"/>
  <c r="F973" i="48"/>
  <c r="F974" i="48"/>
  <c r="F975" i="48"/>
  <c r="F976" i="48"/>
  <c r="F977" i="48"/>
  <c r="F978" i="48"/>
  <c r="F979" i="48"/>
  <c r="F980" i="48"/>
  <c r="F981" i="48"/>
  <c r="F982" i="48"/>
  <c r="F983" i="48"/>
  <c r="F984" i="48"/>
  <c r="F985" i="48"/>
  <c r="F986" i="48"/>
  <c r="F987" i="48"/>
  <c r="F988" i="48"/>
  <c r="F989" i="48"/>
  <c r="F990" i="48"/>
  <c r="F991" i="48"/>
  <c r="F992" i="48"/>
  <c r="F993" i="48"/>
  <c r="F994" i="48"/>
  <c r="F995" i="48"/>
  <c r="F996" i="48"/>
  <c r="F997" i="48"/>
  <c r="F998" i="48"/>
  <c r="F999" i="48"/>
  <c r="F1000" i="48"/>
  <c r="F1001" i="48"/>
  <c r="F1002" i="48"/>
  <c r="F1003" i="48"/>
  <c r="F1004" i="48"/>
  <c r="F1005" i="48"/>
  <c r="F1006" i="48"/>
  <c r="F1007" i="48"/>
  <c r="F1008" i="48"/>
  <c r="F1009" i="48"/>
  <c r="F1010" i="48"/>
  <c r="F1011" i="48"/>
  <c r="F1012" i="48"/>
  <c r="F1013" i="48"/>
  <c r="F1014" i="48"/>
  <c r="F1015" i="48"/>
  <c r="F1016" i="48"/>
  <c r="F1017" i="48"/>
  <c r="F1018" i="48"/>
  <c r="F1019" i="48"/>
  <c r="F1020" i="48"/>
  <c r="F1021" i="48"/>
  <c r="F1022" i="48"/>
  <c r="F1023" i="48"/>
  <c r="F1024" i="48"/>
  <c r="F1025" i="48"/>
  <c r="F1026" i="48"/>
  <c r="F1027" i="48"/>
  <c r="F1028" i="48"/>
  <c r="F1029" i="48"/>
  <c r="F1030" i="48"/>
  <c r="F1031" i="48"/>
  <c r="F1032" i="48"/>
  <c r="F1033" i="48"/>
  <c r="F1034" i="48"/>
  <c r="F1035" i="48"/>
  <c r="F1036" i="48"/>
  <c r="F1037" i="48"/>
  <c r="F1038" i="48"/>
  <c r="F1039" i="48"/>
  <c r="F1040" i="48"/>
  <c r="F1041" i="48"/>
  <c r="F1042" i="48"/>
  <c r="F1043" i="48"/>
  <c r="F1044" i="48"/>
  <c r="F1045" i="48"/>
  <c r="F1046" i="48"/>
  <c r="F1047" i="48"/>
  <c r="F1048" i="48"/>
  <c r="F1049" i="48"/>
  <c r="F1050" i="48"/>
  <c r="F1051" i="48"/>
  <c r="F1052" i="48"/>
  <c r="F1053" i="48"/>
  <c r="F1054" i="48"/>
  <c r="F1055" i="48"/>
  <c r="F1056" i="48"/>
  <c r="F1057" i="48"/>
  <c r="F1058" i="48"/>
  <c r="F1059" i="48"/>
  <c r="F1060" i="48"/>
  <c r="F1061" i="48"/>
  <c r="F1062" i="48"/>
  <c r="F1063" i="48"/>
  <c r="F1064" i="48"/>
  <c r="F1065" i="48"/>
  <c r="F1066" i="48"/>
  <c r="F1067" i="48"/>
  <c r="F1068" i="48"/>
  <c r="F1069" i="48"/>
  <c r="F1070" i="48"/>
  <c r="F1071" i="48"/>
  <c r="F1072" i="48"/>
  <c r="F1073" i="48"/>
  <c r="F1074" i="48"/>
  <c r="F1075" i="48"/>
  <c r="F1076" i="48"/>
  <c r="F1077" i="48"/>
  <c r="F1078" i="48"/>
  <c r="F1079" i="48"/>
  <c r="F1080" i="48"/>
  <c r="F1081" i="48"/>
  <c r="F1082" i="48"/>
  <c r="F1083" i="48"/>
  <c r="F1084" i="48"/>
  <c r="F1085" i="48"/>
  <c r="F1086" i="48"/>
  <c r="F1087" i="48"/>
  <c r="F1088" i="48"/>
  <c r="F1089" i="48"/>
  <c r="F1090" i="48"/>
  <c r="F1091" i="48"/>
  <c r="F1092" i="48"/>
  <c r="F1093" i="48"/>
  <c r="F1094" i="48"/>
  <c r="F1095" i="48"/>
  <c r="F1096" i="48"/>
  <c r="F1097" i="48"/>
  <c r="F1098" i="48"/>
  <c r="F1099" i="48"/>
  <c r="F1100" i="48"/>
  <c r="F1101" i="48"/>
  <c r="F1102" i="48"/>
  <c r="F1103" i="48"/>
  <c r="F1104" i="48"/>
  <c r="F1105" i="48"/>
  <c r="F1106" i="48"/>
  <c r="F1107" i="48"/>
  <c r="F1108" i="48"/>
  <c r="F1109" i="48"/>
  <c r="F1110" i="48"/>
  <c r="F1111" i="48"/>
  <c r="F1112" i="48"/>
  <c r="F1113" i="48"/>
  <c r="F1114" i="48"/>
  <c r="F1115" i="48"/>
  <c r="F1116" i="48"/>
  <c r="F1117" i="48"/>
  <c r="F1118" i="48"/>
  <c r="F1119" i="48"/>
  <c r="F1120" i="48"/>
  <c r="F1121" i="48"/>
  <c r="F1122" i="48"/>
  <c r="F1123" i="48"/>
  <c r="F1124" i="48"/>
  <c r="F1125" i="48"/>
  <c r="F1126" i="48"/>
  <c r="F1127" i="48"/>
  <c r="F1128" i="48"/>
  <c r="F1129" i="48"/>
  <c r="F1130" i="48"/>
  <c r="F1131" i="48"/>
  <c r="F1132" i="48"/>
  <c r="F1133" i="48"/>
  <c r="F1134" i="48"/>
  <c r="F1135" i="48"/>
  <c r="F1136" i="48"/>
  <c r="F1137" i="48"/>
  <c r="F1138" i="48"/>
  <c r="F1139" i="48"/>
  <c r="F1140" i="48"/>
  <c r="F1141" i="48"/>
  <c r="F1142" i="48"/>
  <c r="F1143" i="48"/>
  <c r="F1144" i="48"/>
  <c r="F1145" i="48"/>
  <c r="F1146" i="48"/>
  <c r="F1147" i="48"/>
  <c r="F1148" i="48"/>
  <c r="F1149" i="48"/>
  <c r="F1150" i="48"/>
  <c r="F1151" i="48"/>
  <c r="F1152" i="48"/>
  <c r="F1153" i="48"/>
  <c r="F1154" i="48"/>
  <c r="F1155" i="48"/>
  <c r="F1156" i="48"/>
  <c r="F1157" i="48"/>
  <c r="F1158" i="48"/>
  <c r="F1159" i="48"/>
  <c r="F1160" i="48"/>
  <c r="F1161" i="48"/>
  <c r="F1162" i="48"/>
  <c r="F1163" i="48"/>
  <c r="F1164" i="48"/>
  <c r="F1165" i="48"/>
  <c r="F1166" i="48"/>
  <c r="F1167" i="48"/>
  <c r="F1168" i="48"/>
  <c r="F1169" i="48"/>
  <c r="F1170" i="48"/>
  <c r="F1171" i="48"/>
  <c r="F1172" i="48"/>
  <c r="F1173" i="48"/>
  <c r="F1174" i="48"/>
  <c r="F1175" i="48"/>
  <c r="F1176" i="48"/>
  <c r="F1177" i="48"/>
  <c r="F1178" i="48"/>
  <c r="F1179" i="48"/>
  <c r="F1180" i="48"/>
  <c r="F1181" i="48"/>
  <c r="F1182" i="48"/>
  <c r="F1183" i="48"/>
  <c r="F1184" i="48"/>
  <c r="F1185" i="48"/>
  <c r="F1186" i="48"/>
  <c r="F1187" i="48"/>
  <c r="F1188" i="48"/>
  <c r="F1189" i="48"/>
  <c r="F1190" i="48"/>
  <c r="F1191" i="48"/>
  <c r="F1192" i="48"/>
  <c r="F1193" i="48"/>
  <c r="F1194" i="48"/>
  <c r="F1195" i="48"/>
  <c r="F1196" i="48"/>
  <c r="F1197" i="48"/>
  <c r="F1198" i="48"/>
  <c r="F1199" i="48"/>
  <c r="F1200" i="48"/>
  <c r="F1201" i="48"/>
  <c r="F1202" i="48"/>
  <c r="F1203" i="48"/>
  <c r="F1204" i="48"/>
  <c r="F1205" i="48"/>
  <c r="F1206" i="48"/>
  <c r="F1207" i="48"/>
  <c r="F1208" i="48"/>
  <c r="F1209" i="48"/>
  <c r="F1210" i="48"/>
  <c r="F1211" i="48"/>
  <c r="F1212" i="48"/>
  <c r="F1213" i="48"/>
  <c r="F1214" i="48"/>
  <c r="F1215" i="48"/>
  <c r="F1216" i="48"/>
  <c r="F1217" i="48"/>
  <c r="F1218" i="48"/>
  <c r="F1219" i="48"/>
  <c r="F1220" i="48"/>
  <c r="F1221" i="48"/>
  <c r="F1222" i="48"/>
  <c r="F1223" i="48"/>
  <c r="F1224" i="48"/>
  <c r="F1225" i="48"/>
  <c r="F1226" i="48"/>
  <c r="F1227" i="48"/>
  <c r="F1228" i="48"/>
  <c r="F1229" i="48"/>
  <c r="F1230" i="48"/>
  <c r="F1231" i="48"/>
  <c r="F1232" i="48"/>
  <c r="F1233" i="48"/>
  <c r="F1234" i="48"/>
  <c r="F1235" i="48"/>
  <c r="F1236" i="48"/>
  <c r="F1237" i="48"/>
  <c r="F1238" i="48"/>
  <c r="F1239" i="48"/>
  <c r="F1240" i="48"/>
  <c r="F1241" i="48"/>
  <c r="F1242" i="48"/>
  <c r="F1243" i="48"/>
  <c r="F1244" i="48"/>
  <c r="F1245" i="48"/>
  <c r="F1246" i="48"/>
  <c r="F1247" i="48"/>
  <c r="F1248" i="48"/>
  <c r="F1249" i="48"/>
  <c r="F1250" i="48"/>
  <c r="F1251" i="48"/>
  <c r="F1252" i="48"/>
  <c r="F1253" i="48"/>
  <c r="F1254" i="48"/>
  <c r="F1255" i="48"/>
  <c r="F1256" i="48"/>
  <c r="F1257" i="48"/>
  <c r="F1258" i="48"/>
  <c r="F1259" i="48"/>
  <c r="F1260" i="48"/>
  <c r="F1261" i="48"/>
  <c r="F1262" i="48"/>
  <c r="F1263" i="48"/>
  <c r="F1264" i="48"/>
  <c r="F1265" i="48"/>
  <c r="F1266" i="48"/>
  <c r="F1267" i="48"/>
  <c r="F1268" i="48"/>
  <c r="F1" i="48"/>
  <c r="C2" i="48" a="1"/>
  <c r="C2" i="48" s="1"/>
  <c r="C3" i="48" a="1"/>
  <c r="C3" i="48" s="1"/>
  <c r="C4" i="48" a="1"/>
  <c r="C4" i="48" s="1"/>
  <c r="C5" i="48" a="1"/>
  <c r="C5" i="48" s="1"/>
  <c r="C6" i="48" a="1"/>
  <c r="C6" i="48" s="1"/>
  <c r="C7" i="48" a="1"/>
  <c r="C7" i="48" s="1"/>
  <c r="C8" i="48" a="1"/>
  <c r="C8" i="48" s="1"/>
  <c r="C9" i="48" a="1"/>
  <c r="C9" i="48"/>
  <c r="C10" i="48" a="1"/>
  <c r="C10" i="48" s="1"/>
  <c r="C11" i="48" a="1"/>
  <c r="C11" i="48" s="1"/>
  <c r="C12" i="48" a="1"/>
  <c r="C12" i="48" s="1"/>
  <c r="C13" i="48" a="1"/>
  <c r="C13" i="48" s="1"/>
  <c r="C14" i="48" a="1"/>
  <c r="C14" i="48" s="1"/>
  <c r="C15" i="48" a="1"/>
  <c r="C15" i="48" s="1"/>
  <c r="C16" i="48" a="1"/>
  <c r="C16" i="48" s="1"/>
  <c r="C17" i="48" a="1"/>
  <c r="C17" i="48" s="1"/>
  <c r="C18" i="48" a="1"/>
  <c r="C18" i="48" s="1"/>
  <c r="C19" i="48" a="1"/>
  <c r="C19" i="48" s="1"/>
  <c r="C20" i="48" a="1"/>
  <c r="C20" i="48" s="1"/>
  <c r="C21" i="48" a="1"/>
  <c r="C21" i="48" s="1"/>
  <c r="C22" i="48" a="1"/>
  <c r="C22" i="48" s="1"/>
  <c r="C23" i="48" a="1"/>
  <c r="C23" i="48" s="1"/>
  <c r="C24" i="48" a="1"/>
  <c r="C24" i="48" s="1"/>
  <c r="C25" i="48" a="1"/>
  <c r="C25" i="48" s="1"/>
  <c r="C26" i="48" a="1"/>
  <c r="C26" i="48" s="1"/>
  <c r="C27" i="48" a="1"/>
  <c r="C27" i="48" s="1"/>
  <c r="C28" i="48" a="1"/>
  <c r="C28" i="48" s="1"/>
  <c r="C29" i="48" a="1"/>
  <c r="C29" i="48" s="1"/>
  <c r="C30" i="48" a="1"/>
  <c r="C30" i="48" s="1"/>
  <c r="C31" i="48" a="1"/>
  <c r="C31" i="48" s="1"/>
  <c r="C32" i="48" a="1"/>
  <c r="C32" i="48" s="1"/>
  <c r="C33" i="48" a="1"/>
  <c r="C33" i="48" s="1"/>
  <c r="C34" i="48" a="1"/>
  <c r="C34" i="48" s="1"/>
  <c r="C35" i="48" a="1"/>
  <c r="C35" i="48" s="1"/>
  <c r="C36" i="48" a="1"/>
  <c r="C36" i="48" s="1"/>
  <c r="C37" i="48" a="1"/>
  <c r="C37" i="48" s="1"/>
  <c r="C38" i="48" a="1"/>
  <c r="C38" i="48" s="1"/>
  <c r="C39" i="48" a="1"/>
  <c r="C39" i="48" s="1"/>
  <c r="C40" i="48" a="1"/>
  <c r="C40" i="48" s="1"/>
  <c r="C41" i="48" a="1"/>
  <c r="C41" i="48" s="1"/>
  <c r="C42" i="48" a="1"/>
  <c r="C42" i="48" s="1"/>
  <c r="C43" i="48" a="1"/>
  <c r="C43" i="48" s="1"/>
  <c r="C44" i="48" a="1"/>
  <c r="C44" i="48" s="1"/>
  <c r="C45" i="48" a="1"/>
  <c r="C45" i="48" s="1"/>
  <c r="C46" i="48" a="1"/>
  <c r="C46" i="48" s="1"/>
  <c r="C47" i="48" a="1"/>
  <c r="C47" i="48" s="1"/>
  <c r="C48" i="48" a="1"/>
  <c r="C48" i="48" s="1"/>
  <c r="C49" i="48" a="1"/>
  <c r="C49" i="48" s="1"/>
  <c r="C50" i="48" a="1"/>
  <c r="C50" i="48" s="1"/>
  <c r="C51" i="48" a="1"/>
  <c r="C51" i="48" s="1"/>
  <c r="C52" i="48" a="1"/>
  <c r="C52" i="48" s="1"/>
  <c r="C53" i="48" a="1"/>
  <c r="C53" i="48" s="1"/>
  <c r="C54" i="48" a="1"/>
  <c r="C54" i="48" s="1"/>
  <c r="C55" i="48" a="1"/>
  <c r="C55" i="48" s="1"/>
  <c r="C56" i="48" a="1"/>
  <c r="C56" i="48" s="1"/>
  <c r="C57" i="48" a="1"/>
  <c r="C57" i="48" s="1"/>
  <c r="C58" i="48" a="1"/>
  <c r="C58" i="48" s="1"/>
  <c r="C59" i="48" a="1"/>
  <c r="C59" i="48" s="1"/>
  <c r="C60" i="48" a="1"/>
  <c r="C60" i="48" s="1"/>
  <c r="C61" i="48" a="1"/>
  <c r="C61" i="48" s="1"/>
  <c r="C62" i="48" a="1"/>
  <c r="C62" i="48" s="1"/>
  <c r="C63" i="48" a="1"/>
  <c r="C63" i="48" s="1"/>
  <c r="C64" i="48" a="1"/>
  <c r="C64" i="48" s="1"/>
  <c r="C65" i="48" a="1"/>
  <c r="C65" i="48" s="1"/>
  <c r="C66" i="48" a="1"/>
  <c r="C66" i="48" s="1"/>
  <c r="C67" i="48" a="1"/>
  <c r="C67" i="48" s="1"/>
  <c r="C68" i="48" a="1"/>
  <c r="C68" i="48" s="1"/>
  <c r="C69" i="48" a="1"/>
  <c r="C69" i="48" s="1"/>
  <c r="C70" i="48" a="1"/>
  <c r="C70" i="48" s="1"/>
  <c r="C71" i="48" a="1"/>
  <c r="C71" i="48" s="1"/>
  <c r="C72" i="48" a="1"/>
  <c r="C72" i="48" s="1"/>
  <c r="C73" i="48" a="1"/>
  <c r="C73" i="48" s="1"/>
  <c r="C74" i="48" a="1"/>
  <c r="C74" i="48" s="1"/>
  <c r="C75" i="48" a="1"/>
  <c r="C75" i="48" s="1"/>
  <c r="C76" i="48" a="1"/>
  <c r="C76" i="48" s="1"/>
  <c r="C77" i="48" a="1"/>
  <c r="C77" i="48" s="1"/>
  <c r="C78" i="48" a="1"/>
  <c r="C78" i="48" s="1"/>
  <c r="C79" i="48" a="1"/>
  <c r="C79" i="48" s="1"/>
  <c r="C80" i="48" a="1"/>
  <c r="C80" i="48" s="1"/>
  <c r="C81" i="48" a="1"/>
  <c r="C81" i="48"/>
  <c r="C82" i="48" a="1"/>
  <c r="C82" i="48" s="1"/>
  <c r="C83" i="48" a="1"/>
  <c r="C83" i="48" s="1"/>
  <c r="C84" i="48" a="1"/>
  <c r="C84" i="48" s="1"/>
  <c r="C85" i="48" a="1"/>
  <c r="C85" i="48" s="1"/>
  <c r="C86" i="48" a="1"/>
  <c r="C86" i="48" s="1"/>
  <c r="C87" i="48" a="1"/>
  <c r="C87" i="48" s="1"/>
  <c r="C88" i="48" a="1"/>
  <c r="C88" i="48" s="1"/>
  <c r="C89" i="48" a="1"/>
  <c r="C89" i="48"/>
  <c r="C90" i="48" a="1"/>
  <c r="C90" i="48" s="1"/>
  <c r="C91" i="48" a="1"/>
  <c r="C91" i="48" s="1"/>
  <c r="C92" i="48" a="1"/>
  <c r="C92" i="48" s="1"/>
  <c r="C93" i="48" a="1"/>
  <c r="C93" i="48" s="1"/>
  <c r="C94" i="48" a="1"/>
  <c r="C94" i="48" s="1"/>
  <c r="C95" i="48" a="1"/>
  <c r="C95" i="48" s="1"/>
  <c r="C96" i="48" a="1"/>
  <c r="C96" i="48" s="1"/>
  <c r="C97" i="48" a="1"/>
  <c r="C97" i="48"/>
  <c r="C98" i="48" a="1"/>
  <c r="C98" i="48" s="1"/>
  <c r="C99" i="48" a="1"/>
  <c r="C99" i="48" s="1"/>
  <c r="C100" i="48" a="1"/>
  <c r="C100" i="48" s="1"/>
  <c r="C101" i="48" a="1"/>
  <c r="C101" i="48" s="1"/>
  <c r="C102" i="48" a="1"/>
  <c r="C102" i="48" s="1"/>
  <c r="C103" i="48" a="1"/>
  <c r="C103" i="48" s="1"/>
  <c r="C104" i="48" a="1"/>
  <c r="C104" i="48" s="1"/>
  <c r="C105" i="48" a="1"/>
  <c r="C105" i="48"/>
  <c r="C106" i="48" a="1"/>
  <c r="C106" i="48" s="1"/>
  <c r="C107" i="48" a="1"/>
  <c r="C107" i="48" s="1"/>
  <c r="C108" i="48" a="1"/>
  <c r="C108" i="48" s="1"/>
  <c r="C109" i="48" a="1"/>
  <c r="C109" i="48" s="1"/>
  <c r="C110" i="48" a="1"/>
  <c r="C110" i="48" s="1"/>
  <c r="C111" i="48" a="1"/>
  <c r="C111" i="48" s="1"/>
  <c r="C112" i="48" a="1"/>
  <c r="C112" i="48" s="1"/>
  <c r="C113" i="48" a="1"/>
  <c r="C113" i="48"/>
  <c r="C114" i="48" a="1"/>
  <c r="C114" i="48" s="1"/>
  <c r="C115" i="48" a="1"/>
  <c r="C115" i="48" s="1"/>
  <c r="C116" i="48" a="1"/>
  <c r="C116" i="48" s="1"/>
  <c r="C117" i="48" a="1"/>
  <c r="C117" i="48" s="1"/>
  <c r="C118" i="48" a="1"/>
  <c r="C118" i="48" s="1"/>
  <c r="C119" i="48" a="1"/>
  <c r="C119" i="48" s="1"/>
  <c r="C120" i="48" a="1"/>
  <c r="C120" i="48" s="1"/>
  <c r="C121" i="48" a="1"/>
  <c r="C121" i="48" s="1"/>
  <c r="C122" i="48" a="1"/>
  <c r="C122" i="48" s="1"/>
  <c r="C123" i="48" a="1"/>
  <c r="C123" i="48" s="1"/>
  <c r="C124" i="48" a="1"/>
  <c r="C124" i="48" s="1"/>
  <c r="C125" i="48" a="1"/>
  <c r="C125" i="48" s="1"/>
  <c r="C126" i="48" a="1"/>
  <c r="C126" i="48" s="1"/>
  <c r="C127" i="48" a="1"/>
  <c r="C127" i="48" s="1"/>
  <c r="C128" i="48" a="1"/>
  <c r="C128" i="48" s="1"/>
  <c r="C129" i="48" a="1"/>
  <c r="C129" i="48"/>
  <c r="C130" i="48" a="1"/>
  <c r="C130" i="48" s="1"/>
  <c r="C131" i="48" a="1"/>
  <c r="C131" i="48" s="1"/>
  <c r="C132" i="48" a="1"/>
  <c r="C132" i="48" s="1"/>
  <c r="C133" i="48" a="1"/>
  <c r="C133" i="48" s="1"/>
  <c r="C134" i="48" a="1"/>
  <c r="C134" i="48" s="1"/>
  <c r="C135" i="48" a="1"/>
  <c r="C135" i="48" s="1"/>
  <c r="C136" i="48" a="1"/>
  <c r="C136" i="48" s="1"/>
  <c r="C137" i="48" a="1"/>
  <c r="C137" i="48"/>
  <c r="C138" i="48" a="1"/>
  <c r="C138" i="48" s="1"/>
  <c r="C139" i="48" a="1"/>
  <c r="C139" i="48" s="1"/>
  <c r="C140" i="48" a="1"/>
  <c r="C140" i="48" s="1"/>
  <c r="C141" i="48" a="1"/>
  <c r="C141" i="48" s="1"/>
  <c r="C142" i="48" a="1"/>
  <c r="C142" i="48" s="1"/>
  <c r="C143" i="48" a="1"/>
  <c r="C143" i="48" s="1"/>
  <c r="C144" i="48" a="1"/>
  <c r="C144" i="48" s="1"/>
  <c r="C145" i="48" a="1"/>
  <c r="C145" i="48"/>
  <c r="C146" i="48" a="1"/>
  <c r="C146" i="48" s="1"/>
  <c r="C147" i="48" a="1"/>
  <c r="C147" i="48" s="1"/>
  <c r="C148" i="48" a="1"/>
  <c r="C148" i="48" s="1"/>
  <c r="C149" i="48" a="1"/>
  <c r="C149" i="48" s="1"/>
  <c r="C150" i="48" a="1"/>
  <c r="C150" i="48" s="1"/>
  <c r="C151" i="48" a="1"/>
  <c r="C151" i="48" s="1"/>
  <c r="C152" i="48" a="1"/>
  <c r="C152" i="48" s="1"/>
  <c r="C153" i="48" a="1"/>
  <c r="C153" i="48" s="1"/>
  <c r="C154" i="48" a="1"/>
  <c r="C154" i="48" s="1"/>
  <c r="C155" i="48" a="1"/>
  <c r="C155" i="48" s="1"/>
  <c r="C156" i="48" a="1"/>
  <c r="C156" i="48" s="1"/>
  <c r="C157" i="48" a="1"/>
  <c r="C157" i="48" s="1"/>
  <c r="C158" i="48" a="1"/>
  <c r="C158" i="48" s="1"/>
  <c r="C159" i="48" a="1"/>
  <c r="C159" i="48" s="1"/>
  <c r="C160" i="48" a="1"/>
  <c r="C160" i="48" s="1"/>
  <c r="C161" i="48" a="1"/>
  <c r="C161" i="48" s="1"/>
  <c r="C162" i="48" a="1"/>
  <c r="C162" i="48" s="1"/>
  <c r="C163" i="48" a="1"/>
  <c r="C163" i="48" s="1"/>
  <c r="C164" i="48" a="1"/>
  <c r="C164" i="48" s="1"/>
  <c r="C165" i="48" a="1"/>
  <c r="C165" i="48" s="1"/>
  <c r="C166" i="48" a="1"/>
  <c r="C166" i="48" s="1"/>
  <c r="C167" i="48" a="1"/>
  <c r="C167" i="48" s="1"/>
  <c r="C168" i="48" a="1"/>
  <c r="C168" i="48" s="1"/>
  <c r="C169" i="48" a="1"/>
  <c r="C169" i="48" s="1"/>
  <c r="C170" i="48" a="1"/>
  <c r="C170" i="48" s="1"/>
  <c r="C171" i="48" a="1"/>
  <c r="C171" i="48" s="1"/>
  <c r="C172" i="48" a="1"/>
  <c r="C172" i="48" s="1"/>
  <c r="C173" i="48" a="1"/>
  <c r="C173" i="48" s="1"/>
  <c r="C174" i="48" a="1"/>
  <c r="C174" i="48" s="1"/>
  <c r="C175" i="48" a="1"/>
  <c r="C175" i="48" s="1"/>
  <c r="C176" i="48" a="1"/>
  <c r="C176" i="48" s="1"/>
  <c r="C177" i="48" a="1"/>
  <c r="C177" i="48" s="1"/>
  <c r="C178" i="48" a="1"/>
  <c r="C178" i="48" s="1"/>
  <c r="C179" i="48" a="1"/>
  <c r="C179" i="48" s="1"/>
  <c r="C180" i="48" a="1"/>
  <c r="C180" i="48" s="1"/>
  <c r="C181" i="48" a="1"/>
  <c r="C181" i="48" s="1"/>
  <c r="C182" i="48" a="1"/>
  <c r="C182" i="48" s="1"/>
  <c r="C183" i="48" a="1"/>
  <c r="C183" i="48" s="1"/>
  <c r="C184" i="48" a="1"/>
  <c r="C184" i="48" s="1"/>
  <c r="C185" i="48" a="1"/>
  <c r="C185" i="48" s="1"/>
  <c r="C186" i="48" a="1"/>
  <c r="C186" i="48" s="1"/>
  <c r="C187" i="48" a="1"/>
  <c r="C187" i="48" s="1"/>
  <c r="C188" i="48" a="1"/>
  <c r="C188" i="48" s="1"/>
  <c r="C189" i="48" a="1"/>
  <c r="C189" i="48" s="1"/>
  <c r="C190" i="48" a="1"/>
  <c r="C190" i="48" s="1"/>
  <c r="C191" i="48" a="1"/>
  <c r="C191" i="48" s="1"/>
  <c r="C192" i="48" a="1"/>
  <c r="C192" i="48" s="1"/>
  <c r="C193" i="48" a="1"/>
  <c r="C193" i="48" s="1"/>
  <c r="C194" i="48" a="1"/>
  <c r="C194" i="48" s="1"/>
  <c r="C195" i="48" a="1"/>
  <c r="C195" i="48" s="1"/>
  <c r="C196" i="48" a="1"/>
  <c r="C196" i="48" s="1"/>
  <c r="C197" i="48" a="1"/>
  <c r="C197" i="48" s="1"/>
  <c r="C198" i="48" a="1"/>
  <c r="C198" i="48" s="1"/>
  <c r="C199" i="48" a="1"/>
  <c r="C199" i="48" s="1"/>
  <c r="C200" i="48" a="1"/>
  <c r="C200" i="48" s="1"/>
  <c r="C201" i="48" a="1"/>
  <c r="C201" i="48" s="1"/>
  <c r="C202" i="48" a="1"/>
  <c r="C202" i="48" s="1"/>
  <c r="C203" i="48" a="1"/>
  <c r="C203" i="48" s="1"/>
  <c r="C204" i="48" a="1"/>
  <c r="C204" i="48" s="1"/>
  <c r="C205" i="48" a="1"/>
  <c r="C205" i="48" s="1"/>
  <c r="C206" i="48" a="1"/>
  <c r="C206" i="48" s="1"/>
  <c r="C207" i="48" a="1"/>
  <c r="C207" i="48" s="1"/>
  <c r="C208" i="48" a="1"/>
  <c r="C208" i="48" s="1"/>
  <c r="C209" i="48" a="1"/>
  <c r="C209" i="48"/>
  <c r="C210" i="48" a="1"/>
  <c r="C210" i="48" s="1"/>
  <c r="C211" i="48" a="1"/>
  <c r="C211" i="48" s="1"/>
  <c r="C212" i="48" a="1"/>
  <c r="C212" i="48" s="1"/>
  <c r="C213" i="48" a="1"/>
  <c r="C213" i="48" s="1"/>
  <c r="C214" i="48" a="1"/>
  <c r="C214" i="48" s="1"/>
  <c r="C215" i="48" a="1"/>
  <c r="C215" i="48" s="1"/>
  <c r="C216" i="48" a="1"/>
  <c r="C216" i="48" s="1"/>
  <c r="C217" i="48" a="1"/>
  <c r="C217" i="48"/>
  <c r="C218" i="48" a="1"/>
  <c r="C218" i="48" s="1"/>
  <c r="C219" i="48" a="1"/>
  <c r="C219" i="48" s="1"/>
  <c r="C220" i="48" a="1"/>
  <c r="C220" i="48" s="1"/>
  <c r="C221" i="48" a="1"/>
  <c r="C221" i="48" s="1"/>
  <c r="C222" i="48" a="1"/>
  <c r="C222" i="48" s="1"/>
  <c r="C223" i="48" a="1"/>
  <c r="C223" i="48" s="1"/>
  <c r="C224" i="48" a="1"/>
  <c r="C224" i="48" s="1"/>
  <c r="C225" i="48" a="1"/>
  <c r="C225" i="48"/>
  <c r="C226" i="48" a="1"/>
  <c r="C226" i="48" s="1"/>
  <c r="C227" i="48" a="1"/>
  <c r="C227" i="48" s="1"/>
  <c r="C228" i="48" a="1"/>
  <c r="C228" i="48" s="1"/>
  <c r="C229" i="48" a="1"/>
  <c r="C229" i="48" s="1"/>
  <c r="C230" i="48" a="1"/>
  <c r="C230" i="48" s="1"/>
  <c r="C231" i="48" a="1"/>
  <c r="C231" i="48" s="1"/>
  <c r="C232" i="48" a="1"/>
  <c r="C232" i="48" s="1"/>
  <c r="C233" i="48" a="1"/>
  <c r="C233" i="48"/>
  <c r="C234" i="48" a="1"/>
  <c r="C234" i="48" s="1"/>
  <c r="C235" i="48" a="1"/>
  <c r="C235" i="48" s="1"/>
  <c r="C236" i="48" a="1"/>
  <c r="C236" i="48" s="1"/>
  <c r="C237" i="48" a="1"/>
  <c r="C237" i="48" s="1"/>
  <c r="C238" i="48" a="1"/>
  <c r="C238" i="48" s="1"/>
  <c r="C239" i="48" a="1"/>
  <c r="C239" i="48" s="1"/>
  <c r="C240" i="48" a="1"/>
  <c r="C240" i="48" s="1"/>
  <c r="C241" i="48" a="1"/>
  <c r="C241" i="48"/>
  <c r="C242" i="48" a="1"/>
  <c r="C242" i="48" s="1"/>
  <c r="C243" i="48" a="1"/>
  <c r="C243" i="48" s="1"/>
  <c r="C244" i="48" a="1"/>
  <c r="C244" i="48" s="1"/>
  <c r="C245" i="48" a="1"/>
  <c r="C245" i="48" s="1"/>
  <c r="C246" i="48" a="1"/>
  <c r="C246" i="48" s="1"/>
  <c r="C247" i="48" a="1"/>
  <c r="C247" i="48" s="1"/>
  <c r="C248" i="48" a="1"/>
  <c r="C248" i="48" s="1"/>
  <c r="C249" i="48" a="1"/>
  <c r="C249" i="48"/>
  <c r="C250" i="48" a="1"/>
  <c r="C250" i="48" s="1"/>
  <c r="C251" i="48" a="1"/>
  <c r="C251" i="48" s="1"/>
  <c r="C252" i="48" a="1"/>
  <c r="C252" i="48" s="1"/>
  <c r="C253" i="48" a="1"/>
  <c r="C253" i="48" s="1"/>
  <c r="C254" i="48" a="1"/>
  <c r="C254" i="48" s="1"/>
  <c r="C255" i="48" a="1"/>
  <c r="C255" i="48" s="1"/>
  <c r="C256" i="48" a="1"/>
  <c r="C256" i="48" s="1"/>
  <c r="C257" i="48" a="1"/>
  <c r="C257" i="48"/>
  <c r="C258" i="48" a="1"/>
  <c r="C258" i="48" s="1"/>
  <c r="C259" i="48" a="1"/>
  <c r="C259" i="48" s="1"/>
  <c r="C260" i="48" a="1"/>
  <c r="C260" i="48" s="1"/>
  <c r="C261" i="48" a="1"/>
  <c r="C261" i="48" s="1"/>
  <c r="C262" i="48" a="1"/>
  <c r="C262" i="48" s="1"/>
  <c r="C263" i="48" a="1"/>
  <c r="C263" i="48" s="1"/>
  <c r="C264" i="48" a="1"/>
  <c r="C264" i="48" s="1"/>
  <c r="C265" i="48" a="1"/>
  <c r="C265" i="48"/>
  <c r="C266" i="48" a="1"/>
  <c r="C266" i="48" s="1"/>
  <c r="C267" i="48" a="1"/>
  <c r="C267" i="48" s="1"/>
  <c r="C268" i="48" a="1"/>
  <c r="C268" i="48" s="1"/>
  <c r="C269" i="48" a="1"/>
  <c r="C269" i="48" s="1"/>
  <c r="C270" i="48" a="1"/>
  <c r="C270" i="48" s="1"/>
  <c r="C271" i="48" a="1"/>
  <c r="C271" i="48" s="1"/>
  <c r="C272" i="48" a="1"/>
  <c r="C272" i="48" s="1"/>
  <c r="C273" i="48" a="1"/>
  <c r="C273" i="48"/>
  <c r="C274" i="48" a="1"/>
  <c r="C274" i="48" s="1"/>
  <c r="C275" i="48" a="1"/>
  <c r="C275" i="48" s="1"/>
  <c r="C276" i="48" a="1"/>
  <c r="C276" i="48" s="1"/>
  <c r="C277" i="48" a="1"/>
  <c r="C277" i="48" s="1"/>
  <c r="C278" i="48" a="1"/>
  <c r="C278" i="48" s="1"/>
  <c r="C279" i="48" a="1"/>
  <c r="C279" i="48" s="1"/>
  <c r="C280" i="48" a="1"/>
  <c r="C280" i="48" s="1"/>
  <c r="C281" i="48" a="1"/>
  <c r="C281" i="48" s="1"/>
  <c r="C282" i="48" a="1"/>
  <c r="C282" i="48" s="1"/>
  <c r="C283" i="48" a="1"/>
  <c r="C283" i="48" s="1"/>
  <c r="C284" i="48" a="1"/>
  <c r="C284" i="48" s="1"/>
  <c r="C285" i="48" a="1"/>
  <c r="C285" i="48" s="1"/>
  <c r="C286" i="48" a="1"/>
  <c r="C286" i="48" s="1"/>
  <c r="C287" i="48" a="1"/>
  <c r="C287" i="48" s="1"/>
  <c r="C288" i="48" a="1"/>
  <c r="C288" i="48" s="1"/>
  <c r="C289" i="48" a="1"/>
  <c r="C289" i="48" s="1"/>
  <c r="C290" i="48" a="1"/>
  <c r="C290" i="48" s="1"/>
  <c r="C291" i="48" a="1"/>
  <c r="C291" i="48" s="1"/>
  <c r="C292" i="48" a="1"/>
  <c r="C292" i="48" s="1"/>
  <c r="C293" i="48" a="1"/>
  <c r="C293" i="48" s="1"/>
  <c r="C294" i="48" a="1"/>
  <c r="C294" i="48" s="1"/>
  <c r="C295" i="48" a="1"/>
  <c r="C295" i="48" s="1"/>
  <c r="C296" i="48" a="1"/>
  <c r="C296" i="48" s="1"/>
  <c r="C297" i="48" a="1"/>
  <c r="C297" i="48"/>
  <c r="C298" i="48" a="1"/>
  <c r="C298" i="48" s="1"/>
  <c r="C299" i="48" a="1"/>
  <c r="C299" i="48" s="1"/>
  <c r="C300" i="48" a="1"/>
  <c r="C300" i="48" s="1"/>
  <c r="C301" i="48" a="1"/>
  <c r="C301" i="48" s="1"/>
  <c r="C302" i="48" a="1"/>
  <c r="C302" i="48" s="1"/>
  <c r="C303" i="48" a="1"/>
  <c r="C303" i="48" s="1"/>
  <c r="C304" i="48" a="1"/>
  <c r="C304" i="48" s="1"/>
  <c r="C305" i="48" a="1"/>
  <c r="C305" i="48" s="1"/>
  <c r="C306" i="48" a="1"/>
  <c r="C306" i="48" s="1"/>
  <c r="C307" i="48" a="1"/>
  <c r="C307" i="48" s="1"/>
  <c r="C308" i="48" a="1"/>
  <c r="C308" i="48" s="1"/>
  <c r="C309" i="48" a="1"/>
  <c r="C309" i="48" s="1"/>
  <c r="C310" i="48" a="1"/>
  <c r="C310" i="48" s="1"/>
  <c r="C311" i="48" a="1"/>
  <c r="C311" i="48" s="1"/>
  <c r="C312" i="48" a="1"/>
  <c r="C312" i="48" s="1"/>
  <c r="C313" i="48" a="1"/>
  <c r="C313" i="48" s="1"/>
  <c r="C314" i="48" a="1"/>
  <c r="C314" i="48" s="1"/>
  <c r="C315" i="48" a="1"/>
  <c r="C315" i="48" s="1"/>
  <c r="C316" i="48" a="1"/>
  <c r="C316" i="48" s="1"/>
  <c r="C317" i="48" a="1"/>
  <c r="C317" i="48" s="1"/>
  <c r="C318" i="48" a="1"/>
  <c r="C318" i="48" s="1"/>
  <c r="C319" i="48" a="1"/>
  <c r="C319" i="48" s="1"/>
  <c r="C320" i="48" a="1"/>
  <c r="C320" i="48" s="1"/>
  <c r="C321" i="48" a="1"/>
  <c r="C321" i="48" s="1"/>
  <c r="C322" i="48" a="1"/>
  <c r="C322" i="48" s="1"/>
  <c r="C323" i="48" a="1"/>
  <c r="C323" i="48" s="1"/>
  <c r="C324" i="48" a="1"/>
  <c r="C324" i="48" s="1"/>
  <c r="C325" i="48" a="1"/>
  <c r="C325" i="48" s="1"/>
  <c r="C326" i="48" a="1"/>
  <c r="C326" i="48" s="1"/>
  <c r="C327" i="48" a="1"/>
  <c r="C327" i="48" s="1"/>
  <c r="C328" i="48" a="1"/>
  <c r="C328" i="48" s="1"/>
  <c r="C329" i="48" a="1"/>
  <c r="C329" i="48" s="1"/>
  <c r="C330" i="48" a="1"/>
  <c r="C330" i="48" s="1"/>
  <c r="C331" i="48" a="1"/>
  <c r="C331" i="48" s="1"/>
  <c r="C332" i="48" a="1"/>
  <c r="C332" i="48" s="1"/>
  <c r="C333" i="48" a="1"/>
  <c r="C333" i="48" s="1"/>
  <c r="C334" i="48" a="1"/>
  <c r="C334" i="48" s="1"/>
  <c r="C335" i="48" a="1"/>
  <c r="C335" i="48" s="1"/>
  <c r="C336" i="48" a="1"/>
  <c r="C336" i="48" s="1"/>
  <c r="C337" i="48" a="1"/>
  <c r="C337" i="48"/>
  <c r="C338" i="48" a="1"/>
  <c r="C338" i="48" s="1"/>
  <c r="C339" i="48" a="1"/>
  <c r="C339" i="48" s="1"/>
  <c r="C340" i="48" a="1"/>
  <c r="C340" i="48" s="1"/>
  <c r="C341" i="48" a="1"/>
  <c r="C341" i="48" s="1"/>
  <c r="C342" i="48" a="1"/>
  <c r="C342" i="48" s="1"/>
  <c r="C343" i="48" a="1"/>
  <c r="C343" i="48" s="1"/>
  <c r="C344" i="48" a="1"/>
  <c r="C344" i="48" s="1"/>
  <c r="C345" i="48" a="1"/>
  <c r="C345" i="48" s="1"/>
  <c r="C346" i="48" a="1"/>
  <c r="C346" i="48" s="1"/>
  <c r="C347" i="48" a="1"/>
  <c r="C347" i="48" s="1"/>
  <c r="C348" i="48" a="1"/>
  <c r="C348" i="48" s="1"/>
  <c r="C349" i="48" a="1"/>
  <c r="C349" i="48" s="1"/>
  <c r="C350" i="48" a="1"/>
  <c r="C350" i="48" s="1"/>
  <c r="C351" i="48" a="1"/>
  <c r="C351" i="48" s="1"/>
  <c r="C352" i="48" a="1"/>
  <c r="C352" i="48" s="1"/>
  <c r="C353" i="48" a="1"/>
  <c r="C353" i="48"/>
  <c r="C354" i="48" a="1"/>
  <c r="C354" i="48" s="1"/>
  <c r="C355" i="48" a="1"/>
  <c r="C355" i="48" s="1"/>
  <c r="C356" i="48" a="1"/>
  <c r="C356" i="48" s="1"/>
  <c r="C357" i="48" a="1"/>
  <c r="C357" i="48" s="1"/>
  <c r="C358" i="48" a="1"/>
  <c r="C358" i="48" s="1"/>
  <c r="C359" i="48" a="1"/>
  <c r="C359" i="48" s="1"/>
  <c r="C360" i="48" a="1"/>
  <c r="C360" i="48" s="1"/>
  <c r="C361" i="48" a="1"/>
  <c r="C361" i="48"/>
  <c r="C362" i="48" a="1"/>
  <c r="C362" i="48" s="1"/>
  <c r="C363" i="48" a="1"/>
  <c r="C363" i="48" s="1"/>
  <c r="C364" i="48" a="1"/>
  <c r="C364" i="48" s="1"/>
  <c r="C365" i="48" a="1"/>
  <c r="C365" i="48" s="1"/>
  <c r="C366" i="48" a="1"/>
  <c r="C366" i="48" s="1"/>
  <c r="C367" i="48" a="1"/>
  <c r="C367" i="48" s="1"/>
  <c r="C368" i="48" a="1"/>
  <c r="C368" i="48" s="1"/>
  <c r="C369" i="48" a="1"/>
  <c r="C369" i="48"/>
  <c r="C370" i="48" a="1"/>
  <c r="C370" i="48" s="1"/>
  <c r="C371" i="48" a="1"/>
  <c r="C371" i="48" s="1"/>
  <c r="C372" i="48" a="1"/>
  <c r="C372" i="48" s="1"/>
  <c r="C373" i="48" a="1"/>
  <c r="C373" i="48" s="1"/>
  <c r="C374" i="48" a="1"/>
  <c r="C374" i="48" s="1"/>
  <c r="C375" i="48" a="1"/>
  <c r="C375" i="48" s="1"/>
  <c r="C376" i="48" a="1"/>
  <c r="C376" i="48" s="1"/>
  <c r="C377" i="48" a="1"/>
  <c r="C377" i="48"/>
  <c r="C378" i="48" a="1"/>
  <c r="C378" i="48" s="1"/>
  <c r="C379" i="48" a="1"/>
  <c r="C379" i="48" s="1"/>
  <c r="C380" i="48" a="1"/>
  <c r="C380" i="48" s="1"/>
  <c r="C381" i="48" a="1"/>
  <c r="C381" i="48" s="1"/>
  <c r="C382" i="48" a="1"/>
  <c r="C382" i="48" s="1"/>
  <c r="C383" i="48" a="1"/>
  <c r="C383" i="48" s="1"/>
  <c r="C384" i="48" a="1"/>
  <c r="C384" i="48" s="1"/>
  <c r="C385" i="48" a="1"/>
  <c r="C385" i="48"/>
  <c r="C386" i="48" a="1"/>
  <c r="C386" i="48" s="1"/>
  <c r="C387" i="48" a="1"/>
  <c r="C387" i="48" s="1"/>
  <c r="C388" i="48" a="1"/>
  <c r="C388" i="48" s="1"/>
  <c r="C389" i="48" a="1"/>
  <c r="C389" i="48" s="1"/>
  <c r="C390" i="48" a="1"/>
  <c r="C390" i="48" s="1"/>
  <c r="C391" i="48" a="1"/>
  <c r="C391" i="48" s="1"/>
  <c r="C392" i="48" a="1"/>
  <c r="C392" i="48" s="1"/>
  <c r="C393" i="48" a="1"/>
  <c r="C393" i="48"/>
  <c r="C394" i="48" a="1"/>
  <c r="C394" i="48" s="1"/>
  <c r="C395" i="48" a="1"/>
  <c r="C395" i="48" s="1"/>
  <c r="C396" i="48" a="1"/>
  <c r="C396" i="48" s="1"/>
  <c r="C397" i="48" a="1"/>
  <c r="C397" i="48" s="1"/>
  <c r="C398" i="48" a="1"/>
  <c r="C398" i="48" s="1"/>
  <c r="C399" i="48" a="1"/>
  <c r="C399" i="48" s="1"/>
  <c r="C400" i="48" a="1"/>
  <c r="C400" i="48" s="1"/>
  <c r="C401" i="48" a="1"/>
  <c r="C401" i="48"/>
  <c r="C402" i="48" a="1"/>
  <c r="C402" i="48" s="1"/>
  <c r="C403" i="48" a="1"/>
  <c r="C403" i="48" s="1"/>
  <c r="C404" i="48" a="1"/>
  <c r="C404" i="48" s="1"/>
  <c r="C405" i="48" a="1"/>
  <c r="C405" i="48" s="1"/>
  <c r="C406" i="48" a="1"/>
  <c r="C406" i="48" s="1"/>
  <c r="C407" i="48" a="1"/>
  <c r="C407" i="48" s="1"/>
  <c r="C408" i="48" a="1"/>
  <c r="C408" i="48" s="1"/>
  <c r="C409" i="48" a="1"/>
  <c r="C409" i="48" s="1"/>
  <c r="C410" i="48" a="1"/>
  <c r="C410" i="48" s="1"/>
  <c r="C411" i="48" a="1"/>
  <c r="C411" i="48" s="1"/>
  <c r="C412" i="48" a="1"/>
  <c r="C412" i="48" s="1"/>
  <c r="C413" i="48" a="1"/>
  <c r="C413" i="48" s="1"/>
  <c r="C414" i="48" a="1"/>
  <c r="C414" i="48" s="1"/>
  <c r="C415" i="48" a="1"/>
  <c r="C415" i="48" s="1"/>
  <c r="C416" i="48" a="1"/>
  <c r="C416" i="48" s="1"/>
  <c r="C417" i="48" a="1"/>
  <c r="C417" i="48" s="1"/>
  <c r="C418" i="48" a="1"/>
  <c r="C418" i="48" s="1"/>
  <c r="C419" i="48" a="1"/>
  <c r="C419" i="48" s="1"/>
  <c r="C420" i="48" a="1"/>
  <c r="C420" i="48" s="1"/>
  <c r="C421" i="48" a="1"/>
  <c r="C421" i="48" s="1"/>
  <c r="C422" i="48" a="1"/>
  <c r="C422" i="48" s="1"/>
  <c r="C423" i="48" a="1"/>
  <c r="C423" i="48" s="1"/>
  <c r="C424" i="48" a="1"/>
  <c r="C424" i="48" s="1"/>
  <c r="C425" i="48" a="1"/>
  <c r="C425" i="48"/>
  <c r="C426" i="48" a="1"/>
  <c r="C426" i="48" s="1"/>
  <c r="C427" i="48" a="1"/>
  <c r="C427" i="48" s="1"/>
  <c r="C428" i="48" a="1"/>
  <c r="C428" i="48" s="1"/>
  <c r="C429" i="48" a="1"/>
  <c r="C429" i="48" s="1"/>
  <c r="C430" i="48" a="1"/>
  <c r="C430" i="48" s="1"/>
  <c r="C431" i="48" a="1"/>
  <c r="C431" i="48" s="1"/>
  <c r="C432" i="48" a="1"/>
  <c r="C432" i="48" s="1"/>
  <c r="C433" i="48" a="1"/>
  <c r="C433" i="48" s="1"/>
  <c r="C434" i="48" a="1"/>
  <c r="C434" i="48" s="1"/>
  <c r="C435" i="48" a="1"/>
  <c r="C435" i="48" s="1"/>
  <c r="C436" i="48" a="1"/>
  <c r="C436" i="48" s="1"/>
  <c r="C437" i="48" a="1"/>
  <c r="C437" i="48" s="1"/>
  <c r="C438" i="48" a="1"/>
  <c r="C438" i="48" s="1"/>
  <c r="C439" i="48" a="1"/>
  <c r="C439" i="48" s="1"/>
  <c r="C440" i="48" a="1"/>
  <c r="C440" i="48"/>
  <c r="C441" i="48" a="1"/>
  <c r="C441" i="48"/>
  <c r="C442" i="48" a="1"/>
  <c r="C442" i="48" s="1"/>
  <c r="C443" i="48" a="1"/>
  <c r="C443" i="48" s="1"/>
  <c r="C444" i="48" a="1"/>
  <c r="C444" i="48" s="1"/>
  <c r="C445" i="48" a="1"/>
  <c r="C445" i="48" s="1"/>
  <c r="C446" i="48" a="1"/>
  <c r="C446" i="48" s="1"/>
  <c r="C447" i="48" a="1"/>
  <c r="C447" i="48" s="1"/>
  <c r="C448" i="48" a="1"/>
  <c r="C448" i="48" s="1"/>
  <c r="C449" i="48" a="1"/>
  <c r="C449" i="48"/>
  <c r="C450" i="48" a="1"/>
  <c r="C450" i="48" s="1"/>
  <c r="C451" i="48" a="1"/>
  <c r="C451" i="48" s="1"/>
  <c r="C452" i="48" a="1"/>
  <c r="C452" i="48" s="1"/>
  <c r="C453" i="48" a="1"/>
  <c r="C453" i="48" s="1"/>
  <c r="C454" i="48" a="1"/>
  <c r="C454" i="48" s="1"/>
  <c r="C455" i="48" a="1"/>
  <c r="C455" i="48" s="1"/>
  <c r="C456" i="48" a="1"/>
  <c r="C456" i="48"/>
  <c r="C457" i="48" a="1"/>
  <c r="C457" i="48"/>
  <c r="C458" i="48" a="1"/>
  <c r="C458" i="48" s="1"/>
  <c r="C459" i="48" a="1"/>
  <c r="C459" i="48" s="1"/>
  <c r="C460" i="48" a="1"/>
  <c r="C460" i="48" s="1"/>
  <c r="C461" i="48" a="1"/>
  <c r="C461" i="48" s="1"/>
  <c r="C462" i="48" a="1"/>
  <c r="C462" i="48" s="1"/>
  <c r="C463" i="48" a="1"/>
  <c r="C463" i="48" s="1"/>
  <c r="C464" i="48" a="1"/>
  <c r="C464" i="48"/>
  <c r="C465" i="48" a="1"/>
  <c r="C465" i="48"/>
  <c r="C466" i="48" a="1"/>
  <c r="C466" i="48" s="1"/>
  <c r="C467" i="48" a="1"/>
  <c r="C467" i="48" s="1"/>
  <c r="C468" i="48" a="1"/>
  <c r="C468" i="48" s="1"/>
  <c r="C469" i="48" a="1"/>
  <c r="C469" i="48" s="1"/>
  <c r="C470" i="48" a="1"/>
  <c r="C470" i="48" s="1"/>
  <c r="C471" i="48" a="1"/>
  <c r="C471" i="48" s="1"/>
  <c r="C472" i="48" a="1"/>
  <c r="C472" i="48" s="1"/>
  <c r="C473" i="48" a="1"/>
  <c r="C473" i="48" s="1"/>
  <c r="C474" i="48" a="1"/>
  <c r="C474" i="48" s="1"/>
  <c r="C475" i="48" a="1"/>
  <c r="C475" i="48" s="1"/>
  <c r="C476" i="48" a="1"/>
  <c r="C476" i="48" s="1"/>
  <c r="C477" i="48" a="1"/>
  <c r="C477" i="48" s="1"/>
  <c r="C478" i="48" a="1"/>
  <c r="C478" i="48" s="1"/>
  <c r="C479" i="48" a="1"/>
  <c r="C479" i="48" s="1"/>
  <c r="C480" i="48" a="1"/>
  <c r="C480" i="48"/>
  <c r="C481" i="48" a="1"/>
  <c r="C481" i="48"/>
  <c r="C482" i="48" a="1"/>
  <c r="C482" i="48" s="1"/>
  <c r="C483" i="48" a="1"/>
  <c r="C483" i="48" s="1"/>
  <c r="C484" i="48" a="1"/>
  <c r="C484" i="48" s="1"/>
  <c r="C485" i="48" a="1"/>
  <c r="C485" i="48" s="1"/>
  <c r="C486" i="48" a="1"/>
  <c r="C486" i="48" s="1"/>
  <c r="C487" i="48" a="1"/>
  <c r="C487" i="48" s="1"/>
  <c r="C488" i="48" a="1"/>
  <c r="C488" i="48" s="1"/>
  <c r="C489" i="48" a="1"/>
  <c r="C489" i="48"/>
  <c r="C490" i="48" a="1"/>
  <c r="C490" i="48" s="1"/>
  <c r="C491" i="48" a="1"/>
  <c r="C491" i="48" s="1"/>
  <c r="C492" i="48" a="1"/>
  <c r="C492" i="48" s="1"/>
  <c r="C493" i="48" a="1"/>
  <c r="C493" i="48" s="1"/>
  <c r="C494" i="48" a="1"/>
  <c r="C494" i="48" s="1"/>
  <c r="C495" i="48" a="1"/>
  <c r="C495" i="48" s="1"/>
  <c r="C496" i="48" a="1"/>
  <c r="C496" i="48"/>
  <c r="C497" i="48" a="1"/>
  <c r="C497" i="48" s="1"/>
  <c r="C498" i="48" a="1"/>
  <c r="C498" i="48" s="1"/>
  <c r="C499" i="48" a="1"/>
  <c r="C499" i="48" s="1"/>
  <c r="C500" i="48" a="1"/>
  <c r="C500" i="48" s="1"/>
  <c r="C501" i="48" a="1"/>
  <c r="C501" i="48" s="1"/>
  <c r="C502" i="48" a="1"/>
  <c r="C502" i="48" s="1"/>
  <c r="C503" i="48" a="1"/>
  <c r="C503" i="48" s="1"/>
  <c r="C504" i="48" a="1"/>
  <c r="C504" i="48"/>
  <c r="C505" i="48" a="1"/>
  <c r="C505" i="48"/>
  <c r="C506" i="48" a="1"/>
  <c r="C506" i="48" s="1"/>
  <c r="C507" i="48" a="1"/>
  <c r="C507" i="48" s="1"/>
  <c r="C508" i="48" a="1"/>
  <c r="C508" i="48" s="1"/>
  <c r="C509" i="48" a="1"/>
  <c r="C509" i="48" s="1"/>
  <c r="C510" i="48" a="1"/>
  <c r="C510" i="48" s="1"/>
  <c r="C511" i="48" a="1"/>
  <c r="C511" i="48" s="1"/>
  <c r="C512" i="48" a="1"/>
  <c r="C512" i="48" s="1"/>
  <c r="C513" i="48" a="1"/>
  <c r="C513" i="48" s="1"/>
  <c r="C514" i="48" a="1"/>
  <c r="C514" i="48" s="1"/>
  <c r="C515" i="48" a="1"/>
  <c r="C515" i="48" s="1"/>
  <c r="C516" i="48" a="1"/>
  <c r="C516" i="48" s="1"/>
  <c r="C517" i="48" a="1"/>
  <c r="C517" i="48" s="1"/>
  <c r="C518" i="48" a="1"/>
  <c r="C518" i="48" s="1"/>
  <c r="C519" i="48" a="1"/>
  <c r="C519" i="48" s="1"/>
  <c r="C520" i="48" a="1"/>
  <c r="C520" i="48"/>
  <c r="C521" i="48" a="1"/>
  <c r="C521" i="48" s="1"/>
  <c r="C522" i="48" a="1"/>
  <c r="C522" i="48" s="1"/>
  <c r="C523" i="48" a="1"/>
  <c r="C523" i="48" s="1"/>
  <c r="C524" i="48" a="1"/>
  <c r="C524" i="48" s="1"/>
  <c r="C525" i="48" a="1"/>
  <c r="C525" i="48" s="1"/>
  <c r="C526" i="48" a="1"/>
  <c r="C526" i="48" s="1"/>
  <c r="C527" i="48" a="1"/>
  <c r="C527" i="48" s="1"/>
  <c r="C528" i="48" a="1"/>
  <c r="C528" i="48"/>
  <c r="C529" i="48" a="1"/>
  <c r="C529" i="48"/>
  <c r="C530" i="48" a="1"/>
  <c r="C530" i="48" s="1"/>
  <c r="C531" i="48" a="1"/>
  <c r="C531" i="48" s="1"/>
  <c r="C532" i="48" a="1"/>
  <c r="C532" i="48" s="1"/>
  <c r="C533" i="48" a="1"/>
  <c r="C533" i="48" s="1"/>
  <c r="C534" i="48" a="1"/>
  <c r="C534" i="48" s="1"/>
  <c r="C535" i="48" a="1"/>
  <c r="C535" i="48" s="1"/>
  <c r="C536" i="48" a="1"/>
  <c r="C536" i="48" s="1"/>
  <c r="C537" i="48" a="1"/>
  <c r="C537" i="48" s="1"/>
  <c r="C538" i="48" a="1"/>
  <c r="C538" i="48" s="1"/>
  <c r="C539" i="48" a="1"/>
  <c r="C539" i="48" s="1"/>
  <c r="C540" i="48" a="1"/>
  <c r="C540" i="48" s="1"/>
  <c r="C541" i="48" a="1"/>
  <c r="C541" i="48" s="1"/>
  <c r="C542" i="48" a="1"/>
  <c r="C542" i="48" s="1"/>
  <c r="C543" i="48" a="1"/>
  <c r="C543" i="48" s="1"/>
  <c r="C544" i="48" a="1"/>
  <c r="C544" i="48"/>
  <c r="C545" i="48" a="1"/>
  <c r="C545" i="48"/>
  <c r="C546" i="48" a="1"/>
  <c r="C546" i="48" s="1"/>
  <c r="C547" i="48" a="1"/>
  <c r="C547" i="48" s="1"/>
  <c r="C548" i="48" a="1"/>
  <c r="C548" i="48" s="1"/>
  <c r="C549" i="48" a="1"/>
  <c r="C549" i="48" s="1"/>
  <c r="C550" i="48" a="1"/>
  <c r="C550" i="48" s="1"/>
  <c r="C551" i="48" a="1"/>
  <c r="C551" i="48" s="1"/>
  <c r="C552" i="48" a="1"/>
  <c r="C552" i="48"/>
  <c r="C553" i="48" a="1"/>
  <c r="C553" i="48"/>
  <c r="C554" i="48" a="1"/>
  <c r="C554" i="48" s="1"/>
  <c r="C555" i="48" a="1"/>
  <c r="C555" i="48" s="1"/>
  <c r="C556" i="48" a="1"/>
  <c r="C556" i="48" s="1"/>
  <c r="C557" i="48" a="1"/>
  <c r="C557" i="48" s="1"/>
  <c r="C558" i="48" a="1"/>
  <c r="C558" i="48" s="1"/>
  <c r="C559" i="48" a="1"/>
  <c r="C559" i="48" s="1"/>
  <c r="C560" i="48" a="1"/>
  <c r="C560" i="48" s="1"/>
  <c r="C561" i="48" a="1"/>
  <c r="C561" i="48" s="1"/>
  <c r="C562" i="48" a="1"/>
  <c r="C562" i="48" s="1"/>
  <c r="C563" i="48" a="1"/>
  <c r="C563" i="48" s="1"/>
  <c r="C564" i="48" a="1"/>
  <c r="C564" i="48" s="1"/>
  <c r="C565" i="48" a="1"/>
  <c r="C565" i="48" s="1"/>
  <c r="C566" i="48" a="1"/>
  <c r="C566" i="48" s="1"/>
  <c r="C567" i="48" a="1"/>
  <c r="C567" i="48" s="1"/>
  <c r="C568" i="48" a="1"/>
  <c r="C568" i="48"/>
  <c r="C569" i="48" a="1"/>
  <c r="C569" i="48"/>
  <c r="C570" i="48" a="1"/>
  <c r="C570" i="48" s="1"/>
  <c r="C571" i="48" a="1"/>
  <c r="C571" i="48" s="1"/>
  <c r="C572" i="48" a="1"/>
  <c r="C572" i="48" s="1"/>
  <c r="C573" i="48" a="1"/>
  <c r="C573" i="48" s="1"/>
  <c r="C574" i="48" a="1"/>
  <c r="C574" i="48" s="1"/>
  <c r="C575" i="48" a="1"/>
  <c r="C575" i="48" s="1"/>
  <c r="C576" i="48" a="1"/>
  <c r="C576" i="48" s="1"/>
  <c r="C577" i="48" a="1"/>
  <c r="C577" i="48"/>
  <c r="C578" i="48" a="1"/>
  <c r="C578" i="48" s="1"/>
  <c r="C579" i="48" a="1"/>
  <c r="C579" i="48" s="1"/>
  <c r="C580" i="48" a="1"/>
  <c r="C580" i="48" s="1"/>
  <c r="C581" i="48" a="1"/>
  <c r="C581" i="48" s="1"/>
  <c r="C582" i="48" a="1"/>
  <c r="C582" i="48" s="1"/>
  <c r="C583" i="48" a="1"/>
  <c r="C583" i="48" s="1"/>
  <c r="C584" i="48" a="1"/>
  <c r="C584" i="48"/>
  <c r="C585" i="48" a="1"/>
  <c r="C585" i="48" s="1"/>
  <c r="C586" i="48" a="1"/>
  <c r="C586" i="48" s="1"/>
  <c r="C587" i="48" a="1"/>
  <c r="C587" i="48" s="1"/>
  <c r="C588" i="48" a="1"/>
  <c r="C588" i="48" s="1"/>
  <c r="C589" i="48" a="1"/>
  <c r="C589" i="48" s="1"/>
  <c r="C590" i="48" a="1"/>
  <c r="C590" i="48" s="1"/>
  <c r="C591" i="48" a="1"/>
  <c r="C591" i="48" s="1"/>
  <c r="C592" i="48" a="1"/>
  <c r="C592" i="48"/>
  <c r="C593" i="48" a="1"/>
  <c r="C593" i="48"/>
  <c r="C594" i="48" a="1"/>
  <c r="C594" i="48" s="1"/>
  <c r="C595" i="48" a="1"/>
  <c r="C595" i="48" s="1"/>
  <c r="C596" i="48" a="1"/>
  <c r="C596" i="48" s="1"/>
  <c r="C597" i="48" a="1"/>
  <c r="C597" i="48" s="1"/>
  <c r="C598" i="48" a="1"/>
  <c r="C598" i="48" s="1"/>
  <c r="C599" i="48" a="1"/>
  <c r="C599" i="48" s="1"/>
  <c r="C600" i="48" a="1"/>
  <c r="C600" i="48" s="1"/>
  <c r="C601" i="48" a="1"/>
  <c r="C601" i="48" s="1"/>
  <c r="C602" i="48" a="1"/>
  <c r="C602" i="48" s="1"/>
  <c r="C603" i="48" a="1"/>
  <c r="C603" i="48" s="1"/>
  <c r="C604" i="48" a="1"/>
  <c r="C604" i="48" s="1"/>
  <c r="C605" i="48" a="1"/>
  <c r="C605" i="48" s="1"/>
  <c r="C606" i="48" a="1"/>
  <c r="C606" i="48" s="1"/>
  <c r="C607" i="48" a="1"/>
  <c r="C607" i="48" s="1"/>
  <c r="C608" i="48" a="1"/>
  <c r="C608" i="48"/>
  <c r="C609" i="48" a="1"/>
  <c r="C609" i="48"/>
  <c r="C610" i="48" a="1"/>
  <c r="C610" i="48" s="1"/>
  <c r="C611" i="48" a="1"/>
  <c r="C611" i="48" s="1"/>
  <c r="C612" i="48" a="1"/>
  <c r="C612" i="48" s="1"/>
  <c r="C613" i="48" a="1"/>
  <c r="C613" i="48" s="1"/>
  <c r="C614" i="48" a="1"/>
  <c r="C614" i="48" s="1"/>
  <c r="C615" i="48" a="1"/>
  <c r="C615" i="48" s="1"/>
  <c r="C616" i="48" a="1"/>
  <c r="C616" i="48"/>
  <c r="C617" i="48" a="1"/>
  <c r="C617" i="48"/>
  <c r="C618" i="48" a="1"/>
  <c r="C618" i="48" s="1"/>
  <c r="C619" i="48" a="1"/>
  <c r="C619" i="48" s="1"/>
  <c r="C620" i="48" a="1"/>
  <c r="C620" i="48" s="1"/>
  <c r="C621" i="48" a="1"/>
  <c r="C621" i="48" s="1"/>
  <c r="C622" i="48" a="1"/>
  <c r="C622" i="48" s="1"/>
  <c r="C623" i="48" a="1"/>
  <c r="C623" i="48" s="1"/>
  <c r="C624" i="48" a="1"/>
  <c r="C624" i="48" s="1"/>
  <c r="C625" i="48" a="1"/>
  <c r="C625" i="48" s="1"/>
  <c r="C626" i="48" a="1"/>
  <c r="C626" i="48" s="1"/>
  <c r="C627" i="48" a="1"/>
  <c r="C627" i="48" s="1"/>
  <c r="C628" i="48" a="1"/>
  <c r="C628" i="48" s="1"/>
  <c r="C629" i="48" a="1"/>
  <c r="C629" i="48" s="1"/>
  <c r="C630" i="48" a="1"/>
  <c r="C630" i="48" s="1"/>
  <c r="C631" i="48" a="1"/>
  <c r="C631" i="48" s="1"/>
  <c r="C632" i="48" a="1"/>
  <c r="C632" i="48"/>
  <c r="C633" i="48" a="1"/>
  <c r="C633" i="48"/>
  <c r="C634" i="48" a="1"/>
  <c r="C634" i="48" s="1"/>
  <c r="C635" i="48" a="1"/>
  <c r="C635" i="48" s="1"/>
  <c r="C636" i="48" a="1"/>
  <c r="C636" i="48" s="1"/>
  <c r="C637" i="48" a="1"/>
  <c r="C637" i="48" s="1"/>
  <c r="C638" i="48" a="1"/>
  <c r="C638" i="48" s="1"/>
  <c r="C639" i="48" a="1"/>
  <c r="C639" i="48" s="1"/>
  <c r="C640" i="48" a="1"/>
  <c r="C640" i="48" s="1"/>
  <c r="C641" i="48" a="1"/>
  <c r="C641" i="48"/>
  <c r="C642" i="48" a="1"/>
  <c r="C642" i="48" s="1"/>
  <c r="C643" i="48" a="1"/>
  <c r="C643" i="48" s="1"/>
  <c r="C644" i="48" a="1"/>
  <c r="C644" i="48" s="1"/>
  <c r="C645" i="48" a="1"/>
  <c r="C645" i="48" s="1"/>
  <c r="C646" i="48" a="1"/>
  <c r="C646" i="48" s="1"/>
  <c r="C647" i="48" a="1"/>
  <c r="C647" i="48" s="1"/>
  <c r="C648" i="48" a="1"/>
  <c r="C648" i="48"/>
  <c r="C649" i="48" a="1"/>
  <c r="C649" i="48" s="1"/>
  <c r="C650" i="48" a="1"/>
  <c r="C650" i="48" s="1"/>
  <c r="C651" i="48" a="1"/>
  <c r="C651" i="48" s="1"/>
  <c r="C652" i="48" a="1"/>
  <c r="C652" i="48" s="1"/>
  <c r="C653" i="48" a="1"/>
  <c r="C653" i="48" s="1"/>
  <c r="C654" i="48" a="1"/>
  <c r="C654" i="48" s="1"/>
  <c r="C655" i="48" a="1"/>
  <c r="C655" i="48" s="1"/>
  <c r="C656" i="48" a="1"/>
  <c r="C656" i="48"/>
  <c r="C657" i="48" a="1"/>
  <c r="C657" i="48"/>
  <c r="C658" i="48" a="1"/>
  <c r="C658" i="48" s="1"/>
  <c r="C659" i="48" a="1"/>
  <c r="C659" i="48" s="1"/>
  <c r="C660" i="48" a="1"/>
  <c r="C660" i="48" s="1"/>
  <c r="C661" i="48" a="1"/>
  <c r="C661" i="48" s="1"/>
  <c r="C662" i="48" a="1"/>
  <c r="C662" i="48" s="1"/>
  <c r="C663" i="48" a="1"/>
  <c r="C663" i="48" s="1"/>
  <c r="C664" i="48" a="1"/>
  <c r="C664" i="48" s="1"/>
  <c r="C665" i="48" a="1"/>
  <c r="C665" i="48" s="1"/>
  <c r="C666" i="48" a="1"/>
  <c r="C666" i="48" s="1"/>
  <c r="C667" i="48" a="1"/>
  <c r="C667" i="48" s="1"/>
  <c r="C668" i="48" a="1"/>
  <c r="C668" i="48" s="1"/>
  <c r="C669" i="48" a="1"/>
  <c r="C669" i="48" s="1"/>
  <c r="C670" i="48" a="1"/>
  <c r="C670" i="48" s="1"/>
  <c r="C671" i="48" a="1"/>
  <c r="C671" i="48"/>
  <c r="C672" i="48" a="1"/>
  <c r="C672" i="48"/>
  <c r="C673" i="48" a="1"/>
  <c r="C673" i="48" s="1"/>
  <c r="C674" i="48" a="1"/>
  <c r="C674" i="48" s="1"/>
  <c r="C675" i="48" a="1"/>
  <c r="C675" i="48"/>
  <c r="C676" i="48" a="1"/>
  <c r="C676" i="48" s="1"/>
  <c r="C677" i="48" a="1"/>
  <c r="C677" i="48" s="1"/>
  <c r="C678" i="48" a="1"/>
  <c r="C678" i="48" s="1"/>
  <c r="C679" i="48" a="1"/>
  <c r="C679" i="48"/>
  <c r="C680" i="48" a="1"/>
  <c r="C680" i="48"/>
  <c r="C681" i="48" a="1"/>
  <c r="C681" i="48"/>
  <c r="C682" i="48" a="1"/>
  <c r="C682" i="48"/>
  <c r="C683" i="48" a="1"/>
  <c r="C683" i="48" s="1"/>
  <c r="C684" i="48" a="1"/>
  <c r="C684" i="48" s="1"/>
  <c r="C685" i="48" a="1"/>
  <c r="C685" i="48" s="1"/>
  <c r="C686" i="48" a="1"/>
  <c r="C686" i="48"/>
  <c r="C687" i="48" a="1"/>
  <c r="C687" i="48"/>
  <c r="C688" i="48" a="1"/>
  <c r="C688" i="48"/>
  <c r="C689" i="48" a="1"/>
  <c r="C689" i="48"/>
  <c r="C690" i="48" a="1"/>
  <c r="C690" i="48"/>
  <c r="C691" i="48" a="1"/>
  <c r="C691" i="48" s="1"/>
  <c r="C692" i="48" a="1"/>
  <c r="C692" i="48" s="1"/>
  <c r="C693" i="48" a="1"/>
  <c r="C693" i="48" s="1"/>
  <c r="C694" i="48" a="1"/>
  <c r="C694" i="48" s="1"/>
  <c r="C695" i="48" a="1"/>
  <c r="C695" i="48"/>
  <c r="C696" i="48" a="1"/>
  <c r="C696" i="48"/>
  <c r="C697" i="48" a="1"/>
  <c r="C697" i="48"/>
  <c r="C698" i="48" a="1"/>
  <c r="C698" i="48"/>
  <c r="C699" i="48" a="1"/>
  <c r="C699" i="48" s="1"/>
  <c r="C700" i="48" a="1"/>
  <c r="C700" i="48" s="1"/>
  <c r="C701" i="48" a="1"/>
  <c r="C701" i="48" s="1"/>
  <c r="C702" i="48" a="1"/>
  <c r="C702" i="48" s="1"/>
  <c r="C703" i="48" a="1"/>
  <c r="C703" i="48" s="1"/>
  <c r="C704" i="48" a="1"/>
  <c r="C704" i="48"/>
  <c r="C705" i="48" a="1"/>
  <c r="C705" i="48"/>
  <c r="C706" i="48" a="1"/>
  <c r="C706" i="48"/>
  <c r="C707" i="48" a="1"/>
  <c r="C707" i="48" s="1"/>
  <c r="C708" i="48" a="1"/>
  <c r="C708" i="48" s="1"/>
  <c r="C709" i="48" a="1"/>
  <c r="C709" i="48" s="1"/>
  <c r="C710" i="48" a="1"/>
  <c r="C710" i="48" s="1"/>
  <c r="C711" i="48" a="1"/>
  <c r="C711" i="48" s="1"/>
  <c r="C712" i="48" a="1"/>
  <c r="C712" i="48"/>
  <c r="C713" i="48" a="1"/>
  <c r="C713" i="48"/>
  <c r="C714" i="48" a="1"/>
  <c r="C714" i="48"/>
  <c r="C715" i="48" a="1"/>
  <c r="C715" i="48" s="1"/>
  <c r="C716" i="48" a="1"/>
  <c r="C716" i="48" s="1"/>
  <c r="C717" i="48" a="1"/>
  <c r="C717" i="48" s="1"/>
  <c r="C718" i="48" a="1"/>
  <c r="C718" i="48" s="1"/>
  <c r="C719" i="48" a="1"/>
  <c r="C719" i="48" s="1"/>
  <c r="C720" i="48" a="1"/>
  <c r="C720" i="48"/>
  <c r="C721" i="48" a="1"/>
  <c r="C721" i="48"/>
  <c r="C722" i="48" a="1"/>
  <c r="C722" i="48"/>
  <c r="C723" i="48" a="1"/>
  <c r="C723" i="48" s="1"/>
  <c r="C724" i="48" a="1"/>
  <c r="C724" i="48" s="1"/>
  <c r="C725" i="48" a="1"/>
  <c r="C725" i="48" s="1"/>
  <c r="C726" i="48" a="1"/>
  <c r="C726" i="48" s="1"/>
  <c r="C727" i="48" a="1"/>
  <c r="C727" i="48" s="1"/>
  <c r="C728" i="48" a="1"/>
  <c r="C728" i="48"/>
  <c r="C729" i="48" a="1"/>
  <c r="C729" i="48"/>
  <c r="C730" i="48" a="1"/>
  <c r="C730" i="48"/>
  <c r="C731" i="48" a="1"/>
  <c r="C731" i="48" s="1"/>
  <c r="C732" i="48" a="1"/>
  <c r="C732" i="48" s="1"/>
  <c r="C733" i="48" a="1"/>
  <c r="C733" i="48" s="1"/>
  <c r="C734" i="48" a="1"/>
  <c r="C734" i="48" s="1"/>
  <c r="C735" i="48" a="1"/>
  <c r="C735" i="48" s="1"/>
  <c r="C736" i="48" a="1"/>
  <c r="C736" i="48"/>
  <c r="C737" i="48" a="1"/>
  <c r="C737" i="48"/>
  <c r="C738" i="48" a="1"/>
  <c r="C738" i="48"/>
  <c r="C739" i="48" a="1"/>
  <c r="C739" i="48" s="1"/>
  <c r="C740" i="48" a="1"/>
  <c r="C740" i="48" s="1"/>
  <c r="C741" i="48" a="1"/>
  <c r="C741" i="48" s="1"/>
  <c r="C742" i="48" a="1"/>
  <c r="C742" i="48" s="1"/>
  <c r="C743" i="48" a="1"/>
  <c r="C743" i="48" s="1"/>
  <c r="C744" i="48" a="1"/>
  <c r="C744" i="48"/>
  <c r="C745" i="48" a="1"/>
  <c r="C745" i="48"/>
  <c r="C746" i="48" a="1"/>
  <c r="C746" i="48"/>
  <c r="C747" i="48" a="1"/>
  <c r="C747" i="48" s="1"/>
  <c r="C748" i="48" a="1"/>
  <c r="C748" i="48" s="1"/>
  <c r="C749" i="48" a="1"/>
  <c r="C749" i="48" s="1"/>
  <c r="C750" i="48" a="1"/>
  <c r="C750" i="48" s="1"/>
  <c r="C751" i="48" a="1"/>
  <c r="C751" i="48" s="1"/>
  <c r="C752" i="48" a="1"/>
  <c r="C752" i="48"/>
  <c r="C753" i="48" a="1"/>
  <c r="C753" i="48"/>
  <c r="C754" i="48" a="1"/>
  <c r="C754" i="48"/>
  <c r="C755" i="48" a="1"/>
  <c r="C755" i="48" s="1"/>
  <c r="C756" i="48" a="1"/>
  <c r="C756" i="48" s="1"/>
  <c r="C757" i="48" a="1"/>
  <c r="C757" i="48" s="1"/>
  <c r="C758" i="48" a="1"/>
  <c r="C758" i="48" s="1"/>
  <c r="C759" i="48" a="1"/>
  <c r="C759" i="48" s="1"/>
  <c r="C760" i="48" a="1"/>
  <c r="C760" i="48"/>
  <c r="C761" i="48" a="1"/>
  <c r="C761" i="48"/>
  <c r="C762" i="48" a="1"/>
  <c r="C762" i="48"/>
  <c r="C763" i="48" a="1"/>
  <c r="C763" i="48" s="1"/>
  <c r="C764" i="48" a="1"/>
  <c r="C764" i="48" s="1"/>
  <c r="C765" i="48" a="1"/>
  <c r="C765" i="48" s="1"/>
  <c r="C766" i="48" a="1"/>
  <c r="C766" i="48" s="1"/>
  <c r="C767" i="48" a="1"/>
  <c r="C767" i="48" s="1"/>
  <c r="C768" i="48" a="1"/>
  <c r="C768" i="48"/>
  <c r="C769" i="48" a="1"/>
  <c r="C769" i="48"/>
  <c r="C770" i="48" a="1"/>
  <c r="C770" i="48"/>
  <c r="C771" i="48" a="1"/>
  <c r="C771" i="48" s="1"/>
  <c r="C772" i="48" a="1"/>
  <c r="C772" i="48" s="1"/>
  <c r="C773" i="48" a="1"/>
  <c r="C773" i="48" s="1"/>
  <c r="C774" i="48" a="1"/>
  <c r="C774" i="48" s="1"/>
  <c r="C775" i="48" a="1"/>
  <c r="C775" i="48" s="1"/>
  <c r="C776" i="48" a="1"/>
  <c r="C776" i="48"/>
  <c r="C777" i="48" a="1"/>
  <c r="C777" i="48"/>
  <c r="C778" i="48" a="1"/>
  <c r="C778" i="48"/>
  <c r="C779" i="48" a="1"/>
  <c r="C779" i="48" s="1"/>
  <c r="C780" i="48" a="1"/>
  <c r="C780" i="48" s="1"/>
  <c r="C781" i="48" a="1"/>
  <c r="C781" i="48" s="1"/>
  <c r="C782" i="48" a="1"/>
  <c r="C782" i="48" s="1"/>
  <c r="C783" i="48" a="1"/>
  <c r="C783" i="48" s="1"/>
  <c r="C784" i="48" a="1"/>
  <c r="C784" i="48"/>
  <c r="C785" i="48" a="1"/>
  <c r="C785" i="48"/>
  <c r="C786" i="48" a="1"/>
  <c r="C786" i="48"/>
  <c r="C787" i="48" a="1"/>
  <c r="C787" i="48" s="1"/>
  <c r="C788" i="48" a="1"/>
  <c r="C788" i="48" s="1"/>
  <c r="C789" i="48" a="1"/>
  <c r="C789" i="48" s="1"/>
  <c r="C790" i="48" a="1"/>
  <c r="C790" i="48" s="1"/>
  <c r="C791" i="48" a="1"/>
  <c r="C791" i="48" s="1"/>
  <c r="C792" i="48" a="1"/>
  <c r="C792" i="48"/>
  <c r="C793" i="48" a="1"/>
  <c r="C793" i="48"/>
  <c r="C794" i="48" a="1"/>
  <c r="C794" i="48"/>
  <c r="C795" i="48" a="1"/>
  <c r="C795" i="48" s="1"/>
  <c r="C796" i="48" a="1"/>
  <c r="C796" i="48" s="1"/>
  <c r="C797" i="48" a="1"/>
  <c r="C797" i="48" s="1"/>
  <c r="C798" i="48" a="1"/>
  <c r="C798" i="48" s="1"/>
  <c r="C799" i="48" a="1"/>
  <c r="C799" i="48" s="1"/>
  <c r="C800" i="48" a="1"/>
  <c r="C800" i="48"/>
  <c r="C801" i="48" a="1"/>
  <c r="C801" i="48"/>
  <c r="C802" i="48" a="1"/>
  <c r="C802" i="48" s="1"/>
  <c r="C803" i="48" a="1"/>
  <c r="C803" i="48" s="1"/>
  <c r="C804" i="48" a="1"/>
  <c r="C804" i="48" s="1"/>
  <c r="C805" i="48" a="1"/>
  <c r="C805" i="48" s="1"/>
  <c r="C806" i="48" a="1"/>
  <c r="C806" i="48" s="1"/>
  <c r="C807" i="48" a="1"/>
  <c r="C807" i="48" s="1"/>
  <c r="C808" i="48" a="1"/>
  <c r="C808" i="48"/>
  <c r="C809" i="48" a="1"/>
  <c r="C809" i="48"/>
  <c r="C810" i="48" a="1"/>
  <c r="C810" i="48" s="1"/>
  <c r="C811" i="48" a="1"/>
  <c r="C811" i="48" s="1"/>
  <c r="C812" i="48" a="1"/>
  <c r="C812" i="48" s="1"/>
  <c r="C813" i="48" a="1"/>
  <c r="C813" i="48" s="1"/>
  <c r="C814" i="48" a="1"/>
  <c r="C814" i="48" s="1"/>
  <c r="C815" i="48" a="1"/>
  <c r="C815" i="48" s="1"/>
  <c r="C816" i="48" a="1"/>
  <c r="C816" i="48"/>
  <c r="C817" i="48" a="1"/>
  <c r="C817" i="48"/>
  <c r="C818" i="48" a="1"/>
  <c r="C818" i="48" s="1"/>
  <c r="C819" i="48" a="1"/>
  <c r="C819" i="48" s="1"/>
  <c r="C820" i="48" a="1"/>
  <c r="C820" i="48" s="1"/>
  <c r="C821" i="48" a="1"/>
  <c r="C821" i="48" s="1"/>
  <c r="C822" i="48" a="1"/>
  <c r="C822" i="48" s="1"/>
  <c r="C823" i="48" a="1"/>
  <c r="C823" i="48" s="1"/>
  <c r="C824" i="48" a="1"/>
  <c r="C824" i="48"/>
  <c r="C825" i="48" a="1"/>
  <c r="C825" i="48"/>
  <c r="C826" i="48" a="1"/>
  <c r="C826" i="48" s="1"/>
  <c r="C827" i="48" a="1"/>
  <c r="C827" i="48" s="1"/>
  <c r="C828" i="48" a="1"/>
  <c r="C828" i="48" s="1"/>
  <c r="C829" i="48" a="1"/>
  <c r="C829" i="48" s="1"/>
  <c r="C830" i="48" a="1"/>
  <c r="C830" i="48" s="1"/>
  <c r="C831" i="48" a="1"/>
  <c r="C831" i="48" s="1"/>
  <c r="C832" i="48" a="1"/>
  <c r="C832" i="48"/>
  <c r="C833" i="48" a="1"/>
  <c r="C833" i="48"/>
  <c r="C834" i="48" a="1"/>
  <c r="C834" i="48" s="1"/>
  <c r="C835" i="48" a="1"/>
  <c r="C835" i="48" s="1"/>
  <c r="C836" i="48" a="1"/>
  <c r="C836" i="48" s="1"/>
  <c r="C837" i="48" a="1"/>
  <c r="C837" i="48" s="1"/>
  <c r="C838" i="48" a="1"/>
  <c r="C838" i="48" s="1"/>
  <c r="C839" i="48" a="1"/>
  <c r="C839" i="48" s="1"/>
  <c r="C840" i="48" a="1"/>
  <c r="C840" i="48"/>
  <c r="C841" i="48" a="1"/>
  <c r="C841" i="48"/>
  <c r="C842" i="48" a="1"/>
  <c r="C842" i="48" s="1"/>
  <c r="C843" i="48" a="1"/>
  <c r="C843" i="48" s="1"/>
  <c r="C844" i="48" a="1"/>
  <c r="C844" i="48" s="1"/>
  <c r="C845" i="48" a="1"/>
  <c r="C845" i="48" s="1"/>
  <c r="C846" i="48" a="1"/>
  <c r="C846" i="48" s="1"/>
  <c r="C847" i="48" a="1"/>
  <c r="C847" i="48" s="1"/>
  <c r="C848" i="48" a="1"/>
  <c r="C848" i="48"/>
  <c r="C849" i="48" a="1"/>
  <c r="C849" i="48"/>
  <c r="C850" i="48" a="1"/>
  <c r="C850" i="48" s="1"/>
  <c r="C851" i="48" a="1"/>
  <c r="C851" i="48" s="1"/>
  <c r="C852" i="48" a="1"/>
  <c r="C852" i="48" s="1"/>
  <c r="C853" i="48" a="1"/>
  <c r="C853" i="48" s="1"/>
  <c r="C854" i="48" a="1"/>
  <c r="C854" i="48" s="1"/>
  <c r="C855" i="48" a="1"/>
  <c r="C855" i="48" s="1"/>
  <c r="C856" i="48" a="1"/>
  <c r="C856" i="48"/>
  <c r="C857" i="48" a="1"/>
  <c r="C857" i="48"/>
  <c r="C858" i="48" a="1"/>
  <c r="C858" i="48" s="1"/>
  <c r="C859" i="48" a="1"/>
  <c r="C859" i="48" s="1"/>
  <c r="C860" i="48" a="1"/>
  <c r="C860" i="48" s="1"/>
  <c r="C861" i="48" a="1"/>
  <c r="C861" i="48" s="1"/>
  <c r="C862" i="48" a="1"/>
  <c r="C862" i="48" s="1"/>
  <c r="C863" i="48" a="1"/>
  <c r="C863" i="48" s="1"/>
  <c r="C864" i="48" a="1"/>
  <c r="C864" i="48"/>
  <c r="C865" i="48" a="1"/>
  <c r="C865" i="48"/>
  <c r="C866" i="48" a="1"/>
  <c r="C866" i="48" s="1"/>
  <c r="C867" i="48" a="1"/>
  <c r="C867" i="48" s="1"/>
  <c r="C868" i="48" a="1"/>
  <c r="C868" i="48" s="1"/>
  <c r="C869" i="48" a="1"/>
  <c r="C869" i="48" s="1"/>
  <c r="C870" i="48" a="1"/>
  <c r="C870" i="48" s="1"/>
  <c r="C871" i="48" a="1"/>
  <c r="C871" i="48" s="1"/>
  <c r="C872" i="48" a="1"/>
  <c r="C872" i="48"/>
  <c r="C873" i="48" a="1"/>
  <c r="C873" i="48"/>
  <c r="C874" i="48" a="1"/>
  <c r="C874" i="48" s="1"/>
  <c r="C875" i="48" a="1"/>
  <c r="C875" i="48" s="1"/>
  <c r="C876" i="48" a="1"/>
  <c r="C876" i="48" s="1"/>
  <c r="C877" i="48" a="1"/>
  <c r="C877" i="48" s="1"/>
  <c r="C878" i="48" a="1"/>
  <c r="C878" i="48" s="1"/>
  <c r="C879" i="48" a="1"/>
  <c r="C879" i="48" s="1"/>
  <c r="C880" i="48" a="1"/>
  <c r="C880" i="48"/>
  <c r="C881" i="48" a="1"/>
  <c r="C881" i="48"/>
  <c r="C882" i="48" a="1"/>
  <c r="C882" i="48" s="1"/>
  <c r="C883" i="48" a="1"/>
  <c r="C883" i="48" s="1"/>
  <c r="C884" i="48" a="1"/>
  <c r="C884" i="48" s="1"/>
  <c r="C885" i="48" a="1"/>
  <c r="C885" i="48" s="1"/>
  <c r="C886" i="48" a="1"/>
  <c r="C886" i="48" s="1"/>
  <c r="C887" i="48" a="1"/>
  <c r="C887" i="48" s="1"/>
  <c r="C888" i="48" a="1"/>
  <c r="C888" i="48"/>
  <c r="C889" i="48" a="1"/>
  <c r="C889" i="48"/>
  <c r="C890" i="48" a="1"/>
  <c r="C890" i="48" s="1"/>
  <c r="C891" i="48" a="1"/>
  <c r="C891" i="48" s="1"/>
  <c r="C892" i="48" a="1"/>
  <c r="C892" i="48" s="1"/>
  <c r="C893" i="48" a="1"/>
  <c r="C893" i="48" s="1"/>
  <c r="C894" i="48" a="1"/>
  <c r="C894" i="48" s="1"/>
  <c r="C895" i="48" a="1"/>
  <c r="C895" i="48" s="1"/>
  <c r="C896" i="48" a="1"/>
  <c r="C896" i="48"/>
  <c r="C897" i="48" a="1"/>
  <c r="C897" i="48"/>
  <c r="C898" i="48" a="1"/>
  <c r="C898" i="48" s="1"/>
  <c r="C899" i="48" a="1"/>
  <c r="C899" i="48" s="1"/>
  <c r="C900" i="48" a="1"/>
  <c r="C900" i="48" s="1"/>
  <c r="C901" i="48" a="1"/>
  <c r="C901" i="48" s="1"/>
  <c r="C902" i="48" a="1"/>
  <c r="C902" i="48" s="1"/>
  <c r="C903" i="48" a="1"/>
  <c r="C903" i="48" s="1"/>
  <c r="C904" i="48" a="1"/>
  <c r="C904" i="48"/>
  <c r="C905" i="48" a="1"/>
  <c r="C905" i="48"/>
  <c r="C906" i="48" a="1"/>
  <c r="C906" i="48" s="1"/>
  <c r="C907" i="48" a="1"/>
  <c r="C907" i="48" s="1"/>
  <c r="C908" i="48" a="1"/>
  <c r="C908" i="48" s="1"/>
  <c r="C909" i="48" a="1"/>
  <c r="C909" i="48" s="1"/>
  <c r="C910" i="48" a="1"/>
  <c r="C910" i="48" s="1"/>
  <c r="C911" i="48" a="1"/>
  <c r="C911" i="48" s="1"/>
  <c r="C912" i="48" a="1"/>
  <c r="C912" i="48"/>
  <c r="C913" i="48" a="1"/>
  <c r="C913" i="48"/>
  <c r="C914" i="48" a="1"/>
  <c r="C914" i="48" s="1"/>
  <c r="C915" i="48" a="1"/>
  <c r="C915" i="48" s="1"/>
  <c r="C916" i="48" a="1"/>
  <c r="C916" i="48" s="1"/>
  <c r="C917" i="48" a="1"/>
  <c r="C917" i="48" s="1"/>
  <c r="C918" i="48" a="1"/>
  <c r="C918" i="48" s="1"/>
  <c r="C919" i="48" a="1"/>
  <c r="C919" i="48" s="1"/>
  <c r="C920" i="48" a="1"/>
  <c r="C920" i="48"/>
  <c r="C921" i="48" a="1"/>
  <c r="C921" i="48"/>
  <c r="C922" i="48" a="1"/>
  <c r="C922" i="48" s="1"/>
  <c r="C923" i="48" a="1"/>
  <c r="C923" i="48" s="1"/>
  <c r="C924" i="48" a="1"/>
  <c r="C924" i="48" s="1"/>
  <c r="C925" i="48" a="1"/>
  <c r="C925" i="48" s="1"/>
  <c r="C926" i="48" a="1"/>
  <c r="C926" i="48" s="1"/>
  <c r="C927" i="48" a="1"/>
  <c r="C927" i="48" s="1"/>
  <c r="C928" i="48" a="1"/>
  <c r="C928" i="48"/>
  <c r="C929" i="48" a="1"/>
  <c r="C929" i="48"/>
  <c r="C930" i="48" a="1"/>
  <c r="C930" i="48" s="1"/>
  <c r="C931" i="48" a="1"/>
  <c r="C931" i="48" s="1"/>
  <c r="C932" i="48" a="1"/>
  <c r="C932" i="48" s="1"/>
  <c r="C933" i="48" a="1"/>
  <c r="C933" i="48" s="1"/>
  <c r="C934" i="48" a="1"/>
  <c r="C934" i="48" s="1"/>
  <c r="C935" i="48" a="1"/>
  <c r="C935" i="48" s="1"/>
  <c r="C936" i="48" a="1"/>
  <c r="C936" i="48"/>
  <c r="C937" i="48" a="1"/>
  <c r="C937" i="48"/>
  <c r="C938" i="48" a="1"/>
  <c r="C938" i="48" s="1"/>
  <c r="C939" i="48" a="1"/>
  <c r="C939" i="48" s="1"/>
  <c r="C940" i="48" a="1"/>
  <c r="C940" i="48" s="1"/>
  <c r="C941" i="48" a="1"/>
  <c r="C941" i="48" s="1"/>
  <c r="C942" i="48" a="1"/>
  <c r="C942" i="48" s="1"/>
  <c r="C943" i="48" a="1"/>
  <c r="C943" i="48" s="1"/>
  <c r="C944" i="48" a="1"/>
  <c r="C944" i="48"/>
  <c r="C945" i="48" a="1"/>
  <c r="C945" i="48"/>
  <c r="C946" i="48" a="1"/>
  <c r="C946" i="48" s="1"/>
  <c r="C947" i="48" a="1"/>
  <c r="C947" i="48" s="1"/>
  <c r="C948" i="48" a="1"/>
  <c r="C948" i="48" s="1"/>
  <c r="C949" i="48" a="1"/>
  <c r="C949" i="48" s="1"/>
  <c r="C950" i="48" a="1"/>
  <c r="C950" i="48" s="1"/>
  <c r="C951" i="48" a="1"/>
  <c r="C951" i="48" s="1"/>
  <c r="C952" i="48" a="1"/>
  <c r="C952" i="48"/>
  <c r="C953" i="48" a="1"/>
  <c r="C953" i="48"/>
  <c r="C954" i="48" a="1"/>
  <c r="C954" i="48" s="1"/>
  <c r="C955" i="48" a="1"/>
  <c r="C955" i="48" s="1"/>
  <c r="C956" i="48" a="1"/>
  <c r="C956" i="48" s="1"/>
  <c r="C957" i="48" a="1"/>
  <c r="C957" i="48" s="1"/>
  <c r="C958" i="48" a="1"/>
  <c r="C958" i="48" s="1"/>
  <c r="C959" i="48" a="1"/>
  <c r="C959" i="48" s="1"/>
  <c r="C960" i="48" a="1"/>
  <c r="C960" i="48"/>
  <c r="C961" i="48" a="1"/>
  <c r="C961" i="48"/>
  <c r="C962" i="48" a="1"/>
  <c r="C962" i="48" s="1"/>
  <c r="C963" i="48" a="1"/>
  <c r="C963" i="48" s="1"/>
  <c r="C964" i="48" a="1"/>
  <c r="C964" i="48" s="1"/>
  <c r="C965" i="48" a="1"/>
  <c r="C965" i="48" s="1"/>
  <c r="C966" i="48" a="1"/>
  <c r="C966" i="48" s="1"/>
  <c r="C967" i="48" a="1"/>
  <c r="C967" i="48" s="1"/>
  <c r="C968" i="48" a="1"/>
  <c r="C968" i="48"/>
  <c r="C969" i="48" a="1"/>
  <c r="C969" i="48"/>
  <c r="C970" i="48" a="1"/>
  <c r="C970" i="48" s="1"/>
  <c r="C971" i="48" a="1"/>
  <c r="C971" i="48" s="1"/>
  <c r="C972" i="48" a="1"/>
  <c r="C972" i="48" s="1"/>
  <c r="C973" i="48" a="1"/>
  <c r="C973" i="48" s="1"/>
  <c r="C974" i="48" a="1"/>
  <c r="C974" i="48" s="1"/>
  <c r="C975" i="48" a="1"/>
  <c r="C975" i="48" s="1"/>
  <c r="C976" i="48" a="1"/>
  <c r="C976" i="48"/>
  <c r="C977" i="48" a="1"/>
  <c r="C977" i="48"/>
  <c r="C978" i="48" a="1"/>
  <c r="C978" i="48" s="1"/>
  <c r="C979" i="48" a="1"/>
  <c r="C979" i="48" s="1"/>
  <c r="C980" i="48" a="1"/>
  <c r="C980" i="48" s="1"/>
  <c r="C981" i="48" a="1"/>
  <c r="C981" i="48" s="1"/>
  <c r="C982" i="48" a="1"/>
  <c r="C982" i="48" s="1"/>
  <c r="C983" i="48" a="1"/>
  <c r="C983" i="48" s="1"/>
  <c r="C984" i="48" a="1"/>
  <c r="C984" i="48"/>
  <c r="C985" i="48" a="1"/>
  <c r="C985" i="48"/>
  <c r="C986" i="48" a="1"/>
  <c r="C986" i="48" s="1"/>
  <c r="C987" i="48" a="1"/>
  <c r="C987" i="48" s="1"/>
  <c r="C988" i="48" a="1"/>
  <c r="C988" i="48" s="1"/>
  <c r="C989" i="48" a="1"/>
  <c r="C989" i="48" s="1"/>
  <c r="C990" i="48" a="1"/>
  <c r="C990" i="48" s="1"/>
  <c r="C991" i="48" a="1"/>
  <c r="C991" i="48" s="1"/>
  <c r="C992" i="48" a="1"/>
  <c r="C992" i="48"/>
  <c r="C993" i="48" a="1"/>
  <c r="C993" i="48"/>
  <c r="C994" i="48" a="1"/>
  <c r="C994" i="48" s="1"/>
  <c r="C995" i="48" a="1"/>
  <c r="C995" i="48" s="1"/>
  <c r="C996" i="48" a="1"/>
  <c r="C996" i="48" s="1"/>
  <c r="C997" i="48" a="1"/>
  <c r="C997" i="48" s="1"/>
  <c r="C998" i="48" a="1"/>
  <c r="C998" i="48" s="1"/>
  <c r="C999" i="48" a="1"/>
  <c r="C999" i="48" s="1"/>
  <c r="C1000" i="48" a="1"/>
  <c r="C1000" i="48"/>
  <c r="C1001" i="48" a="1"/>
  <c r="C1001" i="48"/>
  <c r="C1002" i="48" a="1"/>
  <c r="C1002" i="48" s="1"/>
  <c r="C1003" i="48" a="1"/>
  <c r="C1003" i="48" s="1"/>
  <c r="C1004" i="48" a="1"/>
  <c r="C1004" i="48" s="1"/>
  <c r="C1005" i="48" a="1"/>
  <c r="C1005" i="48" s="1"/>
  <c r="C1006" i="48" a="1"/>
  <c r="C1006" i="48" s="1"/>
  <c r="C1007" i="48" a="1"/>
  <c r="C1007" i="48" s="1"/>
  <c r="C1008" i="48" a="1"/>
  <c r="C1008" i="48"/>
  <c r="C1009" i="48" a="1"/>
  <c r="C1009" i="48"/>
  <c r="C1010" i="48" a="1"/>
  <c r="C1010" i="48" s="1"/>
  <c r="C1011" i="48" a="1"/>
  <c r="C1011" i="48" s="1"/>
  <c r="C1012" i="48" a="1"/>
  <c r="C1012" i="48" s="1"/>
  <c r="C1013" i="48" a="1"/>
  <c r="C1013" i="48" s="1"/>
  <c r="C1014" i="48" a="1"/>
  <c r="C1014" i="48" s="1"/>
  <c r="C1015" i="48" a="1"/>
  <c r="C1015" i="48" s="1"/>
  <c r="C1016" i="48" a="1"/>
  <c r="C1016" i="48"/>
  <c r="C1017" i="48" a="1"/>
  <c r="C1017" i="48"/>
  <c r="C1018" i="48" a="1"/>
  <c r="C1018" i="48" s="1"/>
  <c r="C1019" i="48" a="1"/>
  <c r="C1019" i="48" s="1"/>
  <c r="C1020" i="48" a="1"/>
  <c r="C1020" i="48" s="1"/>
  <c r="C1021" i="48" a="1"/>
  <c r="C1021" i="48" s="1"/>
  <c r="C1022" i="48" a="1"/>
  <c r="C1022" i="48" s="1"/>
  <c r="C1023" i="48" a="1"/>
  <c r="C1023" i="48" s="1"/>
  <c r="C1024" i="48" a="1"/>
  <c r="C1024" i="48"/>
  <c r="C1025" i="48" a="1"/>
  <c r="C1025" i="48"/>
  <c r="C1026" i="48" a="1"/>
  <c r="C1026" i="48" s="1"/>
  <c r="C1027" i="48" a="1"/>
  <c r="C1027" i="48" s="1"/>
  <c r="C1028" i="48" a="1"/>
  <c r="C1028" i="48" s="1"/>
  <c r="C1029" i="48" a="1"/>
  <c r="C1029" i="48" s="1"/>
  <c r="C1030" i="48" a="1"/>
  <c r="C1030" i="48" s="1"/>
  <c r="C1031" i="48" a="1"/>
  <c r="C1031" i="48" s="1"/>
  <c r="C1032" i="48" a="1"/>
  <c r="C1032" i="48"/>
  <c r="C1033" i="48" a="1"/>
  <c r="C1033" i="48"/>
  <c r="C1034" i="48" a="1"/>
  <c r="C1034" i="48" s="1"/>
  <c r="C1035" i="48" a="1"/>
  <c r="C1035" i="48" s="1"/>
  <c r="C1036" i="48" a="1"/>
  <c r="C1036" i="48" s="1"/>
  <c r="C1037" i="48" a="1"/>
  <c r="C1037" i="48" s="1"/>
  <c r="C1038" i="48" a="1"/>
  <c r="C1038" i="48" s="1"/>
  <c r="C1039" i="48" a="1"/>
  <c r="C1039" i="48" s="1"/>
  <c r="C1040" i="48" a="1"/>
  <c r="C1040" i="48"/>
  <c r="C1041" i="48" a="1"/>
  <c r="C1041" i="48"/>
  <c r="C1042" i="48" a="1"/>
  <c r="C1042" i="48" s="1"/>
  <c r="C1043" i="48" a="1"/>
  <c r="C1043" i="48" s="1"/>
  <c r="C1044" i="48" a="1"/>
  <c r="C1044" i="48" s="1"/>
  <c r="C1045" i="48" a="1"/>
  <c r="C1045" i="48" s="1"/>
  <c r="C1046" i="48" a="1"/>
  <c r="C1046" i="48" s="1"/>
  <c r="C1047" i="48" a="1"/>
  <c r="C1047" i="48" s="1"/>
  <c r="C1048" i="48" a="1"/>
  <c r="C1048" i="48"/>
  <c r="C1049" i="48" a="1"/>
  <c r="C1049" i="48"/>
  <c r="C1050" i="48" a="1"/>
  <c r="C1050" i="48" s="1"/>
  <c r="C1051" i="48" a="1"/>
  <c r="C1051" i="48" s="1"/>
  <c r="C1052" i="48" a="1"/>
  <c r="C1052" i="48" s="1"/>
  <c r="C1053" i="48" a="1"/>
  <c r="C1053" i="48" s="1"/>
  <c r="C1054" i="48" a="1"/>
  <c r="C1054" i="48" s="1"/>
  <c r="C1055" i="48" a="1"/>
  <c r="C1055" i="48" s="1"/>
  <c r="C1056" i="48" a="1"/>
  <c r="C1056" i="48"/>
  <c r="C1057" i="48" a="1"/>
  <c r="C1057" i="48"/>
  <c r="C1058" i="48" a="1"/>
  <c r="C1058" i="48" s="1"/>
  <c r="C1059" i="48" a="1"/>
  <c r="C1059" i="48" s="1"/>
  <c r="C1060" i="48" a="1"/>
  <c r="C1060" i="48" s="1"/>
  <c r="C1061" i="48" a="1"/>
  <c r="C1061" i="48" s="1"/>
  <c r="C1062" i="48" a="1"/>
  <c r="C1062" i="48" s="1"/>
  <c r="C1063" i="48" a="1"/>
  <c r="C1063" i="48" s="1"/>
  <c r="C1064" i="48" a="1"/>
  <c r="C1064" i="48"/>
  <c r="C1065" i="48" a="1"/>
  <c r="C1065" i="48"/>
  <c r="C1066" i="48" a="1"/>
  <c r="C1066" i="48" s="1"/>
  <c r="C1067" i="48" a="1"/>
  <c r="C1067" i="48" s="1"/>
  <c r="C1068" i="48" a="1"/>
  <c r="C1068" i="48" s="1"/>
  <c r="C1069" i="48" a="1"/>
  <c r="C1069" i="48" s="1"/>
  <c r="C1070" i="48" a="1"/>
  <c r="C1070" i="48" s="1"/>
  <c r="C1071" i="48" a="1"/>
  <c r="C1071" i="48" s="1"/>
  <c r="C1072" i="48" a="1"/>
  <c r="C1072" i="48"/>
  <c r="C1073" i="48" a="1"/>
  <c r="C1073" i="48"/>
  <c r="C1074" i="48" a="1"/>
  <c r="C1074" i="48" s="1"/>
  <c r="C1075" i="48" a="1"/>
  <c r="C1075" i="48" s="1"/>
  <c r="C1076" i="48" a="1"/>
  <c r="C1076" i="48" s="1"/>
  <c r="C1077" i="48" a="1"/>
  <c r="C1077" i="48" s="1"/>
  <c r="C1078" i="48" a="1"/>
  <c r="C1078" i="48" s="1"/>
  <c r="C1079" i="48" a="1"/>
  <c r="C1079" i="48" s="1"/>
  <c r="C1080" i="48" a="1"/>
  <c r="C1080" i="48"/>
  <c r="C1081" i="48" a="1"/>
  <c r="C1081" i="48"/>
  <c r="C1082" i="48" a="1"/>
  <c r="C1082" i="48" s="1"/>
  <c r="C1083" i="48" a="1"/>
  <c r="C1083" i="48" s="1"/>
  <c r="C1084" i="48" a="1"/>
  <c r="C1084" i="48" s="1"/>
  <c r="C1085" i="48" a="1"/>
  <c r="C1085" i="48" s="1"/>
  <c r="C1086" i="48" a="1"/>
  <c r="C1086" i="48" s="1"/>
  <c r="C1087" i="48" a="1"/>
  <c r="C1087" i="48" s="1"/>
  <c r="C1088" i="48" a="1"/>
  <c r="C1088" i="48"/>
  <c r="C1089" i="48" a="1"/>
  <c r="C1089" i="48"/>
  <c r="C1090" i="48" a="1"/>
  <c r="C1090" i="48" s="1"/>
  <c r="C1091" i="48" a="1"/>
  <c r="C1091" i="48" s="1"/>
  <c r="C1092" i="48" a="1"/>
  <c r="C1092" i="48" s="1"/>
  <c r="C1093" i="48" a="1"/>
  <c r="C1093" i="48" s="1"/>
  <c r="C1094" i="48" a="1"/>
  <c r="C1094" i="48" s="1"/>
  <c r="C1095" i="48" a="1"/>
  <c r="C1095" i="48" s="1"/>
  <c r="C1096" i="48" a="1"/>
  <c r="C1096" i="48"/>
  <c r="C1097" i="48" a="1"/>
  <c r="C1097" i="48"/>
  <c r="C1098" i="48" a="1"/>
  <c r="C1098" i="48" s="1"/>
  <c r="C1099" i="48" a="1"/>
  <c r="C1099" i="48" s="1"/>
  <c r="C1100" i="48" a="1"/>
  <c r="C1100" i="48" s="1"/>
  <c r="C1101" i="48" a="1"/>
  <c r="C1101" i="48" s="1"/>
  <c r="C1102" i="48" a="1"/>
  <c r="C1102" i="48" s="1"/>
  <c r="C1103" i="48" a="1"/>
  <c r="C1103" i="48" s="1"/>
  <c r="C1104" i="48" a="1"/>
  <c r="C1104" i="48"/>
  <c r="C1105" i="48" a="1"/>
  <c r="C1105" i="48"/>
  <c r="C1106" i="48" a="1"/>
  <c r="C1106" i="48" s="1"/>
  <c r="C1107" i="48" a="1"/>
  <c r="C1107" i="48" s="1"/>
  <c r="C1108" i="48" a="1"/>
  <c r="C1108" i="48" s="1"/>
  <c r="C1109" i="48" a="1"/>
  <c r="C1109" i="48" s="1"/>
  <c r="C1110" i="48" a="1"/>
  <c r="C1110" i="48" s="1"/>
  <c r="C1111" i="48" a="1"/>
  <c r="C1111" i="48" s="1"/>
  <c r="C1112" i="48" a="1"/>
  <c r="C1112" i="48"/>
  <c r="C1113" i="48" a="1"/>
  <c r="C1113" i="48"/>
  <c r="C1114" i="48" a="1"/>
  <c r="C1114" i="48" s="1"/>
  <c r="C1115" i="48" a="1"/>
  <c r="C1115" i="48" s="1"/>
  <c r="C1116" i="48" a="1"/>
  <c r="C1116" i="48" s="1"/>
  <c r="C1117" i="48" a="1"/>
  <c r="C1117" i="48" s="1"/>
  <c r="C1118" i="48" a="1"/>
  <c r="C1118" i="48" s="1"/>
  <c r="C1119" i="48" a="1"/>
  <c r="C1119" i="48" s="1"/>
  <c r="C1120" i="48" a="1"/>
  <c r="C1120" i="48"/>
  <c r="C1121" i="48" a="1"/>
  <c r="C1121" i="48"/>
  <c r="C1122" i="48" a="1"/>
  <c r="C1122" i="48" s="1"/>
  <c r="C1123" i="48" a="1"/>
  <c r="C1123" i="48" s="1"/>
  <c r="C1124" i="48" a="1"/>
  <c r="C1124" i="48" s="1"/>
  <c r="C1125" i="48" a="1"/>
  <c r="C1125" i="48" s="1"/>
  <c r="C1126" i="48" a="1"/>
  <c r="C1126" i="48" s="1"/>
  <c r="C1127" i="48" a="1"/>
  <c r="C1127" i="48" s="1"/>
  <c r="C1128" i="48" a="1"/>
  <c r="C1128" i="48"/>
  <c r="C1129" i="48" a="1"/>
  <c r="C1129" i="48"/>
  <c r="C1130" i="48" a="1"/>
  <c r="C1130" i="48" s="1"/>
  <c r="C1131" i="48" a="1"/>
  <c r="C1131" i="48" s="1"/>
  <c r="C1132" i="48" a="1"/>
  <c r="C1132" i="48" s="1"/>
  <c r="C1133" i="48" a="1"/>
  <c r="C1133" i="48" s="1"/>
  <c r="C1134" i="48" a="1"/>
  <c r="C1134" i="48" s="1"/>
  <c r="C1135" i="48" a="1"/>
  <c r="C1135" i="48" s="1"/>
  <c r="C1136" i="48" a="1"/>
  <c r="C1136" i="48"/>
  <c r="C1137" i="48" a="1"/>
  <c r="C1137" i="48"/>
  <c r="C1138" i="48" a="1"/>
  <c r="C1138" i="48" s="1"/>
  <c r="C1139" i="48" a="1"/>
  <c r="C1139" i="48" s="1"/>
  <c r="C1140" i="48" a="1"/>
  <c r="C1140" i="48" s="1"/>
  <c r="C1141" i="48" a="1"/>
  <c r="C1141" i="48" s="1"/>
  <c r="C1142" i="48" a="1"/>
  <c r="C1142" i="48" s="1"/>
  <c r="C1143" i="48" a="1"/>
  <c r="C1143" i="48" s="1"/>
  <c r="C1144" i="48" a="1"/>
  <c r="C1144" i="48"/>
  <c r="C1145" i="48" a="1"/>
  <c r="C1145" i="48"/>
  <c r="C1146" i="48" a="1"/>
  <c r="C1146" i="48" s="1"/>
  <c r="C1147" i="48" a="1"/>
  <c r="C1147" i="48" s="1"/>
  <c r="C1148" i="48" a="1"/>
  <c r="C1148" i="48" s="1"/>
  <c r="C1149" i="48" a="1"/>
  <c r="C1149" i="48" s="1"/>
  <c r="C1150" i="48" a="1"/>
  <c r="C1150" i="48" s="1"/>
  <c r="C1151" i="48" a="1"/>
  <c r="C1151" i="48" s="1"/>
  <c r="C1152" i="48" a="1"/>
  <c r="C1152" i="48"/>
  <c r="C1153" i="48" a="1"/>
  <c r="C1153" i="48"/>
  <c r="C1154" i="48" a="1"/>
  <c r="C1154" i="48" s="1"/>
  <c r="C1155" i="48" a="1"/>
  <c r="C1155" i="48" s="1"/>
  <c r="C1156" i="48" a="1"/>
  <c r="C1156" i="48" s="1"/>
  <c r="C1157" i="48" a="1"/>
  <c r="C1157" i="48" s="1"/>
  <c r="C1158" i="48" a="1"/>
  <c r="C1158" i="48" s="1"/>
  <c r="C1159" i="48" a="1"/>
  <c r="C1159" i="48" s="1"/>
  <c r="C1160" i="48" a="1"/>
  <c r="C1160" i="48"/>
  <c r="C1161" i="48" a="1"/>
  <c r="C1161" i="48"/>
  <c r="C1162" i="48" a="1"/>
  <c r="C1162" i="48" s="1"/>
  <c r="C1163" i="48" a="1"/>
  <c r="C1163" i="48" s="1"/>
  <c r="C1164" i="48" a="1"/>
  <c r="C1164" i="48" s="1"/>
  <c r="C1165" i="48" a="1"/>
  <c r="C1165" i="48" s="1"/>
  <c r="C1166" i="48" a="1"/>
  <c r="C1166" i="48" s="1"/>
  <c r="C1167" i="48" a="1"/>
  <c r="C1167" i="48" s="1"/>
  <c r="C1168" i="48" a="1"/>
  <c r="C1168" i="48"/>
  <c r="C1169" i="48" a="1"/>
  <c r="C1169" i="48"/>
  <c r="C1170" i="48" a="1"/>
  <c r="C1170" i="48" s="1"/>
  <c r="C1171" i="48" a="1"/>
  <c r="C1171" i="48" s="1"/>
  <c r="C1172" i="48" a="1"/>
  <c r="C1172" i="48" s="1"/>
  <c r="C1173" i="48" a="1"/>
  <c r="C1173" i="48" s="1"/>
  <c r="C1174" i="48" a="1"/>
  <c r="C1174" i="48" s="1"/>
  <c r="C1175" i="48" a="1"/>
  <c r="C1175" i="48" s="1"/>
  <c r="C1176" i="48" a="1"/>
  <c r="C1176" i="48"/>
  <c r="C1177" i="48" a="1"/>
  <c r="C1177" i="48"/>
  <c r="C1178" i="48" a="1"/>
  <c r="C1178" i="48" s="1"/>
  <c r="C1179" i="48" a="1"/>
  <c r="C1179" i="48" s="1"/>
  <c r="C1180" i="48" a="1"/>
  <c r="C1180" i="48" s="1"/>
  <c r="C1181" i="48" a="1"/>
  <c r="C1181" i="48" s="1"/>
  <c r="C1182" i="48" a="1"/>
  <c r="C1182" i="48" s="1"/>
  <c r="C1183" i="48" a="1"/>
  <c r="C1183" i="48" s="1"/>
  <c r="C1184" i="48" a="1"/>
  <c r="C1184" i="48"/>
  <c r="C1185" i="48" a="1"/>
  <c r="C1185" i="48"/>
  <c r="C1186" i="48" a="1"/>
  <c r="C1186" i="48" s="1"/>
  <c r="C1187" i="48" a="1"/>
  <c r="C1187" i="48" s="1"/>
  <c r="C1188" i="48" a="1"/>
  <c r="C1188" i="48" s="1"/>
  <c r="C1189" i="48" a="1"/>
  <c r="C1189" i="48" s="1"/>
  <c r="C1190" i="48" a="1"/>
  <c r="C1190" i="48" s="1"/>
  <c r="C1191" i="48" a="1"/>
  <c r="C1191" i="48" s="1"/>
  <c r="C1192" i="48" a="1"/>
  <c r="C1192" i="48"/>
  <c r="C1193" i="48" a="1"/>
  <c r="C1193" i="48"/>
  <c r="C1194" i="48" a="1"/>
  <c r="C1194" i="48" s="1"/>
  <c r="C1195" i="48" a="1"/>
  <c r="C1195" i="48" s="1"/>
  <c r="C1196" i="48" a="1"/>
  <c r="C1196" i="48" s="1"/>
  <c r="C1197" i="48" a="1"/>
  <c r="C1197" i="48" s="1"/>
  <c r="C1198" i="48" a="1"/>
  <c r="C1198" i="48" s="1"/>
  <c r="C1199" i="48" a="1"/>
  <c r="C1199" i="48" s="1"/>
  <c r="C1200" i="48" a="1"/>
  <c r="C1200" i="48"/>
  <c r="C1201" i="48" a="1"/>
  <c r="C1201" i="48"/>
  <c r="C1202" i="48" a="1"/>
  <c r="C1202" i="48" s="1"/>
  <c r="C1203" i="48" a="1"/>
  <c r="C1203" i="48" s="1"/>
  <c r="C1204" i="48" a="1"/>
  <c r="C1204" i="48" s="1"/>
  <c r="C1205" i="48" a="1"/>
  <c r="C1205" i="48" s="1"/>
  <c r="C1206" i="48" a="1"/>
  <c r="C1206" i="48" s="1"/>
  <c r="C1207" i="48" a="1"/>
  <c r="C1207" i="48" s="1"/>
  <c r="C1208" i="48" a="1"/>
  <c r="C1208" i="48"/>
  <c r="C1209" i="48" a="1"/>
  <c r="C1209" i="48"/>
  <c r="C1210" i="48" a="1"/>
  <c r="C1210" i="48" s="1"/>
  <c r="C1211" i="48" a="1"/>
  <c r="C1211" i="48" s="1"/>
  <c r="C1212" i="48" a="1"/>
  <c r="C1212" i="48" s="1"/>
  <c r="C1213" i="48" a="1"/>
  <c r="C1213" i="48" s="1"/>
  <c r="C1214" i="48" a="1"/>
  <c r="C1214" i="48" s="1"/>
  <c r="C1215" i="48" a="1"/>
  <c r="C1215" i="48" s="1"/>
  <c r="C1216" i="48" a="1"/>
  <c r="C1216" i="48"/>
  <c r="C1217" i="48" a="1"/>
  <c r="C1217" i="48"/>
  <c r="C1218" i="48" a="1"/>
  <c r="C1218" i="48" s="1"/>
  <c r="C1219" i="48" a="1"/>
  <c r="C1219" i="48" s="1"/>
  <c r="C1220" i="48" a="1"/>
  <c r="C1220" i="48" s="1"/>
  <c r="C1221" i="48" a="1"/>
  <c r="C1221" i="48" s="1"/>
  <c r="C1222" i="48" a="1"/>
  <c r="C1222" i="48" s="1"/>
  <c r="C1223" i="48" a="1"/>
  <c r="C1223" i="48" s="1"/>
  <c r="C1224" i="48" a="1"/>
  <c r="C1224" i="48"/>
  <c r="C1225" i="48" a="1"/>
  <c r="C1225" i="48"/>
  <c r="C1226" i="48" a="1"/>
  <c r="C1226" i="48" s="1"/>
  <c r="C1227" i="48" a="1"/>
  <c r="C1227" i="48" s="1"/>
  <c r="C1228" i="48" a="1"/>
  <c r="C1228" i="48" s="1"/>
  <c r="C1229" i="48" a="1"/>
  <c r="C1229" i="48" s="1"/>
  <c r="C1230" i="48" a="1"/>
  <c r="C1230" i="48" s="1"/>
  <c r="C1231" i="48" a="1"/>
  <c r="C1231" i="48" s="1"/>
  <c r="C1232" i="48" a="1"/>
  <c r="C1232" i="48"/>
  <c r="C1233" i="48" a="1"/>
  <c r="C1233" i="48"/>
  <c r="C1234" i="48" a="1"/>
  <c r="C1234" i="48" s="1"/>
  <c r="C1235" i="48" a="1"/>
  <c r="C1235" i="48" s="1"/>
  <c r="C1236" i="48" a="1"/>
  <c r="C1236" i="48" s="1"/>
  <c r="C1237" i="48" a="1"/>
  <c r="C1237" i="48" s="1"/>
  <c r="C1238" i="48" a="1"/>
  <c r="C1238" i="48" s="1"/>
  <c r="C1239" i="48" a="1"/>
  <c r="C1239" i="48" s="1"/>
  <c r="C1240" i="48" a="1"/>
  <c r="C1240" i="48"/>
  <c r="C1241" i="48" a="1"/>
  <c r="C1241" i="48"/>
  <c r="C1242" i="48" a="1"/>
  <c r="C1242" i="48" s="1"/>
  <c r="C1243" i="48" a="1"/>
  <c r="C1243" i="48" s="1"/>
  <c r="C1244" i="48" a="1"/>
  <c r="C1244" i="48" s="1"/>
  <c r="C1245" i="48" a="1"/>
  <c r="C1245" i="48" s="1"/>
  <c r="C1246" i="48" a="1"/>
  <c r="C1246" i="48" s="1"/>
  <c r="C1247" i="48" a="1"/>
  <c r="C1247" i="48" s="1"/>
  <c r="C1248" i="48" a="1"/>
  <c r="C1248" i="48"/>
  <c r="C1249" i="48" a="1"/>
  <c r="C1249" i="48"/>
  <c r="C1250" i="48" a="1"/>
  <c r="C1250" i="48" s="1"/>
  <c r="C1251" i="48" a="1"/>
  <c r="C1251" i="48" s="1"/>
  <c r="C1252" i="48" a="1"/>
  <c r="C1252" i="48" s="1"/>
  <c r="C1253" i="48" a="1"/>
  <c r="C1253" i="48" s="1"/>
  <c r="C1254" i="48" a="1"/>
  <c r="C1254" i="48" s="1"/>
  <c r="C1255" i="48" a="1"/>
  <c r="C1255" i="48" s="1"/>
  <c r="C1256" i="48" a="1"/>
  <c r="C1256" i="48"/>
  <c r="C1257" i="48" a="1"/>
  <c r="C1257" i="48"/>
  <c r="C1258" i="48" a="1"/>
  <c r="C1258" i="48" s="1"/>
  <c r="C1259" i="48" a="1"/>
  <c r="C1259" i="48" s="1"/>
  <c r="C1260" i="48" a="1"/>
  <c r="C1260" i="48" s="1"/>
  <c r="C1261" i="48" a="1"/>
  <c r="C1261" i="48" s="1"/>
  <c r="C1262" i="48" a="1"/>
  <c r="C1262" i="48" s="1"/>
  <c r="C1263" i="48" a="1"/>
  <c r="C1263" i="48" s="1"/>
  <c r="C1264" i="48" a="1"/>
  <c r="C1264" i="48"/>
  <c r="C1265" i="48" a="1"/>
  <c r="C1265" i="48"/>
  <c r="C1266" i="48" a="1"/>
  <c r="C1266" i="48" s="1"/>
  <c r="C1267" i="48" a="1"/>
  <c r="C1267" i="48" s="1"/>
  <c r="C1268" i="48" a="1"/>
  <c r="C1268" i="48" s="1"/>
  <c r="C1" i="48" a="1"/>
  <c r="C1" i="48" s="1"/>
  <c r="B2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90" i="48"/>
  <c r="B91" i="48"/>
  <c r="B92" i="48"/>
  <c r="B93" i="48"/>
  <c r="B94" i="48"/>
  <c r="B95" i="48"/>
  <c r="B96" i="48"/>
  <c r="B97" i="48"/>
  <c r="B98" i="48"/>
  <c r="B99" i="48"/>
  <c r="B100" i="48"/>
  <c r="B101" i="48"/>
  <c r="B102" i="48"/>
  <c r="B103" i="48"/>
  <c r="B104" i="48"/>
  <c r="B105" i="48"/>
  <c r="B106" i="48"/>
  <c r="B107" i="48"/>
  <c r="B108" i="48"/>
  <c r="B109" i="48"/>
  <c r="B110" i="48"/>
  <c r="B111" i="48"/>
  <c r="B112" i="48"/>
  <c r="B113" i="48"/>
  <c r="B114" i="48"/>
  <c r="B115" i="48"/>
  <c r="B116" i="48"/>
  <c r="B117" i="48"/>
  <c r="B118" i="48"/>
  <c r="B119" i="48"/>
  <c r="B120" i="48"/>
  <c r="B121" i="48"/>
  <c r="B122" i="48"/>
  <c r="B123" i="48"/>
  <c r="B124" i="48"/>
  <c r="B125" i="48"/>
  <c r="B126" i="48"/>
  <c r="B127" i="48"/>
  <c r="B128" i="48"/>
  <c r="B129" i="48"/>
  <c r="B130" i="48"/>
  <c r="B131" i="48"/>
  <c r="B132" i="48"/>
  <c r="B133" i="48"/>
  <c r="B134" i="48"/>
  <c r="B135" i="48"/>
  <c r="B136" i="48"/>
  <c r="B137" i="48"/>
  <c r="B138" i="48"/>
  <c r="B139" i="48"/>
  <c r="B140" i="48"/>
  <c r="B141" i="48"/>
  <c r="B142" i="48"/>
  <c r="B143" i="48"/>
  <c r="B144" i="48"/>
  <c r="B145" i="48"/>
  <c r="B146" i="48"/>
  <c r="B147" i="48"/>
  <c r="B148" i="48"/>
  <c r="B149" i="48"/>
  <c r="B150" i="48"/>
  <c r="B151" i="48"/>
  <c r="B152" i="48"/>
  <c r="B153" i="48"/>
  <c r="B154" i="48"/>
  <c r="B155" i="48"/>
  <c r="B156" i="48"/>
  <c r="B157" i="48"/>
  <c r="B158" i="48"/>
  <c r="B159" i="48"/>
  <c r="B160" i="48"/>
  <c r="B161" i="48"/>
  <c r="B162" i="48"/>
  <c r="B163" i="48"/>
  <c r="B164" i="48"/>
  <c r="B165" i="48"/>
  <c r="B166" i="48"/>
  <c r="B167" i="48"/>
  <c r="B168" i="48"/>
  <c r="B169" i="48"/>
  <c r="B170" i="48"/>
  <c r="B171" i="48"/>
  <c r="B172" i="48"/>
  <c r="B173" i="48"/>
  <c r="B174" i="48"/>
  <c r="B175" i="48"/>
  <c r="B176" i="48"/>
  <c r="B177" i="48"/>
  <c r="B178" i="48"/>
  <c r="B179" i="48"/>
  <c r="B180" i="48"/>
  <c r="B181" i="48"/>
  <c r="B182" i="48"/>
  <c r="B183" i="48"/>
  <c r="B184" i="48"/>
  <c r="B185" i="48"/>
  <c r="B186" i="48"/>
  <c r="B187" i="48"/>
  <c r="B188" i="48"/>
  <c r="B189" i="48"/>
  <c r="B190" i="48"/>
  <c r="B191" i="48"/>
  <c r="B192" i="48"/>
  <c r="B193" i="48"/>
  <c r="B194" i="48"/>
  <c r="B195" i="48"/>
  <c r="B196" i="48"/>
  <c r="B197" i="48"/>
  <c r="B198" i="48"/>
  <c r="B199" i="48"/>
  <c r="B200" i="48"/>
  <c r="B201" i="48"/>
  <c r="B202" i="48"/>
  <c r="B203" i="48"/>
  <c r="B204" i="48"/>
  <c r="B205" i="48"/>
  <c r="B206" i="48"/>
  <c r="B207" i="48"/>
  <c r="B208" i="48"/>
  <c r="B209" i="48"/>
  <c r="B210" i="48"/>
  <c r="B211" i="48"/>
  <c r="B212" i="48"/>
  <c r="B213" i="48"/>
  <c r="B214" i="48"/>
  <c r="B215" i="48"/>
  <c r="B216" i="48"/>
  <c r="B217" i="48"/>
  <c r="B218" i="48"/>
  <c r="B219" i="48"/>
  <c r="B220" i="48"/>
  <c r="B221" i="48"/>
  <c r="B222" i="48"/>
  <c r="B223" i="48"/>
  <c r="B224" i="48"/>
  <c r="B225" i="48"/>
  <c r="B226" i="48"/>
  <c r="B227" i="48"/>
  <c r="B228" i="48"/>
  <c r="B229" i="48"/>
  <c r="B230" i="48"/>
  <c r="B231" i="48"/>
  <c r="B232" i="48"/>
  <c r="B233" i="48"/>
  <c r="B234" i="48"/>
  <c r="B235" i="48"/>
  <c r="B236" i="48"/>
  <c r="B237" i="48"/>
  <c r="B238" i="48"/>
  <c r="B239" i="48"/>
  <c r="B240" i="48"/>
  <c r="B241" i="48"/>
  <c r="B242" i="48"/>
  <c r="B243" i="48"/>
  <c r="B244" i="48"/>
  <c r="B245" i="48"/>
  <c r="B246" i="48"/>
  <c r="B247" i="48"/>
  <c r="B248" i="48"/>
  <c r="B249" i="48"/>
  <c r="B250" i="48"/>
  <c r="B251" i="48"/>
  <c r="B252" i="48"/>
  <c r="B253" i="48"/>
  <c r="B254" i="48"/>
  <c r="B255" i="48"/>
  <c r="B256" i="48"/>
  <c r="B257" i="48"/>
  <c r="B258" i="48"/>
  <c r="B259" i="48"/>
  <c r="B260" i="48"/>
  <c r="B261" i="48"/>
  <c r="B262" i="48"/>
  <c r="B263" i="48"/>
  <c r="B264" i="48"/>
  <c r="B265" i="48"/>
  <c r="B266" i="48"/>
  <c r="B267" i="48"/>
  <c r="B268" i="48"/>
  <c r="B269" i="48"/>
  <c r="B270" i="48"/>
  <c r="B271" i="48"/>
  <c r="B272" i="48"/>
  <c r="B273" i="48"/>
  <c r="B274" i="48"/>
  <c r="B275" i="48"/>
  <c r="B276" i="48"/>
  <c r="B277" i="48"/>
  <c r="B278" i="48"/>
  <c r="B279" i="48"/>
  <c r="B280" i="48"/>
  <c r="B281" i="48"/>
  <c r="B282" i="48"/>
  <c r="B283" i="48"/>
  <c r="B284" i="48"/>
  <c r="B285" i="48"/>
  <c r="B286" i="48"/>
  <c r="B287" i="48"/>
  <c r="B288" i="48"/>
  <c r="B289" i="48"/>
  <c r="B290" i="48"/>
  <c r="B291" i="48"/>
  <c r="B292" i="48"/>
  <c r="B293" i="48"/>
  <c r="B294" i="48"/>
  <c r="B295" i="48"/>
  <c r="B296" i="48"/>
  <c r="B297" i="48"/>
  <c r="B298" i="48"/>
  <c r="B299" i="48"/>
  <c r="B300" i="48"/>
  <c r="B301" i="48"/>
  <c r="B302" i="48"/>
  <c r="B303" i="48"/>
  <c r="B304" i="48"/>
  <c r="B305" i="48"/>
  <c r="B306" i="48"/>
  <c r="B307" i="48"/>
  <c r="B308" i="48"/>
  <c r="B309" i="48"/>
  <c r="B310" i="48"/>
  <c r="B311" i="48"/>
  <c r="B312" i="48"/>
  <c r="B313" i="48"/>
  <c r="B314" i="48"/>
  <c r="B315" i="48"/>
  <c r="B316" i="48"/>
  <c r="B317" i="48"/>
  <c r="B318" i="48"/>
  <c r="B319" i="48"/>
  <c r="B320" i="48"/>
  <c r="B321" i="48"/>
  <c r="B322" i="48"/>
  <c r="B323" i="48"/>
  <c r="B324" i="48"/>
  <c r="B325" i="48"/>
  <c r="B326" i="48"/>
  <c r="B327" i="48"/>
  <c r="B328" i="48"/>
  <c r="B329" i="48"/>
  <c r="B330" i="48"/>
  <c r="B331" i="48"/>
  <c r="B332" i="48"/>
  <c r="B333" i="48"/>
  <c r="B334" i="48"/>
  <c r="B335" i="48"/>
  <c r="B336" i="48"/>
  <c r="B337" i="48"/>
  <c r="B338" i="48"/>
  <c r="B339" i="48"/>
  <c r="B340" i="48"/>
  <c r="B341" i="48"/>
  <c r="B342" i="48"/>
  <c r="B343" i="48"/>
  <c r="B344" i="48"/>
  <c r="B345" i="48"/>
  <c r="B346" i="48"/>
  <c r="B347" i="48"/>
  <c r="B348" i="48"/>
  <c r="B349" i="48"/>
  <c r="B350" i="48"/>
  <c r="B351" i="48"/>
  <c r="B352" i="48"/>
  <c r="B353" i="48"/>
  <c r="B354" i="48"/>
  <c r="B355" i="48"/>
  <c r="B356" i="48"/>
  <c r="B357" i="48"/>
  <c r="B358" i="48"/>
  <c r="B359" i="48"/>
  <c r="B360" i="48"/>
  <c r="B361" i="48"/>
  <c r="B362" i="48"/>
  <c r="B363" i="48"/>
  <c r="B364" i="48"/>
  <c r="B365" i="48"/>
  <c r="B366" i="48"/>
  <c r="B367" i="48"/>
  <c r="B368" i="48"/>
  <c r="B369" i="48"/>
  <c r="B370" i="48"/>
  <c r="B371" i="48"/>
  <c r="B372" i="48"/>
  <c r="B373" i="48"/>
  <c r="B374" i="48"/>
  <c r="B375" i="48"/>
  <c r="B376" i="48"/>
  <c r="B377" i="48"/>
  <c r="B378" i="48"/>
  <c r="B379" i="48"/>
  <c r="B380" i="48"/>
  <c r="B381" i="48"/>
  <c r="B382" i="48"/>
  <c r="B383" i="48"/>
  <c r="B384" i="48"/>
  <c r="B385" i="48"/>
  <c r="B386" i="48"/>
  <c r="B387" i="48"/>
  <c r="B388" i="48"/>
  <c r="B389" i="48"/>
  <c r="B390" i="48"/>
  <c r="B391" i="48"/>
  <c r="B392" i="48"/>
  <c r="B393" i="48"/>
  <c r="B394" i="48"/>
  <c r="B395" i="48"/>
  <c r="B396" i="48"/>
  <c r="B397" i="48"/>
  <c r="B398" i="48"/>
  <c r="B399" i="48"/>
  <c r="B400" i="48"/>
  <c r="B401" i="48"/>
  <c r="B402" i="48"/>
  <c r="B403" i="48"/>
  <c r="B404" i="48"/>
  <c r="B405" i="48"/>
  <c r="B406" i="48"/>
  <c r="B407" i="48"/>
  <c r="B408" i="48"/>
  <c r="B409" i="48"/>
  <c r="B410" i="48"/>
  <c r="B411" i="48"/>
  <c r="B412" i="48"/>
  <c r="B413" i="48"/>
  <c r="B414" i="48"/>
  <c r="B415" i="48"/>
  <c r="B416" i="48"/>
  <c r="B417" i="48"/>
  <c r="B418" i="48"/>
  <c r="B419" i="48"/>
  <c r="B420" i="48"/>
  <c r="B421" i="48"/>
  <c r="B422" i="48"/>
  <c r="B423" i="48"/>
  <c r="B424" i="48"/>
  <c r="B425" i="48"/>
  <c r="B426" i="48"/>
  <c r="B427" i="48"/>
  <c r="B428" i="48"/>
  <c r="B429" i="48"/>
  <c r="B430" i="48"/>
  <c r="B431" i="48"/>
  <c r="B432" i="48"/>
  <c r="B433" i="48"/>
  <c r="B434" i="48"/>
  <c r="B435" i="48"/>
  <c r="B436" i="48"/>
  <c r="B437" i="48"/>
  <c r="B438" i="48"/>
  <c r="B439" i="48"/>
  <c r="B440" i="48"/>
  <c r="B441" i="48"/>
  <c r="B442" i="48"/>
  <c r="B443" i="48"/>
  <c r="B444" i="48"/>
  <c r="B445" i="48"/>
  <c r="B446" i="48"/>
  <c r="B447" i="48"/>
  <c r="B448" i="48"/>
  <c r="B449" i="48"/>
  <c r="B450" i="48"/>
  <c r="B451" i="48"/>
  <c r="B452" i="48"/>
  <c r="B453" i="48"/>
  <c r="B454" i="48"/>
  <c r="B455" i="48"/>
  <c r="B456" i="48"/>
  <c r="B457" i="48"/>
  <c r="B458" i="48"/>
  <c r="B459" i="48"/>
  <c r="B460" i="48"/>
  <c r="B461" i="48"/>
  <c r="B462" i="48"/>
  <c r="B463" i="48"/>
  <c r="B464" i="48"/>
  <c r="B465" i="48"/>
  <c r="B466" i="48"/>
  <c r="B467" i="48"/>
  <c r="B468" i="48"/>
  <c r="B469" i="48"/>
  <c r="B470" i="48"/>
  <c r="B471" i="48"/>
  <c r="B472" i="48"/>
  <c r="B473" i="48"/>
  <c r="B474" i="48"/>
  <c r="B475" i="48"/>
  <c r="B476" i="48"/>
  <c r="B477" i="48"/>
  <c r="B478" i="48"/>
  <c r="B479" i="48"/>
  <c r="B480" i="48"/>
  <c r="B481" i="48"/>
  <c r="B482" i="48"/>
  <c r="B483" i="48"/>
  <c r="B484" i="48"/>
  <c r="B485" i="48"/>
  <c r="B486" i="48"/>
  <c r="B487" i="48"/>
  <c r="B488" i="48"/>
  <c r="B489" i="48"/>
  <c r="B490" i="48"/>
  <c r="B491" i="48"/>
  <c r="B492" i="48"/>
  <c r="B493" i="48"/>
  <c r="B494" i="48"/>
  <c r="B495" i="48"/>
  <c r="B496" i="48"/>
  <c r="B497" i="48"/>
  <c r="B498" i="48"/>
  <c r="B499" i="48"/>
  <c r="B500" i="48"/>
  <c r="B501" i="48"/>
  <c r="B502" i="48"/>
  <c r="B503" i="48"/>
  <c r="B504" i="48"/>
  <c r="B505" i="48"/>
  <c r="B506" i="48"/>
  <c r="B507" i="48"/>
  <c r="B508" i="48"/>
  <c r="B509" i="48"/>
  <c r="B510" i="48"/>
  <c r="B511" i="48"/>
  <c r="B512" i="48"/>
  <c r="B513" i="48"/>
  <c r="B514" i="48"/>
  <c r="B515" i="48"/>
  <c r="B516" i="48"/>
  <c r="B517" i="48"/>
  <c r="B518" i="48"/>
  <c r="B519" i="48"/>
  <c r="B520" i="48"/>
  <c r="B521" i="48"/>
  <c r="B522" i="48"/>
  <c r="B523" i="48"/>
  <c r="B524" i="48"/>
  <c r="B525" i="48"/>
  <c r="B526" i="48"/>
  <c r="B527" i="48"/>
  <c r="B528" i="48"/>
  <c r="B529" i="48"/>
  <c r="B530" i="48"/>
  <c r="B531" i="48"/>
  <c r="B532" i="48"/>
  <c r="B533" i="48"/>
  <c r="B534" i="48"/>
  <c r="B535" i="48"/>
  <c r="B536" i="48"/>
  <c r="B537" i="48"/>
  <c r="B538" i="48"/>
  <c r="B539" i="48"/>
  <c r="B540" i="48"/>
  <c r="B541" i="48"/>
  <c r="B542" i="48"/>
  <c r="B543" i="48"/>
  <c r="B544" i="48"/>
  <c r="B545" i="48"/>
  <c r="B546" i="48"/>
  <c r="B547" i="48"/>
  <c r="B548" i="48"/>
  <c r="B549" i="48"/>
  <c r="B550" i="48"/>
  <c r="B551" i="48"/>
  <c r="B552" i="48"/>
  <c r="B553" i="48"/>
  <c r="B554" i="48"/>
  <c r="B555" i="48"/>
  <c r="B556" i="48"/>
  <c r="B557" i="48"/>
  <c r="B558" i="48"/>
  <c r="B559" i="48"/>
  <c r="B560" i="48"/>
  <c r="B561" i="48"/>
  <c r="B562" i="48"/>
  <c r="B563" i="48"/>
  <c r="B564" i="48"/>
  <c r="B565" i="48"/>
  <c r="B566" i="48"/>
  <c r="B567" i="48"/>
  <c r="B568" i="48"/>
  <c r="B569" i="48"/>
  <c r="B570" i="48"/>
  <c r="B571" i="48"/>
  <c r="B572" i="48"/>
  <c r="B573" i="48"/>
  <c r="B574" i="48"/>
  <c r="B575" i="48"/>
  <c r="B576" i="48"/>
  <c r="B577" i="48"/>
  <c r="B578" i="48"/>
  <c r="B579" i="48"/>
  <c r="B580" i="48"/>
  <c r="B581" i="48"/>
  <c r="B582" i="48"/>
  <c r="B583" i="48"/>
  <c r="B584" i="48"/>
  <c r="B585" i="48"/>
  <c r="B586" i="48"/>
  <c r="B587" i="48"/>
  <c r="B588" i="48"/>
  <c r="B589" i="48"/>
  <c r="B590" i="48"/>
  <c r="B591" i="48"/>
  <c r="B592" i="48"/>
  <c r="B593" i="48"/>
  <c r="B594" i="48"/>
  <c r="B595" i="48"/>
  <c r="B596" i="48"/>
  <c r="B597" i="48"/>
  <c r="B598" i="48"/>
  <c r="B599" i="48"/>
  <c r="B600" i="48"/>
  <c r="B601" i="48"/>
  <c r="B602" i="48"/>
  <c r="B603" i="48"/>
  <c r="B604" i="48"/>
  <c r="B605" i="48"/>
  <c r="B606" i="48"/>
  <c r="B607" i="48"/>
  <c r="B608" i="48"/>
  <c r="B609" i="48"/>
  <c r="B610" i="48"/>
  <c r="B611" i="48"/>
  <c r="B612" i="48"/>
  <c r="B613" i="48"/>
  <c r="B614" i="48"/>
  <c r="B615" i="48"/>
  <c r="B616" i="48"/>
  <c r="B617" i="48"/>
  <c r="B618" i="48"/>
  <c r="B619" i="48"/>
  <c r="B620" i="48"/>
  <c r="B621" i="48"/>
  <c r="B622" i="48"/>
  <c r="B623" i="48"/>
  <c r="B624" i="48"/>
  <c r="B625" i="48"/>
  <c r="B626" i="48"/>
  <c r="B627" i="48"/>
  <c r="B628" i="48"/>
  <c r="B629" i="48"/>
  <c r="B630" i="48"/>
  <c r="B631" i="48"/>
  <c r="B632" i="48"/>
  <c r="B633" i="48"/>
  <c r="B634" i="48"/>
  <c r="B635" i="48"/>
  <c r="B636" i="48"/>
  <c r="B637" i="48"/>
  <c r="B638" i="48"/>
  <c r="B639" i="48"/>
  <c r="B640" i="48"/>
  <c r="B641" i="48"/>
  <c r="B642" i="48"/>
  <c r="B643" i="48"/>
  <c r="B644" i="48"/>
  <c r="B645" i="48"/>
  <c r="B646" i="48"/>
  <c r="B647" i="48"/>
  <c r="B648" i="48"/>
  <c r="B649" i="48"/>
  <c r="B650" i="48"/>
  <c r="B651" i="48"/>
  <c r="B652" i="48"/>
  <c r="B653" i="48"/>
  <c r="B654" i="48"/>
  <c r="B655" i="48"/>
  <c r="B656" i="48"/>
  <c r="B657" i="48"/>
  <c r="B658" i="48"/>
  <c r="B659" i="48"/>
  <c r="B660" i="48"/>
  <c r="B661" i="48"/>
  <c r="B662" i="48"/>
  <c r="B663" i="48"/>
  <c r="B664" i="48"/>
  <c r="B665" i="48"/>
  <c r="B666" i="48"/>
  <c r="B667" i="48"/>
  <c r="B668" i="48"/>
  <c r="B669" i="48"/>
  <c r="B670" i="48"/>
  <c r="B671" i="48"/>
  <c r="B672" i="48"/>
  <c r="B673" i="48"/>
  <c r="B674" i="48"/>
  <c r="B675" i="48"/>
  <c r="B676" i="48"/>
  <c r="B677" i="48"/>
  <c r="B678" i="48"/>
  <c r="B679" i="48"/>
  <c r="B680" i="48"/>
  <c r="B681" i="48"/>
  <c r="B682" i="48"/>
  <c r="B683" i="48"/>
  <c r="B684" i="48"/>
  <c r="B685" i="48"/>
  <c r="B686" i="48"/>
  <c r="B687" i="48"/>
  <c r="B688" i="48"/>
  <c r="B689" i="48"/>
  <c r="B690" i="48"/>
  <c r="B691" i="48"/>
  <c r="B692" i="48"/>
  <c r="B693" i="48"/>
  <c r="B694" i="48"/>
  <c r="B695" i="48"/>
  <c r="B696" i="48"/>
  <c r="B697" i="48"/>
  <c r="B698" i="48"/>
  <c r="B699" i="48"/>
  <c r="B700" i="48"/>
  <c r="B701" i="48"/>
  <c r="B702" i="48"/>
  <c r="B703" i="48"/>
  <c r="B704" i="48"/>
  <c r="B705" i="48"/>
  <c r="B706" i="48"/>
  <c r="B707" i="48"/>
  <c r="B708" i="48"/>
  <c r="B709" i="48"/>
  <c r="B710" i="48"/>
  <c r="B711" i="48"/>
  <c r="B712" i="48"/>
  <c r="B713" i="48"/>
  <c r="B714" i="48"/>
  <c r="B715" i="48"/>
  <c r="B716" i="48"/>
  <c r="B717" i="48"/>
  <c r="B718" i="48"/>
  <c r="B719" i="48"/>
  <c r="B720" i="48"/>
  <c r="B721" i="48"/>
  <c r="B722" i="48"/>
  <c r="B723" i="48"/>
  <c r="B724" i="48"/>
  <c r="B725" i="48"/>
  <c r="B726" i="48"/>
  <c r="B727" i="48"/>
  <c r="B728" i="48"/>
  <c r="B729" i="48"/>
  <c r="B730" i="48"/>
  <c r="B731" i="48"/>
  <c r="B732" i="48"/>
  <c r="B733" i="48"/>
  <c r="B734" i="48"/>
  <c r="B735" i="48"/>
  <c r="B736" i="48"/>
  <c r="B737" i="48"/>
  <c r="B738" i="48"/>
  <c r="B739" i="48"/>
  <c r="B740" i="48"/>
  <c r="B741" i="48"/>
  <c r="B742" i="48"/>
  <c r="B743" i="48"/>
  <c r="B744" i="48"/>
  <c r="B745" i="48"/>
  <c r="B746" i="48"/>
  <c r="B747" i="48"/>
  <c r="B748" i="48"/>
  <c r="B749" i="48"/>
  <c r="B750" i="48"/>
  <c r="B751" i="48"/>
  <c r="B752" i="48"/>
  <c r="B753" i="48"/>
  <c r="B754" i="48"/>
  <c r="B755" i="48"/>
  <c r="B756" i="48"/>
  <c r="B757" i="48"/>
  <c r="B758" i="48"/>
  <c r="B759" i="48"/>
  <c r="B760" i="48"/>
  <c r="B761" i="48"/>
  <c r="B762" i="48"/>
  <c r="B763" i="48"/>
  <c r="B764" i="48"/>
  <c r="B765" i="48"/>
  <c r="B766" i="48"/>
  <c r="B767" i="48"/>
  <c r="B768" i="48"/>
  <c r="B769" i="48"/>
  <c r="B770" i="48"/>
  <c r="B771" i="48"/>
  <c r="B772" i="48"/>
  <c r="B773" i="48"/>
  <c r="B774" i="48"/>
  <c r="B775" i="48"/>
  <c r="B776" i="48"/>
  <c r="B777" i="48"/>
  <c r="B778" i="48"/>
  <c r="B779" i="48"/>
  <c r="B780" i="48"/>
  <c r="B781" i="48"/>
  <c r="B782" i="48"/>
  <c r="B783" i="48"/>
  <c r="B784" i="48"/>
  <c r="B785" i="48"/>
  <c r="B786" i="48"/>
  <c r="B787" i="48"/>
  <c r="B788" i="48"/>
  <c r="B789" i="48"/>
  <c r="B790" i="48"/>
  <c r="B791" i="48"/>
  <c r="B792" i="48"/>
  <c r="B793" i="48"/>
  <c r="B794" i="48"/>
  <c r="B795" i="48"/>
  <c r="B796" i="48"/>
  <c r="B797" i="48"/>
  <c r="B798" i="48"/>
  <c r="B799" i="48"/>
  <c r="B800" i="48"/>
  <c r="B801" i="48"/>
  <c r="B802" i="48"/>
  <c r="B803" i="48"/>
  <c r="B804" i="48"/>
  <c r="B805" i="48"/>
  <c r="B806" i="48"/>
  <c r="B807" i="48"/>
  <c r="B808" i="48"/>
  <c r="B809" i="48"/>
  <c r="B810" i="48"/>
  <c r="B811" i="48"/>
  <c r="B812" i="48"/>
  <c r="B813" i="48"/>
  <c r="B814" i="48"/>
  <c r="B815" i="48"/>
  <c r="B816" i="48"/>
  <c r="B817" i="48"/>
  <c r="B818" i="48"/>
  <c r="B819" i="48"/>
  <c r="B820" i="48"/>
  <c r="B821" i="48"/>
  <c r="B822" i="48"/>
  <c r="B823" i="48"/>
  <c r="B824" i="48"/>
  <c r="B825" i="48"/>
  <c r="B826" i="48"/>
  <c r="B827" i="48"/>
  <c r="B828" i="48"/>
  <c r="B829" i="48"/>
  <c r="B830" i="48"/>
  <c r="B831" i="48"/>
  <c r="B832" i="48"/>
  <c r="B833" i="48"/>
  <c r="B834" i="48"/>
  <c r="B835" i="48"/>
  <c r="B836" i="48"/>
  <c r="B837" i="48"/>
  <c r="B838" i="48"/>
  <c r="B839" i="48"/>
  <c r="B840" i="48"/>
  <c r="B841" i="48"/>
  <c r="B842" i="48"/>
  <c r="B843" i="48"/>
  <c r="B844" i="48"/>
  <c r="B845" i="48"/>
  <c r="B846" i="48"/>
  <c r="B847" i="48"/>
  <c r="B848" i="48"/>
  <c r="B849" i="48"/>
  <c r="B850" i="48"/>
  <c r="B851" i="48"/>
  <c r="B852" i="48"/>
  <c r="B853" i="48"/>
  <c r="B854" i="48"/>
  <c r="B855" i="48"/>
  <c r="B856" i="48"/>
  <c r="B857" i="48"/>
  <c r="B858" i="48"/>
  <c r="B859" i="48"/>
  <c r="B860" i="48"/>
  <c r="B861" i="48"/>
  <c r="B862" i="48"/>
  <c r="B863" i="48"/>
  <c r="B864" i="48"/>
  <c r="B865" i="48"/>
  <c r="B866" i="48"/>
  <c r="B867" i="48"/>
  <c r="B868" i="48"/>
  <c r="B869" i="48"/>
  <c r="B870" i="48"/>
  <c r="B871" i="48"/>
  <c r="B872" i="48"/>
  <c r="B873" i="48"/>
  <c r="B874" i="48"/>
  <c r="B875" i="48"/>
  <c r="B876" i="48"/>
  <c r="B877" i="48"/>
  <c r="B878" i="48"/>
  <c r="B879" i="48"/>
  <c r="B880" i="48"/>
  <c r="B881" i="48"/>
  <c r="B882" i="48"/>
  <c r="B883" i="48"/>
  <c r="B884" i="48"/>
  <c r="B885" i="48"/>
  <c r="B886" i="48"/>
  <c r="B887" i="48"/>
  <c r="B888" i="48"/>
  <c r="B889" i="48"/>
  <c r="B890" i="48"/>
  <c r="B891" i="48"/>
  <c r="B892" i="48"/>
  <c r="B893" i="48"/>
  <c r="B894" i="48"/>
  <c r="B895" i="48"/>
  <c r="B896" i="48"/>
  <c r="B897" i="48"/>
  <c r="B898" i="48"/>
  <c r="B899" i="48"/>
  <c r="B900" i="48"/>
  <c r="B901" i="48"/>
  <c r="B902" i="48"/>
  <c r="B903" i="48"/>
  <c r="B904" i="48"/>
  <c r="B905" i="48"/>
  <c r="B906" i="48"/>
  <c r="B907" i="48"/>
  <c r="B908" i="48"/>
  <c r="B909" i="48"/>
  <c r="B910" i="48"/>
  <c r="B911" i="48"/>
  <c r="B912" i="48"/>
  <c r="B913" i="48"/>
  <c r="B914" i="48"/>
  <c r="B915" i="48"/>
  <c r="B916" i="48"/>
  <c r="B917" i="48"/>
  <c r="B918" i="48"/>
  <c r="B919" i="48"/>
  <c r="B920" i="48"/>
  <c r="B921" i="48"/>
  <c r="B922" i="48"/>
  <c r="B923" i="48"/>
  <c r="B924" i="48"/>
  <c r="B925" i="48"/>
  <c r="B926" i="48"/>
  <c r="B927" i="48"/>
  <c r="B928" i="48"/>
  <c r="B929" i="48"/>
  <c r="B930" i="48"/>
  <c r="B931" i="48"/>
  <c r="B932" i="48"/>
  <c r="B933" i="48"/>
  <c r="B934" i="48"/>
  <c r="B935" i="48"/>
  <c r="B936" i="48"/>
  <c r="B937" i="48"/>
  <c r="B938" i="48"/>
  <c r="B939" i="48"/>
  <c r="B940" i="48"/>
  <c r="B941" i="48"/>
  <c r="B942" i="48"/>
  <c r="B943" i="48"/>
  <c r="B944" i="48"/>
  <c r="B945" i="48"/>
  <c r="B946" i="48"/>
  <c r="B947" i="48"/>
  <c r="B948" i="48"/>
  <c r="B949" i="48"/>
  <c r="B950" i="48"/>
  <c r="B951" i="48"/>
  <c r="B952" i="48"/>
  <c r="B953" i="48"/>
  <c r="B954" i="48"/>
  <c r="B955" i="48"/>
  <c r="B956" i="48"/>
  <c r="B957" i="48"/>
  <c r="B958" i="48"/>
  <c r="B959" i="48"/>
  <c r="B960" i="48"/>
  <c r="B961" i="48"/>
  <c r="B962" i="48"/>
  <c r="B963" i="48"/>
  <c r="B964" i="48"/>
  <c r="B965" i="48"/>
  <c r="B966" i="48"/>
  <c r="B967" i="48"/>
  <c r="B968" i="48"/>
  <c r="B969" i="48"/>
  <c r="B970" i="48"/>
  <c r="B971" i="48"/>
  <c r="B972" i="48"/>
  <c r="B973" i="48"/>
  <c r="B974" i="48"/>
  <c r="B975" i="48"/>
  <c r="B976" i="48"/>
  <c r="B977" i="48"/>
  <c r="B978" i="48"/>
  <c r="B979" i="48"/>
  <c r="B980" i="48"/>
  <c r="B981" i="48"/>
  <c r="B982" i="48"/>
  <c r="B983" i="48"/>
  <c r="B984" i="48"/>
  <c r="B985" i="48"/>
  <c r="B986" i="48"/>
  <c r="B987" i="48"/>
  <c r="B988" i="48"/>
  <c r="B989" i="48"/>
  <c r="B990" i="48"/>
  <c r="B991" i="48"/>
  <c r="B992" i="48"/>
  <c r="B993" i="48"/>
  <c r="B994" i="48"/>
  <c r="B995" i="48"/>
  <c r="B996" i="48"/>
  <c r="B997" i="48"/>
  <c r="B998" i="48"/>
  <c r="B999" i="48"/>
  <c r="B1000" i="48"/>
  <c r="B1001" i="48"/>
  <c r="B1002" i="48"/>
  <c r="B1003" i="48"/>
  <c r="B1004" i="48"/>
  <c r="B1005" i="48"/>
  <c r="B1006" i="48"/>
  <c r="B1007" i="48"/>
  <c r="B1008" i="48"/>
  <c r="B1009" i="48"/>
  <c r="B1010" i="48"/>
  <c r="B1011" i="48"/>
  <c r="B1012" i="48"/>
  <c r="B1013" i="48"/>
  <c r="B1014" i="48"/>
  <c r="B1015" i="48"/>
  <c r="B1016" i="48"/>
  <c r="B1017" i="48"/>
  <c r="B1018" i="48"/>
  <c r="B1019" i="48"/>
  <c r="B1020" i="48"/>
  <c r="B1021" i="48"/>
  <c r="B1022" i="48"/>
  <c r="B1023" i="48"/>
  <c r="B1024" i="48"/>
  <c r="B1025" i="48"/>
  <c r="B1026" i="48"/>
  <c r="B1027" i="48"/>
  <c r="B1028" i="48"/>
  <c r="B1029" i="48"/>
  <c r="B1030" i="48"/>
  <c r="B1031" i="48"/>
  <c r="B1032" i="48"/>
  <c r="B1033" i="48"/>
  <c r="B1034" i="48"/>
  <c r="B1035" i="48"/>
  <c r="B1036" i="48"/>
  <c r="B1037" i="48"/>
  <c r="B1038" i="48"/>
  <c r="B1039" i="48"/>
  <c r="B1040" i="48"/>
  <c r="B1041" i="48"/>
  <c r="B1042" i="48"/>
  <c r="B1043" i="48"/>
  <c r="B1044" i="48"/>
  <c r="B1045" i="48"/>
  <c r="B1046" i="48"/>
  <c r="B1047" i="48"/>
  <c r="B1048" i="48"/>
  <c r="B1049" i="48"/>
  <c r="B1050" i="48"/>
  <c r="B1051" i="48"/>
  <c r="B1052" i="48"/>
  <c r="B1053" i="48"/>
  <c r="B1054" i="48"/>
  <c r="B1055" i="48"/>
  <c r="B1056" i="48"/>
  <c r="B1057" i="48"/>
  <c r="B1058" i="48"/>
  <c r="B1059" i="48"/>
  <c r="B1060" i="48"/>
  <c r="B1061" i="48"/>
  <c r="B1062" i="48"/>
  <c r="B1063" i="48"/>
  <c r="B1064" i="48"/>
  <c r="B1065" i="48"/>
  <c r="B1066" i="48"/>
  <c r="B1067" i="48"/>
  <c r="B1068" i="48"/>
  <c r="B1069" i="48"/>
  <c r="B1070" i="48"/>
  <c r="B1071" i="48"/>
  <c r="B1072" i="48"/>
  <c r="B1073" i="48"/>
  <c r="B1074" i="48"/>
  <c r="B1075" i="48"/>
  <c r="B1076" i="48"/>
  <c r="B1077" i="48"/>
  <c r="B1078" i="48"/>
  <c r="B1079" i="48"/>
  <c r="B1080" i="48"/>
  <c r="B1081" i="48"/>
  <c r="B1082" i="48"/>
  <c r="B1083" i="48"/>
  <c r="B1084" i="48"/>
  <c r="B1085" i="48"/>
  <c r="B1086" i="48"/>
  <c r="B1087" i="48"/>
  <c r="B1088" i="48"/>
  <c r="B1089" i="48"/>
  <c r="B1090" i="48"/>
  <c r="B1091" i="48"/>
  <c r="B1092" i="48"/>
  <c r="B1093" i="48"/>
  <c r="B1094" i="48"/>
  <c r="B1095" i="48"/>
  <c r="B1096" i="48"/>
  <c r="B1097" i="48"/>
  <c r="B1098" i="48"/>
  <c r="B1099" i="48"/>
  <c r="B1100" i="48"/>
  <c r="B1101" i="48"/>
  <c r="B1102" i="48"/>
  <c r="B1103" i="48"/>
  <c r="B1104" i="48"/>
  <c r="B1105" i="48"/>
  <c r="B1106" i="48"/>
  <c r="B1107" i="48"/>
  <c r="B1108" i="48"/>
  <c r="B1109" i="48"/>
  <c r="B1110" i="48"/>
  <c r="B1111" i="48"/>
  <c r="B1112" i="48"/>
  <c r="B1113" i="48"/>
  <c r="B1114" i="48"/>
  <c r="B1115" i="48"/>
  <c r="B1116" i="48"/>
  <c r="B1117" i="48"/>
  <c r="B1118" i="48"/>
  <c r="B1119" i="48"/>
  <c r="B1120" i="48"/>
  <c r="B1121" i="48"/>
  <c r="B1122" i="48"/>
  <c r="B1123" i="48"/>
  <c r="B1124" i="48"/>
  <c r="B1125" i="48"/>
  <c r="B1126" i="48"/>
  <c r="B1127" i="48"/>
  <c r="B1128" i="48"/>
  <c r="B1129" i="48"/>
  <c r="B1130" i="48"/>
  <c r="B1131" i="48"/>
  <c r="B1132" i="48"/>
  <c r="B1133" i="48"/>
  <c r="B1134" i="48"/>
  <c r="B1135" i="48"/>
  <c r="B1136" i="48"/>
  <c r="B1137" i="48"/>
  <c r="B1138" i="48"/>
  <c r="B1139" i="48"/>
  <c r="B1140" i="48"/>
  <c r="B1141" i="48"/>
  <c r="B1142" i="48"/>
  <c r="B1143" i="48"/>
  <c r="B1144" i="48"/>
  <c r="B1145" i="48"/>
  <c r="B1146" i="48"/>
  <c r="B1147" i="48"/>
  <c r="B1148" i="48"/>
  <c r="B1149" i="48"/>
  <c r="B1150" i="48"/>
  <c r="B1151" i="48"/>
  <c r="B1152" i="48"/>
  <c r="B1153" i="48"/>
  <c r="B1154" i="48"/>
  <c r="B1155" i="48"/>
  <c r="B1156" i="48"/>
  <c r="B1157" i="48"/>
  <c r="B1158" i="48"/>
  <c r="B1159" i="48"/>
  <c r="B1160" i="48"/>
  <c r="B1161" i="48"/>
  <c r="B1162" i="48"/>
  <c r="B1163" i="48"/>
  <c r="B1164" i="48"/>
  <c r="B1165" i="48"/>
  <c r="B1166" i="48"/>
  <c r="B1167" i="48"/>
  <c r="B1168" i="48"/>
  <c r="B1169" i="48"/>
  <c r="B1170" i="48"/>
  <c r="B1171" i="48"/>
  <c r="B1172" i="48"/>
  <c r="B1173" i="48"/>
  <c r="B1174" i="48"/>
  <c r="B1175" i="48"/>
  <c r="B1176" i="48"/>
  <c r="B1177" i="48"/>
  <c r="B1178" i="48"/>
  <c r="B1179" i="48"/>
  <c r="B1180" i="48"/>
  <c r="B1181" i="48"/>
  <c r="B1182" i="48"/>
  <c r="B1183" i="48"/>
  <c r="B1184" i="48"/>
  <c r="B1185" i="48"/>
  <c r="B1186" i="48"/>
  <c r="B1187" i="48"/>
  <c r="B1188" i="48"/>
  <c r="B1189" i="48"/>
  <c r="B1190" i="48"/>
  <c r="B1191" i="48"/>
  <c r="B1192" i="48"/>
  <c r="B1193" i="48"/>
  <c r="B1194" i="48"/>
  <c r="B1195" i="48"/>
  <c r="B1196" i="48"/>
  <c r="B1197" i="48"/>
  <c r="B1198" i="48"/>
  <c r="B1199" i="48"/>
  <c r="B1200" i="48"/>
  <c r="B1201" i="48"/>
  <c r="B1202" i="48"/>
  <c r="B1203" i="48"/>
  <c r="B1204" i="48"/>
  <c r="B1205" i="48"/>
  <c r="B1206" i="48"/>
  <c r="B1207" i="48"/>
  <c r="B1208" i="48"/>
  <c r="B1209" i="48"/>
  <c r="B1210" i="48"/>
  <c r="B1211" i="48"/>
  <c r="B1212" i="48"/>
  <c r="B1213" i="48"/>
  <c r="B1214" i="48"/>
  <c r="B1215" i="48"/>
  <c r="B1216" i="48"/>
  <c r="B1217" i="48"/>
  <c r="B1218" i="48"/>
  <c r="B1219" i="48"/>
  <c r="B1220" i="48"/>
  <c r="B1221" i="48"/>
  <c r="B1222" i="48"/>
  <c r="B1223" i="48"/>
  <c r="B1224" i="48"/>
  <c r="B1225" i="48"/>
  <c r="B1226" i="48"/>
  <c r="B1227" i="48"/>
  <c r="B1228" i="48"/>
  <c r="B1229" i="48"/>
  <c r="B1230" i="48"/>
  <c r="B1231" i="48"/>
  <c r="B1232" i="48"/>
  <c r="B1233" i="48"/>
  <c r="B1234" i="48"/>
  <c r="B1235" i="48"/>
  <c r="B1236" i="48"/>
  <c r="B1237" i="48"/>
  <c r="B1238" i="48"/>
  <c r="B1239" i="48"/>
  <c r="B1240" i="48"/>
  <c r="B1241" i="48"/>
  <c r="B1242" i="48"/>
  <c r="B1243" i="48"/>
  <c r="B1244" i="48"/>
  <c r="B1245" i="48"/>
  <c r="B1246" i="48"/>
  <c r="B1247" i="48"/>
  <c r="B1248" i="48"/>
  <c r="B1249" i="48"/>
  <c r="B1250" i="48"/>
  <c r="B1251" i="48"/>
  <c r="B1252" i="48"/>
  <c r="B1253" i="48"/>
  <c r="B1254" i="48"/>
  <c r="B1255" i="48"/>
  <c r="B1256" i="48"/>
  <c r="B1257" i="48"/>
  <c r="B1258" i="48"/>
  <c r="B1259" i="48"/>
  <c r="B1260" i="48"/>
  <c r="B1261" i="48"/>
  <c r="B1262" i="48"/>
  <c r="B1263" i="48"/>
  <c r="B1264" i="48"/>
  <c r="B1265" i="48"/>
  <c r="B1266" i="48"/>
  <c r="B1267" i="48"/>
  <c r="B1268" i="48"/>
  <c r="B1" i="48"/>
  <c r="G7" i="37"/>
  <c r="K7" i="37"/>
  <c r="O7" i="37"/>
  <c r="G8" i="37"/>
  <c r="K8" i="37"/>
  <c r="O8" i="37"/>
  <c r="G9" i="37"/>
  <c r="K9" i="37"/>
  <c r="R8" i="37" s="1"/>
  <c r="O9" i="37"/>
  <c r="G10" i="37"/>
  <c r="K10" i="37"/>
  <c r="O10" i="37"/>
  <c r="D15" i="37"/>
  <c r="H15" i="37"/>
  <c r="L15" i="37"/>
  <c r="D16" i="37"/>
  <c r="H16" i="37"/>
  <c r="L16" i="37"/>
  <c r="D17" i="37"/>
  <c r="H17" i="37"/>
  <c r="L17" i="37"/>
  <c r="D18" i="37"/>
  <c r="H18" i="37"/>
  <c r="L18" i="37"/>
  <c r="L6" i="41"/>
  <c r="M6" i="41"/>
  <c r="N6" i="41"/>
  <c r="L7" i="41"/>
  <c r="M7" i="41"/>
  <c r="N7" i="41"/>
  <c r="L8" i="41"/>
  <c r="M8" i="41"/>
  <c r="N8" i="41"/>
  <c r="L9" i="41"/>
  <c r="M9" i="41"/>
  <c r="N9" i="41"/>
  <c r="R6" i="36"/>
  <c r="S6" i="36"/>
  <c r="T6" i="36"/>
  <c r="V6" i="36"/>
  <c r="X6" i="36" s="1"/>
  <c r="R7" i="36"/>
  <c r="X7" i="36" s="1"/>
  <c r="S7" i="36"/>
  <c r="T7" i="36"/>
  <c r="V7" i="36"/>
  <c r="R8" i="36"/>
  <c r="S8" i="36"/>
  <c r="T8" i="36"/>
  <c r="V8" i="36"/>
  <c r="R9" i="36"/>
  <c r="S9" i="36"/>
  <c r="T9" i="36"/>
  <c r="V9" i="36"/>
  <c r="V10" i="36"/>
  <c r="X10" i="36" s="1"/>
  <c r="V11" i="36"/>
  <c r="X11" i="36" s="1"/>
  <c r="V12" i="36"/>
  <c r="X12" i="36"/>
  <c r="V13" i="36"/>
  <c r="X13" i="36" s="1"/>
  <c r="U7" i="38"/>
  <c r="V7" i="38"/>
  <c r="W7" i="38"/>
  <c r="U9" i="38"/>
  <c r="V9" i="38"/>
  <c r="W9" i="38"/>
  <c r="U11" i="38"/>
  <c r="V11" i="38"/>
  <c r="W11" i="38"/>
  <c r="U13" i="38"/>
  <c r="V13" i="38"/>
  <c r="W13" i="38"/>
  <c r="U15" i="38"/>
  <c r="V15" i="38"/>
  <c r="W15" i="38"/>
  <c r="M17" i="38"/>
  <c r="P17" i="38"/>
  <c r="V17" i="38" s="1"/>
  <c r="S17" i="38"/>
  <c r="W17" i="38" s="1"/>
  <c r="M18" i="38"/>
  <c r="P18" i="38"/>
  <c r="S18" i="38"/>
  <c r="M19" i="38"/>
  <c r="U19" i="38" s="1"/>
  <c r="P19" i="38"/>
  <c r="S19" i="38"/>
  <c r="W19" i="38" s="1"/>
  <c r="M20" i="38"/>
  <c r="P20" i="38"/>
  <c r="S20" i="38"/>
  <c r="M21" i="38"/>
  <c r="P21" i="38"/>
  <c r="S21" i="38"/>
  <c r="W21" i="38" s="1"/>
  <c r="M22" i="38"/>
  <c r="P22" i="38"/>
  <c r="S22" i="38"/>
  <c r="M23" i="38"/>
  <c r="U23" i="38" s="1"/>
  <c r="P23" i="38"/>
  <c r="V23" i="38" s="1"/>
  <c r="S23" i="38"/>
  <c r="M24" i="38"/>
  <c r="P24" i="38"/>
  <c r="S24" i="38"/>
  <c r="M25" i="38"/>
  <c r="P25" i="38"/>
  <c r="V25" i="38" s="1"/>
  <c r="S25" i="38"/>
  <c r="M26" i="38"/>
  <c r="P26" i="38"/>
  <c r="S26" i="38"/>
  <c r="W25" i="38" s="1"/>
  <c r="M27" i="38"/>
  <c r="U27" i="38" s="1"/>
  <c r="P27" i="38"/>
  <c r="S27" i="38"/>
  <c r="W27" i="38" s="1"/>
  <c r="M28" i="38"/>
  <c r="P28" i="38"/>
  <c r="S28" i="38"/>
  <c r="M29" i="38"/>
  <c r="P29" i="38"/>
  <c r="S29" i="38"/>
  <c r="V29" i="38"/>
  <c r="M30" i="38"/>
  <c r="U29" i="38" s="1"/>
  <c r="P30" i="38"/>
  <c r="S30" i="38"/>
  <c r="W29" i="38" s="1"/>
  <c r="O7" i="32"/>
  <c r="P7" i="32"/>
  <c r="Q7" i="32"/>
  <c r="T8" i="32"/>
  <c r="O9" i="32"/>
  <c r="P9" i="32"/>
  <c r="Q9" i="32"/>
  <c r="T9" i="32"/>
  <c r="O11" i="32"/>
  <c r="P11" i="32"/>
  <c r="Q11" i="32"/>
  <c r="O13" i="32"/>
  <c r="P13" i="32"/>
  <c r="Q13" i="32"/>
  <c r="O15" i="32"/>
  <c r="P15" i="32"/>
  <c r="Q15" i="32"/>
  <c r="O17" i="32"/>
  <c r="P17" i="32"/>
  <c r="Q17" i="32"/>
  <c r="O19" i="32"/>
  <c r="P19" i="32"/>
  <c r="Q19" i="32"/>
  <c r="O21" i="32"/>
  <c r="P21" i="32"/>
  <c r="Q21" i="32"/>
  <c r="O23" i="32"/>
  <c r="P23" i="32"/>
  <c r="Q23" i="32"/>
  <c r="O25" i="32"/>
  <c r="P25" i="32"/>
  <c r="Q25" i="32"/>
  <c r="O27" i="32"/>
  <c r="P27" i="32"/>
  <c r="Q27" i="32"/>
  <c r="O29" i="32"/>
  <c r="P29" i="32"/>
  <c r="Q29" i="32"/>
  <c r="O31" i="32"/>
  <c r="P31" i="32"/>
  <c r="Q31" i="32"/>
  <c r="O33" i="32"/>
  <c r="P33" i="32"/>
  <c r="Q33" i="32"/>
  <c r="O35" i="32"/>
  <c r="P35" i="32"/>
  <c r="Q35" i="32"/>
  <c r="O37" i="32"/>
  <c r="P37" i="32"/>
  <c r="Q37" i="32"/>
  <c r="O40" i="32"/>
  <c r="P40" i="32"/>
  <c r="Q40" i="32"/>
  <c r="T41" i="32"/>
  <c r="T43" i="32" s="1"/>
  <c r="T45" i="32" s="1"/>
  <c r="O42" i="32"/>
  <c r="P42" i="32"/>
  <c r="Q42" i="32"/>
  <c r="T42" i="32"/>
  <c r="O44" i="32"/>
  <c r="P44" i="32"/>
  <c r="Q44" i="32"/>
  <c r="O46" i="32"/>
  <c r="P46" i="32"/>
  <c r="Q46" i="32"/>
  <c r="O48" i="32"/>
  <c r="P48" i="32"/>
  <c r="Q48" i="32"/>
  <c r="O50" i="32"/>
  <c r="P50" i="32"/>
  <c r="Q50" i="32"/>
  <c r="O52" i="32"/>
  <c r="P52" i="32"/>
  <c r="Q52" i="32"/>
  <c r="O54" i="32"/>
  <c r="P54" i="32"/>
  <c r="Q54" i="32"/>
  <c r="O56" i="32"/>
  <c r="P56" i="32"/>
  <c r="Q56" i="32"/>
  <c r="O58" i="32"/>
  <c r="P58" i="32"/>
  <c r="Q58" i="32"/>
  <c r="O60" i="32"/>
  <c r="P60" i="32"/>
  <c r="Q60" i="32"/>
  <c r="O62" i="32"/>
  <c r="P62" i="32"/>
  <c r="Q62" i="32"/>
  <c r="O64" i="32"/>
  <c r="P64" i="32"/>
  <c r="Q64" i="32"/>
  <c r="O66" i="32"/>
  <c r="P66" i="32"/>
  <c r="Q66" i="32"/>
  <c r="R7" i="35"/>
  <c r="S7" i="35"/>
  <c r="T7" i="35"/>
  <c r="U7" i="35"/>
  <c r="V7" i="35"/>
  <c r="W7" i="35"/>
  <c r="X7" i="35"/>
  <c r="U8" i="35"/>
  <c r="V8" i="35"/>
  <c r="W8" i="35"/>
  <c r="X8" i="35"/>
  <c r="R9" i="35"/>
  <c r="S9" i="35"/>
  <c r="T9" i="35"/>
  <c r="R11" i="35"/>
  <c r="S11" i="35"/>
  <c r="T11" i="35"/>
  <c r="U11" i="35"/>
  <c r="V11" i="35"/>
  <c r="W11" i="35"/>
  <c r="X11" i="35"/>
  <c r="U12" i="35"/>
  <c r="V12" i="35"/>
  <c r="W12" i="35"/>
  <c r="X12" i="35"/>
  <c r="R13" i="35"/>
  <c r="S13" i="35"/>
  <c r="T13" i="35"/>
  <c r="R15" i="35"/>
  <c r="S15" i="35"/>
  <c r="T15" i="35"/>
  <c r="U15" i="35"/>
  <c r="V15" i="35"/>
  <c r="W15" i="35"/>
  <c r="X15" i="35"/>
  <c r="U16" i="35"/>
  <c r="V16" i="35"/>
  <c r="W16" i="35"/>
  <c r="X16" i="35"/>
  <c r="R17" i="35"/>
  <c r="S17" i="35"/>
  <c r="T17" i="35"/>
  <c r="AA17" i="35"/>
  <c r="AD17" i="35" s="1"/>
  <c r="AA18" i="35"/>
  <c r="AD18" i="35" s="1"/>
  <c r="R19" i="35"/>
  <c r="S19" i="35"/>
  <c r="T19" i="35"/>
  <c r="U19" i="35"/>
  <c r="V19" i="35"/>
  <c r="W19" i="35"/>
  <c r="X19" i="35"/>
  <c r="U20" i="35"/>
  <c r="V20" i="35"/>
  <c r="W20" i="35"/>
  <c r="X20" i="35"/>
  <c r="R21" i="35"/>
  <c r="S21" i="35"/>
  <c r="T21" i="35"/>
  <c r="R23" i="35"/>
  <c r="S23" i="35"/>
  <c r="T23" i="35"/>
  <c r="U23" i="35"/>
  <c r="V23" i="35"/>
  <c r="W23" i="35"/>
  <c r="X23" i="35"/>
  <c r="U24" i="35"/>
  <c r="V24" i="35"/>
  <c r="W24" i="35"/>
  <c r="X24" i="35"/>
  <c r="R25" i="35"/>
  <c r="S25" i="35"/>
  <c r="T25" i="35"/>
  <c r="R27" i="35"/>
  <c r="S27" i="35"/>
  <c r="T27" i="35"/>
  <c r="U27" i="35"/>
  <c r="V27" i="35"/>
  <c r="W27" i="35"/>
  <c r="X27" i="35"/>
  <c r="U28" i="35"/>
  <c r="V28" i="35"/>
  <c r="W28" i="35"/>
  <c r="X28" i="35"/>
  <c r="R29" i="35"/>
  <c r="S29" i="35"/>
  <c r="T29" i="35"/>
  <c r="R31" i="35"/>
  <c r="S31" i="35"/>
  <c r="T31" i="35"/>
  <c r="U31" i="35"/>
  <c r="V31" i="35"/>
  <c r="W31" i="35"/>
  <c r="X31" i="35"/>
  <c r="U32" i="35"/>
  <c r="V32" i="35"/>
  <c r="W32" i="35"/>
  <c r="X32" i="35"/>
  <c r="R33" i="35"/>
  <c r="S33" i="35"/>
  <c r="T33" i="35"/>
  <c r="R35" i="35"/>
  <c r="S35" i="35"/>
  <c r="T35" i="35"/>
  <c r="U35" i="35"/>
  <c r="V35" i="35"/>
  <c r="W35" i="35"/>
  <c r="X35" i="35"/>
  <c r="U36" i="35"/>
  <c r="V36" i="35"/>
  <c r="W36" i="35"/>
  <c r="X36" i="35"/>
  <c r="R37" i="35"/>
  <c r="S37" i="35"/>
  <c r="T37" i="35"/>
  <c r="R39" i="35"/>
  <c r="S39" i="35"/>
  <c r="T39" i="35"/>
  <c r="U39" i="35"/>
  <c r="V39" i="35"/>
  <c r="W39" i="35"/>
  <c r="X39" i="35"/>
  <c r="U40" i="35"/>
  <c r="V40" i="35"/>
  <c r="W40" i="35"/>
  <c r="X40" i="35"/>
  <c r="R41" i="35"/>
  <c r="S41" i="35"/>
  <c r="T41" i="35"/>
  <c r="R43" i="35"/>
  <c r="S43" i="35"/>
  <c r="T43" i="35"/>
  <c r="U43" i="35"/>
  <c r="V43" i="35"/>
  <c r="W43" i="35"/>
  <c r="X43" i="35"/>
  <c r="U44" i="35"/>
  <c r="V44" i="35"/>
  <c r="W44" i="35"/>
  <c r="X44" i="35"/>
  <c r="R45" i="35"/>
  <c r="S45" i="35"/>
  <c r="T45" i="35"/>
  <c r="R47" i="35"/>
  <c r="S47" i="35"/>
  <c r="T47" i="35"/>
  <c r="U47" i="35"/>
  <c r="V47" i="35"/>
  <c r="W47" i="35"/>
  <c r="X47" i="35"/>
  <c r="U48" i="35"/>
  <c r="V48" i="35"/>
  <c r="W48" i="35"/>
  <c r="X48" i="35"/>
  <c r="R49" i="35"/>
  <c r="S49" i="35"/>
  <c r="T49" i="35"/>
  <c r="R51" i="35"/>
  <c r="S51" i="35"/>
  <c r="T51" i="35"/>
  <c r="U51" i="35"/>
  <c r="V51" i="35"/>
  <c r="W51" i="35"/>
  <c r="X51" i="35"/>
  <c r="U52" i="35"/>
  <c r="V52" i="35"/>
  <c r="W52" i="35"/>
  <c r="X52" i="35"/>
  <c r="R53" i="35"/>
  <c r="S53" i="35"/>
  <c r="T53" i="35"/>
  <c r="R55" i="35"/>
  <c r="S55" i="35"/>
  <c r="T55" i="35"/>
  <c r="U55" i="35"/>
  <c r="V55" i="35"/>
  <c r="W55" i="35"/>
  <c r="X55" i="35"/>
  <c r="U56" i="35"/>
  <c r="V56" i="35"/>
  <c r="W56" i="35"/>
  <c r="X56" i="35"/>
  <c r="R57" i="35"/>
  <c r="S57" i="35"/>
  <c r="T57" i="35"/>
  <c r="R59" i="35"/>
  <c r="S59" i="35"/>
  <c r="T59" i="35"/>
  <c r="U59" i="35"/>
  <c r="V59" i="35"/>
  <c r="W59" i="35"/>
  <c r="X59" i="35"/>
  <c r="U60" i="35"/>
  <c r="V60" i="35"/>
  <c r="W60" i="35"/>
  <c r="X60" i="35"/>
  <c r="R61" i="35"/>
  <c r="S61" i="35"/>
  <c r="T61" i="35"/>
  <c r="R63" i="35"/>
  <c r="S63" i="35"/>
  <c r="T63" i="35"/>
  <c r="U63" i="35"/>
  <c r="V63" i="35"/>
  <c r="W63" i="35"/>
  <c r="X63" i="35"/>
  <c r="U64" i="35"/>
  <c r="V64" i="35"/>
  <c r="W64" i="35"/>
  <c r="X64" i="35"/>
  <c r="R65" i="35"/>
  <c r="S65" i="35"/>
  <c r="T65" i="35"/>
  <c r="R67" i="35"/>
  <c r="S67" i="35"/>
  <c r="T67" i="35"/>
  <c r="U67" i="35"/>
  <c r="V67" i="35"/>
  <c r="W67" i="35"/>
  <c r="X67" i="35"/>
  <c r="U68" i="35"/>
  <c r="V68" i="35"/>
  <c r="W68" i="35"/>
  <c r="X68" i="35"/>
  <c r="R69" i="35"/>
  <c r="S69" i="35"/>
  <c r="T69" i="35"/>
  <c r="R71" i="35"/>
  <c r="S71" i="35"/>
  <c r="T71" i="35"/>
  <c r="U71" i="35"/>
  <c r="V71" i="35"/>
  <c r="W71" i="35"/>
  <c r="X71" i="35"/>
  <c r="U72" i="35"/>
  <c r="V72" i="35"/>
  <c r="W72" i="35"/>
  <c r="X72" i="35"/>
  <c r="R73" i="35"/>
  <c r="S73" i="35"/>
  <c r="T73" i="35"/>
  <c r="R75" i="35"/>
  <c r="S75" i="35"/>
  <c r="T75" i="35"/>
  <c r="U75" i="35"/>
  <c r="V75" i="35"/>
  <c r="W75" i="35"/>
  <c r="X75" i="35"/>
  <c r="U76" i="35"/>
  <c r="V76" i="35"/>
  <c r="W76" i="35"/>
  <c r="X76" i="35"/>
  <c r="R77" i="35"/>
  <c r="S77" i="35"/>
  <c r="T77" i="35"/>
  <c r="R79" i="35"/>
  <c r="S79" i="35"/>
  <c r="T79" i="35"/>
  <c r="U79" i="35"/>
  <c r="V79" i="35"/>
  <c r="W79" i="35"/>
  <c r="X79" i="35"/>
  <c r="U80" i="35"/>
  <c r="V80" i="35"/>
  <c r="W80" i="35"/>
  <c r="X80" i="35"/>
  <c r="R81" i="35"/>
  <c r="S81" i="35"/>
  <c r="T81" i="35"/>
  <c r="R83" i="35"/>
  <c r="S83" i="35"/>
  <c r="T83" i="35"/>
  <c r="U83" i="35"/>
  <c r="V83" i="35"/>
  <c r="W83" i="35"/>
  <c r="X83" i="35"/>
  <c r="U84" i="35"/>
  <c r="V84" i="35"/>
  <c r="W84" i="35"/>
  <c r="X84" i="35"/>
  <c r="R85" i="35"/>
  <c r="S85" i="35"/>
  <c r="T85" i="35"/>
  <c r="R88" i="35"/>
  <c r="S88" i="35"/>
  <c r="T88" i="35"/>
  <c r="U88" i="35"/>
  <c r="V88" i="35"/>
  <c r="W88" i="35"/>
  <c r="X88" i="35"/>
  <c r="U89" i="35"/>
  <c r="V89" i="35"/>
  <c r="W89" i="35"/>
  <c r="X89" i="35"/>
  <c r="R90" i="35"/>
  <c r="S90" i="35"/>
  <c r="T90" i="35"/>
  <c r="R92" i="35"/>
  <c r="S92" i="35"/>
  <c r="T92" i="35"/>
  <c r="U92" i="35"/>
  <c r="V92" i="35"/>
  <c r="W92" i="35"/>
  <c r="X92" i="35"/>
  <c r="U93" i="35"/>
  <c r="V93" i="35"/>
  <c r="W93" i="35"/>
  <c r="X93" i="35"/>
  <c r="R94" i="35"/>
  <c r="S94" i="35"/>
  <c r="T94" i="35"/>
  <c r="R96" i="35"/>
  <c r="S96" i="35"/>
  <c r="T96" i="35"/>
  <c r="U96" i="35"/>
  <c r="V96" i="35"/>
  <c r="W96" i="35"/>
  <c r="X96" i="35"/>
  <c r="U97" i="35"/>
  <c r="V97" i="35"/>
  <c r="W97" i="35"/>
  <c r="X97" i="35"/>
  <c r="R98" i="35"/>
  <c r="S98" i="35"/>
  <c r="T98" i="35"/>
  <c r="AA98" i="35"/>
  <c r="AD98" i="35" s="1"/>
  <c r="AA99" i="35"/>
  <c r="AD99" i="35" s="1"/>
  <c r="R100" i="35"/>
  <c r="S100" i="35"/>
  <c r="T100" i="35"/>
  <c r="U100" i="35"/>
  <c r="V100" i="35"/>
  <c r="W100" i="35"/>
  <c r="X100" i="35"/>
  <c r="U101" i="35"/>
  <c r="V101" i="35"/>
  <c r="W101" i="35"/>
  <c r="X101" i="35"/>
  <c r="R102" i="35"/>
  <c r="S102" i="35"/>
  <c r="T102" i="35"/>
  <c r="R105" i="35"/>
  <c r="S105" i="35"/>
  <c r="T105" i="35"/>
  <c r="U105" i="35"/>
  <c r="V105" i="35"/>
  <c r="W105" i="35"/>
  <c r="X105" i="35"/>
  <c r="U106" i="35"/>
  <c r="V106" i="35"/>
  <c r="W106" i="35"/>
  <c r="X106" i="35"/>
  <c r="R107" i="35"/>
  <c r="S107" i="35"/>
  <c r="T107" i="35"/>
  <c r="R109" i="35"/>
  <c r="S109" i="35"/>
  <c r="T109" i="35"/>
  <c r="U109" i="35"/>
  <c r="V109" i="35"/>
  <c r="W109" i="35"/>
  <c r="X109" i="35"/>
  <c r="U110" i="35"/>
  <c r="V110" i="35"/>
  <c r="W110" i="35"/>
  <c r="X110" i="35"/>
  <c r="R111" i="35"/>
  <c r="S111" i="35"/>
  <c r="T111" i="35"/>
  <c r="R113" i="35"/>
  <c r="S113" i="35"/>
  <c r="T113" i="35"/>
  <c r="U113" i="35"/>
  <c r="V113" i="35"/>
  <c r="W113" i="35"/>
  <c r="X113" i="35"/>
  <c r="U114" i="35"/>
  <c r="V114" i="35"/>
  <c r="W114" i="35"/>
  <c r="X114" i="35"/>
  <c r="R115" i="35"/>
  <c r="S115" i="35"/>
  <c r="T115" i="35"/>
  <c r="AA115" i="35"/>
  <c r="AD115" i="35" s="1"/>
  <c r="AA116" i="35"/>
  <c r="AD116" i="35" s="1"/>
  <c r="R117" i="35"/>
  <c r="S117" i="35"/>
  <c r="T117" i="35"/>
  <c r="U117" i="35"/>
  <c r="V117" i="35"/>
  <c r="W117" i="35"/>
  <c r="X117" i="35"/>
  <c r="U118" i="35"/>
  <c r="V118" i="35"/>
  <c r="W118" i="35"/>
  <c r="X118" i="35"/>
  <c r="R119" i="35"/>
  <c r="S119" i="35"/>
  <c r="T119" i="35"/>
  <c r="R121" i="35"/>
  <c r="S121" i="35"/>
  <c r="T121" i="35"/>
  <c r="U121" i="35"/>
  <c r="V121" i="35"/>
  <c r="W121" i="35"/>
  <c r="X121" i="35"/>
  <c r="U122" i="35"/>
  <c r="V122" i="35"/>
  <c r="W122" i="35"/>
  <c r="X122" i="35"/>
  <c r="R123" i="35"/>
  <c r="S123" i="35"/>
  <c r="T123" i="35"/>
  <c r="R125" i="35"/>
  <c r="S125" i="35"/>
  <c r="T125" i="35"/>
  <c r="U125" i="35"/>
  <c r="V125" i="35"/>
  <c r="W125" i="35"/>
  <c r="X125" i="35"/>
  <c r="U126" i="35"/>
  <c r="V126" i="35"/>
  <c r="W126" i="35"/>
  <c r="X126" i="35"/>
  <c r="R127" i="35"/>
  <c r="S127" i="35"/>
  <c r="T127" i="35"/>
  <c r="R129" i="35"/>
  <c r="S129" i="35"/>
  <c r="T129" i="35"/>
  <c r="U129" i="35"/>
  <c r="V129" i="35"/>
  <c r="W129" i="35"/>
  <c r="X129" i="35"/>
  <c r="U130" i="35"/>
  <c r="V130" i="35"/>
  <c r="W130" i="35"/>
  <c r="X130" i="35"/>
  <c r="R131" i="35"/>
  <c r="S131" i="35"/>
  <c r="T131" i="35"/>
  <c r="R133" i="35"/>
  <c r="S133" i="35"/>
  <c r="T133" i="35"/>
  <c r="U133" i="35"/>
  <c r="V133" i="35"/>
  <c r="W133" i="35"/>
  <c r="X133" i="35"/>
  <c r="U134" i="35"/>
  <c r="V134" i="35"/>
  <c r="W134" i="35"/>
  <c r="X134" i="35"/>
  <c r="R135" i="35"/>
  <c r="S135" i="35"/>
  <c r="T135" i="35"/>
  <c r="R137" i="35"/>
  <c r="S137" i="35"/>
  <c r="T137" i="35"/>
  <c r="U137" i="35"/>
  <c r="V137" i="35"/>
  <c r="W137" i="35"/>
  <c r="X137" i="35"/>
  <c r="U138" i="35"/>
  <c r="V138" i="35"/>
  <c r="W138" i="35"/>
  <c r="X138" i="35"/>
  <c r="R139" i="35"/>
  <c r="S139" i="35"/>
  <c r="T139" i="35"/>
  <c r="R141" i="35"/>
  <c r="S141" i="35"/>
  <c r="T141" i="35"/>
  <c r="U141" i="35"/>
  <c r="V141" i="35"/>
  <c r="W141" i="35"/>
  <c r="X141" i="35"/>
  <c r="U142" i="35"/>
  <c r="V142" i="35"/>
  <c r="W142" i="35"/>
  <c r="X142" i="35"/>
  <c r="R143" i="35"/>
  <c r="S143" i="35"/>
  <c r="T143" i="35"/>
  <c r="R145" i="35"/>
  <c r="S145" i="35"/>
  <c r="T145" i="35"/>
  <c r="U145" i="35"/>
  <c r="V145" i="35"/>
  <c r="W145" i="35"/>
  <c r="X145" i="35"/>
  <c r="U146" i="35"/>
  <c r="V146" i="35"/>
  <c r="W146" i="35"/>
  <c r="X146" i="35"/>
  <c r="R147" i="35"/>
  <c r="S147" i="35"/>
  <c r="T147" i="35"/>
  <c r="R149" i="35"/>
  <c r="S149" i="35"/>
  <c r="T149" i="35"/>
  <c r="U149" i="35"/>
  <c r="V149" i="35"/>
  <c r="W149" i="35"/>
  <c r="X149" i="35"/>
  <c r="U150" i="35"/>
  <c r="V150" i="35"/>
  <c r="W150" i="35"/>
  <c r="X150" i="35"/>
  <c r="R151" i="35"/>
  <c r="S151" i="35"/>
  <c r="T151" i="35"/>
  <c r="R153" i="35"/>
  <c r="S153" i="35"/>
  <c r="T153" i="35"/>
  <c r="U153" i="35"/>
  <c r="V153" i="35"/>
  <c r="W153" i="35"/>
  <c r="X153" i="35"/>
  <c r="U154" i="35"/>
  <c r="V154" i="35"/>
  <c r="W154" i="35"/>
  <c r="X154" i="35"/>
  <c r="R155" i="35"/>
  <c r="S155" i="35"/>
  <c r="T155" i="35"/>
  <c r="R157" i="35"/>
  <c r="S157" i="35"/>
  <c r="T157" i="35"/>
  <c r="U157" i="35"/>
  <c r="V157" i="35"/>
  <c r="W157" i="35"/>
  <c r="X157" i="35"/>
  <c r="U158" i="35"/>
  <c r="V158" i="35"/>
  <c r="W158" i="35"/>
  <c r="X158" i="35"/>
  <c r="R159" i="35"/>
  <c r="S159" i="35"/>
  <c r="T159" i="35"/>
  <c r="R161" i="35"/>
  <c r="S161" i="35"/>
  <c r="T161" i="35"/>
  <c r="U161" i="35"/>
  <c r="V161" i="35"/>
  <c r="W161" i="35"/>
  <c r="X161" i="35"/>
  <c r="U162" i="35"/>
  <c r="V162" i="35"/>
  <c r="W162" i="35"/>
  <c r="X162" i="35"/>
  <c r="R163" i="35"/>
  <c r="S163" i="35"/>
  <c r="T163" i="35"/>
  <c r="R165" i="35"/>
  <c r="S165" i="35"/>
  <c r="T165" i="35"/>
  <c r="U165" i="35"/>
  <c r="V165" i="35"/>
  <c r="W165" i="35"/>
  <c r="X165" i="35"/>
  <c r="U166" i="35"/>
  <c r="V166" i="35"/>
  <c r="W166" i="35"/>
  <c r="X166" i="35"/>
  <c r="R167" i="35"/>
  <c r="S167" i="35"/>
  <c r="T167" i="35"/>
  <c r="R169" i="35"/>
  <c r="S169" i="35"/>
  <c r="T169" i="35"/>
  <c r="U169" i="35"/>
  <c r="V169" i="35"/>
  <c r="W169" i="35"/>
  <c r="X169" i="35"/>
  <c r="U170" i="35"/>
  <c r="V170" i="35"/>
  <c r="W170" i="35"/>
  <c r="X170" i="35"/>
  <c r="R171" i="35"/>
  <c r="S171" i="35"/>
  <c r="T171" i="35"/>
  <c r="R173" i="35"/>
  <c r="S173" i="35"/>
  <c r="T173" i="35"/>
  <c r="U173" i="35"/>
  <c r="V173" i="35"/>
  <c r="W173" i="35"/>
  <c r="X173" i="35"/>
  <c r="U174" i="35"/>
  <c r="V174" i="35"/>
  <c r="W174" i="35"/>
  <c r="X174" i="35"/>
  <c r="R175" i="35"/>
  <c r="S175" i="35"/>
  <c r="T175" i="35"/>
  <c r="R177" i="35"/>
  <c r="S177" i="35"/>
  <c r="T177" i="35"/>
  <c r="U177" i="35"/>
  <c r="V177" i="35"/>
  <c r="W177" i="35"/>
  <c r="X177" i="35"/>
  <c r="U178" i="35"/>
  <c r="V178" i="35"/>
  <c r="W178" i="35"/>
  <c r="X178" i="35"/>
  <c r="R179" i="35"/>
  <c r="S179" i="35"/>
  <c r="T179" i="35"/>
  <c r="R181" i="35"/>
  <c r="S181" i="35"/>
  <c r="T181" i="35"/>
  <c r="U181" i="35"/>
  <c r="V181" i="35"/>
  <c r="W181" i="35"/>
  <c r="X181" i="35"/>
  <c r="U182" i="35"/>
  <c r="V182" i="35"/>
  <c r="W182" i="35"/>
  <c r="X182" i="35"/>
  <c r="R183" i="35"/>
  <c r="S183" i="35"/>
  <c r="T183" i="35"/>
  <c r="R185" i="35"/>
  <c r="S185" i="35"/>
  <c r="T185" i="35"/>
  <c r="U185" i="35"/>
  <c r="V185" i="35"/>
  <c r="W185" i="35"/>
  <c r="X185" i="35"/>
  <c r="U186" i="35"/>
  <c r="V186" i="35"/>
  <c r="W186" i="35"/>
  <c r="X186" i="35"/>
  <c r="R187" i="35"/>
  <c r="S187" i="35"/>
  <c r="T187" i="35"/>
  <c r="R189" i="35"/>
  <c r="S189" i="35"/>
  <c r="T189" i="35"/>
  <c r="U189" i="35"/>
  <c r="V189" i="35"/>
  <c r="W189" i="35"/>
  <c r="X189" i="35"/>
  <c r="U190" i="35"/>
  <c r="V190" i="35"/>
  <c r="W190" i="35"/>
  <c r="X190" i="35"/>
  <c r="R191" i="35"/>
  <c r="S191" i="35"/>
  <c r="T191" i="35"/>
  <c r="R193" i="35"/>
  <c r="S193" i="35"/>
  <c r="T193" i="35"/>
  <c r="U193" i="35"/>
  <c r="V193" i="35"/>
  <c r="W193" i="35"/>
  <c r="X193" i="35"/>
  <c r="U194" i="35"/>
  <c r="V194" i="35"/>
  <c r="W194" i="35"/>
  <c r="X194" i="35"/>
  <c r="R195" i="35"/>
  <c r="S195" i="35"/>
  <c r="T195" i="35"/>
  <c r="R197" i="35"/>
  <c r="S197" i="35"/>
  <c r="T197" i="35"/>
  <c r="U197" i="35"/>
  <c r="V197" i="35"/>
  <c r="W197" i="35"/>
  <c r="X197" i="35"/>
  <c r="U198" i="35"/>
  <c r="V198" i="35"/>
  <c r="W198" i="35"/>
  <c r="X198" i="35"/>
  <c r="R199" i="35"/>
  <c r="S199" i="35"/>
  <c r="T199" i="35"/>
  <c r="R201" i="35"/>
  <c r="S201" i="35"/>
  <c r="T201" i="35"/>
  <c r="U201" i="35"/>
  <c r="V201" i="35"/>
  <c r="W201" i="35"/>
  <c r="X201" i="35"/>
  <c r="U202" i="35"/>
  <c r="V202" i="35"/>
  <c r="W202" i="35"/>
  <c r="X202" i="35"/>
  <c r="R203" i="35"/>
  <c r="S203" i="35"/>
  <c r="T203" i="35"/>
  <c r="R205" i="35"/>
  <c r="S205" i="35"/>
  <c r="T205" i="35"/>
  <c r="U205" i="35"/>
  <c r="V205" i="35"/>
  <c r="W205" i="35"/>
  <c r="X205" i="35"/>
  <c r="U206" i="35"/>
  <c r="V206" i="35"/>
  <c r="W206" i="35"/>
  <c r="X206" i="35"/>
  <c r="R207" i="35"/>
  <c r="S207" i="35"/>
  <c r="T207" i="35"/>
  <c r="Q4" i="1"/>
  <c r="AZ4" i="1"/>
  <c r="Q5" i="1"/>
  <c r="AZ5" i="1"/>
  <c r="Q6" i="1"/>
  <c r="AZ6" i="1"/>
  <c r="Q7" i="1"/>
  <c r="AZ7" i="1"/>
  <c r="Q8" i="1"/>
  <c r="AZ8" i="1"/>
  <c r="Q9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Q1311" i="1"/>
  <c r="AZ1311" i="1"/>
  <c r="AZ1312" i="1"/>
  <c r="AZ1313" i="1"/>
  <c r="AZ1314" i="1"/>
  <c r="AZ1315" i="1"/>
  <c r="Q1316" i="1"/>
  <c r="AZ1316" i="1"/>
  <c r="Q1317" i="1"/>
  <c r="AZ1317" i="1"/>
  <c r="Q1318" i="1"/>
  <c r="AZ1318" i="1"/>
  <c r="Q1319" i="1"/>
  <c r="Z1319" i="1"/>
  <c r="AZ1319" i="1"/>
  <c r="AA19" i="35" l="1"/>
  <c r="AA21" i="35" s="1"/>
  <c r="T10" i="32"/>
  <c r="T12" i="32" s="1"/>
  <c r="V27" i="38"/>
  <c r="U17" i="38"/>
  <c r="AA11" i="35"/>
  <c r="AD11" i="35" s="1"/>
  <c r="P70" i="32"/>
  <c r="P72" i="32" s="1"/>
  <c r="U21" i="38"/>
  <c r="V21" i="38"/>
  <c r="AA117" i="35"/>
  <c r="AA119" i="35" s="1"/>
  <c r="X9" i="36"/>
  <c r="AA91" i="35"/>
  <c r="AD91" i="35" s="1"/>
  <c r="U25" i="38"/>
  <c r="V19" i="38"/>
  <c r="V33" i="38" s="1"/>
  <c r="V35" i="38" s="1"/>
  <c r="X8" i="36"/>
  <c r="AA10" i="35"/>
  <c r="AA12" i="35" s="1"/>
  <c r="AA14" i="35" s="1"/>
  <c r="R7" i="37"/>
  <c r="R9" i="37" s="1"/>
  <c r="R12" i="37" s="1"/>
  <c r="W211" i="35"/>
  <c r="W213" i="35" s="1"/>
  <c r="W23" i="38"/>
  <c r="M14" i="41"/>
  <c r="R15" i="37"/>
  <c r="R18" i="37" s="1"/>
  <c r="AA108" i="35"/>
  <c r="AD108" i="35" s="1"/>
  <c r="AA109" i="35"/>
  <c r="AD109" i="35" s="1"/>
  <c r="S211" i="35"/>
  <c r="S213" i="35" s="1"/>
  <c r="AA100" i="35"/>
  <c r="AA102" i="35" s="1"/>
  <c r="M15" i="41"/>
  <c r="M16" i="41" s="1"/>
  <c r="M19" i="41" s="1"/>
  <c r="AA92" i="35"/>
  <c r="AD92" i="35" s="1"/>
  <c r="AD10" i="35" l="1"/>
  <c r="AA93" i="35"/>
  <c r="AA95" i="35" s="1"/>
  <c r="AA110" i="35"/>
  <c r="AA112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Chia, Pey Dian</author>
  </authors>
  <commentList>
    <comment ref="D3" authorId="0" shapeId="0" xr:uid="{28CA0592-70AA-44C8-A42B-070D6EE1B8C0}">
      <text>
        <r>
          <rPr>
            <b/>
            <sz val="9"/>
            <color indexed="81"/>
            <rFont val="Tahoma"/>
            <family val="2"/>
          </rPr>
          <t>Chia, Pey Dian: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Chia, Pey Dian</author>
  </authors>
  <commentList>
    <comment ref="D3" authorId="0" shapeId="0" xr:uid="{2D066081-DF64-40CD-8233-B0DE321F0C77}">
      <text>
        <r>
          <rPr>
            <b/>
            <sz val="9"/>
            <color indexed="81"/>
            <rFont val="Tahoma"/>
            <family val="2"/>
          </rPr>
          <t>Chia, Pey Dian: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Chia, Pey Dian</author>
  </authors>
  <commentList>
    <comment ref="D3" authorId="0" shapeId="0" xr:uid="{350EB084-5892-4E58-9AD1-B2875BCAC095}">
      <text>
        <r>
          <rPr>
            <b/>
            <sz val="9"/>
            <color indexed="81"/>
            <rFont val="Tahoma"/>
            <family val="2"/>
          </rPr>
          <t>Chia, Pey Dian: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<sst xmlns="http://schemas.openxmlformats.org/spreadsheetml/2006/main" count="55993" uniqueCount="9295">
  <si>
    <t>DM800</t>
  </si>
  <si>
    <t>IO</t>
  </si>
  <si>
    <t>GND</t>
  </si>
  <si>
    <t>VSS</t>
  </si>
  <si>
    <t>Y7</t>
  </si>
  <si>
    <t>Y37</t>
  </si>
  <si>
    <t>Y11</t>
  </si>
  <si>
    <t>W2</t>
  </si>
  <si>
    <t>V7</t>
  </si>
  <si>
    <t>V33</t>
  </si>
  <si>
    <t>V11</t>
  </si>
  <si>
    <t>T7</t>
  </si>
  <si>
    <t>T37</t>
  </si>
  <si>
    <t>T11</t>
  </si>
  <si>
    <t>P7</t>
  </si>
  <si>
    <t>P37</t>
  </si>
  <si>
    <t>P33</t>
  </si>
  <si>
    <t>P11</t>
  </si>
  <si>
    <t>N42</t>
  </si>
  <si>
    <t>M37</t>
  </si>
  <si>
    <t>M33</t>
  </si>
  <si>
    <t>M29</t>
  </si>
  <si>
    <t>M15</t>
  </si>
  <si>
    <t>M11</t>
  </si>
  <si>
    <t>L39</t>
  </si>
  <si>
    <t>L38</t>
  </si>
  <si>
    <t>L36</t>
  </si>
  <si>
    <t>L35</t>
  </si>
  <si>
    <t>J40</t>
  </si>
  <si>
    <t>F5</t>
  </si>
  <si>
    <t>E34</t>
  </si>
  <si>
    <t>D35</t>
  </si>
  <si>
    <t>C6</t>
  </si>
  <si>
    <t>C32</t>
  </si>
  <si>
    <t>C30</t>
  </si>
  <si>
    <t>C28</t>
  </si>
  <si>
    <t>BA20</t>
  </si>
  <si>
    <t>B33</t>
  </si>
  <si>
    <t>AY5</t>
  </si>
  <si>
    <t>AW4</t>
  </si>
  <si>
    <t>AW20</t>
  </si>
  <si>
    <t>AV3</t>
  </si>
  <si>
    <t>AU20</t>
  </si>
  <si>
    <t>AT7</t>
  </si>
  <si>
    <t>AT29</t>
  </si>
  <si>
    <t>AT27</t>
  </si>
  <si>
    <t>AT11</t>
  </si>
  <si>
    <t>AR20</t>
  </si>
  <si>
    <t>AP29</t>
  </si>
  <si>
    <t>AP27</t>
  </si>
  <si>
    <t>AN20</t>
  </si>
  <si>
    <t>AM29</t>
  </si>
  <si>
    <t>AM27</t>
  </si>
  <si>
    <t>AG34</t>
  </si>
  <si>
    <t>AF5</t>
  </si>
  <si>
    <t>AE4</t>
  </si>
  <si>
    <t>AE34</t>
  </si>
  <si>
    <t>AD1</t>
  </si>
  <si>
    <t>AC4</t>
  </si>
  <si>
    <t>AC36</t>
  </si>
  <si>
    <t>AA4</t>
  </si>
  <si>
    <t>AA2</t>
  </si>
  <si>
    <t>LC14</t>
  </si>
  <si>
    <t>LC13</t>
  </si>
  <si>
    <t>T33</t>
  </si>
  <si>
    <t>BA26</t>
  </si>
  <si>
    <t>BA24</t>
  </si>
  <si>
    <t>AW26</t>
  </si>
  <si>
    <t>AW24</t>
  </si>
  <si>
    <t>AU26</t>
  </si>
  <si>
    <t>AU24</t>
  </si>
  <si>
    <t>AR24</t>
  </si>
  <si>
    <t>AN24</t>
  </si>
  <si>
    <t>AL22</t>
  </si>
  <si>
    <t>AL18</t>
  </si>
  <si>
    <t>AK29</t>
  </si>
  <si>
    <t>AK27</t>
  </si>
  <si>
    <t>AK13</t>
  </si>
  <si>
    <t>LC12</t>
  </si>
  <si>
    <t>AF9</t>
  </si>
  <si>
    <t>K27</t>
  </si>
  <si>
    <t>G22</t>
  </si>
  <si>
    <t>AP7</t>
  </si>
  <si>
    <t>L32</t>
  </si>
  <si>
    <t>L31</t>
  </si>
  <si>
    <t>DP31</t>
  </si>
  <si>
    <t>L30</t>
  </si>
  <si>
    <t>L29</t>
  </si>
  <si>
    <t>DP29</t>
  </si>
  <si>
    <t>L28</t>
  </si>
  <si>
    <t>AV7</t>
  </si>
  <si>
    <t>L27</t>
  </si>
  <si>
    <t>DP27</t>
  </si>
  <si>
    <t>L26</t>
  </si>
  <si>
    <t>L25</t>
  </si>
  <si>
    <t>DP25</t>
  </si>
  <si>
    <t>L42</t>
  </si>
  <si>
    <t>L41</t>
  </si>
  <si>
    <t>DP41</t>
  </si>
  <si>
    <t>L40</t>
  </si>
  <si>
    <t>DP39</t>
  </si>
  <si>
    <t>L37</t>
  </si>
  <si>
    <t>DP37</t>
  </si>
  <si>
    <t>AV11</t>
  </si>
  <si>
    <t>DP35</t>
  </si>
  <si>
    <t>L34</t>
  </si>
  <si>
    <t>L33</t>
  </si>
  <si>
    <t>DP33</t>
  </si>
  <si>
    <t>L24</t>
  </si>
  <si>
    <t>AV5</t>
  </si>
  <si>
    <t>L23</t>
  </si>
  <si>
    <t>DP23</t>
  </si>
  <si>
    <t>L12</t>
  </si>
  <si>
    <t>L11</t>
  </si>
  <si>
    <t>AY7</t>
  </si>
  <si>
    <t>L10</t>
  </si>
  <si>
    <t>L09</t>
  </si>
  <si>
    <t>BA4</t>
  </si>
  <si>
    <t>L08</t>
  </si>
  <si>
    <t>L07</t>
  </si>
  <si>
    <t>AY3</t>
  </si>
  <si>
    <t>L06</t>
  </si>
  <si>
    <t>L05</t>
  </si>
  <si>
    <t>AW2</t>
  </si>
  <si>
    <t>L22</t>
  </si>
  <si>
    <t>L21</t>
  </si>
  <si>
    <t>L20</t>
  </si>
  <si>
    <t>L19</t>
  </si>
  <si>
    <t>L18</t>
  </si>
  <si>
    <t>L17</t>
  </si>
  <si>
    <t>L16</t>
  </si>
  <si>
    <t>L15</t>
  </si>
  <si>
    <t>L14</t>
  </si>
  <si>
    <t>L13</t>
  </si>
  <si>
    <t>L04</t>
  </si>
  <si>
    <t>L03</t>
  </si>
  <si>
    <t>AV1</t>
  </si>
  <si>
    <t>DP11</t>
  </si>
  <si>
    <t>DP21</t>
  </si>
  <si>
    <t>DP19</t>
  </si>
  <si>
    <t>DP17</t>
  </si>
  <si>
    <t>DP15</t>
  </si>
  <si>
    <t>DP13</t>
  </si>
  <si>
    <t>L02</t>
  </si>
  <si>
    <t>L01</t>
  </si>
  <si>
    <t>AY11</t>
  </si>
  <si>
    <t>DP104</t>
  </si>
  <si>
    <t>DP102</t>
  </si>
  <si>
    <t>AT15</t>
  </si>
  <si>
    <t>AY15</t>
  </si>
  <si>
    <t>AK9</t>
  </si>
  <si>
    <t>L88</t>
  </si>
  <si>
    <t>L87</t>
  </si>
  <si>
    <t>L86</t>
  </si>
  <si>
    <t>L85</t>
  </si>
  <si>
    <t>L84</t>
  </si>
  <si>
    <t>L83</t>
  </si>
  <si>
    <t>L82</t>
  </si>
  <si>
    <t>L81</t>
  </si>
  <si>
    <t>L80</t>
  </si>
  <si>
    <t>L79</t>
  </si>
  <si>
    <t>L78</t>
  </si>
  <si>
    <t>L77</t>
  </si>
  <si>
    <t>L76</t>
  </si>
  <si>
    <t>L75</t>
  </si>
  <si>
    <t>DP83</t>
  </si>
  <si>
    <t>DP85</t>
  </si>
  <si>
    <t>L74</t>
  </si>
  <si>
    <t>L73</t>
  </si>
  <si>
    <t>DP81</t>
  </si>
  <si>
    <t>L72</t>
  </si>
  <si>
    <t>L71</t>
  </si>
  <si>
    <t>DP79</t>
  </si>
  <si>
    <t>L70</t>
  </si>
  <si>
    <t>L69</t>
  </si>
  <si>
    <t>L68</t>
  </si>
  <si>
    <t>L67</t>
  </si>
  <si>
    <t>DP77</t>
  </si>
  <si>
    <t>DP75</t>
  </si>
  <si>
    <t>L66</t>
  </si>
  <si>
    <t>L65</t>
  </si>
  <si>
    <t>DP73</t>
  </si>
  <si>
    <t>L64</t>
  </si>
  <si>
    <t>L63</t>
  </si>
  <si>
    <t>L62</t>
  </si>
  <si>
    <t>L61</t>
  </si>
  <si>
    <t>L60</t>
  </si>
  <si>
    <t>L59</t>
  </si>
  <si>
    <t>DP69</t>
  </si>
  <si>
    <t>DP67</t>
  </si>
  <si>
    <t>L58</t>
  </si>
  <si>
    <t>L57</t>
  </si>
  <si>
    <t>DP65</t>
  </si>
  <si>
    <t>L56</t>
  </si>
  <si>
    <t>L55</t>
  </si>
  <si>
    <t>DP63</t>
  </si>
  <si>
    <t>L54</t>
  </si>
  <si>
    <t>L53</t>
  </si>
  <si>
    <t>L52</t>
  </si>
  <si>
    <t>L51</t>
  </si>
  <si>
    <t>DP61</t>
  </si>
  <si>
    <t>DP59</t>
  </si>
  <si>
    <t>L50</t>
  </si>
  <si>
    <t>L49</t>
  </si>
  <si>
    <t>DP57</t>
  </si>
  <si>
    <t>L48</t>
  </si>
  <si>
    <t>L47</t>
  </si>
  <si>
    <t>DP55</t>
  </si>
  <si>
    <t>L46</t>
  </si>
  <si>
    <t>L45</t>
  </si>
  <si>
    <t>L44</t>
  </si>
  <si>
    <t>L43</t>
  </si>
  <si>
    <t>DP53</t>
  </si>
  <si>
    <t>AG36</t>
  </si>
  <si>
    <t>DP51</t>
  </si>
  <si>
    <t>DP103</t>
  </si>
  <si>
    <t>DP101</t>
  </si>
  <si>
    <t>AH9</t>
  </si>
  <si>
    <t>AF3</t>
  </si>
  <si>
    <t>LC11</t>
  </si>
  <si>
    <t>LC7</t>
  </si>
  <si>
    <t>LC6</t>
  </si>
  <si>
    <t>LC10</t>
  </si>
  <si>
    <t>LC9</t>
  </si>
  <si>
    <t>AP11</t>
  </si>
  <si>
    <t>LC16</t>
  </si>
  <si>
    <t>LC15</t>
  </si>
  <si>
    <t>AB1</t>
  </si>
  <si>
    <t>Y43</t>
  </si>
  <si>
    <t>HC4</t>
  </si>
  <si>
    <t>LC1</t>
  </si>
  <si>
    <t>LC2</t>
  </si>
  <si>
    <t>LC4</t>
  </si>
  <si>
    <t>LC3</t>
  </si>
  <si>
    <t>AV15</t>
  </si>
  <si>
    <t>A34</t>
  </si>
  <si>
    <t>LC8</t>
  </si>
  <si>
    <t>AJ34</t>
  </si>
  <si>
    <t>DP49</t>
  </si>
  <si>
    <t>DP47</t>
  </si>
  <si>
    <t>AJ36</t>
  </si>
  <si>
    <t>DP45</t>
  </si>
  <si>
    <t>A24</t>
  </si>
  <si>
    <t>D25</t>
  </si>
  <si>
    <t>C24</t>
  </si>
  <si>
    <t>A28</t>
  </si>
  <si>
    <t>B31</t>
  </si>
  <si>
    <t>B27</t>
  </si>
  <si>
    <t>A32</t>
  </si>
  <si>
    <t>R42</t>
  </si>
  <si>
    <t>B29</t>
  </si>
  <si>
    <t>A30</t>
  </si>
  <si>
    <t>U42</t>
  </si>
  <si>
    <t>Y41</t>
  </si>
  <si>
    <t>V3</t>
  </si>
  <si>
    <t>V1</t>
  </si>
  <si>
    <t>F3</t>
  </si>
  <si>
    <t>C18</t>
  </si>
  <si>
    <t>A26</t>
  </si>
  <si>
    <t>C26</t>
  </si>
  <si>
    <t>B25</t>
  </si>
  <si>
    <t>G40</t>
  </si>
  <si>
    <t>AA34</t>
  </si>
  <si>
    <t>E24</t>
  </si>
  <si>
    <t>E26</t>
  </si>
  <si>
    <t>G18</t>
  </si>
  <si>
    <t>E22</t>
  </si>
  <si>
    <t>E18</t>
  </si>
  <si>
    <t>D29</t>
  </si>
  <si>
    <t>D33</t>
  </si>
  <si>
    <t>E28</t>
  </si>
  <si>
    <t>E32</t>
  </si>
  <si>
    <t>DP141</t>
  </si>
  <si>
    <t>DP140</t>
  </si>
  <si>
    <t>DP139</t>
  </si>
  <si>
    <t>DP138</t>
  </si>
  <si>
    <t>DP137</t>
  </si>
  <si>
    <t>DP136</t>
  </si>
  <si>
    <t>DP135</t>
  </si>
  <si>
    <t>DP134</t>
  </si>
  <si>
    <t>DP144</t>
  </si>
  <si>
    <t>DP143</t>
  </si>
  <si>
    <t>DP142</t>
  </si>
  <si>
    <t>DP133</t>
  </si>
  <si>
    <t>DP132</t>
  </si>
  <si>
    <t>E30</t>
  </si>
  <si>
    <t>D31</t>
  </si>
  <si>
    <t>AB5</t>
  </si>
  <si>
    <t>R38</t>
  </si>
  <si>
    <t>AD5</t>
  </si>
  <si>
    <t>Y5</t>
  </si>
  <si>
    <t>Y39</t>
  </si>
  <si>
    <t>V5</t>
  </si>
  <si>
    <t>G6</t>
  </si>
  <si>
    <t>H9</t>
  </si>
  <si>
    <t>E6</t>
  </si>
  <si>
    <t>B35</t>
  </si>
  <si>
    <t>C34</t>
  </si>
  <si>
    <t>N38</t>
  </si>
  <si>
    <t>U38</t>
  </si>
  <si>
    <t>DP131</t>
  </si>
  <si>
    <t>DP130</t>
  </si>
  <si>
    <t>DP129</t>
  </si>
  <si>
    <t>DP128</t>
  </si>
  <si>
    <t>E20</t>
  </si>
  <si>
    <t>H27</t>
  </si>
  <si>
    <t>G26</t>
  </si>
  <si>
    <t>H17</t>
  </si>
  <si>
    <t>K13</t>
  </si>
  <si>
    <t>H13</t>
  </si>
  <si>
    <t>DP119</t>
  </si>
  <si>
    <t>DP118</t>
  </si>
  <si>
    <t>DP117</t>
  </si>
  <si>
    <t>DP116</t>
  </si>
  <si>
    <t>DP115</t>
  </si>
  <si>
    <t>DP114</t>
  </si>
  <si>
    <t>DP113</t>
  </si>
  <si>
    <t>DP112</t>
  </si>
  <si>
    <t>DP127</t>
  </si>
  <si>
    <t>H31</t>
  </si>
  <si>
    <t>DP126</t>
  </si>
  <si>
    <t>AB3</t>
  </si>
  <si>
    <t>DP125</t>
  </si>
  <si>
    <t>DP124</t>
  </si>
  <si>
    <t>DP123</t>
  </si>
  <si>
    <t>DP122</t>
  </si>
  <si>
    <t>DP121</t>
  </si>
  <si>
    <t>DP120</t>
  </si>
  <si>
    <t>DP111</t>
  </si>
  <si>
    <t>DP110</t>
  </si>
  <si>
    <t>AA36</t>
  </si>
  <si>
    <t>AC2</t>
  </si>
  <si>
    <t>K31</t>
  </si>
  <si>
    <t>H35</t>
  </si>
  <si>
    <t>AD3</t>
  </si>
  <si>
    <t>Y3</t>
  </si>
  <si>
    <t>AE2</t>
  </si>
  <si>
    <t>Y1</t>
  </si>
  <si>
    <t>AD9</t>
  </si>
  <si>
    <t>K9</t>
  </si>
  <si>
    <t>K35</t>
  </si>
  <si>
    <t>AC34</t>
  </si>
  <si>
    <t>DP109</t>
  </si>
  <si>
    <t>J18</t>
  </si>
  <si>
    <t>DP108</t>
  </si>
  <si>
    <t>DP107</t>
  </si>
  <si>
    <t>DP106</t>
  </si>
  <si>
    <t>K17</t>
  </si>
  <si>
    <t>J26</t>
  </si>
  <si>
    <t>J22</t>
  </si>
  <si>
    <t>W4</t>
  </si>
  <si>
    <t>M7</t>
  </si>
  <si>
    <t>V37</t>
  </si>
  <si>
    <t>D27</t>
  </si>
  <si>
    <t>AE36</t>
  </si>
  <si>
    <t>AF1</t>
  </si>
  <si>
    <t>DP100</t>
  </si>
  <si>
    <t>NoConnect
Pins</t>
  </si>
  <si>
    <t>Wildcard
Prefix
naming</t>
  </si>
  <si>
    <t>Max
Trace
Length
(mils)</t>
  </si>
  <si>
    <t>Extra
Custom
PrefixName</t>
  </si>
  <si>
    <t>Reference</t>
  </si>
  <si>
    <t>PCB
routing
Instruction</t>
  </si>
  <si>
    <t>Test
point
needed</t>
  </si>
  <si>
    <t>Pull
up/down</t>
  </si>
  <si>
    <t>Spacing
constraint
to
adjacent
net</t>
  </si>
  <si>
    <t>Wide
trace
(mils)</t>
  </si>
  <si>
    <t>Loop
back</t>
  </si>
  <si>
    <t>Ganged
/ shared
type</t>
  </si>
  <si>
    <t>Ganged
(no match
required)</t>
  </si>
  <si>
    <t>Share stub
matching
tol
(+/-mils)</t>
  </si>
  <si>
    <t>Share
channel
(match
required)</t>
  </si>
  <si>
    <t>Customer
provided
EC set</t>
  </si>
  <si>
    <t>Differential
impedance
(Ohm)</t>
  </si>
  <si>
    <t>Diff
phase
tolerance
(+/- mils)</t>
  </si>
  <si>
    <t>Channel
count</t>
  </si>
  <si>
    <t>Interface</t>
  </si>
  <si>
    <t>Ball Name</t>
  </si>
  <si>
    <t>Ball Location</t>
  </si>
  <si>
    <t>RA206.1</t>
  </si>
  <si>
    <t>RA206.2</t>
  </si>
  <si>
    <t>RA205.2</t>
  </si>
  <si>
    <t>RA205.1</t>
  </si>
  <si>
    <t>RA204.2</t>
  </si>
  <si>
    <t>RA204.1</t>
  </si>
  <si>
    <t>RA203.2</t>
  </si>
  <si>
    <t>RA203.1</t>
  </si>
  <si>
    <t>RA202.2</t>
  </si>
  <si>
    <t>RA202.1</t>
  </si>
  <si>
    <t>RA201.2</t>
  </si>
  <si>
    <t>RA201.1</t>
  </si>
  <si>
    <t>RA208.2</t>
  </si>
  <si>
    <t>RA208.1</t>
  </si>
  <si>
    <t>RA209.2</t>
  </si>
  <si>
    <t>RA209.1</t>
  </si>
  <si>
    <t>RA210.2</t>
  </si>
  <si>
    <t>RA210.1</t>
  </si>
  <si>
    <t>RA207.2</t>
  </si>
  <si>
    <t>RA207.1</t>
  </si>
  <si>
    <t>J1809.AS9</t>
  </si>
  <si>
    <t>J1809.BS9</t>
  </si>
  <si>
    <t>J1809.AS8</t>
  </si>
  <si>
    <t>J1809.BS8</t>
  </si>
  <si>
    <t>J1809.AS7</t>
  </si>
  <si>
    <t>J1809.BS7</t>
  </si>
  <si>
    <t>J1809.AS6</t>
  </si>
  <si>
    <t>J1809.BS6</t>
  </si>
  <si>
    <t>J1809.AS5</t>
  </si>
  <si>
    <t>J1809.BS5</t>
  </si>
  <si>
    <t>J1809.AS4</t>
  </si>
  <si>
    <t>J1809.BS4</t>
  </si>
  <si>
    <t>J1809.AS3</t>
  </si>
  <si>
    <t>J1809.BS3</t>
  </si>
  <si>
    <t>J1809.AS2</t>
  </si>
  <si>
    <t>J1809.BS2</t>
  </si>
  <si>
    <t>J1809.DS1</t>
  </si>
  <si>
    <t>J1809.CS1</t>
  </si>
  <si>
    <t>J1809.DS2</t>
  </si>
  <si>
    <t>J1809.CS2</t>
  </si>
  <si>
    <t>J1809.DS3</t>
  </si>
  <si>
    <t>J1809.CS3</t>
  </si>
  <si>
    <t>J1809.DS4</t>
  </si>
  <si>
    <t>J1809.CS4</t>
  </si>
  <si>
    <t>J1809.DS6</t>
  </si>
  <si>
    <t>J1809.CS6</t>
  </si>
  <si>
    <t>J1809.DS7</t>
  </si>
  <si>
    <t>J1809.CS7</t>
  </si>
  <si>
    <t>J1809.DS8</t>
  </si>
  <si>
    <t>J1809.CS8</t>
  </si>
  <si>
    <t>J1809.DS9</t>
  </si>
  <si>
    <t>J1809.CS9</t>
  </si>
  <si>
    <t>J1809.DS10</t>
  </si>
  <si>
    <t>J1809.CS10</t>
  </si>
  <si>
    <t>J1809.DS11</t>
  </si>
  <si>
    <t>J1809.CS11</t>
  </si>
  <si>
    <t>J1809.DS12</t>
  </si>
  <si>
    <t>J1809.CS12</t>
  </si>
  <si>
    <t>J1809.DS13</t>
  </si>
  <si>
    <t>J1809.CS13</t>
  </si>
  <si>
    <t>J1809.DS14</t>
  </si>
  <si>
    <t>J1809.CS14</t>
  </si>
  <si>
    <t>J1808.AS14</t>
  </si>
  <si>
    <t>J1808.BS14</t>
  </si>
  <si>
    <t>J1808.AS9</t>
  </si>
  <si>
    <t>J1808.BS9</t>
  </si>
  <si>
    <t>J1808.AS8</t>
  </si>
  <si>
    <t>J1808.BS8</t>
  </si>
  <si>
    <t>J1808.AS7</t>
  </si>
  <si>
    <t>J1808.BS7</t>
  </si>
  <si>
    <t>J1808.AS6</t>
  </si>
  <si>
    <t>J1808.BS6</t>
  </si>
  <si>
    <t>J1808.AS5</t>
  </si>
  <si>
    <t>J1808.BS5</t>
  </si>
  <si>
    <t>J1808.AS4</t>
  </si>
  <si>
    <t>J1808.BS4</t>
  </si>
  <si>
    <t>J1808.AS3</t>
  </si>
  <si>
    <t>J1808.BS3</t>
  </si>
  <si>
    <t>J1808.AS2</t>
  </si>
  <si>
    <t>J1808.BS2</t>
  </si>
  <si>
    <t>J1808.DS1</t>
  </si>
  <si>
    <t>J1808.CS1</t>
  </si>
  <si>
    <t>J1808.DS2</t>
  </si>
  <si>
    <t>J1808.CS2</t>
  </si>
  <si>
    <t>J1808.DS3</t>
  </si>
  <si>
    <t>J1808.CS3</t>
  </si>
  <si>
    <t>J1808.DS4</t>
  </si>
  <si>
    <t>J1808.CS4</t>
  </si>
  <si>
    <t>J1808.DS6</t>
  </si>
  <si>
    <t>J1808.CS6</t>
  </si>
  <si>
    <t>J1808.DS7</t>
  </si>
  <si>
    <t>J1808.CS7</t>
  </si>
  <si>
    <t>J1808.DS8</t>
  </si>
  <si>
    <t>J1808.CS8</t>
  </si>
  <si>
    <t>J1808.DS9</t>
  </si>
  <si>
    <t>J1808.CS9</t>
  </si>
  <si>
    <t>J1808.DS10</t>
  </si>
  <si>
    <t>J1808.CS10</t>
  </si>
  <si>
    <t>J1808.DS11</t>
  </si>
  <si>
    <t>J1808.CS11</t>
  </si>
  <si>
    <t>J1808.DS12</t>
  </si>
  <si>
    <t>J1808.CS12</t>
  </si>
  <si>
    <t>J1808.DS13</t>
  </si>
  <si>
    <t>J1808.CS13</t>
  </si>
  <si>
    <t>J1808.DS14</t>
  </si>
  <si>
    <t>J1808.CS14</t>
  </si>
  <si>
    <t>J1807.AS14</t>
  </si>
  <si>
    <t>J1807.BS14</t>
  </si>
  <si>
    <t>J1807.AS9</t>
  </si>
  <si>
    <t>J1807.BS9</t>
  </si>
  <si>
    <t>J1807.AS8</t>
  </si>
  <si>
    <t>J1807.BS8</t>
  </si>
  <si>
    <t>J1807.AS7</t>
  </si>
  <si>
    <t>J1807.BS7</t>
  </si>
  <si>
    <t>J1807.AS6</t>
  </si>
  <si>
    <t>J1807.BS6</t>
  </si>
  <si>
    <t>J1807.AS5</t>
  </si>
  <si>
    <t>J1807.BS5</t>
  </si>
  <si>
    <t>J1807.AS4</t>
  </si>
  <si>
    <t>J1807.BS4</t>
  </si>
  <si>
    <t>J1807.AS3</t>
  </si>
  <si>
    <t>J1807.BS3</t>
  </si>
  <si>
    <t>J1807.AS2</t>
  </si>
  <si>
    <t>J1807.BS2</t>
  </si>
  <si>
    <t>J1807.DS1</t>
  </si>
  <si>
    <t>J1807.CS1</t>
  </si>
  <si>
    <t>J1807.DS2</t>
  </si>
  <si>
    <t>J1807.CS2</t>
  </si>
  <si>
    <t>J1807.DS3</t>
  </si>
  <si>
    <t>J1807.CS3</t>
  </si>
  <si>
    <t>J1807.DS4</t>
  </si>
  <si>
    <t>J1807.CS4</t>
  </si>
  <si>
    <t>J1807.DS6</t>
  </si>
  <si>
    <t>J1807.CS6</t>
  </si>
  <si>
    <t>J1807.DS7</t>
  </si>
  <si>
    <t>J1807.CS7</t>
  </si>
  <si>
    <t>J1807.DS8</t>
  </si>
  <si>
    <t>J1807.CS8</t>
  </si>
  <si>
    <t>J1807.DS9</t>
  </si>
  <si>
    <t>J1807.CS9</t>
  </si>
  <si>
    <t>J1807.DS10</t>
  </si>
  <si>
    <t>J1807.CS10</t>
  </si>
  <si>
    <t>J1807.DS13</t>
  </si>
  <si>
    <t>J1807.CS13</t>
  </si>
  <si>
    <t>J1807.DS14</t>
  </si>
  <si>
    <t>J1807.CS14</t>
  </si>
  <si>
    <t>J1806.AS14</t>
  </si>
  <si>
    <t>J1806.BS14</t>
  </si>
  <si>
    <t>J1806.AS9</t>
  </si>
  <si>
    <t>J1806.BS9</t>
  </si>
  <si>
    <t>J1806.AS8</t>
  </si>
  <si>
    <t>J1806.BS8</t>
  </si>
  <si>
    <t>J1806.AS7</t>
  </si>
  <si>
    <t>J1806.BS7</t>
  </si>
  <si>
    <t>J1806.AS6</t>
  </si>
  <si>
    <t>J1806.BS6</t>
  </si>
  <si>
    <t>J1806.AS5</t>
  </si>
  <si>
    <t>J1806.BS5</t>
  </si>
  <si>
    <t>J1806.AS4</t>
  </si>
  <si>
    <t>J1806.BS4</t>
  </si>
  <si>
    <t>J1806.AS3</t>
  </si>
  <si>
    <t>J1806.BS3</t>
  </si>
  <si>
    <t>J1806.AS2</t>
  </si>
  <si>
    <t>J1806.BS2</t>
  </si>
  <si>
    <t>J1806.DS1</t>
  </si>
  <si>
    <t>J1806.CS1</t>
  </si>
  <si>
    <t>J1806.DS2</t>
  </si>
  <si>
    <t>J1806.CS2</t>
  </si>
  <si>
    <t>J1806.DS3</t>
  </si>
  <si>
    <t>J1806.CS3</t>
  </si>
  <si>
    <t>J1806.DS4</t>
  </si>
  <si>
    <t>J1806.CS4</t>
  </si>
  <si>
    <t>J1806.DS6</t>
  </si>
  <si>
    <t>J1806.CS6</t>
  </si>
  <si>
    <t>J1806.DS7</t>
  </si>
  <si>
    <t>J1806.CS7</t>
  </si>
  <si>
    <t>J1806.DS8</t>
  </si>
  <si>
    <t>J1806.CS8</t>
  </si>
  <si>
    <t>J1806.DS9</t>
  </si>
  <si>
    <t>J1806.CS9</t>
  </si>
  <si>
    <t>J1806.DS10</t>
  </si>
  <si>
    <t>J1806.CS10</t>
  </si>
  <si>
    <t>J1806.DS11</t>
  </si>
  <si>
    <t>J1806.CS11</t>
  </si>
  <si>
    <t>J1806.DS12</t>
  </si>
  <si>
    <t>J1806.CS12</t>
  </si>
  <si>
    <t>J1806.DS13</t>
  </si>
  <si>
    <t>J1806.CS13</t>
  </si>
  <si>
    <t>J1806.DS14</t>
  </si>
  <si>
    <t>J1806.CS14</t>
  </si>
  <si>
    <t>J1805.AS14</t>
  </si>
  <si>
    <t>J1805.BS14</t>
  </si>
  <si>
    <t>J1805.AS9</t>
  </si>
  <si>
    <t>J1805.BS9</t>
  </si>
  <si>
    <t>J1805.AS8</t>
  </si>
  <si>
    <t>J1805.BS8</t>
  </si>
  <si>
    <t>J1805.AS7</t>
  </si>
  <si>
    <t>J1805.BS7</t>
  </si>
  <si>
    <t>J1805.AS6</t>
  </si>
  <si>
    <t>J1805.BS6</t>
  </si>
  <si>
    <t>J1805.AS5</t>
  </si>
  <si>
    <t>J1805.BS5</t>
  </si>
  <si>
    <t>J1805.AS4</t>
  </si>
  <si>
    <t>J1805.BS4</t>
  </si>
  <si>
    <t>J1805.AS3</t>
  </si>
  <si>
    <t>J1805.BS3</t>
  </si>
  <si>
    <t>J1805.AS2</t>
  </si>
  <si>
    <t>J1805.BS2</t>
  </si>
  <si>
    <t>J1805.DS1</t>
  </si>
  <si>
    <t>J1805.CS1</t>
  </si>
  <si>
    <t>J1805.DS2</t>
  </si>
  <si>
    <t>J1805.CS2</t>
  </si>
  <si>
    <t>J1805.DS3</t>
  </si>
  <si>
    <t>J1805.CS3</t>
  </si>
  <si>
    <t>J1805.DS4</t>
  </si>
  <si>
    <t>J1805.CS4</t>
  </si>
  <si>
    <t>J1805.DS6</t>
  </si>
  <si>
    <t>J1805.CS6</t>
  </si>
  <si>
    <t>J1805.DS7</t>
  </si>
  <si>
    <t>J1805.CS7</t>
  </si>
  <si>
    <t>J1805.DS8</t>
  </si>
  <si>
    <t>J1805.CS8</t>
  </si>
  <si>
    <t>J1805.DS9</t>
  </si>
  <si>
    <t>J1805.CS9</t>
  </si>
  <si>
    <t>J1805.DS10</t>
  </si>
  <si>
    <t>J1805.CS10</t>
  </si>
  <si>
    <t>J1805.DS11</t>
  </si>
  <si>
    <t>J1805.CS11</t>
  </si>
  <si>
    <t>J1805.DS12</t>
  </si>
  <si>
    <t>J1805.CS12</t>
  </si>
  <si>
    <t>J1805.DS13</t>
  </si>
  <si>
    <t>J1805.CS13</t>
  </si>
  <si>
    <t>J1805.DS14</t>
  </si>
  <si>
    <t>J1805.CS14</t>
  </si>
  <si>
    <t>J1804.AS14</t>
  </si>
  <si>
    <t>J1804.BS14</t>
  </si>
  <si>
    <t>J1804.AS9</t>
  </si>
  <si>
    <t>J1804.BS9</t>
  </si>
  <si>
    <t>J1804.AS8</t>
  </si>
  <si>
    <t>J1804.BS8</t>
  </si>
  <si>
    <t>J1804.AS7</t>
  </si>
  <si>
    <t>J1804.BS7</t>
  </si>
  <si>
    <t>J1804.AS6</t>
  </si>
  <si>
    <t>J1804.BS6</t>
  </si>
  <si>
    <t>J1804.AS5</t>
  </si>
  <si>
    <t>J1804.BS5</t>
  </si>
  <si>
    <t>J1804.AS4</t>
  </si>
  <si>
    <t>J1804.BS4</t>
  </si>
  <si>
    <t>J1804.AS3</t>
  </si>
  <si>
    <t>J1804.BS3</t>
  </si>
  <si>
    <t>J1804.AS2</t>
  </si>
  <si>
    <t>J1804.BS2</t>
  </si>
  <si>
    <t>J1804.DS1</t>
  </si>
  <si>
    <t>J1804.CS1</t>
  </si>
  <si>
    <t>J1804.DS2</t>
  </si>
  <si>
    <t>J1804.CS2</t>
  </si>
  <si>
    <t>J1804.DS3</t>
  </si>
  <si>
    <t>J1804.CS3</t>
  </si>
  <si>
    <t>J1804.DS4</t>
  </si>
  <si>
    <t>J1804.CS4</t>
  </si>
  <si>
    <t>J1804.DS6</t>
  </si>
  <si>
    <t>J1804.CS6</t>
  </si>
  <si>
    <t>J1804.DS7</t>
  </si>
  <si>
    <t>J1804.CS7</t>
  </si>
  <si>
    <t>J1804.DS8</t>
  </si>
  <si>
    <t>J1804.CS8</t>
  </si>
  <si>
    <t>J1804.DS9</t>
  </si>
  <si>
    <t>J1804.CS9</t>
  </si>
  <si>
    <t>J1804.DS10</t>
  </si>
  <si>
    <t>J1804.CS10</t>
  </si>
  <si>
    <t>J1804.DS13</t>
  </si>
  <si>
    <t>J1804.CS13</t>
  </si>
  <si>
    <t>J1804.DS14</t>
  </si>
  <si>
    <t>J1804.CS14</t>
  </si>
  <si>
    <t>J1803.AS14</t>
  </si>
  <si>
    <t>J1803.BS14</t>
  </si>
  <si>
    <t>J1803.AS9</t>
  </si>
  <si>
    <t>J1803.BS9</t>
  </si>
  <si>
    <t>J1803.AS8</t>
  </si>
  <si>
    <t>J1803.BS8</t>
  </si>
  <si>
    <t>J1803.AS7</t>
  </si>
  <si>
    <t>J1803.BS7</t>
  </si>
  <si>
    <t>J1803.AS6</t>
  </si>
  <si>
    <t>J1803.BS6</t>
  </si>
  <si>
    <t>J1803.AS5</t>
  </si>
  <si>
    <t>J1803.BS5</t>
  </si>
  <si>
    <t>J1803.AS4</t>
  </si>
  <si>
    <t>J1803.BS4</t>
  </si>
  <si>
    <t>J1803.AS3</t>
  </si>
  <si>
    <t>J1803.BS3</t>
  </si>
  <si>
    <t>J1803.AS2</t>
  </si>
  <si>
    <t>J1803.BS2</t>
  </si>
  <si>
    <t>J1803.DS1</t>
  </si>
  <si>
    <t>J1803.CS1</t>
  </si>
  <si>
    <t>J1803.DS2</t>
  </si>
  <si>
    <t>J1803.CS2</t>
  </si>
  <si>
    <t>J1803.DS3</t>
  </si>
  <si>
    <t>J1803.CS3</t>
  </si>
  <si>
    <t>J1803.DS4</t>
  </si>
  <si>
    <t>J1803.CS4</t>
  </si>
  <si>
    <t>J1803.DS6</t>
  </si>
  <si>
    <t>J1803.CS6</t>
  </si>
  <si>
    <t>J1803.DS7</t>
  </si>
  <si>
    <t>J1803.CS7</t>
  </si>
  <si>
    <t>J1803.DS8</t>
  </si>
  <si>
    <t>J1803.CS8</t>
  </si>
  <si>
    <t>J1803.DS9</t>
  </si>
  <si>
    <t>J1803.CS9</t>
  </si>
  <si>
    <t>J1803.DS10</t>
  </si>
  <si>
    <t>J1803.CS10</t>
  </si>
  <si>
    <t>J1803.DS11</t>
  </si>
  <si>
    <t>J1803.CS11</t>
  </si>
  <si>
    <t>J1803.DS12</t>
  </si>
  <si>
    <t>J1803.CS12</t>
  </si>
  <si>
    <t>J1803.DS13</t>
  </si>
  <si>
    <t>J1803.CS13</t>
  </si>
  <si>
    <t>J1803.DS14</t>
  </si>
  <si>
    <t>J1803.CS14</t>
  </si>
  <si>
    <t>J1802.AS14</t>
  </si>
  <si>
    <t>J1802.BS14</t>
  </si>
  <si>
    <t>J1802.AS9</t>
  </si>
  <si>
    <t>J1802.BS9</t>
  </si>
  <si>
    <t>J1802.AS8</t>
  </si>
  <si>
    <t>J1802.BS8</t>
  </si>
  <si>
    <t>J1802.AS7</t>
  </si>
  <si>
    <t>J1802.BS7</t>
  </si>
  <si>
    <t>J1802.AS6</t>
  </si>
  <si>
    <t>J1802.BS6</t>
  </si>
  <si>
    <t>J1802.AS5</t>
  </si>
  <si>
    <t>J1802.BS5</t>
  </si>
  <si>
    <t>J1802.AS4</t>
  </si>
  <si>
    <t>J1802.BS4</t>
  </si>
  <si>
    <t>J1802.AS3</t>
  </si>
  <si>
    <t>J1802.BS3</t>
  </si>
  <si>
    <t>J1802.AS2</t>
  </si>
  <si>
    <t>J1802.BS2</t>
  </si>
  <si>
    <t>J1802.DS1</t>
  </si>
  <si>
    <t>J1802.CS1</t>
  </si>
  <si>
    <t>J1802.DS2</t>
  </si>
  <si>
    <t>J1802.CS2</t>
  </si>
  <si>
    <t>J1802.DS3</t>
  </si>
  <si>
    <t>J1802.CS3</t>
  </si>
  <si>
    <t>J1802.DS4</t>
  </si>
  <si>
    <t>J1802.CS4</t>
  </si>
  <si>
    <t>J1802.DS6</t>
  </si>
  <si>
    <t>J1802.CS6</t>
  </si>
  <si>
    <t>J1802.DS7</t>
  </si>
  <si>
    <t>J1802.CS7</t>
  </si>
  <si>
    <t>J1802.DS8</t>
  </si>
  <si>
    <t>J1802.CS8</t>
  </si>
  <si>
    <t>J1802.DS9</t>
  </si>
  <si>
    <t>J1802.CS9</t>
  </si>
  <si>
    <t>J1802.DS10</t>
  </si>
  <si>
    <t>J1802.CS10</t>
  </si>
  <si>
    <t>J1802.DS11</t>
  </si>
  <si>
    <t>J1802.CS11</t>
  </si>
  <si>
    <t>J1802.DS12</t>
  </si>
  <si>
    <t>J1802.CS12</t>
  </si>
  <si>
    <t>J1802.DS13</t>
  </si>
  <si>
    <t>J1802.CS13</t>
  </si>
  <si>
    <t>J1802.DS14</t>
  </si>
  <si>
    <t>J1802.CS14</t>
  </si>
  <si>
    <t>J1801.AS14</t>
  </si>
  <si>
    <t>J1801.AS9</t>
  </si>
  <si>
    <t>J1801.BS9</t>
  </si>
  <si>
    <t>J1801.AS8</t>
  </si>
  <si>
    <t>J1801.BS8</t>
  </si>
  <si>
    <t>J1801.AS7</t>
  </si>
  <si>
    <t>J1801.BS7</t>
  </si>
  <si>
    <t>J1801.AS6</t>
  </si>
  <si>
    <t>J1801.BS6</t>
  </si>
  <si>
    <t>J1801.AS5</t>
  </si>
  <si>
    <t>J1801.BS5</t>
  </si>
  <si>
    <t>J1801.AS4</t>
  </si>
  <si>
    <t>J1801.BS4</t>
  </si>
  <si>
    <t>J1801.AS3</t>
  </si>
  <si>
    <t>J1801.BS3</t>
  </si>
  <si>
    <t>J1801.AS2</t>
  </si>
  <si>
    <t>J1801.BS2</t>
  </si>
  <si>
    <t>J1801.DS1</t>
  </si>
  <si>
    <t>J1801.CS1</t>
  </si>
  <si>
    <t>J1801.DS2</t>
  </si>
  <si>
    <t>J1801.CS2</t>
  </si>
  <si>
    <t>J1801.DS3</t>
  </si>
  <si>
    <t>J1801.CS3</t>
  </si>
  <si>
    <t>J1801.DS4</t>
  </si>
  <si>
    <t>J1801.CS4</t>
  </si>
  <si>
    <t>J1801.DS6</t>
  </si>
  <si>
    <t>J1801.CS6</t>
  </si>
  <si>
    <t>J1801.DS7</t>
  </si>
  <si>
    <t>J1801.CS7</t>
  </si>
  <si>
    <t>J1801.DS8</t>
  </si>
  <si>
    <t>J1801.CS8</t>
  </si>
  <si>
    <t>J1801.DS9</t>
  </si>
  <si>
    <t>J1801.CS9</t>
  </si>
  <si>
    <t>J1801.DS10</t>
  </si>
  <si>
    <t>J1801.CS10</t>
  </si>
  <si>
    <t>J1801.DS13</t>
  </si>
  <si>
    <t>J1801.CS13</t>
  </si>
  <si>
    <t>J1801.DS14</t>
  </si>
  <si>
    <t>J1801.CS14</t>
  </si>
  <si>
    <t>J1709.AS14</t>
  </si>
  <si>
    <t>J1709.BS14</t>
  </si>
  <si>
    <t>J1709.AS9</t>
  </si>
  <si>
    <t>J1709.BS9</t>
  </si>
  <si>
    <t>J1709.AS8</t>
  </si>
  <si>
    <t>J1709.BS8</t>
  </si>
  <si>
    <t>J1709.AS7</t>
  </si>
  <si>
    <t>J1709.BS7</t>
  </si>
  <si>
    <t>J1709.AS6</t>
  </si>
  <si>
    <t>J1709.BS6</t>
  </si>
  <si>
    <t>J1709.AS5</t>
  </si>
  <si>
    <t>J1709.BS5</t>
  </si>
  <si>
    <t>J1709.AS4</t>
  </si>
  <si>
    <t>J1709.BS4</t>
  </si>
  <si>
    <t>J1709.AS3</t>
  </si>
  <si>
    <t>J1709.BS3</t>
  </si>
  <si>
    <t>J1709.AS2</t>
  </si>
  <si>
    <t>J1709.BS2</t>
  </si>
  <si>
    <t>J1709.DS1</t>
  </si>
  <si>
    <t>J1709.CS1</t>
  </si>
  <si>
    <t>J1709.DS2</t>
  </si>
  <si>
    <t>J1709.CS2</t>
  </si>
  <si>
    <t>J1709.DS3</t>
  </si>
  <si>
    <t>J1709.CS3</t>
  </si>
  <si>
    <t>J1709.DS4</t>
  </si>
  <si>
    <t>J1709.CS4</t>
  </si>
  <si>
    <t>J1709.DS6</t>
  </si>
  <si>
    <t>J1709.CS6</t>
  </si>
  <si>
    <t>J1709.DS7</t>
  </si>
  <si>
    <t>J1709.CS7</t>
  </si>
  <si>
    <t>J1709.DS8</t>
  </si>
  <si>
    <t>J1709.CS8</t>
  </si>
  <si>
    <t>J1709.DS9</t>
  </si>
  <si>
    <t>J1709.CS9</t>
  </si>
  <si>
    <t>J1709.DS10</t>
  </si>
  <si>
    <t>J1709.CS10</t>
  </si>
  <si>
    <t>J1709.DS13</t>
  </si>
  <si>
    <t>J1709.CS13</t>
  </si>
  <si>
    <t>J1709.DS14</t>
  </si>
  <si>
    <t>J1709.CS14</t>
  </si>
  <si>
    <t>J1708.AS14</t>
  </si>
  <si>
    <t>J1708.BS14</t>
  </si>
  <si>
    <t>J1708.AS9</t>
  </si>
  <si>
    <t>J1708.BS9</t>
  </si>
  <si>
    <t>J1708.AS8</t>
  </si>
  <si>
    <t>J1708.BS8</t>
  </si>
  <si>
    <t>J1708.AS7</t>
  </si>
  <si>
    <t>J1708.BS7</t>
  </si>
  <si>
    <t>J1708.AS6</t>
  </si>
  <si>
    <t>J1708.BS6</t>
  </si>
  <si>
    <t>J1708.AS5</t>
  </si>
  <si>
    <t>J1708.BS5</t>
  </si>
  <si>
    <t>J1708.AS4</t>
  </si>
  <si>
    <t>J1708.BS4</t>
  </si>
  <si>
    <t>J1708.AS3</t>
  </si>
  <si>
    <t>J1708.BS3</t>
  </si>
  <si>
    <t>J1708.AS2</t>
  </si>
  <si>
    <t>J1708.BS2</t>
  </si>
  <si>
    <t>J1708.DS1</t>
  </si>
  <si>
    <t>J1708.CS1</t>
  </si>
  <si>
    <t>J1708.DS2</t>
  </si>
  <si>
    <t>J1708.CS2</t>
  </si>
  <si>
    <t>J1708.DS3</t>
  </si>
  <si>
    <t>J1708.CS3</t>
  </si>
  <si>
    <t>J1708.DS4</t>
  </si>
  <si>
    <t>J1708.CS4</t>
  </si>
  <si>
    <t>J1708.DS6</t>
  </si>
  <si>
    <t>J1708.CS6</t>
  </si>
  <si>
    <t>J1708.DS7</t>
  </si>
  <si>
    <t>J1708.CS7</t>
  </si>
  <si>
    <t>J1708.DS8</t>
  </si>
  <si>
    <t>J1708.CS8</t>
  </si>
  <si>
    <t>J1708.DS9</t>
  </si>
  <si>
    <t>J1708.CS9</t>
  </si>
  <si>
    <t>J1708.DS10</t>
  </si>
  <si>
    <t>J1708.CS10</t>
  </si>
  <si>
    <t>J1708.DS11</t>
  </si>
  <si>
    <t>J1708.CS11</t>
  </si>
  <si>
    <t>J1708.DS12</t>
  </si>
  <si>
    <t>J1708.CS12</t>
  </si>
  <si>
    <t>J1708.DS13</t>
  </si>
  <si>
    <t>J1708.CS13</t>
  </si>
  <si>
    <t>J1708.DS14</t>
  </si>
  <si>
    <t>J1708.CS14</t>
  </si>
  <si>
    <t>J1707.AS14</t>
  </si>
  <si>
    <t>J1707.BS14</t>
  </si>
  <si>
    <t>J1707.AS9</t>
  </si>
  <si>
    <t>J1707.BS9</t>
  </si>
  <si>
    <t>J1707.AS8</t>
  </si>
  <si>
    <t>J1707.BS8</t>
  </si>
  <si>
    <t>J1707.AS7</t>
  </si>
  <si>
    <t>J1707.BS7</t>
  </si>
  <si>
    <t>J1707.AS6</t>
  </si>
  <si>
    <t>J1707.BS6</t>
  </si>
  <si>
    <t>J1707.AS5</t>
  </si>
  <si>
    <t>J1707.BS5</t>
  </si>
  <si>
    <t>J1707.AS4</t>
  </si>
  <si>
    <t>J1707.BS4</t>
  </si>
  <si>
    <t>J1707.AS3</t>
  </si>
  <si>
    <t>J1707.BS3</t>
  </si>
  <si>
    <t>J1707.AS2</t>
  </si>
  <si>
    <t>J1707.BS2</t>
  </si>
  <si>
    <t>J1707.DS1</t>
  </si>
  <si>
    <t>J1707.CS1</t>
  </si>
  <si>
    <t>J1707.DS2</t>
  </si>
  <si>
    <t>J1707.CS2</t>
  </si>
  <si>
    <t>J1707.DS3</t>
  </si>
  <si>
    <t>J1707.CS3</t>
  </si>
  <si>
    <t>J1707.CS4</t>
  </si>
  <si>
    <t>J1707.DS6</t>
  </si>
  <si>
    <t>J1707.CS6</t>
  </si>
  <si>
    <t>J1707.DS7</t>
  </si>
  <si>
    <t>J1707.CS7</t>
  </si>
  <si>
    <t>J1707.DS8</t>
  </si>
  <si>
    <t>J1707.CS8</t>
  </si>
  <si>
    <t>J1707.DS9</t>
  </si>
  <si>
    <t>J1707.CS9</t>
  </si>
  <si>
    <t>J1707.DS10</t>
  </si>
  <si>
    <t>J1707.CS10</t>
  </si>
  <si>
    <t>J1707.DS11</t>
  </si>
  <si>
    <t>J1707.CS11</t>
  </si>
  <si>
    <t>J1707.DS12</t>
  </si>
  <si>
    <t>J1707.CS12</t>
  </si>
  <si>
    <t>J1707.DS13</t>
  </si>
  <si>
    <t>J1707.CS13</t>
  </si>
  <si>
    <t>J1707.DS14</t>
  </si>
  <si>
    <t>J1707.CS14</t>
  </si>
  <si>
    <t>J1706.AS14</t>
  </si>
  <si>
    <t>J1706.BS14</t>
  </si>
  <si>
    <t>J1706.AS9</t>
  </si>
  <si>
    <t>J1706.BS9</t>
  </si>
  <si>
    <t>J1706.AS8</t>
  </si>
  <si>
    <t>J1706.BS8</t>
  </si>
  <si>
    <t>J1706.AS7</t>
  </si>
  <si>
    <t>J1706.BS7</t>
  </si>
  <si>
    <t>J1706.AS6</t>
  </si>
  <si>
    <t>J1706.BS6</t>
  </si>
  <si>
    <t>J1706.AS5</t>
  </si>
  <si>
    <t>J1706.BS5</t>
  </si>
  <si>
    <t>J1706.AS4</t>
  </si>
  <si>
    <t>J1706.BS4</t>
  </si>
  <si>
    <t>J1706.AS3</t>
  </si>
  <si>
    <t>J1706.BS3</t>
  </si>
  <si>
    <t>J1706.AS2</t>
  </si>
  <si>
    <t>J1706.BS2</t>
  </si>
  <si>
    <t>J1706.DS1</t>
  </si>
  <si>
    <t>J1706.CS1</t>
  </si>
  <si>
    <t>J1706.DS2</t>
  </si>
  <si>
    <t>J1706.CS2</t>
  </si>
  <si>
    <t>J1706.DS3</t>
  </si>
  <si>
    <t>J1706.CS3</t>
  </si>
  <si>
    <t>J1706.DS4</t>
  </si>
  <si>
    <t>J1706.CS4</t>
  </si>
  <si>
    <t>J1706.DS6</t>
  </si>
  <si>
    <t>J1706.CS6</t>
  </si>
  <si>
    <t>J1706.DS7</t>
  </si>
  <si>
    <t>J1706.CS7</t>
  </si>
  <si>
    <t>J1706.DS8</t>
  </si>
  <si>
    <t>J1706.CS8</t>
  </si>
  <si>
    <t>J1706.DS9</t>
  </si>
  <si>
    <t>J1706.CS9</t>
  </si>
  <si>
    <t>J1706.DS10</t>
  </si>
  <si>
    <t>J1706.CS10</t>
  </si>
  <si>
    <t>J1706.DS13</t>
  </si>
  <si>
    <t>J1706.CS13</t>
  </si>
  <si>
    <t>J1706.DS14</t>
  </si>
  <si>
    <t>J1706.CS14</t>
  </si>
  <si>
    <t>J1705.BS14</t>
  </si>
  <si>
    <t>J1705.AS9</t>
  </si>
  <si>
    <t>J1705.BS9</t>
  </si>
  <si>
    <t>J1705.AS8</t>
  </si>
  <si>
    <t>J1705.BS8</t>
  </si>
  <si>
    <t>J1705.AS7</t>
  </si>
  <si>
    <t>J1705.BS7</t>
  </si>
  <si>
    <t>J1705.AS6</t>
  </si>
  <si>
    <t>J1705.BS6</t>
  </si>
  <si>
    <t>J1705.AS5</t>
  </si>
  <si>
    <t>J1705.BS5</t>
  </si>
  <si>
    <t>J1705.AS4</t>
  </si>
  <si>
    <t>J1705.BS4</t>
  </si>
  <si>
    <t>J1705.AS3</t>
  </si>
  <si>
    <t>J1705.BS3</t>
  </si>
  <si>
    <t>J1705.AS2</t>
  </si>
  <si>
    <t>J1705.BS2</t>
  </si>
  <si>
    <t>J1705.DS1</t>
  </si>
  <si>
    <t>J1705.CS1</t>
  </si>
  <si>
    <t>J1705.DS2</t>
  </si>
  <si>
    <t>J1705.CS2</t>
  </si>
  <si>
    <t>J1705.DS3</t>
  </si>
  <si>
    <t>J1705.CS3</t>
  </si>
  <si>
    <t>J1705.DS4</t>
  </si>
  <si>
    <t>J1705.CS4</t>
  </si>
  <si>
    <t>J1705.DS6</t>
  </si>
  <si>
    <t>J1705.CS6</t>
  </si>
  <si>
    <t>J1705.DS7</t>
  </si>
  <si>
    <t>J1705.CS7</t>
  </si>
  <si>
    <t>J1705.DS8</t>
  </si>
  <si>
    <t>J1705.CS8</t>
  </si>
  <si>
    <t>J1705.DS9</t>
  </si>
  <si>
    <t>J1705.CS9</t>
  </si>
  <si>
    <t>J1705.CS10</t>
  </si>
  <si>
    <t>J1705.DS11</t>
  </si>
  <si>
    <t>J1705.CS11</t>
  </si>
  <si>
    <t>J1705.DS12</t>
  </si>
  <si>
    <t>J1705.CS12</t>
  </si>
  <si>
    <t>J1705.DS13</t>
  </si>
  <si>
    <t>J1705.CS13</t>
  </si>
  <si>
    <t>J1705.DS14</t>
  </si>
  <si>
    <t>J1705.CS14</t>
  </si>
  <si>
    <t>J1704.AS14</t>
  </si>
  <si>
    <t>J1704.BS14</t>
  </si>
  <si>
    <t>J1704.AS9</t>
  </si>
  <si>
    <t>J1704.BS9</t>
  </si>
  <si>
    <t>J1704.AS8</t>
  </si>
  <si>
    <t>J1704.BS8</t>
  </si>
  <si>
    <t>J1704.AS7</t>
  </si>
  <si>
    <t>J1704.BS7</t>
  </si>
  <si>
    <t>J1704.AS6</t>
  </si>
  <si>
    <t>J1704.BS6</t>
  </si>
  <si>
    <t>J1704.AS5</t>
  </si>
  <si>
    <t>J1704.BS5</t>
  </si>
  <si>
    <t>J1704.AS4</t>
  </si>
  <si>
    <t>J1704.BS4</t>
  </si>
  <si>
    <t>J1704.AS3</t>
  </si>
  <si>
    <t>J1704.BS3</t>
  </si>
  <si>
    <t>J1704.AS2</t>
  </si>
  <si>
    <t>J1704.BS2</t>
  </si>
  <si>
    <t>J1704.DS1</t>
  </si>
  <si>
    <t>J1704.CS1</t>
  </si>
  <si>
    <t>J1704.DS2</t>
  </si>
  <si>
    <t>J1704.CS2</t>
  </si>
  <si>
    <t>J1704.DS3</t>
  </si>
  <si>
    <t>J1704.CS3</t>
  </si>
  <si>
    <t>J1704.DS4</t>
  </si>
  <si>
    <t>J1704.CS4</t>
  </si>
  <si>
    <t>J1704.DS6</t>
  </si>
  <si>
    <t>J1704.CS6</t>
  </si>
  <si>
    <t>J1704.DS7</t>
  </si>
  <si>
    <t>J1704.CS7</t>
  </si>
  <si>
    <t>J1704.DS8</t>
  </si>
  <si>
    <t>J1704.CS8</t>
  </si>
  <si>
    <t>J1704.DS9</t>
  </si>
  <si>
    <t>J1704.CS9</t>
  </si>
  <si>
    <t>J1704.DS10</t>
  </si>
  <si>
    <t>J1704.CS10</t>
  </si>
  <si>
    <t>J1704.DS11</t>
  </si>
  <si>
    <t>J1704.CS11</t>
  </si>
  <si>
    <t>J1704.DS13</t>
  </si>
  <si>
    <t>J1704.CS13</t>
  </si>
  <si>
    <t>J1704.DS14</t>
  </si>
  <si>
    <t>J1704.CS14</t>
  </si>
  <si>
    <t>J1703.AS14</t>
  </si>
  <si>
    <t>J1703.BS14</t>
  </si>
  <si>
    <t>J1703.AS9</t>
  </si>
  <si>
    <t>J1703.BS9</t>
  </si>
  <si>
    <t>J1703.AS8</t>
  </si>
  <si>
    <t>J1703.BS8</t>
  </si>
  <si>
    <t>J1703.AS7</t>
  </si>
  <si>
    <t>J1703.BS7</t>
  </si>
  <si>
    <t>J1703.AS6</t>
  </si>
  <si>
    <t>J1703.BS6</t>
  </si>
  <si>
    <t>J1703.AS5</t>
  </si>
  <si>
    <t>J1703.BS5</t>
  </si>
  <si>
    <t>J1703.AS4</t>
  </si>
  <si>
    <t>J1703.BS4</t>
  </si>
  <si>
    <t>J1703.AS3</t>
  </si>
  <si>
    <t>J1703.BS3</t>
  </si>
  <si>
    <t>J1703.AS2</t>
  </si>
  <si>
    <t>J1703.BS2</t>
  </si>
  <si>
    <t>J1703.DS1</t>
  </si>
  <si>
    <t>J1703.CS1</t>
  </si>
  <si>
    <t>J1703.DS2</t>
  </si>
  <si>
    <t>J1703.CS2</t>
  </si>
  <si>
    <t>J1703.DS3</t>
  </si>
  <si>
    <t>J1703.CS3</t>
  </si>
  <si>
    <t>J1703.DS4</t>
  </si>
  <si>
    <t>J1703.DS6</t>
  </si>
  <si>
    <t>J1703.CS6</t>
  </si>
  <si>
    <t>J1703.DS7</t>
  </si>
  <si>
    <t>J1703.CS7</t>
  </si>
  <si>
    <t>J1703.DS8</t>
  </si>
  <si>
    <t>J1703.CS8</t>
  </si>
  <si>
    <t>J1703.DS9</t>
  </si>
  <si>
    <t>J1703.CS9</t>
  </si>
  <si>
    <t>J1703.DS10</t>
  </si>
  <si>
    <t>J1703.CS10</t>
  </si>
  <si>
    <t>J1703.DS13</t>
  </si>
  <si>
    <t>J1703.CS13</t>
  </si>
  <si>
    <t>J1703.DS14</t>
  </si>
  <si>
    <t>J1703.CS14</t>
  </si>
  <si>
    <t>J1702.AS14</t>
  </si>
  <si>
    <t>J1702.BS14</t>
  </si>
  <si>
    <t>J1702.BS9</t>
  </si>
  <si>
    <t>J1702.AS8</t>
  </si>
  <si>
    <t>J1702.BS8</t>
  </si>
  <si>
    <t>J1702.AS7</t>
  </si>
  <si>
    <t>J1702.BS7</t>
  </si>
  <si>
    <t>J1702.AS6</t>
  </si>
  <si>
    <t>J1702.BS6</t>
  </si>
  <si>
    <t>J1702.AS5</t>
  </si>
  <si>
    <t>J1702.BS5</t>
  </si>
  <si>
    <t>J1702.AS4</t>
  </si>
  <si>
    <t>J1702.BS4</t>
  </si>
  <si>
    <t>J1702.AS3</t>
  </si>
  <si>
    <t>J1702.BS3</t>
  </si>
  <si>
    <t>J1702.AS2</t>
  </si>
  <si>
    <t>J1702.BS2</t>
  </si>
  <si>
    <t>J1702.DS1</t>
  </si>
  <si>
    <t>J1702.CS1</t>
  </si>
  <si>
    <t>J1702.DS2</t>
  </si>
  <si>
    <t>J1702.CS2</t>
  </si>
  <si>
    <t>J1702.DS3</t>
  </si>
  <si>
    <t>J1702.CS3</t>
  </si>
  <si>
    <t>J1702.DS4</t>
  </si>
  <si>
    <t>J1702.CS4</t>
  </si>
  <si>
    <t>J1702.DS6</t>
  </si>
  <si>
    <t>J1702.CS6</t>
  </si>
  <si>
    <t>J1702.DS7</t>
  </si>
  <si>
    <t>J1702.CS7</t>
  </si>
  <si>
    <t>J1702.DS8</t>
  </si>
  <si>
    <t>J1702.CS8</t>
  </si>
  <si>
    <t>J1702.DS9</t>
  </si>
  <si>
    <t>J1702.CS9</t>
  </si>
  <si>
    <t>J1702.DS10</t>
  </si>
  <si>
    <t>J1702.CS10</t>
  </si>
  <si>
    <t>J1702.CS11</t>
  </si>
  <si>
    <t>J1702.DS12</t>
  </si>
  <si>
    <t>J1702.CS12</t>
  </si>
  <si>
    <t>J1702.DS13</t>
  </si>
  <si>
    <t>J1702.CS13</t>
  </si>
  <si>
    <t>J1702.DS14</t>
  </si>
  <si>
    <t>J1702.CS14</t>
  </si>
  <si>
    <t>J1701.AS14</t>
  </si>
  <si>
    <t>J1701.BS14</t>
  </si>
  <si>
    <t>J1701.AS9</t>
  </si>
  <si>
    <t>J1701.BS9</t>
  </si>
  <si>
    <t>J1701.AS8</t>
  </si>
  <si>
    <t>J1701.BS8</t>
  </si>
  <si>
    <t>J1701.AS7</t>
  </si>
  <si>
    <t>J1701.BS7</t>
  </si>
  <si>
    <t>J1701.AS6</t>
  </si>
  <si>
    <t>J1701.BS6</t>
  </si>
  <si>
    <t>J1701.AS5</t>
  </si>
  <si>
    <t>J1701.BS5</t>
  </si>
  <si>
    <t>J1701.AS4</t>
  </si>
  <si>
    <t>J1701.BS4</t>
  </si>
  <si>
    <t>J1701.AS3</t>
  </si>
  <si>
    <t>J1701.BS3</t>
  </si>
  <si>
    <t>J1701.AS2</t>
  </si>
  <si>
    <t>J1701.BS2</t>
  </si>
  <si>
    <t>J1701.DS1</t>
  </si>
  <si>
    <t>J1701.CS1</t>
  </si>
  <si>
    <t>J1701.DS2</t>
  </si>
  <si>
    <t>J1701.CS2</t>
  </si>
  <si>
    <t>J1701.DS3</t>
  </si>
  <si>
    <t>J1701.CS3</t>
  </si>
  <si>
    <t>J1701.DS4</t>
  </si>
  <si>
    <t>J1701.CS4</t>
  </si>
  <si>
    <t>J1701.DS6</t>
  </si>
  <si>
    <t>J1701.CS6</t>
  </si>
  <si>
    <t>J1701.DS7</t>
  </si>
  <si>
    <t>J1701.CS7</t>
  </si>
  <si>
    <t>J1701.DS8</t>
  </si>
  <si>
    <t>J1701.CS8</t>
  </si>
  <si>
    <t>J1701.DS9</t>
  </si>
  <si>
    <t>J1701.CS9</t>
  </si>
  <si>
    <t>J1701.DS10</t>
  </si>
  <si>
    <t>J1701.CS10</t>
  </si>
  <si>
    <t>J1701.DS11</t>
  </si>
  <si>
    <t>J1701.CS11</t>
  </si>
  <si>
    <t>J1701.DS12</t>
  </si>
  <si>
    <t>J1701.CS12</t>
  </si>
  <si>
    <t>J1701.DS13</t>
  </si>
  <si>
    <t>J1701.CS13</t>
  </si>
  <si>
    <t>J1701.DS14</t>
  </si>
  <si>
    <t>J1701.CS14</t>
  </si>
  <si>
    <t>J1609.AS14</t>
  </si>
  <si>
    <t>J1609.BS14</t>
  </si>
  <si>
    <t>J1609.AS9</t>
  </si>
  <si>
    <t>J1609.BS9</t>
  </si>
  <si>
    <t>J1609.AS8</t>
  </si>
  <si>
    <t>J1609.BS8</t>
  </si>
  <si>
    <t>J1609.AS7</t>
  </si>
  <si>
    <t>J1609.BS7</t>
  </si>
  <si>
    <t>J1609.AS6</t>
  </si>
  <si>
    <t>J1609.BS6</t>
  </si>
  <si>
    <t>J1609.AS5</t>
  </si>
  <si>
    <t>J1609.BS5</t>
  </si>
  <si>
    <t>J1609.AS4</t>
  </si>
  <si>
    <t>J1609.BS4</t>
  </si>
  <si>
    <t>J1609.AS3</t>
  </si>
  <si>
    <t>J1609.BS3</t>
  </si>
  <si>
    <t>J1609.AS2</t>
  </si>
  <si>
    <t>J1609.BS2</t>
  </si>
  <si>
    <t>J1609.CS1</t>
  </si>
  <si>
    <t>J1609.CS2</t>
  </si>
  <si>
    <t>J1609.DS3</t>
  </si>
  <si>
    <t>J1609.CS3</t>
  </si>
  <si>
    <t>J1609.DS4</t>
  </si>
  <si>
    <t>J1609.CS4</t>
  </si>
  <si>
    <t>J1609.DS6</t>
  </si>
  <si>
    <t>J1609.CS6</t>
  </si>
  <si>
    <t>J1609.DS7</t>
  </si>
  <si>
    <t>J1609.CS7</t>
  </si>
  <si>
    <t>J1609.DS8</t>
  </si>
  <si>
    <t>J1609.CS8</t>
  </si>
  <si>
    <t>J1609.DS9</t>
  </si>
  <si>
    <t>J1609.CS9</t>
  </si>
  <si>
    <t>J1609.DS10</t>
  </si>
  <si>
    <t>J1609.CS10</t>
  </si>
  <si>
    <t>J1609.DS11</t>
  </si>
  <si>
    <t>J1609.CS11</t>
  </si>
  <si>
    <t>J1609.DS12</t>
  </si>
  <si>
    <t>J1609.CS12</t>
  </si>
  <si>
    <t>J1609.DS13</t>
  </si>
  <si>
    <t>J1609.CS13</t>
  </si>
  <si>
    <t>J1609.DS14</t>
  </si>
  <si>
    <t>J1609.CS14</t>
  </si>
  <si>
    <t>J1608.BS14</t>
  </si>
  <si>
    <t>J1608.BS9</t>
  </si>
  <si>
    <t>J1608.AS8</t>
  </si>
  <si>
    <t>J1608.BS8</t>
  </si>
  <si>
    <t>J1608.AS7</t>
  </si>
  <si>
    <t>J1608.BS7</t>
  </si>
  <si>
    <t>J1608.AS6</t>
  </si>
  <si>
    <t>J1608.BS6</t>
  </si>
  <si>
    <t>J1608.AS5</t>
  </si>
  <si>
    <t>J1608.BS5</t>
  </si>
  <si>
    <t>J1608.AS4</t>
  </si>
  <si>
    <t>J1608.BS4</t>
  </si>
  <si>
    <t>J1608.AS3</t>
  </si>
  <si>
    <t>J1608.BS3</t>
  </si>
  <si>
    <t>J1608.AS2</t>
  </si>
  <si>
    <t>J1608.BS2</t>
  </si>
  <si>
    <t>J1608.DS1</t>
  </si>
  <si>
    <t>J1608.CS1</t>
  </si>
  <si>
    <t>J1608.DS2</t>
  </si>
  <si>
    <t>J1608.CS2</t>
  </si>
  <si>
    <t>J1608.DS3</t>
  </si>
  <si>
    <t>J1608.CS3</t>
  </si>
  <si>
    <t>J1608.DS4</t>
  </si>
  <si>
    <t>J1608.CS4</t>
  </si>
  <si>
    <t>J1608.DS6</t>
  </si>
  <si>
    <t>J1608.CS6</t>
  </si>
  <si>
    <t>J1608.DS7</t>
  </si>
  <si>
    <t>J1608.CS7</t>
  </si>
  <si>
    <t>J1608.DS8</t>
  </si>
  <si>
    <t>J1608.CS8</t>
  </si>
  <si>
    <t>J1608.DS9</t>
  </si>
  <si>
    <t>J1608.CS9</t>
  </si>
  <si>
    <t>J1608.DS10</t>
  </si>
  <si>
    <t>J1608.CS10</t>
  </si>
  <si>
    <t>J1608.CS11</t>
  </si>
  <si>
    <t>J1608.DS12</t>
  </si>
  <si>
    <t>J1608.DS13</t>
  </si>
  <si>
    <t>J1608.CS13</t>
  </si>
  <si>
    <t>J1608.DS14</t>
  </si>
  <si>
    <t>J1608.CS14</t>
  </si>
  <si>
    <t>J1607.AS14</t>
  </si>
  <si>
    <t>J1607.BS14</t>
  </si>
  <si>
    <t>J1607.AS9</t>
  </si>
  <si>
    <t>J1607.BS9</t>
  </si>
  <si>
    <t>J1607.AS8</t>
  </si>
  <si>
    <t>J1607.BS8</t>
  </si>
  <si>
    <t>J1607.AS7</t>
  </si>
  <si>
    <t>J1607.BS7</t>
  </si>
  <si>
    <t>J1607.AS6</t>
  </si>
  <si>
    <t>J1607.BS6</t>
  </si>
  <si>
    <t>J1607.AS5</t>
  </si>
  <si>
    <t>J1607.BS5</t>
  </si>
  <si>
    <t>J1607.AS4</t>
  </si>
  <si>
    <t>J1607.BS4</t>
  </si>
  <si>
    <t>J1607.AS3</t>
  </si>
  <si>
    <t>J1607.BS3</t>
  </si>
  <si>
    <t>J1607.AS2</t>
  </si>
  <si>
    <t>J1607.BS2</t>
  </si>
  <si>
    <t>J1607.DS1</t>
  </si>
  <si>
    <t>J1607.CS1</t>
  </si>
  <si>
    <t>J1607.DS2</t>
  </si>
  <si>
    <t>J1607.CS2</t>
  </si>
  <si>
    <t>J1607.DS3</t>
  </si>
  <si>
    <t>J1607.CS3</t>
  </si>
  <si>
    <t>J1607.DS4</t>
  </si>
  <si>
    <t>J1607.CS4</t>
  </si>
  <si>
    <t>J1607.DS6</t>
  </si>
  <si>
    <t>J1607.CS6</t>
  </si>
  <si>
    <t>J1607.DS7</t>
  </si>
  <si>
    <t>J1607.CS7</t>
  </si>
  <si>
    <t>J1607.DS8</t>
  </si>
  <si>
    <t>J1607.CS8</t>
  </si>
  <si>
    <t>J1607.DS9</t>
  </si>
  <si>
    <t>J1607.CS9</t>
  </si>
  <si>
    <t>J1607.DS10</t>
  </si>
  <si>
    <t>J1607.CS10</t>
  </si>
  <si>
    <t>J1607.DS13</t>
  </si>
  <si>
    <t>J1607.CS13</t>
  </si>
  <si>
    <t>J1607.DS14</t>
  </si>
  <si>
    <t>J1607.CS14</t>
  </si>
  <si>
    <t>J1606.AS14</t>
  </si>
  <si>
    <t>J1606.BS14</t>
  </si>
  <si>
    <t>J1606.AS9</t>
  </si>
  <si>
    <t>J1606.BS9</t>
  </si>
  <si>
    <t>J1606.AS8</t>
  </si>
  <si>
    <t>J1606.BS8</t>
  </si>
  <si>
    <t>J1606.AS7</t>
  </si>
  <si>
    <t>J1606.BS7</t>
  </si>
  <si>
    <t>J1606.AS6</t>
  </si>
  <si>
    <t>J1606.BS6</t>
  </si>
  <si>
    <t>J1606.AS5</t>
  </si>
  <si>
    <t>J1606.BS5</t>
  </si>
  <si>
    <t>J1606.AS4</t>
  </si>
  <si>
    <t>J1606.BS4</t>
  </si>
  <si>
    <t>J1606.AS3</t>
  </si>
  <si>
    <t>J1606.BS3</t>
  </si>
  <si>
    <t>J1606.AS2</t>
  </si>
  <si>
    <t>J1606.BS2</t>
  </si>
  <si>
    <t>J1606.DS1</t>
  </si>
  <si>
    <t>J1606.CS1</t>
  </si>
  <si>
    <t>J1606.DS2</t>
  </si>
  <si>
    <t>J1606.CS2</t>
  </si>
  <si>
    <t>J1606.DS3</t>
  </si>
  <si>
    <t>J1606.CS3</t>
  </si>
  <si>
    <t>J1606.DS4</t>
  </si>
  <si>
    <t>J1606.CS4</t>
  </si>
  <si>
    <t>J1606.DS6</t>
  </si>
  <si>
    <t>J1606.CS6</t>
  </si>
  <si>
    <t>J1606.DS7</t>
  </si>
  <si>
    <t>J1606.CS7</t>
  </si>
  <si>
    <t>J1606.DS8</t>
  </si>
  <si>
    <t>J1606.CS8</t>
  </si>
  <si>
    <t>J1606.DS9</t>
  </si>
  <si>
    <t>J1606.CS9</t>
  </si>
  <si>
    <t>J1606.DS10</t>
  </si>
  <si>
    <t>J1606.CS10</t>
  </si>
  <si>
    <t>J1606.DS11</t>
  </si>
  <si>
    <t>J1606.CS11</t>
  </si>
  <si>
    <t>J1606.DS12</t>
  </si>
  <si>
    <t>J1606.CS12</t>
  </si>
  <si>
    <t>J1606.DS13</t>
  </si>
  <si>
    <t>J1606.CS13</t>
  </si>
  <si>
    <t>J1606.DS14</t>
  </si>
  <si>
    <t>J1606.CS14</t>
  </si>
  <si>
    <t>J1605.AS14</t>
  </si>
  <si>
    <t>J1605.BS14</t>
  </si>
  <si>
    <t>J1605.AS9</t>
  </si>
  <si>
    <t>J1605.BS9</t>
  </si>
  <si>
    <t>J1605.AS8</t>
  </si>
  <si>
    <t>J1605.BS8</t>
  </si>
  <si>
    <t>J1605.AS7</t>
  </si>
  <si>
    <t>J1605.BS7</t>
  </si>
  <si>
    <t>J1605.AS6</t>
  </si>
  <si>
    <t>J1605.BS6</t>
  </si>
  <si>
    <t>J1605.AS5</t>
  </si>
  <si>
    <t>J1605.BS5</t>
  </si>
  <si>
    <t>J1605.AS4</t>
  </si>
  <si>
    <t>J1605.BS4</t>
  </si>
  <si>
    <t>J1605.AS3</t>
  </si>
  <si>
    <t>J1605.BS3</t>
  </si>
  <si>
    <t>J1605.AS2</t>
  </si>
  <si>
    <t>J1605.BS2</t>
  </si>
  <si>
    <t>J1605.DS1</t>
  </si>
  <si>
    <t>J1605.CS1</t>
  </si>
  <si>
    <t>J1605.DS2</t>
  </si>
  <si>
    <t>J1605.CS2</t>
  </si>
  <si>
    <t>J1605.DS3</t>
  </si>
  <si>
    <t>J1605.CS3</t>
  </si>
  <si>
    <t>J1605.DS4</t>
  </si>
  <si>
    <t>J1605.CS4</t>
  </si>
  <si>
    <t>J1605.DS6</t>
  </si>
  <si>
    <t>J1605.CS6</t>
  </si>
  <si>
    <t>J1605.DS7</t>
  </si>
  <si>
    <t>J1605.CS7</t>
  </si>
  <si>
    <t>J1605.DS8</t>
  </si>
  <si>
    <t>J1605.CS8</t>
  </si>
  <si>
    <t>J1605.DS9</t>
  </si>
  <si>
    <t>J1605.CS9</t>
  </si>
  <si>
    <t>J1605.DS10</t>
  </si>
  <si>
    <t>J1605.CS10</t>
  </si>
  <si>
    <t>J1605.DS11</t>
  </si>
  <si>
    <t>J1605.CS11</t>
  </si>
  <si>
    <t>J1605.DS12</t>
  </si>
  <si>
    <t>J1605.CS12</t>
  </si>
  <si>
    <t>J1605.DS13</t>
  </si>
  <si>
    <t>J1605.DS14</t>
  </si>
  <si>
    <t>J1605.CS14</t>
  </si>
  <si>
    <t>J1604.AS14</t>
  </si>
  <si>
    <t>J1604.BS14</t>
  </si>
  <si>
    <t>J1604.AS9</t>
  </si>
  <si>
    <t>J1604.BS9</t>
  </si>
  <si>
    <t>J1604.AS8</t>
  </si>
  <si>
    <t>J1604.BS8</t>
  </si>
  <si>
    <t>J1604.AS7</t>
  </si>
  <si>
    <t>J1604.AS6</t>
  </si>
  <si>
    <t>J1604.BS6</t>
  </si>
  <si>
    <t>J1604.AS5</t>
  </si>
  <si>
    <t>J1604.BS5</t>
  </si>
  <si>
    <t>J1604.AS4</t>
  </si>
  <si>
    <t>J1604.BS4</t>
  </si>
  <si>
    <t>J1604.AS3</t>
  </si>
  <si>
    <t>J1604.BS3</t>
  </si>
  <si>
    <t>J1604.AS2</t>
  </si>
  <si>
    <t>J1604.BS2</t>
  </si>
  <si>
    <t>J1604.DS1</t>
  </si>
  <si>
    <t>J1604.CS1</t>
  </si>
  <si>
    <t>J1604.DS2</t>
  </si>
  <si>
    <t>J1604.CS2</t>
  </si>
  <si>
    <t>J1604.DS3</t>
  </si>
  <si>
    <t>J1604.CS3</t>
  </si>
  <si>
    <t>J1604.DS4</t>
  </si>
  <si>
    <t>J1604.CS4</t>
  </si>
  <si>
    <t>J1604.DS6</t>
  </si>
  <si>
    <t>J1604.CS6</t>
  </si>
  <si>
    <t>J1604.DS7</t>
  </si>
  <si>
    <t>J1604.CS7</t>
  </si>
  <si>
    <t>J1604.DS8</t>
  </si>
  <si>
    <t>J1604.CS8</t>
  </si>
  <si>
    <t>J1604.DS9</t>
  </si>
  <si>
    <t>J1604.CS9</t>
  </si>
  <si>
    <t>J1604.DS10</t>
  </si>
  <si>
    <t>J1604.CS10</t>
  </si>
  <si>
    <t>J1604.DS13</t>
  </si>
  <si>
    <t>J1604.CS13</t>
  </si>
  <si>
    <t>J1604.DS14</t>
  </si>
  <si>
    <t>J1604.CS14</t>
  </si>
  <si>
    <t>J1603.AS14</t>
  </si>
  <si>
    <t>J1603.BS14</t>
  </si>
  <si>
    <t>J1603.AS9</t>
  </si>
  <si>
    <t>J1603.BS9</t>
  </si>
  <si>
    <t>J1603.AS8</t>
  </si>
  <si>
    <t>J1603.BS8</t>
  </si>
  <si>
    <t>J1603.AS7</t>
  </si>
  <si>
    <t>J1603.BS7</t>
  </si>
  <si>
    <t>J1603.AS6</t>
  </si>
  <si>
    <t>J1603.BS6</t>
  </si>
  <si>
    <t>J1603.AS5</t>
  </si>
  <si>
    <t>J1603.BS5</t>
  </si>
  <si>
    <t>J1603.AS4</t>
  </si>
  <si>
    <t>J1603.BS4</t>
  </si>
  <si>
    <t>J1603.AS3</t>
  </si>
  <si>
    <t>J1603.BS3</t>
  </si>
  <si>
    <t>J1603.AS2</t>
  </si>
  <si>
    <t>J1603.BS2</t>
  </si>
  <si>
    <t>J1603.DS1</t>
  </si>
  <si>
    <t>J1603.CS1</t>
  </si>
  <si>
    <t>J1603.DS2</t>
  </si>
  <si>
    <t>J1603.CS2</t>
  </si>
  <si>
    <t>J1603.DS3</t>
  </si>
  <si>
    <t>J1603.CS3</t>
  </si>
  <si>
    <t>J1603.DS4</t>
  </si>
  <si>
    <t>J1603.CS4</t>
  </si>
  <si>
    <t>J1603.DS6</t>
  </si>
  <si>
    <t>J1603.CS6</t>
  </si>
  <si>
    <t>J1603.DS7</t>
  </si>
  <si>
    <t>J1603.CS7</t>
  </si>
  <si>
    <t>J1603.DS8</t>
  </si>
  <si>
    <t>J1603.CS8</t>
  </si>
  <si>
    <t>J1603.DS9</t>
  </si>
  <si>
    <t>J1603.CS9</t>
  </si>
  <si>
    <t>J1603.DS10</t>
  </si>
  <si>
    <t>J1603.CS10</t>
  </si>
  <si>
    <t>J1603.DS11</t>
  </si>
  <si>
    <t>J1603.CS11</t>
  </si>
  <si>
    <t>J1603.DS12</t>
  </si>
  <si>
    <t>J1603.CS12</t>
  </si>
  <si>
    <t>J1603.DS13</t>
  </si>
  <si>
    <t>J1603.CS13</t>
  </si>
  <si>
    <t>J1603.DS14</t>
  </si>
  <si>
    <t>J1603.CS14</t>
  </si>
  <si>
    <t>J1602.AS14</t>
  </si>
  <si>
    <t>J1602.BS14</t>
  </si>
  <si>
    <t>J1602.AS9</t>
  </si>
  <si>
    <t>J1602.BS9</t>
  </si>
  <si>
    <t>J1602.AS8</t>
  </si>
  <si>
    <t>J1602.BS8</t>
  </si>
  <si>
    <t>J1602.AS7</t>
  </si>
  <si>
    <t>J1602.BS7</t>
  </si>
  <si>
    <t>J1602.AS6</t>
  </si>
  <si>
    <t>J1602.BS6</t>
  </si>
  <si>
    <t>J1602.AS5</t>
  </si>
  <si>
    <t>J1602.BS5</t>
  </si>
  <si>
    <t>J1602.AS4</t>
  </si>
  <si>
    <t>J1602.BS4</t>
  </si>
  <si>
    <t>J1602.AS3</t>
  </si>
  <si>
    <t>J1602.BS3</t>
  </si>
  <si>
    <t>J1602.AS2</t>
  </si>
  <si>
    <t>J1602.BS2</t>
  </si>
  <si>
    <t>J1602.DS1</t>
  </si>
  <si>
    <t>J1602.CS1</t>
  </si>
  <si>
    <t>J1602.DS2</t>
  </si>
  <si>
    <t>J1602.CS2</t>
  </si>
  <si>
    <t>J1602.DS3</t>
  </si>
  <si>
    <t>J1602.CS3</t>
  </si>
  <si>
    <t>J1602.DS4</t>
  </si>
  <si>
    <t>J1602.CS4</t>
  </si>
  <si>
    <t>J1602.DS6</t>
  </si>
  <si>
    <t>J1602.CS6</t>
  </si>
  <si>
    <t>J1602.DS7</t>
  </si>
  <si>
    <t>J1602.CS7</t>
  </si>
  <si>
    <t>J1602.DS8</t>
  </si>
  <si>
    <t>J1602.CS8</t>
  </si>
  <si>
    <t>J1602.DS9</t>
  </si>
  <si>
    <t>J1602.CS9</t>
  </si>
  <si>
    <t>J1602.DS10</t>
  </si>
  <si>
    <t>J1602.CS10</t>
  </si>
  <si>
    <t>J1602.DS11</t>
  </si>
  <si>
    <t>J1602.CS11</t>
  </si>
  <si>
    <t>J1602.DS12</t>
  </si>
  <si>
    <t>J1602.CS12</t>
  </si>
  <si>
    <t>J1602.DS13</t>
  </si>
  <si>
    <t>J1602.CS13</t>
  </si>
  <si>
    <t>J1602.DS14</t>
  </si>
  <si>
    <t>J1602.CS14</t>
  </si>
  <si>
    <t>J1601.AS14</t>
  </si>
  <si>
    <t>J1601.BS14</t>
  </si>
  <si>
    <t>J1601.AS9</t>
  </si>
  <si>
    <t>J1601.BS9</t>
  </si>
  <si>
    <t>J1601.AS8</t>
  </si>
  <si>
    <t>J1601.BS8</t>
  </si>
  <si>
    <t>J1601.AS7</t>
  </si>
  <si>
    <t>J1601.BS7</t>
  </si>
  <si>
    <t>J1601.AS6</t>
  </si>
  <si>
    <t>J1601.BS6</t>
  </si>
  <si>
    <t>J1601.AS5</t>
  </si>
  <si>
    <t>J1601.BS5</t>
  </si>
  <si>
    <t>J1601.AS4</t>
  </si>
  <si>
    <t>J1601.BS4</t>
  </si>
  <si>
    <t>J1601.AS3</t>
  </si>
  <si>
    <t>J1601.BS3</t>
  </si>
  <si>
    <t>J1601.AS2</t>
  </si>
  <si>
    <t>J1601.BS2</t>
  </si>
  <si>
    <t>J1601.DS1</t>
  </si>
  <si>
    <t>J1601.CS1</t>
  </si>
  <si>
    <t>J1601.DS2</t>
  </si>
  <si>
    <t>J1601.CS2</t>
  </si>
  <si>
    <t>J1601.DS3</t>
  </si>
  <si>
    <t>J1601.CS3</t>
  </si>
  <si>
    <t>J1601.DS4</t>
  </si>
  <si>
    <t>J1601.CS4</t>
  </si>
  <si>
    <t>J1601.DS6</t>
  </si>
  <si>
    <t>J1601.CS6</t>
  </si>
  <si>
    <t>J1601.DS7</t>
  </si>
  <si>
    <t>J1601.CS7</t>
  </si>
  <si>
    <t>J1601.DS8</t>
  </si>
  <si>
    <t>J1601.CS8</t>
  </si>
  <si>
    <t>J1601.DS9</t>
  </si>
  <si>
    <t>J1601.CS9</t>
  </si>
  <si>
    <t>J1601.DS10</t>
  </si>
  <si>
    <t>J1601.CS10</t>
  </si>
  <si>
    <t>J1601.DS13</t>
  </si>
  <si>
    <t>J1601.CS13</t>
  </si>
  <si>
    <t>J1601.DS14</t>
  </si>
  <si>
    <t>J1601.CS14</t>
  </si>
  <si>
    <t>J1509.AS14</t>
  </si>
  <si>
    <t>J1509.BS14</t>
  </si>
  <si>
    <t>J1509.AS9</t>
  </si>
  <si>
    <t>J1509.BS9</t>
  </si>
  <si>
    <t>J1509.AS8</t>
  </si>
  <si>
    <t>J1509.BS8</t>
  </si>
  <si>
    <t>J1509.AS7</t>
  </si>
  <si>
    <t>J1509.BS7</t>
  </si>
  <si>
    <t>J1509.AS6</t>
  </si>
  <si>
    <t>J1509.BS6</t>
  </si>
  <si>
    <t>J1509.AS5</t>
  </si>
  <si>
    <t>J1509.BS5</t>
  </si>
  <si>
    <t>J1509.AS4</t>
  </si>
  <si>
    <t>J1509.BS4</t>
  </si>
  <si>
    <t>J1509.AS3</t>
  </si>
  <si>
    <t>J1509.BS3</t>
  </si>
  <si>
    <t>J1509.AS2</t>
  </si>
  <si>
    <t>J1509.BS2</t>
  </si>
  <si>
    <t>J1509.DS1</t>
  </si>
  <si>
    <t>J1509.CS1</t>
  </si>
  <si>
    <t>J1509.DS2</t>
  </si>
  <si>
    <t>J1509.CS2</t>
  </si>
  <si>
    <t>J1509.DS3</t>
  </si>
  <si>
    <t>J1509.CS3</t>
  </si>
  <si>
    <t>J1509.DS4</t>
  </si>
  <si>
    <t>J1509.CS4</t>
  </si>
  <si>
    <t>J1509.DS6</t>
  </si>
  <si>
    <t>J1509.CS6</t>
  </si>
  <si>
    <t>J1509.DS7</t>
  </si>
  <si>
    <t>J1509.CS7</t>
  </si>
  <si>
    <t>J1509.DS8</t>
  </si>
  <si>
    <t>J1509.CS8</t>
  </si>
  <si>
    <t>J1509.DS9</t>
  </si>
  <si>
    <t>J1509.CS9</t>
  </si>
  <si>
    <t>J1509.DS10</t>
  </si>
  <si>
    <t>J1509.CS10</t>
  </si>
  <si>
    <t>J1509.DS13</t>
  </si>
  <si>
    <t>J1509.CS13</t>
  </si>
  <si>
    <t>J1509.DS14</t>
  </si>
  <si>
    <t>J1509.CS14</t>
  </si>
  <si>
    <t>J1508.AS14</t>
  </si>
  <si>
    <t>J1508.BS14</t>
  </si>
  <si>
    <t>J1508.AS9</t>
  </si>
  <si>
    <t>J1508.BS9</t>
  </si>
  <si>
    <t>J1508.AS8</t>
  </si>
  <si>
    <t>J1508.BS8</t>
  </si>
  <si>
    <t>J1508.AS7</t>
  </si>
  <si>
    <t>J1508.BS7</t>
  </si>
  <si>
    <t>J1508.AS6</t>
  </si>
  <si>
    <t>J1508.BS6</t>
  </si>
  <si>
    <t>J1508.AS5</t>
  </si>
  <si>
    <t>J1508.BS5</t>
  </si>
  <si>
    <t>J1508.AS4</t>
  </si>
  <si>
    <t>J1508.BS4</t>
  </si>
  <si>
    <t>J1508.AS3</t>
  </si>
  <si>
    <t>J1508.BS3</t>
  </si>
  <si>
    <t>J1508.AS2</t>
  </si>
  <si>
    <t>J1508.BS2</t>
  </si>
  <si>
    <t>J1508.DS1</t>
  </si>
  <si>
    <t>J1508.CS1</t>
  </si>
  <si>
    <t>J1508.DS2</t>
  </si>
  <si>
    <t>J1508.CS2</t>
  </si>
  <si>
    <t>J1508.DS3</t>
  </si>
  <si>
    <t>J1508.CS3</t>
  </si>
  <si>
    <t>J1508.DS4</t>
  </si>
  <si>
    <t>J1508.CS4</t>
  </si>
  <si>
    <t>J1508.DS6</t>
  </si>
  <si>
    <t>J1508.CS6</t>
  </si>
  <si>
    <t>J1508.DS7</t>
  </si>
  <si>
    <t>J1508.CS7</t>
  </si>
  <si>
    <t>J1508.DS8</t>
  </si>
  <si>
    <t>J1508.CS8</t>
  </si>
  <si>
    <t>J1508.DS9</t>
  </si>
  <si>
    <t>J1508.CS9</t>
  </si>
  <si>
    <t>J1508.DS10</t>
  </si>
  <si>
    <t>J1508.CS10</t>
  </si>
  <si>
    <t>J1508.DS11</t>
  </si>
  <si>
    <t>J1508.CS11</t>
  </si>
  <si>
    <t>J1508.DS12</t>
  </si>
  <si>
    <t>J1508.CS12</t>
  </si>
  <si>
    <t>J1508.DS13</t>
  </si>
  <si>
    <t>J1508.CS13</t>
  </si>
  <si>
    <t>J1508.DS14</t>
  </si>
  <si>
    <t>J1508.CS14</t>
  </si>
  <si>
    <t>J1507.AS14</t>
  </si>
  <si>
    <t>J1507.BS14</t>
  </si>
  <si>
    <t>J1507.AS9</t>
  </si>
  <si>
    <t>J1507.BS9</t>
  </si>
  <si>
    <t>J1507.AS8</t>
  </si>
  <si>
    <t>J1507.BS8</t>
  </si>
  <si>
    <t>J1507.AS7</t>
  </si>
  <si>
    <t>J1507.BS7</t>
  </si>
  <si>
    <t>J1507.AS6</t>
  </si>
  <si>
    <t>J1507.BS6</t>
  </si>
  <si>
    <t>J1507.AS5</t>
  </si>
  <si>
    <t>J1507.BS5</t>
  </si>
  <si>
    <t>J1507.AS4</t>
  </si>
  <si>
    <t>J1507.BS4</t>
  </si>
  <si>
    <t>J1507.AS3</t>
  </si>
  <si>
    <t>J1507.BS3</t>
  </si>
  <si>
    <t>J1507.AS2</t>
  </si>
  <si>
    <t>J1507.BS2</t>
  </si>
  <si>
    <t>J1507.DS1</t>
  </si>
  <si>
    <t>J1507.CS1</t>
  </si>
  <si>
    <t>J1507.DS2</t>
  </si>
  <si>
    <t>J1507.CS2</t>
  </si>
  <si>
    <t>J1507.DS3</t>
  </si>
  <si>
    <t>J1507.CS3</t>
  </si>
  <si>
    <t>J1507.DS4</t>
  </si>
  <si>
    <t>J1507.CS4</t>
  </si>
  <si>
    <t>J1507.DS6</t>
  </si>
  <si>
    <t>J1507.CS6</t>
  </si>
  <si>
    <t>J1507.DS7</t>
  </si>
  <si>
    <t>J1507.CS7</t>
  </si>
  <si>
    <t>J1507.DS8</t>
  </si>
  <si>
    <t>J1507.CS8</t>
  </si>
  <si>
    <t>J1507.DS9</t>
  </si>
  <si>
    <t>J1507.CS9</t>
  </si>
  <si>
    <t>J1507.DS10</t>
  </si>
  <si>
    <t>J1507.CS10</t>
  </si>
  <si>
    <t>J1507.DS11</t>
  </si>
  <si>
    <t>J1507.CS11</t>
  </si>
  <si>
    <t>J1507.DS12</t>
  </si>
  <si>
    <t>J1507.CS12</t>
  </si>
  <si>
    <t>J1507.DS13</t>
  </si>
  <si>
    <t>J1507.CS13</t>
  </si>
  <si>
    <t>J1507.DS14</t>
  </si>
  <si>
    <t>J1507.CS14</t>
  </si>
  <si>
    <t>J1506.AS14</t>
  </si>
  <si>
    <t>J1506.BS14</t>
  </si>
  <si>
    <t>J1506.AS9</t>
  </si>
  <si>
    <t>J1506.BS9</t>
  </si>
  <si>
    <t>J1506.AS8</t>
  </si>
  <si>
    <t>J1506.BS8</t>
  </si>
  <si>
    <t>J1506.AS7</t>
  </si>
  <si>
    <t>J1506.BS7</t>
  </si>
  <si>
    <t>J1506.AS6</t>
  </si>
  <si>
    <t>J1506.BS6</t>
  </si>
  <si>
    <t>J1506.AS5</t>
  </si>
  <si>
    <t>J1506.BS5</t>
  </si>
  <si>
    <t>J1506.AS4</t>
  </si>
  <si>
    <t>J1506.BS4</t>
  </si>
  <si>
    <t>J1506.AS3</t>
  </si>
  <si>
    <t>J1506.BS3</t>
  </si>
  <si>
    <t>J1506.AS2</t>
  </si>
  <si>
    <t>J1506.BS2</t>
  </si>
  <si>
    <t>J1506.DS1</t>
  </si>
  <si>
    <t>J1506.CS1</t>
  </si>
  <si>
    <t>J1506.DS2</t>
  </si>
  <si>
    <t>J1506.CS2</t>
  </si>
  <si>
    <t>J1506.DS3</t>
  </si>
  <si>
    <t>J1506.CS3</t>
  </si>
  <si>
    <t>J1506.DS4</t>
  </si>
  <si>
    <t>J1506.CS4</t>
  </si>
  <si>
    <t>J1506.DS6</t>
  </si>
  <si>
    <t>J1506.CS6</t>
  </si>
  <si>
    <t>J1506.DS7</t>
  </si>
  <si>
    <t>J1506.CS7</t>
  </si>
  <si>
    <t>J1506.DS8</t>
  </si>
  <si>
    <t>J1506.CS8</t>
  </si>
  <si>
    <t>J1506.DS9</t>
  </si>
  <si>
    <t>J1506.CS9</t>
  </si>
  <si>
    <t>J1506.DS10</t>
  </si>
  <si>
    <t>J1506.CS10</t>
  </si>
  <si>
    <t>J1506.CS14</t>
  </si>
  <si>
    <t>J1505.AS14</t>
  </si>
  <si>
    <t>J1505.BS14</t>
  </si>
  <si>
    <t>J1505.AS9</t>
  </si>
  <si>
    <t>J1505.BS9</t>
  </si>
  <si>
    <t>J1505.AS8</t>
  </si>
  <si>
    <t>J1505.BS8</t>
  </si>
  <si>
    <t>J1505.AS7</t>
  </si>
  <si>
    <t>J1505.BS7</t>
  </si>
  <si>
    <t>J1505.AS6</t>
  </si>
  <si>
    <t>J1505.BS6</t>
  </si>
  <si>
    <t>J1505.AS5</t>
  </si>
  <si>
    <t>J1505.BS5</t>
  </si>
  <si>
    <t>J1505.AS4</t>
  </si>
  <si>
    <t>J1505.BS4</t>
  </si>
  <si>
    <t>J1505.AS3</t>
  </si>
  <si>
    <t>J1505.BS3</t>
  </si>
  <si>
    <t>J1505.AS2</t>
  </si>
  <si>
    <t>J1505.BS2</t>
  </si>
  <si>
    <t>J1505.DS1</t>
  </si>
  <si>
    <t>J1505.CS1</t>
  </si>
  <si>
    <t>J1505.DS2</t>
  </si>
  <si>
    <t>J1505.CS2</t>
  </si>
  <si>
    <t>J1505.DS3</t>
  </si>
  <si>
    <t>J1505.CS3</t>
  </si>
  <si>
    <t>J1505.DS4</t>
  </si>
  <si>
    <t>J1505.CS4</t>
  </si>
  <si>
    <t>J1505.DS6</t>
  </si>
  <si>
    <t>J1505.CS6</t>
  </si>
  <si>
    <t>J1505.DS7</t>
  </si>
  <si>
    <t>J1505.CS7</t>
  </si>
  <si>
    <t>J1505.DS8</t>
  </si>
  <si>
    <t>J1505.CS8</t>
  </si>
  <si>
    <t>J1505.DS9</t>
  </si>
  <si>
    <t>J1505.CS9</t>
  </si>
  <si>
    <t>J1505.DS10</t>
  </si>
  <si>
    <t>J1505.DS11</t>
  </si>
  <si>
    <t>J1505.CS11</t>
  </si>
  <si>
    <t>J1505.DS12</t>
  </si>
  <si>
    <t>J1505.CS12</t>
  </si>
  <si>
    <t>J1505.DS13</t>
  </si>
  <si>
    <t>J1505.CS13</t>
  </si>
  <si>
    <t>J1505.DS14</t>
  </si>
  <si>
    <t>J1505.CS14</t>
  </si>
  <si>
    <t>J1504.AS14</t>
  </si>
  <si>
    <t>J1504.BS14</t>
  </si>
  <si>
    <t>J1504.AS9</t>
  </si>
  <si>
    <t>J1504.BS9</t>
  </si>
  <si>
    <t>J1504.AS8</t>
  </si>
  <si>
    <t>J1504.BS8</t>
  </si>
  <si>
    <t>J1504.AS7</t>
  </si>
  <si>
    <t>J1504.BS7</t>
  </si>
  <si>
    <t>J1504.AS6</t>
  </si>
  <si>
    <t>J1504.BS6</t>
  </si>
  <si>
    <t>J1504.AS5</t>
  </si>
  <si>
    <t>J1504.BS5</t>
  </si>
  <si>
    <t>J1504.AS4</t>
  </si>
  <si>
    <t>J1504.BS4</t>
  </si>
  <si>
    <t>J1504.AS3</t>
  </si>
  <si>
    <t>J1504.BS3</t>
  </si>
  <si>
    <t>J1504.AS2</t>
  </si>
  <si>
    <t>J1504.BS2</t>
  </si>
  <si>
    <t>J1504.DS1</t>
  </si>
  <si>
    <t>J1504.CS1</t>
  </si>
  <si>
    <t>J1504.DS2</t>
  </si>
  <si>
    <t>J1504.CS2</t>
  </si>
  <si>
    <t>J1504.DS3</t>
  </si>
  <si>
    <t>J1504.CS3</t>
  </si>
  <si>
    <t>J1504.DS4</t>
  </si>
  <si>
    <t>J1504.CS4</t>
  </si>
  <si>
    <t>J1504.DS6</t>
  </si>
  <si>
    <t>J1504.CS6</t>
  </si>
  <si>
    <t>J1504.DS7</t>
  </si>
  <si>
    <t>J1504.CS7</t>
  </si>
  <si>
    <t>J1504.DS8</t>
  </si>
  <si>
    <t>J1504.CS8</t>
  </si>
  <si>
    <t>J1504.DS9</t>
  </si>
  <si>
    <t>J1504.CS9</t>
  </si>
  <si>
    <t>J1504.DS10</t>
  </si>
  <si>
    <t>J1504.CS10</t>
  </si>
  <si>
    <t>J1504.DS11</t>
  </si>
  <si>
    <t>J1504.CS11</t>
  </si>
  <si>
    <t>J1504.DS12</t>
  </si>
  <si>
    <t>J1504.CS12</t>
  </si>
  <si>
    <t>J1504.DS13</t>
  </si>
  <si>
    <t>J1504.CS13</t>
  </si>
  <si>
    <t>J1504.DS14</t>
  </si>
  <si>
    <t>J1504.CS14</t>
  </si>
  <si>
    <t>J1503.AS14</t>
  </si>
  <si>
    <t>J1503.BS14</t>
  </si>
  <si>
    <t>J1503.AS9</t>
  </si>
  <si>
    <t>J1503.BS9</t>
  </si>
  <si>
    <t>J1503.AS8</t>
  </si>
  <si>
    <t>J1503.BS8</t>
  </si>
  <si>
    <t>J1503.AS7</t>
  </si>
  <si>
    <t>J1503.BS7</t>
  </si>
  <si>
    <t>J1503.AS6</t>
  </si>
  <si>
    <t>J1503.BS6</t>
  </si>
  <si>
    <t>J1503.AS5</t>
  </si>
  <si>
    <t>J1503.BS5</t>
  </si>
  <si>
    <t>J1503.AS4</t>
  </si>
  <si>
    <t>J1503.BS4</t>
  </si>
  <si>
    <t>J1503.AS3</t>
  </si>
  <si>
    <t>J1503.BS3</t>
  </si>
  <si>
    <t>J1503.AS2</t>
  </si>
  <si>
    <t>J1503.BS2</t>
  </si>
  <si>
    <t>J1503.DS1</t>
  </si>
  <si>
    <t>J1503.CS1</t>
  </si>
  <si>
    <t>J1503.DS2</t>
  </si>
  <si>
    <t>J1503.CS2</t>
  </si>
  <si>
    <t>J1503.DS3</t>
  </si>
  <si>
    <t>J1503.CS3</t>
  </si>
  <si>
    <t>J1503.DS4</t>
  </si>
  <si>
    <t>J1503.CS4</t>
  </si>
  <si>
    <t>J1503.DS6</t>
  </si>
  <si>
    <t>J1503.CS6</t>
  </si>
  <si>
    <t>J1503.DS7</t>
  </si>
  <si>
    <t>J1503.CS7</t>
  </si>
  <si>
    <t>J1503.DS8</t>
  </si>
  <si>
    <t>J1503.CS8</t>
  </si>
  <si>
    <t>J1503.DS9</t>
  </si>
  <si>
    <t>J1503.CS9</t>
  </si>
  <si>
    <t>J1503.DS10</t>
  </si>
  <si>
    <t>J1503.CS10</t>
  </si>
  <si>
    <t>J1503.DS13</t>
  </si>
  <si>
    <t>J1503.CS13</t>
  </si>
  <si>
    <t>J1503.DS14</t>
  </si>
  <si>
    <t>J1503.CS14</t>
  </si>
  <si>
    <t>J1502.AS14</t>
  </si>
  <si>
    <t>J1502.AS9</t>
  </si>
  <si>
    <t>J1502.BS9</t>
  </si>
  <si>
    <t>J1502.AS8</t>
  </si>
  <si>
    <t>J1502.BS8</t>
  </si>
  <si>
    <t>J1502.AS7</t>
  </si>
  <si>
    <t>J1502.BS7</t>
  </si>
  <si>
    <t>J1502.AS6</t>
  </si>
  <si>
    <t>J1502.BS6</t>
  </si>
  <si>
    <t>J1502.AS5</t>
  </si>
  <si>
    <t>J1502.BS5</t>
  </si>
  <si>
    <t>J1502.AS4</t>
  </si>
  <si>
    <t>J1502.BS4</t>
  </si>
  <si>
    <t>J1502.AS3</t>
  </si>
  <si>
    <t>J1502.BS3</t>
  </si>
  <si>
    <t>J1502.AS2</t>
  </si>
  <si>
    <t>J1502.BS2</t>
  </si>
  <si>
    <t>J1502.DS1</t>
  </si>
  <si>
    <t>J1502.CS1</t>
  </si>
  <si>
    <t>J1502.DS2</t>
  </si>
  <si>
    <t>J1502.CS2</t>
  </si>
  <si>
    <t>J1502.DS3</t>
  </si>
  <si>
    <t>J1502.CS3</t>
  </si>
  <si>
    <t>J1502.DS4</t>
  </si>
  <si>
    <t>J1502.CS4</t>
  </si>
  <si>
    <t>J1502.DS6</t>
  </si>
  <si>
    <t>J1502.CS6</t>
  </si>
  <si>
    <t>J1502.DS7</t>
  </si>
  <si>
    <t>J1502.CS7</t>
  </si>
  <si>
    <t>J1502.DS8</t>
  </si>
  <si>
    <t>J1502.CS9</t>
  </si>
  <si>
    <t>J1502.DS10</t>
  </si>
  <si>
    <t>J1502.CS10</t>
  </si>
  <si>
    <t>J1502.DS11</t>
  </si>
  <si>
    <t>J1502.CS11</t>
  </si>
  <si>
    <t>J1502.DS12</t>
  </si>
  <si>
    <t>J1502.CS12</t>
  </si>
  <si>
    <t>J1502.DS13</t>
  </si>
  <si>
    <t>J1502.CS13</t>
  </si>
  <si>
    <t>J1502.CS14</t>
  </si>
  <si>
    <t>J1501.AS14</t>
  </si>
  <si>
    <t>J1501.BS14</t>
  </si>
  <si>
    <t>J1501.AS9</t>
  </si>
  <si>
    <t>J1501.BS9</t>
  </si>
  <si>
    <t>J1501.AS8</t>
  </si>
  <si>
    <t>J1501.BS8</t>
  </si>
  <si>
    <t>J1501.AS7</t>
  </si>
  <si>
    <t>J1501.BS7</t>
  </si>
  <si>
    <t>J1501.AS6</t>
  </si>
  <si>
    <t>J1501.BS6</t>
  </si>
  <si>
    <t>J1501.AS5</t>
  </si>
  <si>
    <t>J1501.BS5</t>
  </si>
  <si>
    <t>J1501.AS4</t>
  </si>
  <si>
    <t>J1501.BS4</t>
  </si>
  <si>
    <t>J1501.AS3</t>
  </si>
  <si>
    <t>J1501.BS3</t>
  </si>
  <si>
    <t>J1501.AS2</t>
  </si>
  <si>
    <t>J1501.BS2</t>
  </si>
  <si>
    <t>J1501.DS1</t>
  </si>
  <si>
    <t>J1501.CS1</t>
  </si>
  <si>
    <t>J1501.DS2</t>
  </si>
  <si>
    <t>J1501.CS2</t>
  </si>
  <si>
    <t>J1501.DS3</t>
  </si>
  <si>
    <t>J1501.CS3</t>
  </si>
  <si>
    <t>J1501.CS4</t>
  </si>
  <si>
    <t>J1501.DS6</t>
  </si>
  <si>
    <t>J1501.CS6</t>
  </si>
  <si>
    <t>J1501.DS7</t>
  </si>
  <si>
    <t>J1501.CS7</t>
  </si>
  <si>
    <t>J1501.DS8</t>
  </si>
  <si>
    <t>J1501.CS8</t>
  </si>
  <si>
    <t>J1501.DS9</t>
  </si>
  <si>
    <t>J1501.CS9</t>
  </si>
  <si>
    <t>J1501.DS10</t>
  </si>
  <si>
    <t>J1501.CS10</t>
  </si>
  <si>
    <t>J1501.DS11</t>
  </si>
  <si>
    <t>J1501.CS11</t>
  </si>
  <si>
    <t>J1501.DS12</t>
  </si>
  <si>
    <t>J1501.CS12</t>
  </si>
  <si>
    <t>J1501.DS13</t>
  </si>
  <si>
    <t>J1501.CS13</t>
  </si>
  <si>
    <t>J1501.DS14</t>
  </si>
  <si>
    <t>J1501.CS14</t>
  </si>
  <si>
    <t>J1413.CS8</t>
  </si>
  <si>
    <t>J1413_R1TRIG</t>
  </si>
  <si>
    <t>J1413.DS3</t>
  </si>
  <si>
    <t>J1413_R1PS</t>
  </si>
  <si>
    <t>J1407_HDP6S</t>
  </si>
  <si>
    <t>J1401_HDP1S</t>
  </si>
  <si>
    <t>J1313_R2TRIG</t>
  </si>
  <si>
    <t>J1313_R2PS</t>
  </si>
  <si>
    <t>J1302_HDP6S</t>
  </si>
  <si>
    <t>J1207_HDP6S</t>
  </si>
  <si>
    <t>J1201_HDP1S</t>
  </si>
  <si>
    <t>CA1.2</t>
  </si>
  <si>
    <t>J1501.85</t>
  </si>
  <si>
    <t>J1501.86</t>
  </si>
  <si>
    <t>J1501.87</t>
  </si>
  <si>
    <t>J1501.88</t>
  </si>
  <si>
    <t>J1501.89</t>
  </si>
  <si>
    <t>J1501.90</t>
  </si>
  <si>
    <t>J1501.91</t>
  </si>
  <si>
    <t>J1501.92</t>
  </si>
  <si>
    <t>J1501.93</t>
  </si>
  <si>
    <t>J1501.94</t>
  </si>
  <si>
    <t>J1501.95</t>
  </si>
  <si>
    <t>J1501.96</t>
  </si>
  <si>
    <t>J1501.97</t>
  </si>
  <si>
    <t>J1501.98</t>
  </si>
  <si>
    <t>J1501.99</t>
  </si>
  <si>
    <t>J1501.100</t>
  </si>
  <si>
    <t>J1501.101</t>
  </si>
  <si>
    <t>J1501.102</t>
  </si>
  <si>
    <t>J1501.103</t>
  </si>
  <si>
    <t>J1501.105</t>
  </si>
  <si>
    <t>J1501.106</t>
  </si>
  <si>
    <t>J1501.107</t>
  </si>
  <si>
    <t>J1501.108</t>
  </si>
  <si>
    <t>J1501.109</t>
  </si>
  <si>
    <t>J1501.110</t>
  </si>
  <si>
    <t>J1501.111</t>
  </si>
  <si>
    <t>J1501.112</t>
  </si>
  <si>
    <t>J1501.113</t>
  </si>
  <si>
    <t>J1501.114</t>
  </si>
  <si>
    <t>J1501.115</t>
  </si>
  <si>
    <t>J1501.116</t>
  </si>
  <si>
    <t>J1501.117</t>
  </si>
  <si>
    <t>J1501.118</t>
  </si>
  <si>
    <t>J1501.119</t>
  </si>
  <si>
    <t>J1501.120</t>
  </si>
  <si>
    <t>J1501.121</t>
  </si>
  <si>
    <t>J1501.122</t>
  </si>
  <si>
    <t>J1501.123</t>
  </si>
  <si>
    <t>J1501.124</t>
  </si>
  <si>
    <t>J1501.125</t>
  </si>
  <si>
    <t>J1501.126</t>
  </si>
  <si>
    <t>J1501.127</t>
  </si>
  <si>
    <t>J1501.128</t>
  </si>
  <si>
    <t>J1502.41</t>
  </si>
  <si>
    <t>J1502.43</t>
  </si>
  <si>
    <t>J1502.44</t>
  </si>
  <si>
    <t>J1502.45</t>
  </si>
  <si>
    <t>J1502.46</t>
  </si>
  <si>
    <t>J1502.47</t>
  </si>
  <si>
    <t>J1502.48</t>
  </si>
  <si>
    <t>J1502.49</t>
  </si>
  <si>
    <t>J1502.50</t>
  </si>
  <si>
    <t>J1502.51</t>
  </si>
  <si>
    <t>J1502.54</t>
  </si>
  <si>
    <t>J1502.55</t>
  </si>
  <si>
    <t>J1502.56</t>
  </si>
  <si>
    <t>J1502.57</t>
  </si>
  <si>
    <t>J1502.58</t>
  </si>
  <si>
    <t>J1502.59</t>
  </si>
  <si>
    <t>J1502.60</t>
  </si>
  <si>
    <t>J1502.61</t>
  </si>
  <si>
    <t>J1502.62</t>
  </si>
  <si>
    <t>J1502.63</t>
  </si>
  <si>
    <t>J1502.64</t>
  </si>
  <si>
    <t>J1502.65</t>
  </si>
  <si>
    <t>J1502.66</t>
  </si>
  <si>
    <t>J1502.67</t>
  </si>
  <si>
    <t>J1502.68</t>
  </si>
  <si>
    <t>J1502.69</t>
  </si>
  <si>
    <t>J1502.70</t>
  </si>
  <si>
    <t>J1502.71</t>
  </si>
  <si>
    <t>J1502.72</t>
  </si>
  <si>
    <t>J1502.73</t>
  </si>
  <si>
    <t>J1502.74</t>
  </si>
  <si>
    <t>J1502.75</t>
  </si>
  <si>
    <t>J1502.76</t>
  </si>
  <si>
    <t>J1502.77</t>
  </si>
  <si>
    <t>J1502.78</t>
  </si>
  <si>
    <t>J1502.79</t>
  </si>
  <si>
    <t>J1502.80</t>
  </si>
  <si>
    <t>J1502.81</t>
  </si>
  <si>
    <t>J1502.82</t>
  </si>
  <si>
    <t>J1502.84</t>
  </si>
  <si>
    <t>J1503.1</t>
  </si>
  <si>
    <t>J1503.2</t>
  </si>
  <si>
    <t>J1503.3</t>
  </si>
  <si>
    <t>J1503.4</t>
  </si>
  <si>
    <t>J1503.5</t>
  </si>
  <si>
    <t>J1503.6</t>
  </si>
  <si>
    <t>J1503.7</t>
  </si>
  <si>
    <t>J1503.8</t>
  </si>
  <si>
    <t>J1503.9</t>
  </si>
  <si>
    <t>J1503.10</t>
  </si>
  <si>
    <t>J1503.11</t>
  </si>
  <si>
    <t>J1503.12</t>
  </si>
  <si>
    <t>J1503.13</t>
  </si>
  <si>
    <t>J1503.14</t>
  </si>
  <si>
    <t>J1503.15</t>
  </si>
  <si>
    <t>J1503.16</t>
  </si>
  <si>
    <t>J1503.17</t>
  </si>
  <si>
    <t>J1503.18</t>
  </si>
  <si>
    <t>J1503.19</t>
  </si>
  <si>
    <t>J1503.20</t>
  </si>
  <si>
    <t>J1503.21</t>
  </si>
  <si>
    <t>J1503.22</t>
  </si>
  <si>
    <t>J1503.23</t>
  </si>
  <si>
    <t>J1503.24</t>
  </si>
  <si>
    <t>J1503.25</t>
  </si>
  <si>
    <t>J1503.26</t>
  </si>
  <si>
    <t>J1503.27</t>
  </si>
  <si>
    <t>J1503.28</t>
  </si>
  <si>
    <t>J1503.29</t>
  </si>
  <si>
    <t>J1503.30</t>
  </si>
  <si>
    <t>J1503.31</t>
  </si>
  <si>
    <t>J1503.32</t>
  </si>
  <si>
    <t>J1503.33</t>
  </si>
  <si>
    <t>J1503.34</t>
  </si>
  <si>
    <t>J1503.35</t>
  </si>
  <si>
    <t>J1503.36</t>
  </si>
  <si>
    <t>J1503.37</t>
  </si>
  <si>
    <t>J1503.38</t>
  </si>
  <si>
    <t>J1503.39</t>
  </si>
  <si>
    <t>J1503.40</t>
  </si>
  <si>
    <t>J1504.85</t>
  </si>
  <si>
    <t>J1504.86</t>
  </si>
  <si>
    <t>J1504.87</t>
  </si>
  <si>
    <t>J1504.88</t>
  </si>
  <si>
    <t>J1504.89</t>
  </si>
  <si>
    <t>J1504.90</t>
  </si>
  <si>
    <t>J1504.91</t>
  </si>
  <si>
    <t>J1504.92</t>
  </si>
  <si>
    <t>J1504.93</t>
  </si>
  <si>
    <t>J1504.94</t>
  </si>
  <si>
    <t>J1504.95</t>
  </si>
  <si>
    <t>J1504.96</t>
  </si>
  <si>
    <t>J1504.97</t>
  </si>
  <si>
    <t>J1504.98</t>
  </si>
  <si>
    <t>J1504.99</t>
  </si>
  <si>
    <t>J1504.100</t>
  </si>
  <si>
    <t>J1504.101</t>
  </si>
  <si>
    <t>J1504.102</t>
  </si>
  <si>
    <t>J1504.103</t>
  </si>
  <si>
    <t>J1504.104</t>
  </si>
  <si>
    <t>J1504.105</t>
  </si>
  <si>
    <t>J1504.106</t>
  </si>
  <si>
    <t>J1504.107</t>
  </si>
  <si>
    <t>J1504.108</t>
  </si>
  <si>
    <t>J1504.109</t>
  </si>
  <si>
    <t>J1504.110</t>
  </si>
  <si>
    <t>J1504.111</t>
  </si>
  <si>
    <t>J1504.112</t>
  </si>
  <si>
    <t>J1504.113</t>
  </si>
  <si>
    <t>J1504.114</t>
  </si>
  <si>
    <t>J1504.115</t>
  </si>
  <si>
    <t>J1504.116</t>
  </si>
  <si>
    <t>J1504.117</t>
  </si>
  <si>
    <t>J1504.118</t>
  </si>
  <si>
    <t>J1504.119</t>
  </si>
  <si>
    <t>J1504.120</t>
  </si>
  <si>
    <t>J1504.121</t>
  </si>
  <si>
    <t>J1504.122</t>
  </si>
  <si>
    <t>J1504.123</t>
  </si>
  <si>
    <t>J1504.124</t>
  </si>
  <si>
    <t>J1504.125</t>
  </si>
  <si>
    <t>J1504.126</t>
  </si>
  <si>
    <t>J1504.127</t>
  </si>
  <si>
    <t>J1504.128</t>
  </si>
  <si>
    <t>J1505.41</t>
  </si>
  <si>
    <t>J1505.42</t>
  </si>
  <si>
    <t>J1505.43</t>
  </si>
  <si>
    <t>J1505.44</t>
  </si>
  <si>
    <t>J1505.45</t>
  </si>
  <si>
    <t>J1505.46</t>
  </si>
  <si>
    <t>J1505.47</t>
  </si>
  <si>
    <t>J1505.48</t>
  </si>
  <si>
    <t>J1505.50</t>
  </si>
  <si>
    <t>J1505.51</t>
  </si>
  <si>
    <t>J1505.52</t>
  </si>
  <si>
    <t>J1505.53</t>
  </si>
  <si>
    <t>J1505.54</t>
  </si>
  <si>
    <t>J1505.55</t>
  </si>
  <si>
    <t>J1505.56</t>
  </si>
  <si>
    <t>J1505.57</t>
  </si>
  <si>
    <t>J1505.58</t>
  </si>
  <si>
    <t>J1505.59</t>
  </si>
  <si>
    <t>J1505.60</t>
  </si>
  <si>
    <t>J1505.61</t>
  </si>
  <si>
    <t>J1505.62</t>
  </si>
  <si>
    <t>J1505.63</t>
  </si>
  <si>
    <t>J1505.64</t>
  </si>
  <si>
    <t>J1505.65</t>
  </si>
  <si>
    <t>J1505.66</t>
  </si>
  <si>
    <t>J1505.67</t>
  </si>
  <si>
    <t>J1505.68</t>
  </si>
  <si>
    <t>J1505.69</t>
  </si>
  <si>
    <t>J1505.70</t>
  </si>
  <si>
    <t>J1505.71</t>
  </si>
  <si>
    <t>J1505.72</t>
  </si>
  <si>
    <t>J1505.73</t>
  </si>
  <si>
    <t>J1505.74</t>
  </si>
  <si>
    <t>J1505.75</t>
  </si>
  <si>
    <t>J1505.76</t>
  </si>
  <si>
    <t>J1505.77</t>
  </si>
  <si>
    <t>J1505.78</t>
  </si>
  <si>
    <t>J1505.79</t>
  </si>
  <si>
    <t>J1505.80</t>
  </si>
  <si>
    <t>J1505.81</t>
  </si>
  <si>
    <t>J1505.82</t>
  </si>
  <si>
    <t>J1505.83</t>
  </si>
  <si>
    <t>J1505.84</t>
  </si>
  <si>
    <t>J1506.1</t>
  </si>
  <si>
    <t>J1506.5</t>
  </si>
  <si>
    <t>J1506.6</t>
  </si>
  <si>
    <t>J1506.7</t>
  </si>
  <si>
    <t>J1506.8</t>
  </si>
  <si>
    <t>J1506.9</t>
  </si>
  <si>
    <t>J1506.10</t>
  </si>
  <si>
    <t>J1506.11</t>
  </si>
  <si>
    <t>J1506.12</t>
  </si>
  <si>
    <t>J1506.13</t>
  </si>
  <si>
    <t>J1506.14</t>
  </si>
  <si>
    <t>J1506.15</t>
  </si>
  <si>
    <t>J1506.16</t>
  </si>
  <si>
    <t>J1506.17</t>
  </si>
  <si>
    <t>J1506.18</t>
  </si>
  <si>
    <t>J1506.19</t>
  </si>
  <si>
    <t>J1506.20</t>
  </si>
  <si>
    <t>J1506.21</t>
  </si>
  <si>
    <t>J1506.22</t>
  </si>
  <si>
    <t>J1506.23</t>
  </si>
  <si>
    <t>J1506.24</t>
  </si>
  <si>
    <t>J1506.25</t>
  </si>
  <si>
    <t>J1506.26</t>
  </si>
  <si>
    <t>J1506.27</t>
  </si>
  <si>
    <t>J1506.28</t>
  </si>
  <si>
    <t>J1506.29</t>
  </si>
  <si>
    <t>J1506.30</t>
  </si>
  <si>
    <t>J1506.31</t>
  </si>
  <si>
    <t>J1506.32</t>
  </si>
  <si>
    <t>J1506.33</t>
  </si>
  <si>
    <t>J1506.34</t>
  </si>
  <si>
    <t>J1506.35</t>
  </si>
  <si>
    <t>J1506.36</t>
  </si>
  <si>
    <t>J1506.37</t>
  </si>
  <si>
    <t>J1506.38</t>
  </si>
  <si>
    <t>J1506.39</t>
  </si>
  <si>
    <t>J1506.40</t>
  </si>
  <si>
    <t>J1507.85</t>
  </si>
  <si>
    <t>J1507.86</t>
  </si>
  <si>
    <t>J1507.87</t>
  </si>
  <si>
    <t>J1507.88</t>
  </si>
  <si>
    <t>J1507.89</t>
  </si>
  <si>
    <t>J1507.90</t>
  </si>
  <si>
    <t>J1507.91</t>
  </si>
  <si>
    <t>J1507.92</t>
  </si>
  <si>
    <t>J1507.93</t>
  </si>
  <si>
    <t>J1507.94</t>
  </si>
  <si>
    <t>J1507.95</t>
  </si>
  <si>
    <t>J1507.96</t>
  </si>
  <si>
    <t>J1507.97</t>
  </si>
  <si>
    <t>J1507.98</t>
  </si>
  <si>
    <t>J1507.99</t>
  </si>
  <si>
    <t>J1507.100</t>
  </si>
  <si>
    <t>J1507.101</t>
  </si>
  <si>
    <t>J1507.102</t>
  </si>
  <si>
    <t>J1507.103</t>
  </si>
  <si>
    <t>J1507.104</t>
  </si>
  <si>
    <t>J1507.105</t>
  </si>
  <si>
    <t>J1507.106</t>
  </si>
  <si>
    <t>J1507.107</t>
  </si>
  <si>
    <t>J1507.108</t>
  </si>
  <si>
    <t>J1507.109</t>
  </si>
  <si>
    <t>J1507.110</t>
  </si>
  <si>
    <t>J1507.111</t>
  </si>
  <si>
    <t>J1507.112</t>
  </si>
  <si>
    <t>J1507.113</t>
  </si>
  <si>
    <t>J1507.114</t>
  </si>
  <si>
    <t>J1507.115</t>
  </si>
  <si>
    <t>J1507.116</t>
  </si>
  <si>
    <t>J1507.117</t>
  </si>
  <si>
    <t>J1507.118</t>
  </si>
  <si>
    <t>J1507.119</t>
  </si>
  <si>
    <t>J1507.120</t>
  </si>
  <si>
    <t>J1507.121</t>
  </si>
  <si>
    <t>J1507.122</t>
  </si>
  <si>
    <t>J1507.123</t>
  </si>
  <si>
    <t>J1507.124</t>
  </si>
  <si>
    <t>J1507.125</t>
  </si>
  <si>
    <t>J1507.126</t>
  </si>
  <si>
    <t>J1507.127</t>
  </si>
  <si>
    <t>J1507.128</t>
  </si>
  <si>
    <t>J1508.41</t>
  </si>
  <si>
    <t>J1508.42</t>
  </si>
  <si>
    <t>J1508.43</t>
  </si>
  <si>
    <t>J1508.44</t>
  </si>
  <si>
    <t>J1508.45</t>
  </si>
  <si>
    <t>J1508.46</t>
  </si>
  <si>
    <t>J1508.47</t>
  </si>
  <si>
    <t>J1508.48</t>
  </si>
  <si>
    <t>J1508.49</t>
  </si>
  <si>
    <t>J1508.50</t>
  </si>
  <si>
    <t>J1508.51</t>
  </si>
  <si>
    <t>J1508.52</t>
  </si>
  <si>
    <t>J1508.53</t>
  </si>
  <si>
    <t>J1508.54</t>
  </si>
  <si>
    <t>J1508.55</t>
  </si>
  <si>
    <t>J1508.56</t>
  </si>
  <si>
    <t>J1508.57</t>
  </si>
  <si>
    <t>J1508.58</t>
  </si>
  <si>
    <t>J1508.59</t>
  </si>
  <si>
    <t>J1508.60</t>
  </si>
  <si>
    <t>J1508.61</t>
  </si>
  <si>
    <t>J1508.62</t>
  </si>
  <si>
    <t>J1508.63</t>
  </si>
  <si>
    <t>J1508.64</t>
  </si>
  <si>
    <t>J1508.65</t>
  </si>
  <si>
    <t>J1508.66</t>
  </si>
  <si>
    <t>J1508.67</t>
  </si>
  <si>
    <t>J1508.68</t>
  </si>
  <si>
    <t>J1508.69</t>
  </si>
  <si>
    <t>J1508.70</t>
  </si>
  <si>
    <t>J1508.71</t>
  </si>
  <si>
    <t>J1508.72</t>
  </si>
  <si>
    <t>J1508.73</t>
  </si>
  <si>
    <t>J1508.74</t>
  </si>
  <si>
    <t>J1508.75</t>
  </si>
  <si>
    <t>J1508.76</t>
  </si>
  <si>
    <t>J1508.77</t>
  </si>
  <si>
    <t>J1508.78</t>
  </si>
  <si>
    <t>J1508.79</t>
  </si>
  <si>
    <t>J1508.80</t>
  </si>
  <si>
    <t>J1508.81</t>
  </si>
  <si>
    <t>J1508.82</t>
  </si>
  <si>
    <t>J1508.83</t>
  </si>
  <si>
    <t>J1508.84</t>
  </si>
  <si>
    <t>J1509.1</t>
  </si>
  <si>
    <t>J1509.2</t>
  </si>
  <si>
    <t>J1509.3</t>
  </si>
  <si>
    <t>J1509.4</t>
  </si>
  <si>
    <t>J1509.5</t>
  </si>
  <si>
    <t>J1509.6</t>
  </si>
  <si>
    <t>J1509.7</t>
  </si>
  <si>
    <t>J1509.8</t>
  </si>
  <si>
    <t>J1509.9</t>
  </si>
  <si>
    <t>J1509.10</t>
  </si>
  <si>
    <t>J1509.11</t>
  </si>
  <si>
    <t>J1509.12</t>
  </si>
  <si>
    <t>J1509.13</t>
  </si>
  <si>
    <t>J1509.14</t>
  </si>
  <si>
    <t>J1509.15</t>
  </si>
  <si>
    <t>J1509.16</t>
  </si>
  <si>
    <t>J1509.17</t>
  </si>
  <si>
    <t>J1509.18</t>
  </si>
  <si>
    <t>J1509.19</t>
  </si>
  <si>
    <t>J1509.20</t>
  </si>
  <si>
    <t>J1509.21</t>
  </si>
  <si>
    <t>J1509.22</t>
  </si>
  <si>
    <t>J1509.23</t>
  </si>
  <si>
    <t>J1509.24</t>
  </si>
  <si>
    <t>J1509.25</t>
  </si>
  <si>
    <t>J1509.26</t>
  </si>
  <si>
    <t>J1509.27</t>
  </si>
  <si>
    <t>J1509.28</t>
  </si>
  <si>
    <t>J1509.29</t>
  </si>
  <si>
    <t>J1509.30</t>
  </si>
  <si>
    <t>J1509.31</t>
  </si>
  <si>
    <t>J1509.32</t>
  </si>
  <si>
    <t>J1509.33</t>
  </si>
  <si>
    <t>J1509.34</t>
  </si>
  <si>
    <t>J1509.35</t>
  </si>
  <si>
    <t>J1509.36</t>
  </si>
  <si>
    <t>J1509.37</t>
  </si>
  <si>
    <t>J1509.38</t>
  </si>
  <si>
    <t>J1509.39</t>
  </si>
  <si>
    <t>J1509.40</t>
  </si>
  <si>
    <t>J1601.1</t>
  </si>
  <si>
    <t>J1601.2</t>
  </si>
  <si>
    <t>J1601.3</t>
  </si>
  <si>
    <t>J1601.4</t>
  </si>
  <si>
    <t>J1601.5</t>
  </si>
  <si>
    <t>J1601.6</t>
  </si>
  <si>
    <t>J1601.7</t>
  </si>
  <si>
    <t>J1601.8</t>
  </si>
  <si>
    <t>J1601.9</t>
  </si>
  <si>
    <t>J1601.10</t>
  </si>
  <si>
    <t>J1601.11</t>
  </si>
  <si>
    <t>J1601.12</t>
  </si>
  <si>
    <t>J1601.13</t>
  </si>
  <si>
    <t>J1601.14</t>
  </si>
  <si>
    <t>J1601.15</t>
  </si>
  <si>
    <t>J1601.16</t>
  </si>
  <si>
    <t>J1601.17</t>
  </si>
  <si>
    <t>J1601.18</t>
  </si>
  <si>
    <t>J1601.19</t>
  </si>
  <si>
    <t>J1601.20</t>
  </si>
  <si>
    <t>J1601.21</t>
  </si>
  <si>
    <t>J1601.22</t>
  </si>
  <si>
    <t>J1601.23</t>
  </si>
  <si>
    <t>J1601.24</t>
  </si>
  <si>
    <t>J1601.25</t>
  </si>
  <si>
    <t>J1601.26</t>
  </si>
  <si>
    <t>J1601.27</t>
  </si>
  <si>
    <t>J1601.28</t>
  </si>
  <si>
    <t>J1601.29</t>
  </si>
  <si>
    <t>J1601.30</t>
  </si>
  <si>
    <t>J1601.31</t>
  </si>
  <si>
    <t>J1601.32</t>
  </si>
  <si>
    <t>J1601.33</t>
  </si>
  <si>
    <t>J1601.34</t>
  </si>
  <si>
    <t>J1601.35</t>
  </si>
  <si>
    <t>J1601.36</t>
  </si>
  <si>
    <t>J1601.37</t>
  </si>
  <si>
    <t>J1601.38</t>
  </si>
  <si>
    <t>J1601.39</t>
  </si>
  <si>
    <t>J1601.40</t>
  </si>
  <si>
    <t>J1602.41</t>
  </si>
  <si>
    <t>J1602.42</t>
  </si>
  <si>
    <t>J1602.43</t>
  </si>
  <si>
    <t>J1602.44</t>
  </si>
  <si>
    <t>J1602.45</t>
  </si>
  <si>
    <t>J1602.46</t>
  </si>
  <si>
    <t>J1602.47</t>
  </si>
  <si>
    <t>J1602.48</t>
  </si>
  <si>
    <t>J1602.49</t>
  </si>
  <si>
    <t>J1602.50</t>
  </si>
  <si>
    <t>J1602.51</t>
  </si>
  <si>
    <t>J1602.52</t>
  </si>
  <si>
    <t>J1602.53</t>
  </si>
  <si>
    <t>J1602.54</t>
  </si>
  <si>
    <t>J1602.55</t>
  </si>
  <si>
    <t>J1602.56</t>
  </si>
  <si>
    <t>J1602.57</t>
  </si>
  <si>
    <t>J1602.58</t>
  </si>
  <si>
    <t>J1602.59</t>
  </si>
  <si>
    <t>J1602.60</t>
  </si>
  <si>
    <t>J1602.61</t>
  </si>
  <si>
    <t>J1602.62</t>
  </si>
  <si>
    <t>J1602.63</t>
  </si>
  <si>
    <t>J1602.64</t>
  </si>
  <si>
    <t>J1602.65</t>
  </si>
  <si>
    <t>J1602.66</t>
  </si>
  <si>
    <t>J1602.67</t>
  </si>
  <si>
    <t>J1602.68</t>
  </si>
  <si>
    <t>J1602.69</t>
  </si>
  <si>
    <t>J1602.70</t>
  </si>
  <si>
    <t>J1602.71</t>
  </si>
  <si>
    <t>J1602.72</t>
  </si>
  <si>
    <t>J1602.73</t>
  </si>
  <si>
    <t>J1602.74</t>
  </si>
  <si>
    <t>J1602.75</t>
  </si>
  <si>
    <t>J1602.76</t>
  </si>
  <si>
    <t>J1602.77</t>
  </si>
  <si>
    <t>J1602.78</t>
  </si>
  <si>
    <t>J1602.79</t>
  </si>
  <si>
    <t>J1602.80</t>
  </si>
  <si>
    <t>J1602.81</t>
  </si>
  <si>
    <t>J1602.82</t>
  </si>
  <si>
    <t>J1602.83</t>
  </si>
  <si>
    <t>J1602.84</t>
  </si>
  <si>
    <t>J1603.85</t>
  </si>
  <si>
    <t>J1603.86</t>
  </si>
  <si>
    <t>J1603.87</t>
  </si>
  <si>
    <t>J1603.88</t>
  </si>
  <si>
    <t>J1603.89</t>
  </si>
  <si>
    <t>J1603.90</t>
  </si>
  <si>
    <t>J1603.91</t>
  </si>
  <si>
    <t>J1603.92</t>
  </si>
  <si>
    <t>J1603.93</t>
  </si>
  <si>
    <t>J1603.94</t>
  </si>
  <si>
    <t>J1603.95</t>
  </si>
  <si>
    <t>J1603.96</t>
  </si>
  <si>
    <t>J1603.97</t>
  </si>
  <si>
    <t>J1603.98</t>
  </si>
  <si>
    <t>J1603.99</t>
  </si>
  <si>
    <t>J1603.100</t>
  </si>
  <si>
    <t>J1603.101</t>
  </si>
  <si>
    <t>J1603.102</t>
  </si>
  <si>
    <t>J1603.103</t>
  </si>
  <si>
    <t>J1603.104</t>
  </si>
  <si>
    <t>J1603.105</t>
  </si>
  <si>
    <t>J1603.106</t>
  </si>
  <si>
    <t>J1603.107</t>
  </si>
  <si>
    <t>J1603.108</t>
  </si>
  <si>
    <t>J1603.109</t>
  </si>
  <si>
    <t>J1603.110</t>
  </si>
  <si>
    <t>J1603.111</t>
  </si>
  <si>
    <t>J1603.112</t>
  </si>
  <si>
    <t>J1603.113</t>
  </si>
  <si>
    <t>J1603.114</t>
  </si>
  <si>
    <t>J1603.115</t>
  </si>
  <si>
    <t>J1603.116</t>
  </si>
  <si>
    <t>J1603.117</t>
  </si>
  <si>
    <t>J1603.118</t>
  </si>
  <si>
    <t>J1603.119</t>
  </si>
  <si>
    <t>J1603.120</t>
  </si>
  <si>
    <t>J1603.121</t>
  </si>
  <si>
    <t>J1603.122</t>
  </si>
  <si>
    <t>J1603.123</t>
  </si>
  <si>
    <t>J1603.124</t>
  </si>
  <si>
    <t>J1603.125</t>
  </si>
  <si>
    <t>J1603.126</t>
  </si>
  <si>
    <t>J1603.127</t>
  </si>
  <si>
    <t>J1603.128</t>
  </si>
  <si>
    <t>J1604.1</t>
  </si>
  <si>
    <t>J1604.2</t>
  </si>
  <si>
    <t>J1604.3</t>
  </si>
  <si>
    <t>J1604.4</t>
  </si>
  <si>
    <t>J1604.5</t>
  </si>
  <si>
    <t>J1604.6</t>
  </si>
  <si>
    <t>J1604.7</t>
  </si>
  <si>
    <t>J1604.8</t>
  </si>
  <si>
    <t>J1604.9</t>
  </si>
  <si>
    <t>J1604.10</t>
  </si>
  <si>
    <t>J1604.11</t>
  </si>
  <si>
    <t>J1604.12</t>
  </si>
  <si>
    <t>J1604.13</t>
  </si>
  <si>
    <t>J1604.14</t>
  </si>
  <si>
    <t>J1604.15</t>
  </si>
  <si>
    <t>J1604.16</t>
  </si>
  <si>
    <t>J1604.17</t>
  </si>
  <si>
    <t>J1604.18</t>
  </si>
  <si>
    <t>J1604.19</t>
  </si>
  <si>
    <t>J1604.20</t>
  </si>
  <si>
    <t>J1604.21</t>
  </si>
  <si>
    <t>J1604.22</t>
  </si>
  <si>
    <t>J1604.23</t>
  </si>
  <si>
    <t>J1604.24</t>
  </si>
  <si>
    <t>J1604.25</t>
  </si>
  <si>
    <t>J1604.26</t>
  </si>
  <si>
    <t>J1604.27</t>
  </si>
  <si>
    <t>J1604.28</t>
  </si>
  <si>
    <t>J1604.29</t>
  </si>
  <si>
    <t>J1604.30</t>
  </si>
  <si>
    <t>J1604.31</t>
  </si>
  <si>
    <t>J1604.32</t>
  </si>
  <si>
    <t>J1604.34</t>
  </si>
  <si>
    <t>J1604.35</t>
  </si>
  <si>
    <t>J1604.36</t>
  </si>
  <si>
    <t>J1604.37</t>
  </si>
  <si>
    <t>J1604.38</t>
  </si>
  <si>
    <t>J1604.39</t>
  </si>
  <si>
    <t>J1604.40</t>
  </si>
  <si>
    <t>J1605.41</t>
  </si>
  <si>
    <t>J1605.42</t>
  </si>
  <si>
    <t>J1605.44</t>
  </si>
  <si>
    <t>J1605.45</t>
  </si>
  <si>
    <t>J1605.46</t>
  </si>
  <si>
    <t>J1605.47</t>
  </si>
  <si>
    <t>J1605.48</t>
  </si>
  <si>
    <t>J1605.49</t>
  </si>
  <si>
    <t>J1605.50</t>
  </si>
  <si>
    <t>J1605.51</t>
  </si>
  <si>
    <t>J1605.52</t>
  </si>
  <si>
    <t>J1605.53</t>
  </si>
  <si>
    <t>J1605.54</t>
  </si>
  <si>
    <t>J1605.55</t>
  </si>
  <si>
    <t>J1605.56</t>
  </si>
  <si>
    <t>J1605.57</t>
  </si>
  <si>
    <t>J1605.58</t>
  </si>
  <si>
    <t>J1605.59</t>
  </si>
  <si>
    <t>J1605.60</t>
  </si>
  <si>
    <t>J1605.61</t>
  </si>
  <si>
    <t>J1605.62</t>
  </si>
  <si>
    <t>J1605.63</t>
  </si>
  <si>
    <t>J1605.64</t>
  </si>
  <si>
    <t>J1605.65</t>
  </si>
  <si>
    <t>J1605.66</t>
  </si>
  <si>
    <t>J1605.67</t>
  </si>
  <si>
    <t>J1605.68</t>
  </si>
  <si>
    <t>J1605.69</t>
  </si>
  <si>
    <t>J1605.70</t>
  </si>
  <si>
    <t>J1605.71</t>
  </si>
  <si>
    <t>J1605.72</t>
  </si>
  <si>
    <t>J1605.73</t>
  </si>
  <si>
    <t>J1605.74</t>
  </si>
  <si>
    <t>J1605.75</t>
  </si>
  <si>
    <t>J1605.76</t>
  </si>
  <si>
    <t>J1605.77</t>
  </si>
  <si>
    <t>J1605.78</t>
  </si>
  <si>
    <t>J1605.79</t>
  </si>
  <si>
    <t>J1605.80</t>
  </si>
  <si>
    <t>J1605.81</t>
  </si>
  <si>
    <t>J1605.82</t>
  </si>
  <si>
    <t>J1605.83</t>
  </si>
  <si>
    <t>J1605.84</t>
  </si>
  <si>
    <t>J1606.85</t>
  </si>
  <si>
    <t>J1606.86</t>
  </si>
  <si>
    <t>J1606.87</t>
  </si>
  <si>
    <t>J1606.88</t>
  </si>
  <si>
    <t>J1606.89</t>
  </si>
  <si>
    <t>J1606.90</t>
  </si>
  <si>
    <t>J1606.91</t>
  </si>
  <si>
    <t>J1606.92</t>
  </si>
  <si>
    <t>J1606.93</t>
  </si>
  <si>
    <t>J1606.94</t>
  </si>
  <si>
    <t>J1606.95</t>
  </si>
  <si>
    <t>J1606.96</t>
  </si>
  <si>
    <t>J1606.97</t>
  </si>
  <si>
    <t>J1606.98</t>
  </si>
  <si>
    <t>J1606.99</t>
  </si>
  <si>
    <t>J1606.100</t>
  </si>
  <si>
    <t>J1606.101</t>
  </si>
  <si>
    <t>J1606.102</t>
  </si>
  <si>
    <t>J1606.103</t>
  </si>
  <si>
    <t>J1606.104</t>
  </si>
  <si>
    <t>J1606.105</t>
  </si>
  <si>
    <t>J1606.106</t>
  </si>
  <si>
    <t>J1606.107</t>
  </si>
  <si>
    <t>J1606.108</t>
  </si>
  <si>
    <t>J1606.109</t>
  </si>
  <si>
    <t>J1606.110</t>
  </si>
  <si>
    <t>J1606.111</t>
  </si>
  <si>
    <t>J1606.112</t>
  </si>
  <si>
    <t>J1606.113</t>
  </si>
  <si>
    <t>J1606.114</t>
  </si>
  <si>
    <t>J1606.115</t>
  </si>
  <si>
    <t>J1606.116</t>
  </si>
  <si>
    <t>J1606.117</t>
  </si>
  <si>
    <t>J1606.118</t>
  </si>
  <si>
    <t>J1606.119</t>
  </si>
  <si>
    <t>J1606.120</t>
  </si>
  <si>
    <t>J1606.121</t>
  </si>
  <si>
    <t>J1606.122</t>
  </si>
  <si>
    <t>J1606.123</t>
  </si>
  <si>
    <t>J1606.124</t>
  </si>
  <si>
    <t>J1606.125</t>
  </si>
  <si>
    <t>J1606.126</t>
  </si>
  <si>
    <t>J1606.127</t>
  </si>
  <si>
    <t>J1606.128</t>
  </si>
  <si>
    <t>J1607.1</t>
  </si>
  <si>
    <t>J1607.2</t>
  </si>
  <si>
    <t>J1607.3</t>
  </si>
  <si>
    <t>J1607.4</t>
  </si>
  <si>
    <t>J1607.5</t>
  </si>
  <si>
    <t>J1607.6</t>
  </si>
  <si>
    <t>J1607.7</t>
  </si>
  <si>
    <t>J1607.8</t>
  </si>
  <si>
    <t>J1607.9</t>
  </si>
  <si>
    <t>J1607.10</t>
  </si>
  <si>
    <t>J1607.11</t>
  </si>
  <si>
    <t>J1607.12</t>
  </si>
  <si>
    <t>J1607.13</t>
  </si>
  <si>
    <t>J1607.14</t>
  </si>
  <si>
    <t>J1607.15</t>
  </si>
  <si>
    <t>J1607.16</t>
  </si>
  <si>
    <t>J1607.17</t>
  </si>
  <si>
    <t>J1607.18</t>
  </si>
  <si>
    <t>J1607.19</t>
  </si>
  <si>
    <t>J1607.20</t>
  </si>
  <si>
    <t>J1607.21</t>
  </si>
  <si>
    <t>J1607.22</t>
  </si>
  <si>
    <t>J1607.23</t>
  </si>
  <si>
    <t>J1607.24</t>
  </si>
  <si>
    <t>J1607.25</t>
  </si>
  <si>
    <t>J1607.26</t>
  </si>
  <si>
    <t>J1607.27</t>
  </si>
  <si>
    <t>J1607.28</t>
  </si>
  <si>
    <t>J1607.29</t>
  </si>
  <si>
    <t>J1607.30</t>
  </si>
  <si>
    <t>J1607.31</t>
  </si>
  <si>
    <t>J1607.32</t>
  </si>
  <si>
    <t>J1607.33</t>
  </si>
  <si>
    <t>J1607.34</t>
  </si>
  <si>
    <t>J1607.35</t>
  </si>
  <si>
    <t>J1607.36</t>
  </si>
  <si>
    <t>J1607.37</t>
  </si>
  <si>
    <t>J1607.38</t>
  </si>
  <si>
    <t>J1607.39</t>
  </si>
  <si>
    <t>J1607.40</t>
  </si>
  <si>
    <t>J1608.41</t>
  </si>
  <si>
    <t>J1608.42</t>
  </si>
  <si>
    <t>J1608.43</t>
  </si>
  <si>
    <t>J1608.44</t>
  </si>
  <si>
    <t>J1608.46</t>
  </si>
  <si>
    <t>J1608.47</t>
  </si>
  <si>
    <t>J1608.49</t>
  </si>
  <si>
    <t>J1608.50</t>
  </si>
  <si>
    <t>J1608.51</t>
  </si>
  <si>
    <t>J1608.52</t>
  </si>
  <si>
    <t>J1608.53</t>
  </si>
  <si>
    <t>J1608.54</t>
  </si>
  <si>
    <t>J1608.55</t>
  </si>
  <si>
    <t>J1608.56</t>
  </si>
  <si>
    <t>J1608.57</t>
  </si>
  <si>
    <t>J1608.58</t>
  </si>
  <si>
    <t>J1608.59</t>
  </si>
  <si>
    <t>J1608.60</t>
  </si>
  <si>
    <t>J1608.61</t>
  </si>
  <si>
    <t>J1608.62</t>
  </si>
  <si>
    <t>J1608.63</t>
  </si>
  <si>
    <t>J1608.64</t>
  </si>
  <si>
    <t>J1608.65</t>
  </si>
  <si>
    <t>J1608.66</t>
  </si>
  <si>
    <t>J1608.67</t>
  </si>
  <si>
    <t>J1608.68</t>
  </si>
  <si>
    <t>J1608.69</t>
  </si>
  <si>
    <t>J1608.70</t>
  </si>
  <si>
    <t>J1608.71</t>
  </si>
  <si>
    <t>J1608.72</t>
  </si>
  <si>
    <t>J1608.73</t>
  </si>
  <si>
    <t>J1608.74</t>
  </si>
  <si>
    <t>J1608.75</t>
  </si>
  <si>
    <t>J1608.76</t>
  </si>
  <si>
    <t>J1608.77</t>
  </si>
  <si>
    <t>J1608.78</t>
  </si>
  <si>
    <t>J1608.79</t>
  </si>
  <si>
    <t>J1608.80</t>
  </si>
  <si>
    <t>J1608.81</t>
  </si>
  <si>
    <t>J1608.83</t>
  </si>
  <si>
    <t>J1609.85</t>
  </si>
  <si>
    <t>J1609.86</t>
  </si>
  <si>
    <t>J1609.87</t>
  </si>
  <si>
    <t>J1609.88</t>
  </si>
  <si>
    <t>J1609.89</t>
  </si>
  <si>
    <t>J1609.90</t>
  </si>
  <si>
    <t>J1609.91</t>
  </si>
  <si>
    <t>J1609.92</t>
  </si>
  <si>
    <t>J1609.93</t>
  </si>
  <si>
    <t>J1609.94</t>
  </si>
  <si>
    <t>J1609.95</t>
  </si>
  <si>
    <t>J1609.96</t>
  </si>
  <si>
    <t>J1609.97</t>
  </si>
  <si>
    <t>J1609.98</t>
  </si>
  <si>
    <t>J1609.99</t>
  </si>
  <si>
    <t>J1609.100</t>
  </si>
  <si>
    <t>J1609.101</t>
  </si>
  <si>
    <t>J1609.102</t>
  </si>
  <si>
    <t>J1609.103</t>
  </si>
  <si>
    <t>J1609.104</t>
  </si>
  <si>
    <t>J1609.105</t>
  </si>
  <si>
    <t>J1609.106</t>
  </si>
  <si>
    <t>J1609.107</t>
  </si>
  <si>
    <t>J1609.109</t>
  </si>
  <si>
    <t>J1609.111</t>
  </si>
  <si>
    <t>J1609.112</t>
  </si>
  <si>
    <t>J1609.113</t>
  </si>
  <si>
    <t>J1609.114</t>
  </si>
  <si>
    <t>J1609.115</t>
  </si>
  <si>
    <t>J1609.116</t>
  </si>
  <si>
    <t>J1609.117</t>
  </si>
  <si>
    <t>J1609.118</t>
  </si>
  <si>
    <t>J1609.119</t>
  </si>
  <si>
    <t>J1609.120</t>
  </si>
  <si>
    <t>J1609.121</t>
  </si>
  <si>
    <t>J1609.122</t>
  </si>
  <si>
    <t>J1609.123</t>
  </si>
  <si>
    <t>J1609.124</t>
  </si>
  <si>
    <t>J1609.125</t>
  </si>
  <si>
    <t>J1609.126</t>
  </si>
  <si>
    <t>J1609.127</t>
  </si>
  <si>
    <t>J1609.128</t>
  </si>
  <si>
    <t>J1701.85</t>
  </si>
  <si>
    <t>J1701.86</t>
  </si>
  <si>
    <t>J1701.87</t>
  </si>
  <si>
    <t>J1701.88</t>
  </si>
  <si>
    <t>J1701.89</t>
  </si>
  <si>
    <t>J1701.90</t>
  </si>
  <si>
    <t>J1701.91</t>
  </si>
  <si>
    <t>J1701.92</t>
  </si>
  <si>
    <t>J1701.93</t>
  </si>
  <si>
    <t>J1701.94</t>
  </si>
  <si>
    <t>J1701.95</t>
  </si>
  <si>
    <t>J1701.96</t>
  </si>
  <si>
    <t>J1701.97</t>
  </si>
  <si>
    <t>J1701.98</t>
  </si>
  <si>
    <t>J1701.99</t>
  </si>
  <si>
    <t>J1701.100</t>
  </si>
  <si>
    <t>J1701.101</t>
  </si>
  <si>
    <t>J1701.102</t>
  </si>
  <si>
    <t>J1701.103</t>
  </si>
  <si>
    <t>J1701.104</t>
  </si>
  <si>
    <t>J1701.105</t>
  </si>
  <si>
    <t>J1701.106</t>
  </si>
  <si>
    <t>J1701.107</t>
  </si>
  <si>
    <t>J1701.108</t>
  </si>
  <si>
    <t>J1701.109</t>
  </si>
  <si>
    <t>J1701.110</t>
  </si>
  <si>
    <t>J1701.111</t>
  </si>
  <si>
    <t>J1701.112</t>
  </si>
  <si>
    <t>J1701.113</t>
  </si>
  <si>
    <t>J1701.114</t>
  </si>
  <si>
    <t>J1701.115</t>
  </si>
  <si>
    <t>J1701.116</t>
  </si>
  <si>
    <t>J1701.117</t>
  </si>
  <si>
    <t>J1701.118</t>
  </si>
  <si>
    <t>J1701.119</t>
  </si>
  <si>
    <t>J1701.120</t>
  </si>
  <si>
    <t>J1701.121</t>
  </si>
  <si>
    <t>J1701.122</t>
  </si>
  <si>
    <t>J1701.123</t>
  </si>
  <si>
    <t>J1701.124</t>
  </si>
  <si>
    <t>J1701.125</t>
  </si>
  <si>
    <t>J1701.126</t>
  </si>
  <si>
    <t>J1701.127</t>
  </si>
  <si>
    <t>J1701.128</t>
  </si>
  <si>
    <t>J1702.41</t>
  </si>
  <si>
    <t>J1702.42</t>
  </si>
  <si>
    <t>J1702.43</t>
  </si>
  <si>
    <t>J1702.44</t>
  </si>
  <si>
    <t>J1702.45</t>
  </si>
  <si>
    <t>J1702.46</t>
  </si>
  <si>
    <t>J1702.47</t>
  </si>
  <si>
    <t>J1702.49</t>
  </si>
  <si>
    <t>J1702.50</t>
  </si>
  <si>
    <t>J1702.51</t>
  </si>
  <si>
    <t>J1702.52</t>
  </si>
  <si>
    <t>J1702.53</t>
  </si>
  <si>
    <t>J1702.54</t>
  </si>
  <si>
    <t>J1702.55</t>
  </si>
  <si>
    <t>J1702.56</t>
  </si>
  <si>
    <t>J1702.57</t>
  </si>
  <si>
    <t>J1702.58</t>
  </si>
  <si>
    <t>J1702.59</t>
  </si>
  <si>
    <t>J1702.60</t>
  </si>
  <si>
    <t>J1702.61</t>
  </si>
  <si>
    <t>J1702.62</t>
  </si>
  <si>
    <t>J1702.63</t>
  </si>
  <si>
    <t>J1702.64</t>
  </si>
  <si>
    <t>J1702.65</t>
  </si>
  <si>
    <t>J1702.66</t>
  </si>
  <si>
    <t>J1702.67</t>
  </si>
  <si>
    <t>J1702.68</t>
  </si>
  <si>
    <t>J1702.69</t>
  </si>
  <si>
    <t>J1702.70</t>
  </si>
  <si>
    <t>J1702.71</t>
  </si>
  <si>
    <t>J1702.72</t>
  </si>
  <si>
    <t>J1702.73</t>
  </si>
  <si>
    <t>J1702.74</t>
  </si>
  <si>
    <t>J1702.75</t>
  </si>
  <si>
    <t>J1702.76</t>
  </si>
  <si>
    <t>J1702.77</t>
  </si>
  <si>
    <t>J1702.78</t>
  </si>
  <si>
    <t>J1702.79</t>
  </si>
  <si>
    <t>J1702.80</t>
  </si>
  <si>
    <t>J1702.81</t>
  </si>
  <si>
    <t>J1702.83</t>
  </si>
  <si>
    <t>J1702.84</t>
  </si>
  <si>
    <t>J1703.1</t>
  </si>
  <si>
    <t>J1703.2</t>
  </si>
  <si>
    <t>J1703.3</t>
  </si>
  <si>
    <t>J1703.4</t>
  </si>
  <si>
    <t>J1703.5</t>
  </si>
  <si>
    <t>J1703.6</t>
  </si>
  <si>
    <t>J1703.7</t>
  </si>
  <si>
    <t>J1703.8</t>
  </si>
  <si>
    <t>J1703.9</t>
  </si>
  <si>
    <t>J1703.10</t>
  </si>
  <si>
    <t>J1703.11</t>
  </si>
  <si>
    <t>J1703.12</t>
  </si>
  <si>
    <t>J1703.13</t>
  </si>
  <si>
    <t>J1703.14</t>
  </si>
  <si>
    <t>J1703.16</t>
  </si>
  <si>
    <t>J1703.17</t>
  </si>
  <si>
    <t>J1703.18</t>
  </si>
  <si>
    <t>J1703.19</t>
  </si>
  <si>
    <t>J1703.20</t>
  </si>
  <si>
    <t>J1703.21</t>
  </si>
  <si>
    <t>J1703.22</t>
  </si>
  <si>
    <t>J1703.23</t>
  </si>
  <si>
    <t>J1703.24</t>
  </si>
  <si>
    <t>J1703.25</t>
  </si>
  <si>
    <t>J1703.26</t>
  </si>
  <si>
    <t>J1703.27</t>
  </si>
  <si>
    <t>J1703.28</t>
  </si>
  <si>
    <t>J1703.29</t>
  </si>
  <si>
    <t>J1703.30</t>
  </si>
  <si>
    <t>J1703.31</t>
  </si>
  <si>
    <t>J1703.32</t>
  </si>
  <si>
    <t>J1703.33</t>
  </si>
  <si>
    <t>J1703.34</t>
  </si>
  <si>
    <t>J1703.35</t>
  </si>
  <si>
    <t>J1703.36</t>
  </si>
  <si>
    <t>J1703.37</t>
  </si>
  <si>
    <t>J1703.38</t>
  </si>
  <si>
    <t>J1703.39</t>
  </si>
  <si>
    <t>J1703.40</t>
  </si>
  <si>
    <t>J1704.85</t>
  </si>
  <si>
    <t>J1704.86</t>
  </si>
  <si>
    <t>J1704.87</t>
  </si>
  <si>
    <t>J1704.88</t>
  </si>
  <si>
    <t>J1704.91</t>
  </si>
  <si>
    <t>J1704.92</t>
  </si>
  <si>
    <t>J1704.93</t>
  </si>
  <si>
    <t>J1704.94</t>
  </si>
  <si>
    <t>J1704.95</t>
  </si>
  <si>
    <t>J1704.96</t>
  </si>
  <si>
    <t>J1704.97</t>
  </si>
  <si>
    <t>J1704.98</t>
  </si>
  <si>
    <t>J1704.99</t>
  </si>
  <si>
    <t>J1704.100</t>
  </si>
  <si>
    <t>J1704.101</t>
  </si>
  <si>
    <t>J1704.102</t>
  </si>
  <si>
    <t>J1704.103</t>
  </si>
  <si>
    <t>J1704.104</t>
  </si>
  <si>
    <t>J1704.105</t>
  </si>
  <si>
    <t>J1704.106</t>
  </si>
  <si>
    <t>J1704.107</t>
  </si>
  <si>
    <t>J1704.108</t>
  </si>
  <si>
    <t>J1704.109</t>
  </si>
  <si>
    <t>J1704.110</t>
  </si>
  <si>
    <t>J1704.111</t>
  </si>
  <si>
    <t>J1704.112</t>
  </si>
  <si>
    <t>J1704.113</t>
  </si>
  <si>
    <t>J1704.114</t>
  </si>
  <si>
    <t>J1704.115</t>
  </si>
  <si>
    <t>J1704.116</t>
  </si>
  <si>
    <t>J1704.117</t>
  </si>
  <si>
    <t>J1704.118</t>
  </si>
  <si>
    <t>J1704.119</t>
  </si>
  <si>
    <t>J1704.120</t>
  </si>
  <si>
    <t>J1704.121</t>
  </si>
  <si>
    <t>J1704.122</t>
  </si>
  <si>
    <t>J1704.123</t>
  </si>
  <si>
    <t>J1704.124</t>
  </si>
  <si>
    <t>J1704.125</t>
  </si>
  <si>
    <t>J1704.126</t>
  </si>
  <si>
    <t>J1704.127</t>
  </si>
  <si>
    <t>J1704.128</t>
  </si>
  <si>
    <t>J1705.41</t>
  </si>
  <si>
    <t>J1705.42</t>
  </si>
  <si>
    <t>J1705.43</t>
  </si>
  <si>
    <t>J1705.44</t>
  </si>
  <si>
    <t>J1705.45</t>
  </si>
  <si>
    <t>J1705.46</t>
  </si>
  <si>
    <t>J1705.47</t>
  </si>
  <si>
    <t>J1705.48</t>
  </si>
  <si>
    <t>J1705.49</t>
  </si>
  <si>
    <t>J1705.51</t>
  </si>
  <si>
    <t>J1705.52</t>
  </si>
  <si>
    <t>J1705.53</t>
  </si>
  <si>
    <t>J1705.54</t>
  </si>
  <si>
    <t>J1705.55</t>
  </si>
  <si>
    <t>J1705.56</t>
  </si>
  <si>
    <t>J1705.57</t>
  </si>
  <si>
    <t>J1705.58</t>
  </si>
  <si>
    <t>J1705.59</t>
  </si>
  <si>
    <t>J1705.60</t>
  </si>
  <si>
    <t>J1705.61</t>
  </si>
  <si>
    <t>J1705.62</t>
  </si>
  <si>
    <t>J1705.63</t>
  </si>
  <si>
    <t>J1705.64</t>
  </si>
  <si>
    <t>J1705.65</t>
  </si>
  <si>
    <t>J1705.66</t>
  </si>
  <si>
    <t>J1705.67</t>
  </si>
  <si>
    <t>J1705.68</t>
  </si>
  <si>
    <t>J1705.69</t>
  </si>
  <si>
    <t>J1705.70</t>
  </si>
  <si>
    <t>J1705.71</t>
  </si>
  <si>
    <t>J1705.72</t>
  </si>
  <si>
    <t>J1705.73</t>
  </si>
  <si>
    <t>J1705.74</t>
  </si>
  <si>
    <t>J1705.75</t>
  </si>
  <si>
    <t>J1705.76</t>
  </si>
  <si>
    <t>J1705.77</t>
  </si>
  <si>
    <t>J1705.78</t>
  </si>
  <si>
    <t>J1705.79</t>
  </si>
  <si>
    <t>J1705.80</t>
  </si>
  <si>
    <t>J1705.81</t>
  </si>
  <si>
    <t>J1705.82</t>
  </si>
  <si>
    <t>J1705.83</t>
  </si>
  <si>
    <t>J1706.1</t>
  </si>
  <si>
    <t>J1706.2</t>
  </si>
  <si>
    <t>J1706.3</t>
  </si>
  <si>
    <t>J1706.4</t>
  </si>
  <si>
    <t>J1706.5</t>
  </si>
  <si>
    <t>J1706.6</t>
  </si>
  <si>
    <t>J1706.7</t>
  </si>
  <si>
    <t>J1706.8</t>
  </si>
  <si>
    <t>J1706.9</t>
  </si>
  <si>
    <t>J1706.10</t>
  </si>
  <si>
    <t>J1706.11</t>
  </si>
  <si>
    <t>J1706.12</t>
  </si>
  <si>
    <t>J1706.13</t>
  </si>
  <si>
    <t>J1706.14</t>
  </si>
  <si>
    <t>J1706.15</t>
  </si>
  <si>
    <t>J1706.16</t>
  </si>
  <si>
    <t>J1706.17</t>
  </si>
  <si>
    <t>J1706.18</t>
  </si>
  <si>
    <t>J1706.19</t>
  </si>
  <si>
    <t>J1706.20</t>
  </si>
  <si>
    <t>J1706.21</t>
  </si>
  <si>
    <t>J1706.22</t>
  </si>
  <si>
    <t>J1706.23</t>
  </si>
  <si>
    <t>J1706.24</t>
  </si>
  <si>
    <t>J1706.25</t>
  </si>
  <si>
    <t>J1706.26</t>
  </si>
  <si>
    <t>J1706.27</t>
  </si>
  <si>
    <t>J1706.28</t>
  </si>
  <si>
    <t>J1706.29</t>
  </si>
  <si>
    <t>J1706.30</t>
  </si>
  <si>
    <t>J1706.31</t>
  </si>
  <si>
    <t>J1706.32</t>
  </si>
  <si>
    <t>J1706.33</t>
  </si>
  <si>
    <t>J1706.34</t>
  </si>
  <si>
    <t>J1706.35</t>
  </si>
  <si>
    <t>J1706.36</t>
  </si>
  <si>
    <t>J1706.37</t>
  </si>
  <si>
    <t>J1706.38</t>
  </si>
  <si>
    <t>J1706.39</t>
  </si>
  <si>
    <t>J1706.40</t>
  </si>
  <si>
    <t>J1707.85</t>
  </si>
  <si>
    <t>J1707.86</t>
  </si>
  <si>
    <t>J1707.87</t>
  </si>
  <si>
    <t>J1707.88</t>
  </si>
  <si>
    <t>J1707.89</t>
  </si>
  <si>
    <t>J1707.90</t>
  </si>
  <si>
    <t>J1707.91</t>
  </si>
  <si>
    <t>J1707.92</t>
  </si>
  <si>
    <t>J1707.93</t>
  </si>
  <si>
    <t>J1707.94</t>
  </si>
  <si>
    <t>J1707.95</t>
  </si>
  <si>
    <t>J1707.96</t>
  </si>
  <si>
    <t>J1707.97</t>
  </si>
  <si>
    <t>J1707.98</t>
  </si>
  <si>
    <t>J1707.99</t>
  </si>
  <si>
    <t>J1707.100</t>
  </si>
  <si>
    <t>J1707.101</t>
  </si>
  <si>
    <t>J1707.102</t>
  </si>
  <si>
    <t>J1707.103</t>
  </si>
  <si>
    <t>J1707.105</t>
  </si>
  <si>
    <t>J1707.106</t>
  </si>
  <si>
    <t>J1707.107</t>
  </si>
  <si>
    <t>J1707.108</t>
  </si>
  <si>
    <t>J1707.109</t>
  </si>
  <si>
    <t>J1707.110</t>
  </si>
  <si>
    <t>J1707.111</t>
  </si>
  <si>
    <t>J1707.112</t>
  </si>
  <si>
    <t>J1707.113</t>
  </si>
  <si>
    <t>J1707.114</t>
  </si>
  <si>
    <t>J1707.115</t>
  </si>
  <si>
    <t>J1707.116</t>
  </si>
  <si>
    <t>J1707.117</t>
  </si>
  <si>
    <t>J1707.118</t>
  </si>
  <si>
    <t>J1707.119</t>
  </si>
  <si>
    <t>J1707.120</t>
  </si>
  <si>
    <t>J1707.121</t>
  </si>
  <si>
    <t>J1707.122</t>
  </si>
  <si>
    <t>J1707.123</t>
  </si>
  <si>
    <t>J1707.124</t>
  </si>
  <si>
    <t>J1707.125</t>
  </si>
  <si>
    <t>J1707.126</t>
  </si>
  <si>
    <t>J1707.127</t>
  </si>
  <si>
    <t>J1707.128</t>
  </si>
  <si>
    <t>J1708.41</t>
  </si>
  <si>
    <t>J1708.42</t>
  </si>
  <si>
    <t>J1708.43</t>
  </si>
  <si>
    <t>J1708.44</t>
  </si>
  <si>
    <t>J1708.45</t>
  </si>
  <si>
    <t>J1708.46</t>
  </si>
  <si>
    <t>J1708.47</t>
  </si>
  <si>
    <t>J1708.48</t>
  </si>
  <si>
    <t>J1708.49</t>
  </si>
  <si>
    <t>J1708.50</t>
  </si>
  <si>
    <t>J1708.51</t>
  </si>
  <si>
    <t>J1708.52</t>
  </si>
  <si>
    <t>J1708.53</t>
  </si>
  <si>
    <t>J1708.54</t>
  </si>
  <si>
    <t>J1708.55</t>
  </si>
  <si>
    <t>J1708.56</t>
  </si>
  <si>
    <t>J1708.57</t>
  </si>
  <si>
    <t>J1708.58</t>
  </si>
  <si>
    <t>J1708.59</t>
  </si>
  <si>
    <t>J1708.60</t>
  </si>
  <si>
    <t>J1708.61</t>
  </si>
  <si>
    <t>J1708.62</t>
  </si>
  <si>
    <t>J1708.63</t>
  </si>
  <si>
    <t>J1708.64</t>
  </si>
  <si>
    <t>J1708.65</t>
  </si>
  <si>
    <t>J1708.66</t>
  </si>
  <si>
    <t>J1708.67</t>
  </si>
  <si>
    <t>J1708.68</t>
  </si>
  <si>
    <t>J1708.69</t>
  </si>
  <si>
    <t>J1708.70</t>
  </si>
  <si>
    <t>J1708.71</t>
  </si>
  <si>
    <t>J1708.72</t>
  </si>
  <si>
    <t>J1708.73</t>
  </si>
  <si>
    <t>J1708.74</t>
  </si>
  <si>
    <t>J1708.75</t>
  </si>
  <si>
    <t>J1708.76</t>
  </si>
  <si>
    <t>J1708.77</t>
  </si>
  <si>
    <t>J1708.78</t>
  </si>
  <si>
    <t>J1708.79</t>
  </si>
  <si>
    <t>J1708.80</t>
  </si>
  <si>
    <t>J1708.81</t>
  </si>
  <si>
    <t>J1708.82</t>
  </si>
  <si>
    <t>J1708.83</t>
  </si>
  <si>
    <t>J1708.84</t>
  </si>
  <si>
    <t>J1709.1</t>
  </si>
  <si>
    <t>J1709.2</t>
  </si>
  <si>
    <t>J1709.3</t>
  </si>
  <si>
    <t>J1709.4</t>
  </si>
  <si>
    <t>J1709.5</t>
  </si>
  <si>
    <t>J1709.6</t>
  </si>
  <si>
    <t>J1709.7</t>
  </si>
  <si>
    <t>J1709.8</t>
  </si>
  <si>
    <t>J1709.9</t>
  </si>
  <si>
    <t>J1709.10</t>
  </si>
  <si>
    <t>J1709.11</t>
  </si>
  <si>
    <t>J1709.12</t>
  </si>
  <si>
    <t>J1709.13</t>
  </si>
  <si>
    <t>J1709.14</t>
  </si>
  <si>
    <t>J1709.15</t>
  </si>
  <si>
    <t>J1709.16</t>
  </si>
  <si>
    <t>J1709.17</t>
  </si>
  <si>
    <t>J1709.18</t>
  </si>
  <si>
    <t>J1709.19</t>
  </si>
  <si>
    <t>J1709.20</t>
  </si>
  <si>
    <t>J1709.21</t>
  </si>
  <si>
    <t>J1709.22</t>
  </si>
  <si>
    <t>J1709.23</t>
  </si>
  <si>
    <t>J1709.24</t>
  </si>
  <si>
    <t>J1709.25</t>
  </si>
  <si>
    <t>J1709.26</t>
  </si>
  <si>
    <t>J1709.27</t>
  </si>
  <si>
    <t>J1709.28</t>
  </si>
  <si>
    <t>J1709.29</t>
  </si>
  <si>
    <t>J1709.30</t>
  </si>
  <si>
    <t>J1709.31</t>
  </si>
  <si>
    <t>J1709.32</t>
  </si>
  <si>
    <t>J1709.33</t>
  </si>
  <si>
    <t>J1709.34</t>
  </si>
  <si>
    <t>J1709.35</t>
  </si>
  <si>
    <t>J1709.36</t>
  </si>
  <si>
    <t>J1709.37</t>
  </si>
  <si>
    <t>J1709.38</t>
  </si>
  <si>
    <t>J1709.39</t>
  </si>
  <si>
    <t>J1709.40</t>
  </si>
  <si>
    <t>J1801.1</t>
  </si>
  <si>
    <t>J1801.2</t>
  </si>
  <si>
    <t>J1801.3</t>
  </si>
  <si>
    <t>J1801.4</t>
  </si>
  <si>
    <t>J1801.5</t>
  </si>
  <si>
    <t>J1801.6</t>
  </si>
  <si>
    <t>J1801.7</t>
  </si>
  <si>
    <t>J1801.8</t>
  </si>
  <si>
    <t>J1801.9</t>
  </si>
  <si>
    <t>J1801.10</t>
  </si>
  <si>
    <t>J1801.11</t>
  </si>
  <si>
    <t>J1801.12</t>
  </si>
  <si>
    <t>J1801.13</t>
  </si>
  <si>
    <t>J1801.14</t>
  </si>
  <si>
    <t>J1801.15</t>
  </si>
  <si>
    <t>J1801.16</t>
  </si>
  <si>
    <t>J1801.17</t>
  </si>
  <si>
    <t>J1801.18</t>
  </si>
  <si>
    <t>J1801.19</t>
  </si>
  <si>
    <t>J1801.20</t>
  </si>
  <si>
    <t>J1801.21</t>
  </si>
  <si>
    <t>J1801.22</t>
  </si>
  <si>
    <t>J1801.23</t>
  </si>
  <si>
    <t>J1801.24</t>
  </si>
  <si>
    <t>J1801.25</t>
  </si>
  <si>
    <t>J1801.26</t>
  </si>
  <si>
    <t>J1801.27</t>
  </si>
  <si>
    <t>J1801.28</t>
  </si>
  <si>
    <t>J1801.29</t>
  </si>
  <si>
    <t>J1801.30</t>
  </si>
  <si>
    <t>J1801.31</t>
  </si>
  <si>
    <t>J1801.32</t>
  </si>
  <si>
    <t>J1801.33</t>
  </si>
  <si>
    <t>J1801.34</t>
  </si>
  <si>
    <t>J1801.35</t>
  </si>
  <si>
    <t>J1801.36</t>
  </si>
  <si>
    <t>J1801.37</t>
  </si>
  <si>
    <t>J1801.38</t>
  </si>
  <si>
    <t>J1801.40</t>
  </si>
  <si>
    <t>J1802.41</t>
  </si>
  <si>
    <t>J1802.42</t>
  </si>
  <si>
    <t>J1802.43</t>
  </si>
  <si>
    <t>J1802.44</t>
  </si>
  <si>
    <t>J1802.45</t>
  </si>
  <si>
    <t>J1802.46</t>
  </si>
  <si>
    <t>J1802.47</t>
  </si>
  <si>
    <t>J1802.48</t>
  </si>
  <si>
    <t>J1802.49</t>
  </si>
  <si>
    <t>J1802.50</t>
  </si>
  <si>
    <t>J1802.51</t>
  </si>
  <si>
    <t>J1802.52</t>
  </si>
  <si>
    <t>J1802.53</t>
  </si>
  <si>
    <t>J1802.54</t>
  </si>
  <si>
    <t>J1802.55</t>
  </si>
  <si>
    <t>J1802.56</t>
  </si>
  <si>
    <t>J1802.57</t>
  </si>
  <si>
    <t>J1802.58</t>
  </si>
  <si>
    <t>J1802.59</t>
  </si>
  <si>
    <t>J1802.60</t>
  </si>
  <si>
    <t>J1802.61</t>
  </si>
  <si>
    <t>J1802.62</t>
  </si>
  <si>
    <t>J1802.63</t>
  </si>
  <si>
    <t>J1802.64</t>
  </si>
  <si>
    <t>J1802.65</t>
  </si>
  <si>
    <t>J1802.66</t>
  </si>
  <si>
    <t>J1802.67</t>
  </si>
  <si>
    <t>J1802.68</t>
  </si>
  <si>
    <t>J1802.69</t>
  </si>
  <si>
    <t>J1802.70</t>
  </si>
  <si>
    <t>J1802.71</t>
  </si>
  <si>
    <t>J1802.72</t>
  </si>
  <si>
    <t>J1802.73</t>
  </si>
  <si>
    <t>J1802.74</t>
  </si>
  <si>
    <t>J1802.75</t>
  </si>
  <si>
    <t>J1802.76</t>
  </si>
  <si>
    <t>J1802.77</t>
  </si>
  <si>
    <t>J1802.78</t>
  </si>
  <si>
    <t>J1802.79</t>
  </si>
  <si>
    <t>J1802.80</t>
  </si>
  <si>
    <t>J1802.81</t>
  </si>
  <si>
    <t>J1802.82</t>
  </si>
  <si>
    <t>J1802.83</t>
  </si>
  <si>
    <t>J1802.84</t>
  </si>
  <si>
    <t>J1803.85</t>
  </si>
  <si>
    <t>J1803.86</t>
  </si>
  <si>
    <t>J1803.87</t>
  </si>
  <si>
    <t>J1803.88</t>
  </si>
  <si>
    <t>J1803.89</t>
  </si>
  <si>
    <t>J1803.90</t>
  </si>
  <si>
    <t>J1803.91</t>
  </si>
  <si>
    <t>J1803.92</t>
  </si>
  <si>
    <t>J1803.93</t>
  </si>
  <si>
    <t>J1803.94</t>
  </si>
  <si>
    <t>J1803.95</t>
  </si>
  <si>
    <t>J1803.96</t>
  </si>
  <si>
    <t>J1803.97</t>
  </si>
  <si>
    <t>J1803.98</t>
  </si>
  <si>
    <t>J1803.99</t>
  </si>
  <si>
    <t>J1803.100</t>
  </si>
  <si>
    <t>J1803.101</t>
  </si>
  <si>
    <t>J1803.102</t>
  </si>
  <si>
    <t>J1803.103</t>
  </si>
  <si>
    <t>J1803.104</t>
  </si>
  <si>
    <t>J1803.105</t>
  </si>
  <si>
    <t>J1803.106</t>
  </si>
  <si>
    <t>J1803.107</t>
  </si>
  <si>
    <t>J1803.108</t>
  </si>
  <si>
    <t>J1803.109</t>
  </si>
  <si>
    <t>J1803.110</t>
  </si>
  <si>
    <t>J1803.111</t>
  </si>
  <si>
    <t>J1803.112</t>
  </si>
  <si>
    <t>J1803.113</t>
  </si>
  <si>
    <t>J1803.114</t>
  </si>
  <si>
    <t>J1803.115</t>
  </si>
  <si>
    <t>J1803.116</t>
  </si>
  <si>
    <t>J1803.117</t>
  </si>
  <si>
    <t>J1803.118</t>
  </si>
  <si>
    <t>J1803.119</t>
  </si>
  <si>
    <t>J1803.120</t>
  </si>
  <si>
    <t>J1803.121</t>
  </si>
  <si>
    <t>J1803.122</t>
  </si>
  <si>
    <t>J1803.123</t>
  </si>
  <si>
    <t>J1803.124</t>
  </si>
  <si>
    <t>J1803.125</t>
  </si>
  <si>
    <t>J1803.126</t>
  </si>
  <si>
    <t>J1803.127</t>
  </si>
  <si>
    <t>J1803.128</t>
  </si>
  <si>
    <t>J1804.1</t>
  </si>
  <si>
    <t>J1804.2</t>
  </si>
  <si>
    <t>J1804.3</t>
  </si>
  <si>
    <t>J1804.4</t>
  </si>
  <si>
    <t>J1804.5</t>
  </si>
  <si>
    <t>J1804.6</t>
  </si>
  <si>
    <t>J1804.7</t>
  </si>
  <si>
    <t>J1804.8</t>
  </si>
  <si>
    <t>J1804.9</t>
  </si>
  <si>
    <t>J1804.10</t>
  </si>
  <si>
    <t>J1804.11</t>
  </si>
  <si>
    <t>J1804.12</t>
  </si>
  <si>
    <t>J1804.13</t>
  </si>
  <si>
    <t>J1804.14</t>
  </si>
  <si>
    <t>J1804.15</t>
  </si>
  <si>
    <t>J1804.16</t>
  </si>
  <si>
    <t>J1804.17</t>
  </si>
  <si>
    <t>J1804.18</t>
  </si>
  <si>
    <t>J1804.19</t>
  </si>
  <si>
    <t>J1804.20</t>
  </si>
  <si>
    <t>J1804.21</t>
  </si>
  <si>
    <t>J1804.22</t>
  </si>
  <si>
    <t>J1804.23</t>
  </si>
  <si>
    <t>J1804.24</t>
  </si>
  <si>
    <t>J1804.25</t>
  </si>
  <si>
    <t>J1804.26</t>
  </si>
  <si>
    <t>J1804.27</t>
  </si>
  <si>
    <t>J1804.28</t>
  </si>
  <si>
    <t>J1804.29</t>
  </si>
  <si>
    <t>J1804.30</t>
  </si>
  <si>
    <t>J1804.31</t>
  </si>
  <si>
    <t>J1804.32</t>
  </si>
  <si>
    <t>J1804.33</t>
  </si>
  <si>
    <t>J1804.34</t>
  </si>
  <si>
    <t>J1804.35</t>
  </si>
  <si>
    <t>J1804.36</t>
  </si>
  <si>
    <t>J1804.37</t>
  </si>
  <si>
    <t>J1804.38</t>
  </si>
  <si>
    <t>J1804.39</t>
  </si>
  <si>
    <t>J1804.40</t>
  </si>
  <si>
    <t>J1805.41</t>
  </si>
  <si>
    <t>J1805.42</t>
  </si>
  <si>
    <t>J1805.43</t>
  </si>
  <si>
    <t>J1805.44</t>
  </si>
  <si>
    <t>J1805.45</t>
  </si>
  <si>
    <t>J1805.46</t>
  </si>
  <si>
    <t>J1805.47</t>
  </si>
  <si>
    <t>J1805.48</t>
  </si>
  <si>
    <t>J1805.49</t>
  </si>
  <si>
    <t>J1805.50</t>
  </si>
  <si>
    <t>J1805.51</t>
  </si>
  <si>
    <t>J1805.52</t>
  </si>
  <si>
    <t>J1805.53</t>
  </si>
  <si>
    <t>J1805.54</t>
  </si>
  <si>
    <t>J1805.55</t>
  </si>
  <si>
    <t>J1805.56</t>
  </si>
  <si>
    <t>J1805.57</t>
  </si>
  <si>
    <t>J1805.58</t>
  </si>
  <si>
    <t>J1805.59</t>
  </si>
  <si>
    <t>J1805.60</t>
  </si>
  <si>
    <t>J1805.61</t>
  </si>
  <si>
    <t>J1805.62</t>
  </si>
  <si>
    <t>J1805.63</t>
  </si>
  <si>
    <t>J1805.64</t>
  </si>
  <si>
    <t>J1805.65</t>
  </si>
  <si>
    <t>J1805.66</t>
  </si>
  <si>
    <t>J1805.67</t>
  </si>
  <si>
    <t>J1805.68</t>
  </si>
  <si>
    <t>J1805.69</t>
  </si>
  <si>
    <t>J1805.70</t>
  </si>
  <si>
    <t>J1805.71</t>
  </si>
  <si>
    <t>J1805.72</t>
  </si>
  <si>
    <t>J1805.73</t>
  </si>
  <si>
    <t>J1805.74</t>
  </si>
  <si>
    <t>J1805.75</t>
  </si>
  <si>
    <t>J1805.76</t>
  </si>
  <si>
    <t>J1805.77</t>
  </si>
  <si>
    <t>J1805.78</t>
  </si>
  <si>
    <t>J1805.79</t>
  </si>
  <si>
    <t>J1805.80</t>
  </si>
  <si>
    <t>J1805.81</t>
  </si>
  <si>
    <t>J1805.82</t>
  </si>
  <si>
    <t>J1805.83</t>
  </si>
  <si>
    <t>J1805.84</t>
  </si>
  <si>
    <t>J1806.85</t>
  </si>
  <si>
    <t>J1806.86</t>
  </si>
  <si>
    <t>J1806.87</t>
  </si>
  <si>
    <t>J1806.88</t>
  </si>
  <si>
    <t>J1806.89</t>
  </si>
  <si>
    <t>J1806.90</t>
  </si>
  <si>
    <t>J1806.91</t>
  </si>
  <si>
    <t>J1806.92</t>
  </si>
  <si>
    <t>J1806.93</t>
  </si>
  <si>
    <t>J1806.94</t>
  </si>
  <si>
    <t>J1806.95</t>
  </si>
  <si>
    <t>J1806.96</t>
  </si>
  <si>
    <t>J1806.97</t>
  </si>
  <si>
    <t>J1806.98</t>
  </si>
  <si>
    <t>J1806.99</t>
  </si>
  <si>
    <t>J1806.100</t>
  </si>
  <si>
    <t>J1806.101</t>
  </si>
  <si>
    <t>J1806.102</t>
  </si>
  <si>
    <t>J1806.103</t>
  </si>
  <si>
    <t>J1806.104</t>
  </si>
  <si>
    <t>J1806.105</t>
  </si>
  <si>
    <t>J1806.106</t>
  </si>
  <si>
    <t>J1806.107</t>
  </si>
  <si>
    <t>J1806.108</t>
  </si>
  <si>
    <t>J1806.109</t>
  </si>
  <si>
    <t>J1806.110</t>
  </si>
  <si>
    <t>J1806.111</t>
  </si>
  <si>
    <t>J1806.112</t>
  </si>
  <si>
    <t>J1806.113</t>
  </si>
  <si>
    <t>J1806.114</t>
  </si>
  <si>
    <t>J1806.115</t>
  </si>
  <si>
    <t>J1806.116</t>
  </si>
  <si>
    <t>J1806.117</t>
  </si>
  <si>
    <t>J1806.118</t>
  </si>
  <si>
    <t>J1806.119</t>
  </si>
  <si>
    <t>J1806.120</t>
  </si>
  <si>
    <t>J1806.121</t>
  </si>
  <si>
    <t>J1806.122</t>
  </si>
  <si>
    <t>J1806.123</t>
  </si>
  <si>
    <t>J1806.124</t>
  </si>
  <si>
    <t>J1806.125</t>
  </si>
  <si>
    <t>J1806.126</t>
  </si>
  <si>
    <t>J1806.127</t>
  </si>
  <si>
    <t>J1806.128</t>
  </si>
  <si>
    <t>J1807.1</t>
  </si>
  <si>
    <t>J1807.2</t>
  </si>
  <si>
    <t>J1807.3</t>
  </si>
  <si>
    <t>J1807.4</t>
  </si>
  <si>
    <t>J1807.5</t>
  </si>
  <si>
    <t>J1807.6</t>
  </si>
  <si>
    <t>J1807.7</t>
  </si>
  <si>
    <t>J1807.8</t>
  </si>
  <si>
    <t>J1807.9</t>
  </si>
  <si>
    <t>J1807.10</t>
  </si>
  <si>
    <t>J1807.11</t>
  </si>
  <si>
    <t>J1807.12</t>
  </si>
  <si>
    <t>J1807.13</t>
  </si>
  <si>
    <t>J1807.14</t>
  </si>
  <si>
    <t>J1807.15</t>
  </si>
  <si>
    <t>J1807.16</t>
  </si>
  <si>
    <t>J1807.17</t>
  </si>
  <si>
    <t>J1807.18</t>
  </si>
  <si>
    <t>J1807.19</t>
  </si>
  <si>
    <t>J1807.20</t>
  </si>
  <si>
    <t>J1807.21</t>
  </si>
  <si>
    <t>J1807.22</t>
  </si>
  <si>
    <t>J1807.23</t>
  </si>
  <si>
    <t>J1807.24</t>
  </si>
  <si>
    <t>J1807.25</t>
  </si>
  <si>
    <t>J1807.26</t>
  </si>
  <si>
    <t>J1807.27</t>
  </si>
  <si>
    <t>J1807.28</t>
  </si>
  <si>
    <t>J1807.29</t>
  </si>
  <si>
    <t>J1807.30</t>
  </si>
  <si>
    <t>J1807.31</t>
  </si>
  <si>
    <t>J1807.32</t>
  </si>
  <si>
    <t>J1807.33</t>
  </si>
  <si>
    <t>J1807.34</t>
  </si>
  <si>
    <t>J1807.35</t>
  </si>
  <si>
    <t>J1807.36</t>
  </si>
  <si>
    <t>J1807.37</t>
  </si>
  <si>
    <t>J1807.38</t>
  </si>
  <si>
    <t>J1807.39</t>
  </si>
  <si>
    <t>J1807.40</t>
  </si>
  <si>
    <t>J1808.41</t>
  </si>
  <si>
    <t>J1808.42</t>
  </si>
  <si>
    <t>J1808.43</t>
  </si>
  <si>
    <t>J1808.44</t>
  </si>
  <si>
    <t>J1808.45</t>
  </si>
  <si>
    <t>J1808.46</t>
  </si>
  <si>
    <t>J1808.47</t>
  </si>
  <si>
    <t>J1808.48</t>
  </si>
  <si>
    <t>J1808.49</t>
  </si>
  <si>
    <t>J1808.50</t>
  </si>
  <si>
    <t>J1808.51</t>
  </si>
  <si>
    <t>J1808.52</t>
  </si>
  <si>
    <t>J1808.53</t>
  </si>
  <si>
    <t>J1808.54</t>
  </si>
  <si>
    <t>J1808.55</t>
  </si>
  <si>
    <t>J1808.56</t>
  </si>
  <si>
    <t>J1808.57</t>
  </si>
  <si>
    <t>J1808.58</t>
  </si>
  <si>
    <t>J1808.59</t>
  </si>
  <si>
    <t>J1808.60</t>
  </si>
  <si>
    <t>J1808.61</t>
  </si>
  <si>
    <t>J1808.62</t>
  </si>
  <si>
    <t>J1808.63</t>
  </si>
  <si>
    <t>J1808.64</t>
  </si>
  <si>
    <t>J1808.65</t>
  </si>
  <si>
    <t>J1808.66</t>
  </si>
  <si>
    <t>J1808.67</t>
  </si>
  <si>
    <t>J1808.68</t>
  </si>
  <si>
    <t>J1808.69</t>
  </si>
  <si>
    <t>J1808.70</t>
  </si>
  <si>
    <t>J1808.71</t>
  </si>
  <si>
    <t>J1808.72</t>
  </si>
  <si>
    <t>J1808.73</t>
  </si>
  <si>
    <t>J1808.74</t>
  </si>
  <si>
    <t>J1808.75</t>
  </si>
  <si>
    <t>J1808.76</t>
  </si>
  <si>
    <t>J1808.77</t>
  </si>
  <si>
    <t>J1808.78</t>
  </si>
  <si>
    <t>J1808.79</t>
  </si>
  <si>
    <t>J1808.80</t>
  </si>
  <si>
    <t>J1808.81</t>
  </si>
  <si>
    <t>J1808.82</t>
  </si>
  <si>
    <t>J1808.83</t>
  </si>
  <si>
    <t>J1808.84</t>
  </si>
  <si>
    <t>J1809.85</t>
  </si>
  <si>
    <t>J1809.86</t>
  </si>
  <si>
    <t>J1809.87</t>
  </si>
  <si>
    <t>J1809.88</t>
  </si>
  <si>
    <t>J1809.89</t>
  </si>
  <si>
    <t>J1809.90</t>
  </si>
  <si>
    <t>J1809.91</t>
  </si>
  <si>
    <t>J1809.92</t>
  </si>
  <si>
    <t>J1809.93</t>
  </si>
  <si>
    <t>J1809.94</t>
  </si>
  <si>
    <t>J1809.95</t>
  </si>
  <si>
    <t>J1809.96</t>
  </si>
  <si>
    <t>J1809.97</t>
  </si>
  <si>
    <t>J1809.98</t>
  </si>
  <si>
    <t>J1809.99</t>
  </si>
  <si>
    <t>J1809.100</t>
  </si>
  <si>
    <t>J1809.101</t>
  </si>
  <si>
    <t>J1809.102</t>
  </si>
  <si>
    <t>J1809.103</t>
  </si>
  <si>
    <t>J1809.104</t>
  </si>
  <si>
    <t>J1809.105</t>
  </si>
  <si>
    <t>J1809.106</t>
  </si>
  <si>
    <t>J1809.107</t>
  </si>
  <si>
    <t>J1809.108</t>
  </si>
  <si>
    <t>J1809.109</t>
  </si>
  <si>
    <t>J1809.110</t>
  </si>
  <si>
    <t>J1809.111</t>
  </si>
  <si>
    <t>J1809.112</t>
  </si>
  <si>
    <t>J1809.113</t>
  </si>
  <si>
    <t>J1809.114</t>
  </si>
  <si>
    <t>J1809.115</t>
  </si>
  <si>
    <t>J1809.116</t>
  </si>
  <si>
    <t>J1809.117</t>
  </si>
  <si>
    <t>J1809.118</t>
  </si>
  <si>
    <t>J1809.119</t>
  </si>
  <si>
    <t>J1809.120</t>
  </si>
  <si>
    <t>J1809.121</t>
  </si>
  <si>
    <t>J1809.122</t>
  </si>
  <si>
    <t>J1809.123</t>
  </si>
  <si>
    <t>J1809.124</t>
  </si>
  <si>
    <t>J1809.125</t>
  </si>
  <si>
    <t>J1809.126</t>
  </si>
  <si>
    <t>LC5</t>
  </si>
  <si>
    <t>Ch LINK Assignment  (Reorder based on Tch)</t>
    <phoneticPr fontId="2"/>
  </si>
  <si>
    <t>DUT1</t>
    <phoneticPr fontId="2"/>
  </si>
  <si>
    <t>PIN</t>
    <phoneticPr fontId="2"/>
  </si>
  <si>
    <t>Assigned Sig. Name</t>
    <phoneticPr fontId="2"/>
  </si>
  <si>
    <t>Ball#</t>
    <phoneticPr fontId="2"/>
  </si>
  <si>
    <t>J No.</t>
  </si>
  <si>
    <t>Trace Layer</t>
  </si>
  <si>
    <t>RA212.1</t>
  </si>
  <si>
    <t>RA211.1</t>
  </si>
  <si>
    <t>RA211.2</t>
  </si>
  <si>
    <t>RA216.1</t>
  </si>
  <si>
    <t>RA216.2</t>
  </si>
  <si>
    <t>RA302.2</t>
  </si>
  <si>
    <t>RA306.2</t>
  </si>
  <si>
    <t>RA310.2</t>
  </si>
  <si>
    <t>RA301.2</t>
  </si>
  <si>
    <t>RA305.2</t>
  </si>
  <si>
    <t>RA309.2</t>
  </si>
  <si>
    <t>RA313.1</t>
  </si>
  <si>
    <t>RA317.1</t>
  </si>
  <si>
    <t>RA314.1</t>
  </si>
  <si>
    <t>RA318.1</t>
  </si>
  <si>
    <t>CA18</t>
  </si>
  <si>
    <t>CA20</t>
  </si>
  <si>
    <t>CA22</t>
  </si>
  <si>
    <t>CA24</t>
  </si>
  <si>
    <t>CA26</t>
  </si>
  <si>
    <t>L15_INT3</t>
  </si>
  <si>
    <t>L13_INT2</t>
  </si>
  <si>
    <t>L19_INT5</t>
  </si>
  <si>
    <t>L17_INT4</t>
  </si>
  <si>
    <t>L11_INT1</t>
  </si>
  <si>
    <t>PECI</t>
  </si>
  <si>
    <t>Time
Domain</t>
  </si>
  <si>
    <t>BU72</t>
  </si>
  <si>
    <t>BW72</t>
  </si>
  <si>
    <t>BU70</t>
  </si>
  <si>
    <t>BW70</t>
  </si>
  <si>
    <t>BT69</t>
  </si>
  <si>
    <t>BL72</t>
  </si>
  <si>
    <t>BN72</t>
  </si>
  <si>
    <t>BK71</t>
  </si>
  <si>
    <t>BM71</t>
  </si>
  <si>
    <t>BL70</t>
  </si>
  <si>
    <t>BN70</t>
  </si>
  <si>
    <t>BK69</t>
  </si>
  <si>
    <t>BM69</t>
  </si>
  <si>
    <t>BL68</t>
  </si>
  <si>
    <t>BN68</t>
  </si>
  <si>
    <t>D53</t>
  </si>
  <si>
    <t>Y29</t>
  </si>
  <si>
    <t>T29</t>
  </si>
  <si>
    <t>P29</t>
  </si>
  <si>
    <t>U50</t>
  </si>
  <si>
    <t>E52</t>
  </si>
  <si>
    <t>W50</t>
  </si>
  <si>
    <t>N50</t>
  </si>
  <si>
    <t>D51</t>
  </si>
  <si>
    <t>G52</t>
  </si>
  <si>
    <t>U46</t>
  </si>
  <si>
    <t>N46</t>
  </si>
  <si>
    <t>G48</t>
  </si>
  <si>
    <t>E48</t>
  </si>
  <si>
    <t>D49</t>
  </si>
  <si>
    <t>E50</t>
  </si>
  <si>
    <t>AG66</t>
  </si>
  <si>
    <t>AJ68</t>
  </si>
  <si>
    <t>AH69</t>
  </si>
  <si>
    <t>AE66</t>
  </si>
  <si>
    <t>AH61</t>
  </si>
  <si>
    <t>AD61</t>
  </si>
  <si>
    <t>AC26</t>
  </si>
  <si>
    <t>AE22</t>
  </si>
  <si>
    <t>AE26</t>
  </si>
  <si>
    <t>AC22</t>
  </si>
  <si>
    <t>AA24</t>
  </si>
  <si>
    <t>AF17</t>
  </si>
  <si>
    <t>AE18</t>
  </si>
  <si>
    <t>AG18</t>
  </si>
  <si>
    <t>AC18</t>
  </si>
  <si>
    <t>AF13</t>
  </si>
  <si>
    <t>AJ56</t>
  </si>
  <si>
    <t>AG56</t>
  </si>
  <si>
    <t>AE56</t>
  </si>
  <si>
    <t>AC56</t>
  </si>
  <si>
    <t>T71</t>
  </si>
  <si>
    <t>Y63</t>
  </si>
  <si>
    <t>V63</t>
  </si>
  <si>
    <t>W20</t>
  </si>
  <si>
    <t>R20</t>
  </si>
  <si>
    <t>V15</t>
  </si>
  <si>
    <t>Y15</t>
  </si>
  <si>
    <t>P15</t>
  </si>
  <si>
    <t>T15</t>
  </si>
  <si>
    <t>AA58</t>
  </si>
  <si>
    <t>Y59</t>
  </si>
  <si>
    <t>U58</t>
  </si>
  <si>
    <t>V59</t>
  </si>
  <si>
    <t>T59</t>
  </si>
  <si>
    <t>N72</t>
  </si>
  <si>
    <t>K69</t>
  </si>
  <si>
    <t>R68</t>
  </si>
  <si>
    <t>N68</t>
  </si>
  <si>
    <t>P69</t>
  </si>
  <si>
    <t>N70</t>
  </si>
  <si>
    <t>J68</t>
  </si>
  <si>
    <t>P63</t>
  </si>
  <si>
    <t>K61</t>
  </si>
  <si>
    <t>N24</t>
  </si>
  <si>
    <t>N54</t>
  </si>
  <si>
    <t>N58</t>
  </si>
  <si>
    <t>J56</t>
  </si>
  <si>
    <t>BH69</t>
  </si>
  <si>
    <t>D55</t>
  </si>
  <si>
    <t>CA66</t>
  </si>
  <si>
    <t>G72</t>
  </si>
  <si>
    <t>C72</t>
  </si>
  <si>
    <t>AA54</t>
  </si>
  <si>
    <t>U54</t>
  </si>
  <si>
    <t>W54</t>
  </si>
  <si>
    <t>AE32</t>
  </si>
  <si>
    <t>CPUPWRGD</t>
  </si>
  <si>
    <t>AJ26</t>
  </si>
  <si>
    <t>EDM0</t>
  </si>
  <si>
    <t>EDM1</t>
  </si>
  <si>
    <t>AJ22</t>
  </si>
  <si>
    <t>H69</t>
  </si>
  <si>
    <t>H65</t>
  </si>
  <si>
    <t>G66</t>
  </si>
  <si>
    <t>F69</t>
  </si>
  <si>
    <t>C54</t>
  </si>
  <si>
    <t>C52</t>
  </si>
  <si>
    <t>C50</t>
  </si>
  <si>
    <t>C48</t>
  </si>
  <si>
    <t>B55</t>
  </si>
  <si>
    <t>B53</t>
  </si>
  <si>
    <t>B51</t>
  </si>
  <si>
    <t>B49</t>
  </si>
  <si>
    <t>B47</t>
  </si>
  <si>
    <t>AJ32</t>
  </si>
  <si>
    <t>BA2</t>
  </si>
  <si>
    <t>BB3</t>
  </si>
  <si>
    <t>BB5</t>
  </si>
  <si>
    <t>BB7</t>
  </si>
  <si>
    <t>BB11</t>
  </si>
  <si>
    <t>BB15</t>
  </si>
  <si>
    <t>BC2</t>
  </si>
  <si>
    <t>BC4</t>
  </si>
  <si>
    <t>BF3</t>
  </si>
  <si>
    <t>BF5</t>
  </si>
  <si>
    <t>BF9</t>
  </si>
  <si>
    <t>BF13</t>
  </si>
  <si>
    <t>BF17</t>
  </si>
  <si>
    <t>BF27</t>
  </si>
  <si>
    <t>BG18</t>
  </si>
  <si>
    <t>BG22</t>
  </si>
  <si>
    <t>BG26</t>
  </si>
  <si>
    <t>BH9</t>
  </si>
  <si>
    <t>BH13</t>
  </si>
  <si>
    <t>BH17</t>
  </si>
  <si>
    <t>BH27</t>
  </si>
  <si>
    <t>BJ18</t>
  </si>
  <si>
    <t>BJ22</t>
  </si>
  <si>
    <t>BJ26</t>
  </si>
  <si>
    <t>BM9</t>
  </si>
  <si>
    <t>BM13</t>
  </si>
  <si>
    <t>BM17</t>
  </si>
  <si>
    <t>BM27</t>
  </si>
  <si>
    <t>BN18</t>
  </si>
  <si>
    <t>BN22</t>
  </si>
  <si>
    <t>BN26</t>
  </si>
  <si>
    <t>BR6</t>
  </si>
  <si>
    <t>BR20</t>
  </si>
  <si>
    <t>BR24</t>
  </si>
  <si>
    <t>BV19</t>
  </si>
  <si>
    <t>BV21</t>
  </si>
  <si>
    <t>BV23</t>
  </si>
  <si>
    <t>BV25</t>
  </si>
  <si>
    <t>BV27</t>
  </si>
  <si>
    <t>BW6</t>
  </si>
  <si>
    <t>BW18</t>
  </si>
  <si>
    <t>BW20</t>
  </si>
  <si>
    <t>BW22</t>
  </si>
  <si>
    <t>BW24</t>
  </si>
  <si>
    <t>BW26</t>
  </si>
  <si>
    <t>BY19</t>
  </si>
  <si>
    <t>BY21</t>
  </si>
  <si>
    <t>BY23</t>
  </si>
  <si>
    <t>BY25</t>
  </si>
  <si>
    <t>BY27</t>
  </si>
  <si>
    <t>AE46</t>
  </si>
  <si>
    <t>AE48</t>
  </si>
  <si>
    <t>AG46</t>
  </si>
  <si>
    <t>AG48</t>
  </si>
  <si>
    <t>AJ46</t>
  </si>
  <si>
    <t>AJ48</t>
  </si>
  <si>
    <t>AK45</t>
  </si>
  <si>
    <t>AL52</t>
  </si>
  <si>
    <t>AN54</t>
  </si>
  <si>
    <t>AN58</t>
  </si>
  <si>
    <t>AP59</t>
  </si>
  <si>
    <t>AT59</t>
  </si>
  <si>
    <t>AU58</t>
  </si>
  <si>
    <t>AV59</t>
  </si>
  <si>
    <t>AY63</t>
  </si>
  <si>
    <t>BB63</t>
  </si>
  <si>
    <t>BD61</t>
  </si>
  <si>
    <t>BF61</t>
  </si>
  <si>
    <t>BH61</t>
  </si>
  <si>
    <t>BK61</t>
  </si>
  <si>
    <t>BM61</t>
  </si>
  <si>
    <t>AG30</t>
  </si>
  <si>
    <t>AK65</t>
  </si>
  <si>
    <t>AL66</t>
  </si>
  <si>
    <t>HC5</t>
  </si>
  <si>
    <t>HC6</t>
  </si>
  <si>
    <t>AR72</t>
  </si>
  <si>
    <t>AT71</t>
  </si>
  <si>
    <t>AM69</t>
  </si>
  <si>
    <t>AP69</t>
  </si>
  <si>
    <t>AT69</t>
  </si>
  <si>
    <t>HC7</t>
  </si>
  <si>
    <t>J48</t>
  </si>
  <si>
    <t>J52</t>
  </si>
  <si>
    <t>R46</t>
  </si>
  <si>
    <t>R50</t>
  </si>
  <si>
    <t>V29</t>
  </si>
  <si>
    <t>Y45</t>
  </si>
  <si>
    <t>AA30</t>
  </si>
  <si>
    <t>AA32</t>
  </si>
  <si>
    <t>AA46</t>
  </si>
  <si>
    <t>AA48</t>
  </si>
  <si>
    <t>AA50</t>
  </si>
  <si>
    <t>AP63</t>
  </si>
  <si>
    <t>AT63</t>
  </si>
  <si>
    <t>BJ66</t>
  </si>
  <si>
    <t>BK65</t>
  </si>
  <si>
    <t>BL66</t>
  </si>
  <si>
    <t>BM65</t>
  </si>
  <si>
    <t>BN66</t>
  </si>
  <si>
    <t>BD65</t>
  </si>
  <si>
    <t>BE66</t>
  </si>
  <si>
    <t>D47</t>
  </si>
  <si>
    <t>E54</t>
  </si>
  <si>
    <t>E72</t>
  </si>
  <si>
    <t>G56</t>
  </si>
  <si>
    <t>H61</t>
  </si>
  <si>
    <t>J66</t>
  </si>
  <si>
    <t>J70</t>
  </si>
  <si>
    <t>J72</t>
  </si>
  <si>
    <t>K65</t>
  </si>
  <si>
    <t>K71</t>
  </si>
  <si>
    <t>M59</t>
  </si>
  <si>
    <t>M63</t>
  </si>
  <si>
    <t>M69</t>
  </si>
  <si>
    <t>M71</t>
  </si>
  <si>
    <t>N20</t>
  </si>
  <si>
    <t>P59</t>
  </si>
  <si>
    <t>P71</t>
  </si>
  <si>
    <t>R24</t>
  </si>
  <si>
    <t>R54</t>
  </si>
  <si>
    <t>R58</t>
  </si>
  <si>
    <t>R70</t>
  </si>
  <si>
    <t>R72</t>
  </si>
  <si>
    <t>T63</t>
  </si>
  <si>
    <t>T69</t>
  </si>
  <si>
    <t>U20</t>
  </si>
  <si>
    <t>U24</t>
  </si>
  <si>
    <t>W24</t>
  </si>
  <si>
    <t>W58</t>
  </si>
  <si>
    <t>Y27</t>
  </si>
  <si>
    <t>AA20</t>
  </si>
  <si>
    <t>AA26</t>
  </si>
  <si>
    <t>AC30</t>
  </si>
  <si>
    <t>AC32</t>
  </si>
  <si>
    <t>AC46</t>
  </si>
  <si>
    <t>AC48</t>
  </si>
  <si>
    <t>AC52</t>
  </si>
  <si>
    <t>AC66</t>
  </si>
  <si>
    <t>AD13</t>
  </si>
  <si>
    <t>AD17</t>
  </si>
  <si>
    <t>AD65</t>
  </si>
  <si>
    <t>AE30</t>
  </si>
  <si>
    <t>AE52</t>
  </si>
  <si>
    <t>AF61</t>
  </si>
  <si>
    <t>AF65</t>
  </si>
  <si>
    <t>AG22</t>
  </si>
  <si>
    <t>AG26</t>
  </si>
  <si>
    <t>AG32</t>
  </si>
  <si>
    <t>AG52</t>
  </si>
  <si>
    <t>AH13</t>
  </si>
  <si>
    <t>AH65</t>
  </si>
  <si>
    <t>AH71</t>
  </si>
  <si>
    <t>AJ18</t>
  </si>
  <si>
    <t>AJ30</t>
  </si>
  <si>
    <t>AJ52</t>
  </si>
  <si>
    <t>AJ66</t>
  </si>
  <si>
    <t>AJ70</t>
  </si>
  <si>
    <t>AK61</t>
  </si>
  <si>
    <t>AK69</t>
  </si>
  <si>
    <t>AL56</t>
  </si>
  <si>
    <t>AL68</t>
  </si>
  <si>
    <t>AN68</t>
  </si>
  <si>
    <t>AR58</t>
  </si>
  <si>
    <t>AR68</t>
  </si>
  <si>
    <t>AV63</t>
  </si>
  <si>
    <t>BD3</t>
  </si>
  <si>
    <t>BD5</t>
  </si>
  <si>
    <t>BD9</t>
  </si>
  <si>
    <t>BD13</t>
  </si>
  <si>
    <t>BD17</t>
  </si>
  <si>
    <t>BD27</t>
  </si>
  <si>
    <t>BE4</t>
  </si>
  <si>
    <t>BE18</t>
  </si>
  <si>
    <t>BE22</t>
  </si>
  <si>
    <t>BE26</t>
  </si>
  <si>
    <t>BF65</t>
  </si>
  <si>
    <t>BG66</t>
  </si>
  <si>
    <t>BH65</t>
  </si>
  <si>
    <t>BH71</t>
  </si>
  <si>
    <t>BJ68</t>
  </si>
  <si>
    <t>BJ70</t>
  </si>
  <si>
    <t>BJ72</t>
  </si>
  <si>
    <t>BK9</t>
  </si>
  <si>
    <t>BK13</t>
  </si>
  <si>
    <t>BK17</t>
  </si>
  <si>
    <t>BK27</t>
  </si>
  <si>
    <t>BL18</t>
  </si>
  <si>
    <t>BL22</t>
  </si>
  <si>
    <t>BL26</t>
  </si>
  <si>
    <t>BP69</t>
  </si>
  <si>
    <t>BR70</t>
  </si>
  <si>
    <t>BR72</t>
  </si>
  <si>
    <t>BT5</t>
  </si>
  <si>
    <t>BU6</t>
  </si>
  <si>
    <t>BU18</t>
  </si>
  <si>
    <t>BU20</t>
  </si>
  <si>
    <t>BU22</t>
  </si>
  <si>
    <t>BU24</t>
  </si>
  <si>
    <t>BU26</t>
  </si>
  <si>
    <t>BW68</t>
  </si>
  <si>
    <t>CA68</t>
  </si>
  <si>
    <t>CA70</t>
  </si>
  <si>
    <t>RED chara.: 8chLINK</t>
    <phoneticPr fontId="2"/>
  </si>
  <si>
    <t>RA16.2</t>
  </si>
  <si>
    <t>RA11.2</t>
  </si>
  <si>
    <t>RA212.2</t>
  </si>
  <si>
    <t>RA258.2</t>
  </si>
  <si>
    <t>RA251.1</t>
  </si>
  <si>
    <t>RA252.1</t>
  </si>
  <si>
    <t>RA252.2</t>
  </si>
  <si>
    <t>RA214.1</t>
  </si>
  <si>
    <t>RA215.1</t>
  </si>
  <si>
    <t>RA214.2</t>
  </si>
  <si>
    <t>RA217.1</t>
  </si>
  <si>
    <t>RA218.1</t>
  </si>
  <si>
    <t>RA219.1</t>
  </si>
  <si>
    <t>RA220.1</t>
  </si>
  <si>
    <t>RA218.2</t>
  </si>
  <si>
    <t>RA220.2</t>
  </si>
  <si>
    <t>RA222.2</t>
  </si>
  <si>
    <t>RA301.1</t>
  </si>
  <si>
    <t>RA302.1</t>
  </si>
  <si>
    <t>RA303.1</t>
  </si>
  <si>
    <t>RA304.1</t>
  </si>
  <si>
    <t>RA304.2</t>
  </si>
  <si>
    <t>RA305.1</t>
  </si>
  <si>
    <t>RA306.1</t>
  </si>
  <si>
    <t>RA307.1</t>
  </si>
  <si>
    <t>RA308.1</t>
  </si>
  <si>
    <t>RA308.2</t>
  </si>
  <si>
    <t>RA309.1</t>
  </si>
  <si>
    <t>RA310.1</t>
  </si>
  <si>
    <t>RA311.1</t>
  </si>
  <si>
    <t>RA312.1</t>
  </si>
  <si>
    <t>RA312.2</t>
  </si>
  <si>
    <t>RA315.1</t>
  </si>
  <si>
    <t>RA316.1</t>
  </si>
  <si>
    <t>RA314.2</t>
  </si>
  <si>
    <t>RA316.2</t>
  </si>
  <si>
    <t>RA319.1</t>
  </si>
  <si>
    <t>RA318.2</t>
  </si>
  <si>
    <t>SMAA2.1</t>
  </si>
  <si>
    <t>RA251.2</t>
  </si>
  <si>
    <t>RA215.2</t>
  </si>
  <si>
    <t>RA217.2</t>
  </si>
  <si>
    <t>RA219.2</t>
  </si>
  <si>
    <t>RA303.2</t>
  </si>
  <si>
    <t>RA307.2</t>
  </si>
  <si>
    <t>RA311.2</t>
  </si>
  <si>
    <t>RA313.2</t>
  </si>
  <si>
    <t>RA315.2</t>
  </si>
  <si>
    <t>RA317.2</t>
  </si>
  <si>
    <t>RA319.2</t>
  </si>
  <si>
    <t>SMAA3.1</t>
  </si>
  <si>
    <t>JA1.3</t>
  </si>
  <si>
    <t>RA14.1</t>
  </si>
  <si>
    <t>UA9.2</t>
  </si>
  <si>
    <t>RA13.2</t>
  </si>
  <si>
    <t>UA9.5</t>
  </si>
  <si>
    <t>JA1.5</t>
  </si>
  <si>
    <t>RA4.1</t>
  </si>
  <si>
    <t>JA1.4</t>
  </si>
  <si>
    <t>RA3.1</t>
  </si>
  <si>
    <t>J1308_HDP1S</t>
  </si>
  <si>
    <t>RA6.1</t>
  </si>
  <si>
    <t>RA5.1</t>
  </si>
  <si>
    <t>RA1.2</t>
  </si>
  <si>
    <t>RA2.2</t>
  </si>
  <si>
    <t>RA12.2</t>
  </si>
  <si>
    <t>UA9.1</t>
  </si>
  <si>
    <t>UA9.4</t>
  </si>
  <si>
    <t>RA15.1</t>
  </si>
  <si>
    <t>Sort</t>
  </si>
  <si>
    <t>Function</t>
  </si>
  <si>
    <t>Land#/ DUT#</t>
  </si>
  <si>
    <t>T/C Pin#</t>
  </si>
  <si>
    <t>Tester Channel #</t>
  </si>
  <si>
    <t>Components 1</t>
  </si>
  <si>
    <t>Components 2</t>
  </si>
  <si>
    <t>Components 3</t>
  </si>
  <si>
    <t>Components 4</t>
  </si>
  <si>
    <t>Components 5</t>
  </si>
  <si>
    <t>Components 6</t>
  </si>
  <si>
    <t>Components 7</t>
  </si>
  <si>
    <t>Minor Length （mils)</t>
  </si>
  <si>
    <t>Major Length(mils)</t>
  </si>
  <si>
    <t>Total Length (mils)</t>
  </si>
  <si>
    <t>Comment</t>
  </si>
  <si>
    <t>Rev.1</t>
    <phoneticPr fontId="2"/>
  </si>
  <si>
    <t>L34_INT11</t>
  </si>
  <si>
    <t>L30_INT9</t>
  </si>
  <si>
    <t>L24_INT6</t>
  </si>
  <si>
    <t>L28_INT8</t>
  </si>
  <si>
    <t>L32_INT10</t>
  </si>
  <si>
    <t>L26_INT7</t>
  </si>
  <si>
    <t>L3_HC1</t>
  </si>
  <si>
    <t>L5_HC2</t>
  </si>
  <si>
    <t>L7_HC3</t>
  </si>
  <si>
    <t>L9_HC4</t>
  </si>
  <si>
    <t>L21_LC1</t>
  </si>
  <si>
    <t>L22_LC2</t>
  </si>
  <si>
    <t>Y-DIM um</t>
  </si>
  <si>
    <t>Power, GND
or IO
(Ball Type)</t>
  </si>
  <si>
    <t>Channel
link
(CMT
MD250 and
MD800 only)</t>
  </si>
  <si>
    <t>6.5GDM I/O
(SIP/ SIN/
SOP/SON)</t>
  </si>
  <si>
    <t>Diff</t>
  </si>
  <si>
    <t>Matching</t>
  </si>
  <si>
    <t>Matching
tolerance
(+/- mils)</t>
  </si>
  <si>
    <t>FM
Mapping
(MFIU)</t>
  </si>
  <si>
    <t>P18</t>
  </si>
  <si>
    <t>AZA_BCLK</t>
  </si>
  <si>
    <t/>
  </si>
  <si>
    <t>M18</t>
  </si>
  <si>
    <t>AZA_RSTB</t>
  </si>
  <si>
    <t>K20</t>
  </si>
  <si>
    <t>AZA_SDI_0</t>
  </si>
  <si>
    <t>V18</t>
  </si>
  <si>
    <t>AZA_SDI_1</t>
  </si>
  <si>
    <t>AZA_SDO</t>
  </si>
  <si>
    <t>H20</t>
  </si>
  <si>
    <t>AZA_SYNC</t>
  </si>
  <si>
    <t>AZACPU_SCLK</t>
  </si>
  <si>
    <t>AZACPU_SDI</t>
  </si>
  <si>
    <t>V22</t>
  </si>
  <si>
    <t>AZACPU_SDO</t>
  </si>
  <si>
    <t>C70</t>
  </si>
  <si>
    <t>CGC_DUT_DETECT_N</t>
  </si>
  <si>
    <t>CLKOUT_CPUBCLK_N</t>
  </si>
  <si>
    <t>DP01</t>
  </si>
  <si>
    <t>CLKOUT_CPUBCLK_P</t>
  </si>
  <si>
    <t>B38</t>
  </si>
  <si>
    <t>CLKOUT_CPUDP_N</t>
  </si>
  <si>
    <t>DP02</t>
  </si>
  <si>
    <t>D38</t>
  </si>
  <si>
    <t>CLKOUT_CPUDP_P</t>
  </si>
  <si>
    <t>CLKOUT_CPUNSSC_N</t>
  </si>
  <si>
    <t>DP03</t>
  </si>
  <si>
    <t>CLKOUT_CPUNSSC_P</t>
  </si>
  <si>
    <t>B40</t>
  </si>
  <si>
    <t>CLKOUT_CPUPCIBCLK_N</t>
  </si>
  <si>
    <t>DP04</t>
  </si>
  <si>
    <t>D40</t>
  </si>
  <si>
    <t>CLKOUT_CPUPCIBCLK_P</t>
  </si>
  <si>
    <t>A39</t>
  </si>
  <si>
    <t>CLKOUT_ITPXDP_N</t>
  </si>
  <si>
    <t>DP05</t>
  </si>
  <si>
    <t>C39</t>
  </si>
  <si>
    <t>CLKOUT_ITPXDP_P</t>
  </si>
  <si>
    <t>K38</t>
  </si>
  <si>
    <t>CLKOUT_SRC_N_0</t>
  </si>
  <si>
    <t>DP06</t>
  </si>
  <si>
    <t>M01</t>
  </si>
  <si>
    <t>CLKOUT_SRC_N_1</t>
  </si>
  <si>
    <t>DP07</t>
  </si>
  <si>
    <t>B23</t>
  </si>
  <si>
    <t>CLKOUT_SRC_N_10</t>
  </si>
  <si>
    <t>DP16</t>
  </si>
  <si>
    <t>B21</t>
  </si>
  <si>
    <t>CLKOUT_SRC_N_11</t>
  </si>
  <si>
    <t>K24</t>
  </si>
  <si>
    <t>CLKOUT_SRC_N_12</t>
  </si>
  <si>
    <t>DP18</t>
  </si>
  <si>
    <t>CLKOUT_SRC_N_13</t>
  </si>
  <si>
    <t>C20</t>
  </si>
  <si>
    <t>CLKOUT_SRC_N_14</t>
  </si>
  <si>
    <t>DP20</t>
  </si>
  <si>
    <t>CLKOUT_SRC_N_15</t>
  </si>
  <si>
    <t>J33</t>
  </si>
  <si>
    <t>CLKOUT_SRC_N_2</t>
  </si>
  <si>
    <t>DP08</t>
  </si>
  <si>
    <t>K42</t>
  </si>
  <si>
    <t>CLKOUT_SRC_N_3</t>
  </si>
  <si>
    <t>DP09</t>
  </si>
  <si>
    <t>CLKOUT_SRC_N_4</t>
  </si>
  <si>
    <t>DP10</t>
  </si>
  <si>
    <t>CLKOUT_SRC_N_5</t>
  </si>
  <si>
    <t>CLKOUT_SRC_N_6</t>
  </si>
  <si>
    <t>DP12</t>
  </si>
  <si>
    <t>CLKOUT_SRC_N_7</t>
  </si>
  <si>
    <t>CLKOUT_SRC_N_8</t>
  </si>
  <si>
    <t>DP14</t>
  </si>
  <si>
    <t>CLKOUT_SRC_N_9</t>
  </si>
  <si>
    <t>H38</t>
  </si>
  <si>
    <t>CLKOUT_SRC_P_0</t>
  </si>
  <si>
    <t>CLKOUT_SRC_P_1</t>
  </si>
  <si>
    <t>D23</t>
  </si>
  <si>
    <t>CLKOUT_SRC_P_10</t>
  </si>
  <si>
    <t>D21</t>
  </si>
  <si>
    <t>CLKOUT_SRC_P_11</t>
  </si>
  <si>
    <t>H24</t>
  </si>
  <si>
    <t>CLKOUT_SRC_P_12</t>
  </si>
  <si>
    <t>CLKOUT_SRC_P_13</t>
  </si>
  <si>
    <t>A20</t>
  </si>
  <si>
    <t>CLKOUT_SRC_P_14</t>
  </si>
  <si>
    <t>CLKOUT_SRC_P_15</t>
  </si>
  <si>
    <t>G33</t>
  </si>
  <si>
    <t>CLKOUT_SRC_P_2</t>
  </si>
  <si>
    <t>H42</t>
  </si>
  <si>
    <t>CLKOUT_SRC_P_3</t>
  </si>
  <si>
    <t>CLKOUT_SRC_P_4</t>
  </si>
  <si>
    <t>CLKOUT_SRC_P_5</t>
  </si>
  <si>
    <t>CLKOUT_SRC_P_6</t>
  </si>
  <si>
    <t>CLKOUT_SRC_P_7</t>
  </si>
  <si>
    <t>CLKOUT_SRC_P_8</t>
  </si>
  <si>
    <t>CLKOUT_SRC_P_9</t>
  </si>
  <si>
    <t>BW50</t>
  </si>
  <si>
    <t>CLOCKSE_BMCCLK</t>
  </si>
  <si>
    <t>BY51</t>
  </si>
  <si>
    <t>CLOCKSE_PMSYNCCLK1</t>
  </si>
  <si>
    <t>BV51</t>
  </si>
  <si>
    <t>CLOCKSE_PMSYNCCLK2</t>
  </si>
  <si>
    <t>AT56</t>
  </si>
  <si>
    <t>CPU_TRSTB</t>
  </si>
  <si>
    <t>R9</t>
  </si>
  <si>
    <t>D42</t>
  </si>
  <si>
    <t>DMI_RXN0</t>
  </si>
  <si>
    <t>DP22</t>
  </si>
  <si>
    <t>M02</t>
  </si>
  <si>
    <t>Please refer to HSIO lpbk tab.</t>
  </si>
  <si>
    <t>C43</t>
  </si>
  <si>
    <t>DMI_RXN1</t>
  </si>
  <si>
    <t>D44</t>
  </si>
  <si>
    <t>DMI_RXN2</t>
  </si>
  <si>
    <t>DP24</t>
  </si>
  <si>
    <t>C45</t>
  </si>
  <si>
    <t>DMI_RXN3</t>
  </si>
  <si>
    <t>B42</t>
  </si>
  <si>
    <t>DMI_RXP0</t>
  </si>
  <si>
    <t>A43</t>
  </si>
  <si>
    <t>DMI_RXP1</t>
  </si>
  <si>
    <t>B44</t>
  </si>
  <si>
    <t>DMI_RXP2</t>
  </si>
  <si>
    <t>A45</t>
  </si>
  <si>
    <t>DMI_RXP3</t>
  </si>
  <si>
    <t>H46</t>
  </si>
  <si>
    <t>DMI_TXN0</t>
  </si>
  <si>
    <t>DP26</t>
  </si>
  <si>
    <t>DMI_TXN1</t>
  </si>
  <si>
    <t>K50</t>
  </si>
  <si>
    <t>DMI_TXN2</t>
  </si>
  <si>
    <t>DP28</t>
  </si>
  <si>
    <t>P52</t>
  </si>
  <si>
    <t>DMI_TXN3</t>
  </si>
  <si>
    <t>K46</t>
  </si>
  <si>
    <t>DMI_TXP0</t>
  </si>
  <si>
    <t>H50</t>
  </si>
  <si>
    <t>DMI_TXP1</t>
  </si>
  <si>
    <t>M52</t>
  </si>
  <si>
    <t>DMI_TXP2</t>
  </si>
  <si>
    <t>DMI_TXP3</t>
  </si>
  <si>
    <t>DSW_PWROK</t>
  </si>
  <si>
    <t>BH24</t>
  </si>
  <si>
    <t>R35</t>
  </si>
  <si>
    <t>FPF0_MON</t>
  </si>
  <si>
    <t>FPF0_VREF</t>
  </si>
  <si>
    <t>R31</t>
  </si>
  <si>
    <t>FPF1_MON</t>
  </si>
  <si>
    <t>FPF1_VREF</t>
  </si>
  <si>
    <t>G15</t>
  </si>
  <si>
    <t>GPD_0</t>
  </si>
  <si>
    <t>GPD_1_ACPRESENT</t>
  </si>
  <si>
    <t>B14</t>
  </si>
  <si>
    <t>GPD_10_SLP_S5B</t>
  </si>
  <si>
    <t>A13</t>
  </si>
  <si>
    <t>GPD_11_LANPHYPC</t>
  </si>
  <si>
    <t>GPD_2_LAN_WAKEB</t>
  </si>
  <si>
    <t>C15</t>
  </si>
  <si>
    <t>GPD_3_PWRBTNB</t>
  </si>
  <si>
    <t>D14</t>
  </si>
  <si>
    <t>GPD_4_SLP_S3B</t>
  </si>
  <si>
    <t>B16</t>
  </si>
  <si>
    <t>GPD_5_SLP_S4B</t>
  </si>
  <si>
    <t>G11</t>
  </si>
  <si>
    <t>GPD_6_SLP_AB</t>
  </si>
  <si>
    <t>GPD_7</t>
  </si>
  <si>
    <t>C13</t>
  </si>
  <si>
    <t>GPD_8_SUSCLK</t>
  </si>
  <si>
    <t>A15</t>
  </si>
  <si>
    <t>GPD_9</t>
  </si>
  <si>
    <t>N3</t>
  </si>
  <si>
    <t>GPP_A_0_RCINB_ESPI_ALERT1B</t>
  </si>
  <si>
    <t>GPP_A_1_LAD_0_ESPI_IO_0</t>
  </si>
  <si>
    <t>GPP_A_10_CLKOUT_LPC_1</t>
  </si>
  <si>
    <t>GPP_A_11_PMEB</t>
  </si>
  <si>
    <t>TD03</t>
  </si>
  <si>
    <t>R1</t>
  </si>
  <si>
    <t>GPP_A_12_BM_BUSYB_SXEXITHLDOFFB</t>
  </si>
  <si>
    <t>T4</t>
  </si>
  <si>
    <t>GPP_A_13_SUSWARNB_SUSPWRDNACK</t>
  </si>
  <si>
    <t>GPP_A_14_ESPI_RESETB</t>
  </si>
  <si>
    <t>GPP_A_15_SUSACKB</t>
  </si>
  <si>
    <t>T2</t>
  </si>
  <si>
    <t>GPP_A_16_CLKOUT_LPC_2</t>
  </si>
  <si>
    <t>GPP_A_17</t>
  </si>
  <si>
    <t>GPP_A_18</t>
  </si>
  <si>
    <t>GPP_A_19</t>
  </si>
  <si>
    <t>N1</t>
  </si>
  <si>
    <t>GPP_A_2_LAD_1_ESPI_IO_1</t>
  </si>
  <si>
    <t>GPP_A_20</t>
  </si>
  <si>
    <t>GPP_A_21</t>
  </si>
  <si>
    <t>GPP_A_22</t>
  </si>
  <si>
    <t>GPP_A_23</t>
  </si>
  <si>
    <t>GPP_A_3_LAD_2_ESPI_IO_2</t>
  </si>
  <si>
    <t>GPP_A_4_LAD_3_ESPI_IO_3</t>
  </si>
  <si>
    <t>P4</t>
  </si>
  <si>
    <t>GPP_A_5_LFRAMEB_ESPI_CS0B</t>
  </si>
  <si>
    <t>P2</t>
  </si>
  <si>
    <t>GPP_A_6_SERIRQ_ESPI_CS1B</t>
  </si>
  <si>
    <t>GPP_A_7_PIRQAB_ESPI_ALERT0B</t>
  </si>
  <si>
    <t>GPP_A_8_CLKRUNB</t>
  </si>
  <si>
    <t>R3</t>
  </si>
  <si>
    <t>GPP_A_9_CLKOUT_LPC_0_ESPI_CLK</t>
  </si>
  <si>
    <t>BL7</t>
  </si>
  <si>
    <t>GPP_B_0_CORE_VID_0</t>
  </si>
  <si>
    <t>GPP_B_1_CORE_VID_1</t>
  </si>
  <si>
    <t>BL11</t>
  </si>
  <si>
    <t>GPP_B_10_SRCCLKREQB_5</t>
  </si>
  <si>
    <t>GPP_B_11</t>
  </si>
  <si>
    <t>GPP_B_12_SLP_S0B</t>
  </si>
  <si>
    <t>GPP_B_13_PLTRSTB</t>
  </si>
  <si>
    <t>GPP_B_14_SPKR</t>
  </si>
  <si>
    <t>GPP_B_15</t>
  </si>
  <si>
    <t>GPP_B_16</t>
  </si>
  <si>
    <t>BG15</t>
  </si>
  <si>
    <t>GPP_B_17</t>
  </si>
  <si>
    <t>BL15</t>
  </si>
  <si>
    <t>GPP_B_18</t>
  </si>
  <si>
    <t>BK20</t>
  </si>
  <si>
    <t>GPP_B_19</t>
  </si>
  <si>
    <t>BN15</t>
  </si>
  <si>
    <t>GPP_B_2</t>
  </si>
  <si>
    <t>GPP_B_20</t>
  </si>
  <si>
    <t>GPP_B_21</t>
  </si>
  <si>
    <t>BR17</t>
  </si>
  <si>
    <t>GPP_B_22</t>
  </si>
  <si>
    <t>BM20</t>
  </si>
  <si>
    <t>GPP_B_23MEIE_SML1ALERTB_PCHHOTB</t>
  </si>
  <si>
    <t>BR9</t>
  </si>
  <si>
    <t>GPP_B_3_CPU_GP_2</t>
  </si>
  <si>
    <t>BN7</t>
  </si>
  <si>
    <t>GPP_B_4_CPU_GP_3</t>
  </si>
  <si>
    <t>GPP_B_5_SRCCLKREQB_0</t>
  </si>
  <si>
    <t>GPP_B_6_SRCCLKREQB_1</t>
  </si>
  <si>
    <t>BR13</t>
  </si>
  <si>
    <t>GPP_B_7_SRCCLKREQB_2</t>
  </si>
  <si>
    <t>BN11</t>
  </si>
  <si>
    <t>GPP_B_8_SRCCLKREQB_3</t>
  </si>
  <si>
    <t>BH20</t>
  </si>
  <si>
    <t>GPP_B_9_SRCCLKREQB_4</t>
  </si>
  <si>
    <t>BW28</t>
  </si>
  <si>
    <t>GPP_C_0_SMBCLK</t>
  </si>
  <si>
    <t>SC4</t>
  </si>
  <si>
    <t>TD01</t>
  </si>
  <si>
    <t>GPP_C_1_SMBDATA</t>
  </si>
  <si>
    <t>BV31</t>
  </si>
  <si>
    <t>GPP_C_10</t>
  </si>
  <si>
    <t>BV33</t>
  </si>
  <si>
    <t>GPP_C_11</t>
  </si>
  <si>
    <t>CA30</t>
  </si>
  <si>
    <t>GPP_C_12</t>
  </si>
  <si>
    <t>BV38</t>
  </si>
  <si>
    <t>GPP_C_13</t>
  </si>
  <si>
    <t>BY38</t>
  </si>
  <si>
    <t>GPP_C_14</t>
  </si>
  <si>
    <t>CA32</t>
  </si>
  <si>
    <t>GPP_C_15</t>
  </si>
  <si>
    <t>BW37</t>
  </si>
  <si>
    <t>GPP_C_16</t>
  </si>
  <si>
    <t>BY31</t>
  </si>
  <si>
    <t>GPP_C_17</t>
  </si>
  <si>
    <t>BY35</t>
  </si>
  <si>
    <t>GPP_C_18</t>
  </si>
  <si>
    <t>BW39</t>
  </si>
  <si>
    <t>GPP_C_19</t>
  </si>
  <si>
    <t>GPP_C_2_SMBALERTB</t>
  </si>
  <si>
    <t>CA39</t>
  </si>
  <si>
    <t>GPP_C_20</t>
  </si>
  <si>
    <t>BY33</t>
  </si>
  <si>
    <t>GPP_C_21</t>
  </si>
  <si>
    <t>CA34</t>
  </si>
  <si>
    <t>GPP_C_22</t>
  </si>
  <si>
    <t>CA37</t>
  </si>
  <si>
    <t>GPP_C_23</t>
  </si>
  <si>
    <t>BV29</t>
  </si>
  <si>
    <t>GPP_C_3_SML0CLK_SML0CLKIE</t>
  </si>
  <si>
    <t>BW30</t>
  </si>
  <si>
    <t>GPP_C_4_SML0DATA_SML0DATAIE</t>
  </si>
  <si>
    <t>BW34</t>
  </si>
  <si>
    <t>GPP_C_5_SML0ALERTB_SML0ALERTBIE</t>
  </si>
  <si>
    <t>CA28</t>
  </si>
  <si>
    <t>GPP_C_6_SML1CLK_SML1CLKIE</t>
  </si>
  <si>
    <t>BV35</t>
  </si>
  <si>
    <t>GPP_C_7_SML1DATA_SML1DATAIE</t>
  </si>
  <si>
    <t>BW32</t>
  </si>
  <si>
    <t>GPP_C_8</t>
  </si>
  <si>
    <t>BY29</t>
  </si>
  <si>
    <t>GPP_C_9</t>
  </si>
  <si>
    <t>BR42</t>
  </si>
  <si>
    <t>GPP_D_0</t>
  </si>
  <si>
    <t>BK46</t>
  </si>
  <si>
    <t>GPP_D_1</t>
  </si>
  <si>
    <t>BV47</t>
  </si>
  <si>
    <t>GPP_D_10_SSATA_DEVSLP_4</t>
  </si>
  <si>
    <t>BY47</t>
  </si>
  <si>
    <t>GPP_D_11_SSATA_DEVSLP_5</t>
  </si>
  <si>
    <t>BN40</t>
  </si>
  <si>
    <t>GPP_D_12_SSATA_SDATAOUT1</t>
  </si>
  <si>
    <t>BY44</t>
  </si>
  <si>
    <t>GPP_D_13_SML0BCLK_SML0BCLKIE</t>
  </si>
  <si>
    <t>BL44</t>
  </si>
  <si>
    <t>GPP_D_14_SML0BDATA_SML0BDATAIE</t>
  </si>
  <si>
    <t>BW43</t>
  </si>
  <si>
    <t>GPP_D_15_SSATA_SDATAOUT0</t>
  </si>
  <si>
    <t>BV42</t>
  </si>
  <si>
    <t>GPP_D_16_SML0BALERTB_SML0BALERTBIE</t>
  </si>
  <si>
    <t>BW48</t>
  </si>
  <si>
    <t>GPP_D_17_DMIC_CLK_1</t>
  </si>
  <si>
    <t>CA41</t>
  </si>
  <si>
    <t>GPP_D_18_DMIC_DATA_1</t>
  </si>
  <si>
    <t>CA43</t>
  </si>
  <si>
    <t>GPP_D_19_DMIC_CLK_0</t>
  </si>
  <si>
    <t>BJ44</t>
  </si>
  <si>
    <t>GPP_D_2</t>
  </si>
  <si>
    <t>CA48</t>
  </si>
  <si>
    <t>GPP_D_20_DMIC_DATA_0</t>
  </si>
  <si>
    <t>BV44</t>
  </si>
  <si>
    <t>GPP_D_21_IE_UART_RXD</t>
  </si>
  <si>
    <t>BR46</t>
  </si>
  <si>
    <t>GPP_D_22_IE_UART_TXD</t>
  </si>
  <si>
    <t>BN44</t>
  </si>
  <si>
    <t>GPP_D_23</t>
  </si>
  <si>
    <t>BW45</t>
  </si>
  <si>
    <t>GPP_D_3</t>
  </si>
  <si>
    <t>BM42</t>
  </si>
  <si>
    <t>GPP_D_4</t>
  </si>
  <si>
    <t>BM38</t>
  </si>
  <si>
    <t>GPP_D_5_SSP0_SFRM</t>
  </si>
  <si>
    <t>BW41</t>
  </si>
  <si>
    <t>GPP_D_6_SSP0_TXD</t>
  </si>
  <si>
    <t>CA45</t>
  </si>
  <si>
    <t>GPP_D_7_SSP0_RXD</t>
  </si>
  <si>
    <t>BR38</t>
  </si>
  <si>
    <t>GPP_D_8_SSP0_SCLK</t>
  </si>
  <si>
    <t>BY42</t>
  </si>
  <si>
    <t>GPP_D_9_SSATA_DEVSLP_3</t>
  </si>
  <si>
    <t>BH50</t>
  </si>
  <si>
    <t>GPP_E_0_SATAXPCIE_0_SATAGP_0</t>
  </si>
  <si>
    <t>AY52</t>
  </si>
  <si>
    <t>GPP_E_1_SATAXPCIE_1_SATAGP_1</t>
  </si>
  <si>
    <t>BN48</t>
  </si>
  <si>
    <t>GPP_E_10_USB2_OCB_1</t>
  </si>
  <si>
    <t>AW54</t>
  </si>
  <si>
    <t>GPP_E_11_USB2_OCB_2</t>
  </si>
  <si>
    <t>GPP_E_12_USB2_OCB_3</t>
  </si>
  <si>
    <t>BG52</t>
  </si>
  <si>
    <t>GPP_E_2_SATAXPCIE_2_SATAGP_2</t>
  </si>
  <si>
    <t>BE52</t>
  </si>
  <si>
    <t>GPP_E_3_CPU_GP_0</t>
  </si>
  <si>
    <t>AV52</t>
  </si>
  <si>
    <t>GPP_E_4_SATA_DEVSLP_0</t>
  </si>
  <si>
    <t>AT52</t>
  </si>
  <si>
    <t>GPP_E_5_SATA_DEVSLP_1</t>
  </si>
  <si>
    <t>BB52</t>
  </si>
  <si>
    <t>GPP_E_6_SATA_DEVSLP_2</t>
  </si>
  <si>
    <t>BJ48</t>
  </si>
  <si>
    <t>GPP_E_7_CPU_GP_1</t>
  </si>
  <si>
    <t>AV56</t>
  </si>
  <si>
    <t>GPP_E_8_SATA_LEDB</t>
  </si>
  <si>
    <t>BL48</t>
  </si>
  <si>
    <t>GPP_E_9_USB2_OCB_0</t>
  </si>
  <si>
    <t>AG7</t>
  </si>
  <si>
    <t>GPP_F_0_SATAXPCIE_3_SATAGP_3</t>
  </si>
  <si>
    <t>GPP_F_1_SATAXPCIE_4_SATAGP_4</t>
  </si>
  <si>
    <t>AL7</t>
  </si>
  <si>
    <t>GPP_F_10_SATA_SCLOCK</t>
  </si>
  <si>
    <t>AR9</t>
  </si>
  <si>
    <t>GPP_F_11_SATA_SLOAD</t>
  </si>
  <si>
    <t>GPP_F_12_SATA_SDATAOUT1</t>
  </si>
  <si>
    <t>GPP_F_13_SATA_SDATAOUT0</t>
  </si>
  <si>
    <t>AL11</t>
  </si>
  <si>
    <t>GPP_F_14_SSATA_LEDB</t>
  </si>
  <si>
    <t>AR13</t>
  </si>
  <si>
    <t>GPP_F_15_USB2_OCB_4</t>
  </si>
  <si>
    <t>AU13</t>
  </si>
  <si>
    <t>GPP_F_16_USB2_OCB_5</t>
  </si>
  <si>
    <t>AP15</t>
  </si>
  <si>
    <t>GPP_F_17_USB2_OCB_6</t>
  </si>
  <si>
    <t>AL15</t>
  </si>
  <si>
    <t>GPP_F_18_USB2_OCB_7</t>
  </si>
  <si>
    <t>AU9</t>
  </si>
  <si>
    <t>GPP_F_19_GBE_SMBUS_CLK</t>
  </si>
  <si>
    <t>AK20</t>
  </si>
  <si>
    <t>GPP_F_2_SATAXPCIE_5_SATAGP_5</t>
  </si>
  <si>
    <t>GPP_F_20_GBE_SMBDATA</t>
  </si>
  <si>
    <t>AR17</t>
  </si>
  <si>
    <t>GPP_F_21_GBE_SMBALRTN</t>
  </si>
  <si>
    <t>AP18</t>
  </si>
  <si>
    <t>GPP_F_22_SSATA_SCLOCK</t>
  </si>
  <si>
    <t>AU17</t>
  </si>
  <si>
    <t>GPP_F_23_SSATA_SLOAD</t>
  </si>
  <si>
    <t>GPP_F_3_SATAXPCIE_6_SATAGP_6</t>
  </si>
  <si>
    <t>GPP_F_4_SATAXPCIE_7_SATAGP_7</t>
  </si>
  <si>
    <t>AH17</t>
  </si>
  <si>
    <t>GPP_F_5_SATA_DEVSLP_3</t>
  </si>
  <si>
    <t>GPP_F_6_SATA_DEVSLP_4</t>
  </si>
  <si>
    <t>AK17</t>
  </si>
  <si>
    <t>GPP_F_7_SATA_DEVSLP_5</t>
  </si>
  <si>
    <t>GPP_F_8_SATA_DEVSLP_6</t>
  </si>
  <si>
    <t>GPP_F_9_SATA_DEVSLP_7</t>
  </si>
  <si>
    <t>GPP_G_0_FAN_TACH_0_FAN_TACH0IE</t>
  </si>
  <si>
    <t>GPP_G_1_FAN_TACH_1_FAN_TACH1IE</t>
  </si>
  <si>
    <t>BE11</t>
  </si>
  <si>
    <t>GPP_G_10_FAN_PWM_2_FAN_PWM2IE</t>
  </si>
  <si>
    <t>GPP_G_11_FAN_PWM_3_FAN_PWM3IE</t>
  </si>
  <si>
    <t>GPP_G_12_GSXDOUT</t>
  </si>
  <si>
    <t>AY18</t>
  </si>
  <si>
    <t>GPP_G_13_GSXSLOAD</t>
  </si>
  <si>
    <t>GPP_G_14_GSXDIN</t>
  </si>
  <si>
    <t>GPP_G_15_GSXSRESETB</t>
  </si>
  <si>
    <t>GPP_G_16_GSXCLK</t>
  </si>
  <si>
    <t>GPP_G_17_ADR_COMPLETE</t>
  </si>
  <si>
    <t>BE7</t>
  </si>
  <si>
    <t>GPP_G_18_NMIB</t>
  </si>
  <si>
    <t>BE15</t>
  </si>
  <si>
    <t>GPP_G_19_SMIB</t>
  </si>
  <si>
    <t>GPP_G_2_FAN_TACH_2_FAN_TACH2IE</t>
  </si>
  <si>
    <t>BA17</t>
  </si>
  <si>
    <t>GPP_G_20_SSATA_DEVSLP_0</t>
  </si>
  <si>
    <t>BG7</t>
  </si>
  <si>
    <t>GPP_G_21_SSATA_DEVSLP_1</t>
  </si>
  <si>
    <t>BD20</t>
  </si>
  <si>
    <t>GPP_G_22_SSATA_DEVSLP_2</t>
  </si>
  <si>
    <t>BA13</t>
  </si>
  <si>
    <t>GPP_G_23_SSATAXPCIE0_SSATAGP0</t>
  </si>
  <si>
    <t>GPP_G_3_FAN_TACH_3_FAN_TACH3IE</t>
  </si>
  <si>
    <t>BA9</t>
  </si>
  <si>
    <t>GPP_G_4_FAN_TACH_4_FAN_TACH4IE</t>
  </si>
  <si>
    <t>GPP_G_5_FAN_TACH_5_FAN_TACH5IE</t>
  </si>
  <si>
    <t>AV18</t>
  </si>
  <si>
    <t>GPP_G_6_FAN_TACH_6_FAN_TACH6IE</t>
  </si>
  <si>
    <t>GPP_G_7_FAN_TACH_7_FAN_TACH7IE</t>
  </si>
  <si>
    <t>BG11</t>
  </si>
  <si>
    <t>GPP_G_8_FAN_PWM_0_FAN_PWM0IE</t>
  </si>
  <si>
    <t>GPP_G_9_FAN_PWM_1_FAN_PWM1IE</t>
  </si>
  <si>
    <t>AT4</t>
  </si>
  <si>
    <t>GPP_H_0_SRCCLKREQB_6</t>
  </si>
  <si>
    <t>GPP_H_1_SRCCLKREQB_7</t>
  </si>
  <si>
    <t>GPP_H_10_SML2CLK_SML2CLKIE</t>
  </si>
  <si>
    <t>BD1</t>
  </si>
  <si>
    <t>GPP_H_11_SML2DATA_SML2DATAIE</t>
  </si>
  <si>
    <t>BB1</t>
  </si>
  <si>
    <t>GPP_H_12_SML2ALERTB_SML2ALERTBIE</t>
  </si>
  <si>
    <t>AY1</t>
  </si>
  <si>
    <t>GPP_H_13_SML3CLK_SML3CLKIE</t>
  </si>
  <si>
    <t>GPP_H_14_SML3DATA_SML3DATAIE</t>
  </si>
  <si>
    <t>GPP_H_15_SML3ALERTB_SML3ALERTBIE</t>
  </si>
  <si>
    <t>BF1</t>
  </si>
  <si>
    <t>GPP_H_16_SML4CLK_SML4CLKIE</t>
  </si>
  <si>
    <t>GPP_H_17_SML4DATA_SML4DATAIE</t>
  </si>
  <si>
    <t>GPP_H_18_SML4ALERTB_SML4ALERTBIE</t>
  </si>
  <si>
    <t>GPP_H_19_SSATAXPCIE1_SSATAGP1</t>
  </si>
  <si>
    <t>GPP_H_2_SRCCLKREQB_8</t>
  </si>
  <si>
    <t>GPP_H_20_SSATAXPCIE2_SSATAGP2</t>
  </si>
  <si>
    <t>GPP_H_21_SSATAXPCIE3_SSATAGP3</t>
  </si>
  <si>
    <t>BH2</t>
  </si>
  <si>
    <t>GPP_H_22_SSATAXPCIE4_SSATAGP4</t>
  </si>
  <si>
    <t>BH4</t>
  </si>
  <si>
    <t>GPP_H_23_SSATAXPCIE5_SSATAGP5</t>
  </si>
  <si>
    <t>AR1</t>
  </si>
  <si>
    <t>GPP_H_3_SRCCLKREQB_9</t>
  </si>
  <si>
    <t>AT2</t>
  </si>
  <si>
    <t>GPP_H_4_SRCCLKREQB_10</t>
  </si>
  <si>
    <t>GPP_H_5_SRCCLKREQB_11</t>
  </si>
  <si>
    <t>GPP_H_6_SRCCLKREQB_12</t>
  </si>
  <si>
    <t>GPP_H_7_SRCCLKREQB_13</t>
  </si>
  <si>
    <t>AR3</t>
  </si>
  <si>
    <t>GPP_H_8_SRCCLKREQB_14</t>
  </si>
  <si>
    <t>BE2</t>
  </si>
  <si>
    <t>GPP_H_9_SRCCLKREQB_15</t>
  </si>
  <si>
    <t>GPP_I_0_GBE_TDO</t>
  </si>
  <si>
    <t>GPP_I_1_GBE_TCK</t>
  </si>
  <si>
    <t>GPP_I_10</t>
  </si>
  <si>
    <t>GPP_I_11_GPIO_RCOMP_3P3</t>
  </si>
  <si>
    <t>GPP_I_2_GBE_TMS</t>
  </si>
  <si>
    <t>GPP_I_3_GBE_TDI</t>
  </si>
  <si>
    <t>GPP_I_4_DO_RESET_INB</t>
  </si>
  <si>
    <t>GPP_I_5_DO_RESET_OUTB</t>
  </si>
  <si>
    <t>GPP_I_6_RESET_DONE</t>
  </si>
  <si>
    <t>GPP_I_7_GBE_TRST_N</t>
  </si>
  <si>
    <t>GPP_I_8_GBE_PCI_DIS_N</t>
  </si>
  <si>
    <t>GPP_I_9_GBE_LAN_DIS_N</t>
  </si>
  <si>
    <t>BL1</t>
  </si>
  <si>
    <t>GPP_J_0_GBE_LED_0_0</t>
  </si>
  <si>
    <t>BK4</t>
  </si>
  <si>
    <t>GPP_J_1_GBE_LED_0_1</t>
  </si>
  <si>
    <t>BW5</t>
  </si>
  <si>
    <t>GPP_J_10_GBE_SCL_1</t>
  </si>
  <si>
    <t>BV8</t>
  </si>
  <si>
    <t>GPP_J_11_GBE_SDA_1</t>
  </si>
  <si>
    <t>GPP_J_12_GBE_SCL_2</t>
  </si>
  <si>
    <t>BW11</t>
  </si>
  <si>
    <t>GPP_J_13_GBE_SDA_2</t>
  </si>
  <si>
    <t>GPP_J_14_GBE_SCL_3</t>
  </si>
  <si>
    <t>BW9</t>
  </si>
  <si>
    <t>GPP_J_15_GBE_SDA_3</t>
  </si>
  <si>
    <t>BV10</t>
  </si>
  <si>
    <t>GPP_J_16_GBE_SDP_0_0</t>
  </si>
  <si>
    <t>CA11</t>
  </si>
  <si>
    <t>GPP_J_17_GBE_SDP_0_1</t>
  </si>
  <si>
    <t>BY10</t>
  </si>
  <si>
    <t>GPP_J_18_GBE_SDP_1_0</t>
  </si>
  <si>
    <t>BY14</t>
  </si>
  <si>
    <t>GPP_J_19_GBE_SDP_1_1</t>
  </si>
  <si>
    <t>BP4</t>
  </si>
  <si>
    <t>GPP_J_2_GBE_LED_1_0</t>
  </si>
  <si>
    <t>BW13</t>
  </si>
  <si>
    <t>GPP_J_20_GBE_SDP_2_0</t>
  </si>
  <si>
    <t>BV12</t>
  </si>
  <si>
    <t>GPP_J_21_GBE_SDP_2_1</t>
  </si>
  <si>
    <t>BY12</t>
  </si>
  <si>
    <t>GPP_J_22_GBE_SDP_3_0</t>
  </si>
  <si>
    <t>BV14</t>
  </si>
  <si>
    <t>GPP_J_23_GBE_SDP_3_1</t>
  </si>
  <si>
    <t>BK2</t>
  </si>
  <si>
    <t>GPP_J_3_GBE_LED_1_1</t>
  </si>
  <si>
    <t>BL3</t>
  </si>
  <si>
    <t>GPP_J_4_GBE_LED_2_0</t>
  </si>
  <si>
    <t>GPP_J_5_GBE_LED_2_1</t>
  </si>
  <si>
    <t>CA13</t>
  </si>
  <si>
    <t>GPP_J_6_GBE_LED_3_0</t>
  </si>
  <si>
    <t>BM2</t>
  </si>
  <si>
    <t>GPP_J_7_GBE_LED_3_1</t>
  </si>
  <si>
    <t>BM4</t>
  </si>
  <si>
    <t>GPP_J_8_GBE_SCL_0</t>
  </si>
  <si>
    <t>BN3</t>
  </si>
  <si>
    <t>GPP_J_9_GBE_SDA_0</t>
  </si>
  <si>
    <t>AJ1</t>
  </si>
  <si>
    <t>GPP_K_0_GBE_RMIICLK</t>
  </si>
  <si>
    <t>AL1</t>
  </si>
  <si>
    <t>GPP_K_1_GBE_RMII_RXD_0</t>
  </si>
  <si>
    <t>AH4</t>
  </si>
  <si>
    <t>GPP_K_10_PE_RST_N</t>
  </si>
  <si>
    <t>AM4</t>
  </si>
  <si>
    <t>GPP_K_11_GPIO_RCOMP_1P8_3P3</t>
  </si>
  <si>
    <t>AN1</t>
  </si>
  <si>
    <t>GPP_K_2_GBE_RMII_RXD_1</t>
  </si>
  <si>
    <t>AN3</t>
  </si>
  <si>
    <t>GPP_K_3_GBE_RMII_CRS_DV</t>
  </si>
  <si>
    <t>AL3</t>
  </si>
  <si>
    <t>GPP_K_4_GBE_RMII_TX_EN</t>
  </si>
  <si>
    <t>AM2</t>
  </si>
  <si>
    <t>GPP_K_5_GBE_RMII_TXD_0</t>
  </si>
  <si>
    <t>AK2</t>
  </si>
  <si>
    <t>GPP_K_6_GBE_RMII_TXD_1</t>
  </si>
  <si>
    <t>AH2</t>
  </si>
  <si>
    <t>GPP_K_7</t>
  </si>
  <si>
    <t>AJ3</t>
  </si>
  <si>
    <t>GPP_K_8_GBE_RMII_ARBIN</t>
  </si>
  <si>
    <t>AK4</t>
  </si>
  <si>
    <t>GPP_K_9_GBE_RMII_ARB_OUT</t>
  </si>
  <si>
    <t>AF20</t>
  </si>
  <si>
    <t>GPP_L_10_VISA2CH0_CLK</t>
  </si>
  <si>
    <t>AD20</t>
  </si>
  <si>
    <t>GPP_L_11_VISA2CH1_D0</t>
  </si>
  <si>
    <t>GPP_L_12_VISA2CH1_D1</t>
  </si>
  <si>
    <t>GPP_L_13_VISA2CH1_D2</t>
  </si>
  <si>
    <t>AA13</t>
  </si>
  <si>
    <t>GPP_L_14_VISA2CH1_D3</t>
  </si>
  <si>
    <t>GPP_L_15_VISA2CH1_D4</t>
  </si>
  <si>
    <t>GPP_L_16_VISA2CH1_D5</t>
  </si>
  <si>
    <t>AA9</t>
  </si>
  <si>
    <t>GPP_L_17_VISA2CH1_D6</t>
  </si>
  <si>
    <t>AE7</t>
  </si>
  <si>
    <t>GPP_L_18_VISA2CH1_D7</t>
  </si>
  <si>
    <t>AG11</t>
  </si>
  <si>
    <t>GPP_L_19_VISA2CH1_CLK</t>
  </si>
  <si>
    <t>GPP_L_2_VISA2CH0_D0</t>
  </si>
  <si>
    <t>AE15</t>
  </si>
  <si>
    <t>GPP_L_3_VISA2CH0_D1</t>
  </si>
  <si>
    <t>AE11</t>
  </si>
  <si>
    <t>GPP_L_4_VISA2CH0_D2</t>
  </si>
  <si>
    <t>Y18</t>
  </si>
  <si>
    <t>GPP_L_5_VISA2CH0_D3</t>
  </si>
  <si>
    <t>GPP_L_6_VISA2CH0_D4</t>
  </si>
  <si>
    <t>AA17</t>
  </si>
  <si>
    <t>GPP_L_7_VISA2CH0_D5</t>
  </si>
  <si>
    <t>GPP_L_8_VISA2CH0_D6</t>
  </si>
  <si>
    <t>GPP_L_9_VISA2CH0_D7</t>
  </si>
  <si>
    <t>INTRUDERB</t>
  </si>
  <si>
    <t>AR54</t>
  </si>
  <si>
    <t>ITP_PMODE</t>
  </si>
  <si>
    <t>JTAG_2_TCK</t>
  </si>
  <si>
    <t>TD05</t>
  </si>
  <si>
    <t>V56</t>
  </si>
  <si>
    <t>JTAG_2_TDI</t>
  </si>
  <si>
    <t>Y56</t>
  </si>
  <si>
    <t>JTAG_2_TDO</t>
  </si>
  <si>
    <t>JTAG_2_TMS</t>
  </si>
  <si>
    <t>AK54</t>
  </si>
  <si>
    <t>JTAG_2_TRSTB</t>
  </si>
  <si>
    <t>JTAG_TCK</t>
  </si>
  <si>
    <t>TD04</t>
  </si>
  <si>
    <t>JTAG_TDI</t>
  </si>
  <si>
    <t>AP56</t>
  </si>
  <si>
    <t>JTAG_TDO</t>
  </si>
  <si>
    <t>AH54</t>
  </si>
  <si>
    <t>JTAG_TMS</t>
  </si>
  <si>
    <t>AF54</t>
  </si>
  <si>
    <t>JTAGX</t>
  </si>
  <si>
    <t>BN29</t>
  </si>
  <si>
    <t>KR0_DFTANA0</t>
  </si>
  <si>
    <t>BL29</t>
  </si>
  <si>
    <t>KR0_DFTANA1</t>
  </si>
  <si>
    <t>KR0_MON_DN</t>
  </si>
  <si>
    <t>DP30</t>
  </si>
  <si>
    <t>KR0_MON_DP</t>
  </si>
  <si>
    <t>BB29</t>
  </si>
  <si>
    <t>KR0_RBIAS</t>
  </si>
  <si>
    <t>BV16</t>
  </si>
  <si>
    <t>KR0_REFCLKIN</t>
  </si>
  <si>
    <t>TD02</t>
  </si>
  <si>
    <t>BY16</t>
  </si>
  <si>
    <t>KR0_REFCLKOUT</t>
  </si>
  <si>
    <t>BH31</t>
  </si>
  <si>
    <t>KR0_RX_DN0</t>
  </si>
  <si>
    <t>M03</t>
  </si>
  <si>
    <t>Please refer to KR lpbk tab.</t>
  </si>
  <si>
    <t>BG29</t>
  </si>
  <si>
    <t>KR0_RX_DN1</t>
  </si>
  <si>
    <t>DP32</t>
  </si>
  <si>
    <t>BF31</t>
  </si>
  <si>
    <t>KR0_RX_DP0</t>
  </si>
  <si>
    <t>BJ29</t>
  </si>
  <si>
    <t>KR0_RX_DP1</t>
  </si>
  <si>
    <t>KR0_TX_DN0</t>
  </si>
  <si>
    <t>BM24</t>
  </si>
  <si>
    <t>KR0_TX_DN1</t>
  </si>
  <si>
    <t>DP34</t>
  </si>
  <si>
    <t>BR27</t>
  </si>
  <si>
    <t>KR0_TX_DP0</t>
  </si>
  <si>
    <t>KR0_TX_DP1</t>
  </si>
  <si>
    <t>BJ40</t>
  </si>
  <si>
    <t>KR1_DFTANA0</t>
  </si>
  <si>
    <t>BG40</t>
  </si>
  <si>
    <t>KR1_DFTANA1</t>
  </si>
  <si>
    <t>BL33</t>
  </si>
  <si>
    <t>KR1_MON_DN</t>
  </si>
  <si>
    <t>BN33</t>
  </si>
  <si>
    <t>KR1_MON_DP</t>
  </si>
  <si>
    <t>BD42</t>
  </si>
  <si>
    <t>KR1_RBIAS</t>
  </si>
  <si>
    <t>BJ37</t>
  </si>
  <si>
    <t>KR1_RX_DN0</t>
  </si>
  <si>
    <t>DP36</t>
  </si>
  <si>
    <t>BF35</t>
  </si>
  <si>
    <t>KR1_RX_DN1</t>
  </si>
  <si>
    <t>BG37</t>
  </si>
  <si>
    <t>KR1_RX_DP0</t>
  </si>
  <si>
    <t>BH35</t>
  </si>
  <si>
    <t>KR1_RX_DP1</t>
  </si>
  <si>
    <t>BM35</t>
  </si>
  <si>
    <t>KR1_TX_DN0</t>
  </si>
  <si>
    <t>DP38</t>
  </si>
  <si>
    <t>BR31</t>
  </si>
  <si>
    <t>KR1_TX_DN1</t>
  </si>
  <si>
    <t>BR35</t>
  </si>
  <si>
    <t>KR1_TX_DP0</t>
  </si>
  <si>
    <t>BM31</t>
  </si>
  <si>
    <t>KR1_TX_DP1</t>
  </si>
  <si>
    <t>P22</t>
  </si>
  <si>
    <t>LDOMON</t>
  </si>
  <si>
    <t>BW3</t>
  </si>
  <si>
    <t>NC_CGC_DUT_DETECT_N</t>
  </si>
  <si>
    <t>R17</t>
  </si>
  <si>
    <t>PCH_PWROK</t>
  </si>
  <si>
    <t>PCIE_10_SSATA_4_RXN</t>
  </si>
  <si>
    <t>M05</t>
  </si>
  <si>
    <t>AU65</t>
  </si>
  <si>
    <t>PCIE_10_SSATA_4_RXP</t>
  </si>
  <si>
    <t>AD70</t>
  </si>
  <si>
    <t>PCIE_10_SSATA_4_TXN</t>
  </si>
  <si>
    <t>DP40</t>
  </si>
  <si>
    <t>AD72</t>
  </si>
  <si>
    <t>PCIE_10_SSATA_4_TXP</t>
  </si>
  <si>
    <t>AT66</t>
  </si>
  <si>
    <t>PCIE_11_SSATA_5_LAN_0E_RXN</t>
  </si>
  <si>
    <t>AV66</t>
  </si>
  <si>
    <t>PCIE_11_SSATA_5_LAN_0E_RXP</t>
  </si>
  <si>
    <t>AC69</t>
  </si>
  <si>
    <t>PCIE_11_SSATA_5_LAN_0E_TXN</t>
  </si>
  <si>
    <t>DP42</t>
  </si>
  <si>
    <t>AC71</t>
  </si>
  <si>
    <t>PCIE_11_SSATA_5_LAN_0E_TXP</t>
  </si>
  <si>
    <t>AR61</t>
  </si>
  <si>
    <t>PCIE_12_UP_0_SATA_0_RXN</t>
  </si>
  <si>
    <t>DP43</t>
  </si>
  <si>
    <t>PCIE_12_UP_0_SATA_0_RXP</t>
  </si>
  <si>
    <t>W69</t>
  </si>
  <si>
    <t>PCIE_12_UP_0_SATA_0_TXN</t>
  </si>
  <si>
    <t>DP44</t>
  </si>
  <si>
    <t>W71</t>
  </si>
  <si>
    <t>PCIE_12_UP_0_SATA_0_TXP</t>
  </si>
  <si>
    <t>PCIE_13_UP_1_SATA_1_RXN</t>
  </si>
  <si>
    <t>AN65</t>
  </si>
  <si>
    <t>PCIE_13_UP_1_SATA_1_RXP</t>
  </si>
  <si>
    <t>V70</t>
  </si>
  <si>
    <t>PCIE_13_UP_1_SATA_1_TXN</t>
  </si>
  <si>
    <t>DP46</t>
  </si>
  <si>
    <t>V72</t>
  </si>
  <si>
    <t>PCIE_13_UP_1_SATA_1_TXP</t>
  </si>
  <si>
    <t>PCIE_14_UP_2_SATA_2_RXN</t>
  </si>
  <si>
    <t>AJ63</t>
  </si>
  <si>
    <t>PCIE_14_UP_2_SATA_2_RXP</t>
  </si>
  <si>
    <t>PCIE_14_UP_2_SATA_2_TXN</t>
  </si>
  <si>
    <t>DP48</t>
  </si>
  <si>
    <t>PCIE_14_UP_2_SATA_2_TXP</t>
  </si>
  <si>
    <t>PCIE_15_UP_3_SATA_3_RXN</t>
  </si>
  <si>
    <t>AL63</t>
  </si>
  <si>
    <t>PCIE_15_UP_3_SATA_3_RXP</t>
  </si>
  <si>
    <t>PCIE_15_UP_3_SATA_3_TXN</t>
  </si>
  <si>
    <t>DP50</t>
  </si>
  <si>
    <t>PCIE_15_UP_3_SATA_3_TXP</t>
  </si>
  <si>
    <t>PCIE_16_UP_4_SATA_4_RXN</t>
  </si>
  <si>
    <t>PCIE_16_UP_4_SATA_4_RXP</t>
  </si>
  <si>
    <t>PCIE_16_UP_4_SATA_4_TXN</t>
  </si>
  <si>
    <t>DP52</t>
  </si>
  <si>
    <t>PCIE_16_UP_4_SATA_4_TXP</t>
  </si>
  <si>
    <t>PCIE_17_UP_5_SATA_5_RXN</t>
  </si>
  <si>
    <t>AG63</t>
  </si>
  <si>
    <t>PCIE_17_UP_5_SATA_5_RXP</t>
  </si>
  <si>
    <t>PCIE_17_UP_5_SATA_5_TXN</t>
  </si>
  <si>
    <t>DP54</t>
  </si>
  <si>
    <t>PCIE_17_UP_5_SATA_5_TXP</t>
  </si>
  <si>
    <t>PCIE_18_UP_6_SATA_6_RXN</t>
  </si>
  <si>
    <t>AN61</t>
  </si>
  <si>
    <t>PCIE_18_UP_6_SATA_6_RXP</t>
  </si>
  <si>
    <t>PCIE_18_UP_6_SATA_6_TXN</t>
  </si>
  <si>
    <t>DP56</t>
  </si>
  <si>
    <t>PCIE_18_UP_6_SATA_6_TXP</t>
  </si>
  <si>
    <t>AA61</t>
  </si>
  <si>
    <t>PCIE_19_UP_7_SATA_7_RXN</t>
  </si>
  <si>
    <t>PCIE_19_UP_7_SATA_7_RXP</t>
  </si>
  <si>
    <t>PCIE_19_UP_7_SATA_7_TXN</t>
  </si>
  <si>
    <t>DP58</t>
  </si>
  <si>
    <t>PCIE_19_UP_7_SATA_7_TXP</t>
  </si>
  <si>
    <t>AN70</t>
  </si>
  <si>
    <t>PCIE_4_LAN_0B_RXN</t>
  </si>
  <si>
    <t>AN72</t>
  </si>
  <si>
    <t>PCIE_4_LAN_0B_RXP</t>
  </si>
  <si>
    <t>PCIE_4_LAN_0B_TXN</t>
  </si>
  <si>
    <t>DP60</t>
  </si>
  <si>
    <t>PCIE_4_LAN_0B_TXP</t>
  </si>
  <si>
    <t>PCIE_5_LAN_0C_RXN</t>
  </si>
  <si>
    <t>AM71</t>
  </si>
  <si>
    <t>PCIE_5_LAN_0C_RXP</t>
  </si>
  <si>
    <t>PCIE_5_LAN_0C_TXN</t>
  </si>
  <si>
    <t>DP62</t>
  </si>
  <si>
    <t>BJ63</t>
  </si>
  <si>
    <t>PCIE_5_LAN_0C_TXP</t>
  </si>
  <si>
    <t>PCIE_6_SSATA_0_RXN</t>
  </si>
  <si>
    <t>PCIE_6_SSATA_0_RXP</t>
  </si>
  <si>
    <t>PCIE_6_SSATA_0_TXN</t>
  </si>
  <si>
    <t>DP64</t>
  </si>
  <si>
    <t>AJ72</t>
  </si>
  <si>
    <t>PCIE_6_SSATA_0_TXP</t>
  </si>
  <si>
    <t>AY59</t>
  </si>
  <si>
    <t>PCIE_7_SSATA_1_RXN</t>
  </si>
  <si>
    <t>BA61</t>
  </si>
  <si>
    <t>PCIE_7_SSATA_1_RXP</t>
  </si>
  <si>
    <t>PCIE_7_SSATA_1_TXN</t>
  </si>
  <si>
    <t>DP66</t>
  </si>
  <si>
    <t>PCIE_7_SSATA_1_TXP</t>
  </si>
  <si>
    <t>BA65</t>
  </si>
  <si>
    <t>PCIE_8_SSATA_2_LAN_0D_RXN</t>
  </si>
  <si>
    <t>PCIE_8_SSATA_2_LAN_0D_RXP</t>
  </si>
  <si>
    <t>AF70</t>
  </si>
  <si>
    <t>PCIE_8_SSATA_2_LAN_0D_TXN</t>
  </si>
  <si>
    <t>DP68</t>
  </si>
  <si>
    <t>AF72</t>
  </si>
  <si>
    <t>PCIE_8_SSATA_2_LAN_0D_TXP</t>
  </si>
  <si>
    <t>AW65</t>
  </si>
  <si>
    <t>PCIE_9_SSATA_3_RXN</t>
  </si>
  <si>
    <t>AY66</t>
  </si>
  <si>
    <t>PCIE_9_SSATA_3_RXP</t>
  </si>
  <si>
    <t>AE69</t>
  </si>
  <si>
    <t>PCIE_9_SSATA_3_TXN</t>
  </si>
  <si>
    <t>DP70</t>
  </si>
  <si>
    <t>AE71</t>
  </si>
  <si>
    <t>PCIE_9_SSATA_3_TXP</t>
  </si>
  <si>
    <t>BD58</t>
  </si>
  <si>
    <t>PCIE_RCOMPN</t>
  </si>
  <si>
    <t>BB56</t>
  </si>
  <si>
    <t>PCIE_RCOMPP</t>
  </si>
  <si>
    <t>D66</t>
  </si>
  <si>
    <t>PCIE2UP_PLLOBSN_EXTCLKN</t>
  </si>
  <si>
    <t>E67</t>
  </si>
  <si>
    <t>PCIE2UP_PLLOBSP_EXTCLKP</t>
  </si>
  <si>
    <t>PCIE3_PLLOBSN</t>
  </si>
  <si>
    <t>AP71</t>
  </si>
  <si>
    <t>PCIE3_PLLOBSP</t>
  </si>
  <si>
    <t>G67</t>
  </si>
  <si>
    <t>PCIE3UP_PLLOBSN</t>
  </si>
  <si>
    <t>DP72</t>
  </si>
  <si>
    <t>PCIE3UP_PLLOBSP</t>
  </si>
  <si>
    <t>PCIEUP_0_RXN</t>
  </si>
  <si>
    <t>A48</t>
  </si>
  <si>
    <t>PCIEUP_0_RXP</t>
  </si>
  <si>
    <t>PCIEUP_0_TXN</t>
  </si>
  <si>
    <t>DP74</t>
  </si>
  <si>
    <t>PCIEUP_0_TXP</t>
  </si>
  <si>
    <t>PCIEUP_1_RXN</t>
  </si>
  <si>
    <t>PCIEUP_1_RXP</t>
  </si>
  <si>
    <t>P56</t>
  </si>
  <si>
    <t>PCIEUP_1_TXN</t>
  </si>
  <si>
    <t>DP76</t>
  </si>
  <si>
    <t>M56</t>
  </si>
  <si>
    <t>PCIEUP_1_TXP</t>
  </si>
  <si>
    <t>C59</t>
  </si>
  <si>
    <t>PCIEUP_10_RXN</t>
  </si>
  <si>
    <t>A59</t>
  </si>
  <si>
    <t>PCIEUP_10_RXP</t>
  </si>
  <si>
    <t>N65</t>
  </si>
  <si>
    <t>PCIEUP_10_TXN</t>
  </si>
  <si>
    <t>DP78</t>
  </si>
  <si>
    <t>P66</t>
  </si>
  <si>
    <t>PCIEUP_10_TXP</t>
  </si>
  <si>
    <t>D60</t>
  </si>
  <si>
    <t>PCIEUP_11_RXN</t>
  </si>
  <si>
    <t>B60</t>
  </si>
  <si>
    <t>PCIEUP_11_RXP</t>
  </si>
  <si>
    <t>PCIEUP_11_TXN</t>
  </si>
  <si>
    <t>DP80</t>
  </si>
  <si>
    <t>PCIEUP_11_TXP</t>
  </si>
  <si>
    <t>C61</t>
  </si>
  <si>
    <t>PCIEUP_12_RXN</t>
  </si>
  <si>
    <t>A61</t>
  </si>
  <si>
    <t>PCIEUP_12_RXP</t>
  </si>
  <si>
    <t>R65</t>
  </si>
  <si>
    <t>PCIEUP_12_TXN</t>
  </si>
  <si>
    <t>DP82</t>
  </si>
  <si>
    <t>U65</t>
  </si>
  <si>
    <t>PCIEUP_12_TXP</t>
  </si>
  <si>
    <t>D62</t>
  </si>
  <si>
    <t>PCIEUP_13_RXN</t>
  </si>
  <si>
    <t>B62</t>
  </si>
  <si>
    <t>PCIEUP_13_RXP</t>
  </si>
  <si>
    <t>PCIEUP_13_TXN</t>
  </si>
  <si>
    <t>DP84</t>
  </si>
  <si>
    <t>U61</t>
  </si>
  <si>
    <t>PCIEUP_13_TXP</t>
  </si>
  <si>
    <t>C63</t>
  </si>
  <si>
    <t>PCIEUP_14_RXN</t>
  </si>
  <si>
    <t>A63</t>
  </si>
  <si>
    <t>PCIEUP_14_RXP</t>
  </si>
  <si>
    <t>W65</t>
  </si>
  <si>
    <t>PCIEUP_14_TXN</t>
  </si>
  <si>
    <t>DP86</t>
  </si>
  <si>
    <t>PCIEUP_14_TXP</t>
  </si>
  <si>
    <t>D64</t>
  </si>
  <si>
    <t>PCIEUP_15_RXN</t>
  </si>
  <si>
    <t>DP87</t>
  </si>
  <si>
    <t>B64</t>
  </si>
  <si>
    <t>PCIEUP_15_RXP</t>
  </si>
  <si>
    <t>Y66</t>
  </si>
  <si>
    <t>PCIEUP_15_TXN</t>
  </si>
  <si>
    <t>DP88</t>
  </si>
  <si>
    <t>AA65</t>
  </si>
  <si>
    <t>PCIEUP_15_TXP</t>
  </si>
  <si>
    <t>PCIEUP_2_RXN</t>
  </si>
  <si>
    <t>DP89</t>
  </si>
  <si>
    <t>A50</t>
  </si>
  <si>
    <t>PCIEUP_2_RXP</t>
  </si>
  <si>
    <t>H54</t>
  </si>
  <si>
    <t>PCIEUP_2_TXN</t>
  </si>
  <si>
    <t>DP90</t>
  </si>
  <si>
    <t>PCIEUP_2_TXP</t>
  </si>
  <si>
    <t>PCIEUP_3_RXN</t>
  </si>
  <si>
    <t>DP91</t>
  </si>
  <si>
    <t>PCIEUP_3_RXP</t>
  </si>
  <si>
    <t>PCIEUP_3_TXN</t>
  </si>
  <si>
    <t>DP92</t>
  </si>
  <si>
    <t>K58</t>
  </si>
  <si>
    <t>PCIEUP_3_TXP</t>
  </si>
  <si>
    <t>PCIEUP_4_RXN</t>
  </si>
  <si>
    <t>DP93</t>
  </si>
  <si>
    <t>A52</t>
  </si>
  <si>
    <t>PCIEUP_4_RXP</t>
  </si>
  <si>
    <t>PCIEUP_4_TXN</t>
  </si>
  <si>
    <t>DP94</t>
  </si>
  <si>
    <t>PCIEUP_4_TXP</t>
  </si>
  <si>
    <t>PCIEUP_5_RXN</t>
  </si>
  <si>
    <t>DP95</t>
  </si>
  <si>
    <t>PCIEUP_5_RXP</t>
  </si>
  <si>
    <t>N61</t>
  </si>
  <si>
    <t>PCIEUP_5_TXN</t>
  </si>
  <si>
    <t>DP96</t>
  </si>
  <si>
    <t>PCIEUP_5_TXP</t>
  </si>
  <si>
    <t>PCIEUP_6_RXN</t>
  </si>
  <si>
    <t>DP97</t>
  </si>
  <si>
    <t>A54</t>
  </si>
  <si>
    <t>PCIEUP_6_RXP</t>
  </si>
  <si>
    <t>PCIEUP_6_TXN</t>
  </si>
  <si>
    <t>DP98</t>
  </si>
  <si>
    <t>J63</t>
  </si>
  <si>
    <t>PCIEUP_6_TXP</t>
  </si>
  <si>
    <t>PCIEUP_7_RXN</t>
  </si>
  <si>
    <t>DP99</t>
  </si>
  <si>
    <t>PCIEUP_7_RXP</t>
  </si>
  <si>
    <t>PCIEUP_7_TXN</t>
  </si>
  <si>
    <t>R61</t>
  </si>
  <si>
    <t>PCIEUP_7_TXP</t>
  </si>
  <si>
    <t>C57</t>
  </si>
  <si>
    <t>PCIEUP_8_RXN</t>
  </si>
  <si>
    <t>A57</t>
  </si>
  <si>
    <t>PCIEUP_8_RXP</t>
  </si>
  <si>
    <t>PCIEUP_8_TXN</t>
  </si>
  <si>
    <t>PCIEUP_8_TXP</t>
  </si>
  <si>
    <t>D58</t>
  </si>
  <si>
    <t>PCIEUP_9_RXN</t>
  </si>
  <si>
    <t>B58</t>
  </si>
  <si>
    <t>PCIEUP_9_RXP</t>
  </si>
  <si>
    <t>PCIEUP_9_TXN</t>
  </si>
  <si>
    <t>M66</t>
  </si>
  <si>
    <t>PCIEUP_9_TXP</t>
  </si>
  <si>
    <t>AF58</t>
  </si>
  <si>
    <t>PCIEUP_RCOMPN</t>
  </si>
  <si>
    <t>AH58</t>
  </si>
  <si>
    <t>PCIEUP_RCOMPP</t>
  </si>
  <si>
    <t>U9</t>
  </si>
  <si>
    <t>U17</t>
  </si>
  <si>
    <t>PLTRST_CPUB</t>
  </si>
  <si>
    <t>U13</t>
  </si>
  <si>
    <t>PM_SYNC</t>
  </si>
  <si>
    <t>PM_SYNC2</t>
  </si>
  <si>
    <t>AD54</t>
  </si>
  <si>
    <t>PRDYB</t>
  </si>
  <si>
    <t>PREQB</t>
  </si>
  <si>
    <t>RSMRSTB</t>
  </si>
  <si>
    <t>A11</t>
  </si>
  <si>
    <t>RSVD</t>
  </si>
  <si>
    <t>AG15</t>
  </si>
  <si>
    <t>B10</t>
  </si>
  <si>
    <t>C11</t>
  </si>
  <si>
    <t>C5</t>
  </si>
  <si>
    <t>C67</t>
  </si>
  <si>
    <t>C68</t>
  </si>
  <si>
    <t>C9</t>
  </si>
  <si>
    <t>D10</t>
  </si>
  <si>
    <t>D8</t>
  </si>
  <si>
    <t>F66</t>
  </si>
  <si>
    <t>F8</t>
  </si>
  <si>
    <t>P40</t>
  </si>
  <si>
    <t>P44</t>
  </si>
  <si>
    <t>P48</t>
  </si>
  <si>
    <t>RTCX1</t>
  </si>
  <si>
    <t>RTCX2</t>
  </si>
  <si>
    <t>RTESTB</t>
  </si>
  <si>
    <t>AA69</t>
  </si>
  <si>
    <t>SATA_PLLOBSN</t>
  </si>
  <si>
    <t>AA71</t>
  </si>
  <si>
    <t>SATA_PLLOBSP</t>
  </si>
  <si>
    <t>SLP_LANB</t>
  </si>
  <si>
    <t>SLP_SUSB</t>
  </si>
  <si>
    <t>K2</t>
  </si>
  <si>
    <t>SPI0_CLK</t>
  </si>
  <si>
    <t>J3</t>
  </si>
  <si>
    <t>SPI0_FLASH_0_CSB</t>
  </si>
  <si>
    <t>G7</t>
  </si>
  <si>
    <t>SPI0_FLASH_1_CSB</t>
  </si>
  <si>
    <t>SPI0_IO_2</t>
  </si>
  <si>
    <t>L1</t>
  </si>
  <si>
    <t>SPI0_IO_3</t>
  </si>
  <si>
    <t>L3</t>
  </si>
  <si>
    <t>SPI0_MISO_IO_1</t>
  </si>
  <si>
    <t>H4</t>
  </si>
  <si>
    <t>SPI0_MOSI_IO_0</t>
  </si>
  <si>
    <t>K4</t>
  </si>
  <si>
    <t>SPI0_TPM_CSB</t>
  </si>
  <si>
    <t>SRTCRSTB</t>
  </si>
  <si>
    <t>SYS_PWROK</t>
  </si>
  <si>
    <t>SYS_RESETB</t>
  </si>
  <si>
    <t>P26</t>
  </si>
  <si>
    <t>TD_ANODE</t>
  </si>
  <si>
    <t>TD_CATHODE</t>
  </si>
  <si>
    <t>THRMTRIPB</t>
  </si>
  <si>
    <t>TRIGGER_IN</t>
  </si>
  <si>
    <t>R13</t>
  </si>
  <si>
    <t>TRIGGER_OUT</t>
  </si>
  <si>
    <t>USB2_COMP</t>
  </si>
  <si>
    <t>USB2_ID</t>
  </si>
  <si>
    <t>USB2_PLLMON</t>
  </si>
  <si>
    <t>BR67</t>
  </si>
  <si>
    <t>USB2_VBUS</t>
  </si>
  <si>
    <t>USB2_VBUSSENSE</t>
  </si>
  <si>
    <t>BY60</t>
  </si>
  <si>
    <t>USB2N_1</t>
  </si>
  <si>
    <t>M06</t>
  </si>
  <si>
    <t>BW65</t>
  </si>
  <si>
    <t>USB2N_10</t>
  </si>
  <si>
    <t>CA54</t>
  </si>
  <si>
    <t>USB2N_11</t>
  </si>
  <si>
    <t>BW67</t>
  </si>
  <si>
    <t>USB2N_12</t>
  </si>
  <si>
    <t>BY53</t>
  </si>
  <si>
    <t>USB2N_13</t>
  </si>
  <si>
    <t>USB2N_14</t>
  </si>
  <si>
    <t>CA61</t>
  </si>
  <si>
    <t>USB2N_2</t>
  </si>
  <si>
    <t>CA59</t>
  </si>
  <si>
    <t>USB2N_3</t>
  </si>
  <si>
    <t>BY62</t>
  </si>
  <si>
    <t>USB2N_4</t>
  </si>
  <si>
    <t>BY58</t>
  </si>
  <si>
    <t>USB2N_5</t>
  </si>
  <si>
    <t>CA63</t>
  </si>
  <si>
    <t>USB2N_6</t>
  </si>
  <si>
    <t>CA57</t>
  </si>
  <si>
    <t>USB2N_7</t>
  </si>
  <si>
    <t>BY64</t>
  </si>
  <si>
    <t>USB2N_8</t>
  </si>
  <si>
    <t>BY55</t>
  </si>
  <si>
    <t>USB2N_9</t>
  </si>
  <si>
    <t>BV60</t>
  </si>
  <si>
    <t>USB2P_1</t>
  </si>
  <si>
    <t>BU65</t>
  </si>
  <si>
    <t>USB2P_10</t>
  </si>
  <si>
    <t>BW54</t>
  </si>
  <si>
    <t>USB2P_11</t>
  </si>
  <si>
    <t>BV66</t>
  </si>
  <si>
    <t>USB2P_12</t>
  </si>
  <si>
    <t>BV53</t>
  </si>
  <si>
    <t>USB2P_13</t>
  </si>
  <si>
    <t>BU67</t>
  </si>
  <si>
    <t>USB2P_14</t>
  </si>
  <si>
    <t>BW61</t>
  </si>
  <si>
    <t>USB2P_2</t>
  </si>
  <si>
    <t>BW59</t>
  </si>
  <si>
    <t>USB2P_3</t>
  </si>
  <si>
    <t>BV62</t>
  </si>
  <si>
    <t>USB2P_4</t>
  </si>
  <si>
    <t>BV58</t>
  </si>
  <si>
    <t>USB2P_5</t>
  </si>
  <si>
    <t>BW63</t>
  </si>
  <si>
    <t>USB2P_6</t>
  </si>
  <si>
    <t>BW57</t>
  </si>
  <si>
    <t>USB2P_7</t>
  </si>
  <si>
    <t>BV64</t>
  </si>
  <si>
    <t>USB2P_8</t>
  </si>
  <si>
    <t>BV55</t>
  </si>
  <si>
    <t>USB2P_9</t>
  </si>
  <si>
    <t>USB3_1_RXN</t>
  </si>
  <si>
    <t>USB3_1_RXP</t>
  </si>
  <si>
    <t>BL52</t>
  </si>
  <si>
    <t>USB3_1_TXN</t>
  </si>
  <si>
    <t>BK54</t>
  </si>
  <si>
    <t>USB3_1_TXP</t>
  </si>
  <si>
    <t>AV72</t>
  </si>
  <si>
    <t>USB3_10_PCIE_3_LAN_0A_RXN</t>
  </si>
  <si>
    <t>AV70</t>
  </si>
  <si>
    <t>USB3_10_PCIE_3_LAN_0A_RXP</t>
  </si>
  <si>
    <t>USB3_10_PCIE_3_LAN_0A_TXN</t>
  </si>
  <si>
    <t>USB3_10_PCIE_3_LAN_0A_TXP</t>
  </si>
  <si>
    <t>USB3_2_RXN</t>
  </si>
  <si>
    <t>USB3_2_RXP</t>
  </si>
  <si>
    <t>BL56</t>
  </si>
  <si>
    <t>USB3_2_TXN</t>
  </si>
  <si>
    <t>BJ56</t>
  </si>
  <si>
    <t>USB3_2_TXP</t>
  </si>
  <si>
    <t>USB3_3_RXN</t>
  </si>
  <si>
    <t>USB3_3_RXP</t>
  </si>
  <si>
    <t>BM54</t>
  </si>
  <si>
    <t>USB3_3_TXN</t>
  </si>
  <si>
    <t>BN56</t>
  </si>
  <si>
    <t>USB3_3_TXP</t>
  </si>
  <si>
    <t>BF72</t>
  </si>
  <si>
    <t>USB3_4_RXN</t>
  </si>
  <si>
    <t>L89</t>
  </si>
  <si>
    <t>BF70</t>
  </si>
  <si>
    <t>USB3_4_RXP</t>
  </si>
  <si>
    <t>L90</t>
  </si>
  <si>
    <t>BH58</t>
  </si>
  <si>
    <t>USB3_4_TXN</t>
  </si>
  <si>
    <t>BG56</t>
  </si>
  <si>
    <t>USB3_4_TXP</t>
  </si>
  <si>
    <t>BE71</t>
  </si>
  <si>
    <t>USB3_5_RXN</t>
  </si>
  <si>
    <t>L91</t>
  </si>
  <si>
    <t>BE69</t>
  </si>
  <si>
    <t>USB3_5_RXP</t>
  </si>
  <si>
    <t>L92</t>
  </si>
  <si>
    <t>BK58</t>
  </si>
  <si>
    <t>USB3_5_TXN</t>
  </si>
  <si>
    <t>BJ59</t>
  </si>
  <si>
    <t>USB3_5_TXP</t>
  </si>
  <si>
    <t>BD72</t>
  </si>
  <si>
    <t>USB3_6_RXN</t>
  </si>
  <si>
    <t>L93</t>
  </si>
  <si>
    <t>BD70</t>
  </si>
  <si>
    <t>USB3_6_RXP</t>
  </si>
  <si>
    <t>L94</t>
  </si>
  <si>
    <t>BL59</t>
  </si>
  <si>
    <t>USB3_6_TXN</t>
  </si>
  <si>
    <t>USB3_6_TXP</t>
  </si>
  <si>
    <t>BA71</t>
  </si>
  <si>
    <t>USB3_7_PCIE_0_RXN</t>
  </si>
  <si>
    <t>L95</t>
  </si>
  <si>
    <t>BA69</t>
  </si>
  <si>
    <t>USB3_7_PCIE_0_RXP</t>
  </si>
  <si>
    <t>L96</t>
  </si>
  <si>
    <t>BR61</t>
  </si>
  <si>
    <t>USB3_7_PCIE_0_TXN</t>
  </si>
  <si>
    <t>BN63</t>
  </si>
  <si>
    <t>USB3_7_PCIE_0_TXP</t>
  </si>
  <si>
    <t>AY72</t>
  </si>
  <si>
    <t>USB3_8_PCIE_1_RXN</t>
  </si>
  <si>
    <t>L97</t>
  </si>
  <si>
    <t>AY70</t>
  </si>
  <si>
    <t>USB3_8_PCIE_1_RXP</t>
  </si>
  <si>
    <t>L98</t>
  </si>
  <si>
    <t>USB3_8_PCIE_1_TXN</t>
  </si>
  <si>
    <t>BR65</t>
  </si>
  <si>
    <t>USB3_8_PCIE_1_TXP</t>
  </si>
  <si>
    <t>AW71</t>
  </si>
  <si>
    <t>USB3_9_PCIE_2_RXN</t>
  </si>
  <si>
    <t>L99</t>
  </si>
  <si>
    <t>AW69</t>
  </si>
  <si>
    <t>USB3_9_PCIE_2_RXP</t>
  </si>
  <si>
    <t>L100</t>
  </si>
  <si>
    <t>USB3_9_PCIE_2_TXN</t>
  </si>
  <si>
    <t>USB3_9_PCIE_2_TXP</t>
  </si>
  <si>
    <t>VCCA_BCLK_1P05</t>
  </si>
  <si>
    <t>HC10</t>
  </si>
  <si>
    <t>AH50</t>
  </si>
  <si>
    <t>VCCA_CRO_1P05</t>
  </si>
  <si>
    <t>VCCA_DIG_1P05</t>
  </si>
  <si>
    <t>AG45</t>
  </si>
  <si>
    <t>VCCA_DP_1P05</t>
  </si>
  <si>
    <t>VCCA_NSSC_1P05</t>
  </si>
  <si>
    <t>VCCA_PCI_1P05</t>
  </si>
  <si>
    <t>VCCA_PLL0_1P05</t>
  </si>
  <si>
    <t>AE45</t>
  </si>
  <si>
    <t>VCCA_PLL1_1P05</t>
  </si>
  <si>
    <t>VCCA_SRC_1P05</t>
  </si>
  <si>
    <t>AD50</t>
  </si>
  <si>
    <t>VCCA_XTAL_1P05</t>
  </si>
  <si>
    <t>AW48</t>
  </si>
  <si>
    <t>VCCAPCIE2PLL_1P05</t>
  </si>
  <si>
    <t>AT48</t>
  </si>
  <si>
    <t>VCCAPCIE2PLLEBB_1P05</t>
  </si>
  <si>
    <t>AU48</t>
  </si>
  <si>
    <t>VCCAPCIE3PLL_1P05</t>
  </si>
  <si>
    <t>AP48</t>
  </si>
  <si>
    <t>VCCASATA3PLL_1P05</t>
  </si>
  <si>
    <t>AM48</t>
  </si>
  <si>
    <t>VCCAUPCIE2PLLEBB_1P05</t>
  </si>
  <si>
    <t>AK50</t>
  </si>
  <si>
    <t>VCCAUPPCIE2PLL_1P05</t>
  </si>
  <si>
    <t>AN50</t>
  </si>
  <si>
    <t>VCCAUPPCIE3PLL_1P05</t>
  </si>
  <si>
    <t>VCCFUSE_EHV_1P8</t>
  </si>
  <si>
    <t>VCCFUSE_LV_1P05</t>
  </si>
  <si>
    <t>AD24</t>
  </si>
  <si>
    <t>VCCFUSE_UHV_3P3</t>
  </si>
  <si>
    <t>VCCIO_1P05</t>
  </si>
  <si>
    <t>BA27</t>
  </si>
  <si>
    <t>VCCKR_HV_1P8</t>
  </si>
  <si>
    <t>BA29</t>
  </si>
  <si>
    <t>BA30</t>
  </si>
  <si>
    <t>VCCKRA_LV_1P05</t>
  </si>
  <si>
    <t>HC8</t>
  </si>
  <si>
    <t>BA32</t>
  </si>
  <si>
    <t>BA34</t>
  </si>
  <si>
    <t>BA36</t>
  </si>
  <si>
    <t>BA37</t>
  </si>
  <si>
    <t>BB33</t>
  </si>
  <si>
    <t>BB37</t>
  </si>
  <si>
    <t>BA39</t>
  </si>
  <si>
    <t>VCCKRLCPLL_1P05</t>
  </si>
  <si>
    <t>BA41</t>
  </si>
  <si>
    <t>BB40</t>
  </si>
  <si>
    <t>BD38</t>
  </si>
  <si>
    <t>VCCLDODSWUSB_1P0</t>
  </si>
  <si>
    <t>VCCLDODSWUSB_1P8</t>
  </si>
  <si>
    <t>AJ43</t>
  </si>
  <si>
    <t>VCCMPHY_1P05</t>
  </si>
  <si>
    <t>HC3_2</t>
  </si>
  <si>
    <t>AK43</t>
  </si>
  <si>
    <t>AM43</t>
  </si>
  <si>
    <t>AM45</t>
  </si>
  <si>
    <t>AP43</t>
  </si>
  <si>
    <t>AP45</t>
  </si>
  <si>
    <t>AT43</t>
  </si>
  <si>
    <t>AT45</t>
  </si>
  <si>
    <t>AU43</t>
  </si>
  <si>
    <t>AU45</t>
  </si>
  <si>
    <t>AW43</t>
  </si>
  <si>
    <t>AW45</t>
  </si>
  <si>
    <t>VCCPAZIO</t>
  </si>
  <si>
    <t>AG27</t>
  </si>
  <si>
    <t>VCCPAZIO_1P8</t>
  </si>
  <si>
    <t>AJ29</t>
  </si>
  <si>
    <t>VCCPCPU_1P05</t>
  </si>
  <si>
    <t>AH24</t>
  </si>
  <si>
    <t>VCCPDSW_3P3</t>
  </si>
  <si>
    <t>VCCPGPP_1P8</t>
  </si>
  <si>
    <t>AU29</t>
  </si>
  <si>
    <t>AW27</t>
  </si>
  <si>
    <t>AW29</t>
  </si>
  <si>
    <t>VCCPGPPA_3P3</t>
  </si>
  <si>
    <t>VCCPGPPB_3P3</t>
  </si>
  <si>
    <t>BE40</t>
  </si>
  <si>
    <t>VCCPGPPC_3P3</t>
  </si>
  <si>
    <t>BA43</t>
  </si>
  <si>
    <t>VCCPGPPD_3P3</t>
  </si>
  <si>
    <t>BE44</t>
  </si>
  <si>
    <t>VCCPGPPE_3P3</t>
  </si>
  <si>
    <t>AU27</t>
  </si>
  <si>
    <t>VCCPGPPF_3P3</t>
  </si>
  <si>
    <t>VCCPGPPG_3P3</t>
  </si>
  <si>
    <t>VCCPGPPH_3P3</t>
  </si>
  <si>
    <t>BB26</t>
  </si>
  <si>
    <t>VCCPGPPJ_3P3</t>
  </si>
  <si>
    <t>VCCPGPPK_3P3</t>
  </si>
  <si>
    <t>VCCPGPPL_1P05</t>
  </si>
  <si>
    <t>BD46</t>
  </si>
  <si>
    <t>VCCPHVC_1P8</t>
  </si>
  <si>
    <t>BA45</t>
  </si>
  <si>
    <t>VCCPHVC_3P3</t>
  </si>
  <si>
    <t>BA46</t>
  </si>
  <si>
    <t>BF46</t>
  </si>
  <si>
    <t>VCCPJTAG_1P05</t>
  </si>
  <si>
    <t>AK24</t>
  </si>
  <si>
    <t>VCCPLDO_1P8</t>
  </si>
  <si>
    <t>AJ27</t>
  </si>
  <si>
    <t>VCCPRTC_3P3</t>
  </si>
  <si>
    <t>AG29</t>
  </si>
  <si>
    <t>vccprtcprim_3p3</t>
  </si>
  <si>
    <t>VCCPSPI</t>
  </si>
  <si>
    <t>VCCPSPI_1P8</t>
  </si>
  <si>
    <t>BA48</t>
  </si>
  <si>
    <t>VCCPUSBDSW_3P3</t>
  </si>
  <si>
    <t>AE27</t>
  </si>
  <si>
    <t>VCCRAMXXXSI0_HVMINTC_1P0</t>
  </si>
  <si>
    <t>VCCRTCEXT</t>
  </si>
  <si>
    <t>AA45</t>
  </si>
  <si>
    <t>VCCSRAM_1P05</t>
  </si>
  <si>
    <t>HC9_2</t>
  </si>
  <si>
    <t>AT39</t>
  </si>
  <si>
    <t>AU37</t>
  </si>
  <si>
    <t>AU39</t>
  </si>
  <si>
    <t>T44</t>
  </si>
  <si>
    <t>V44</t>
  </si>
  <si>
    <t>Y46</t>
  </si>
  <si>
    <t>VCCUHVSOCSI0_HVMINTC0_3P3</t>
  </si>
  <si>
    <t>Y26</t>
  </si>
  <si>
    <t>VCCUHVSOCSI1_HVMINTC1_3P3</t>
  </si>
  <si>
    <t>BE48</t>
  </si>
  <si>
    <t>VCCUSB_1P05</t>
  </si>
  <si>
    <t>AK32</t>
  </si>
  <si>
    <t>VNNPRIM</t>
  </si>
  <si>
    <t>HC2_3</t>
  </si>
  <si>
    <t>AK34</t>
  </si>
  <si>
    <t>AK37</t>
  </si>
  <si>
    <t>AK39</t>
  </si>
  <si>
    <t>AM32</t>
  </si>
  <si>
    <t>AM34</t>
  </si>
  <si>
    <t>AM36</t>
  </si>
  <si>
    <t>AM37</t>
  </si>
  <si>
    <t>AM39</t>
  </si>
  <si>
    <t>AP32</t>
  </si>
  <si>
    <t>AP34</t>
  </si>
  <si>
    <t>AP36</t>
  </si>
  <si>
    <t>AP37</t>
  </si>
  <si>
    <t>AP39</t>
  </si>
  <si>
    <t>AT32</t>
  </si>
  <si>
    <t>AT34</t>
  </si>
  <si>
    <t>AT36</t>
  </si>
  <si>
    <t>AU32</t>
  </si>
  <si>
    <t>AU34</t>
  </si>
  <si>
    <t>AU36</t>
  </si>
  <si>
    <t>AA29</t>
  </si>
  <si>
    <t>VNNPRIM_CPM</t>
  </si>
  <si>
    <t>HC1_3</t>
  </si>
  <si>
    <t>AA37</t>
  </si>
  <si>
    <t>AA39</t>
  </si>
  <si>
    <t>AA41</t>
  </si>
  <si>
    <t>AC29</t>
  </si>
  <si>
    <t>AC37</t>
  </si>
  <si>
    <t>AC39</t>
  </si>
  <si>
    <t>AC41</t>
  </si>
  <si>
    <t>AE37</t>
  </si>
  <si>
    <t>AE39</t>
  </si>
  <si>
    <t>AE41</t>
  </si>
  <si>
    <t>AG37</t>
  </si>
  <si>
    <t>AG39</t>
  </si>
  <si>
    <t>U27</t>
  </si>
  <si>
    <t>U31</t>
  </si>
  <si>
    <t>U35</t>
  </si>
  <si>
    <t>V40</t>
  </si>
  <si>
    <t>Y30</t>
  </si>
  <si>
    <t>Y32</t>
  </si>
  <si>
    <t>Y34</t>
  </si>
  <si>
    <t>Y36</t>
  </si>
  <si>
    <t>VNNPRIM_CPM_SENSE</t>
  </si>
  <si>
    <t>AK36</t>
  </si>
  <si>
    <t>VNNPRIM_SENSE</t>
  </si>
  <si>
    <t>A18</t>
  </si>
  <si>
    <t>A22</t>
  </si>
  <si>
    <t>A37</t>
  </si>
  <si>
    <t>A41</t>
  </si>
  <si>
    <t>AA27</t>
  </si>
  <si>
    <t>AA43</t>
  </si>
  <si>
    <t>AB68</t>
  </si>
  <si>
    <t>AB70</t>
  </si>
  <si>
    <t>AB72</t>
  </si>
  <si>
    <t>AC11</t>
  </si>
  <si>
    <t>AC15</t>
  </si>
  <si>
    <t>AC27</t>
  </si>
  <si>
    <t>AC43</t>
  </si>
  <si>
    <t>AC45</t>
  </si>
  <si>
    <t>AC59</t>
  </si>
  <si>
    <t>AC63</t>
  </si>
  <si>
    <t>AC7</t>
  </si>
  <si>
    <t>AD58</t>
  </si>
  <si>
    <t>AD68</t>
  </si>
  <si>
    <t>AE29</t>
  </si>
  <si>
    <t>AE43</t>
  </si>
  <si>
    <t>AE59</t>
  </si>
  <si>
    <t>AE63</t>
  </si>
  <si>
    <t>AF24</t>
  </si>
  <si>
    <t>AF50</t>
  </si>
  <si>
    <t>AF68</t>
  </si>
  <si>
    <t>AG41</t>
  </si>
  <si>
    <t>AG43</t>
  </si>
  <si>
    <t>AG59</t>
  </si>
  <si>
    <t>AH20</t>
  </si>
  <si>
    <t>AJ11</t>
  </si>
  <si>
    <t>AJ15</t>
  </si>
  <si>
    <t>AJ37</t>
  </si>
  <si>
    <t>AJ39</t>
  </si>
  <si>
    <t>AJ41</t>
  </si>
  <si>
    <t>AJ45</t>
  </si>
  <si>
    <t>AJ5</t>
  </si>
  <si>
    <t>AJ59</t>
  </si>
  <si>
    <t>AJ7</t>
  </si>
  <si>
    <t>AK26</t>
  </si>
  <si>
    <t>AK30</t>
  </si>
  <si>
    <t>AK41</t>
  </si>
  <si>
    <t>AK46</t>
  </si>
  <si>
    <t>AK48</t>
  </si>
  <si>
    <t>AK58</t>
  </si>
  <si>
    <t>AK71</t>
  </si>
  <si>
    <t>AL5</t>
  </si>
  <si>
    <t>AL59</t>
  </si>
  <si>
    <t>AL70</t>
  </si>
  <si>
    <t>AL72</t>
  </si>
  <si>
    <t>AM26</t>
  </si>
  <si>
    <t>AM30</t>
  </si>
  <si>
    <t>AM41</t>
  </si>
  <si>
    <t>AM46</t>
  </si>
  <si>
    <t>AN13</t>
  </si>
  <si>
    <t>AN17</t>
  </si>
  <si>
    <t>AN5</t>
  </si>
  <si>
    <t>AN9</t>
  </si>
  <si>
    <t>AP2</t>
  </si>
  <si>
    <t>AP22</t>
  </si>
  <si>
    <t>AP26</t>
  </si>
  <si>
    <t>AP30</t>
  </si>
  <si>
    <t>AP4</t>
  </si>
  <si>
    <t>AP41</t>
  </si>
  <si>
    <t>AP46</t>
  </si>
  <si>
    <t>AP52</t>
  </si>
  <si>
    <t>AP66</t>
  </si>
  <si>
    <t>AR5</t>
  </si>
  <si>
    <t>AR50</t>
  </si>
  <si>
    <t>AR65</t>
  </si>
  <si>
    <t>AR70</t>
  </si>
  <si>
    <t>AT18</t>
  </si>
  <si>
    <t>AT22</t>
  </si>
  <si>
    <t>AT26</t>
  </si>
  <si>
    <t>AT30</t>
  </si>
  <si>
    <t>AT37</t>
  </si>
  <si>
    <t>AT41</t>
  </si>
  <si>
    <t>AT46</t>
  </si>
  <si>
    <t>AU30</t>
  </si>
  <si>
    <t>AU41</t>
  </si>
  <si>
    <t>AU46</t>
  </si>
  <si>
    <t>AU50</t>
  </si>
  <si>
    <t>AU54</t>
  </si>
  <si>
    <t>AV22</t>
  </si>
  <si>
    <t>AV68</t>
  </si>
  <si>
    <t>AW13</t>
  </si>
  <si>
    <t>AW17</t>
  </si>
  <si>
    <t>AW30</t>
  </si>
  <si>
    <t>AW32</t>
  </si>
  <si>
    <t>AW34</t>
  </si>
  <si>
    <t>AW36</t>
  </si>
  <si>
    <t>AW37</t>
  </si>
  <si>
    <t>AW39</t>
  </si>
  <si>
    <t>AW41</t>
  </si>
  <si>
    <t>AW46</t>
  </si>
  <si>
    <t>AW50</t>
  </si>
  <si>
    <t>AW58</t>
  </si>
  <si>
    <t>AW61</t>
  </si>
  <si>
    <t>AW9</t>
  </si>
  <si>
    <t>AY22</t>
  </si>
  <si>
    <t>AY56</t>
  </si>
  <si>
    <t>AY68</t>
  </si>
  <si>
    <t>B12</t>
  </si>
  <si>
    <t>B19</t>
  </si>
  <si>
    <t>BA50</t>
  </si>
  <si>
    <t>BA54</t>
  </si>
  <si>
    <t>BA58</t>
  </si>
  <si>
    <t>BB18</t>
  </si>
  <si>
    <t>BB22</t>
  </si>
  <si>
    <t>BB44</t>
  </si>
  <si>
    <t>BB48</t>
  </si>
  <si>
    <t>BB59</t>
  </si>
  <si>
    <t>BB66</t>
  </si>
  <si>
    <t>BB68</t>
  </si>
  <si>
    <t>BB70</t>
  </si>
  <si>
    <t>BB72</t>
  </si>
  <si>
    <t>BC69</t>
  </si>
  <si>
    <t>BC71</t>
  </si>
  <si>
    <t>BD24</t>
  </si>
  <si>
    <t>BD31</t>
  </si>
  <si>
    <t>BD35</t>
  </si>
  <si>
    <t>BD50</t>
  </si>
  <si>
    <t>BD54</t>
  </si>
  <si>
    <t>BD68</t>
  </si>
  <si>
    <t>BE29</t>
  </si>
  <si>
    <t>BE33</t>
  </si>
  <si>
    <t>BE37</t>
  </si>
  <si>
    <t>BE56</t>
  </si>
  <si>
    <t>BE59</t>
  </si>
  <si>
    <t>BE63</t>
  </si>
  <si>
    <t>BF20</t>
  </si>
  <si>
    <t>BF24</t>
  </si>
  <si>
    <t>BF38</t>
  </si>
  <si>
    <t>BF42</t>
  </si>
  <si>
    <t>BF50</t>
  </si>
  <si>
    <t>BF54</t>
  </si>
  <si>
    <t>BF58</t>
  </si>
  <si>
    <t>BF68</t>
  </si>
  <si>
    <t>BG33</t>
  </si>
  <si>
    <t>BG44</t>
  </si>
  <si>
    <t>BG48</t>
  </si>
  <si>
    <t>BG59</t>
  </si>
  <si>
    <t>BG63</t>
  </si>
  <si>
    <t>BH38</t>
  </si>
  <si>
    <t>BH42</t>
  </si>
  <si>
    <t>BH46</t>
  </si>
  <si>
    <t>BH54</t>
  </si>
  <si>
    <t>BJ1</t>
  </si>
  <si>
    <t>BJ11</t>
  </si>
  <si>
    <t>BJ15</t>
  </si>
  <si>
    <t>BJ3</t>
  </si>
  <si>
    <t>BJ33</t>
  </si>
  <si>
    <t>BJ5</t>
  </si>
  <si>
    <t>BJ52</t>
  </si>
  <si>
    <t>BJ7</t>
  </si>
  <si>
    <t>BK24</t>
  </si>
  <si>
    <t>BK31</t>
  </si>
  <si>
    <t>BK35</t>
  </si>
  <si>
    <t>BK38</t>
  </si>
  <si>
    <t>BK42</t>
  </si>
  <si>
    <t>BK50</t>
  </si>
  <si>
    <t>BL37</t>
  </si>
  <si>
    <t>BL40</t>
  </si>
  <si>
    <t>BL5</t>
  </si>
  <si>
    <t>BL63</t>
  </si>
  <si>
    <t>BM46</t>
  </si>
  <si>
    <t>BM50</t>
  </si>
  <si>
    <t>BM58</t>
  </si>
  <si>
    <t>BN37</t>
  </si>
  <si>
    <t>BN5</t>
  </si>
  <si>
    <t>BN52</t>
  </si>
  <si>
    <t>BN59</t>
  </si>
  <si>
    <t>BR50</t>
  </si>
  <si>
    <t>BR54</t>
  </si>
  <si>
    <t>BR58</t>
  </si>
  <si>
    <t>BT66</t>
  </si>
  <si>
    <t>BT8</t>
  </si>
  <si>
    <t>BU11</t>
  </si>
  <si>
    <t>BU13</t>
  </si>
  <si>
    <t>BU15</t>
  </si>
  <si>
    <t>BU28</t>
  </si>
  <si>
    <t>BU30</t>
  </si>
  <si>
    <t>BU32</t>
  </si>
  <si>
    <t>BU34</t>
  </si>
  <si>
    <t>BU37</t>
  </si>
  <si>
    <t>BU39</t>
  </si>
  <si>
    <t>BU41</t>
  </si>
  <si>
    <t>BU43</t>
  </si>
  <si>
    <t>BU45</t>
  </si>
  <si>
    <t>BU48</t>
  </si>
  <si>
    <t>BU50</t>
  </si>
  <si>
    <t>BU52</t>
  </si>
  <si>
    <t>BU54</t>
  </si>
  <si>
    <t>BU57</t>
  </si>
  <si>
    <t>BU59</t>
  </si>
  <si>
    <t>BU61</t>
  </si>
  <si>
    <t>BU63</t>
  </si>
  <si>
    <t>BU9</t>
  </si>
  <si>
    <t>BV40</t>
  </si>
  <si>
    <t>BV49</t>
  </si>
  <si>
    <t>BW15</t>
  </si>
  <si>
    <t>BW52</t>
  </si>
  <si>
    <t>BY40</t>
  </si>
  <si>
    <t>BY49</t>
  </si>
  <si>
    <t>C22</t>
  </si>
  <si>
    <t>C37</t>
  </si>
  <si>
    <t>C41</t>
  </si>
  <si>
    <t>C65</t>
  </si>
  <si>
    <t>CA15</t>
  </si>
  <si>
    <t>CA50</t>
  </si>
  <si>
    <t>CA52</t>
  </si>
  <si>
    <t>D12</t>
  </si>
  <si>
    <t>D16</t>
  </si>
  <si>
    <t>D19</t>
  </si>
  <si>
    <t>E11</t>
  </si>
  <si>
    <t>E13</t>
  </si>
  <si>
    <t>E15</t>
  </si>
  <si>
    <t>E37</t>
  </si>
  <si>
    <t>E39</t>
  </si>
  <si>
    <t>E41</t>
  </si>
  <si>
    <t>E43</t>
  </si>
  <si>
    <t>E45</t>
  </si>
  <si>
    <t>E57</t>
  </si>
  <si>
    <t>E59</t>
  </si>
  <si>
    <t>E61</t>
  </si>
  <si>
    <t>E63</t>
  </si>
  <si>
    <t>E65</t>
  </si>
  <si>
    <t>E9</t>
  </si>
  <si>
    <t>G29</t>
  </si>
  <si>
    <t>G37</t>
  </si>
  <si>
    <t>G59</t>
  </si>
  <si>
    <t>G63</t>
  </si>
  <si>
    <t>H58</t>
  </si>
  <si>
    <t>J11</t>
  </si>
  <si>
    <t>J15</t>
  </si>
  <si>
    <t>J29</t>
  </si>
  <si>
    <t>J37</t>
  </si>
  <si>
    <t>J44</t>
  </si>
  <si>
    <t>J5</t>
  </si>
  <si>
    <t>J59</t>
  </si>
  <si>
    <t>J7</t>
  </si>
  <si>
    <t>K54</t>
  </si>
  <si>
    <t>L5</t>
  </si>
  <si>
    <t>M2</t>
  </si>
  <si>
    <t>M22</t>
  </si>
  <si>
    <t>M26</t>
  </si>
  <si>
    <t>M4</t>
  </si>
  <si>
    <t>M40</t>
  </si>
  <si>
    <t>M44</t>
  </si>
  <si>
    <t>M48</t>
  </si>
  <si>
    <t>N13</t>
  </si>
  <si>
    <t>N17</t>
  </si>
  <si>
    <t>N27</t>
  </si>
  <si>
    <t>N31</t>
  </si>
  <si>
    <t>N35</t>
  </si>
  <si>
    <t>N5</t>
  </si>
  <si>
    <t>N9</t>
  </si>
  <si>
    <t>R27</t>
  </si>
  <si>
    <t>R5</t>
  </si>
  <si>
    <t>T18</t>
  </si>
  <si>
    <t>T22</t>
  </si>
  <si>
    <t>T26</t>
  </si>
  <si>
    <t>T40</t>
  </si>
  <si>
    <t>T48</t>
  </si>
  <si>
    <t>T52</t>
  </si>
  <si>
    <t>T56</t>
  </si>
  <si>
    <t>T66</t>
  </si>
  <si>
    <t>V26</t>
  </si>
  <si>
    <t>V48</t>
  </si>
  <si>
    <t>V52</t>
  </si>
  <si>
    <t>V66</t>
  </si>
  <si>
    <t>V68</t>
  </si>
  <si>
    <t>W13</t>
  </si>
  <si>
    <t>W17</t>
  </si>
  <si>
    <t>W61</t>
  </si>
  <si>
    <t>W9</t>
  </si>
  <si>
    <t>Y22</t>
  </si>
  <si>
    <t>Y48</t>
  </si>
  <si>
    <t>Y52</t>
  </si>
  <si>
    <t>Y68</t>
  </si>
  <si>
    <t>Y70</t>
  </si>
  <si>
    <t>Y72</t>
  </si>
  <si>
    <t>A5</t>
  </si>
  <si>
    <t>VSS_NCTF</t>
  </si>
  <si>
    <t>A65</t>
  </si>
  <si>
    <t>A66</t>
  </si>
  <si>
    <t>A68</t>
  </si>
  <si>
    <t>A7</t>
  </si>
  <si>
    <t>A9</t>
  </si>
  <si>
    <t>BN1</t>
  </si>
  <si>
    <t>CA5</t>
  </si>
  <si>
    <t>CA65</t>
  </si>
  <si>
    <t>CA7</t>
  </si>
  <si>
    <t>CA9</t>
  </si>
  <si>
    <t>J1</t>
  </si>
  <si>
    <t>A70</t>
  </si>
  <si>
    <t>VSS_NCTF_NT</t>
  </si>
  <si>
    <t>BR1</t>
  </si>
  <si>
    <t>BU1</t>
  </si>
  <si>
    <t>BW1</t>
  </si>
  <si>
    <t>C3</t>
  </si>
  <si>
    <t>CA3</t>
  </si>
  <si>
    <t>E1</t>
  </si>
  <si>
    <t>G1</t>
  </si>
  <si>
    <t>BR3</t>
  </si>
  <si>
    <t>VSS_NT</t>
  </si>
  <si>
    <t>BU3</t>
  </si>
  <si>
    <t>E3</t>
  </si>
  <si>
    <t>E70</t>
  </si>
  <si>
    <t>F70</t>
  </si>
  <si>
    <t>WAKEB</t>
  </si>
  <si>
    <t>XCKPLL_MON_N</t>
  </si>
  <si>
    <t>XCKPLL_MON_P</t>
  </si>
  <si>
    <t>G44</t>
  </si>
  <si>
    <t>XCLK_BIASREF</t>
  </si>
  <si>
    <t>XTAL_IN</t>
  </si>
  <si>
    <t>XTAL_OUT</t>
  </si>
  <si>
    <t>FA CLK &amp; TRIG SMA</t>
  </si>
  <si>
    <t>FA SMA</t>
  </si>
  <si>
    <t>800MDM</t>
  </si>
  <si>
    <t>SMA connector</t>
  </si>
  <si>
    <t>PSMTRIG_TC</t>
  </si>
  <si>
    <t>PSM</t>
  </si>
  <si>
    <t>PEC</t>
  </si>
  <si>
    <t>TDAU trigger TC</t>
  </si>
  <si>
    <t>TDAU</t>
  </si>
  <si>
    <t>Total TC pin</t>
  </si>
  <si>
    <t>D1_P__HC3_2_1P05_MPHY</t>
  </si>
  <si>
    <t>D1_P__HC4_1P05_XTALPLL_CRO</t>
  </si>
  <si>
    <t>D1_P__HC1_3_1P0_VNNCPM</t>
  </si>
  <si>
    <t>D1_P__HC10_1P05_ISCLK</t>
  </si>
  <si>
    <t>UA9.9</t>
  </si>
  <si>
    <t>UA9.7</t>
  </si>
  <si>
    <t>D1_P__LC1_1P05_FUSELDO_LV</t>
  </si>
  <si>
    <t>D1_P__LC9_1P8_3P3_VCCDSW_LDO</t>
  </si>
  <si>
    <t>UA9.14</t>
  </si>
  <si>
    <t>UA9.12</t>
  </si>
  <si>
    <t>UA9.11</t>
  </si>
  <si>
    <t>D1_P__HC2_3_1P0_VNN</t>
  </si>
  <si>
    <t>D1_TC_DP27_M02_L02_DMI_TXN1</t>
  </si>
  <si>
    <t>CA201.1</t>
  </si>
  <si>
    <t>D1_TC_DP23_M02_L02_DMI_RXN1</t>
  </si>
  <si>
    <t>CA201.2</t>
  </si>
  <si>
    <t>D1_TC_DP27_M02_L06_DMI_TXP1</t>
  </si>
  <si>
    <t>CA202.1</t>
  </si>
  <si>
    <t>D1_TC_DP23_M02_L06_DMI_RXP1</t>
  </si>
  <si>
    <t>CA202.2</t>
  </si>
  <si>
    <t>D1_TC_DP28_M02_L03_DMI_TXN2</t>
  </si>
  <si>
    <t>CA203.1</t>
  </si>
  <si>
    <t>D1_TC_DP24_M02_L03_DMI_RXN2</t>
  </si>
  <si>
    <t>CA203.2</t>
  </si>
  <si>
    <t>D1_TC_DP28_M02_L07_DMI_TXP2</t>
  </si>
  <si>
    <t>CA204.1</t>
  </si>
  <si>
    <t>D1_TC_DP24_M02_L07_DMI_RXP2</t>
  </si>
  <si>
    <t>CA204.2</t>
  </si>
  <si>
    <t>CA205.1</t>
  </si>
  <si>
    <t>CA205.2</t>
  </si>
  <si>
    <t>CA206.1</t>
  </si>
  <si>
    <t>CA206.2</t>
  </si>
  <si>
    <t>CA207.1</t>
  </si>
  <si>
    <t>CA207.2</t>
  </si>
  <si>
    <t>CA208.1</t>
  </si>
  <si>
    <t>CA208.2</t>
  </si>
  <si>
    <t>CA209.1</t>
  </si>
  <si>
    <t>CA209.2</t>
  </si>
  <si>
    <t>CA210.1</t>
  </si>
  <si>
    <t>CA210.2</t>
  </si>
  <si>
    <t>CA211.1</t>
  </si>
  <si>
    <t>CA211.2</t>
  </si>
  <si>
    <t>CA212.1</t>
  </si>
  <si>
    <t>CA212.2</t>
  </si>
  <si>
    <t>CA213.1</t>
  </si>
  <si>
    <t>CA213.2</t>
  </si>
  <si>
    <t>CA214.1</t>
  </si>
  <si>
    <t>CA214.2</t>
  </si>
  <si>
    <t>CA215.1</t>
  </si>
  <si>
    <t>CA215.2</t>
  </si>
  <si>
    <t>CA216.1</t>
  </si>
  <si>
    <t>CA216.2</t>
  </si>
  <si>
    <t>CA217.1</t>
  </si>
  <si>
    <t>CA217.2</t>
  </si>
  <si>
    <t>CA218.1</t>
  </si>
  <si>
    <t>CA218.2</t>
  </si>
  <si>
    <t>CA219.1</t>
  </si>
  <si>
    <t>CA219.2</t>
  </si>
  <si>
    <t>CA220.1</t>
  </si>
  <si>
    <t>CA220.2</t>
  </si>
  <si>
    <t>D1_TC_DP94_M02_L69_PCIEUP_4_TXN</t>
  </si>
  <si>
    <t>CA221.1</t>
  </si>
  <si>
    <t>D1_TC_DP93_M02_L69_PCIEUP_4_RXN</t>
  </si>
  <si>
    <t>CA221.2</t>
  </si>
  <si>
    <t>D1_TC_DP94_M02_L70_PCIEUP_4_TXP</t>
  </si>
  <si>
    <t>CA222.1</t>
  </si>
  <si>
    <t>D1_TC_DP93_M02_L70_PCIEUP_4_RXP</t>
  </si>
  <si>
    <t>CA222.2</t>
  </si>
  <si>
    <t>D1_TC_DP96_M02_L71_PCIEUP_5_TXN</t>
  </si>
  <si>
    <t>CA223.1</t>
  </si>
  <si>
    <t>D1_TC_DP95_M02_L71_PCIEUP_5_RXN</t>
  </si>
  <si>
    <t>CA223.2</t>
  </si>
  <si>
    <t>D1_TC_DP96_M02_L72_PCIEUP_5_TXP</t>
  </si>
  <si>
    <t>CA224.1</t>
  </si>
  <si>
    <t>D1_TC_DP95_M02_L72_PCIEUP_5_RXP</t>
  </si>
  <si>
    <t>CA224.2</t>
  </si>
  <si>
    <t>D1_TC_DP98_M02_L73_PCIEUP_6_TXN</t>
  </si>
  <si>
    <t>CA225.1</t>
  </si>
  <si>
    <t>SMPA9.1</t>
  </si>
  <si>
    <t>D1_TC_DP97_M02_L73_PCIEUP_6_RXN</t>
  </si>
  <si>
    <t>CA225.2</t>
  </si>
  <si>
    <t>D1_TC_DP98_M02_L74_PCIEUP_6_TXP</t>
  </si>
  <si>
    <t>CA226.1</t>
  </si>
  <si>
    <t>SMPA8.1</t>
  </si>
  <si>
    <t>D1_TC_DP97_M02_L74_PCIEUP_6_RXP</t>
  </si>
  <si>
    <t>CA226.2</t>
  </si>
  <si>
    <t>CA227.1</t>
  </si>
  <si>
    <t>SMPA7.1</t>
  </si>
  <si>
    <t>CA227.2</t>
  </si>
  <si>
    <t>CA228.1</t>
  </si>
  <si>
    <t>SMPA6.1</t>
  </si>
  <si>
    <t>CA228.2</t>
  </si>
  <si>
    <t>CA229.1</t>
  </si>
  <si>
    <t>SMPA5.1</t>
  </si>
  <si>
    <t>CA229.2</t>
  </si>
  <si>
    <t>CA230.1</t>
  </si>
  <si>
    <t>SMPA4.1</t>
  </si>
  <si>
    <t>CA230.2</t>
  </si>
  <si>
    <t>CA231.1</t>
  </si>
  <si>
    <t>SMPA3.1</t>
  </si>
  <si>
    <t>CA231.2</t>
  </si>
  <si>
    <t>CA232.1</t>
  </si>
  <si>
    <t>SMPA2.1</t>
  </si>
  <si>
    <t>CA232.2</t>
  </si>
  <si>
    <t>CA233.1</t>
  </si>
  <si>
    <t>SMPA19.1</t>
  </si>
  <si>
    <t>CA233.2</t>
  </si>
  <si>
    <t>CA234.1</t>
  </si>
  <si>
    <t>SMPA18.1</t>
  </si>
  <si>
    <t>CA234.2</t>
  </si>
  <si>
    <t>CA235.1</t>
  </si>
  <si>
    <t>SMPA17.1</t>
  </si>
  <si>
    <t>CA235.2</t>
  </si>
  <si>
    <t>CA236.1</t>
  </si>
  <si>
    <t>SMPA16.1</t>
  </si>
  <si>
    <t>CA236.2</t>
  </si>
  <si>
    <t>CA237.1</t>
  </si>
  <si>
    <t>SMPA15.1</t>
  </si>
  <si>
    <t>CA237.2</t>
  </si>
  <si>
    <t>CA238.1</t>
  </si>
  <si>
    <t>SMPA14.1</t>
  </si>
  <si>
    <t>CA238.2</t>
  </si>
  <si>
    <t>D1_TC_DP124_M05_L85_USB3_2_TXN</t>
  </si>
  <si>
    <t>CA239.1</t>
  </si>
  <si>
    <t>SMPA13.1</t>
  </si>
  <si>
    <t>D1_TC_DP123_M05_L85_USB3_2_RXN</t>
  </si>
  <si>
    <t>CA239.2</t>
  </si>
  <si>
    <t>D1_TC_DP124_M05_L86_USB3_2_TXP</t>
  </si>
  <si>
    <t>CA240.1</t>
  </si>
  <si>
    <t>SMPA12.1</t>
  </si>
  <si>
    <t>D1_TC_DP123_M05_L86_USB3_2_RXP</t>
  </si>
  <si>
    <t>CA240.2</t>
  </si>
  <si>
    <t>D1_TC_DP126_M05_L87_USB3_3_TXN</t>
  </si>
  <si>
    <t>CA241.1</t>
  </si>
  <si>
    <t>SMPA11.1</t>
  </si>
  <si>
    <t>D1_TC_DP125_M05_L87_USB3_3_RXN</t>
  </si>
  <si>
    <t>CA241.2</t>
  </si>
  <si>
    <t>D1_TC_DP126_M05_L88_USB3_3_TXP</t>
  </si>
  <si>
    <t>CA242.1</t>
  </si>
  <si>
    <t>SMPA10.1</t>
  </si>
  <si>
    <t>D1_TC_DP125_M05_L88_USB3_3_RXP</t>
  </si>
  <si>
    <t>CA242.2</t>
  </si>
  <si>
    <t>D1_TC_DP128_M05_L89_USB3_4_TXN</t>
  </si>
  <si>
    <t>CA243.1</t>
  </si>
  <si>
    <t>SMPA1.1</t>
  </si>
  <si>
    <t>D1_TC_DP127_M05_L89_USB3_4_RXN</t>
  </si>
  <si>
    <t>CA243.2</t>
  </si>
  <si>
    <t>D1_TC_DP128_M05_L90_USB3_4_TXP</t>
  </si>
  <si>
    <t>CA244.1</t>
  </si>
  <si>
    <t>D1_TC_DP127_M05_L90_USB3_4_RXP</t>
  </si>
  <si>
    <t>CA244.2</t>
  </si>
  <si>
    <t>D1_TC_DP130_M05_L91_USB3_5_TXN</t>
  </si>
  <si>
    <t>CA245.1</t>
  </si>
  <si>
    <t>D1_TC_DP129_M05_L91_USB3_5_RXN</t>
  </si>
  <si>
    <t>CA245.2</t>
  </si>
  <si>
    <t>D1_TC_FA_TRIG</t>
  </si>
  <si>
    <t>D1_TC_DP130_M05_L92_USB3_5_TXP</t>
  </si>
  <si>
    <t>CA246.1</t>
  </si>
  <si>
    <t>D1_TC_DP129_M05_L92_USB3_5_RXP</t>
  </si>
  <si>
    <t>CA246.2</t>
  </si>
  <si>
    <t>CA247.1</t>
  </si>
  <si>
    <t>CA247.2</t>
  </si>
  <si>
    <t>CA248.1</t>
  </si>
  <si>
    <t>D1_TC_FA_CLK</t>
  </si>
  <si>
    <t>CA248.2</t>
  </si>
  <si>
    <t>D1_WTPCIE_RCOMPN</t>
  </si>
  <si>
    <t>RA9.2</t>
  </si>
  <si>
    <t>CA249.1</t>
  </si>
  <si>
    <t>D1_WTPCIE_RCOMPP</t>
  </si>
  <si>
    <t>RA9.1</t>
  </si>
  <si>
    <t>CA249.2</t>
  </si>
  <si>
    <t>CA250.1</t>
  </si>
  <si>
    <t>CA250.2</t>
  </si>
  <si>
    <t>CA251.1</t>
  </si>
  <si>
    <t>CA251.2</t>
  </si>
  <si>
    <t>CA252.1</t>
  </si>
  <si>
    <t>UNNAMED_4_USR-002012-1D4_I72_S3</t>
  </si>
  <si>
    <t>CA252.2</t>
  </si>
  <si>
    <t>CA253.1</t>
  </si>
  <si>
    <t>UNNAMED_4_USR-002012-1D4_I72_S6</t>
  </si>
  <si>
    <t>CA253.2</t>
  </si>
  <si>
    <t>CA254.1</t>
  </si>
  <si>
    <t>CA254.2</t>
  </si>
  <si>
    <t>D1_TC_DP76_M02_L51_PCIEUP_1_TXN</t>
  </si>
  <si>
    <t>CA255.1</t>
  </si>
  <si>
    <t>D1_TC_DP75_M02_L51_PCIEUP_1_RXN</t>
  </si>
  <si>
    <t>CA255.2</t>
  </si>
  <si>
    <t>D1_TC_DP76_M02_L52_PCIEUP_1_TXP</t>
  </si>
  <si>
    <t>CA256.1</t>
  </si>
  <si>
    <t>D1_TC_DP75_M02_L52_PCIEUP_1_RXP</t>
  </si>
  <si>
    <t>CA256.2</t>
  </si>
  <si>
    <t>D1_TC_DP90_M02_L65_PCIEUP_2_TXN</t>
  </si>
  <si>
    <t>CA257.1</t>
  </si>
  <si>
    <t>D1_TC_DP89_M02_L65_PCIEUP_2_RXN</t>
  </si>
  <si>
    <t>CA257.2</t>
  </si>
  <si>
    <t>D1_TC_DP90_M02_L66_PCIEUP_2_TXP</t>
  </si>
  <si>
    <t>CA258.1</t>
  </si>
  <si>
    <t>D1_TC_DP89_M02_L66_PCIEUP_2_RXP</t>
  </si>
  <si>
    <t>CA258.2</t>
  </si>
  <si>
    <t>D1_TC_DP92_M02_L67_PCIEUP_3_TXN</t>
  </si>
  <si>
    <t>CA259.1</t>
  </si>
  <si>
    <t>D1_TC_DP91_M02_L67_PCIEUP_3_RXN</t>
  </si>
  <si>
    <t>CA259.2</t>
  </si>
  <si>
    <t>D1_TC_DP92_M02_L68_PCIEUP_3_TXP</t>
  </si>
  <si>
    <t>CA260.1</t>
  </si>
  <si>
    <t>D1_TC_DP91_M02_L68_PCIEUP_3_RXP</t>
  </si>
  <si>
    <t>CA260.2</t>
  </si>
  <si>
    <t>D1_P__VCCA_XTAL_1P05</t>
  </si>
  <si>
    <t>D1_P__VCCA_PLL0_1P05</t>
  </si>
  <si>
    <t>D1_P__VCCA_PLL1_1P05</t>
  </si>
  <si>
    <t>D1_P__VCCAUPPCIE3PLL_1P05</t>
  </si>
  <si>
    <t>D1_P__VCCAPCIE3PLL_1P05</t>
  </si>
  <si>
    <t>D1_P__VCCAUPPCIE2PLL_1P05</t>
  </si>
  <si>
    <t>D1_P__VCCAPCIE2PLL_1P05</t>
  </si>
  <si>
    <t>D1_P__VCCASATA3PLL_1P05</t>
  </si>
  <si>
    <t>D1_P__VCCA_SRC_1P05</t>
  </si>
  <si>
    <t>D1_P__VCCA_PCI_1P05</t>
  </si>
  <si>
    <t>D1_P__VCCA_BCLK_1P05</t>
  </si>
  <si>
    <t>D1_P__VCCA_NSSC_1P05</t>
  </si>
  <si>
    <t>D1_P__VCCA_DP_1P05</t>
  </si>
  <si>
    <t>D1_P__VCCKRLCPLL_1P05</t>
  </si>
  <si>
    <t>D1_P__LC10_1P8_3P3_GPP</t>
  </si>
  <si>
    <t>D1_P__LC11_3P3_HVCMOS_SPI_AZIO</t>
  </si>
  <si>
    <t>D1_P__LC13_3P3_RTC</t>
  </si>
  <si>
    <t>D1_P__LC14_1P8_KR_HV</t>
  </si>
  <si>
    <t>D1_WTXCLK_BIASREF</t>
  </si>
  <si>
    <t>D1_WTKR1_RBIAS</t>
  </si>
  <si>
    <t>D1_WTKR0_RBIAS</t>
  </si>
  <si>
    <t>D1_GPP_K_11_GPIO_RCOMP_1P8_3P3</t>
  </si>
  <si>
    <t>D1_GPP_I_11_GPIO_RCOMP_3P3</t>
  </si>
  <si>
    <t>D1_WTUSB2_COMP</t>
  </si>
  <si>
    <t>D1_WTPCIEUP_RCOMPN</t>
  </si>
  <si>
    <t>RA10.2</t>
  </si>
  <si>
    <t>D1_WTPCIEUP_RCOMPP</t>
  </si>
  <si>
    <t>RA10.1</t>
  </si>
  <si>
    <t>D1_TC_DP73_M02_L49_PCIEUP_0_RXN</t>
  </si>
  <si>
    <t>LA9.9</t>
  </si>
  <si>
    <t>D1_TC_DP73_M02_L50_PCIEUP_0_RXP</t>
  </si>
  <si>
    <t>LA9.7</t>
  </si>
  <si>
    <t>LA9.6</t>
  </si>
  <si>
    <t>LA9.5</t>
  </si>
  <si>
    <t>D1_TC_DP74_M02_L50_PCIEUP_0_TXP</t>
  </si>
  <si>
    <t>LA9.4</t>
  </si>
  <si>
    <t>D1_TC_DP74_M02_L49_PCIEUP_0_TXN</t>
  </si>
  <si>
    <t>LA9.2</t>
  </si>
  <si>
    <t>LA9.10</t>
  </si>
  <si>
    <t>LA9.1</t>
  </si>
  <si>
    <t>LA8.9</t>
  </si>
  <si>
    <t>LA8.7</t>
  </si>
  <si>
    <t>LA8.6</t>
  </si>
  <si>
    <t>LA8.5</t>
  </si>
  <si>
    <t>LA8.4</t>
  </si>
  <si>
    <t>LA8.2</t>
  </si>
  <si>
    <t>LA8.10</t>
  </si>
  <si>
    <t>LA8.1</t>
  </si>
  <si>
    <t>LA7.9</t>
  </si>
  <si>
    <t>LA7.7</t>
  </si>
  <si>
    <t>LA7.6</t>
  </si>
  <si>
    <t>LA7.5</t>
  </si>
  <si>
    <t>LA7.4</t>
  </si>
  <si>
    <t>LA7.2</t>
  </si>
  <si>
    <t>LA7.10</t>
  </si>
  <si>
    <t>LA7.1</t>
  </si>
  <si>
    <t>LA6.9</t>
  </si>
  <si>
    <t>LA6.7</t>
  </si>
  <si>
    <t>LA6.6</t>
  </si>
  <si>
    <t>LA6.5</t>
  </si>
  <si>
    <t>LA6.4</t>
  </si>
  <si>
    <t>LA6.2</t>
  </si>
  <si>
    <t>LA6.10</t>
  </si>
  <si>
    <t>LA6.1</t>
  </si>
  <si>
    <t>LA5.9</t>
  </si>
  <si>
    <t>LA5.7</t>
  </si>
  <si>
    <t>LA5.6</t>
  </si>
  <si>
    <t>LA5.5</t>
  </si>
  <si>
    <t>LA5.4</t>
  </si>
  <si>
    <t>LA5.2</t>
  </si>
  <si>
    <t>LA5.10</t>
  </si>
  <si>
    <t>LA5.1</t>
  </si>
  <si>
    <t>LA4.9</t>
  </si>
  <si>
    <t>LA4.7</t>
  </si>
  <si>
    <t>LA4.6</t>
  </si>
  <si>
    <t>LA4.5</t>
  </si>
  <si>
    <t>LA4.4</t>
  </si>
  <si>
    <t>LA4.2</t>
  </si>
  <si>
    <t>LA4.10</t>
  </si>
  <si>
    <t>D1_P__HC5_1P05_PLLPRIM</t>
  </si>
  <si>
    <t>LA4.1</t>
  </si>
  <si>
    <t>LA3.9</t>
  </si>
  <si>
    <t>LA3.7</t>
  </si>
  <si>
    <t>LA3.6</t>
  </si>
  <si>
    <t>LA3.5</t>
  </si>
  <si>
    <t>LA3.4</t>
  </si>
  <si>
    <t>LA3.2</t>
  </si>
  <si>
    <t>LA3.10</t>
  </si>
  <si>
    <t>LA3.1</t>
  </si>
  <si>
    <t>D1_P__HC7_1P05_CPU_JTAG_IO</t>
  </si>
  <si>
    <t>D1_P__HC8_1P05_KR_LV</t>
  </si>
  <si>
    <t>LA20.9</t>
  </si>
  <si>
    <t>LA20.7</t>
  </si>
  <si>
    <t>LA20.6</t>
  </si>
  <si>
    <t>LA20.5</t>
  </si>
  <si>
    <t>LA20.4</t>
  </si>
  <si>
    <t>D1_P__HC9_2_1P05_SRAM</t>
  </si>
  <si>
    <t>LA20.2</t>
  </si>
  <si>
    <t>LA20.10</t>
  </si>
  <si>
    <t>LA20.1</t>
  </si>
  <si>
    <t>D1_TC_DP25_M02_L04_DMI_RXN3</t>
  </si>
  <si>
    <t>LA2.9</t>
  </si>
  <si>
    <t>D1_TC_DP25_M02_L08_DMI_RXP3</t>
  </si>
  <si>
    <t>LA2.7</t>
  </si>
  <si>
    <t>LA2.6</t>
  </si>
  <si>
    <t>LA2.5</t>
  </si>
  <si>
    <t>D1_TC_DP29_M02_L08_DMI_TXP3</t>
  </si>
  <si>
    <t>LA2.4</t>
  </si>
  <si>
    <t>D1_TC_DP29_M02_L04_DMI_TXN3</t>
  </si>
  <si>
    <t>LA2.2</t>
  </si>
  <si>
    <t>LA2.10</t>
  </si>
  <si>
    <t>LA2.1</t>
  </si>
  <si>
    <t>LA19.9</t>
  </si>
  <si>
    <t>LA19.7</t>
  </si>
  <si>
    <t>LA19.6</t>
  </si>
  <si>
    <t>LA19.5</t>
  </si>
  <si>
    <t>LA19.4</t>
  </si>
  <si>
    <t>LA19.2</t>
  </si>
  <si>
    <t>LA19.10</t>
  </si>
  <si>
    <t>LA19.1</t>
  </si>
  <si>
    <t>LA18.9</t>
  </si>
  <si>
    <t>LA18.7</t>
  </si>
  <si>
    <t>LA18.6</t>
  </si>
  <si>
    <t>LA18.5</t>
  </si>
  <si>
    <t>LA18.4</t>
  </si>
  <si>
    <t>LA18.2</t>
  </si>
  <si>
    <t>LA18.10</t>
  </si>
  <si>
    <t>LA18.1</t>
  </si>
  <si>
    <t>LA17.9</t>
  </si>
  <si>
    <t>LA17.7</t>
  </si>
  <si>
    <t>LA17.6</t>
  </si>
  <si>
    <t>LA17.5</t>
  </si>
  <si>
    <t>LA17.4</t>
  </si>
  <si>
    <t>LA17.2</t>
  </si>
  <si>
    <t>LA17.10</t>
  </si>
  <si>
    <t>LA17.1</t>
  </si>
  <si>
    <t>LA16.9</t>
  </si>
  <si>
    <t>LA16.7</t>
  </si>
  <si>
    <t>LA16.6</t>
  </si>
  <si>
    <t>LA16.5</t>
  </si>
  <si>
    <t>LA16.4</t>
  </si>
  <si>
    <t>LA16.2</t>
  </si>
  <si>
    <t>LA16.10</t>
  </si>
  <si>
    <t>LA16.1</t>
  </si>
  <si>
    <t>LA15.9</t>
  </si>
  <si>
    <t>LA15.7</t>
  </si>
  <si>
    <t>LA15.6</t>
  </si>
  <si>
    <t>LA15.5</t>
  </si>
  <si>
    <t>LA15.4</t>
  </si>
  <si>
    <t>LA15.2</t>
  </si>
  <si>
    <t>LA15.10</t>
  </si>
  <si>
    <t>LA15.1</t>
  </si>
  <si>
    <t>D1_TC_DP131_M05_L93_USB3_6_RXN</t>
  </si>
  <si>
    <t>LA14.9</t>
  </si>
  <si>
    <t>D1_TC_DP131_M05_L94_USB3_6_RXP</t>
  </si>
  <si>
    <t>LA14.7</t>
  </si>
  <si>
    <t>LA14.6</t>
  </si>
  <si>
    <t>LA14.5</t>
  </si>
  <si>
    <t>D1_TC_DP132_M05_L94_USB3_6_TXP</t>
  </si>
  <si>
    <t>LA14.4</t>
  </si>
  <si>
    <t>D1_TC_DP132_M05_L93_USB3_6_TXN</t>
  </si>
  <si>
    <t>LA14.2</t>
  </si>
  <si>
    <t>LA14.10</t>
  </si>
  <si>
    <t>LA14.1</t>
  </si>
  <si>
    <t>D1_TC_DP121_M05_L81_USB3_1_RXN</t>
  </si>
  <si>
    <t>LA13.9</t>
  </si>
  <si>
    <t>D1_TC_DP121_M05_L82_USB3_1_RXP</t>
  </si>
  <si>
    <t>LA13.7</t>
  </si>
  <si>
    <t>LA13.6</t>
  </si>
  <si>
    <t>LA13.5</t>
  </si>
  <si>
    <t>D1_TC_DP122_M05_L82_USB3_1_TXP</t>
  </si>
  <si>
    <t>LA13.4</t>
  </si>
  <si>
    <t>D1_TC_DP122_M05_L81_USB3_1_TXN</t>
  </si>
  <si>
    <t>LA13.2</t>
  </si>
  <si>
    <t>LA13.10</t>
  </si>
  <si>
    <t>LA13.1</t>
  </si>
  <si>
    <t>LA12.9</t>
  </si>
  <si>
    <t>LA12.7</t>
  </si>
  <si>
    <t>LA12.6</t>
  </si>
  <si>
    <t>LA12.5</t>
  </si>
  <si>
    <t>LA12.4</t>
  </si>
  <si>
    <t>LA12.2</t>
  </si>
  <si>
    <t>LA12.10</t>
  </si>
  <si>
    <t>LA12.1</t>
  </si>
  <si>
    <t>LA11.9</t>
  </si>
  <si>
    <t>LA11.7</t>
  </si>
  <si>
    <t>LA11.6</t>
  </si>
  <si>
    <t>LA11.5</t>
  </si>
  <si>
    <t>LA11.4</t>
  </si>
  <si>
    <t>LA11.2</t>
  </si>
  <si>
    <t>LA11.10</t>
  </si>
  <si>
    <t>LA11.1</t>
  </si>
  <si>
    <t>D1_TC_DP99_M02_L75_PCIEUP_7_RXN</t>
  </si>
  <si>
    <t>LA10.9</t>
  </si>
  <si>
    <t>D1_TC_DP99_M02_L76_PCIEUP_7_RXP</t>
  </si>
  <si>
    <t>LA10.7</t>
  </si>
  <si>
    <t>LA10.6</t>
  </si>
  <si>
    <t>LA10.5</t>
  </si>
  <si>
    <t>LA10.4</t>
  </si>
  <si>
    <t>LA10.2</t>
  </si>
  <si>
    <t>LA10.10</t>
  </si>
  <si>
    <t>LA10.1</t>
  </si>
  <si>
    <t>D1_TC_DP22_M02_L01_DMI_RXN0</t>
  </si>
  <si>
    <t>LA1.9</t>
  </si>
  <si>
    <t>D1_TC_DP22_M02_L05_DMI_RXP0</t>
  </si>
  <si>
    <t>LA1.7</t>
  </si>
  <si>
    <t>LA1.6</t>
  </si>
  <si>
    <t>LA1.5</t>
  </si>
  <si>
    <t>D1_TC_DP26_M02_L05_DMI_TXP0</t>
  </si>
  <si>
    <t>LA1.4</t>
  </si>
  <si>
    <t>D1_TC_DP26_M02_L01_DMI_TXN0</t>
  </si>
  <si>
    <t>LA1.2</t>
  </si>
  <si>
    <t>LA1.10</t>
  </si>
  <si>
    <t>LA1.1</t>
  </si>
  <si>
    <t>KA9.7</t>
  </si>
  <si>
    <t>KA9.3</t>
  </si>
  <si>
    <t>KA9.2</t>
  </si>
  <si>
    <t>KA8.8</t>
  </si>
  <si>
    <t>KA8.6</t>
  </si>
  <si>
    <t>KA7.8</t>
  </si>
  <si>
    <t>KA7.6</t>
  </si>
  <si>
    <t>KA7.4</t>
  </si>
  <si>
    <t>KA7.2</t>
  </si>
  <si>
    <t>KA6.4</t>
  </si>
  <si>
    <t>KA6.2</t>
  </si>
  <si>
    <t>KA5.4</t>
  </si>
  <si>
    <t>KA5.2</t>
  </si>
  <si>
    <t>KA4.8</t>
  </si>
  <si>
    <t>KA4.6</t>
  </si>
  <si>
    <t>KA4.4</t>
  </si>
  <si>
    <t>D1_P__LC2_1P0_1P5_FUSE_VCCF</t>
  </si>
  <si>
    <t>KA4.2</t>
  </si>
  <si>
    <t>D1_P__LC3_1P0_3P3_FUSE_FHV</t>
  </si>
  <si>
    <t>KA3.6</t>
  </si>
  <si>
    <t>D1_P__LC4_1P0_3P3_FUSE_FHV</t>
  </si>
  <si>
    <t>KA2.8</t>
  </si>
  <si>
    <t>KA2.6</t>
  </si>
  <si>
    <t>D1_P__LC5_1P05_GPPL</t>
  </si>
  <si>
    <t>KA2.2</t>
  </si>
  <si>
    <t>KA10.3</t>
  </si>
  <si>
    <t>D1_P__LC6_1P8_GPP</t>
  </si>
  <si>
    <t>KA1.8</t>
  </si>
  <si>
    <t>KA1.7</t>
  </si>
  <si>
    <t>D1_P__LC7_1P8_AZIO</t>
  </si>
  <si>
    <t>KA1.3</t>
  </si>
  <si>
    <t>KA1.2</t>
  </si>
  <si>
    <t>JA2.7</t>
  </si>
  <si>
    <t>JA1.9</t>
  </si>
  <si>
    <t>JA1.60</t>
  </si>
  <si>
    <t>JA1.48</t>
  </si>
  <si>
    <t>JA1.47</t>
  </si>
  <si>
    <t>JA1.46</t>
  </si>
  <si>
    <t>JA1.41</t>
  </si>
  <si>
    <t>JA1.39</t>
  </si>
  <si>
    <t>JA1.36</t>
  </si>
  <si>
    <t>JA1.35</t>
  </si>
  <si>
    <t>JA1.34</t>
  </si>
  <si>
    <t>JA1.33</t>
  </si>
  <si>
    <t>JA1.30</t>
  </si>
  <si>
    <t>JA1.29</t>
  </si>
  <si>
    <t>JA1.28</t>
  </si>
  <si>
    <t>JA1.27</t>
  </si>
  <si>
    <t>JA1.21</t>
  </si>
  <si>
    <t>JA1.18</t>
  </si>
  <si>
    <t>JA1.17</t>
  </si>
  <si>
    <t>JA1.16</t>
  </si>
  <si>
    <t>JA1.15</t>
  </si>
  <si>
    <t>JA1.12</t>
  </si>
  <si>
    <t>JA1.11</t>
  </si>
  <si>
    <t>JA1.10</t>
  </si>
  <si>
    <t>J1313_R1TRIG</t>
  </si>
  <si>
    <t>J1313_R1PS</t>
  </si>
  <si>
    <t>D1_TC__GPP_A_18</t>
  </si>
  <si>
    <t>D1_TC__GPP_A_19</t>
  </si>
  <si>
    <t>D1_TC__GPP_A_20</t>
  </si>
  <si>
    <t>D1_TC__GPP_A_21</t>
  </si>
  <si>
    <t>D1_TC__GPP_A_22</t>
  </si>
  <si>
    <t>D1_TC__GPP_A_23</t>
  </si>
  <si>
    <t>D1_TC__GPP_A_10_CLKOUT_LPC_1</t>
  </si>
  <si>
    <t>D1_TC__GPP_A_15_SUSACKB</t>
  </si>
  <si>
    <t>D1_TC__GPP_A_1_LAD_0_ESPI_IO_0</t>
  </si>
  <si>
    <t>D1_TC__GPP_A_2_LAD_1_ESPI_IO_1</t>
  </si>
  <si>
    <t>D1_TC__GPP_A_3_LAD_2_ESPI_IO_2</t>
  </si>
  <si>
    <t>D1_TC__GPP_A_4_LAD_3_ESPI_IO_3</t>
  </si>
  <si>
    <t>D1_TC__GPP_A_6_SERIRQ_ESPI_CS1B</t>
  </si>
  <si>
    <t>D1_TC__GPP_A_8_CLKRUNB</t>
  </si>
  <si>
    <t>D1_TC__GPP_B_2</t>
  </si>
  <si>
    <t>D1_TC__GPP_B_16</t>
  </si>
  <si>
    <t>D1_TC__GPP_B_17</t>
  </si>
  <si>
    <t>D1_TC__GPP_B_19</t>
  </si>
  <si>
    <t>D1_TC__GPP_B_20</t>
  </si>
  <si>
    <t>D1_TC__GPP_B_13_PLTRSTB</t>
  </si>
  <si>
    <t>D1_TC__GPP_B_5_SRCCLKREQB_0</t>
  </si>
  <si>
    <t>D1_TC__GPP_B_6_SRCCLKREQB_1</t>
  </si>
  <si>
    <t>D1_TC__GPP_D_23</t>
  </si>
  <si>
    <t>D1_TC__GPP_D_15_SSATA_SDATAOUT0</t>
  </si>
  <si>
    <t>D1_TC__GPP_D_17_DMIC_CLK_1</t>
  </si>
  <si>
    <t>D1_TC__GPP_D_18_DMIC_DATA_1</t>
  </si>
  <si>
    <t>D1_TC__GPP_D_19_DMIC_CLK_0</t>
  </si>
  <si>
    <t>D1_TC__GPP_D_20_DMIC_DATA_0</t>
  </si>
  <si>
    <t>D1_TC__GPP_D_21_IE_UART_RXD</t>
  </si>
  <si>
    <t>D1_TC__GPP_D_22_IE_UART_TXD</t>
  </si>
  <si>
    <t>D1_TC__GPP_E_10_USB2_OCB_1</t>
  </si>
  <si>
    <t>D1_TC__GPP_E_11_USB2_OCB_2</t>
  </si>
  <si>
    <t>D1_TC__GPP_E_12_USB2_OCB_3</t>
  </si>
  <si>
    <t>D1_TC__GPP_E_3_CPU_GP_0</t>
  </si>
  <si>
    <t>D1_TC__GPP_E_4_SATA_DEVSLP_0</t>
  </si>
  <si>
    <t>D1_TC__GPP_E_5_SATA_DEVSLP_1</t>
  </si>
  <si>
    <t>D1_TC__GPP_E_6_SATA_DEVSLP_2</t>
  </si>
  <si>
    <t>D1_TC__GPP_E_7_CPU_GP_1</t>
  </si>
  <si>
    <t>D1_TC__GPP_E_8_SATA_LEDB</t>
  </si>
  <si>
    <t>D1_TC__GPP_E_9_USB2_OCB_0</t>
  </si>
  <si>
    <t>D1_TC__SC4_TD01_GPP_C_8</t>
  </si>
  <si>
    <t>D1_TC__SC4_TD01_GPP_C_9</t>
  </si>
  <si>
    <t>D1_TC__SC4_TD01_GPP_C_10</t>
  </si>
  <si>
    <t>D1_TC__SC4_TD01_GPP_C_11</t>
  </si>
  <si>
    <t>D1_TC__SC4_TD01_GPP_C_12</t>
  </si>
  <si>
    <t>D1_TC__SC4_TD01_GPP_C_13</t>
  </si>
  <si>
    <t>D1_TC__SC4_TD01_GPP_C_14</t>
  </si>
  <si>
    <t>D1_TC__SC4_TD01_GPP_C_15</t>
  </si>
  <si>
    <t>D1_TC__SC4_TD01_GPP_C_16</t>
  </si>
  <si>
    <t>D1_TC__SC4_TD01_GPP_C_17</t>
  </si>
  <si>
    <t>D1_TC__SC4_TD01_GPP_C_18</t>
  </si>
  <si>
    <t>D1_TC__SC4_TD01_GPP_C_19</t>
  </si>
  <si>
    <t>D1_TC__SC4_TD01_GPP_C_20</t>
  </si>
  <si>
    <t>D1_TC__SC4_TD01_GPP_C_21</t>
  </si>
  <si>
    <t>D1_TC__SC4_TD01_GPP_C_22</t>
  </si>
  <si>
    <t>D1_TC__SC4_TD01_GPP_C_23</t>
  </si>
  <si>
    <t>D1_TC__SC4_TD01_GPP_C_0_SMBCLK</t>
  </si>
  <si>
    <t>D1_TC__SC4_TD01_GPP_C_1_SMBDATA</t>
  </si>
  <si>
    <t>D1_TC__SC4_TD01_GPP_D_0</t>
  </si>
  <si>
    <t>D1_TC__SC4_TD01_GPP_D_1</t>
  </si>
  <si>
    <t>D1_TC__SC4_TD01_GPP_D_2</t>
  </si>
  <si>
    <t>D1_TC__SC4_TD01_GPP_D_3</t>
  </si>
  <si>
    <t>D1_TC__SC4_TD01_GPP_D_4</t>
  </si>
  <si>
    <t>D1_TC__TD01_GPP_D_8_SSP0_SCLK</t>
  </si>
  <si>
    <t>D1_TC__TD02_GPP_B_15</t>
  </si>
  <si>
    <t>D1_TC__TD02_GPP_B_18</t>
  </si>
  <si>
    <t>D1_TC__TD03_GPP_A_17</t>
  </si>
  <si>
    <t>D1_TC__TD03_GPP_A_11_PMEB</t>
  </si>
  <si>
    <t>D1_TC__TD03_GPP_B_11</t>
  </si>
  <si>
    <t>D1_TC__TD03_GPP_B_21</t>
  </si>
  <si>
    <t>D1_TC__TD03_GPP_B_22</t>
  </si>
  <si>
    <t>D1_TC__TD03_GPP_B_0_CORE_VID_0</t>
  </si>
  <si>
    <t>D1_TC__TD03_GPP_B_12_SLP_S0B</t>
  </si>
  <si>
    <t>D1_TC__TD03_GPP_B_14_SPKR</t>
  </si>
  <si>
    <t>D1_TC__TD03_GPP_B_1_CORE_VID_1</t>
  </si>
  <si>
    <t>D1_TC__TD03_GPP_B_3_CPU_GP_2</t>
  </si>
  <si>
    <t>D1_TC__TD03_GPP_B_4_CPU_GP_3</t>
  </si>
  <si>
    <t>TD_ANODE</t>
    <phoneticPr fontId="2"/>
  </si>
  <si>
    <t>smaa2.1</t>
    <phoneticPr fontId="2"/>
  </si>
  <si>
    <t>smaa3.1</t>
    <phoneticPr fontId="2"/>
  </si>
  <si>
    <t>J1313.DS3</t>
    <phoneticPr fontId="2"/>
  </si>
  <si>
    <t>J1313.CS8</t>
    <phoneticPr fontId="2"/>
  </si>
  <si>
    <t>AU61</t>
  </si>
  <si>
    <t>D1_P__LC12_3P3_FUSELDO_UHV_RTCPRIM</t>
  </si>
  <si>
    <t>D1_P__LC8_1P8_VCCPLDO_FUSELDO_EHV</t>
  </si>
  <si>
    <t>D1_TC_AZACPU_SCLK</t>
  </si>
  <si>
    <t>D1_TC_AZACPU_SDI</t>
  </si>
  <si>
    <t>D1_TC_AZACPU_SDO</t>
  </si>
  <si>
    <t>D1_TC_AZA_BCLK</t>
  </si>
  <si>
    <t>D1_TC_AZA_RSTB</t>
  </si>
  <si>
    <t>D1_TC_AZA_SDI_1</t>
  </si>
  <si>
    <t>D1_TC_AZA_SYNC</t>
  </si>
  <si>
    <t>D1_TC_CLOCKSE_BMCCLK</t>
  </si>
  <si>
    <t>D1_TC_CLOCKSE_PMSYNCCLK1</t>
  </si>
  <si>
    <t>D1_TC_CLOCKSE_PMSYNCCLK2</t>
  </si>
  <si>
    <t>D1_TC_CPUPWRGD</t>
  </si>
  <si>
    <t>D1_TC_CPU_TRSTB</t>
  </si>
  <si>
    <t>D1_TC_DP01_CLKOUT_CPUBCLK_N</t>
  </si>
  <si>
    <t>D1_TC_DP01_CLKOUT_CPUBCLK_P</t>
  </si>
  <si>
    <t>D1_TC_DP02_CLKOUT_CPUDP_N</t>
  </si>
  <si>
    <t>D1_TC_DP02_CLKOUT_CPUDP_P</t>
  </si>
  <si>
    <t>D1_TC_DP03_CLKOUT_CPUNSSC_N</t>
  </si>
  <si>
    <t>D1_TC_DP03_CLKOUT_CPUNSSC_P</t>
  </si>
  <si>
    <t>D1_TC_DP04_CLKOUT_CPUPCIBCLK_N</t>
  </si>
  <si>
    <t>D1_TC_DP04_CLKOUT_CPUPCIBCLK_P</t>
  </si>
  <si>
    <t>D1_TC_DP05_CLKOUT_ITPXDP_N</t>
  </si>
  <si>
    <t>D1_TC_DP05_CLKOUT_ITPXDP_P</t>
  </si>
  <si>
    <t>D1_TC_DP06_M01_CLKOUT_SRC_N_0</t>
  </si>
  <si>
    <t>D1_TC_DP06_M01_CLKOUT_SRC_P_0</t>
  </si>
  <si>
    <t>D1_TC_DP07_M01_CLKOUT_SRC_N_1</t>
  </si>
  <si>
    <t>D1_TC_DP07_M01_CLKOUT_SRC_P_1</t>
  </si>
  <si>
    <t>D1_TC_DP08_M01_CLKOUT_SRC_N_2</t>
  </si>
  <si>
    <t>D1_TC_DP08_M01_CLKOUT_SRC_P_2</t>
  </si>
  <si>
    <t>D1_TC_DP09_M01_CLKOUT_SRC_N_3</t>
  </si>
  <si>
    <t>D1_TC_DP09_M01_CLKOUT_SRC_P_3</t>
  </si>
  <si>
    <t>D1_TC_DP100_M02_L75_PCIEUP_7_TXN</t>
  </si>
  <si>
    <t>D1_TC_DP100_M02_L76_PCIEUP_7_TXP</t>
  </si>
  <si>
    <t>D1_TC_DP101_M02_L77_PCIEUP_8_RXN</t>
  </si>
  <si>
    <t>D1_TC_DP101_M02_L78_PCIEUP_8_RXP</t>
  </si>
  <si>
    <t>D1_TC_DP102_M02_L77_PCIEUP_8_TXN</t>
  </si>
  <si>
    <t>D1_TC_DP102_M02_L78_PCIEUP_8_TXP</t>
  </si>
  <si>
    <t>D1_TC_DP103_M02_L79_PCIEUP_9_RXN</t>
  </si>
  <si>
    <t>D1_TC_DP103_M02_L80_PCIEUP_9_RXP</t>
  </si>
  <si>
    <t>D1_TC_DP104_M02_L79_PCIEUP_9_TXN</t>
  </si>
  <si>
    <t>D1_TC_DP104_M02_L80_PCIEUP_9_TXP</t>
  </si>
  <si>
    <t>D1_TC_DP106_SATA_PLLOBSN</t>
  </si>
  <si>
    <t>D1_TC_DP106_SATA_PLLOBSP</t>
  </si>
  <si>
    <t>D1_TC_DP107_M06_USB2N_1</t>
  </si>
  <si>
    <t>D1_TC_DP107_M06_USB2P_1</t>
  </si>
  <si>
    <t>D1_TC_DP108_M06_USB2N_2</t>
  </si>
  <si>
    <t>D1_TC_DP108_M06_USB2P_2</t>
  </si>
  <si>
    <t>D1_TC_DP109_M06_USB2N_3</t>
  </si>
  <si>
    <t>D1_TC_DP109_M06_USB2P_3</t>
  </si>
  <si>
    <t>D1_TC_DP10_M01_CLKOUT_SRC_N_4</t>
  </si>
  <si>
    <t>D1_TC_DP10_M01_CLKOUT_SRC_P_4</t>
  </si>
  <si>
    <t>D1_TC_DP110_M06_USB2N_4</t>
  </si>
  <si>
    <t>D1_TC_DP110_M06_USB2P_4</t>
  </si>
  <si>
    <t>D1_TC_DP111_M06_USB2N_5</t>
  </si>
  <si>
    <t>D1_TC_DP111_M06_USB2P_5</t>
  </si>
  <si>
    <t>D1_TC_DP112_M06_USB2N_6</t>
  </si>
  <si>
    <t>D1_TC_DP112_M06_USB2P_6</t>
  </si>
  <si>
    <t>D1_TC_DP113_M06_USB2N_7</t>
  </si>
  <si>
    <t>D1_TC_DP113_M06_USB2P_7</t>
  </si>
  <si>
    <t>D1_TC_DP114_M06_USB2N_8</t>
  </si>
  <si>
    <t>D1_TC_DP114_M06_USB2P_8</t>
  </si>
  <si>
    <t>D1_TC_DP115_M06_USB2N_9</t>
  </si>
  <si>
    <t>D1_TC_DP115_M06_USB2P_9</t>
  </si>
  <si>
    <t>D1_TC_DP116_M06_USB2N_10</t>
  </si>
  <si>
    <t>D1_TC_DP116_M06_USB2P_10</t>
  </si>
  <si>
    <t>D1_TC_DP117_M06_USB2N_11</t>
  </si>
  <si>
    <t>D1_TC_DP117_M06_USB2P_11</t>
  </si>
  <si>
    <t>D1_TC_DP118_M06_USB2N_12</t>
  </si>
  <si>
    <t>D1_TC_DP118_M06_USB2P_12</t>
  </si>
  <si>
    <t>D1_TC_DP119_M06_USB2N_13</t>
  </si>
  <si>
    <t>D1_TC_DP119_M06_USB2P_13</t>
  </si>
  <si>
    <t>D1_TC_DP11_M01_CLKOUT_SRC_N_5</t>
  </si>
  <si>
    <t>D1_TC_DP11_M01_CLKOUT_SRC_P_5</t>
  </si>
  <si>
    <t>D1_TC_DP120_M06_USB2N_14</t>
  </si>
  <si>
    <t>D1_TC_DP120_M06_USB2P_14</t>
  </si>
  <si>
    <t>D1_TC_DP12_M01_CLKOUT_SRC_N_6</t>
  </si>
  <si>
    <t>D1_TC_DP12_M01_CLKOUT_SRC_P_6</t>
  </si>
  <si>
    <t>D1_TC_DP133_M05_L95_USB3_7_PCIE_0_RXN</t>
  </si>
  <si>
    <t>D1_TC_DP133_M05_L96_USB3_7_PCIE_0_RXP</t>
  </si>
  <si>
    <t>D1_TC_DP134_M05_L95_USB3_7_PCIE_0_TXN</t>
  </si>
  <si>
    <t>D1_TC_DP134_M05_L96_USB3_7_PCIE_0_TXP</t>
  </si>
  <si>
    <t>D1_TC_DP135_M05_L97_USB3_8_PCIE_1_RXN</t>
  </si>
  <si>
    <t>D1_TC_DP135_M05_L98_USB3_8_PCIE_1_RXP</t>
  </si>
  <si>
    <t>D1_TC_DP136_M05_L97_USB3_8_PCIE_1_TXN</t>
  </si>
  <si>
    <t>D1_TC_DP136_M05_L98_USB3_8_PCIE_1_TXP</t>
  </si>
  <si>
    <t>D1_TC_DP137_M05_L100_USB3_9_PCIE_2_RXP</t>
  </si>
  <si>
    <t>D1_TC_DP137_M05_L99_USB3_9_PCIE_2_RXN</t>
  </si>
  <si>
    <t>D1_TC_DP138_M05_L100_USB3_9_PCIE_2_TXP</t>
  </si>
  <si>
    <t>D1_TC_DP138_M05_L99_USB3_9_PCIE_2_TXN</t>
  </si>
  <si>
    <t>D1_TC_DP139_M05_L83_USB3_10_PCIE_3_LAN_0A_RXN</t>
  </si>
  <si>
    <t>D1_TC_DP139_M05_L84_USB3_10_PCIE_3_LAN_0A_RXP</t>
  </si>
  <si>
    <t>D1_TC_DP13_M01_CLKOUT_SRC_N_7</t>
  </si>
  <si>
    <t>D1_TC_DP13_M01_CLKOUT_SRC_P_7</t>
  </si>
  <si>
    <t>D1_TC_DP140_M05_L83_USB3_10_PCIE_3_LAN_0A_TXN</t>
  </si>
  <si>
    <t>D1_TC_DP140_M05_L84_USB3_10_PCIE_3_LAN_0A_TXP</t>
  </si>
  <si>
    <t>D1_TC_DP141_XCKPLL_MON_N</t>
  </si>
  <si>
    <t>D1_TC_DP141_XCKPLL_MON_P</t>
  </si>
  <si>
    <t>D1_TC_DP142_M05_L17_PCIE_10_SSATA_4_RXN</t>
  </si>
  <si>
    <t>D1_TC_DP142_M05_L18_PCIE_10_SSATA_4_RXP</t>
  </si>
  <si>
    <t>D1_TC_DP143_PCIE3_PLLOBSN</t>
  </si>
  <si>
    <t>D1_TC_DP143_PCIE3_PLLOBSP</t>
  </si>
  <si>
    <t>D1_TC_DP144_PCIE2UP_PLLOBSN_EXTCLKN</t>
  </si>
  <si>
    <t>D1_TC_DP144_PCIE2UP_PLLOBSP_EXTCLKP</t>
  </si>
  <si>
    <t>D1_TC_DP14_M01_CLKOUT_SRC_N_8</t>
  </si>
  <si>
    <t>D1_TC_DP14_M01_CLKOUT_SRC_P_8</t>
  </si>
  <si>
    <t>D1_TC_DP15_M01_CLKOUT_SRC_N_9</t>
  </si>
  <si>
    <t>D1_TC_DP15_M01_CLKOUT_SRC_P_9</t>
  </si>
  <si>
    <t>D1_TC_DP16_M01_CLKOUT_SRC_N_10</t>
  </si>
  <si>
    <t>D1_TC_DP16_M01_CLKOUT_SRC_P_10</t>
  </si>
  <si>
    <t>D1_TC_DP17_M01_CLKOUT_SRC_N_11</t>
  </si>
  <si>
    <t>D1_TC_DP17_M01_CLKOUT_SRC_P_11</t>
  </si>
  <si>
    <t>D1_TC_DP18_M01_CLKOUT_SRC_N_12</t>
  </si>
  <si>
    <t>D1_TC_DP18_M01_CLKOUT_SRC_P_12</t>
  </si>
  <si>
    <t>D1_TC_DP19_M01_CLKOUT_SRC_N_13</t>
  </si>
  <si>
    <t>D1_TC_DP19_M01_CLKOUT_SRC_P_13</t>
  </si>
  <si>
    <t>D1_TC_DP20_M01_CLKOUT_SRC_N_14</t>
  </si>
  <si>
    <t>D1_TC_DP20_M01_CLKOUT_SRC_P_14</t>
  </si>
  <si>
    <t>D1_TC_DP21_M01_CLKOUT_SRC_N_15</t>
  </si>
  <si>
    <t>D1_TC_DP21_M01_CLKOUT_SRC_P_15</t>
  </si>
  <si>
    <t>D1_TC_DP30_KR0_MON_DN</t>
  </si>
  <si>
    <t>D1_TC_DP30_KR0_MON_DP</t>
  </si>
  <si>
    <t>D1_TC_DP31_M03_L09_KR0_RX_DN0</t>
  </si>
  <si>
    <t>D1_TC_DP31_M03_L11_KR0_RX_DP0</t>
  </si>
  <si>
    <t>D1_TC_DP32_M03_L10_KR0_RX_DN1</t>
  </si>
  <si>
    <t>D1_TC_DP32_M03_L12_KR0_RX_DP1</t>
  </si>
  <si>
    <t>D1_TC_DP33_M03_L09_KR0_TX_DN0</t>
  </si>
  <si>
    <t>D1_TC_DP33_M03_L11_KR0_TX_DP0</t>
  </si>
  <si>
    <t>D1_TC_DP34_M03_L10_KR0_TX_DN1</t>
  </si>
  <si>
    <t>D1_TC_DP34_M03_L12_KR0_TX_DP1</t>
  </si>
  <si>
    <t>D1_TC_DP35_KR1_MON_DN</t>
  </si>
  <si>
    <t>D1_TC_DP35_KR1_MON_DP</t>
  </si>
  <si>
    <t>D1_TC_DP36_M03_L13_KR1_RX_DN0</t>
  </si>
  <si>
    <t>D1_TC_DP36_M03_L15_KR1_RX_DP0</t>
  </si>
  <si>
    <t>D1_TC_DP37_M03_L14_KR1_RX_DN1</t>
  </si>
  <si>
    <t>D1_TC_DP37_M03_L16_KR1_RX_DP1</t>
  </si>
  <si>
    <t>D1_TC_DP38_M03_L13_KR1_TX_DN0</t>
  </si>
  <si>
    <t>D1_TC_DP38_M03_L15_KR1_TX_DP0</t>
  </si>
  <si>
    <t>D1_TC_DP39_M03_L14_KR1_TX_DN1</t>
  </si>
  <si>
    <t>D1_TC_DP39_M03_L16_KR1_TX_DP1</t>
  </si>
  <si>
    <t>D1_TC_DP40_M05_L17_PCIE_10_SSATA_4_TXN</t>
  </si>
  <si>
    <t>D1_TC_DP40_M05_L18_PCIE_10_SSATA_4_TXP</t>
  </si>
  <si>
    <t>D1_TC_DP41_M05_L19_PCIE_11_SSATA_5_LAN_0E_RXN</t>
  </si>
  <si>
    <t>D1_TC_DP42_M05_L19_PCIE_11_SSATA_5_LAN_0E_TXN</t>
  </si>
  <si>
    <t>D1_TC_DP42_M05_L20_PCIE_11_SSATA_5_LAN_0E_TXP</t>
  </si>
  <si>
    <t>D1_TC_DP43_M05_L21_PCIE_12_UP_0_SATA_0_RXN</t>
  </si>
  <si>
    <t>D1_TC_DP43_M05_L22_PCIE_12_UP_0_SATA_0_RXP</t>
  </si>
  <si>
    <t>D1_TC_DP44_M05_L21_PCIE_12_UP_0_SATA_0_TXN</t>
  </si>
  <si>
    <t>D1_TC_DP44_M05_L22_PCIE_12_UP_0_SATA_0_TXP</t>
  </si>
  <si>
    <t>D1_TC_DP45_M05_L23_PCIE_13_UP_1_SATA_1_RXN</t>
  </si>
  <si>
    <t>D1_TC_DP45_M05_L24_PCIE_13_UP_1_SATA_1_RXP</t>
  </si>
  <si>
    <t>D1_TC_DP46_M05_L23_PCIE_13_UP_1_SATA_1_TXN</t>
  </si>
  <si>
    <t>D1_TC_DP46_M05_L24_PCIE_13_UP_1_SATA_1_TXP</t>
  </si>
  <si>
    <t>D1_TC_DP47_M05_L25_PCIE_14_UP_2_SATA_2_RXN</t>
  </si>
  <si>
    <t>D1_TC_DP47_M05_L26_PCIE_14_UP_2_SATA_2_RXP</t>
  </si>
  <si>
    <t>D1_TC_DP48_M05_L25_PCIE_14_UP_2_SATA_2_TXN</t>
  </si>
  <si>
    <t>D1_TC_DP48_M05_L26_PCIE_14_UP_2_SATA_2_TXP</t>
  </si>
  <si>
    <t>D1_TC_DP49_M05_L27_PCIE_15_UP_3_SATA_3_RXN</t>
  </si>
  <si>
    <t>D1_TC_DP49_M05_L28_PCIE_15_UP_3_SATA_3_RXP</t>
  </si>
  <si>
    <t>D1_TC_DP50_M05_L27_PCIE_15_UP_3_SATA_3_TXN</t>
  </si>
  <si>
    <t>D1_TC_DP50_M05_L28_PCIE_15_UP_3_SATA_3_TXP</t>
  </si>
  <si>
    <t>D1_TC_DP51_M05_L29_PCIE_16_UP_4_SATA_4_RXN</t>
  </si>
  <si>
    <t>D1_TC_DP51_M05_L30_PCIE_16_UP_4_SATA_4_RXP</t>
  </si>
  <si>
    <t>D1_TC_DP52_M05_L29_PCIE_16_UP_4_SATA_4_TXN</t>
  </si>
  <si>
    <t>D1_TC_DP52_M05_L30_PCIE_16_UP_4_SATA_4_TXP</t>
  </si>
  <si>
    <t>D1_TC_DP53_M05_L31_PCIE_17_UP_5_SATA_5_RXN</t>
  </si>
  <si>
    <t>D1_TC_DP53_M05_L32_PCIE_17_UP_5_SATA_5_RXP</t>
  </si>
  <si>
    <t>D1_TC_DP54_M05_L31_PCIE_17_UP_5_SATA_5_TXN</t>
  </si>
  <si>
    <t>D1_TC_DP54_M05_L32_PCIE_17_UP_5_SATA_5_TXP</t>
  </si>
  <si>
    <t>D1_TC_DP55_M05_L33_PCIE_18_UP_6_SATA_6_RXN</t>
  </si>
  <si>
    <t>D1_TC_DP55_M05_L34_PCIE_18_UP_6_SATA_6_RXP</t>
  </si>
  <si>
    <t>D1_TC_DP56_M05_L33_PCIE_18_UP_6_SATA_6_TXN</t>
  </si>
  <si>
    <t>D1_TC_DP56_M05_L34_PCIE_18_UP_6_SATA_6_TXP</t>
  </si>
  <si>
    <t>D1_TC_DP57_M05_L35_PCIE_19_UP_7_SATA_7_RXN</t>
  </si>
  <si>
    <t>D1_TC_DP57_M05_L36_PCIE_19_UP_7_SATA_7_RXP</t>
  </si>
  <si>
    <t>D1_TC_DP58_M05_L35_PCIE_19_UP_7_SATA_7_TXN</t>
  </si>
  <si>
    <t>D1_TC_DP58_M05_L36_PCIE_19_UP_7_SATA_7_TXP</t>
  </si>
  <si>
    <t>D1_TC_DP59_M05_L37_PCIE_4_LAN_0B_RXN</t>
  </si>
  <si>
    <t>D1_TC_DP59_M05_L38_PCIE_4_LAN_0B_RXP</t>
  </si>
  <si>
    <t>D1_TC_DP60_M05_L37_PCIE_4_LAN_0B_TXN</t>
  </si>
  <si>
    <t>D1_TC_DP60_M05_L38_PCIE_4_LAN_0B_TXP</t>
  </si>
  <si>
    <t>D1_TC_DP61_M05_L39_PCIE_5_LAN_0C_RXN</t>
  </si>
  <si>
    <t>D1_TC_DP61_M05_L40_PCIE_5_LAN_0C_RXP</t>
  </si>
  <si>
    <t>D1_TC_DP62_M05_L39_PCIE_5_LAN_0C_TXN</t>
  </si>
  <si>
    <t>D1_TC_DP62_M05_L40_PCIE_5_LAN_0C_TXP</t>
  </si>
  <si>
    <t>D1_TC_DP63_M05_L41_PCIE_6_SSATA_0_RXN</t>
  </si>
  <si>
    <t>D1_TC_DP63_M05_L42_PCIE_6_SSATA_0_RXP</t>
  </si>
  <si>
    <t>D1_TC_DP64_M05_L41_PCIE_6_SSATA_0_TXN</t>
  </si>
  <si>
    <t>D1_TC_DP64_M05_L42_PCIE_6_SSATA_0_TXP</t>
  </si>
  <si>
    <t>D1_TC_DP65_M05_L43_PCIE_7_SSATA_1_RXN</t>
  </si>
  <si>
    <t>D1_TC_DP65_M05_L44_PCIE_7_SSATA_1_RXP</t>
  </si>
  <si>
    <t>D1_TC_DP66_M05_L43_PCIE_7_SSATA_1_TXN</t>
  </si>
  <si>
    <t>D1_TC_DP66_M05_L44_PCIE_7_SSATA_1_TXP</t>
  </si>
  <si>
    <t>D1_TC_DP67_M05_L45_PCIE_8_SSATA_2_LAN_0D_RXN</t>
  </si>
  <si>
    <t>D1_TC_DP67_M05_L46_PCIE_8_SSATA_2_LAN_0D_RXP</t>
  </si>
  <si>
    <t>D1_TC_DP68_M05_L45_PCIE_8_SSATA_2_LAN_0D_TXN</t>
  </si>
  <si>
    <t>D1_TC_DP68_M05_L46_PCIE_8_SSATA_2_LAN_0D_TXP</t>
  </si>
  <si>
    <t>D1_TC_DP69_M05_L47_PCIE_9_SSATA_3_RXN</t>
  </si>
  <si>
    <t>D1_TC_DP69_M05_L48_PCIE_9_SSATA_3_RXP</t>
  </si>
  <si>
    <t>D1_TC_DP70_M05_L47_PCIE_9_SSATA_3_TXN</t>
  </si>
  <si>
    <t>D1_TC_DP70_M05_L48_PCIE_9_SSATA_3_TXP</t>
  </si>
  <si>
    <t>D1_TC_DP72_PCIE3UP_PLLOBSN</t>
  </si>
  <si>
    <t>D1_TC_DP72_PCIE3UP_PLLOBSP</t>
  </si>
  <si>
    <t>D1_TC_DP77_M02_L53_PCIEUP_10_RXN</t>
  </si>
  <si>
    <t>D1_TC_DP77_M02_L54_PCIEUP_10_RXP</t>
  </si>
  <si>
    <t>D1_TC_DP78_M02_L53_PCIEUP_10_TXN</t>
  </si>
  <si>
    <t>D1_TC_DP78_M02_L54_PCIEUP_10_TXP</t>
  </si>
  <si>
    <t>D1_TC_DP79_M02_L55_PCIEUP_11_RXN</t>
  </si>
  <si>
    <t>D1_TC_DP79_M02_L56_PCIEUP_11_RXP</t>
  </si>
  <si>
    <t>D1_TC_DP80_M02_L55_PCIEUP_11_TXN</t>
  </si>
  <si>
    <t>D1_TC_DP80_M02_L56_PCIEUP_11_TXP</t>
  </si>
  <si>
    <t>D1_TC_DP81_M02_L57_PCIEUP_12_RXN</t>
  </si>
  <si>
    <t>D1_TC_DP81_M02_L58_PCIEUP_12_RXP</t>
  </si>
  <si>
    <t>D1_TC_DP82_M02_L57_PCIEUP_12_TXN</t>
  </si>
  <si>
    <t>D1_TC_DP82_M02_L58_PCIEUP_12_TXP</t>
  </si>
  <si>
    <t>D1_TC_DP83_M02_L59_PCIEUP_13_RXN</t>
  </si>
  <si>
    <t>D1_TC_DP83_M02_L60_PCIEUP_13_RXP</t>
  </si>
  <si>
    <t>D1_TC_DP84_M02_L59_PCIEUP_13_TXN</t>
  </si>
  <si>
    <t>D1_TC_DP84_M02_L60_PCIEUP_13_TXP</t>
  </si>
  <si>
    <t>D1_TC_DP85_M02_L61_PCIEUP_14_RXN</t>
  </si>
  <si>
    <t>D1_TC_DP85_M02_L62_PCIEUP_14_RXP</t>
  </si>
  <si>
    <t>D1_TC_DP86_M02_L61_PCIEUP_14_TXN</t>
  </si>
  <si>
    <t>D1_TC_DP86_M02_L62_PCIEUP_14_TXP</t>
  </si>
  <si>
    <t>D1_TC_DP87_M02_L63_PCIEUP_15_RXN</t>
  </si>
  <si>
    <t>D1_TC_DP87_M02_L64_PCIEUP_15_RXP</t>
  </si>
  <si>
    <t>D1_TC_DP88_M02_L63_PCIEUP_15_TXN</t>
  </si>
  <si>
    <t>D1_TC_DP88_M02_L64_PCIEUP_15_TXP</t>
  </si>
  <si>
    <t>D1_TC_DSW_PWROK</t>
  </si>
  <si>
    <t>D1_TC_EDM0</t>
  </si>
  <si>
    <t>D1_TC_EDM1</t>
  </si>
  <si>
    <t>D1_TC_FPF0_MON</t>
  </si>
  <si>
    <t>D1_TC_FPF0_VREF</t>
  </si>
  <si>
    <t>D1_TC_FPF1_MON</t>
  </si>
  <si>
    <t>D1_TC_FPF1_VREF</t>
  </si>
  <si>
    <t>D1_TC_GPD_0</t>
  </si>
  <si>
    <t>D1_TC_GPD_7</t>
  </si>
  <si>
    <t>D1_TC_GPD_9</t>
  </si>
  <si>
    <t>D1_TC_GPD_10_SLP_S5B</t>
  </si>
  <si>
    <t>D1_TC_GPD_11_LANPHYPC</t>
  </si>
  <si>
    <t>D1_TC_GPD_1_ACPRESENT</t>
  </si>
  <si>
    <t>D1_TC_GPD_2_LAN_WAKEB</t>
  </si>
  <si>
    <t>D1_TC_GPD_3_PWRBTNB</t>
  </si>
  <si>
    <t>D1_TC_GPD_4_SLP_S3B</t>
  </si>
  <si>
    <t>D1_TC_GPD_5_SLP_S4B</t>
  </si>
  <si>
    <t>D1_TC_GPD_6_SLP_AB</t>
  </si>
  <si>
    <t>D1_TC_GPD_8_SUSCLK</t>
  </si>
  <si>
    <t>D1_TC_GPP_G_0_FAN_TACH_0_FAN_TACH0IE</t>
  </si>
  <si>
    <t>D1_TC_GPP_G_10_FAN_PWM_2_FAN_PWM2IE</t>
  </si>
  <si>
    <t>D1_TC_GPP_G_11_FAN_PWM_3_FAN_PWM3IE</t>
  </si>
  <si>
    <t>D1_TC_GPP_G_12_GSXDOUT</t>
  </si>
  <si>
    <t>D1_TC_GPP_G_13_GSXSLOAD</t>
  </si>
  <si>
    <t>D1_TC_GPP_G_14_GSXDIN</t>
  </si>
  <si>
    <t>D1_TC_GPP_G_15_GSXSRESETB</t>
  </si>
  <si>
    <t>D1_TC_GPP_G_16_GSXCLK</t>
  </si>
  <si>
    <t>D1_TC_GPP_G_17_ADR_COMPLETE</t>
  </si>
  <si>
    <t>D1_TC_GPP_G_18_NMIB</t>
  </si>
  <si>
    <t>D1_TC_GPP_G_19_SMIB</t>
  </si>
  <si>
    <t>D1_TC_GPP_G_1_FAN_TACH_1_FAN_TACH1IE</t>
  </si>
  <si>
    <t>D1_TC_GPP_G_20_SSATA_DEVSLP_0</t>
  </si>
  <si>
    <t>D1_TC_GPP_G_21_SSATA_DEVSLP_1</t>
  </si>
  <si>
    <t>D1_TC_GPP_G_22_SSATA_DEVSLP_2</t>
  </si>
  <si>
    <t>D1_TC_GPP_G_23_SSATAXPCIE0_SSATAGP0</t>
  </si>
  <si>
    <t>D1_TC_GPP_G_2_FAN_TACH_2_FAN_TACH2IE</t>
  </si>
  <si>
    <t>D1_TC_GPP_G_3_FAN_TACH_3_FAN_TACH3IE</t>
  </si>
  <si>
    <t>D1_TC_GPP_G_4_FAN_TACH_4_FAN_TACH4IE</t>
  </si>
  <si>
    <t>D1_TC_GPP_G_5_FAN_TACH_5_FAN_TACH5IE</t>
  </si>
  <si>
    <t>D1_TC_GPP_G_6_FAN_TACH_6_FAN_TACH6IE</t>
  </si>
  <si>
    <t>D1_TC_GPP_G_7_FAN_TACH_7_FAN_TACH7IE</t>
  </si>
  <si>
    <t>D1_TC_GPP_G_8_FAN_PWM_0_FAN_PWM0IE</t>
  </si>
  <si>
    <t>D1_TC_GPP_G_9_FAN_PWM_1_FAN_PWM1IE</t>
  </si>
  <si>
    <t>D1_TC_GPP_H_0_SRCCLKREQB_6</t>
  </si>
  <si>
    <t>D1_TC_GPP_H_14_SML3DATA_SML3DATAIE</t>
  </si>
  <si>
    <t>D1_TC_GPP_H_16_SML4CLK_SML4CLKIE</t>
  </si>
  <si>
    <t>D1_TC_GPP_H_17_SML4DATA_SML4DATAIE</t>
  </si>
  <si>
    <t>D1_TC_GPP_H_19_SSATAXPCIE1_SSATAGP1</t>
  </si>
  <si>
    <t>D1_TC_GPP_H_1_SRCCLKREQB_7</t>
  </si>
  <si>
    <t>D1_TC_GPP_H_20_SSATAXPCIE2_SSATAGP2</t>
  </si>
  <si>
    <t>D1_TC_GPP_H_21_SSATAXPCIE3_SSATAGP3</t>
  </si>
  <si>
    <t>D1_TC_GPP_H_22_SSATAXPCIE4_SSATAGP4</t>
  </si>
  <si>
    <t>D1_TC_GPP_H_23_SSATAXPCIE5_SSATAGP5</t>
  </si>
  <si>
    <t>D1_TC_GPP_H_2_SRCCLKREQB_8</t>
  </si>
  <si>
    <t>D1_TC_GPP_H_3_SRCCLKREQB_9</t>
  </si>
  <si>
    <t>D1_TC_GPP_H_4_SRCCLKREQB_10</t>
  </si>
  <si>
    <t>D1_TC_GPP_H_5_SRCCLKREQB_11</t>
  </si>
  <si>
    <t>D1_TC_GPP_I_10</t>
  </si>
  <si>
    <t>D1_TC_GPP_I_0_GBE_TDO</t>
  </si>
  <si>
    <t>D1_TC_GPP_I_1_GBE_TCK</t>
  </si>
  <si>
    <t>D1_TC_GPP_I_2_GBE_TMS</t>
  </si>
  <si>
    <t>D1_TC_GPP_I_3_GBE_TDI</t>
  </si>
  <si>
    <t>D1_TC_GPP_I_4_DO_RESET_INB</t>
  </si>
  <si>
    <t>D1_TC_GPP_I_5_DO_RESET_OUTB</t>
  </si>
  <si>
    <t>D1_TC_GPP_I_6_RESET_DONE</t>
  </si>
  <si>
    <t>D1_TC_GPP_I_7_GBE_TRST_N</t>
  </si>
  <si>
    <t>D1_TC_GPP_I_8_GBE_PCI_DIS_N</t>
  </si>
  <si>
    <t>D1_TC_GPP_I_9_GBE_LAN_DIS_N</t>
  </si>
  <si>
    <t>D1_TC_GPP_J_0_GBE_LED_0_0</t>
  </si>
  <si>
    <t>D1_TC_GPP_J_10_GBE_SCL_1</t>
  </si>
  <si>
    <t>D1_TC_GPP_J_11_GBE_SDA_1</t>
  </si>
  <si>
    <t>D1_TC_GPP_J_12_GBE_SCL_2</t>
  </si>
  <si>
    <t>D1_TC_GPP_J_13_GBE_SDA_2</t>
  </si>
  <si>
    <t>D1_TC_GPP_J_14_GBE_SCL_3</t>
  </si>
  <si>
    <t>D1_TC_GPP_J_15_GBE_SDA_3</t>
  </si>
  <si>
    <t>D1_TC_GPP_J_16_GBE_SDP_0_0</t>
  </si>
  <si>
    <t>D1_TC_GPP_J_17_GBE_SDP_0_1</t>
  </si>
  <si>
    <t>D1_TC_GPP_J_18_GBE_SDP_1_0</t>
  </si>
  <si>
    <t>D1_TC_GPP_J_19_GBE_SDP_1_1</t>
  </si>
  <si>
    <t>D1_TC_GPP_J_1_GBE_LED_0_1</t>
  </si>
  <si>
    <t>D1_TC_GPP_J_20_GBE_SDP_2_0</t>
  </si>
  <si>
    <t>D1_TC_GPP_J_21_GBE_SDP_2_1</t>
  </si>
  <si>
    <t>D1_TC_GPP_J_22_GBE_SDP_3_0</t>
  </si>
  <si>
    <t>D1_TC_GPP_J_23_GBE_SDP_3_1</t>
  </si>
  <si>
    <t>D1_TC_GPP_J_2_GBE_LED_1_0</t>
  </si>
  <si>
    <t>D1_TC_GPP_J_3_GBE_LED_1_1</t>
  </si>
  <si>
    <t>D1_TC_GPP_J_4_GBE_LED_2_0</t>
  </si>
  <si>
    <t>D1_TC_GPP_J_5_GBE_LED_2_1</t>
  </si>
  <si>
    <t>D1_TC_GPP_J_6_GBE_LED_3_0</t>
  </si>
  <si>
    <t>D1_TC_GPP_J_7_GBE_LED_3_1</t>
  </si>
  <si>
    <t>D1_TC_GPP_J_8_GBE_SCL_0</t>
  </si>
  <si>
    <t>D1_TC_GPP_J_9_GBE_SDA_0</t>
  </si>
  <si>
    <t>D1_TC_GPP_K_7</t>
  </si>
  <si>
    <t>D1_TC_GPP_K_0_GBE_RMIICLK</t>
  </si>
  <si>
    <t>D1_TC_GPP_K_10_PE_RST_N</t>
  </si>
  <si>
    <t>D1_TC_GPP_K_1_GBE_RMII_RXD_0</t>
  </si>
  <si>
    <t>D1_TC_GPP_K_2_GBE_RMII_RXD_1</t>
  </si>
  <si>
    <t>D1_TC_GPP_K_3_GBE_RMII_CRS_DV</t>
  </si>
  <si>
    <t>D1_TC_GPP_K_4_GBE_RMII_TX_EN</t>
  </si>
  <si>
    <t>D1_TC_GPP_K_5_GBE_RMII_TXD_0</t>
  </si>
  <si>
    <t>D1_TC_GPP_K_6_GBE_RMII_TXD_1</t>
  </si>
  <si>
    <t>D1_TC_GPP_K_8_GBE_RMII_ARBIN</t>
  </si>
  <si>
    <t>D1_TC_GPP_K_9_GBE_RMII_ARB_OUT</t>
  </si>
  <si>
    <t>D1_TC_GPP_L_10_VISA2CH0_CLK</t>
  </si>
  <si>
    <t>D1_TC_GPP_L_11_VISA2CH1_D0</t>
  </si>
  <si>
    <t>D1_TC_GPP_L_12_VISA2CH1_D1</t>
  </si>
  <si>
    <t>D1_TC_GPP_L_13_VISA2CH1_D2</t>
  </si>
  <si>
    <t>D1_TC_GPP_L_14_VISA2CH1_D3</t>
  </si>
  <si>
    <t>D1_TC_GPP_L_15_VISA2CH1_D4</t>
  </si>
  <si>
    <t>D1_TC_GPP_L_16_VISA2CH1_D5</t>
  </si>
  <si>
    <t>D1_TC_GPP_L_17_VISA2CH1_D6</t>
  </si>
  <si>
    <t>D1_TC_GPP_L_18_VISA2CH1_D7</t>
  </si>
  <si>
    <t>D1_TC_GPP_L_19_VISA2CH1_CLK</t>
  </si>
  <si>
    <t>D1_TC_GPP_L_2_VISA2CH0_D0</t>
  </si>
  <si>
    <t>D1_TC_GPP_L_3_VISA2CH0_D1</t>
  </si>
  <si>
    <t>D1_TC_GPP_L_4_VISA2CH0_D2</t>
  </si>
  <si>
    <t>D1_TC_GPP_L_5_VISA2CH0_D3</t>
  </si>
  <si>
    <t>D1_TC_GPP_L_6_VISA2CH0_D4</t>
  </si>
  <si>
    <t>D1_TC_GPP_L_7_VISA2CH0_D5</t>
  </si>
  <si>
    <t>D1_TC_GPP_L_8_VISA2CH0_D6</t>
  </si>
  <si>
    <t>D1_TC_GPP_L_9_VISA2CH0_D7</t>
  </si>
  <si>
    <t>D1_TC_INTRUDERB</t>
  </si>
  <si>
    <t>D1_TC_ITP_PMODE</t>
  </si>
  <si>
    <t>D1_TC_KR0_DFTANA0</t>
  </si>
  <si>
    <t>D1_TC_KR0_DFTANA1</t>
  </si>
  <si>
    <t>D1_TC_KR1_DFTANA0</t>
  </si>
  <si>
    <t>D1_TC_KR1_DFTANA1</t>
  </si>
  <si>
    <t>D1_TC_LDOMON</t>
  </si>
  <si>
    <t>D1_TC_PCH_PWROK</t>
  </si>
  <si>
    <t>D1_TC_PECI__TC</t>
  </si>
  <si>
    <t>D1_TC_PLTRST_CPUB</t>
  </si>
  <si>
    <t>D1_TC_PM_SYNC2</t>
  </si>
  <si>
    <t>D1_TC_PM_SYNC</t>
  </si>
  <si>
    <t>D1_TC_RSMRSTB</t>
  </si>
  <si>
    <t>D1_TC_RTESTB</t>
  </si>
  <si>
    <t>D1_TC_SC4_TD01_GPP_H_10_SML2CLK_SML2CLKIE</t>
  </si>
  <si>
    <t>D1_TC_SC4_TD01_GPP_H_11_SML2DATA_SML2DATAIE</t>
  </si>
  <si>
    <t>D1_TC_SC4_TD01_GPP_H_12_SML2ALERTB_SML2ALERTBIE</t>
  </si>
  <si>
    <t>D1_TC_SC4_TD01_GPP_H_13_SML3CLK_SML3CLKIE</t>
  </si>
  <si>
    <t>D1_TC_SC4_TD01_GPP_H_6_SRCCLKREQB_12</t>
  </si>
  <si>
    <t>D1_TC_SC4_TD01_GPP_H_7_SRCCLKREQB_13</t>
  </si>
  <si>
    <t>D1_TC_SC4_TD01_GPP_H_8_SRCCLKREQB_14</t>
  </si>
  <si>
    <t>D1_TC_SC4_TD01_GPP_H_9_SRCCLKREQB_15</t>
  </si>
  <si>
    <t>D1_TC_SC4_TD02_KR0_REFCLKIN</t>
  </si>
  <si>
    <t>D1_TC_SC4_TD02_RTCX1</t>
  </si>
  <si>
    <t>D1_TC_SC4_TD02_XTAL_IN</t>
  </si>
  <si>
    <t>D1_TC_SLP_LANB</t>
  </si>
  <si>
    <t>D1_TC_SLP_SUSB</t>
  </si>
  <si>
    <t>D1_TC_SPI0_CLK</t>
  </si>
  <si>
    <t>D1_TC_SPI0_FLASH_0_CSB</t>
  </si>
  <si>
    <t>D1_TC_SPI0_FLASH_1_CSB</t>
  </si>
  <si>
    <t>D1_TC_SPI0_IO_2</t>
  </si>
  <si>
    <t>D1_TC_SPI0_IO_3</t>
  </si>
  <si>
    <t>D1_TC_SPI0_MISO_IO_1</t>
  </si>
  <si>
    <t>D1_TC_SPI0_MOSI_IO_0</t>
  </si>
  <si>
    <t>D1_TC_SPI0_TPM_CSB</t>
  </si>
  <si>
    <t>D1_TC_SRTCRSTB</t>
  </si>
  <si>
    <t>D1_TC_SYS_PWROK</t>
  </si>
  <si>
    <t>D1_TC_SYS_RESETB</t>
  </si>
  <si>
    <t>D1_TC_TD01_GPP_H_15_SML3ALERTB_SML3ALERTBIE</t>
  </si>
  <si>
    <t>D1_TC_TD02_GPP_H_18_SML4ALERTB_SML4ALERTBIE</t>
  </si>
  <si>
    <t>D1_TC_TD02_KR0_REFCLKOUT</t>
  </si>
  <si>
    <t>D1_TC_TD02_RTCX2</t>
  </si>
  <si>
    <t>D1_TC_TD02_XTAL_OUT</t>
  </si>
  <si>
    <t>D1_TC_TD03_GPP_B_23MEIE_SML1ALERTB_PCHHOTB__TC</t>
  </si>
  <si>
    <t>D1_TC_TD04_JTAGX</t>
  </si>
  <si>
    <t>D1_TC_TD04_JTAG_TCK</t>
  </si>
  <si>
    <t>D1_TC_TD04_JTAG_TDI</t>
  </si>
  <si>
    <t>D1_TC_TD04_JTAG_TDO</t>
  </si>
  <si>
    <t>D1_TC_TD04_JTAG_TMS</t>
  </si>
  <si>
    <t>D1_TC_TD05_JTAG_2_TCK</t>
  </si>
  <si>
    <t>D1_TC_TD05_JTAG_2_TDI</t>
  </si>
  <si>
    <t>D1_TC_TD05_JTAG_2_TDO</t>
  </si>
  <si>
    <t>D1_TC_TD05_JTAG_2_TMS</t>
  </si>
  <si>
    <t>D1_TC_TD05_JTAG_2_TRSTB</t>
  </si>
  <si>
    <t>D1_TC_THRMTRIPB__TC</t>
  </si>
  <si>
    <t>D1_TC_TRIGGER_IN</t>
  </si>
  <si>
    <t>D1_TC_TRIGGER_OUT</t>
  </si>
  <si>
    <t>D1_TC_USB2_ID</t>
  </si>
  <si>
    <t>D1_TC_USB2_PLLMON</t>
  </si>
  <si>
    <t>D1_TC_USB2_VBUS</t>
  </si>
  <si>
    <t>D1_TC_USB2_VBUSSENSE</t>
  </si>
  <si>
    <t>KC6.4</t>
  </si>
  <si>
    <t>KE6.4</t>
  </si>
  <si>
    <t>KC5.4</t>
  </si>
  <si>
    <t>KE5.4</t>
  </si>
  <si>
    <t>D1_TC_WAKEB</t>
  </si>
  <si>
    <t>D1_TC_WTVCCRTCEXT</t>
  </si>
  <si>
    <t>D1_TC__GPP_A_0_RCINB_ESPI_ALERT1B</t>
  </si>
  <si>
    <t>D1_TC__GPP_A_13_SUSWARNB_SUSPWRDNACK</t>
  </si>
  <si>
    <t>D1_TC__GPP_A_5_LFRAMEB_ESPI_CS0B</t>
  </si>
  <si>
    <t>D1_TC__GPP_A_7_PIRQAB_ESPI_ALERT0B</t>
  </si>
  <si>
    <t>D1_TC__GPP_A_9_CLKOUT_LPC_0_ESPI_CLK</t>
  </si>
  <si>
    <t>D1_TC__GPP_D_13_SML0BCLK_SML0BCLKIE</t>
  </si>
  <si>
    <t>D1_TC__GPP_D_14_SML0BDATA_SML0BDATAIE</t>
  </si>
  <si>
    <t>D1_TC__GPP_D_16_SML0BALERTB_SML0BALERTBIE</t>
  </si>
  <si>
    <t>D1_TC__GPP_E_0_SATAXPCIE_0_SATAGP_0</t>
  </si>
  <si>
    <t>D1_TC__GPP_E_1_SATAXPCIE_1_SATAGP_1</t>
  </si>
  <si>
    <t>D1_TC__SC4_TD01_GPP_C_2_SMBALERTB</t>
  </si>
  <si>
    <t>D1_TC__SC4_TD01_GPP_C_3_SML0CLK_SML0CLKIE</t>
  </si>
  <si>
    <t>D1_TC__SC4_TD01_GPP_C_4_SML0DATA_SML0DATAIE</t>
  </si>
  <si>
    <t>D1_TC__SC4_TD01_GPP_C_5_SML0ALERTB_SML0ALERTBIE</t>
  </si>
  <si>
    <t>D1_TC__SC4_TD01_GPP_C_6_SML1CLK_SML1CLKIE</t>
  </si>
  <si>
    <t>D1_TC__SC4_TD01_GPP_C_7_SML1DATA_SML1DATAIE</t>
  </si>
  <si>
    <t>D1_TC__SC4_TD01_GPP_D_5_SSP0_SFRM</t>
  </si>
  <si>
    <t>D1_TC__SC4_TD01_GPP_D_6_SSP0_TXD</t>
  </si>
  <si>
    <t>D1_TC__SC4_TD01_GPP_D_7_SSP0_RXD</t>
  </si>
  <si>
    <t>D1_TC__SC4_TD01_GPP_F_0_SATAXPCIE_3_SATAGP_3</t>
  </si>
  <si>
    <t>D1_TC__SC4_TD01_GPP_F_10_SATA_SCLOCK</t>
  </si>
  <si>
    <t>D1_TC__SC4_TD01_GPP_F_11_SATA_SLOAD</t>
  </si>
  <si>
    <t>D1_TC__SC4_TD01_GPP_F_12_SATA_SDATAOUT1</t>
  </si>
  <si>
    <t>D1_TC__SC4_TD01_GPP_F_13_SATA_SDATAOUT0</t>
  </si>
  <si>
    <t>D1_TC__SC4_TD01_GPP_F_14_SSATA_LEDB</t>
  </si>
  <si>
    <t>D1_TC__SC4_TD01_GPP_F_15_USB2_OCB_4</t>
  </si>
  <si>
    <t>D1_TC__SC4_TD01_GPP_F_16_USB2_OCB_5</t>
  </si>
  <si>
    <t>D1_TC__SC4_TD01_GPP_F_17_USB2_OCB_6</t>
  </si>
  <si>
    <t>D1_TC__SC4_TD01_GPP_F_18_USB2_OCB_7</t>
  </si>
  <si>
    <t>D1_TC__SC4_TD01_GPP_F_19_GBE_SMBUS_CLK</t>
  </si>
  <si>
    <t>D1_TC__SC4_TD01_GPP_F_1_SATAXPCIE_4_SATAGP_4</t>
  </si>
  <si>
    <t>D1_TC__SC4_TD01_GPP_F_20_GBE_SMBDATA</t>
  </si>
  <si>
    <t>D1_TC__SC4_TD01_GPP_F_21_GBE_SMBALRTN</t>
  </si>
  <si>
    <t>D1_TC__SC4_TD01_GPP_F_22_SSATA_SCLOCK</t>
  </si>
  <si>
    <t>D1_TC__SC4_TD01_GPP_F_23_SSATA_SLOAD</t>
  </si>
  <si>
    <t>D1_TC__SC4_TD01_GPP_F_2_SATAXPCIE_5_SATAGP_5</t>
  </si>
  <si>
    <t>D1_TC__SC4_TD01_GPP_F_3_SATAXPCIE_6_SATAGP_6</t>
  </si>
  <si>
    <t>D1_TC__SC4_TD01_GPP_F_4_SATAXPCIE_7_SATAGP_7</t>
  </si>
  <si>
    <t>D1_TC__SC4_TD01_GPP_F_5_SATA_DEVSLP_3</t>
  </si>
  <si>
    <t>D1_TC__SC4_TD01_GPP_F_6_SATA_DEVSLP_4</t>
  </si>
  <si>
    <t>D1_TC__SC4_TD01_GPP_F_7_SATA_DEVSLP_5</t>
  </si>
  <si>
    <t>D1_TC__SC4_TD01_GPP_F_8_SATA_DEVSLP_6</t>
  </si>
  <si>
    <t>D1_TC__SC4_TD01_GPP_F_9_SATA_DEVSLP_7</t>
  </si>
  <si>
    <t>D1_TC__TD01_GPP_D_10_SSATA_DEVSLP_4</t>
  </si>
  <si>
    <t>D1_TC__TD01_GPP_D_11_SSATA_DEVSLP_5</t>
  </si>
  <si>
    <t>D1_TC__TD01_GPP_D_12_SSATA_SDATAOUT1</t>
  </si>
  <si>
    <t>D1_TC__TD01_GPP_D_9_SSATA_DEVSLP_3</t>
  </si>
  <si>
    <t>D1_TC__TD02_GPP_E_2_SATAXPCIE_2_SATAGP_2</t>
  </si>
  <si>
    <t>D1_TC__TD03_GPP_A_12_BM_BUSYB_SXEXITHLDOFFB</t>
  </si>
  <si>
    <t>D1_TC__TD03_GPP_A_14_ESPI_RESETB</t>
  </si>
  <si>
    <t>D1_TC__TD03_GPP_A_16_CLKOUT_LPC_2</t>
  </si>
  <si>
    <t>D1_TC__TD03_GPP_B_10_SRCCLKREQB_5</t>
  </si>
  <si>
    <t>D1_TC__TD03_GPP_B_7_SRCCLKREQB_2</t>
  </si>
  <si>
    <t>D1_TC__TD03_GPP_B_8_SRCCLKREQB_3</t>
  </si>
  <si>
    <t>D1_TC__TD03_GPP_B_9_SRCCLKREQB_4</t>
  </si>
  <si>
    <t>D3_GPP_I_11_GPIO_RCOMP_3P3</t>
  </si>
  <si>
    <t>RC12.2</t>
  </si>
  <si>
    <t>D3_GPP_K_11_GPIO_RCOMP_1P8_3P3</t>
  </si>
  <si>
    <t>RC13.2</t>
  </si>
  <si>
    <t>D3_P__HC10_1P05_ISCLK</t>
  </si>
  <si>
    <t>D3_P__HC1_3_1P0_VNNCPM</t>
  </si>
  <si>
    <t>D3_P__HC2_3_1P0_VNN</t>
  </si>
  <si>
    <t>D3_P__HC3_2_1P05_MPHY</t>
  </si>
  <si>
    <t>D3_P__HC4_1P05_XTALPLL_CRO</t>
  </si>
  <si>
    <t>D3_P__HC5_1P05_PLLPRIM</t>
  </si>
  <si>
    <t>D3_P__HC7_1P05_CPU_JTAG_IO</t>
  </si>
  <si>
    <t>D3_P__HC8_1P05_KR_LV</t>
  </si>
  <si>
    <t>D3_P__HC9_2_1P05_SRAM</t>
  </si>
  <si>
    <t>D3_P__LC10_1P8_3P3_GPP</t>
  </si>
  <si>
    <t>D3_P__LC11_3P3_HVCMOS_SPI_AZIO</t>
  </si>
  <si>
    <t>D3_P__LC12_3P3_FUSELDO_UHV_RTCPRIM</t>
  </si>
  <si>
    <t>D3_P__LC13_3P3_RTC</t>
  </si>
  <si>
    <t>D3_P__LC14_1P8_KR_HV</t>
  </si>
  <si>
    <t>D3_P__LC1_1P05_FUSELDO_LV</t>
  </si>
  <si>
    <t>D3_P__LC2_1P0_1P5_FUSE_VCCF</t>
  </si>
  <si>
    <t>D3_P__LC3_1P0_3P3_FUSE_FHV</t>
  </si>
  <si>
    <t>D3_P__LC4_1P0_3P3_FUSE_FHV</t>
  </si>
  <si>
    <t>D3_P__LC5_1P05_GPPL</t>
  </si>
  <si>
    <t>D3_P__LC6_1P8_GPP</t>
  </si>
  <si>
    <t>D3_P__LC7_1P8_AZIO</t>
  </si>
  <si>
    <t>D3_P__LC8_1P8_VCCPLDO_FUSELDO_EHV</t>
  </si>
  <si>
    <t>D3_P__LC9_1P8_3P3_VCCDSW_LDO</t>
  </si>
  <si>
    <t>D3_P__VCCAPCIE2PLL_1P05</t>
  </si>
  <si>
    <t>D3_P__VCCAPCIE3PLL_1P05</t>
  </si>
  <si>
    <t>D3_P__VCCASATA3PLL_1P05</t>
  </si>
  <si>
    <t>D3_P__VCCAUPPCIE2PLL_1P05</t>
  </si>
  <si>
    <t>D3_P__VCCAUPPCIE3PLL_1P05</t>
  </si>
  <si>
    <t>D3_P__VCCA_BCLK_1P05</t>
  </si>
  <si>
    <t>D3_P__VCCA_DP_1P05</t>
  </si>
  <si>
    <t>D3_P__VCCA_NSSC_1P05</t>
  </si>
  <si>
    <t>D3_P__VCCA_PCI_1P05</t>
  </si>
  <si>
    <t>D3_P__VCCA_PLL0_1P05</t>
  </si>
  <si>
    <t>D3_P__VCCA_PLL1_1P05</t>
  </si>
  <si>
    <t>D3_P__VCCA_SRC_1P05</t>
  </si>
  <si>
    <t>D3_P__VCCA_XTAL_1P05</t>
  </si>
  <si>
    <t>D3_P__VCCKRLCPLL_1P05</t>
  </si>
  <si>
    <t>D3_TC_AZACPU_SCLK</t>
  </si>
  <si>
    <t>D3_TC_AZACPU_SDI</t>
  </si>
  <si>
    <t>D3_TC_AZACPU_SDO</t>
  </si>
  <si>
    <t>D3_TC_AZA_BCLK</t>
  </si>
  <si>
    <t>D3_TC_AZA_RSTB</t>
  </si>
  <si>
    <t>D3_TC_AZA_SDI_1</t>
  </si>
  <si>
    <t>D3_TC_AZA_SYNC</t>
  </si>
  <si>
    <t>D3_TC_CLOCKSE_BMCCLK</t>
  </si>
  <si>
    <t>D3_TC_CLOCKSE_PMSYNCCLK1</t>
  </si>
  <si>
    <t>D3_TC_CLOCKSE_PMSYNCCLK2</t>
  </si>
  <si>
    <t>D3_TC_CPUPWRGD</t>
  </si>
  <si>
    <t>D3_TC_CPU_TRSTB</t>
  </si>
  <si>
    <t>D3_TC_DP01_CLKOUT_CPUBCLK_N</t>
  </si>
  <si>
    <t>D3_TC_DP01_CLKOUT_CPUBCLK_P</t>
  </si>
  <si>
    <t>D3_TC_DP02_CLKOUT_CPUDP_N</t>
  </si>
  <si>
    <t>D3_TC_DP02_CLKOUT_CPUDP_P</t>
  </si>
  <si>
    <t>D3_TC_DP03_CLKOUT_CPUNSSC_N</t>
  </si>
  <si>
    <t>D3_TC_DP03_CLKOUT_CPUNSSC_P</t>
  </si>
  <si>
    <t>D3_TC_DP04_CLKOUT_CPUPCIBCLK_N</t>
  </si>
  <si>
    <t>D3_TC_DP04_CLKOUT_CPUPCIBCLK_P</t>
  </si>
  <si>
    <t>D3_TC_DP05_CLKOUT_ITPXDP_N</t>
  </si>
  <si>
    <t>D3_TC_DP05_CLKOUT_ITPXDP_P</t>
  </si>
  <si>
    <t>D3_TC_DP06_M01_CLKOUT_SRC_N_0</t>
  </si>
  <si>
    <t>D3_TC_DP06_M01_CLKOUT_SRC_P_0</t>
  </si>
  <si>
    <t>D3_TC_DP07_M01_CLKOUT_SRC_N_1</t>
  </si>
  <si>
    <t>D3_TC_DP07_M01_CLKOUT_SRC_P_1</t>
  </si>
  <si>
    <t>D3_TC_DP08_M01_CLKOUT_SRC_N_2</t>
  </si>
  <si>
    <t>D3_TC_DP08_M01_CLKOUT_SRC_P_2</t>
  </si>
  <si>
    <t>D3_TC_DP09_M01_CLKOUT_SRC_N_3</t>
  </si>
  <si>
    <t>D3_TC_DP09_M01_CLKOUT_SRC_P_3</t>
  </si>
  <si>
    <t>D3_TC_DP100_M02_L75_PCIEUP_7_TXN</t>
  </si>
  <si>
    <t>LC10.2</t>
  </si>
  <si>
    <t>LC10.1</t>
  </si>
  <si>
    <t>D3_TC_DP100_M02_L76_PCIEUP_7_TXP</t>
  </si>
  <si>
    <t>LC10.4</t>
  </si>
  <si>
    <t>LC10.5</t>
  </si>
  <si>
    <t>D3_TC_DP101_M02_L77_PCIEUP_8_RXN</t>
  </si>
  <si>
    <t>LC11.9</t>
  </si>
  <si>
    <t>LC11.10</t>
  </si>
  <si>
    <t>D3_TC_DP101_M02_L78_PCIEUP_8_RXP</t>
  </si>
  <si>
    <t>LC11.7</t>
  </si>
  <si>
    <t>LC11.6</t>
  </si>
  <si>
    <t>D3_TC_DP102_M02_L77_PCIEUP_8_TXN</t>
  </si>
  <si>
    <t>LC11.2</t>
  </si>
  <si>
    <t>LC11.1</t>
  </si>
  <si>
    <t>D3_TC_DP102_M02_L78_PCIEUP_8_TXP</t>
  </si>
  <si>
    <t>LC11.4</t>
  </si>
  <si>
    <t>LC11.5</t>
  </si>
  <si>
    <t>D3_TC_DP103_M02_L79_PCIEUP_9_RXN</t>
  </si>
  <si>
    <t>CC227.2</t>
  </si>
  <si>
    <t>D3_TC_DP103_M02_L80_PCIEUP_9_RXP</t>
  </si>
  <si>
    <t>CC228.2</t>
  </si>
  <si>
    <t>D3_TC_DP104_M02_L79_PCIEUP_9_TXN</t>
  </si>
  <si>
    <t>CC227.1</t>
  </si>
  <si>
    <t>D3_TC_DP104_M02_L80_PCIEUP_9_TXP</t>
  </si>
  <si>
    <t>CC228.1</t>
  </si>
  <si>
    <t>D3_TC_DP106_SATA_PLLOBSN</t>
  </si>
  <si>
    <t>D3_TC_DP106_SATA_PLLOBSP</t>
  </si>
  <si>
    <t>D3_TC_DP107_M06_USB2N_1</t>
  </si>
  <si>
    <t>D3_TC_DP107_M06_USB2P_1</t>
  </si>
  <si>
    <t>D3_TC_DP108_M06_USB2N_2</t>
  </si>
  <si>
    <t>D3_TC_DP108_M06_USB2P_2</t>
  </si>
  <si>
    <t>D3_TC_DP109_M06_USB2N_3</t>
  </si>
  <si>
    <t>D3_TC_DP109_M06_USB2P_3</t>
  </si>
  <si>
    <t>D3_TC_DP10_M01_CLKOUT_SRC_N_4</t>
  </si>
  <si>
    <t>D3_TC_DP10_M01_CLKOUT_SRC_P_4</t>
  </si>
  <si>
    <t>D3_TC_DP110_M06_USB2N_4</t>
  </si>
  <si>
    <t>D3_TC_DP110_M06_USB2P_4</t>
  </si>
  <si>
    <t>D3_TC_DP111_M06_USB2N_5</t>
  </si>
  <si>
    <t>D3_TC_DP111_M06_USB2P_5</t>
  </si>
  <si>
    <t>D3_TC_DP112_M06_USB2N_6</t>
  </si>
  <si>
    <t>D3_TC_DP112_M06_USB2P_6</t>
  </si>
  <si>
    <t>D3_TC_DP113_M06_USB2N_7</t>
  </si>
  <si>
    <t>D3_TC_DP113_M06_USB2P_7</t>
  </si>
  <si>
    <t>D3_TC_DP114_M06_USB2N_8</t>
  </si>
  <si>
    <t>D3_TC_DP114_M06_USB2P_8</t>
  </si>
  <si>
    <t>D3_TC_DP115_M06_USB2N_9</t>
  </si>
  <si>
    <t>D3_TC_DP115_M06_USB2P_9</t>
  </si>
  <si>
    <t>D3_TC_DP116_M06_USB2N_10</t>
  </si>
  <si>
    <t>D3_TC_DP116_M06_USB2P_10</t>
  </si>
  <si>
    <t>D3_TC_DP117_M06_USB2N_11</t>
  </si>
  <si>
    <t>D3_TC_DP117_M06_USB2P_11</t>
  </si>
  <si>
    <t>D3_TC_DP118_M06_USB2N_12</t>
  </si>
  <si>
    <t>D3_TC_DP118_M06_USB2P_12</t>
  </si>
  <si>
    <t>D3_TC_DP119_M06_USB2N_13</t>
  </si>
  <si>
    <t>D3_TC_DP119_M06_USB2P_13</t>
  </si>
  <si>
    <t>D3_TC_DP11_M01_CLKOUT_SRC_N_5</t>
  </si>
  <si>
    <t>D3_TC_DP11_M01_CLKOUT_SRC_P_5</t>
  </si>
  <si>
    <t>D3_TC_DP120_M06_USB2N_14</t>
  </si>
  <si>
    <t>D3_TC_DP120_M06_USB2P_14</t>
  </si>
  <si>
    <t>D3_TC_DP121_M05_L81_USB3_1_RXN</t>
  </si>
  <si>
    <t>LC13.9</t>
  </si>
  <si>
    <t>LC13.10</t>
  </si>
  <si>
    <t>D3_TC_DP121_M05_L82_USB3_1_RXP</t>
  </si>
  <si>
    <t>LC13.7</t>
  </si>
  <si>
    <t>LC13.6</t>
  </si>
  <si>
    <t>D3_TC_DP122_M05_L81_USB3_1_TXN</t>
  </si>
  <si>
    <t>LC13.2</t>
  </si>
  <si>
    <t>LC13.1</t>
  </si>
  <si>
    <t>D3_TC_DP122_M05_L82_USB3_1_TXP</t>
  </si>
  <si>
    <t>LC13.4</t>
  </si>
  <si>
    <t>LC13.5</t>
  </si>
  <si>
    <t>D3_TC_DP123_M05_L85_USB3_2_RXN</t>
  </si>
  <si>
    <t>CC239.2</t>
  </si>
  <si>
    <t>D3_TC_DP123_M05_L86_USB3_2_RXP</t>
  </si>
  <si>
    <t>CC240.2</t>
  </si>
  <si>
    <t>D3_TC_DP124_M05_L85_USB3_2_TXN</t>
  </si>
  <si>
    <t>CC239.1</t>
  </si>
  <si>
    <t>D3_TC_DP124_M05_L86_USB3_2_TXP</t>
  </si>
  <si>
    <t>CC240.1</t>
  </si>
  <si>
    <t>D3_TC_DP125_M05_L87_USB3_3_RXN</t>
  </si>
  <si>
    <t>CC241.2</t>
  </si>
  <si>
    <t>D3_TC_DP125_M05_L88_USB3_3_RXP</t>
  </si>
  <si>
    <t>CC242.2</t>
  </si>
  <si>
    <t>D3_TC_DP126_M05_L87_USB3_3_TXN</t>
  </si>
  <si>
    <t>CC241.1</t>
  </si>
  <si>
    <t>D3_TC_DP126_M05_L88_USB3_3_TXP</t>
  </si>
  <si>
    <t>CC242.1</t>
  </si>
  <si>
    <t>D3_TC_DP127_M05_L89_USB3_4_RXN</t>
  </si>
  <si>
    <t>CC243.2</t>
  </si>
  <si>
    <t>D3_TC_DP127_M05_L90_USB3_4_RXP</t>
  </si>
  <si>
    <t>CC244.2</t>
  </si>
  <si>
    <t>D3_TC_DP128_M05_L89_USB3_4_TXN</t>
  </si>
  <si>
    <t>CC243.1</t>
  </si>
  <si>
    <t>D3_TC_DP128_M05_L90_USB3_4_TXP</t>
  </si>
  <si>
    <t>CC244.1</t>
  </si>
  <si>
    <t>D3_TC_DP129_M05_L91_USB3_5_RXN</t>
  </si>
  <si>
    <t>CC245.2</t>
  </si>
  <si>
    <t>D3_TC_DP129_M05_L92_USB3_5_RXP</t>
  </si>
  <si>
    <t>CC246.2</t>
  </si>
  <si>
    <t>D3_TC_DP12_M01_CLKOUT_SRC_N_6</t>
  </si>
  <si>
    <t>D3_TC_DP12_M01_CLKOUT_SRC_P_6</t>
  </si>
  <si>
    <t>D3_TC_DP130_M05_L91_USB3_5_TXN</t>
  </si>
  <si>
    <t>CC245.1</t>
  </si>
  <si>
    <t>D3_TC_DP130_M05_L92_USB3_5_TXP</t>
  </si>
  <si>
    <t>CC246.1</t>
  </si>
  <si>
    <t>D3_TC_DP131_M05_L93_USB3_6_RXN</t>
  </si>
  <si>
    <t>LC14.9</t>
  </si>
  <si>
    <t>LC14.10</t>
  </si>
  <si>
    <t>D3_TC_DP131_M05_L94_USB3_6_RXP</t>
  </si>
  <si>
    <t>LC14.7</t>
  </si>
  <si>
    <t>LC14.6</t>
  </si>
  <si>
    <t>D3_TC_DP132_M05_L93_USB3_6_TXN</t>
  </si>
  <si>
    <t>LC14.2</t>
  </si>
  <si>
    <t>LC14.1</t>
  </si>
  <si>
    <t>D3_TC_DP132_M05_L94_USB3_6_TXP</t>
  </si>
  <si>
    <t>LC14.4</t>
  </si>
  <si>
    <t>LC14.5</t>
  </si>
  <si>
    <t>D3_TC_DP133_M05_L95_USB3_7_PCIE_0_RXN</t>
  </si>
  <si>
    <t>LC15.9</t>
  </si>
  <si>
    <t>LC15.10</t>
  </si>
  <si>
    <t>D3_TC_DP133_M05_L96_USB3_7_PCIE_0_RXP</t>
  </si>
  <si>
    <t>LC15.7</t>
  </si>
  <si>
    <t>LC15.6</t>
  </si>
  <si>
    <t>D3_TC_DP134_M05_L95_USB3_7_PCIE_0_TXN</t>
  </si>
  <si>
    <t>LC15.2</t>
  </si>
  <si>
    <t>LC15.1</t>
  </si>
  <si>
    <t>D3_TC_DP134_M05_L96_USB3_7_PCIE_0_TXP</t>
  </si>
  <si>
    <t>LC15.4</t>
  </si>
  <si>
    <t>LC15.5</t>
  </si>
  <si>
    <t>D3_TC_DP135_M05_L97_USB3_8_PCIE_1_RXN</t>
  </si>
  <si>
    <t>CC247.2</t>
  </si>
  <si>
    <t>D3_TC_DP135_M05_L98_USB3_8_PCIE_1_RXP</t>
  </si>
  <si>
    <t>CC248.2</t>
  </si>
  <si>
    <t>D3_TC_DP136_M05_L97_USB3_8_PCIE_1_TXN</t>
  </si>
  <si>
    <t>CC247.1</t>
  </si>
  <si>
    <t>D3_TC_DP136_M05_L98_USB3_8_PCIE_1_TXP</t>
  </si>
  <si>
    <t>CC248.1</t>
  </si>
  <si>
    <t>D3_TC_DP137_M05_L100_USB3_9_PCIE_2_RXP</t>
  </si>
  <si>
    <t>CC250.2</t>
  </si>
  <si>
    <t>D3_TC_DP137_M05_L99_USB3_9_PCIE_2_RXN</t>
  </si>
  <si>
    <t>CC249.2</t>
  </si>
  <si>
    <t>D3_TC_DP138_M05_L100_USB3_9_PCIE_2_TXP</t>
  </si>
  <si>
    <t>CC250.1</t>
  </si>
  <si>
    <t>D3_TC_DP138_M05_L99_USB3_9_PCIE_2_TXN</t>
  </si>
  <si>
    <t>CC249.1</t>
  </si>
  <si>
    <t>D3_TC_DP139_M05_L83_USB3_10_PCIE_3_LAN_0A_RXN</t>
  </si>
  <si>
    <t>LC16.9</t>
  </si>
  <si>
    <t>LC16.10</t>
  </si>
  <si>
    <t>D3_TC_DP139_M05_L84_USB3_10_PCIE_3_LAN_0A_RXP</t>
  </si>
  <si>
    <t>LC16.7</t>
  </si>
  <si>
    <t>LC16.6</t>
  </si>
  <si>
    <t>D3_TC_DP13_M01_CLKOUT_SRC_N_7</t>
  </si>
  <si>
    <t>D3_TC_DP13_M01_CLKOUT_SRC_P_7</t>
  </si>
  <si>
    <t>D3_TC_DP140_M05_L83_USB3_10_PCIE_3_LAN_0A_TXN</t>
  </si>
  <si>
    <t>LC16.2</t>
  </si>
  <si>
    <t>LC16.1</t>
  </si>
  <si>
    <t>D3_TC_DP140_M05_L84_USB3_10_PCIE_3_LAN_0A_TXP</t>
  </si>
  <si>
    <t>LC16.4</t>
  </si>
  <si>
    <t>LC16.5</t>
  </si>
  <si>
    <t>D3_TC_DP141_XCKPLL_MON_N</t>
  </si>
  <si>
    <t>D3_TC_DP141_XCKPLL_MON_P</t>
  </si>
  <si>
    <t>D3_TC_DP142_M05_L17_PCIE_10_SSATA_4_RXN</t>
  </si>
  <si>
    <t>CC211.2</t>
  </si>
  <si>
    <t>D3_TC_DP142_M05_L18_PCIE_10_SSATA_4_RXP</t>
  </si>
  <si>
    <t>CC212.2</t>
  </si>
  <si>
    <t>D3_TC_DP143_PCIE3_PLLOBSN</t>
  </si>
  <si>
    <t>D3_TC_DP143_PCIE3_PLLOBSP</t>
  </si>
  <si>
    <t>D3_TC_DP144_PCIE2UP_PLLOBSN_EXTCLKN</t>
  </si>
  <si>
    <t>D3_TC_DP144_PCIE2UP_PLLOBSP_EXTCLKP</t>
  </si>
  <si>
    <t>D3_TC_DP14_M01_CLKOUT_SRC_N_8</t>
  </si>
  <si>
    <t>D3_TC_DP14_M01_CLKOUT_SRC_P_8</t>
  </si>
  <si>
    <t>D3_TC_DP15_M01_CLKOUT_SRC_N_9</t>
  </si>
  <si>
    <t>D3_TC_DP15_M01_CLKOUT_SRC_P_9</t>
  </si>
  <si>
    <t>D3_TC_DP16_M01_CLKOUT_SRC_N_10</t>
  </si>
  <si>
    <t>D3_TC_DP16_M01_CLKOUT_SRC_P_10</t>
  </si>
  <si>
    <t>D3_TC_DP17_M01_CLKOUT_SRC_N_11</t>
  </si>
  <si>
    <t>D3_TC_DP17_M01_CLKOUT_SRC_P_11</t>
  </si>
  <si>
    <t>D3_TC_DP18_M01_CLKOUT_SRC_N_12</t>
  </si>
  <si>
    <t>D3_TC_DP18_M01_CLKOUT_SRC_P_12</t>
  </si>
  <si>
    <t>D3_TC_DP19_M01_CLKOUT_SRC_N_13</t>
  </si>
  <si>
    <t>D3_TC_DP19_M01_CLKOUT_SRC_P_13</t>
  </si>
  <si>
    <t>D3_TC_DP20_M01_CLKOUT_SRC_N_14</t>
  </si>
  <si>
    <t>D3_TC_DP20_M01_CLKOUT_SRC_P_14</t>
  </si>
  <si>
    <t>D3_TC_DP21_M01_CLKOUT_SRC_N_15</t>
  </si>
  <si>
    <t>D3_TC_DP21_M01_CLKOUT_SRC_P_15</t>
  </si>
  <si>
    <t>D3_TC_DP22_M02_L01_DMI_RXN0</t>
  </si>
  <si>
    <t>LC1.9</t>
  </si>
  <si>
    <t>LC1.10</t>
  </si>
  <si>
    <t>D3_TC_DP22_M02_L05_DMI_RXP0</t>
  </si>
  <si>
    <t>LC1.7</t>
  </si>
  <si>
    <t>LC1.6</t>
  </si>
  <si>
    <t>D3_TC_DP23_M02_L02_DMI_RXN1</t>
  </si>
  <si>
    <t>CC201.2</t>
  </si>
  <si>
    <t>D3_TC_DP23_M02_L06_DMI_RXP1</t>
  </si>
  <si>
    <t>CC202.2</t>
  </si>
  <si>
    <t>D3_TC_DP24_M02_L03_DMI_RXN2</t>
  </si>
  <si>
    <t>CC203.2</t>
  </si>
  <si>
    <t>D3_TC_DP24_M02_L07_DMI_RXP2</t>
  </si>
  <si>
    <t>CC204.2</t>
  </si>
  <si>
    <t>D3_TC_DP25_M02_L04_DMI_RXN3</t>
  </si>
  <si>
    <t>LC2.9</t>
  </si>
  <si>
    <t>LC2.10</t>
  </si>
  <si>
    <t>D3_TC_DP25_M02_L08_DMI_RXP3</t>
  </si>
  <si>
    <t>LC2.7</t>
  </si>
  <si>
    <t>LC2.6</t>
  </si>
  <si>
    <t>D3_TC_DP26_M02_L01_DMI_TXN0</t>
  </si>
  <si>
    <t>LC1.2</t>
  </si>
  <si>
    <t>LC1.1</t>
  </si>
  <si>
    <t>D3_TC_DP26_M02_L05_DMI_TXP0</t>
  </si>
  <si>
    <t>LC1.4</t>
  </si>
  <si>
    <t>LC1.5</t>
  </si>
  <si>
    <t>D3_TC_DP27_M02_L02_DMI_TXN1</t>
  </si>
  <si>
    <t>CC201.1</t>
  </si>
  <si>
    <t>D3_TC_DP27_M02_L06_DMI_TXP1</t>
  </si>
  <si>
    <t>CC202.1</t>
  </si>
  <si>
    <t>D3_TC_DP28_M02_L03_DMI_TXN2</t>
  </si>
  <si>
    <t>CC203.1</t>
  </si>
  <si>
    <t>D3_TC_DP28_M02_L07_DMI_TXP2</t>
  </si>
  <si>
    <t>CC204.1</t>
  </si>
  <si>
    <t>D3_TC_DP29_M02_L04_DMI_TXN3</t>
  </si>
  <si>
    <t>LC2.2</t>
  </si>
  <si>
    <t>LC2.1</t>
  </si>
  <si>
    <t>D3_TC_DP29_M02_L08_DMI_TXP3</t>
  </si>
  <si>
    <t>LC2.4</t>
  </si>
  <si>
    <t>LC2.5</t>
  </si>
  <si>
    <t>D3_TC_DP30_KR0_MON_DN</t>
  </si>
  <si>
    <t>D3_TC_DP30_KR0_MON_DP</t>
  </si>
  <si>
    <t>D3_TC_DP31_M03_L09_KR0_RX_DN0</t>
  </si>
  <si>
    <t>LC17.7</t>
  </si>
  <si>
    <t>LC17.6</t>
  </si>
  <si>
    <t>D3_TC_DP31_M03_L11_KR0_RX_DP0</t>
  </si>
  <si>
    <t>LC17.9</t>
  </si>
  <si>
    <t>LC17.10</t>
  </si>
  <si>
    <t>D3_TC_DP32_M03_L10_KR0_RX_DN1</t>
  </si>
  <si>
    <t>LC18.7</t>
  </si>
  <si>
    <t>LC18.6</t>
  </si>
  <si>
    <t>D3_TC_DP32_M03_L12_KR0_RX_DP1</t>
  </si>
  <si>
    <t>LC18.9</t>
  </si>
  <si>
    <t>LC18.10</t>
  </si>
  <si>
    <t>D3_TC_DP33_M03_L09_KR0_TX_DN0</t>
  </si>
  <si>
    <t>LC17.4</t>
  </si>
  <si>
    <t>LC17.5</t>
  </si>
  <si>
    <t>D3_TC_DP33_M03_L11_KR0_TX_DP0</t>
  </si>
  <si>
    <t>LC17.2</t>
  </si>
  <si>
    <t>LC17.1</t>
  </si>
  <si>
    <t>D3_TC_DP34_M03_L10_KR0_TX_DN1</t>
  </si>
  <si>
    <t>LC18.4</t>
  </si>
  <si>
    <t>LC18.5</t>
  </si>
  <si>
    <t>D3_TC_DP34_M03_L12_KR0_TX_DP1</t>
  </si>
  <si>
    <t>LC18.2</t>
  </si>
  <si>
    <t>LC18.1</t>
  </si>
  <si>
    <t>D3_TC_DP35_KR1_MON_DN</t>
  </si>
  <si>
    <t>D3_TC_DP35_KR1_MON_DP</t>
  </si>
  <si>
    <t>D3_TC_DP36_M03_L13_KR1_RX_DN0</t>
  </si>
  <si>
    <t>LC19.7</t>
  </si>
  <si>
    <t>LC19.6</t>
  </si>
  <si>
    <t>D3_TC_DP36_M03_L15_KR1_RX_DP0</t>
  </si>
  <si>
    <t>LC19.9</t>
  </si>
  <si>
    <t>LC19.10</t>
  </si>
  <si>
    <t>D3_TC_DP37_M03_L14_KR1_RX_DN1</t>
  </si>
  <si>
    <t>LC20.7</t>
  </si>
  <si>
    <t>LC20.6</t>
  </si>
  <si>
    <t>D3_TC_DP37_M03_L16_KR1_RX_DP1</t>
  </si>
  <si>
    <t>LC20.9</t>
  </si>
  <si>
    <t>LC20.10</t>
  </si>
  <si>
    <t>D3_TC_DP38_M03_L13_KR1_TX_DN0</t>
  </si>
  <si>
    <t>LC19.4</t>
  </si>
  <si>
    <t>LC19.5</t>
  </si>
  <si>
    <t>D3_TC_DP38_M03_L15_KR1_TX_DP0</t>
  </si>
  <si>
    <t>LC19.2</t>
  </si>
  <si>
    <t>LC19.1</t>
  </si>
  <si>
    <t>D3_TC_DP39_M03_L14_KR1_TX_DN1</t>
  </si>
  <si>
    <t>LC20.4</t>
  </si>
  <si>
    <t>LC20.5</t>
  </si>
  <si>
    <t>D3_TC_DP39_M03_L16_KR1_TX_DP1</t>
  </si>
  <si>
    <t>LC20.2</t>
  </si>
  <si>
    <t>LC20.1</t>
  </si>
  <si>
    <t>D3_TC_DP40_M05_L17_PCIE_10_SSATA_4_TXN</t>
  </si>
  <si>
    <t>CC211.1</t>
  </si>
  <si>
    <t>D3_TC_DP40_M05_L18_PCIE_10_SSATA_4_TXP</t>
  </si>
  <si>
    <t>CC212.1</t>
  </si>
  <si>
    <t>D3_TC_DP41_M05_L19_PCIE_11_SSATA_5_LAN_0E_RXN</t>
  </si>
  <si>
    <t>LC6.9</t>
  </si>
  <si>
    <t>LC6.10</t>
  </si>
  <si>
    <t>D3_TC_DP41_M05_L20_PCIE_11_SSATA_5_LAN_0E_RXP</t>
  </si>
  <si>
    <t>LC6.7</t>
  </si>
  <si>
    <t>LC6.6</t>
  </si>
  <si>
    <t>D3_TC_DP42_M05_L19_PCIE_11_SSATA_5_LAN_0E_TXN</t>
  </si>
  <si>
    <t>LC6.2</t>
  </si>
  <si>
    <t>LC6.1</t>
  </si>
  <si>
    <t>D3_TC_DP42_M05_L20_PCIE_11_SSATA_5_LAN_0E_TXP</t>
  </si>
  <si>
    <t>LC6.4</t>
  </si>
  <si>
    <t>LC6.5</t>
  </si>
  <si>
    <t>D3_TC_DP43_M05_L21_PCIE_12_UP_0_SATA_0_RXN</t>
  </si>
  <si>
    <t>LC7.9</t>
  </si>
  <si>
    <t>LC7.10</t>
  </si>
  <si>
    <t>D3_TC_DP43_M05_L22_PCIE_12_UP_0_SATA_0_RXP</t>
  </si>
  <si>
    <t>LC7.7</t>
  </si>
  <si>
    <t>LC7.6</t>
  </si>
  <si>
    <t>D3_TC_DP44_M05_L21_PCIE_12_UP_0_SATA_0_TXN</t>
  </si>
  <si>
    <t>LC7.2</t>
  </si>
  <si>
    <t>LC7.1</t>
  </si>
  <si>
    <t>D3_TC_DP44_M05_L22_PCIE_12_UP_0_SATA_0_TXP</t>
  </si>
  <si>
    <t>LC7.4</t>
  </si>
  <si>
    <t>LC7.5</t>
  </si>
  <si>
    <t>D3_TC_DP45_M05_L23_PCIE_13_UP_1_SATA_1_RXN</t>
  </si>
  <si>
    <t>CC213.2</t>
  </si>
  <si>
    <t>D3_TC_DP45_M05_L24_PCIE_13_UP_1_SATA_1_RXP</t>
  </si>
  <si>
    <t>CC214.2</t>
  </si>
  <si>
    <t>D3_TC_DP46_M05_L23_PCIE_13_UP_1_SATA_1_TXN</t>
  </si>
  <si>
    <t>CC213.1</t>
  </si>
  <si>
    <t>D3_TC_DP46_M05_L24_PCIE_13_UP_1_SATA_1_TXP</t>
  </si>
  <si>
    <t>CC214.1</t>
  </si>
  <si>
    <t>D3_TC_DP47_M05_L25_PCIE_14_UP_2_SATA_2_RXN</t>
  </si>
  <si>
    <t>CC215.2</t>
  </si>
  <si>
    <t>D3_TC_DP47_M05_L26_PCIE_14_UP_2_SATA_2_RXP</t>
  </si>
  <si>
    <t>CC216.2</t>
  </si>
  <si>
    <t>D3_TC_DP48_M05_L25_PCIE_14_UP_2_SATA_2_TXN</t>
  </si>
  <si>
    <t>CC215.1</t>
  </si>
  <si>
    <t>D3_TC_DP48_M05_L26_PCIE_14_UP_2_SATA_2_TXP</t>
  </si>
  <si>
    <t>CC216.1</t>
  </si>
  <si>
    <t>D3_TC_DP49_M05_L27_PCIE_15_UP_3_SATA_3_RXN</t>
  </si>
  <si>
    <t>CC217.2</t>
  </si>
  <si>
    <t>D3_TC_DP49_M05_L28_PCIE_15_UP_3_SATA_3_RXP</t>
  </si>
  <si>
    <t>CC218.2</t>
  </si>
  <si>
    <t>D3_TC_DP50_M05_L27_PCIE_15_UP_3_SATA_3_TXN</t>
  </si>
  <si>
    <t>CC217.1</t>
  </si>
  <si>
    <t>D3_TC_DP50_M05_L28_PCIE_15_UP_3_SATA_3_TXP</t>
  </si>
  <si>
    <t>CC218.1</t>
  </si>
  <si>
    <t>D3_TC_DP51_M05_L29_PCIE_16_UP_4_SATA_4_RXN</t>
  </si>
  <si>
    <t>CC219.2</t>
  </si>
  <si>
    <t>D3_TC_DP51_M05_L30_PCIE_16_UP_4_SATA_4_RXP</t>
  </si>
  <si>
    <t>CC220.2</t>
  </si>
  <si>
    <t>D3_TC_DP52_M05_L29_PCIE_16_UP_4_SATA_4_TXN</t>
  </si>
  <si>
    <t>CC219.1</t>
  </si>
  <si>
    <t>D3_TC_DP52_M05_L30_PCIE_16_UP_4_SATA_4_TXP</t>
  </si>
  <si>
    <t>CC220.1</t>
  </si>
  <si>
    <t>D3_TC_DP53_M05_L31_PCIE_17_UP_5_SATA_5_RXN</t>
  </si>
  <si>
    <t>CC251.2</t>
  </si>
  <si>
    <t>D3_TC_DP53_M05_L32_PCIE_17_UP_5_SATA_5_RXP</t>
  </si>
  <si>
    <t>CC252.2</t>
  </si>
  <si>
    <t>D3_TC_DP54_M05_L31_PCIE_17_UP_5_SATA_5_TXN</t>
  </si>
  <si>
    <t>CC251.1</t>
  </si>
  <si>
    <t>D3_TC_DP54_M05_L32_PCIE_17_UP_5_SATA_5_TXP</t>
  </si>
  <si>
    <t>CC252.1</t>
  </si>
  <si>
    <t>D3_TC_DP55_M05_L33_PCIE_18_UP_6_SATA_6_RXN</t>
  </si>
  <si>
    <t>CC253.2</t>
  </si>
  <si>
    <t>D3_TC_DP55_M05_L34_PCIE_18_UP_6_SATA_6_RXP</t>
  </si>
  <si>
    <t>CC254.2</t>
  </si>
  <si>
    <t>D3_TC_DP56_M05_L33_PCIE_18_UP_6_SATA_6_TXN</t>
  </si>
  <si>
    <t>CC253.1</t>
  </si>
  <si>
    <t>D3_TC_DP56_M05_L34_PCIE_18_UP_6_SATA_6_TXP</t>
  </si>
  <si>
    <t>CC254.1</t>
  </si>
  <si>
    <t>D3_TC_DP57_M05_L35_PCIE_19_UP_7_SATA_7_RXN</t>
  </si>
  <si>
    <t>LC8.9</t>
  </si>
  <si>
    <t>LC8.10</t>
  </si>
  <si>
    <t>D3_TC_DP57_M05_L36_PCIE_19_UP_7_SATA_7_RXP</t>
  </si>
  <si>
    <t>LC8.7</t>
  </si>
  <si>
    <t>LC8.6</t>
  </si>
  <si>
    <t>D3_TC_DP58_M05_L35_PCIE_19_UP_7_SATA_7_TXN</t>
  </si>
  <si>
    <t>LC8.2</t>
  </si>
  <si>
    <t>LC8.1</t>
  </si>
  <si>
    <t>D3_TC_DP58_M05_L36_PCIE_19_UP_7_SATA_7_TXP</t>
  </si>
  <si>
    <t>LC8.4</t>
  </si>
  <si>
    <t>LC8.5</t>
  </si>
  <si>
    <t>D3_TC_DP59_M05_L37_PCIE_4_LAN_0B_RXN</t>
  </si>
  <si>
    <t>LC3.9</t>
  </si>
  <si>
    <t>LC3.10</t>
  </si>
  <si>
    <t>D3_TC_DP59_M05_L38_PCIE_4_LAN_0B_RXP</t>
  </si>
  <si>
    <t>LC3.7</t>
  </si>
  <si>
    <t>LC3.6</t>
  </si>
  <si>
    <t>D3_TC_DP60_M05_L37_PCIE_4_LAN_0B_TXN</t>
  </si>
  <si>
    <t>LC3.2</t>
  </si>
  <si>
    <t>LC3.1</t>
  </si>
  <si>
    <t>D3_TC_DP60_M05_L38_PCIE_4_LAN_0B_TXP</t>
  </si>
  <si>
    <t>LC3.4</t>
  </si>
  <si>
    <t>LC3.5</t>
  </si>
  <si>
    <t>D3_TC_DP61_M05_L39_PCIE_5_LAN_0C_RXN</t>
  </si>
  <si>
    <t>CC205.2</t>
  </si>
  <si>
    <t>D3_TC_DP61_M05_L40_PCIE_5_LAN_0C_RXP</t>
  </si>
  <si>
    <t>CC206.2</t>
  </si>
  <si>
    <t>D3_TC_DP62_M05_L39_PCIE_5_LAN_0C_TXN</t>
  </si>
  <si>
    <t>CC205.1</t>
  </si>
  <si>
    <t>D3_TC_DP62_M05_L40_PCIE_5_LAN_0C_TXP</t>
  </si>
  <si>
    <t>CC206.1</t>
  </si>
  <si>
    <t>D3_TC_DP63_M05_L41_PCIE_6_SSATA_0_RXN</t>
  </si>
  <si>
    <t>CC207.2</t>
  </si>
  <si>
    <t>D3_TC_DP63_M05_L42_PCIE_6_SSATA_0_RXP</t>
  </si>
  <si>
    <t>CC208.2</t>
  </si>
  <si>
    <t>D3_TC_DP64_M05_L41_PCIE_6_SSATA_0_TXN</t>
  </si>
  <si>
    <t>CC207.1</t>
  </si>
  <si>
    <t>D3_TC_DP64_M05_L42_PCIE_6_SSATA_0_TXP</t>
  </si>
  <si>
    <t>CC208.1</t>
  </si>
  <si>
    <t>D3_TC_DP65_M05_L43_PCIE_7_SSATA_1_RXN</t>
  </si>
  <si>
    <t>CC209.2</t>
  </si>
  <si>
    <t>D3_TC_DP65_M05_L44_PCIE_7_SSATA_1_RXP</t>
  </si>
  <si>
    <t>CC210.2</t>
  </si>
  <si>
    <t>D3_TC_DP66_M05_L43_PCIE_7_SSATA_1_TXN</t>
  </si>
  <si>
    <t>CC209.1</t>
  </si>
  <si>
    <t>D3_TC_DP66_M05_L44_PCIE_7_SSATA_1_TXP</t>
  </si>
  <si>
    <t>CC210.1</t>
  </si>
  <si>
    <t>D3_TC_DP67_M05_L45_PCIE_8_SSATA_2_LAN_0D_RXN</t>
  </si>
  <si>
    <t>LC4.9</t>
  </si>
  <si>
    <t>LC4.10</t>
  </si>
  <si>
    <t>D3_TC_DP67_M05_L46_PCIE_8_SSATA_2_LAN_0D_RXP</t>
  </si>
  <si>
    <t>LC4.7</t>
  </si>
  <si>
    <t>LC4.6</t>
  </si>
  <si>
    <t>D3_TC_DP68_M05_L45_PCIE_8_SSATA_2_LAN_0D_TXN</t>
  </si>
  <si>
    <t>LC4.2</t>
  </si>
  <si>
    <t>LC4.1</t>
  </si>
  <si>
    <t>D3_TC_DP68_M05_L46_PCIE_8_SSATA_2_LAN_0D_TXP</t>
  </si>
  <si>
    <t>LC4.4</t>
  </si>
  <si>
    <t>LC4.5</t>
  </si>
  <si>
    <t>D3_TC_DP69_M05_L47_PCIE_9_SSATA_3_RXN</t>
  </si>
  <si>
    <t>LC5.9</t>
  </si>
  <si>
    <t>LC5.10</t>
  </si>
  <si>
    <t>D3_TC_DP69_M05_L48_PCIE_9_SSATA_3_RXP</t>
  </si>
  <si>
    <t>LC5.7</t>
  </si>
  <si>
    <t>LC5.6</t>
  </si>
  <si>
    <t>D3_TC_DP70_M05_L47_PCIE_9_SSATA_3_TXN</t>
  </si>
  <si>
    <t>LC5.2</t>
  </si>
  <si>
    <t>LC5.1</t>
  </si>
  <si>
    <t>D3_TC_DP70_M05_L48_PCIE_9_SSATA_3_TXP</t>
  </si>
  <si>
    <t>LC5.4</t>
  </si>
  <si>
    <t>LC5.5</t>
  </si>
  <si>
    <t>D3_TC_DP72_PCIE3UP_PLLOBSN</t>
  </si>
  <si>
    <t>D3_TC_DP72_PCIE3UP_PLLOBSP</t>
  </si>
  <si>
    <t>D3_TC_DP73_M02_L49_PCIEUP_0_RXN</t>
  </si>
  <si>
    <t>LC9.9</t>
  </si>
  <si>
    <t>LC9.10</t>
  </si>
  <si>
    <t>D3_TC_DP73_M02_L50_PCIEUP_0_RXP</t>
  </si>
  <si>
    <t>LC9.7</t>
  </si>
  <si>
    <t>LC9.6</t>
  </si>
  <si>
    <t>D3_TC_DP74_M02_L49_PCIEUP_0_TXN</t>
  </si>
  <si>
    <t>LC9.2</t>
  </si>
  <si>
    <t>LC9.1</t>
  </si>
  <si>
    <t>D3_TC_DP74_M02_L50_PCIEUP_0_TXP</t>
  </si>
  <si>
    <t>LC9.4</t>
  </si>
  <si>
    <t>LC9.5</t>
  </si>
  <si>
    <t>D3_TC_DP75_M02_L51_PCIEUP_1_RXN</t>
  </si>
  <si>
    <t>CC255.2</t>
  </si>
  <si>
    <t>D3_TC_DP75_M02_L52_PCIEUP_1_RXP</t>
  </si>
  <si>
    <t>CC256.2</t>
  </si>
  <si>
    <t>D3_TC_DP76_M02_L51_PCIEUP_1_TXN</t>
  </si>
  <si>
    <t>CC255.1</t>
  </si>
  <si>
    <t>D3_TC_DP76_M02_L52_PCIEUP_1_TXP</t>
  </si>
  <si>
    <t>CC256.1</t>
  </si>
  <si>
    <t>D3_TC_DP77_M02_L53_PCIEUP_10_RXN</t>
  </si>
  <si>
    <t>CC229.2</t>
  </si>
  <si>
    <t>D3_TC_DP77_M02_L54_PCIEUP_10_RXP</t>
  </si>
  <si>
    <t>CC230.2</t>
  </si>
  <si>
    <t>D3_TC_DP78_M02_L53_PCIEUP_10_TXN</t>
  </si>
  <si>
    <t>CC229.1</t>
  </si>
  <si>
    <t>D3_TC_DP78_M02_L54_PCIEUP_10_TXP</t>
  </si>
  <si>
    <t>CC230.1</t>
  </si>
  <si>
    <t>D3_TC_DP79_M02_L55_PCIEUP_11_RXN</t>
  </si>
  <si>
    <t>CC231.2</t>
  </si>
  <si>
    <t>D3_TC_DP79_M02_L56_PCIEUP_11_RXP</t>
  </si>
  <si>
    <t>CC232.2</t>
  </si>
  <si>
    <t>D3_TC_DP80_M02_L55_PCIEUP_11_TXN</t>
  </si>
  <si>
    <t>CC231.1</t>
  </si>
  <si>
    <t>D3_TC_DP80_M02_L56_PCIEUP_11_TXP</t>
  </si>
  <si>
    <t>CC232.1</t>
  </si>
  <si>
    <t>D3_TC_DP81_M02_L57_PCIEUP_12_RXN</t>
  </si>
  <si>
    <t>CC233.2</t>
  </si>
  <si>
    <t>D3_TC_DP81_M02_L58_PCIEUP_12_RXP</t>
  </si>
  <si>
    <t>CC234.2</t>
  </si>
  <si>
    <t>D3_TC_DP82_M02_L57_PCIEUP_12_TXN</t>
  </si>
  <si>
    <t>CC233.1</t>
  </si>
  <si>
    <t>D3_TC_DP82_M02_L58_PCIEUP_12_TXP</t>
  </si>
  <si>
    <t>CC234.1</t>
  </si>
  <si>
    <t>D3_TC_DP83_M02_L59_PCIEUP_13_RXN</t>
  </si>
  <si>
    <t>CC235.2</t>
  </si>
  <si>
    <t>D3_TC_DP83_M02_L60_PCIEUP_13_RXP</t>
  </si>
  <si>
    <t>CC236.2</t>
  </si>
  <si>
    <t>D3_TC_DP84_M02_L59_PCIEUP_13_TXN</t>
  </si>
  <si>
    <t>CC235.1</t>
  </si>
  <si>
    <t>D3_TC_DP84_M02_L60_PCIEUP_13_TXP</t>
  </si>
  <si>
    <t>CC236.1</t>
  </si>
  <si>
    <t>D3_TC_DP85_M02_L61_PCIEUP_14_RXN</t>
  </si>
  <si>
    <t>CC237.2</t>
  </si>
  <si>
    <t>D3_TC_DP85_M02_L62_PCIEUP_14_RXP</t>
  </si>
  <si>
    <t>CC238.2</t>
  </si>
  <si>
    <t>D3_TC_DP86_M02_L61_PCIEUP_14_TXN</t>
  </si>
  <si>
    <t>CC237.1</t>
  </si>
  <si>
    <t>D3_TC_DP86_M02_L62_PCIEUP_14_TXP</t>
  </si>
  <si>
    <t>CC238.1</t>
  </si>
  <si>
    <t>D3_TC_DP87_M02_L63_PCIEUP_15_RXN</t>
  </si>
  <si>
    <t>LC12.9</t>
  </si>
  <si>
    <t>LC12.10</t>
  </si>
  <si>
    <t>D3_TC_DP87_M02_L64_PCIEUP_15_RXP</t>
  </si>
  <si>
    <t>LC12.7</t>
  </si>
  <si>
    <t>LC12.6</t>
  </si>
  <si>
    <t>D3_TC_DP88_M02_L63_PCIEUP_15_TXN</t>
  </si>
  <si>
    <t>LC12.2</t>
  </si>
  <si>
    <t>LC12.1</t>
  </si>
  <si>
    <t>D3_TC_DP88_M02_L64_PCIEUP_15_TXP</t>
  </si>
  <si>
    <t>LC12.4</t>
  </si>
  <si>
    <t>LC12.5</t>
  </si>
  <si>
    <t>D3_TC_DP89_M02_L65_PCIEUP_2_RXN</t>
  </si>
  <si>
    <t>CC257.2</t>
  </si>
  <si>
    <t>D3_TC_DP89_M02_L66_PCIEUP_2_RXP</t>
  </si>
  <si>
    <t>CC258.2</t>
  </si>
  <si>
    <t>D3_TC_DP90_M02_L65_PCIEUP_2_TXN</t>
  </si>
  <si>
    <t>CC257.1</t>
  </si>
  <si>
    <t>D3_TC_DP90_M02_L66_PCIEUP_2_TXP</t>
  </si>
  <si>
    <t>CC258.1</t>
  </si>
  <si>
    <t>D3_TC_DP91_M02_L67_PCIEUP_3_RXN</t>
  </si>
  <si>
    <t>CC259.2</t>
  </si>
  <si>
    <t>D3_TC_DP91_M02_L68_PCIEUP_3_RXP</t>
  </si>
  <si>
    <t>CC260.2</t>
  </si>
  <si>
    <t>D3_TC_DP92_M02_L67_PCIEUP_3_TXN</t>
  </si>
  <si>
    <t>CC259.1</t>
  </si>
  <si>
    <t>D3_TC_DP92_M02_L68_PCIEUP_3_TXP</t>
  </si>
  <si>
    <t>CC260.1</t>
  </si>
  <si>
    <t>D3_TC_DP93_M02_L69_PCIEUP_4_RXN</t>
  </si>
  <si>
    <t>CC221.2</t>
  </si>
  <si>
    <t>D3_TC_DP93_M02_L70_PCIEUP_4_RXP</t>
  </si>
  <si>
    <t>CC222.2</t>
  </si>
  <si>
    <t>D3_TC_DP94_M02_L69_PCIEUP_4_TXN</t>
  </si>
  <si>
    <t>CC221.1</t>
  </si>
  <si>
    <t>D3_TC_DP94_M02_L70_PCIEUP_4_TXP</t>
  </si>
  <si>
    <t>CC222.1</t>
  </si>
  <si>
    <t>D3_TC_DP95_M02_L71_PCIEUP_5_RXN</t>
  </si>
  <si>
    <t>CC223.2</t>
  </si>
  <si>
    <t>D3_TC_DP95_M02_L72_PCIEUP_5_RXP</t>
  </si>
  <si>
    <t>CC224.2</t>
  </si>
  <si>
    <t>D3_TC_DP96_M02_L71_PCIEUP_5_TXN</t>
  </si>
  <si>
    <t>CC223.1</t>
  </si>
  <si>
    <t>D3_TC_DP96_M02_L72_PCIEUP_5_TXP</t>
  </si>
  <si>
    <t>CC224.1</t>
  </si>
  <si>
    <t>D3_TC_DP97_M02_L73_PCIEUP_6_RXN</t>
  </si>
  <si>
    <t>CC225.2</t>
  </si>
  <si>
    <t>D3_TC_DP97_M02_L74_PCIEUP_6_RXP</t>
  </si>
  <si>
    <t>CC226.2</t>
  </si>
  <si>
    <t>D3_TC_DP98_M02_L73_PCIEUP_6_TXN</t>
  </si>
  <si>
    <t>CC225.1</t>
  </si>
  <si>
    <t>D3_TC_DP98_M02_L74_PCIEUP_6_TXP</t>
  </si>
  <si>
    <t>CC226.1</t>
  </si>
  <si>
    <t>D3_TC_DP99_M02_L75_PCIEUP_7_RXN</t>
  </si>
  <si>
    <t>LC10.9</t>
  </si>
  <si>
    <t>LC10.10</t>
  </si>
  <si>
    <t>D3_TC_DP99_M02_L76_PCIEUP_7_RXP</t>
  </si>
  <si>
    <t>LC10.7</t>
  </si>
  <si>
    <t>LC10.6</t>
  </si>
  <si>
    <t>D3_TC_DSW_PWROK</t>
  </si>
  <si>
    <t>D3_TC_EDM0</t>
  </si>
  <si>
    <t>D3_TC_EDM1</t>
  </si>
  <si>
    <t>D3_TC_FPF0_MON</t>
  </si>
  <si>
    <t>D3_TC_FPF0_VREF</t>
  </si>
  <si>
    <t>D3_TC_FPF1_MON</t>
  </si>
  <si>
    <t>D3_TC_FPF1_VREF</t>
  </si>
  <si>
    <t>D3_TC_GPD_0</t>
  </si>
  <si>
    <t>D3_TC_GPD_7</t>
  </si>
  <si>
    <t>D3_TC_GPD_9</t>
  </si>
  <si>
    <t>D3_TC_GPD_10_SLP_S5B</t>
  </si>
  <si>
    <t>D3_TC_GPD_11_LANPHYPC</t>
  </si>
  <si>
    <t>D3_TC_GPD_1_ACPRESENT</t>
  </si>
  <si>
    <t>D3_TC_GPD_2_LAN_WAKEB</t>
  </si>
  <si>
    <t>D3_TC_GPD_3_PWRBTNB</t>
  </si>
  <si>
    <t>D3_TC_GPD_4_SLP_S3B</t>
  </si>
  <si>
    <t>D3_TC_GPD_5_SLP_S4B</t>
  </si>
  <si>
    <t>D3_TC_GPD_6_SLP_AB</t>
  </si>
  <si>
    <t>D3_TC_GPD_8_SUSCLK</t>
  </si>
  <si>
    <t>D3_TC_GPP_G_0_FAN_TACH_0_FAN_TACH0IE</t>
  </si>
  <si>
    <t>D3_TC_GPP_G_10_FAN_PWM_2_FAN_PWM2IE</t>
  </si>
  <si>
    <t>D3_TC_GPP_G_11_FAN_PWM_3_FAN_PWM3IE</t>
  </si>
  <si>
    <t>D3_TC_GPP_G_12_GSXDOUT</t>
  </si>
  <si>
    <t>D3_TC_GPP_G_13_GSXSLOAD</t>
  </si>
  <si>
    <t>D3_TC_GPP_G_14_GSXDIN</t>
  </si>
  <si>
    <t>D3_TC_GPP_G_15_GSXSRESETB</t>
  </si>
  <si>
    <t>D3_TC_GPP_G_16_GSXCLK</t>
  </si>
  <si>
    <t>D3_TC_GPP_G_17_ADR_COMPLETE</t>
  </si>
  <si>
    <t>D3_TC_GPP_G_18_NMIB</t>
  </si>
  <si>
    <t>D3_TC_GPP_G_19_SMIB</t>
  </si>
  <si>
    <t>D3_TC_GPP_G_1_FAN_TACH_1_FAN_TACH1IE</t>
  </si>
  <si>
    <t>D3_TC_GPP_G_20_SSATA_DEVSLP_0</t>
  </si>
  <si>
    <t>D3_TC_GPP_G_21_SSATA_DEVSLP_1</t>
  </si>
  <si>
    <t>D3_TC_GPP_G_22_SSATA_DEVSLP_2</t>
  </si>
  <si>
    <t>D3_TC_GPP_G_23_SSATAXPCIE0_SSATAGP0</t>
  </si>
  <si>
    <t>D3_TC_GPP_G_2_FAN_TACH_2_FAN_TACH2IE</t>
  </si>
  <si>
    <t>D3_TC_GPP_G_3_FAN_TACH_3_FAN_TACH3IE</t>
  </si>
  <si>
    <t>D3_TC_GPP_G_4_FAN_TACH_4_FAN_TACH4IE</t>
  </si>
  <si>
    <t>D3_TC_GPP_G_5_FAN_TACH_5_FAN_TACH5IE</t>
  </si>
  <si>
    <t>D3_TC_GPP_G_6_FAN_TACH_6_FAN_TACH6IE</t>
  </si>
  <si>
    <t>D3_TC_GPP_G_7_FAN_TACH_7_FAN_TACH7IE</t>
  </si>
  <si>
    <t>D3_TC_GPP_G_8_FAN_PWM_0_FAN_PWM0IE</t>
  </si>
  <si>
    <t>D3_TC_GPP_G_9_FAN_PWM_1_FAN_PWM1IE</t>
  </si>
  <si>
    <t>D3_TC_GPP_H_0_SRCCLKREQB_6</t>
  </si>
  <si>
    <t>D3_TC_GPP_H_14_SML3DATA_SML3DATAIE</t>
  </si>
  <si>
    <t>D3_TC_GPP_H_16_SML4CLK_SML4CLKIE</t>
  </si>
  <si>
    <t>D3_TC_GPP_H_17_SML4DATA_SML4DATAIE</t>
  </si>
  <si>
    <t>D3_TC_GPP_H_19_SSATAXPCIE1_SSATAGP1</t>
  </si>
  <si>
    <t>D3_TC_GPP_H_1_SRCCLKREQB_7</t>
  </si>
  <si>
    <t>D3_TC_GPP_H_20_SSATAXPCIE2_SSATAGP2</t>
  </si>
  <si>
    <t>D3_TC_GPP_H_21_SSATAXPCIE3_SSATAGP3</t>
  </si>
  <si>
    <t>D3_TC_GPP_H_22_SSATAXPCIE4_SSATAGP4</t>
  </si>
  <si>
    <t>D3_TC_GPP_H_23_SSATAXPCIE5_SSATAGP5</t>
  </si>
  <si>
    <t>D3_TC_GPP_H_2_SRCCLKREQB_8</t>
  </si>
  <si>
    <t>D3_TC_GPP_H_3_SRCCLKREQB_9</t>
  </si>
  <si>
    <t>D3_TC_GPP_H_4_SRCCLKREQB_10</t>
  </si>
  <si>
    <t>D3_TC_GPP_H_5_SRCCLKREQB_11</t>
  </si>
  <si>
    <t>D3_TC_GPP_I_10</t>
  </si>
  <si>
    <t>D3_TC_GPP_I_0_GBE_TDO</t>
  </si>
  <si>
    <t>D3_TC_GPP_I_1_GBE_TCK</t>
  </si>
  <si>
    <t>D3_TC_GPP_I_2_GBE_TMS</t>
  </si>
  <si>
    <t>D3_TC_GPP_I_3_GBE_TDI</t>
  </si>
  <si>
    <t>D3_TC_GPP_I_4_DO_RESET_INB</t>
  </si>
  <si>
    <t>D3_TC_GPP_I_5_DO_RESET_OUTB</t>
  </si>
  <si>
    <t>D3_TC_GPP_I_6_RESET_DONE</t>
  </si>
  <si>
    <t>D3_TC_GPP_I_7_GBE_TRST_N</t>
  </si>
  <si>
    <t>D3_TC_GPP_I_8_GBE_PCI_DIS_N</t>
  </si>
  <si>
    <t>D3_TC_GPP_I_9_GBE_LAN_DIS_N</t>
  </si>
  <si>
    <t>D3_TC_GPP_J_0_GBE_LED_0_0</t>
  </si>
  <si>
    <t>D3_TC_GPP_J_10_GBE_SCL_1</t>
  </si>
  <si>
    <t>D3_TC_GPP_J_11_GBE_SDA_1</t>
  </si>
  <si>
    <t>D3_TC_GPP_J_12_GBE_SCL_2</t>
  </si>
  <si>
    <t>D3_TC_GPP_J_13_GBE_SDA_2</t>
  </si>
  <si>
    <t>D3_TC_GPP_J_14_GBE_SCL_3</t>
  </si>
  <si>
    <t>D3_TC_GPP_J_15_GBE_SDA_3</t>
  </si>
  <si>
    <t>D3_TC_GPP_J_16_GBE_SDP_0_0</t>
  </si>
  <si>
    <t>D3_TC_GPP_J_17_GBE_SDP_0_1</t>
  </si>
  <si>
    <t>D3_TC_GPP_J_18_GBE_SDP_1_0</t>
  </si>
  <si>
    <t>D3_TC_GPP_J_19_GBE_SDP_1_1</t>
  </si>
  <si>
    <t>D3_TC_GPP_J_1_GBE_LED_0_1</t>
  </si>
  <si>
    <t>D3_TC_GPP_J_20_GBE_SDP_2_0</t>
  </si>
  <si>
    <t>D3_TC_GPP_J_21_GBE_SDP_2_1</t>
  </si>
  <si>
    <t>D3_TC_GPP_J_22_GBE_SDP_3_0</t>
  </si>
  <si>
    <t>D3_TC_GPP_J_23_GBE_SDP_3_1</t>
  </si>
  <si>
    <t>D3_TC_GPP_J_2_GBE_LED_1_0</t>
  </si>
  <si>
    <t>D3_TC_GPP_J_3_GBE_LED_1_1</t>
  </si>
  <si>
    <t>D3_TC_GPP_J_4_GBE_LED_2_0</t>
  </si>
  <si>
    <t>D3_TC_GPP_J_5_GBE_LED_2_1</t>
  </si>
  <si>
    <t>D3_TC_GPP_J_6_GBE_LED_3_0</t>
  </si>
  <si>
    <t>D3_TC_GPP_J_7_GBE_LED_3_1</t>
  </si>
  <si>
    <t>D3_TC_GPP_J_8_GBE_SCL_0</t>
  </si>
  <si>
    <t>D3_TC_GPP_J_9_GBE_SDA_0</t>
  </si>
  <si>
    <t>D3_TC_GPP_K_7</t>
  </si>
  <si>
    <t>D3_TC_GPP_K_0_GBE_RMIICLK</t>
  </si>
  <si>
    <t>D3_TC_GPP_K_10_PE_RST_N</t>
  </si>
  <si>
    <t>D3_TC_GPP_K_1_GBE_RMII_RXD_0</t>
  </si>
  <si>
    <t>D3_TC_GPP_K_2_GBE_RMII_RXD_1</t>
  </si>
  <si>
    <t>D3_TC_GPP_K_3_GBE_RMII_CRS_DV</t>
  </si>
  <si>
    <t>D3_TC_GPP_K_4_GBE_RMII_TX_EN</t>
  </si>
  <si>
    <t>D3_TC_GPP_K_5_GBE_RMII_TXD_0</t>
  </si>
  <si>
    <t>D3_TC_GPP_K_6_GBE_RMII_TXD_1</t>
  </si>
  <si>
    <t>D3_TC_GPP_K_8_GBE_RMII_ARBIN</t>
  </si>
  <si>
    <t>D3_TC_GPP_K_9_GBE_RMII_ARB_OUT</t>
  </si>
  <si>
    <t>D3_TC_GPP_L_10_VISA2CH0_CLK</t>
  </si>
  <si>
    <t>D3_TC_GPP_L_11_VISA2CH1_D0</t>
  </si>
  <si>
    <t>D3_TC_GPP_L_12_VISA2CH1_D1</t>
  </si>
  <si>
    <t>D3_TC_GPP_L_13_VISA2CH1_D2</t>
  </si>
  <si>
    <t>D3_TC_GPP_L_14_VISA2CH1_D3</t>
  </si>
  <si>
    <t>D3_TC_GPP_L_15_VISA2CH1_D4</t>
  </si>
  <si>
    <t>D3_TC_GPP_L_16_VISA2CH1_D5</t>
  </si>
  <si>
    <t>D3_TC_GPP_L_17_VISA2CH1_D6</t>
  </si>
  <si>
    <t>D3_TC_GPP_L_18_VISA2CH1_D7</t>
  </si>
  <si>
    <t>D3_TC_GPP_L_19_VISA2CH1_CLK</t>
  </si>
  <si>
    <t>D3_TC_GPP_L_2_VISA2CH0_D0</t>
  </si>
  <si>
    <t>D3_TC_GPP_L_3_VISA2CH0_D1</t>
  </si>
  <si>
    <t>D3_TC_GPP_L_4_VISA2CH0_D2</t>
  </si>
  <si>
    <t>D3_TC_GPP_L_5_VISA2CH0_D3</t>
  </si>
  <si>
    <t>D3_TC_GPP_L_6_VISA2CH0_D4</t>
  </si>
  <si>
    <t>D3_TC_GPP_L_7_VISA2CH0_D5</t>
  </si>
  <si>
    <t>D3_TC_GPP_L_8_VISA2CH0_D6</t>
  </si>
  <si>
    <t>D3_TC_GPP_L_9_VISA2CH0_D7</t>
  </si>
  <si>
    <t>D3_TC_INTRUDERB</t>
  </si>
  <si>
    <t>D3_TC_ITP_PMODE</t>
  </si>
  <si>
    <t>D3_TC_KR0_DFTANA0</t>
  </si>
  <si>
    <t>D3_TC_KR0_DFTANA1</t>
  </si>
  <si>
    <t>D3_TC_KR1_DFTANA0</t>
  </si>
  <si>
    <t>D3_TC_KR1_DFTANA1</t>
  </si>
  <si>
    <t>D3_TC_LDOMON</t>
  </si>
  <si>
    <t>D3_TC_PCH_PWROK</t>
  </si>
  <si>
    <t>D3_TC_PECI__TC</t>
  </si>
  <si>
    <t>D3_TC_PLTRST_CPUB</t>
  </si>
  <si>
    <t>D3_TC_PM_SYNC2</t>
  </si>
  <si>
    <t>D3_TC_PM_SYNC</t>
  </si>
  <si>
    <t>D3_TC_PRDYB</t>
  </si>
  <si>
    <t>D3_TC_PREQB</t>
  </si>
  <si>
    <t>D3_TC_RSMRSTB</t>
  </si>
  <si>
    <t>D3_TC_RTESTB</t>
  </si>
  <si>
    <t>D3_TC_SC4_TD01_GPP_H_10_SML2CLK_SML2CLKIE</t>
  </si>
  <si>
    <t>D3_TC_SC4_TD01_GPP_H_11_SML2DATA_SML2DATAIE</t>
  </si>
  <si>
    <t>D3_TC_SC4_TD01_GPP_H_12_SML2ALERTB_SML2ALERTBIE</t>
  </si>
  <si>
    <t>D3_TC_SC4_TD01_GPP_H_13_SML3CLK_SML3CLKIE</t>
  </si>
  <si>
    <t>D3_TC_SC4_TD01_GPP_H_6_SRCCLKREQB_12</t>
  </si>
  <si>
    <t>D3_TC_SC4_TD01_GPP_H_7_SRCCLKREQB_13</t>
  </si>
  <si>
    <t>D3_TC_SC4_TD01_GPP_H_8_SRCCLKREQB_14</t>
  </si>
  <si>
    <t>D3_TC_SC4_TD01_GPP_H_9_SRCCLKREQB_15</t>
  </si>
  <si>
    <t>D3_TC_SC4_TD02_KR0_REFCLKIN</t>
  </si>
  <si>
    <t>D3_TC_SC4_TD02_RTCX1</t>
  </si>
  <si>
    <t>KC2.2</t>
  </si>
  <si>
    <t>KC3.6</t>
  </si>
  <si>
    <t>D3_TC_SC4_TD02_XTAL_IN</t>
  </si>
  <si>
    <t>KC4.2</t>
  </si>
  <si>
    <t>KC4.4</t>
  </si>
  <si>
    <t>D3_TC_SLP_LANB</t>
  </si>
  <si>
    <t>D3_TC_SLP_SUSB</t>
  </si>
  <si>
    <t>D3_TC_SPI0_CLK</t>
  </si>
  <si>
    <t>KC7.8</t>
  </si>
  <si>
    <t>KC7.6</t>
  </si>
  <si>
    <t>D3_TC_SPI0_FLASH_0_CSB</t>
  </si>
  <si>
    <t>KC8.8</t>
  </si>
  <si>
    <t>KC8.6</t>
  </si>
  <si>
    <t>D3_TC_SPI0_FLASH_1_CSB</t>
  </si>
  <si>
    <t>D3_TC_SPI0_IO_2</t>
  </si>
  <si>
    <t>KC9.8</t>
  </si>
  <si>
    <t>RC257.2</t>
  </si>
  <si>
    <t>D3_TC_SPI0_IO_3</t>
  </si>
  <si>
    <t>KC10.2</t>
  </si>
  <si>
    <t>RC259.2</t>
  </si>
  <si>
    <t>KC9.7</t>
  </si>
  <si>
    <t>KC10.3</t>
  </si>
  <si>
    <t>D3_TC_SPI0_MISO_IO_1</t>
  </si>
  <si>
    <t>JC2.7</t>
  </si>
  <si>
    <t>KC9.2</t>
  </si>
  <si>
    <t>RC258.2</t>
  </si>
  <si>
    <t>KC9.3</t>
  </si>
  <si>
    <t>D3_TC_SPI0_MOSI_IO_0</t>
  </si>
  <si>
    <t>KC7.2</t>
  </si>
  <si>
    <t>KC7.4</t>
  </si>
  <si>
    <t>D3_TC_SPI0_TPM_CSB</t>
  </si>
  <si>
    <t>D3_TC_SRTCRSTB</t>
  </si>
  <si>
    <t>D3_TC_SYS_PWROK</t>
  </si>
  <si>
    <t>D3_TC_SYS_RESETB</t>
  </si>
  <si>
    <t>D3_TC_TD01_GPP_H_15_SML3ALERTB_SML3ALERTBIE</t>
  </si>
  <si>
    <t>D3_TC_TD02_GPP_H_18_SML4ALERTB_SML4ALERTBIE</t>
  </si>
  <si>
    <t>D3_TC_TD02_KR0_REFCLKOUT</t>
  </si>
  <si>
    <t>D3_TC_TD02_RTCX2</t>
  </si>
  <si>
    <t>KC2.8</t>
  </si>
  <si>
    <t>KC2.6</t>
  </si>
  <si>
    <t>RC222.2</t>
  </si>
  <si>
    <t>D3_TC_TD02_XTAL_OUT</t>
  </si>
  <si>
    <t>KC4.8</t>
  </si>
  <si>
    <t>KC4.6</t>
  </si>
  <si>
    <t>D3_TC_TD03_GPP_B_23MEIE_SML1ALERTB_PCHHOTB__TC</t>
  </si>
  <si>
    <t>D3_TC_TD04_JTAGX</t>
  </si>
  <si>
    <t>D3_TC_TD04_JTAG_TCK</t>
  </si>
  <si>
    <t>D3_TC_TD04_JTAG_TDI</t>
  </si>
  <si>
    <t>D3_TC_TD04_JTAG_TDO</t>
  </si>
  <si>
    <t>D3_TC_TD04_JTAG_TMS</t>
  </si>
  <si>
    <t>D3_TC_TD05_JTAG_2_TCK</t>
  </si>
  <si>
    <t>D3_TC_TD05_JTAG_2_TDI</t>
  </si>
  <si>
    <t>D3_TC_TD05_JTAG_2_TDO</t>
  </si>
  <si>
    <t>D3_TC_TD05_JTAG_2_TMS</t>
  </si>
  <si>
    <t>D3_TC_TD05_JTAG_2_TRSTB</t>
  </si>
  <si>
    <t>KC1.3</t>
  </si>
  <si>
    <t>KC1.7</t>
  </si>
  <si>
    <t>D3_TC_THRMTRIPB__TC</t>
  </si>
  <si>
    <t>D3_TC_TRIGGER_IN</t>
  </si>
  <si>
    <t>D3_TC_TRIGGER_OUT</t>
  </si>
  <si>
    <t>D3_TC_USB2_ID</t>
  </si>
  <si>
    <t>D3_TC_USB2_PLLMON</t>
  </si>
  <si>
    <t>D3_TC_USB2_VBUS</t>
  </si>
  <si>
    <t>D3_TC_USB2_VBUSSENSE</t>
  </si>
  <si>
    <t>D3_TC_WAKEB</t>
  </si>
  <si>
    <t>D3_TC_WTVCCRTCEXT</t>
  </si>
  <si>
    <t>CC1.2</t>
  </si>
  <si>
    <t>D3_TC__GPP_A_18</t>
  </si>
  <si>
    <t>D3_TC__GPP_A_19</t>
  </si>
  <si>
    <t>D3_TC__GPP_A_20</t>
  </si>
  <si>
    <t>D3_TC__GPP_A_21</t>
  </si>
  <si>
    <t>D3_TC__GPP_A_22</t>
  </si>
  <si>
    <t>D3_TC__GPP_A_23</t>
  </si>
  <si>
    <t>D3_TC__GPP_A_0_RCINB_ESPI_ALERT1B</t>
  </si>
  <si>
    <t>D3_TC__GPP_A_10_CLKOUT_LPC_1</t>
  </si>
  <si>
    <t>D3_TC__GPP_A_13_SUSWARNB_SUSPWRDNACK</t>
  </si>
  <si>
    <t>D3_TC__GPP_A_15_SUSACKB</t>
  </si>
  <si>
    <t>D3_TC__GPP_A_1_LAD_0_ESPI_IO_0</t>
  </si>
  <si>
    <t>D3_TC__GPP_A_2_LAD_1_ESPI_IO_1</t>
  </si>
  <si>
    <t>D3_TC__GPP_A_3_LAD_2_ESPI_IO_2</t>
  </si>
  <si>
    <t>D3_TC__GPP_A_4_LAD_3_ESPI_IO_3</t>
  </si>
  <si>
    <t>D3_TC__GPP_A_5_LFRAMEB_ESPI_CS0B</t>
  </si>
  <si>
    <t>D3_TC__GPP_A_6_SERIRQ_ESPI_CS1B</t>
  </si>
  <si>
    <t>D3_TC__GPP_A_7_PIRQAB_ESPI_ALERT0B</t>
  </si>
  <si>
    <t>D3_TC__GPP_A_8_CLKRUNB</t>
  </si>
  <si>
    <t>D3_TC__GPP_A_9_CLKOUT_LPC_0_ESPI_CLK</t>
  </si>
  <si>
    <t>D3_TC__GPP_B_2</t>
  </si>
  <si>
    <t>D3_TC__GPP_B_16</t>
  </si>
  <si>
    <t>D3_TC__GPP_B_17</t>
  </si>
  <si>
    <t>D3_TC__GPP_B_19</t>
  </si>
  <si>
    <t>D3_TC__GPP_B_20</t>
  </si>
  <si>
    <t>D3_TC__GPP_B_13_PLTRSTB</t>
  </si>
  <si>
    <t>D3_TC__GPP_B_5_SRCCLKREQB_0</t>
  </si>
  <si>
    <t>D3_TC__GPP_B_6_SRCCLKREQB_1</t>
  </si>
  <si>
    <t>D3_TC__GPP_D_23</t>
  </si>
  <si>
    <t>D3_TC__GPP_D_13_SML0BCLK_SML0BCLKIE</t>
  </si>
  <si>
    <t>D3_TC__GPP_D_14_SML0BDATA_SML0BDATAIE</t>
  </si>
  <si>
    <t>D3_TC__GPP_D_15_SSATA_SDATAOUT0</t>
  </si>
  <si>
    <t>D3_TC__GPP_D_16_SML0BALERTB_SML0BALERTBIE</t>
  </si>
  <si>
    <t>D3_TC__GPP_D_17_DMIC_CLK_1</t>
  </si>
  <si>
    <t>D3_TC__GPP_D_18_DMIC_DATA_1</t>
  </si>
  <si>
    <t>D3_TC__GPP_D_19_DMIC_CLK_0</t>
  </si>
  <si>
    <t>D3_TC__GPP_D_20_DMIC_DATA_0</t>
  </si>
  <si>
    <t>D3_TC__GPP_D_21_IE_UART_RXD</t>
  </si>
  <si>
    <t>D3_TC__GPP_D_22_IE_UART_TXD</t>
  </si>
  <si>
    <t>D3_TC__GPP_E_0_SATAXPCIE_0_SATAGP_0</t>
  </si>
  <si>
    <t>D3_TC__GPP_E_10_USB2_OCB_1</t>
  </si>
  <si>
    <t>D3_TC__GPP_E_11_USB2_OCB_2</t>
  </si>
  <si>
    <t>D3_TC__GPP_E_12_USB2_OCB_3</t>
  </si>
  <si>
    <t>D3_TC__GPP_E_1_SATAXPCIE_1_SATAGP_1</t>
  </si>
  <si>
    <t>D3_TC__GPP_E_3_CPU_GP_0</t>
  </si>
  <si>
    <t>D3_TC__GPP_E_4_SATA_DEVSLP_0</t>
  </si>
  <si>
    <t>D3_TC__GPP_E_5_SATA_DEVSLP_1</t>
  </si>
  <si>
    <t>D3_TC__GPP_E_6_SATA_DEVSLP_2</t>
  </si>
  <si>
    <t>D3_TC__GPP_E_7_CPU_GP_1</t>
  </si>
  <si>
    <t>D3_TC__GPP_E_8_SATA_LEDB</t>
  </si>
  <si>
    <t>D3_TC__GPP_E_9_USB2_OCB_0</t>
  </si>
  <si>
    <t>D3_TC__SC4_TD01_GPP_C_8</t>
  </si>
  <si>
    <t>D3_TC__SC4_TD01_GPP_C_9</t>
  </si>
  <si>
    <t>D3_TC__SC4_TD01_GPP_C_10</t>
  </si>
  <si>
    <t>D3_TC__SC4_TD01_GPP_C_11</t>
  </si>
  <si>
    <t>D3_TC__SC4_TD01_GPP_C_12</t>
  </si>
  <si>
    <t>D3_TC__SC4_TD01_GPP_C_13</t>
  </si>
  <si>
    <t>D3_TC__SC4_TD01_GPP_C_14</t>
  </si>
  <si>
    <t>D3_TC__SC4_TD01_GPP_C_15</t>
  </si>
  <si>
    <t>D3_TC__SC4_TD01_GPP_C_16</t>
  </si>
  <si>
    <t>D3_TC__SC4_TD01_GPP_C_17</t>
  </si>
  <si>
    <t>D3_TC__SC4_TD01_GPP_C_18</t>
  </si>
  <si>
    <t>D3_TC__SC4_TD01_GPP_C_19</t>
  </si>
  <si>
    <t>D3_TC__SC4_TD01_GPP_C_20</t>
  </si>
  <si>
    <t>D3_TC__SC4_TD01_GPP_C_21</t>
  </si>
  <si>
    <t>D3_TC__SC4_TD01_GPP_C_22</t>
  </si>
  <si>
    <t>D3_TC__SC4_TD01_GPP_C_23</t>
  </si>
  <si>
    <t>D3_TC__SC4_TD01_GPP_C_0_SMBCLK</t>
  </si>
  <si>
    <t>D3_TC__SC4_TD01_GPP_C_1_SMBDATA</t>
  </si>
  <si>
    <t>D3_TC__SC4_TD01_GPP_C_2_SMBALERTB</t>
  </si>
  <si>
    <t>D3_TC__SC4_TD01_GPP_C_3_SML0CLK_SML0CLKIE</t>
  </si>
  <si>
    <t>D3_TC__SC4_TD01_GPP_C_4_SML0DATA_SML0DATAIE</t>
  </si>
  <si>
    <t>D3_TC__SC4_TD01_GPP_C_5_SML0ALERTB_SML0ALERTBIE</t>
  </si>
  <si>
    <t>D3_TC__SC4_TD01_GPP_C_6_SML1CLK_SML1CLKIE</t>
  </si>
  <si>
    <t>D3_TC__SC4_TD01_GPP_C_7_SML1DATA_SML1DATAIE</t>
  </si>
  <si>
    <t>D3_TC__SC4_TD01_GPP_D_0</t>
  </si>
  <si>
    <t>D3_TC__SC4_TD01_GPP_D_1</t>
  </si>
  <si>
    <t>D3_TC__SC4_TD01_GPP_D_2</t>
  </si>
  <si>
    <t>D3_TC__SC4_TD01_GPP_D_3</t>
  </si>
  <si>
    <t>D3_TC__SC4_TD01_GPP_D_4</t>
  </si>
  <si>
    <t>D3_TC__SC4_TD01_GPP_D_5_SSP0_SFRM</t>
  </si>
  <si>
    <t>D3_TC__SC4_TD01_GPP_D_6_SSP0_TXD</t>
  </si>
  <si>
    <t>D3_TC__SC4_TD01_GPP_D_7_SSP0_RXD</t>
  </si>
  <si>
    <t>D3_TC__SC4_TD01_GPP_F_0_SATAXPCIE_3_SATAGP_3</t>
  </si>
  <si>
    <t>D3_TC__SC4_TD01_GPP_F_10_SATA_SCLOCK</t>
  </si>
  <si>
    <t>D3_TC__SC4_TD01_GPP_F_11_SATA_SLOAD</t>
  </si>
  <si>
    <t>D3_TC__SC4_TD01_GPP_F_12_SATA_SDATAOUT1</t>
  </si>
  <si>
    <t>D3_TC__SC4_TD01_GPP_F_13_SATA_SDATAOUT0</t>
  </si>
  <si>
    <t>D3_TC__SC4_TD01_GPP_F_14_SSATA_LEDB</t>
  </si>
  <si>
    <t>D3_TC__SC4_TD01_GPP_F_15_USB2_OCB_4</t>
  </si>
  <si>
    <t>D3_TC__SC4_TD01_GPP_F_16_USB2_OCB_5</t>
  </si>
  <si>
    <t>D3_TC__SC4_TD01_GPP_F_17_USB2_OCB_6</t>
  </si>
  <si>
    <t>D3_TC__SC4_TD01_GPP_F_18_USB2_OCB_7</t>
  </si>
  <si>
    <t>D3_TC__SC4_TD01_GPP_F_19_GBE_SMBUS_CLK</t>
  </si>
  <si>
    <t>D3_TC__SC4_TD01_GPP_F_1_SATAXPCIE_4_SATAGP_4</t>
  </si>
  <si>
    <t>D3_TC__SC4_TD01_GPP_F_20_GBE_SMBDATA</t>
  </si>
  <si>
    <t>D3_TC__SC4_TD01_GPP_F_21_GBE_SMBALRTN</t>
  </si>
  <si>
    <t>D3_TC__SC4_TD01_GPP_F_22_SSATA_SCLOCK</t>
  </si>
  <si>
    <t>D3_TC__SC4_TD01_GPP_F_23_SSATA_SLOAD</t>
  </si>
  <si>
    <t>D3_TC__SC4_TD01_GPP_F_2_SATAXPCIE_5_SATAGP_5</t>
  </si>
  <si>
    <t>D3_TC__SC4_TD01_GPP_F_3_SATAXPCIE_6_SATAGP_6</t>
  </si>
  <si>
    <t>D3_TC__SC4_TD01_GPP_F_4_SATAXPCIE_7_SATAGP_7</t>
  </si>
  <si>
    <t>D3_TC__SC4_TD01_GPP_F_5_SATA_DEVSLP_3</t>
  </si>
  <si>
    <t>D3_TC__SC4_TD01_GPP_F_6_SATA_DEVSLP_4</t>
  </si>
  <si>
    <t>D3_TC__SC4_TD01_GPP_F_7_SATA_DEVSLP_5</t>
  </si>
  <si>
    <t>D3_TC__SC4_TD01_GPP_F_8_SATA_DEVSLP_6</t>
  </si>
  <si>
    <t>D3_TC__SC4_TD01_GPP_F_9_SATA_DEVSLP_7</t>
  </si>
  <si>
    <t>D3_TC__TD01_GPP_D_10_SSATA_DEVSLP_4</t>
  </si>
  <si>
    <t>D3_TC__TD01_GPP_D_11_SSATA_DEVSLP_5</t>
  </si>
  <si>
    <t>D3_TC__TD01_GPP_D_12_SSATA_SDATAOUT1</t>
  </si>
  <si>
    <t>D3_TC__TD01_GPP_D_8_SSP0_SCLK</t>
  </si>
  <si>
    <t>D3_TC__TD01_GPP_D_9_SSATA_DEVSLP_3</t>
  </si>
  <si>
    <t>D3_TC__TD02_GPP_B_15</t>
  </si>
  <si>
    <t>D3_TC__TD02_GPP_B_18</t>
  </si>
  <si>
    <t>D3_TC__TD02_GPP_E_2_SATAXPCIE_2_SATAGP_2</t>
  </si>
  <si>
    <t>D3_TC__TD03_GPP_A_17</t>
  </si>
  <si>
    <t>D3_TC__TD03_GPP_A_11_PMEB</t>
  </si>
  <si>
    <t>D3_TC__TD03_GPP_A_12_BM_BUSYB_SXEXITHLDOFFB</t>
  </si>
  <si>
    <t>D3_TC__TD03_GPP_A_14_ESPI_RESETB</t>
  </si>
  <si>
    <t>D3_TC__TD03_GPP_A_16_CLKOUT_LPC_2</t>
  </si>
  <si>
    <t>D3_TC__TD03_GPP_B_11</t>
  </si>
  <si>
    <t>D3_TC__TD03_GPP_B_21</t>
  </si>
  <si>
    <t>D3_TC__TD03_GPP_B_22</t>
  </si>
  <si>
    <t>D3_TC__TD03_GPP_B_0_CORE_VID_0</t>
  </si>
  <si>
    <t>D3_TC__TD03_GPP_B_10_SRCCLKREQB_5</t>
  </si>
  <si>
    <t>D3_TC__TD03_GPP_B_12_SLP_S0B</t>
  </si>
  <si>
    <t>D3_TC__TD03_GPP_B_14_SPKR</t>
  </si>
  <si>
    <t>D3_TC__TD03_GPP_B_1_CORE_VID_1</t>
  </si>
  <si>
    <t>D3_TC__TD03_GPP_B_3_CPU_GP_2</t>
  </si>
  <si>
    <t>D3_TC__TD03_GPP_B_4_CPU_GP_3</t>
  </si>
  <si>
    <t>D3_TC__TD03_GPP_B_7_SRCCLKREQB_2</t>
  </si>
  <si>
    <t>D3_TC__TD03_GPP_B_8_SRCCLKREQB_3</t>
  </si>
  <si>
    <t>D3_TC__TD03_GPP_B_9_SRCCLKREQB_4</t>
  </si>
  <si>
    <t>D3_WTKR0_RBIAS</t>
  </si>
  <si>
    <t>RC14.1</t>
  </si>
  <si>
    <t>D3_WTKR1_RBIAS</t>
  </si>
  <si>
    <t>RC15.1</t>
  </si>
  <si>
    <t>D3_WTPCIEUP_RCOMPN</t>
  </si>
  <si>
    <t>RC10.2</t>
  </si>
  <si>
    <t>D3_WTPCIEUP_RCOMPP</t>
  </si>
  <si>
    <t>RC10.1</t>
  </si>
  <si>
    <t>D3_WTPCIE_RCOMPN</t>
  </si>
  <si>
    <t>RC9.2</t>
  </si>
  <si>
    <t>D3_WTPCIE_RCOMPP</t>
  </si>
  <si>
    <t>RC9.1</t>
  </si>
  <si>
    <t>D3_WTUSB2_COMP</t>
  </si>
  <si>
    <t>RC11.2</t>
  </si>
  <si>
    <t>D3_WTXCLK_BIASREF</t>
  </si>
  <si>
    <t>RC16.2</t>
  </si>
  <si>
    <t>D5_GPP_I_11_GPIO_RCOMP_3P3</t>
  </si>
  <si>
    <t>RE12.2</t>
  </si>
  <si>
    <t>D5_GPP_K_11_GPIO_RCOMP_1P8_3P3</t>
  </si>
  <si>
    <t>RE13.2</t>
  </si>
  <si>
    <t>D5_P__HC10_1P05_ISCLK</t>
  </si>
  <si>
    <t>D5_P__HC1_3_1P0_VNNCPM</t>
  </si>
  <si>
    <t>D5_P__HC2_3_1P0_VNN</t>
  </si>
  <si>
    <t>D5_P__HC3_2_1P05_MPHY</t>
  </si>
  <si>
    <t>D5_P__HC4_1P05_XTALPLL_CRO</t>
  </si>
  <si>
    <t>D5_P__HC5_1P05_PLLPRIM</t>
  </si>
  <si>
    <t>D5_P__HC7_1P05_CPU_JTAG_IO</t>
  </si>
  <si>
    <t>D5_P__HC8_1P05_KR_LV</t>
  </si>
  <si>
    <t>D5_P__HC9_2_1P05_SRAM</t>
  </si>
  <si>
    <t>D5_P__LC10_1P8_3P3_GPP</t>
  </si>
  <si>
    <t>D5_P__LC11_3P3_HVCMOS_SPI_AZIO</t>
  </si>
  <si>
    <t>D5_P__LC12_3P3_FUSELDO_UHV_RTCPRIM</t>
  </si>
  <si>
    <t>D5_P__LC13_3P3_RTC</t>
  </si>
  <si>
    <t>D5_P__LC14_1P8_KR_HV</t>
  </si>
  <si>
    <t>D5_P__LC1_1P05_FUSELDO_LV</t>
  </si>
  <si>
    <t>D5_P__LC2_1P0_1P5_FUSE_VCCF</t>
  </si>
  <si>
    <t>D5_P__LC3_1P0_3P3_FUSE_FHV</t>
  </si>
  <si>
    <t>D5_P__LC4_1P0_3P3_FUSE_FHV</t>
  </si>
  <si>
    <t>D5_P__LC5_1P05_GPPL</t>
  </si>
  <si>
    <t>D5_P__LC6_1P8_GPP</t>
  </si>
  <si>
    <t>D5_P__LC7_1P8_AZIO</t>
  </si>
  <si>
    <t>D5_P__LC8_1P8_VCCPLDO_FUSELDO_EHV</t>
  </si>
  <si>
    <t>D5_P__LC9_1P8_3P3_VCCDSW_LDO</t>
  </si>
  <si>
    <t>D5_P__VCCAPCIE2PLL_1P05</t>
  </si>
  <si>
    <t>D5_P__VCCAPCIE3PLL_1P05</t>
  </si>
  <si>
    <t>D5_P__VCCASATA3PLL_1P05</t>
  </si>
  <si>
    <t>D5_P__VCCAUPPCIE2PLL_1P05</t>
  </si>
  <si>
    <t>D5_P__VCCAUPPCIE3PLL_1P05</t>
  </si>
  <si>
    <t>D5_P__VCCA_BCLK_1P05</t>
  </si>
  <si>
    <t>D5_P__VCCA_DP_1P05</t>
  </si>
  <si>
    <t>D5_P__VCCA_NSSC_1P05</t>
  </si>
  <si>
    <t>D5_P__VCCA_PCI_1P05</t>
  </si>
  <si>
    <t>D5_P__VCCA_PLL0_1P05</t>
  </si>
  <si>
    <t>D5_P__VCCA_PLL1_1P05</t>
  </si>
  <si>
    <t>D5_P__VCCA_SRC_1P05</t>
  </si>
  <si>
    <t>D5_P__VCCA_XTAL_1P05</t>
  </si>
  <si>
    <t>D5_P__VCCKRLCPLL_1P05</t>
  </si>
  <si>
    <t>D5_TC_AZACPU_SCLK</t>
  </si>
  <si>
    <t>D5_TC_AZACPU_SDI</t>
  </si>
  <si>
    <t>D5_TC_AZACPU_SDO</t>
  </si>
  <si>
    <t>D5_TC_AZA_BCLK</t>
  </si>
  <si>
    <t>D5_TC_AZA_RSTB</t>
  </si>
  <si>
    <t>D5_TC_AZA_SDI_1</t>
  </si>
  <si>
    <t>D5_TC_AZA_SYNC</t>
  </si>
  <si>
    <t>D5_TC_CLOCKSE_BMCCLK</t>
  </si>
  <si>
    <t>D5_TC_CLOCKSE_PMSYNCCLK1</t>
  </si>
  <si>
    <t>D5_TC_CLOCKSE_PMSYNCCLK2</t>
  </si>
  <si>
    <t>D5_TC_CPUPWRGD</t>
  </si>
  <si>
    <t>D5_TC_CPU_TRSTB</t>
  </si>
  <si>
    <t>D5_TC_DP01_CLKOUT_CPUBCLK_N</t>
  </si>
  <si>
    <t>D5_TC_DP01_CLKOUT_CPUBCLK_P</t>
  </si>
  <si>
    <t>D5_TC_DP02_CLKOUT_CPUDP_N</t>
  </si>
  <si>
    <t>D5_TC_DP02_CLKOUT_CPUDP_P</t>
  </si>
  <si>
    <t>D5_TC_DP03_CLKOUT_CPUNSSC_N</t>
  </si>
  <si>
    <t>D5_TC_DP03_CLKOUT_CPUNSSC_P</t>
  </si>
  <si>
    <t>D5_TC_DP04_CLKOUT_CPUPCIBCLK_N</t>
  </si>
  <si>
    <t>D5_TC_DP04_CLKOUT_CPUPCIBCLK_P</t>
  </si>
  <si>
    <t>D5_TC_DP05_CLKOUT_ITPXDP_N</t>
  </si>
  <si>
    <t>D5_TC_DP05_CLKOUT_ITPXDP_P</t>
  </si>
  <si>
    <t>D5_TC_DP06_M01_CLKOUT_SRC_N_0</t>
  </si>
  <si>
    <t>D5_TC_DP06_M01_CLKOUT_SRC_P_0</t>
  </si>
  <si>
    <t>D5_TC_DP07_M01_CLKOUT_SRC_N_1</t>
  </si>
  <si>
    <t>D5_TC_DP07_M01_CLKOUT_SRC_P_1</t>
  </si>
  <si>
    <t>D5_TC_DP08_M01_CLKOUT_SRC_N_2</t>
  </si>
  <si>
    <t>D5_TC_DP08_M01_CLKOUT_SRC_P_2</t>
  </si>
  <si>
    <t>D5_TC_DP09_M01_CLKOUT_SRC_N_3</t>
  </si>
  <si>
    <t>D5_TC_DP09_M01_CLKOUT_SRC_P_3</t>
  </si>
  <si>
    <t>D5_TC_DP100_M02_L75_PCIEUP_7_TXN</t>
  </si>
  <si>
    <t>LE10.2</t>
  </si>
  <si>
    <t>LE10.1</t>
  </si>
  <si>
    <t>D5_TC_DP100_M02_L76_PCIEUP_7_TXP</t>
  </si>
  <si>
    <t>LE10.4</t>
  </si>
  <si>
    <t>LE10.5</t>
  </si>
  <si>
    <t>D5_TC_DP101_M02_L77_PCIEUP_8_RXN</t>
  </si>
  <si>
    <t>LE11.9</t>
  </si>
  <si>
    <t>LE11.10</t>
  </si>
  <si>
    <t>D5_TC_DP101_M02_L78_PCIEUP_8_RXP</t>
  </si>
  <si>
    <t>LE11.7</t>
  </si>
  <si>
    <t>LE11.6</t>
  </si>
  <si>
    <t>D5_TC_DP102_M02_L77_PCIEUP_8_TXN</t>
  </si>
  <si>
    <t>LE11.2</t>
  </si>
  <si>
    <t>LE11.1</t>
  </si>
  <si>
    <t>D5_TC_DP102_M02_L78_PCIEUP_8_TXP</t>
  </si>
  <si>
    <t>LE11.4</t>
  </si>
  <si>
    <t>LE11.5</t>
  </si>
  <si>
    <t>D5_TC_DP103_M02_L79_PCIEUP_9_RXN</t>
  </si>
  <si>
    <t>CE227.2</t>
  </si>
  <si>
    <t>D5_TC_DP103_M02_L80_PCIEUP_9_RXP</t>
  </si>
  <si>
    <t>CE228.2</t>
  </si>
  <si>
    <t>D5_TC_DP104_M02_L79_PCIEUP_9_TXN</t>
  </si>
  <si>
    <t>CE227.1</t>
  </si>
  <si>
    <t>D5_TC_DP104_M02_L80_PCIEUP_9_TXP</t>
  </si>
  <si>
    <t>CE228.1</t>
  </si>
  <si>
    <t>D5_TC_DP106_SATA_PLLOBSN</t>
  </si>
  <si>
    <t>D5_TC_DP106_SATA_PLLOBSP</t>
  </si>
  <si>
    <t>D5_TC_DP107_M06_USB2N_1</t>
  </si>
  <si>
    <t>D5_TC_DP107_M06_USB2P_1</t>
  </si>
  <si>
    <t>D5_TC_DP108_M06_USB2N_2</t>
  </si>
  <si>
    <t>D5_TC_DP108_M06_USB2P_2</t>
  </si>
  <si>
    <t>D5_TC_DP109_M06_USB2N_3</t>
  </si>
  <si>
    <t>D5_TC_DP109_M06_USB2P_3</t>
  </si>
  <si>
    <t>D5_TC_DP10_M01_CLKOUT_SRC_N_4</t>
  </si>
  <si>
    <t>D5_TC_DP10_M01_CLKOUT_SRC_P_4</t>
  </si>
  <si>
    <t>D5_TC_DP110_M06_USB2N_4</t>
  </si>
  <si>
    <t>D5_TC_DP110_M06_USB2P_4</t>
  </si>
  <si>
    <t>D5_TC_DP111_M06_USB2N_5</t>
  </si>
  <si>
    <t>D5_TC_DP111_M06_USB2P_5</t>
  </si>
  <si>
    <t>D5_TC_DP112_M06_USB2N_6</t>
  </si>
  <si>
    <t>D5_TC_DP112_M06_USB2P_6</t>
  </si>
  <si>
    <t>D5_TC_DP113_M06_USB2N_7</t>
  </si>
  <si>
    <t>D5_TC_DP113_M06_USB2P_7</t>
  </si>
  <si>
    <t>D5_TC_DP114_M06_USB2N_8</t>
  </si>
  <si>
    <t>D5_TC_DP114_M06_USB2P_8</t>
  </si>
  <si>
    <t>D5_TC_DP115_M06_USB2N_9</t>
  </si>
  <si>
    <t>D5_TC_DP115_M06_USB2P_9</t>
  </si>
  <si>
    <t>D5_TC_DP116_M06_USB2N_10</t>
  </si>
  <si>
    <t>D5_TC_DP116_M06_USB2P_10</t>
  </si>
  <si>
    <t>D5_TC_DP117_M06_USB2N_11</t>
  </si>
  <si>
    <t>D5_TC_DP117_M06_USB2P_11</t>
  </si>
  <si>
    <t>D5_TC_DP118_M06_USB2N_12</t>
  </si>
  <si>
    <t>D5_TC_DP118_M06_USB2P_12</t>
  </si>
  <si>
    <t>D5_TC_DP119_M06_USB2N_13</t>
  </si>
  <si>
    <t>D5_TC_DP119_M06_USB2P_13</t>
  </si>
  <si>
    <t>D5_TC_DP11_M01_CLKOUT_SRC_N_5</t>
  </si>
  <si>
    <t>D5_TC_DP11_M01_CLKOUT_SRC_P_5</t>
  </si>
  <si>
    <t>D5_TC_DP120_M06_USB2N_14</t>
  </si>
  <si>
    <t>D5_TC_DP120_M06_USB2P_14</t>
  </si>
  <si>
    <t>D5_TC_DP121_M05_L81_USB3_1_RXN</t>
  </si>
  <si>
    <t>LE13.9</t>
  </si>
  <si>
    <t>LE13.10</t>
  </si>
  <si>
    <t>D5_TC_DP121_M05_L82_USB3_1_RXP</t>
  </si>
  <si>
    <t>LE13.7</t>
  </si>
  <si>
    <t>LE13.6</t>
  </si>
  <si>
    <t>D5_TC_DP122_M05_L81_USB3_1_TXN</t>
  </si>
  <si>
    <t>LE13.2</t>
  </si>
  <si>
    <t>LE13.1</t>
  </si>
  <si>
    <t>D5_TC_DP122_M05_L82_USB3_1_TXP</t>
  </si>
  <si>
    <t>LE13.4</t>
  </si>
  <si>
    <t>LE13.5</t>
  </si>
  <si>
    <t>D5_TC_DP123_M05_L85_USB3_2_RXN</t>
  </si>
  <si>
    <t>CE239.2</t>
  </si>
  <si>
    <t>D5_TC_DP123_M05_L86_USB3_2_RXP</t>
  </si>
  <si>
    <t>CE240.2</t>
  </si>
  <si>
    <t>D5_TC_DP124_M05_L85_USB3_2_TXN</t>
  </si>
  <si>
    <t>CE239.1</t>
  </si>
  <si>
    <t>D5_TC_DP124_M05_L86_USB3_2_TXP</t>
  </si>
  <si>
    <t>CE240.1</t>
  </si>
  <si>
    <t>D5_TC_DP125_M05_L87_USB3_3_RXN</t>
  </si>
  <si>
    <t>CE241.2</t>
  </si>
  <si>
    <t>D5_TC_DP125_M05_L88_USB3_3_RXP</t>
  </si>
  <si>
    <t>CE242.2</t>
  </si>
  <si>
    <t>D5_TC_DP126_M05_L87_USB3_3_TXN</t>
  </si>
  <si>
    <t>CE241.1</t>
  </si>
  <si>
    <t>D5_TC_DP126_M05_L88_USB3_3_TXP</t>
  </si>
  <si>
    <t>CE242.1</t>
  </si>
  <si>
    <t>D5_TC_DP127_M05_L89_USB3_4_RXN</t>
  </si>
  <si>
    <t>CE243.2</t>
  </si>
  <si>
    <t>D5_TC_DP127_M05_L90_USB3_4_RXP</t>
  </si>
  <si>
    <t>CE244.2</t>
  </si>
  <si>
    <t>D5_TC_DP128_M05_L89_USB3_4_TXN</t>
  </si>
  <si>
    <t>CE243.1</t>
  </si>
  <si>
    <t>D5_TC_DP128_M05_L90_USB3_4_TXP</t>
  </si>
  <si>
    <t>CE244.1</t>
  </si>
  <si>
    <t>D5_TC_DP129_M05_L91_USB3_5_RXN</t>
  </si>
  <si>
    <t>CE245.2</t>
  </si>
  <si>
    <t>D5_TC_DP129_M05_L92_USB3_5_RXP</t>
  </si>
  <si>
    <t>CE246.2</t>
  </si>
  <si>
    <t>D5_TC_DP12_M01_CLKOUT_SRC_N_6</t>
  </si>
  <si>
    <t>D5_TC_DP12_M01_CLKOUT_SRC_P_6</t>
  </si>
  <si>
    <t>D5_TC_DP130_M05_L91_USB3_5_TXN</t>
  </si>
  <si>
    <t>CE245.1</t>
  </si>
  <si>
    <t>D5_TC_DP130_M05_L92_USB3_5_TXP</t>
  </si>
  <si>
    <t>CE246.1</t>
  </si>
  <si>
    <t>D5_TC_DP131_M05_L93_USB3_6_RXN</t>
  </si>
  <si>
    <t>LE14.9</t>
  </si>
  <si>
    <t>LE14.10</t>
  </si>
  <si>
    <t>D5_TC_DP131_M05_L94_USB3_6_RXP</t>
  </si>
  <si>
    <t>LE14.7</t>
  </si>
  <si>
    <t>LE14.6</t>
  </si>
  <si>
    <t>D5_TC_DP132_M05_L93_USB3_6_TXN</t>
  </si>
  <si>
    <t>LE14.2</t>
  </si>
  <si>
    <t>LE14.1</t>
  </si>
  <si>
    <t>D5_TC_DP132_M05_L94_USB3_6_TXP</t>
  </si>
  <si>
    <t>LE14.4</t>
  </si>
  <si>
    <t>LE14.5</t>
  </si>
  <si>
    <t>D5_TC_DP133_M05_L95_USB3_7_PCIE_0_RXN</t>
  </si>
  <si>
    <t>LE15.9</t>
  </si>
  <si>
    <t>LE15.10</t>
  </si>
  <si>
    <t>D5_TC_DP133_M05_L96_USB3_7_PCIE_0_RXP</t>
  </si>
  <si>
    <t>LE15.7</t>
  </si>
  <si>
    <t>LE15.6</t>
  </si>
  <si>
    <t>D5_TC_DP134_M05_L95_USB3_7_PCIE_0_TXN</t>
  </si>
  <si>
    <t>LE15.2</t>
  </si>
  <si>
    <t>LE15.1</t>
  </si>
  <si>
    <t>D5_TC_DP134_M05_L96_USB3_7_PCIE_0_TXP</t>
  </si>
  <si>
    <t>LE15.4</t>
  </si>
  <si>
    <t>LE15.5</t>
  </si>
  <si>
    <t>D5_TC_DP135_M05_L97_USB3_8_PCIE_1_RXN</t>
  </si>
  <si>
    <t>CE247.2</t>
  </si>
  <si>
    <t>D5_TC_DP135_M05_L98_USB3_8_PCIE_1_RXP</t>
  </si>
  <si>
    <t>CE248.2</t>
  </si>
  <si>
    <t>D5_TC_DP136_M05_L97_USB3_8_PCIE_1_TXN</t>
  </si>
  <si>
    <t>CE247.1</t>
  </si>
  <si>
    <t>D5_TC_DP136_M05_L98_USB3_8_PCIE_1_TXP</t>
  </si>
  <si>
    <t>CE248.1</t>
  </si>
  <si>
    <t>D5_TC_DP137_M05_L100_USB3_9_PCIE_2_RXP</t>
  </si>
  <si>
    <t>CE250.2</t>
  </si>
  <si>
    <t>D5_TC_DP137_M05_L99_USB3_9_PCIE_2_RXN</t>
  </si>
  <si>
    <t>CE249.2</t>
  </si>
  <si>
    <t>D5_TC_DP138_M05_L100_USB3_9_PCIE_2_TXP</t>
  </si>
  <si>
    <t>CE250.1</t>
  </si>
  <si>
    <t>D5_TC_DP138_M05_L99_USB3_9_PCIE_2_TXN</t>
  </si>
  <si>
    <t>CE249.1</t>
  </si>
  <si>
    <t>D5_TC_DP139_M05_L83_USB3_10_PCIE_3_LAN_0A_RXN</t>
  </si>
  <si>
    <t>LE16.9</t>
  </si>
  <si>
    <t>LE16.10</t>
  </si>
  <si>
    <t>D5_TC_DP139_M05_L84_USB3_10_PCIE_3_LAN_0A_RXP</t>
  </si>
  <si>
    <t>LE16.7</t>
  </si>
  <si>
    <t>LE16.6</t>
  </si>
  <si>
    <t>D5_TC_DP13_M01_CLKOUT_SRC_N_7</t>
  </si>
  <si>
    <t>D5_TC_DP13_M01_CLKOUT_SRC_P_7</t>
  </si>
  <si>
    <t>D5_TC_DP140_M05_L83_USB3_10_PCIE_3_LAN_0A_TXN</t>
  </si>
  <si>
    <t>LE16.2</t>
  </si>
  <si>
    <t>LE16.1</t>
  </si>
  <si>
    <t>D5_TC_DP140_M05_L84_USB3_10_PCIE_3_LAN_0A_TXP</t>
  </si>
  <si>
    <t>LE16.4</t>
  </si>
  <si>
    <t>LE16.5</t>
  </si>
  <si>
    <t>D5_TC_DP141_XCKPLL_MON_N</t>
  </si>
  <si>
    <t>D5_TC_DP141_XCKPLL_MON_P</t>
  </si>
  <si>
    <t>D5_TC_DP142_M05_L17_PCIE_10_SSATA_4_RXN</t>
  </si>
  <si>
    <t>CE211.2</t>
  </si>
  <si>
    <t>D5_TC_DP142_M05_L18_PCIE_10_SSATA_4_RXP</t>
  </si>
  <si>
    <t>CE212.2</t>
  </si>
  <si>
    <t>D5_TC_DP143_PCIE3_PLLOBSN</t>
  </si>
  <si>
    <t>D5_TC_DP143_PCIE3_PLLOBSP</t>
  </si>
  <si>
    <t>D5_TC_DP144_PCIE2UP_PLLOBSN_EXTCLKN</t>
  </si>
  <si>
    <t>D5_TC_DP144_PCIE2UP_PLLOBSP_EXTCLKP</t>
  </si>
  <si>
    <t>D5_TC_DP14_M01_CLKOUT_SRC_N_8</t>
  </si>
  <si>
    <t>D5_TC_DP14_M01_CLKOUT_SRC_P_8</t>
  </si>
  <si>
    <t>D5_TC_DP15_M01_CLKOUT_SRC_N_9</t>
  </si>
  <si>
    <t>D5_TC_DP15_M01_CLKOUT_SRC_P_9</t>
  </si>
  <si>
    <t>D5_TC_DP16_M01_CLKOUT_SRC_N_10</t>
  </si>
  <si>
    <t>D5_TC_DP16_M01_CLKOUT_SRC_P_10</t>
  </si>
  <si>
    <t>D5_TC_DP17_M01_CLKOUT_SRC_N_11</t>
  </si>
  <si>
    <t>D5_TC_DP17_M01_CLKOUT_SRC_P_11</t>
  </si>
  <si>
    <t>D5_TC_DP18_M01_CLKOUT_SRC_N_12</t>
  </si>
  <si>
    <t>D5_TC_DP18_M01_CLKOUT_SRC_P_12</t>
  </si>
  <si>
    <t>D5_TC_DP19_M01_CLKOUT_SRC_N_13</t>
  </si>
  <si>
    <t>D5_TC_DP19_M01_CLKOUT_SRC_P_13</t>
  </si>
  <si>
    <t>D5_TC_DP20_M01_CLKOUT_SRC_N_14</t>
  </si>
  <si>
    <t>D5_TC_DP20_M01_CLKOUT_SRC_P_14</t>
  </si>
  <si>
    <t>D5_TC_DP21_M01_CLKOUT_SRC_N_15</t>
  </si>
  <si>
    <t>D5_TC_DP21_M01_CLKOUT_SRC_P_15</t>
  </si>
  <si>
    <t>D5_TC_DP22_M02_L01_DMI_RXN0</t>
  </si>
  <si>
    <t>LE1.9</t>
  </si>
  <si>
    <t>LE1.10</t>
  </si>
  <si>
    <t>D5_TC_DP22_M02_L05_DMI_RXP0</t>
  </si>
  <si>
    <t>LE1.7</t>
  </si>
  <si>
    <t>LE1.6</t>
  </si>
  <si>
    <t>D5_TC_DP23_M02_L02_DMI_RXN1</t>
  </si>
  <si>
    <t>CE201.2</t>
  </si>
  <si>
    <t>D5_TC_DP23_M02_L06_DMI_RXP1</t>
  </si>
  <si>
    <t>CE202.2</t>
  </si>
  <si>
    <t>D5_TC_DP24_M02_L03_DMI_RXN2</t>
  </si>
  <si>
    <t>CE203.2</t>
  </si>
  <si>
    <t>D5_TC_DP24_M02_L07_DMI_RXP2</t>
  </si>
  <si>
    <t>CE204.2</t>
  </si>
  <si>
    <t>D5_TC_DP25_M02_L04_DMI_RXN3</t>
  </si>
  <si>
    <t>LE2.9</t>
  </si>
  <si>
    <t>LE2.10</t>
  </si>
  <si>
    <t>D5_TC_DP25_M02_L08_DMI_RXP3</t>
  </si>
  <si>
    <t>LE2.7</t>
  </si>
  <si>
    <t>LE2.6</t>
  </si>
  <si>
    <t>D5_TC_DP26_M02_L01_DMI_TXN0</t>
  </si>
  <si>
    <t>LE1.2</t>
  </si>
  <si>
    <t>LE1.1</t>
  </si>
  <si>
    <t>D5_TC_DP26_M02_L05_DMI_TXP0</t>
  </si>
  <si>
    <t>LE1.4</t>
  </si>
  <si>
    <t>LE1.5</t>
  </si>
  <si>
    <t>D5_TC_DP27_M02_L02_DMI_TXN1</t>
  </si>
  <si>
    <t>CE201.1</t>
  </si>
  <si>
    <t>D5_TC_DP27_M02_L06_DMI_TXP1</t>
  </si>
  <si>
    <t>CE202.1</t>
  </si>
  <si>
    <t>D5_TC_DP28_M02_L03_DMI_TXN2</t>
  </si>
  <si>
    <t>CE203.1</t>
  </si>
  <si>
    <t>D5_TC_DP28_M02_L07_DMI_TXP2</t>
  </si>
  <si>
    <t>CE204.1</t>
  </si>
  <si>
    <t>D5_TC_DP29_M02_L04_DMI_TXN3</t>
  </si>
  <si>
    <t>LE2.2</t>
  </si>
  <si>
    <t>LE2.1</t>
  </si>
  <si>
    <t>D5_TC_DP29_M02_L08_DMI_TXP3</t>
  </si>
  <si>
    <t>LE2.4</t>
  </si>
  <si>
    <t>LE2.5</t>
  </si>
  <si>
    <t>D5_TC_DP30_KR0_MON_DN</t>
  </si>
  <si>
    <t>D5_TC_DP30_KR0_MON_DP</t>
  </si>
  <si>
    <t>D5_TC_DP31_M03_L09_KR0_RX_DN0</t>
  </si>
  <si>
    <t>LE17.7</t>
  </si>
  <si>
    <t>LE17.6</t>
  </si>
  <si>
    <t>D5_TC_DP31_M03_L11_KR0_RX_DP0</t>
  </si>
  <si>
    <t>LE17.9</t>
  </si>
  <si>
    <t>LE17.10</t>
  </si>
  <si>
    <t>D5_TC_DP32_M03_L10_KR0_RX_DN1</t>
  </si>
  <si>
    <t>LE18.7</t>
  </si>
  <si>
    <t>LE18.6</t>
  </si>
  <si>
    <t>D5_TC_DP32_M03_L12_KR0_RX_DP1</t>
  </si>
  <si>
    <t>LE18.9</t>
  </si>
  <si>
    <t>LE18.10</t>
  </si>
  <si>
    <t>D5_TC_DP33_M03_L09_KR0_TX_DN0</t>
  </si>
  <si>
    <t>LE17.4</t>
  </si>
  <si>
    <t>LE17.5</t>
  </si>
  <si>
    <t>D5_TC_DP33_M03_L11_KR0_TX_DP0</t>
  </si>
  <si>
    <t>LE17.2</t>
  </si>
  <si>
    <t>LE17.1</t>
  </si>
  <si>
    <t>D5_TC_DP34_M03_L10_KR0_TX_DN1</t>
  </si>
  <si>
    <t>LE18.4</t>
  </si>
  <si>
    <t>LE18.5</t>
  </si>
  <si>
    <t>D5_TC_DP34_M03_L12_KR0_TX_DP1</t>
  </si>
  <si>
    <t>LE18.2</t>
  </si>
  <si>
    <t>LE18.1</t>
  </si>
  <si>
    <t>D5_TC_DP35_KR1_MON_DN</t>
  </si>
  <si>
    <t>D5_TC_DP35_KR1_MON_DP</t>
  </si>
  <si>
    <t>D5_TC_DP36_M03_L13_KR1_RX_DN0</t>
  </si>
  <si>
    <t>LE19.7</t>
  </si>
  <si>
    <t>LE19.6</t>
  </si>
  <si>
    <t>D5_TC_DP36_M03_L15_KR1_RX_DP0</t>
  </si>
  <si>
    <t>LE19.9</t>
  </si>
  <si>
    <t>LE19.10</t>
  </si>
  <si>
    <t>D5_TC_DP37_M03_L14_KR1_RX_DN1</t>
  </si>
  <si>
    <t>LE20.7</t>
  </si>
  <si>
    <t>LE20.6</t>
  </si>
  <si>
    <t>D5_TC_DP37_M03_L16_KR1_RX_DP1</t>
  </si>
  <si>
    <t>LE20.9</t>
  </si>
  <si>
    <t>LE20.10</t>
  </si>
  <si>
    <t>D5_TC_DP38_M03_L13_KR1_TX_DN0</t>
  </si>
  <si>
    <t>LE19.4</t>
  </si>
  <si>
    <t>LE19.5</t>
  </si>
  <si>
    <t>D5_TC_DP38_M03_L15_KR1_TX_DP0</t>
  </si>
  <si>
    <t>LE19.2</t>
  </si>
  <si>
    <t>LE19.1</t>
  </si>
  <si>
    <t>D5_TC_DP39_M03_L14_KR1_TX_DN1</t>
  </si>
  <si>
    <t>LE20.4</t>
  </si>
  <si>
    <t>LE20.5</t>
  </si>
  <si>
    <t>D5_TC_DP39_M03_L16_KR1_TX_DP1</t>
  </si>
  <si>
    <t>LE20.2</t>
  </si>
  <si>
    <t>LE20.1</t>
  </si>
  <si>
    <t>D5_TC_DP40_M05_L17_PCIE_10_SSATA_4_TXN</t>
  </si>
  <si>
    <t>CE211.1</t>
  </si>
  <si>
    <t>D5_TC_DP40_M05_L18_PCIE_10_SSATA_4_TXP</t>
  </si>
  <si>
    <t>CE212.1</t>
  </si>
  <si>
    <t>D5_TC_DP41_M05_L19_PCIE_11_SSATA_5_LAN_0E_RXN</t>
  </si>
  <si>
    <t>LE6.9</t>
  </si>
  <si>
    <t>LE6.10</t>
  </si>
  <si>
    <t>D5_TC_DP41_M05_L20_PCIE_11_SSATA_5_LAN_0E_RXP</t>
  </si>
  <si>
    <t>LE6.7</t>
  </si>
  <si>
    <t>LE6.6</t>
  </si>
  <si>
    <t>D5_TC_DP42_M05_L19_PCIE_11_SSATA_5_LAN_0E_TXN</t>
  </si>
  <si>
    <t>LE6.2</t>
  </si>
  <si>
    <t>LE6.1</t>
  </si>
  <si>
    <t>D5_TC_DP42_M05_L20_PCIE_11_SSATA_5_LAN_0E_TXP</t>
  </si>
  <si>
    <t>LE6.4</t>
  </si>
  <si>
    <t>LE6.5</t>
  </si>
  <si>
    <t>D5_TC_DP43_M05_L21_PCIE_12_UP_0_SATA_0_RXN</t>
  </si>
  <si>
    <t>LE7.9</t>
  </si>
  <si>
    <t>LE7.10</t>
  </si>
  <si>
    <t>D5_TC_DP43_M05_L22_PCIE_12_UP_0_SATA_0_RXP</t>
  </si>
  <si>
    <t>LE7.7</t>
  </si>
  <si>
    <t>LE7.6</t>
  </si>
  <si>
    <t>D5_TC_DP44_M05_L21_PCIE_12_UP_0_SATA_0_TXN</t>
  </si>
  <si>
    <t>LE7.2</t>
  </si>
  <si>
    <t>LE7.1</t>
  </si>
  <si>
    <t>D5_TC_DP44_M05_L22_PCIE_12_UP_0_SATA_0_TXP</t>
  </si>
  <si>
    <t>LE7.4</t>
  </si>
  <si>
    <t>LE7.5</t>
  </si>
  <si>
    <t>D5_TC_DP45_M05_L23_PCIE_13_UP_1_SATA_1_RXN</t>
  </si>
  <si>
    <t>CE213.2</t>
  </si>
  <si>
    <t>D5_TC_DP45_M05_L24_PCIE_13_UP_1_SATA_1_RXP</t>
  </si>
  <si>
    <t>CE214.2</t>
  </si>
  <si>
    <t>D5_TC_DP46_M05_L23_PCIE_13_UP_1_SATA_1_TXN</t>
  </si>
  <si>
    <t>CE213.1</t>
  </si>
  <si>
    <t>D5_TC_DP46_M05_L24_PCIE_13_UP_1_SATA_1_TXP</t>
  </si>
  <si>
    <t>CE214.1</t>
  </si>
  <si>
    <t>D5_TC_DP47_M05_L25_PCIE_14_UP_2_SATA_2_RXN</t>
  </si>
  <si>
    <t>CE215.2</t>
  </si>
  <si>
    <t>D5_TC_DP47_M05_L26_PCIE_14_UP_2_SATA_2_RXP</t>
  </si>
  <si>
    <t>CE216.2</t>
  </si>
  <si>
    <t>D5_TC_DP48_M05_L25_PCIE_14_UP_2_SATA_2_TXN</t>
  </si>
  <si>
    <t>CE215.1</t>
  </si>
  <si>
    <t>D5_TC_DP48_M05_L26_PCIE_14_UP_2_SATA_2_TXP</t>
  </si>
  <si>
    <t>CE216.1</t>
  </si>
  <si>
    <t>D5_TC_DP49_M05_L27_PCIE_15_UP_3_SATA_3_RXN</t>
  </si>
  <si>
    <t>CE217.2</t>
  </si>
  <si>
    <t>D5_TC_DP49_M05_L28_PCIE_15_UP_3_SATA_3_RXP</t>
  </si>
  <si>
    <t>CE218.2</t>
  </si>
  <si>
    <t>D5_TC_DP50_M05_L27_PCIE_15_UP_3_SATA_3_TXN</t>
  </si>
  <si>
    <t>CE217.1</t>
  </si>
  <si>
    <t>D5_TC_DP50_M05_L28_PCIE_15_UP_3_SATA_3_TXP</t>
  </si>
  <si>
    <t>CE218.1</t>
  </si>
  <si>
    <t>D5_TC_DP51_M05_L29_PCIE_16_UP_4_SATA_4_RXN</t>
  </si>
  <si>
    <t>CE219.2</t>
  </si>
  <si>
    <t>D5_TC_DP51_M05_L30_PCIE_16_UP_4_SATA_4_RXP</t>
  </si>
  <si>
    <t>CE220.2</t>
  </si>
  <si>
    <t>D5_TC_DP52_M05_L29_PCIE_16_UP_4_SATA_4_TXN</t>
  </si>
  <si>
    <t>CE219.1</t>
  </si>
  <si>
    <t>D5_TC_DP52_M05_L30_PCIE_16_UP_4_SATA_4_TXP</t>
  </si>
  <si>
    <t>CE220.1</t>
  </si>
  <si>
    <t>D5_TC_DP53_M05_L31_PCIE_17_UP_5_SATA_5_RXN</t>
  </si>
  <si>
    <t>CE251.2</t>
  </si>
  <si>
    <t>D5_TC_DP53_M05_L32_PCIE_17_UP_5_SATA_5_RXP</t>
  </si>
  <si>
    <t>CE252.2</t>
  </si>
  <si>
    <t>D5_TC_DP54_M05_L31_PCIE_17_UP_5_SATA_5_TXN</t>
  </si>
  <si>
    <t>CE251.1</t>
  </si>
  <si>
    <t>D5_TC_DP54_M05_L32_PCIE_17_UP_5_SATA_5_TXP</t>
  </si>
  <si>
    <t>CE252.1</t>
  </si>
  <si>
    <t>D5_TC_DP55_M05_L33_PCIE_18_UP_6_SATA_6_RXN</t>
  </si>
  <si>
    <t>CE253.2</t>
  </si>
  <si>
    <t>D5_TC_DP55_M05_L34_PCIE_18_UP_6_SATA_6_RXP</t>
  </si>
  <si>
    <t>CE254.2</t>
  </si>
  <si>
    <t>D5_TC_DP56_M05_L33_PCIE_18_UP_6_SATA_6_TXN</t>
  </si>
  <si>
    <t>CE253.1</t>
  </si>
  <si>
    <t>D5_TC_DP56_M05_L34_PCIE_18_UP_6_SATA_6_TXP</t>
  </si>
  <si>
    <t>CE254.1</t>
  </si>
  <si>
    <t>D5_TC_DP57_M05_L35_PCIE_19_UP_7_SATA_7_RXN</t>
  </si>
  <si>
    <t>LE8.9</t>
  </si>
  <si>
    <t>LE8.10</t>
  </si>
  <si>
    <t>D5_TC_DP57_M05_L36_PCIE_19_UP_7_SATA_7_RXP</t>
  </si>
  <si>
    <t>LE8.7</t>
  </si>
  <si>
    <t>LE8.6</t>
  </si>
  <si>
    <t>D5_TC_DP58_M05_L35_PCIE_19_UP_7_SATA_7_TXN</t>
  </si>
  <si>
    <t>LE8.2</t>
  </si>
  <si>
    <t>LE8.1</t>
  </si>
  <si>
    <t>D5_TC_DP58_M05_L36_PCIE_19_UP_7_SATA_7_TXP</t>
  </si>
  <si>
    <t>LE8.4</t>
  </si>
  <si>
    <t>LE8.5</t>
  </si>
  <si>
    <t>D5_TC_DP59_M05_L37_PCIE_4_LAN_0B_RXN</t>
  </si>
  <si>
    <t>LE3.9</t>
  </si>
  <si>
    <t>LE3.10</t>
  </si>
  <si>
    <t>D5_TC_DP59_M05_L38_PCIE_4_LAN_0B_RXP</t>
  </si>
  <si>
    <t>LE3.7</t>
  </si>
  <si>
    <t>LE3.6</t>
  </si>
  <si>
    <t>D5_TC_DP60_M05_L37_PCIE_4_LAN_0B_TXN</t>
  </si>
  <si>
    <t>LE3.2</t>
  </si>
  <si>
    <t>LE3.1</t>
  </si>
  <si>
    <t>D5_TC_DP60_M05_L38_PCIE_4_LAN_0B_TXP</t>
  </si>
  <si>
    <t>LE3.4</t>
  </si>
  <si>
    <t>LE3.5</t>
  </si>
  <si>
    <t>D5_TC_DP61_M05_L39_PCIE_5_LAN_0C_RXN</t>
  </si>
  <si>
    <t>CE205.2</t>
  </si>
  <si>
    <t>D5_TC_DP61_M05_L40_PCIE_5_LAN_0C_RXP</t>
  </si>
  <si>
    <t>CE206.2</t>
  </si>
  <si>
    <t>D5_TC_DP62_M05_L39_PCIE_5_LAN_0C_TXN</t>
  </si>
  <si>
    <t>CE205.1</t>
  </si>
  <si>
    <t>D5_TC_DP62_M05_L40_PCIE_5_LAN_0C_TXP</t>
  </si>
  <si>
    <t>CE206.1</t>
  </si>
  <si>
    <t>D5_TC_DP63_M05_L41_PCIE_6_SSATA_0_RXN</t>
  </si>
  <si>
    <t>CE207.2</t>
  </si>
  <si>
    <t>D5_TC_DP63_M05_L42_PCIE_6_SSATA_0_RXP</t>
  </si>
  <si>
    <t>CE208.2</t>
  </si>
  <si>
    <t>D5_TC_DP64_M05_L41_PCIE_6_SSATA_0_TXN</t>
  </si>
  <si>
    <t>CE207.1</t>
  </si>
  <si>
    <t>D5_TC_DP64_M05_L42_PCIE_6_SSATA_0_TXP</t>
  </si>
  <si>
    <t>CE208.1</t>
  </si>
  <si>
    <t>D5_TC_DP65_M05_L43_PCIE_7_SSATA_1_RXN</t>
  </si>
  <si>
    <t>CE209.2</t>
  </si>
  <si>
    <t>D5_TC_DP65_M05_L44_PCIE_7_SSATA_1_RXP</t>
  </si>
  <si>
    <t>CE210.2</t>
  </si>
  <si>
    <t>D5_TC_DP66_M05_L43_PCIE_7_SSATA_1_TXN</t>
  </si>
  <si>
    <t>CE209.1</t>
  </si>
  <si>
    <t>D5_TC_DP66_M05_L44_PCIE_7_SSATA_1_TXP</t>
  </si>
  <si>
    <t>CE210.1</t>
  </si>
  <si>
    <t>D5_TC_DP67_M05_L45_PCIE_8_SSATA_2_LAN_0D_RXN</t>
  </si>
  <si>
    <t>LE4.9</t>
  </si>
  <si>
    <t>LE4.10</t>
  </si>
  <si>
    <t>D5_TC_DP67_M05_L46_PCIE_8_SSATA_2_LAN_0D_RXP</t>
  </si>
  <si>
    <t>LE4.7</t>
  </si>
  <si>
    <t>LE4.6</t>
  </si>
  <si>
    <t>D5_TC_DP68_M05_L45_PCIE_8_SSATA_2_LAN_0D_TXN</t>
  </si>
  <si>
    <t>LE4.2</t>
  </si>
  <si>
    <t>LE4.1</t>
  </si>
  <si>
    <t>D5_TC_DP68_M05_L46_PCIE_8_SSATA_2_LAN_0D_TXP</t>
  </si>
  <si>
    <t>LE4.4</t>
  </si>
  <si>
    <t>LE4.5</t>
  </si>
  <si>
    <t>D5_TC_DP69_M05_L47_PCIE_9_SSATA_3_RXN</t>
  </si>
  <si>
    <t>LE5.9</t>
  </si>
  <si>
    <t>LE5.10</t>
  </si>
  <si>
    <t>D5_TC_DP69_M05_L48_PCIE_9_SSATA_3_RXP</t>
  </si>
  <si>
    <t>LE5.7</t>
  </si>
  <si>
    <t>LE5.6</t>
  </si>
  <si>
    <t>D5_TC_DP70_M05_L47_PCIE_9_SSATA_3_TXN</t>
  </si>
  <si>
    <t>LE5.2</t>
  </si>
  <si>
    <t>LE5.1</t>
  </si>
  <si>
    <t>D5_TC_DP70_M05_L48_PCIE_9_SSATA_3_TXP</t>
  </si>
  <si>
    <t>LE5.4</t>
  </si>
  <si>
    <t>LE5.5</t>
  </si>
  <si>
    <t>D5_TC_DP72_PCIE3UP_PLLOBSN</t>
  </si>
  <si>
    <t>D5_TC_DP72_PCIE3UP_PLLOBSP</t>
  </si>
  <si>
    <t>D5_TC_DP73_M02_L49_PCIEUP_0_RXN</t>
  </si>
  <si>
    <t>LE9.9</t>
  </si>
  <si>
    <t>LE9.10</t>
  </si>
  <si>
    <t>D5_TC_DP73_M02_L50_PCIEUP_0_RXP</t>
  </si>
  <si>
    <t>LE9.7</t>
  </si>
  <si>
    <t>LE9.6</t>
  </si>
  <si>
    <t>D5_TC_DP74_M02_L49_PCIEUP_0_TXN</t>
  </si>
  <si>
    <t>LE9.2</t>
  </si>
  <si>
    <t>LE9.1</t>
  </si>
  <si>
    <t>D5_TC_DP74_M02_L50_PCIEUP_0_TXP</t>
  </si>
  <si>
    <t>LE9.4</t>
  </si>
  <si>
    <t>LE9.5</t>
  </si>
  <si>
    <t>D5_TC_DP75_M02_L51_PCIEUP_1_RXN</t>
  </si>
  <si>
    <t>CE255.2</t>
  </si>
  <si>
    <t>D5_TC_DP75_M02_L52_PCIEUP_1_RXP</t>
  </si>
  <si>
    <t>CE256.2</t>
  </si>
  <si>
    <t>D5_TC_DP76_M02_L51_PCIEUP_1_TXN</t>
  </si>
  <si>
    <t>CE255.1</t>
  </si>
  <si>
    <t>D5_TC_DP76_M02_L52_PCIEUP_1_TXP</t>
  </si>
  <si>
    <t>CE256.1</t>
  </si>
  <si>
    <t>D5_TC_DP77_M02_L53_PCIEUP_10_RXN</t>
  </si>
  <si>
    <t>CE229.2</t>
  </si>
  <si>
    <t>D5_TC_DP77_M02_L54_PCIEUP_10_RXP</t>
  </si>
  <si>
    <t>CE230.2</t>
  </si>
  <si>
    <t>D5_TC_DP78_M02_L53_PCIEUP_10_TXN</t>
  </si>
  <si>
    <t>CE229.1</t>
  </si>
  <si>
    <t>D5_TC_DP78_M02_L54_PCIEUP_10_TXP</t>
  </si>
  <si>
    <t>CE230.1</t>
  </si>
  <si>
    <t>D5_TC_DP79_M02_L55_PCIEUP_11_RXN</t>
  </si>
  <si>
    <t>CE231.2</t>
  </si>
  <si>
    <t>D5_TC_DP79_M02_L56_PCIEUP_11_RXP</t>
  </si>
  <si>
    <t>CE232.2</t>
  </si>
  <si>
    <t>D5_TC_DP80_M02_L55_PCIEUP_11_TXN</t>
  </si>
  <si>
    <t>CE231.1</t>
  </si>
  <si>
    <t>D5_TC_DP80_M02_L56_PCIEUP_11_TXP</t>
  </si>
  <si>
    <t>CE232.1</t>
  </si>
  <si>
    <t>D5_TC_DP81_M02_L57_PCIEUP_12_RXN</t>
  </si>
  <si>
    <t>CE233.2</t>
  </si>
  <si>
    <t>D5_TC_DP81_M02_L58_PCIEUP_12_RXP</t>
  </si>
  <si>
    <t>CE234.2</t>
  </si>
  <si>
    <t>D5_TC_DP82_M02_L57_PCIEUP_12_TXN</t>
  </si>
  <si>
    <t>CE233.1</t>
  </si>
  <si>
    <t>D5_TC_DP82_M02_L58_PCIEUP_12_TXP</t>
  </si>
  <si>
    <t>CE234.1</t>
  </si>
  <si>
    <t>D5_TC_DP83_M02_L59_PCIEUP_13_RXN</t>
  </si>
  <si>
    <t>CE235.2</t>
  </si>
  <si>
    <t>D5_TC_DP83_M02_L60_PCIEUP_13_RXP</t>
  </si>
  <si>
    <t>CE236.2</t>
  </si>
  <si>
    <t>D5_TC_DP84_M02_L59_PCIEUP_13_TXN</t>
  </si>
  <si>
    <t>CE235.1</t>
  </si>
  <si>
    <t>D5_TC_DP84_M02_L60_PCIEUP_13_TXP</t>
  </si>
  <si>
    <t>CE236.1</t>
  </si>
  <si>
    <t>D5_TC_DP85_M02_L61_PCIEUP_14_RXN</t>
  </si>
  <si>
    <t>CE237.2</t>
  </si>
  <si>
    <t>D5_TC_DP85_M02_L62_PCIEUP_14_RXP</t>
  </si>
  <si>
    <t>CE238.2</t>
  </si>
  <si>
    <t>D5_TC_DP86_M02_L61_PCIEUP_14_TXN</t>
  </si>
  <si>
    <t>CE237.1</t>
  </si>
  <si>
    <t>D5_TC_DP86_M02_L62_PCIEUP_14_TXP</t>
  </si>
  <si>
    <t>CE238.1</t>
  </si>
  <si>
    <t>D5_TC_DP87_M02_L63_PCIEUP_15_RXN</t>
  </si>
  <si>
    <t>LE12.9</t>
  </si>
  <si>
    <t>LE12.10</t>
  </si>
  <si>
    <t>D5_TC_DP87_M02_L64_PCIEUP_15_RXP</t>
  </si>
  <si>
    <t>LE12.7</t>
  </si>
  <si>
    <t>LE12.6</t>
  </si>
  <si>
    <t>D5_TC_DP88_M02_L63_PCIEUP_15_TXN</t>
  </si>
  <si>
    <t>LE12.2</t>
  </si>
  <si>
    <t>LE12.1</t>
  </si>
  <si>
    <t>D5_TC_DP88_M02_L64_PCIEUP_15_TXP</t>
  </si>
  <si>
    <t>LE12.4</t>
  </si>
  <si>
    <t>LE12.5</t>
  </si>
  <si>
    <t>D5_TC_DP89_M02_L65_PCIEUP_2_RXN</t>
  </si>
  <si>
    <t>CE257.2</t>
  </si>
  <si>
    <t>D5_TC_DP89_M02_L66_PCIEUP_2_RXP</t>
  </si>
  <si>
    <t>CE258.2</t>
  </si>
  <si>
    <t>D5_TC_DP90_M02_L65_PCIEUP_2_TXN</t>
  </si>
  <si>
    <t>CE257.1</t>
  </si>
  <si>
    <t>D5_TC_DP90_M02_L66_PCIEUP_2_TXP</t>
  </si>
  <si>
    <t>CE258.1</t>
  </si>
  <si>
    <t>D5_TC_DP91_M02_L67_PCIEUP_3_RXN</t>
  </si>
  <si>
    <t>CE259.2</t>
  </si>
  <si>
    <t>D5_TC_DP91_M02_L68_PCIEUP_3_RXP</t>
  </si>
  <si>
    <t>CE260.2</t>
  </si>
  <si>
    <t>D5_TC_DP92_M02_L67_PCIEUP_3_TXN</t>
  </si>
  <si>
    <t>CE259.1</t>
  </si>
  <si>
    <t>D5_TC_DP92_M02_L68_PCIEUP_3_TXP</t>
  </si>
  <si>
    <t>CE260.1</t>
  </si>
  <si>
    <t>D5_TC_DP93_M02_L69_PCIEUP_4_RXN</t>
  </si>
  <si>
    <t>CE221.2</t>
  </si>
  <si>
    <t>D5_TC_DP93_M02_L70_PCIEUP_4_RXP</t>
  </si>
  <si>
    <t>CE222.2</t>
  </si>
  <si>
    <t>D5_TC_DP94_M02_L69_PCIEUP_4_TXN</t>
  </si>
  <si>
    <t>CE221.1</t>
  </si>
  <si>
    <t>D5_TC_DP94_M02_L70_PCIEUP_4_TXP</t>
  </si>
  <si>
    <t>CE222.1</t>
  </si>
  <si>
    <t>D5_TC_DP95_M02_L71_PCIEUP_5_RXN</t>
  </si>
  <si>
    <t>CE223.2</t>
  </si>
  <si>
    <t>D5_TC_DP95_M02_L72_PCIEUP_5_RXP</t>
  </si>
  <si>
    <t>CE224.2</t>
  </si>
  <si>
    <t>D5_TC_DP96_M02_L71_PCIEUP_5_TXN</t>
  </si>
  <si>
    <t>CE223.1</t>
  </si>
  <si>
    <t>D5_TC_DP96_M02_L72_PCIEUP_5_TXP</t>
  </si>
  <si>
    <t>CE224.1</t>
  </si>
  <si>
    <t>D5_TC_DP97_M02_L73_PCIEUP_6_RXN</t>
  </si>
  <si>
    <t>CE225.2</t>
  </si>
  <si>
    <t>D5_TC_DP97_M02_L74_PCIEUP_6_RXP</t>
  </si>
  <si>
    <t>CE226.2</t>
  </si>
  <si>
    <t>D5_TC_DP98_M02_L73_PCIEUP_6_TXN</t>
  </si>
  <si>
    <t>CE225.1</t>
  </si>
  <si>
    <t>D5_TC_DP98_M02_L74_PCIEUP_6_TXP</t>
  </si>
  <si>
    <t>CE226.1</t>
  </si>
  <si>
    <t>D5_TC_DP99_M02_L75_PCIEUP_7_RXN</t>
  </si>
  <si>
    <t>LE10.9</t>
  </si>
  <si>
    <t>LE10.10</t>
  </si>
  <si>
    <t>D5_TC_DP99_M02_L76_PCIEUP_7_RXP</t>
  </si>
  <si>
    <t>LE10.7</t>
  </si>
  <si>
    <t>LE10.6</t>
  </si>
  <si>
    <t>D5_TC_DSW_PWROK</t>
  </si>
  <si>
    <t>D5_TC_EDM0</t>
  </si>
  <si>
    <t>D5_TC_EDM1</t>
  </si>
  <si>
    <t>D5_TC_FPF0_MON</t>
  </si>
  <si>
    <t>D5_TC_FPF0_VREF</t>
  </si>
  <si>
    <t>D5_TC_FPF1_MON</t>
  </si>
  <si>
    <t>D5_TC_FPF1_VREF</t>
  </si>
  <si>
    <t>D5_TC_GPD_0</t>
  </si>
  <si>
    <t>D5_TC_GPD_7</t>
  </si>
  <si>
    <t>D5_TC_GPD_9</t>
  </si>
  <si>
    <t>D5_TC_GPD_10_SLP_S5B</t>
  </si>
  <si>
    <t>D5_TC_GPD_11_LANPHYPC</t>
  </si>
  <si>
    <t>D5_TC_GPD_1_ACPRESENT</t>
  </si>
  <si>
    <t>D5_TC_GPD_2_LAN_WAKEB</t>
  </si>
  <si>
    <t>D5_TC_GPD_3_PWRBTNB</t>
  </si>
  <si>
    <t>D5_TC_GPD_4_SLP_S3B</t>
  </si>
  <si>
    <t>D5_TC_GPD_5_SLP_S4B</t>
  </si>
  <si>
    <t>D5_TC_GPD_6_SLP_AB</t>
  </si>
  <si>
    <t>D5_TC_GPD_8_SUSCLK</t>
  </si>
  <si>
    <t>D5_TC_GPP_G_0_FAN_TACH_0_FAN_TACH0IE</t>
  </si>
  <si>
    <t>D5_TC_GPP_G_10_FAN_PWM_2_FAN_PWM2IE</t>
  </si>
  <si>
    <t>D5_TC_GPP_G_11_FAN_PWM_3_FAN_PWM3IE</t>
  </si>
  <si>
    <t>D5_TC_GPP_G_12_GSXDOUT</t>
  </si>
  <si>
    <t>D5_TC_GPP_G_13_GSXSLOAD</t>
  </si>
  <si>
    <t>D5_TC_GPP_G_14_GSXDIN</t>
  </si>
  <si>
    <t>D5_TC_GPP_G_15_GSXSRESETB</t>
  </si>
  <si>
    <t>D5_TC_GPP_G_16_GSXCLK</t>
  </si>
  <si>
    <t>D5_TC_GPP_G_17_ADR_COMPLETE</t>
  </si>
  <si>
    <t>D5_TC_GPP_G_18_NMIB</t>
  </si>
  <si>
    <t>D5_TC_GPP_G_19_SMIB</t>
  </si>
  <si>
    <t>D5_TC_GPP_G_1_FAN_TACH_1_FAN_TACH1IE</t>
  </si>
  <si>
    <t>D5_TC_GPP_G_20_SSATA_DEVSLP_0</t>
  </si>
  <si>
    <t>D5_TC_GPP_G_21_SSATA_DEVSLP_1</t>
  </si>
  <si>
    <t>D5_TC_GPP_G_22_SSATA_DEVSLP_2</t>
  </si>
  <si>
    <t>D5_TC_GPP_G_23_SSATAXPCIE0_SSATAGP0</t>
  </si>
  <si>
    <t>D5_TC_GPP_G_2_FAN_TACH_2_FAN_TACH2IE</t>
  </si>
  <si>
    <t>D5_TC_GPP_G_3_FAN_TACH_3_FAN_TACH3IE</t>
  </si>
  <si>
    <t>D5_TC_GPP_G_4_FAN_TACH_4_FAN_TACH4IE</t>
  </si>
  <si>
    <t>D5_TC_GPP_G_5_FAN_TACH_5_FAN_TACH5IE</t>
  </si>
  <si>
    <t>D5_TC_GPP_G_6_FAN_TACH_6_FAN_TACH6IE</t>
  </si>
  <si>
    <t>D5_TC_GPP_G_7_FAN_TACH_7_FAN_TACH7IE</t>
  </si>
  <si>
    <t>D5_TC_GPP_G_8_FAN_PWM_0_FAN_PWM0IE</t>
  </si>
  <si>
    <t>D5_TC_GPP_G_9_FAN_PWM_1_FAN_PWM1IE</t>
  </si>
  <si>
    <t>D5_TC_GPP_H_0_SRCCLKREQB_6</t>
  </si>
  <si>
    <t>D5_TC_GPP_H_14_SML3DATA_SML3DATAIE</t>
  </si>
  <si>
    <t>D5_TC_GPP_H_16_SML4CLK_SML4CLKIE</t>
  </si>
  <si>
    <t>D5_TC_GPP_H_17_SML4DATA_SML4DATAIE</t>
  </si>
  <si>
    <t>D5_TC_GPP_H_19_SSATAXPCIE1_SSATAGP1</t>
  </si>
  <si>
    <t>D5_TC_GPP_H_1_SRCCLKREQB_7</t>
  </si>
  <si>
    <t>D5_TC_GPP_H_20_SSATAXPCIE2_SSATAGP2</t>
  </si>
  <si>
    <t>D5_TC_GPP_H_21_SSATAXPCIE3_SSATAGP3</t>
  </si>
  <si>
    <t>D5_TC_GPP_H_22_SSATAXPCIE4_SSATAGP4</t>
  </si>
  <si>
    <t>D5_TC_GPP_H_23_SSATAXPCIE5_SSATAGP5</t>
  </si>
  <si>
    <t>D5_TC_GPP_H_2_SRCCLKREQB_8</t>
  </si>
  <si>
    <t>D5_TC_GPP_H_3_SRCCLKREQB_9</t>
  </si>
  <si>
    <t>D5_TC_GPP_H_4_SRCCLKREQB_10</t>
  </si>
  <si>
    <t>D5_TC_GPP_H_5_SRCCLKREQB_11</t>
  </si>
  <si>
    <t>D5_TC_GPP_I_10</t>
  </si>
  <si>
    <t>D5_TC_GPP_I_0_GBE_TDO</t>
  </si>
  <si>
    <t>D5_TC_GPP_I_1_GBE_TCK</t>
  </si>
  <si>
    <t>D5_TC_GPP_I_2_GBE_TMS</t>
  </si>
  <si>
    <t>D5_TC_GPP_I_3_GBE_TDI</t>
  </si>
  <si>
    <t>D5_TC_GPP_I_4_DO_RESET_INB</t>
  </si>
  <si>
    <t>D5_TC_GPP_I_5_DO_RESET_OUTB</t>
  </si>
  <si>
    <t>D5_TC_GPP_I_6_RESET_DONE</t>
  </si>
  <si>
    <t>D5_TC_GPP_I_7_GBE_TRST_N</t>
  </si>
  <si>
    <t>D5_TC_GPP_I_8_GBE_PCI_DIS_N</t>
  </si>
  <si>
    <t>D5_TC_GPP_I_9_GBE_LAN_DIS_N</t>
  </si>
  <si>
    <t>D5_TC_GPP_J_0_GBE_LED_0_0</t>
  </si>
  <si>
    <t>D5_TC_GPP_J_10_GBE_SCL_1</t>
  </si>
  <si>
    <t>D5_TC_GPP_J_11_GBE_SDA_1</t>
  </si>
  <si>
    <t>D5_TC_GPP_J_12_GBE_SCL_2</t>
  </si>
  <si>
    <t>D5_TC_GPP_J_13_GBE_SDA_2</t>
  </si>
  <si>
    <t>D5_TC_GPP_J_14_GBE_SCL_3</t>
  </si>
  <si>
    <t>D5_TC_GPP_J_15_GBE_SDA_3</t>
  </si>
  <si>
    <t>D5_TC_GPP_J_16_GBE_SDP_0_0</t>
  </si>
  <si>
    <t>D5_TC_GPP_J_17_GBE_SDP_0_1</t>
  </si>
  <si>
    <t>D5_TC_GPP_J_18_GBE_SDP_1_0</t>
  </si>
  <si>
    <t>D5_TC_GPP_J_19_GBE_SDP_1_1</t>
  </si>
  <si>
    <t>D5_TC_GPP_J_1_GBE_LED_0_1</t>
  </si>
  <si>
    <t>D5_TC_GPP_J_20_GBE_SDP_2_0</t>
  </si>
  <si>
    <t>D5_TC_GPP_J_21_GBE_SDP_2_1</t>
  </si>
  <si>
    <t>D5_TC_GPP_J_22_GBE_SDP_3_0</t>
  </si>
  <si>
    <t>D5_TC_GPP_J_23_GBE_SDP_3_1</t>
  </si>
  <si>
    <t>D5_TC_GPP_J_2_GBE_LED_1_0</t>
  </si>
  <si>
    <t>D5_TC_GPP_J_3_GBE_LED_1_1</t>
  </si>
  <si>
    <t>D5_TC_GPP_J_4_GBE_LED_2_0</t>
  </si>
  <si>
    <t>D5_TC_GPP_J_5_GBE_LED_2_1</t>
  </si>
  <si>
    <t>D5_TC_GPP_J_6_GBE_LED_3_0</t>
  </si>
  <si>
    <t>D5_TC_GPP_J_7_GBE_LED_3_1</t>
  </si>
  <si>
    <t>D5_TC_GPP_J_8_GBE_SCL_0</t>
  </si>
  <si>
    <t>D5_TC_GPP_J_9_GBE_SDA_0</t>
  </si>
  <si>
    <t>D5_TC_GPP_K_7</t>
  </si>
  <si>
    <t>D5_TC_GPP_K_0_GBE_RMIICLK</t>
  </si>
  <si>
    <t>D5_TC_GPP_K_10_PE_RST_N</t>
  </si>
  <si>
    <t>D5_TC_GPP_K_1_GBE_RMII_RXD_0</t>
  </si>
  <si>
    <t>D5_TC_GPP_K_2_GBE_RMII_RXD_1</t>
  </si>
  <si>
    <t>D5_TC_GPP_K_3_GBE_RMII_CRS_DV</t>
  </si>
  <si>
    <t>D5_TC_GPP_K_4_GBE_RMII_TX_EN</t>
  </si>
  <si>
    <t>D5_TC_GPP_K_5_GBE_RMII_TXD_0</t>
  </si>
  <si>
    <t>D5_TC_GPP_K_6_GBE_RMII_TXD_1</t>
  </si>
  <si>
    <t>D5_TC_GPP_K_8_GBE_RMII_ARBIN</t>
  </si>
  <si>
    <t>D5_TC_GPP_K_9_GBE_RMII_ARB_OUT</t>
  </si>
  <si>
    <t>D5_TC_GPP_L_10_VISA2CH0_CLK</t>
  </si>
  <si>
    <t>D5_TC_GPP_L_11_VISA2CH1_D0</t>
  </si>
  <si>
    <t>D5_TC_GPP_L_12_VISA2CH1_D1</t>
  </si>
  <si>
    <t>D5_TC_GPP_L_13_VISA2CH1_D2</t>
  </si>
  <si>
    <t>D5_TC_GPP_L_14_VISA2CH1_D3</t>
  </si>
  <si>
    <t>D5_TC_GPP_L_15_VISA2CH1_D4</t>
  </si>
  <si>
    <t>D5_TC_GPP_L_16_VISA2CH1_D5</t>
  </si>
  <si>
    <t>D5_TC_GPP_L_17_VISA2CH1_D6</t>
  </si>
  <si>
    <t>D5_TC_GPP_L_18_VISA2CH1_D7</t>
  </si>
  <si>
    <t>D5_TC_GPP_L_19_VISA2CH1_CLK</t>
  </si>
  <si>
    <t>D5_TC_GPP_L_2_VISA2CH0_D0</t>
  </si>
  <si>
    <t>D5_TC_GPP_L_3_VISA2CH0_D1</t>
  </si>
  <si>
    <t>D5_TC_GPP_L_4_VISA2CH0_D2</t>
  </si>
  <si>
    <t>D5_TC_GPP_L_5_VISA2CH0_D3</t>
  </si>
  <si>
    <t>D5_TC_GPP_L_6_VISA2CH0_D4</t>
  </si>
  <si>
    <t>D5_TC_GPP_L_7_VISA2CH0_D5</t>
  </si>
  <si>
    <t>D5_TC_GPP_L_8_VISA2CH0_D6</t>
  </si>
  <si>
    <t>D5_TC_GPP_L_9_VISA2CH0_D7</t>
  </si>
  <si>
    <t>D5_TC_INTRUDERB</t>
  </si>
  <si>
    <t>D5_TC_ITP_PMODE</t>
  </si>
  <si>
    <t>D5_TC_KR0_DFTANA0</t>
  </si>
  <si>
    <t>D5_TC_KR0_DFTANA1</t>
  </si>
  <si>
    <t>D5_TC_KR1_DFTANA0</t>
  </si>
  <si>
    <t>D5_TC_KR1_DFTANA1</t>
  </si>
  <si>
    <t>D5_TC_LDOMON</t>
  </si>
  <si>
    <t>D5_TC_PCH_PWROK</t>
  </si>
  <si>
    <t>D5_TC_PECI__TC</t>
  </si>
  <si>
    <t>D5_TC_PLTRST_CPUB</t>
  </si>
  <si>
    <t>D5_TC_PM_SYNC2</t>
  </si>
  <si>
    <t>D5_TC_PM_SYNC</t>
  </si>
  <si>
    <t>D5_TC_PRDYB</t>
  </si>
  <si>
    <t>D5_TC_PREQB</t>
  </si>
  <si>
    <t>D5_TC_RSMRSTB</t>
  </si>
  <si>
    <t>D5_TC_RTESTB</t>
  </si>
  <si>
    <t>D5_TC_SC4_TD01_GPP_H_10_SML2CLK_SML2CLKIE</t>
  </si>
  <si>
    <t>D5_TC_SC4_TD01_GPP_H_11_SML2DATA_SML2DATAIE</t>
  </si>
  <si>
    <t>D5_TC_SC4_TD01_GPP_H_12_SML2ALERTB_SML2ALERTBIE</t>
  </si>
  <si>
    <t>D5_TC_SC4_TD01_GPP_H_13_SML3CLK_SML3CLKIE</t>
  </si>
  <si>
    <t>D5_TC_SC4_TD01_GPP_H_6_SRCCLKREQB_12</t>
  </si>
  <si>
    <t>D5_TC_SC4_TD01_GPP_H_7_SRCCLKREQB_13</t>
  </si>
  <si>
    <t>D5_TC_SC4_TD01_GPP_H_8_SRCCLKREQB_14</t>
  </si>
  <si>
    <t>D5_TC_SC4_TD01_GPP_H_9_SRCCLKREQB_15</t>
  </si>
  <si>
    <t>D5_TC_SC4_TD02_KR0_REFCLKIN</t>
  </si>
  <si>
    <t>D5_TC_SC4_TD02_RTCX1</t>
  </si>
  <si>
    <t>KE2.2</t>
  </si>
  <si>
    <t>KE3.6</t>
  </si>
  <si>
    <t>D5_TC_SC4_TD02_XTAL_IN</t>
  </si>
  <si>
    <t>KE4.2</t>
  </si>
  <si>
    <t>KE4.4</t>
  </si>
  <si>
    <t>D5_TC_SLP_LANB</t>
  </si>
  <si>
    <t>D5_TC_SLP_SUSB</t>
  </si>
  <si>
    <t>D5_TC_SPI0_CLK</t>
  </si>
  <si>
    <t>KE7.8</t>
  </si>
  <si>
    <t>KE7.6</t>
  </si>
  <si>
    <t>D5_TC_SPI0_FLASH_0_CSB</t>
  </si>
  <si>
    <t>KE8.8</t>
  </si>
  <si>
    <t>KE8.6</t>
  </si>
  <si>
    <t>D5_TC_SPI0_FLASH_1_CSB</t>
  </si>
  <si>
    <t>D5_TC_SPI0_IO_2</t>
  </si>
  <si>
    <t>KE9.8</t>
  </si>
  <si>
    <t>RE257.2</t>
  </si>
  <si>
    <t>KE10.2</t>
  </si>
  <si>
    <t>RE259.2</t>
  </si>
  <si>
    <t>KE9.7</t>
  </si>
  <si>
    <t>KE10.3</t>
  </si>
  <si>
    <t>D5_TC_SPI0_MISO_IO_1</t>
  </si>
  <si>
    <t>KE9.2</t>
  </si>
  <si>
    <t>RE258.2</t>
  </si>
  <si>
    <t>KE9.3</t>
  </si>
  <si>
    <t>D5_TC_SPI0_MOSI_IO_0</t>
  </si>
  <si>
    <t>KE7.2</t>
  </si>
  <si>
    <t>KE7.4</t>
  </si>
  <si>
    <t>D5_TC_SPI0_TPM_CSB</t>
  </si>
  <si>
    <t>D5_TC_SRTCRSTB</t>
  </si>
  <si>
    <t>D5_TC_SYS_PWROK</t>
  </si>
  <si>
    <t>D5_TC_SYS_RESETB</t>
  </si>
  <si>
    <t>D5_TC_TD01_GPP_H_15_SML3ALERTB_SML3ALERTBIE</t>
  </si>
  <si>
    <t>D5_TC_TD02_GPP_H_18_SML4ALERTB_SML4ALERTBIE</t>
  </si>
  <si>
    <t>D5_TC_TD02_KR0_REFCLKOUT</t>
  </si>
  <si>
    <t>D5_TC_TD02_RTCX2</t>
  </si>
  <si>
    <t>KE2.8</t>
  </si>
  <si>
    <t>KE2.6</t>
  </si>
  <si>
    <t>RE222.2</t>
  </si>
  <si>
    <t>D5_TC_TD02_XTAL_OUT</t>
  </si>
  <si>
    <t>KE4.8</t>
  </si>
  <si>
    <t>KE4.6</t>
  </si>
  <si>
    <t>D5_TC_TD03_GPP_B_23MEIE_SML1ALERTB_PCHHOTB__TC</t>
  </si>
  <si>
    <t>D5_TC_TD04_JTAGX</t>
  </si>
  <si>
    <t>D5_TC_TD04_JTAG_TCK</t>
  </si>
  <si>
    <t>D5_TC_TD04_JTAG_TDI</t>
  </si>
  <si>
    <t>D5_TC_TD04_JTAG_TDO</t>
  </si>
  <si>
    <t>D5_TC_TD04_JTAG_TMS</t>
  </si>
  <si>
    <t>D5_TC_TD05_JTAG_2_TCK</t>
  </si>
  <si>
    <t>D5_TC_TD05_JTAG_2_TDI</t>
  </si>
  <si>
    <t>D5_TC_TD05_JTAG_2_TDO</t>
  </si>
  <si>
    <t>D5_TC_TD05_JTAG_2_TMS</t>
  </si>
  <si>
    <t>D5_TC_TD05_JTAG_2_TRSTB</t>
  </si>
  <si>
    <t>KE1.3</t>
  </si>
  <si>
    <t>KE1.7</t>
  </si>
  <si>
    <t>D5_TC_THRMTRIPB__TC</t>
  </si>
  <si>
    <t>D5_TC_TRIGGER_IN</t>
  </si>
  <si>
    <t>D5_TC_TRIGGER_OUT</t>
  </si>
  <si>
    <t>D5_TC_USB2_ID</t>
  </si>
  <si>
    <t>D5_TC_USB2_PLLMON</t>
  </si>
  <si>
    <t>D5_TC_USB2_VBUS</t>
  </si>
  <si>
    <t>D5_TC_USB2_VBUSSENSE</t>
  </si>
  <si>
    <t>D5_TC_WAKEB</t>
  </si>
  <si>
    <t>D5_TC_WTVCCRTCEXT</t>
  </si>
  <si>
    <t>CE1.2</t>
  </si>
  <si>
    <t>D5_TC__GPP_A_18</t>
  </si>
  <si>
    <t>D5_TC__GPP_A_19</t>
  </si>
  <si>
    <t>D5_TC__GPP_A_20</t>
  </si>
  <si>
    <t>D5_TC__GPP_A_21</t>
  </si>
  <si>
    <t>D5_TC__GPP_A_22</t>
  </si>
  <si>
    <t>D5_TC__GPP_A_23</t>
  </si>
  <si>
    <t>D5_TC__GPP_A_0_RCINB_ESPI_ALERT1B</t>
  </si>
  <si>
    <t>D5_TC__GPP_A_10_CLKOUT_LPC_1</t>
  </si>
  <si>
    <t>D5_TC__GPP_A_13_SUSWARNB_SUSPWRDNACK</t>
  </si>
  <si>
    <t>D5_TC__GPP_A_15_SUSACKB</t>
  </si>
  <si>
    <t>D5_TC__GPP_A_1_LAD_0_ESPI_IO_0</t>
  </si>
  <si>
    <t>D5_TC__GPP_A_2_LAD_1_ESPI_IO_1</t>
  </si>
  <si>
    <t>D5_TC__GPP_A_3_LAD_2_ESPI_IO_2</t>
  </si>
  <si>
    <t>D5_TC__GPP_A_4_LAD_3_ESPI_IO_3</t>
  </si>
  <si>
    <t>D5_TC__GPP_A_5_LFRAMEB_ESPI_CS0B</t>
  </si>
  <si>
    <t>D5_TC__GPP_A_6_SERIRQ_ESPI_CS1B</t>
  </si>
  <si>
    <t>D5_TC__GPP_A_7_PIRQAB_ESPI_ALERT0B</t>
  </si>
  <si>
    <t>D5_TC__GPP_A_8_CLKRUNB</t>
  </si>
  <si>
    <t>D5_TC__GPP_A_9_CLKOUT_LPC_0_ESPI_CLK</t>
  </si>
  <si>
    <t>D5_TC__GPP_B_2</t>
  </si>
  <si>
    <t>D5_TC__GPP_B_16</t>
  </si>
  <si>
    <t>D5_TC__GPP_B_17</t>
  </si>
  <si>
    <t>D5_TC__GPP_B_19</t>
  </si>
  <si>
    <t>D5_TC__GPP_B_20</t>
  </si>
  <si>
    <t>D5_TC__GPP_B_13_PLTRSTB</t>
  </si>
  <si>
    <t>D5_TC__GPP_B_5_SRCCLKREQB_0</t>
  </si>
  <si>
    <t>D5_TC__GPP_B_6_SRCCLKREQB_1</t>
  </si>
  <si>
    <t>D5_TC__GPP_D_23</t>
  </si>
  <si>
    <t>D5_TC__GPP_D_13_SML0BCLK_SML0BCLKIE</t>
  </si>
  <si>
    <t>D5_TC__GPP_D_14_SML0BDATA_SML0BDATAIE</t>
  </si>
  <si>
    <t>D5_TC__GPP_D_15_SSATA_SDATAOUT0</t>
  </si>
  <si>
    <t>D5_TC__GPP_D_16_SML0BALERTB_SML0BALERTBIE</t>
  </si>
  <si>
    <t>D5_TC__GPP_D_17_DMIC_CLK_1</t>
  </si>
  <si>
    <t>D5_TC__GPP_D_18_DMIC_DATA_1</t>
  </si>
  <si>
    <t>D5_TC__GPP_D_19_DMIC_CLK_0</t>
  </si>
  <si>
    <t>D5_TC__GPP_D_20_DMIC_DATA_0</t>
  </si>
  <si>
    <t>D5_TC__GPP_D_21_IE_UART_RXD</t>
  </si>
  <si>
    <t>D5_TC__GPP_D_22_IE_UART_TXD</t>
  </si>
  <si>
    <t>D5_TC__GPP_E_0_SATAXPCIE_0_SATAGP_0</t>
  </si>
  <si>
    <t>D5_TC__GPP_E_10_USB2_OCB_1</t>
  </si>
  <si>
    <t>D5_TC__GPP_E_11_USB2_OCB_2</t>
  </si>
  <si>
    <t>D5_TC__GPP_E_12_USB2_OCB_3</t>
  </si>
  <si>
    <t>D5_TC__GPP_E_1_SATAXPCIE_1_SATAGP_1</t>
  </si>
  <si>
    <t>D5_TC__GPP_E_3_CPU_GP_0</t>
  </si>
  <si>
    <t>D5_TC__GPP_E_4_SATA_DEVSLP_0</t>
  </si>
  <si>
    <t>D5_TC__GPP_E_5_SATA_DEVSLP_1</t>
  </si>
  <si>
    <t>D5_TC__GPP_E_6_SATA_DEVSLP_2</t>
  </si>
  <si>
    <t>D5_TC__GPP_E_7_CPU_GP_1</t>
  </si>
  <si>
    <t>D5_TC__GPP_E_8_SATA_LEDB</t>
  </si>
  <si>
    <t>D5_TC__GPP_E_9_USB2_OCB_0</t>
  </si>
  <si>
    <t>D5_TC__SC4_TD01_GPP_C_8</t>
  </si>
  <si>
    <t>D5_TC__SC4_TD01_GPP_C_9</t>
  </si>
  <si>
    <t>D5_TC__SC4_TD01_GPP_C_10</t>
  </si>
  <si>
    <t>D5_TC__SC4_TD01_GPP_C_11</t>
  </si>
  <si>
    <t>D5_TC__SC4_TD01_GPP_C_12</t>
  </si>
  <si>
    <t>D5_TC__SC4_TD01_GPP_C_13</t>
  </si>
  <si>
    <t>D5_TC__SC4_TD01_GPP_C_14</t>
  </si>
  <si>
    <t>D5_TC__SC4_TD01_GPP_C_15</t>
  </si>
  <si>
    <t>D5_TC__SC4_TD01_GPP_C_16</t>
  </si>
  <si>
    <t>D5_TC__SC4_TD01_GPP_C_17</t>
  </si>
  <si>
    <t>D5_TC__SC4_TD01_GPP_C_18</t>
  </si>
  <si>
    <t>D5_TC__SC4_TD01_GPP_C_19</t>
  </si>
  <si>
    <t>D5_TC__SC4_TD01_GPP_C_20</t>
  </si>
  <si>
    <t>D5_TC__SC4_TD01_GPP_C_21</t>
  </si>
  <si>
    <t>D5_TC__SC4_TD01_GPP_C_22</t>
  </si>
  <si>
    <t>D5_TC__SC4_TD01_GPP_C_23</t>
  </si>
  <si>
    <t>D5_TC__SC4_TD01_GPP_C_0_SMBCLK</t>
  </si>
  <si>
    <t>D5_TC__SC4_TD01_GPP_C_1_SMBDATA</t>
  </si>
  <si>
    <t>D5_TC__SC4_TD01_GPP_C_2_SMBALERTB</t>
  </si>
  <si>
    <t>D5_TC__SC4_TD01_GPP_C_3_SML0CLK_SML0CLKIE</t>
  </si>
  <si>
    <t>D5_TC__SC4_TD01_GPP_C_4_SML0DATA_SML0DATAIE</t>
  </si>
  <si>
    <t>D5_TC__SC4_TD01_GPP_C_5_SML0ALERTB_SML0ALERTBIE</t>
  </si>
  <si>
    <t>D5_TC__SC4_TD01_GPP_C_6_SML1CLK_SML1CLKIE</t>
  </si>
  <si>
    <t>D5_TC__SC4_TD01_GPP_C_7_SML1DATA_SML1DATAIE</t>
  </si>
  <si>
    <t>D5_TC__SC4_TD01_GPP_D_0</t>
  </si>
  <si>
    <t>D5_TC__SC4_TD01_GPP_D_1</t>
  </si>
  <si>
    <t>D5_TC__SC4_TD01_GPP_D_2</t>
  </si>
  <si>
    <t>D5_TC__SC4_TD01_GPP_D_3</t>
  </si>
  <si>
    <t>D5_TC__SC4_TD01_GPP_D_4</t>
  </si>
  <si>
    <t>D5_TC__SC4_TD01_GPP_D_5_SSP0_SFRM</t>
  </si>
  <si>
    <t>D5_TC__SC4_TD01_GPP_D_6_SSP0_TXD</t>
  </si>
  <si>
    <t>D5_TC__SC4_TD01_GPP_D_7_SSP0_RXD</t>
  </si>
  <si>
    <t>D5_TC__SC4_TD01_GPP_F_0_SATAXPCIE_3_SATAGP_3</t>
  </si>
  <si>
    <t>D5_TC__SC4_TD01_GPP_F_10_SATA_SCLOCK</t>
  </si>
  <si>
    <t>D5_TC__SC4_TD01_GPP_F_11_SATA_SLOAD</t>
  </si>
  <si>
    <t>D5_TC__SC4_TD01_GPP_F_12_SATA_SDATAOUT1</t>
  </si>
  <si>
    <t>D5_TC__SC4_TD01_GPP_F_13_SATA_SDATAOUT0</t>
  </si>
  <si>
    <t>D5_TC__SC4_TD01_GPP_F_14_SSATA_LEDB</t>
  </si>
  <si>
    <t>D5_TC__SC4_TD01_GPP_F_15_USB2_OCB_4</t>
  </si>
  <si>
    <t>D5_TC__SC4_TD01_GPP_F_16_USB2_OCB_5</t>
  </si>
  <si>
    <t>D5_TC__SC4_TD01_GPP_F_17_USB2_OCB_6</t>
  </si>
  <si>
    <t>D5_TC__SC4_TD01_GPP_F_18_USB2_OCB_7</t>
  </si>
  <si>
    <t>D5_TC__SC4_TD01_GPP_F_19_GBE_SMBUS_CLK</t>
  </si>
  <si>
    <t>D5_TC__SC4_TD01_GPP_F_1_SATAXPCIE_4_SATAGP_4</t>
  </si>
  <si>
    <t>D5_TC__SC4_TD01_GPP_F_20_GBE_SMBDATA</t>
  </si>
  <si>
    <t>D5_TC__SC4_TD01_GPP_F_21_GBE_SMBALRTN</t>
  </si>
  <si>
    <t>D5_TC__SC4_TD01_GPP_F_22_SSATA_SCLOCK</t>
  </si>
  <si>
    <t>D5_TC__SC4_TD01_GPP_F_23_SSATA_SLOAD</t>
  </si>
  <si>
    <t>D5_TC__SC4_TD01_GPP_F_2_SATAXPCIE_5_SATAGP_5</t>
  </si>
  <si>
    <t>D5_TC__SC4_TD01_GPP_F_3_SATAXPCIE_6_SATAGP_6</t>
  </si>
  <si>
    <t>D5_TC__SC4_TD01_GPP_F_4_SATAXPCIE_7_SATAGP_7</t>
  </si>
  <si>
    <t>D5_TC__SC4_TD01_GPP_F_5_SATA_DEVSLP_3</t>
  </si>
  <si>
    <t>D5_TC__SC4_TD01_GPP_F_6_SATA_DEVSLP_4</t>
  </si>
  <si>
    <t>D5_TC__SC4_TD01_GPP_F_7_SATA_DEVSLP_5</t>
  </si>
  <si>
    <t>D5_TC__SC4_TD01_GPP_F_8_SATA_DEVSLP_6</t>
  </si>
  <si>
    <t>D5_TC__SC4_TD01_GPP_F_9_SATA_DEVSLP_7</t>
  </si>
  <si>
    <t>D5_TC__TD01_GPP_D_10_SSATA_DEVSLP_4</t>
  </si>
  <si>
    <t>D5_TC__TD01_GPP_D_11_SSATA_DEVSLP_5</t>
  </si>
  <si>
    <t>D5_TC__TD01_GPP_D_12_SSATA_SDATAOUT1</t>
  </si>
  <si>
    <t>D5_TC__TD01_GPP_D_8_SSP0_SCLK</t>
  </si>
  <si>
    <t>D5_TC__TD01_GPP_D_9_SSATA_DEVSLP_3</t>
  </si>
  <si>
    <t>D5_TC__TD02_GPP_B_15</t>
  </si>
  <si>
    <t>D5_TC__TD02_GPP_B_18</t>
  </si>
  <si>
    <t>D5_TC__TD02_GPP_E_2_SATAXPCIE_2_SATAGP_2</t>
  </si>
  <si>
    <t>D5_TC__TD03_GPP_A_17</t>
  </si>
  <si>
    <t>D5_TC__TD03_GPP_A_11_PMEB</t>
  </si>
  <si>
    <t>D5_TC__TD03_GPP_A_12_BM_BUSYB_SXEXITHLDOFFB</t>
  </si>
  <si>
    <t>D5_TC__TD03_GPP_A_14_ESPI_RESETB</t>
  </si>
  <si>
    <t>D5_TC__TD03_GPP_A_16_CLKOUT_LPC_2</t>
  </si>
  <si>
    <t>D5_TC__TD03_GPP_B_11</t>
  </si>
  <si>
    <t>D5_TC__TD03_GPP_B_21</t>
  </si>
  <si>
    <t>D5_TC__TD03_GPP_B_22</t>
  </si>
  <si>
    <t>D5_TC__TD03_GPP_B_0_CORE_VID_0</t>
  </si>
  <si>
    <t>D5_TC__TD03_GPP_B_10_SRCCLKREQB_5</t>
  </si>
  <si>
    <t>D5_TC__TD03_GPP_B_12_SLP_S0B</t>
  </si>
  <si>
    <t>D5_TC__TD03_GPP_B_14_SPKR</t>
  </si>
  <si>
    <t>D5_TC__TD03_GPP_B_1_CORE_VID_1</t>
  </si>
  <si>
    <t>D5_TC__TD03_GPP_B_3_CPU_GP_2</t>
  </si>
  <si>
    <t>D5_TC__TD03_GPP_B_4_CPU_GP_3</t>
  </si>
  <si>
    <t>D5_TC__TD03_GPP_B_7_SRCCLKREQB_2</t>
  </si>
  <si>
    <t>D5_TC__TD03_GPP_B_8_SRCCLKREQB_3</t>
  </si>
  <si>
    <t>D5_TC__TD03_GPP_B_9_SRCCLKREQB_4</t>
  </si>
  <si>
    <t>D5_WTKR0_RBIAS</t>
  </si>
  <si>
    <t>RE14.1</t>
  </si>
  <si>
    <t>D5_WTKR1_RBIAS</t>
  </si>
  <si>
    <t>RE15.1</t>
  </si>
  <si>
    <t>D5_WTPCIEUP_RCOMPN</t>
  </si>
  <si>
    <t>RE10.2</t>
  </si>
  <si>
    <t>D5_WTPCIEUP_RCOMPP</t>
  </si>
  <si>
    <t>RE10.1</t>
  </si>
  <si>
    <t>D5_WTPCIE_RCOMPN</t>
  </si>
  <si>
    <t>RE9.2</t>
  </si>
  <si>
    <t>D5_WTPCIE_RCOMPP</t>
  </si>
  <si>
    <t>RE9.1</t>
  </si>
  <si>
    <t>D5_WTUSB2_COMP</t>
  </si>
  <si>
    <t>RE11.2</t>
  </si>
  <si>
    <t>D5_WTXCLK_BIASREF</t>
  </si>
  <si>
    <t>RE16.2</t>
  </si>
  <si>
    <t>RE2.2</t>
  </si>
  <si>
    <t>RE1.2</t>
  </si>
  <si>
    <t>RC1.2</t>
  </si>
  <si>
    <t>RC2.2</t>
  </si>
  <si>
    <t>UNNAMED_25_USR-002012-1D4_I221_S3</t>
  </si>
  <si>
    <t>UNNAMED_25_USR-002012-1D4_I221_S3_1</t>
  </si>
  <si>
    <t>KC5.2</t>
  </si>
  <si>
    <t>UNNAMED_25_USR-002012-1D4_I221_S3_2</t>
  </si>
  <si>
    <t>KE5.2</t>
  </si>
  <si>
    <t>UNNAMED_25_USR-002012-1D4_I222_S3</t>
  </si>
  <si>
    <t>UNNAMED_25_USR-002012-1D4_I222_S3_1</t>
  </si>
  <si>
    <t>KC6.2</t>
  </si>
  <si>
    <t>UNNAMED_25_USR-002012-1D4_I222_S3_2</t>
  </si>
  <si>
    <t>KE6.2</t>
  </si>
  <si>
    <t>UNNAMED_4_USR-002012-1D4_I72_S3_1</t>
  </si>
  <si>
    <t>KC1.2</t>
  </si>
  <si>
    <t>RC4.1</t>
  </si>
  <si>
    <t>RC6.1</t>
  </si>
  <si>
    <t>UNNAMED_4_USR-002012-1D4_I72_S3_2</t>
  </si>
  <si>
    <t>KE1.2</t>
  </si>
  <si>
    <t>RE4.1</t>
  </si>
  <si>
    <t>RE6.1</t>
  </si>
  <si>
    <t>UNNAMED_4_USR-002012-1D4_I72_S6_1</t>
  </si>
  <si>
    <t>KC1.8</t>
  </si>
  <si>
    <t>RC3.1</t>
  </si>
  <si>
    <t>RC5.1</t>
  </si>
  <si>
    <t>UNNAMED_4_USR-002012-1D4_I72_S6_2</t>
  </si>
  <si>
    <t>KE1.8</t>
  </si>
  <si>
    <t>RE3.1</t>
  </si>
  <si>
    <t>RE5.1</t>
  </si>
  <si>
    <t>D1_TC_PRDYB</t>
  </si>
  <si>
    <t>D1_TC_PREQB</t>
  </si>
  <si>
    <t>LENGTH
(COMP-TCH)</t>
    <phoneticPr fontId="2"/>
  </si>
  <si>
    <t>LENGTH
(DUT-COMPorTCH)</t>
    <phoneticPr fontId="2"/>
  </si>
  <si>
    <t>less than</t>
    <phoneticPr fontId="2"/>
  </si>
  <si>
    <t>MAX</t>
    <phoneticPr fontId="2"/>
  </si>
  <si>
    <t>Difference between  DP length</t>
    <phoneticPr fontId="2"/>
  </si>
  <si>
    <t>MIN</t>
    <phoneticPr fontId="2"/>
  </si>
  <si>
    <t>DIFF.</t>
    <phoneticPr fontId="2"/>
  </si>
  <si>
    <t>DUT1</t>
    <phoneticPr fontId="2"/>
  </si>
  <si>
    <t>DUT3</t>
    <phoneticPr fontId="2"/>
  </si>
  <si>
    <t>DUT5</t>
    <phoneticPr fontId="2"/>
  </si>
  <si>
    <t>LOOPBACK</t>
    <phoneticPr fontId="2"/>
  </si>
  <si>
    <t>LENGTH
(DUT-COMP)</t>
    <phoneticPr fontId="2"/>
  </si>
  <si>
    <t>LENGTH
(COMP-TCH)</t>
    <phoneticPr fontId="2"/>
  </si>
  <si>
    <t>MIL</t>
    <phoneticPr fontId="2"/>
  </si>
  <si>
    <t>MIL</t>
    <phoneticPr fontId="2"/>
  </si>
  <si>
    <t>TOTAL</t>
    <phoneticPr fontId="2"/>
  </si>
  <si>
    <t>DUT3</t>
    <phoneticPr fontId="2"/>
  </si>
  <si>
    <t>DUT1</t>
    <phoneticPr fontId="2"/>
  </si>
  <si>
    <t>M01</t>
    <phoneticPr fontId="2"/>
  </si>
  <si>
    <t>M06</t>
    <phoneticPr fontId="2"/>
  </si>
  <si>
    <t>MIL</t>
    <phoneticPr fontId="2"/>
  </si>
  <si>
    <t>TDAU</t>
    <phoneticPr fontId="2"/>
  </si>
  <si>
    <t>TOTAL</t>
    <phoneticPr fontId="2"/>
  </si>
  <si>
    <t>COMP to LIF</t>
    <phoneticPr fontId="2"/>
  </si>
  <si>
    <t>TOTAL</t>
    <phoneticPr fontId="2"/>
  </si>
  <si>
    <t>MAX</t>
    <phoneticPr fontId="2"/>
  </si>
  <si>
    <t>MIL</t>
    <phoneticPr fontId="2"/>
  </si>
  <si>
    <t>MIN</t>
    <phoneticPr fontId="2"/>
  </si>
  <si>
    <t>MIL</t>
    <phoneticPr fontId="2"/>
  </si>
  <si>
    <t>DIFF</t>
    <phoneticPr fontId="2"/>
  </si>
  <si>
    <t>MIL</t>
    <phoneticPr fontId="2"/>
  </si>
  <si>
    <t>DUT1
LENGTH(MIL)</t>
    <phoneticPr fontId="2"/>
  </si>
  <si>
    <t>DUT3
LENGTH(MIL)</t>
    <phoneticPr fontId="2"/>
  </si>
  <si>
    <t>DUT5
LENGTH(MIL)</t>
    <phoneticPr fontId="2"/>
  </si>
  <si>
    <t>ITTO-620-0092 Trace Length</t>
    <phoneticPr fontId="2"/>
  </si>
  <si>
    <t>Registor to LIF</t>
    <phoneticPr fontId="2"/>
  </si>
  <si>
    <t>Relay to Registor</t>
    <phoneticPr fontId="2"/>
  </si>
  <si>
    <t>DUT to Relay</t>
    <phoneticPr fontId="2"/>
  </si>
  <si>
    <t>TOTAL</t>
    <phoneticPr fontId="2"/>
  </si>
  <si>
    <t>DUT to 
Relay</t>
    <phoneticPr fontId="2"/>
  </si>
  <si>
    <t>To avoid crosstalk on HSIO signal</t>
    <phoneticPr fontId="24"/>
  </si>
  <si>
    <t>preliminary pin assignment</t>
    <phoneticPr fontId="24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</si>
  <si>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Module side connector</t>
    </r>
    <r>
      <rPr>
        <sz val="10"/>
        <rFont val="ＭＳ 明朝"/>
        <family val="1"/>
        <charset val="128"/>
      </rPr>
      <t>】</t>
    </r>
    <phoneticPr fontId="2"/>
  </si>
  <si>
    <r>
      <rPr>
        <sz val="10"/>
        <rFont val="ＭＳ 明朝"/>
        <family val="1"/>
        <charset val="128"/>
      </rPr>
      <t>【</t>
    </r>
    <r>
      <rPr>
        <sz val="10"/>
        <rFont val="Arial"/>
        <family val="2"/>
      </rPr>
      <t>PB side connector</t>
    </r>
    <r>
      <rPr>
        <sz val="10"/>
        <rFont val="ＭＳ 明朝"/>
        <family val="1"/>
        <charset val="128"/>
      </rPr>
      <t>】</t>
    </r>
    <phoneticPr fontId="2"/>
  </si>
  <si>
    <t>J1</t>
    <phoneticPr fontId="24"/>
  </si>
  <si>
    <t>pin</t>
    <phoneticPr fontId="2"/>
  </si>
  <si>
    <r>
      <t>B</t>
    </r>
    <r>
      <rPr>
        <sz val="8"/>
        <rFont val="ＭＳ 明朝"/>
        <family val="1"/>
        <charset val="128"/>
      </rPr>
      <t>列</t>
    </r>
    <rPh sb="1" eb="2">
      <t>レツ</t>
    </rPh>
    <phoneticPr fontId="24"/>
  </si>
  <si>
    <r>
      <t>C</t>
    </r>
    <r>
      <rPr>
        <sz val="8"/>
        <rFont val="ＭＳ 明朝"/>
        <family val="1"/>
        <charset val="128"/>
      </rPr>
      <t>列</t>
    </r>
    <rPh sb="1" eb="2">
      <t>レツ</t>
    </rPh>
    <phoneticPr fontId="24"/>
  </si>
  <si>
    <r>
      <t>D</t>
    </r>
    <r>
      <rPr>
        <sz val="8"/>
        <rFont val="ＭＳ 明朝"/>
        <family val="1"/>
        <charset val="128"/>
      </rPr>
      <t>列</t>
    </r>
    <rPh sb="1" eb="2">
      <t>レツ</t>
    </rPh>
    <phoneticPr fontId="24"/>
  </si>
  <si>
    <t>#3</t>
    <phoneticPr fontId="24"/>
  </si>
  <si>
    <t>Site3</t>
    <phoneticPr fontId="2"/>
  </si>
  <si>
    <t>S</t>
    <phoneticPr fontId="2"/>
  </si>
  <si>
    <t xml:space="preserve">HSIO group </t>
    <phoneticPr fontId="2"/>
  </si>
  <si>
    <t>Tch</t>
    <phoneticPr fontId="24"/>
  </si>
  <si>
    <t>A14</t>
    <phoneticPr fontId="2"/>
  </si>
  <si>
    <t>-</t>
  </si>
  <si>
    <t>-</t>
    <phoneticPr fontId="2"/>
  </si>
  <si>
    <t>D</t>
    <phoneticPr fontId="2"/>
  </si>
  <si>
    <t>C</t>
    <phoneticPr fontId="2"/>
  </si>
  <si>
    <t>B</t>
    <phoneticPr fontId="2"/>
  </si>
  <si>
    <t>A</t>
    <phoneticPr fontId="2"/>
  </si>
  <si>
    <t>HSIO</t>
    <phoneticPr fontId="2"/>
  </si>
  <si>
    <t>PIN98</t>
    <phoneticPr fontId="24"/>
  </si>
  <si>
    <t>PIN96</t>
  </si>
  <si>
    <t>PIN97</t>
  </si>
  <si>
    <t>S</t>
    <phoneticPr fontId="2"/>
  </si>
  <si>
    <t>HSIO</t>
    <phoneticPr fontId="2"/>
  </si>
  <si>
    <t>A12</t>
  </si>
  <si>
    <t>PIN94</t>
  </si>
  <si>
    <t>PIN99</t>
  </si>
  <si>
    <t>PIN95</t>
  </si>
  <si>
    <t>1</t>
    <phoneticPr fontId="2"/>
  </si>
  <si>
    <t>PIN110</t>
  </si>
  <si>
    <t>PIN109</t>
  </si>
  <si>
    <t>NC</t>
    <phoneticPr fontId="2"/>
  </si>
  <si>
    <t>RIVET</t>
  </si>
  <si>
    <t>PIN101</t>
  </si>
  <si>
    <t>PIN93</t>
  </si>
  <si>
    <t>PIN100</t>
  </si>
  <si>
    <t>2</t>
  </si>
  <si>
    <t>PIN108</t>
  </si>
  <si>
    <t>PIN107</t>
  </si>
  <si>
    <t>PIN111</t>
  </si>
  <si>
    <t>PIN112</t>
  </si>
  <si>
    <t>A10</t>
  </si>
  <si>
    <t>PIN91</t>
  </si>
  <si>
    <t>PIN102</t>
  </si>
  <si>
    <t>PIN92</t>
  </si>
  <si>
    <t>3</t>
  </si>
  <si>
    <t>PIN106</t>
    <phoneticPr fontId="2"/>
  </si>
  <si>
    <t>PIN105</t>
    <phoneticPr fontId="2"/>
  </si>
  <si>
    <t>PIN113</t>
  </si>
  <si>
    <t>PIN114</t>
  </si>
  <si>
    <t>PIN104</t>
  </si>
  <si>
    <t>PIN90</t>
  </si>
  <si>
    <t>PIN103</t>
  </si>
  <si>
    <t>4</t>
  </si>
  <si>
    <t>PIN104</t>
    <phoneticPr fontId="2"/>
  </si>
  <si>
    <t>PIN103</t>
    <phoneticPr fontId="2"/>
  </si>
  <si>
    <t>PIN115</t>
  </si>
  <si>
    <t>PIN116</t>
  </si>
  <si>
    <t>A8</t>
  </si>
  <si>
    <t>PIN88</t>
  </si>
  <si>
    <t>PIN105</t>
  </si>
  <si>
    <t>PIN89</t>
  </si>
  <si>
    <t>5</t>
  </si>
  <si>
    <t>PIN117</t>
  </si>
  <si>
    <t>PIN118</t>
  </si>
  <si>
    <t>PIN87</t>
  </si>
  <si>
    <t>PIN106</t>
  </si>
  <si>
    <t>6</t>
  </si>
  <si>
    <t>PIN119</t>
  </si>
  <si>
    <t>PIN120</t>
  </si>
  <si>
    <t>A6</t>
  </si>
  <si>
    <t>PIN85</t>
  </si>
  <si>
    <t>PIN86</t>
  </si>
  <si>
    <t>7</t>
  </si>
  <si>
    <t>PIN121</t>
  </si>
  <si>
    <t>PIN122</t>
  </si>
  <si>
    <t>PIN84</t>
  </si>
  <si>
    <t>8</t>
  </si>
  <si>
    <t>PIN98</t>
  </si>
  <si>
    <t>PIN123</t>
  </si>
  <si>
    <t>PIN124</t>
  </si>
  <si>
    <t>A4</t>
  </si>
  <si>
    <t>PIN82</t>
  </si>
  <si>
    <t>PIN83</t>
  </si>
  <si>
    <t>9</t>
  </si>
  <si>
    <t>PIN125</t>
  </si>
  <si>
    <t>PIN126</t>
  </si>
  <si>
    <t>A3</t>
  </si>
  <si>
    <t>PHGND2</t>
    <phoneticPr fontId="24"/>
  </si>
  <si>
    <t>PIN81</t>
  </si>
  <si>
    <t>10</t>
  </si>
  <si>
    <t>NC</t>
    <phoneticPr fontId="24"/>
  </si>
  <si>
    <t>A2</t>
    <phoneticPr fontId="2"/>
  </si>
  <si>
    <t>PMDTR2</t>
    <phoneticPr fontId="24"/>
  </si>
  <si>
    <t>PMDTR3</t>
    <phoneticPr fontId="24"/>
  </si>
  <si>
    <t>11</t>
  </si>
  <si>
    <t>A1</t>
    <phoneticPr fontId="2"/>
  </si>
  <si>
    <t>PCHK4</t>
  </si>
  <si>
    <t>12</t>
  </si>
  <si>
    <t>PIN90</t>
    <phoneticPr fontId="2"/>
  </si>
  <si>
    <t>PIN89</t>
    <phoneticPr fontId="2"/>
  </si>
  <si>
    <t>13</t>
  </si>
  <si>
    <t>PIN88</t>
    <phoneticPr fontId="2"/>
  </si>
  <si>
    <t>PIN87</t>
    <phoneticPr fontId="2"/>
  </si>
  <si>
    <t>PHGND2</t>
  </si>
  <si>
    <t>PVPP65</t>
  </si>
  <si>
    <t>J3</t>
    <phoneticPr fontId="24"/>
  </si>
  <si>
    <t>pin</t>
    <phoneticPr fontId="2"/>
  </si>
  <si>
    <t>14</t>
  </si>
  <si>
    <t>PIN86</t>
    <phoneticPr fontId="2"/>
  </si>
  <si>
    <t>PIN85</t>
    <phoneticPr fontId="2"/>
  </si>
  <si>
    <t>PIN127</t>
    <phoneticPr fontId="24"/>
  </si>
  <si>
    <t>PIN128</t>
    <phoneticPr fontId="24"/>
  </si>
  <si>
    <t>15</t>
  </si>
  <si>
    <t>A14</t>
    <phoneticPr fontId="2"/>
  </si>
  <si>
    <t>-</t>
    <phoneticPr fontId="2"/>
  </si>
  <si>
    <t>16</t>
  </si>
  <si>
    <t>PCHK3</t>
    <phoneticPr fontId="2"/>
  </si>
  <si>
    <t>PIN80</t>
  </si>
  <si>
    <t>PIN79</t>
  </si>
  <si>
    <t>#2</t>
    <phoneticPr fontId="24"/>
  </si>
  <si>
    <t>PIN77</t>
  </si>
  <si>
    <t>PIN78</t>
  </si>
  <si>
    <t>PIN76</t>
  </si>
  <si>
    <t>PIN74</t>
  </si>
  <si>
    <t>PIN75</t>
  </si>
  <si>
    <t>PIN73</t>
  </si>
  <si>
    <t>1</t>
    <phoneticPr fontId="2"/>
  </si>
  <si>
    <t>PIN66</t>
    <phoneticPr fontId="24"/>
  </si>
  <si>
    <t>PIN65</t>
    <phoneticPr fontId="24"/>
  </si>
  <si>
    <t>NC</t>
    <phoneticPr fontId="2"/>
  </si>
  <si>
    <t>PIN71</t>
  </si>
  <si>
    <t>PIN72</t>
  </si>
  <si>
    <t>PIN64</t>
    <phoneticPr fontId="24"/>
  </si>
  <si>
    <t>PIN63</t>
    <phoneticPr fontId="24"/>
  </si>
  <si>
    <t>PIN67</t>
    <phoneticPr fontId="24"/>
  </si>
  <si>
    <t>PIN68</t>
    <phoneticPr fontId="24"/>
  </si>
  <si>
    <t>PIN70</t>
  </si>
  <si>
    <t>PIN62</t>
    <phoneticPr fontId="24"/>
  </si>
  <si>
    <t>PIN61</t>
    <phoneticPr fontId="24"/>
  </si>
  <si>
    <t>PIN69</t>
    <phoneticPr fontId="2"/>
  </si>
  <si>
    <t>PIN70</t>
    <phoneticPr fontId="2"/>
  </si>
  <si>
    <t>PIN68</t>
  </si>
  <si>
    <t>PIN69</t>
  </si>
  <si>
    <t>PIN60</t>
    <phoneticPr fontId="24"/>
  </si>
  <si>
    <t>PIN59</t>
    <phoneticPr fontId="24"/>
  </si>
  <si>
    <t>PIN71</t>
    <phoneticPr fontId="24"/>
  </si>
  <si>
    <t>PIN72</t>
    <phoneticPr fontId="24"/>
  </si>
  <si>
    <t>PIN67</t>
  </si>
  <si>
    <t>NC</t>
    <phoneticPr fontId="2"/>
  </si>
  <si>
    <t>PIN73</t>
    <phoneticPr fontId="24"/>
  </si>
  <si>
    <t>PIN74</t>
    <phoneticPr fontId="24"/>
  </si>
  <si>
    <t>HSIO</t>
    <phoneticPr fontId="2"/>
  </si>
  <si>
    <t>PIN65</t>
  </si>
  <si>
    <t>PIN127</t>
  </si>
  <si>
    <t>PIN66</t>
  </si>
  <si>
    <t>PIN58</t>
    <phoneticPr fontId="24"/>
  </si>
  <si>
    <t>PIN57</t>
    <phoneticPr fontId="24"/>
  </si>
  <si>
    <t>PIN75</t>
    <phoneticPr fontId="24"/>
  </si>
  <si>
    <t>PIN76</t>
    <phoneticPr fontId="24"/>
  </si>
  <si>
    <t>A2</t>
    <phoneticPr fontId="2"/>
  </si>
  <si>
    <t>-</t>
    <phoneticPr fontId="24"/>
  </si>
  <si>
    <t>PIN128</t>
  </si>
  <si>
    <t>PIN56</t>
    <phoneticPr fontId="24"/>
  </si>
  <si>
    <t>PIN55</t>
    <phoneticPr fontId="24"/>
  </si>
  <si>
    <t>PIN77</t>
    <phoneticPr fontId="24"/>
  </si>
  <si>
    <t>PIN78</t>
    <phoneticPr fontId="24"/>
  </si>
  <si>
    <t>HSIO</t>
    <phoneticPr fontId="2"/>
  </si>
  <si>
    <t>A1</t>
    <phoneticPr fontId="2"/>
  </si>
  <si>
    <t>PCHK3</t>
  </si>
  <si>
    <t>PIN54</t>
    <phoneticPr fontId="24"/>
  </si>
  <si>
    <t>PIN53</t>
    <phoneticPr fontId="24"/>
  </si>
  <si>
    <t>PIN79</t>
    <phoneticPr fontId="24"/>
  </si>
  <si>
    <t>PIN80</t>
    <phoneticPr fontId="24"/>
  </si>
  <si>
    <t>PIN52</t>
    <phoneticPr fontId="24"/>
  </si>
  <si>
    <t>PIN51</t>
    <phoneticPr fontId="24"/>
  </si>
  <si>
    <t>PIN81</t>
    <phoneticPr fontId="24"/>
  </si>
  <si>
    <t>PIN82</t>
    <phoneticPr fontId="24"/>
  </si>
  <si>
    <t>HSIO</t>
    <phoneticPr fontId="2"/>
  </si>
  <si>
    <t>J5</t>
    <phoneticPr fontId="24"/>
  </si>
  <si>
    <t>pin</t>
    <phoneticPr fontId="2"/>
  </si>
  <si>
    <t>PIN50</t>
    <phoneticPr fontId="24"/>
  </si>
  <si>
    <t>PIN49</t>
    <phoneticPr fontId="24"/>
  </si>
  <si>
    <t>NC</t>
    <phoneticPr fontId="24"/>
  </si>
  <si>
    <t>HSIO</t>
    <phoneticPr fontId="2"/>
  </si>
  <si>
    <t>S</t>
    <phoneticPr fontId="2"/>
  </si>
  <si>
    <t>PIN48</t>
    <phoneticPr fontId="2"/>
  </si>
  <si>
    <t>PIN47</t>
    <phoneticPr fontId="2"/>
  </si>
  <si>
    <t>HSIO</t>
    <phoneticPr fontId="2"/>
  </si>
  <si>
    <t>A14</t>
    <phoneticPr fontId="2"/>
  </si>
  <si>
    <t>-</t>
    <phoneticPr fontId="2"/>
  </si>
  <si>
    <t>PIN46</t>
    <phoneticPr fontId="2"/>
  </si>
  <si>
    <t>PIN45</t>
    <phoneticPr fontId="2"/>
  </si>
  <si>
    <t>NC</t>
    <phoneticPr fontId="2"/>
  </si>
  <si>
    <t>PIN34</t>
  </si>
  <si>
    <t>PIN32</t>
  </si>
  <si>
    <t>PIN33</t>
  </si>
  <si>
    <t>PIN44</t>
    <phoneticPr fontId="24"/>
  </si>
  <si>
    <t>PIN43</t>
    <phoneticPr fontId="24"/>
  </si>
  <si>
    <t>NC</t>
    <phoneticPr fontId="2"/>
  </si>
  <si>
    <t>PIN30</t>
  </si>
  <si>
    <t>PIN35</t>
  </si>
  <si>
    <t>PIN31</t>
  </si>
  <si>
    <t>PIN42</t>
    <phoneticPr fontId="24"/>
  </si>
  <si>
    <t>PIN41</t>
    <phoneticPr fontId="24"/>
  </si>
  <si>
    <t>PIN83</t>
    <phoneticPr fontId="24"/>
  </si>
  <si>
    <t>PIN84</t>
    <phoneticPr fontId="24"/>
  </si>
  <si>
    <t>HSIO</t>
    <phoneticPr fontId="2"/>
  </si>
  <si>
    <t>PIN37</t>
  </si>
  <si>
    <t>PIN29</t>
  </si>
  <si>
    <t>PIN36</t>
  </si>
  <si>
    <t>NC</t>
    <phoneticPr fontId="2"/>
  </si>
  <si>
    <t>HSIO</t>
    <phoneticPr fontId="2"/>
  </si>
  <si>
    <t>PIN27</t>
  </si>
  <si>
    <t>PIN38</t>
  </si>
  <si>
    <t>PIN28</t>
  </si>
  <si>
    <t>NC</t>
    <phoneticPr fontId="2"/>
  </si>
  <si>
    <t>PCHK2</t>
    <phoneticPr fontId="2"/>
  </si>
  <si>
    <t>PIN40</t>
  </si>
  <si>
    <t>PIN26</t>
  </si>
  <si>
    <t>PIN39</t>
  </si>
  <si>
    <t>PIN24</t>
  </si>
  <si>
    <t>PIN41</t>
  </si>
  <si>
    <t>PIN25</t>
  </si>
  <si>
    <t>#1</t>
    <phoneticPr fontId="24"/>
  </si>
  <si>
    <t>PIN43</t>
  </si>
  <si>
    <t>PIN23</t>
  </si>
  <si>
    <t>PIN42</t>
  </si>
  <si>
    <t>PIN21</t>
  </si>
  <si>
    <t>PIN44</t>
  </si>
  <si>
    <t>PIN22</t>
  </si>
  <si>
    <t>pin</t>
    <phoneticPr fontId="2"/>
  </si>
  <si>
    <t>D</t>
    <phoneticPr fontId="2"/>
  </si>
  <si>
    <t>C</t>
    <phoneticPr fontId="2"/>
  </si>
  <si>
    <t>B</t>
    <phoneticPr fontId="2"/>
  </si>
  <si>
    <t>A</t>
    <phoneticPr fontId="2"/>
  </si>
  <si>
    <t>PIN46</t>
  </si>
  <si>
    <t>PIN20</t>
  </si>
  <si>
    <t>PIN45</t>
  </si>
  <si>
    <t>S</t>
    <phoneticPr fontId="2"/>
  </si>
  <si>
    <t>PIN18</t>
  </si>
  <si>
    <t>PIN47</t>
  </si>
  <si>
    <t>PIN19</t>
  </si>
  <si>
    <t>1</t>
    <phoneticPr fontId="2"/>
  </si>
  <si>
    <t>PIN22</t>
    <phoneticPr fontId="2"/>
  </si>
  <si>
    <t>PIN21</t>
    <phoneticPr fontId="2"/>
  </si>
  <si>
    <t>NC</t>
    <phoneticPr fontId="2"/>
  </si>
  <si>
    <t>PHGND1</t>
    <phoneticPr fontId="24"/>
  </si>
  <si>
    <t>PIN17</t>
  </si>
  <si>
    <t>PIN48</t>
  </si>
  <si>
    <t>PIN20</t>
    <phoneticPr fontId="2"/>
  </si>
  <si>
    <t>PIN19</t>
    <phoneticPr fontId="2"/>
  </si>
  <si>
    <t>PIN23</t>
    <phoneticPr fontId="2"/>
  </si>
  <si>
    <t>PIN24</t>
    <phoneticPr fontId="24"/>
  </si>
  <si>
    <t>A2</t>
    <phoneticPr fontId="2"/>
  </si>
  <si>
    <t>-</t>
    <phoneticPr fontId="24"/>
  </si>
  <si>
    <t>PMDTR0</t>
    <phoneticPr fontId="24"/>
  </si>
  <si>
    <t>PMDTR1</t>
    <phoneticPr fontId="24"/>
  </si>
  <si>
    <t>PIN18</t>
    <phoneticPr fontId="24"/>
  </si>
  <si>
    <t>PIN17</t>
    <phoneticPr fontId="24"/>
  </si>
  <si>
    <t>PIN25</t>
    <phoneticPr fontId="24"/>
  </si>
  <si>
    <t>PIN26</t>
    <phoneticPr fontId="24"/>
  </si>
  <si>
    <t>A1</t>
    <phoneticPr fontId="2"/>
  </si>
  <si>
    <t>CBLID3</t>
  </si>
  <si>
    <t>CBLID2</t>
  </si>
  <si>
    <t>PCHK2</t>
  </si>
  <si>
    <t>PIN16</t>
    <phoneticPr fontId="24"/>
  </si>
  <si>
    <t>PIN15</t>
    <phoneticPr fontId="2"/>
  </si>
  <si>
    <t>PIN27</t>
    <phoneticPr fontId="24"/>
  </si>
  <si>
    <t>PIN28</t>
    <phoneticPr fontId="24"/>
  </si>
  <si>
    <t>NC</t>
    <phoneticPr fontId="2"/>
  </si>
  <si>
    <t>PIN29</t>
    <phoneticPr fontId="24"/>
  </si>
  <si>
    <t>PIN30</t>
    <phoneticPr fontId="24"/>
  </si>
  <si>
    <t>J7</t>
    <phoneticPr fontId="24"/>
  </si>
  <si>
    <t>pin</t>
    <phoneticPr fontId="2"/>
  </si>
  <si>
    <t>PIN14</t>
    <phoneticPr fontId="2"/>
  </si>
  <si>
    <t>PIN13</t>
    <phoneticPr fontId="2"/>
  </si>
  <si>
    <t>PIN31</t>
    <phoneticPr fontId="2"/>
  </si>
  <si>
    <t>PIN32</t>
    <phoneticPr fontId="24"/>
  </si>
  <si>
    <t>S</t>
    <phoneticPr fontId="2"/>
  </si>
  <si>
    <t>PIN12</t>
    <phoneticPr fontId="2"/>
  </si>
  <si>
    <t>PIN11</t>
    <phoneticPr fontId="2"/>
  </si>
  <si>
    <t>PIN33</t>
    <phoneticPr fontId="24"/>
  </si>
  <si>
    <t>PIN34</t>
    <phoneticPr fontId="24"/>
  </si>
  <si>
    <t>A14</t>
    <phoneticPr fontId="2"/>
  </si>
  <si>
    <t>-</t>
    <phoneticPr fontId="2"/>
  </si>
  <si>
    <t>PIN10</t>
    <phoneticPr fontId="24"/>
  </si>
  <si>
    <t>PIN09</t>
    <phoneticPr fontId="24"/>
  </si>
  <si>
    <t>PIN35</t>
    <phoneticPr fontId="24"/>
  </si>
  <si>
    <t>PIN36</t>
    <phoneticPr fontId="24"/>
  </si>
  <si>
    <t>PIN16</t>
  </si>
  <si>
    <t>PIN08</t>
    <phoneticPr fontId="24"/>
  </si>
  <si>
    <t>PIN07</t>
    <phoneticPr fontId="2"/>
  </si>
  <si>
    <t>PIN37</t>
    <phoneticPr fontId="24"/>
  </si>
  <si>
    <t>PIN38</t>
    <phoneticPr fontId="24"/>
  </si>
  <si>
    <t>PIN50</t>
  </si>
  <si>
    <t>PIN15</t>
  </si>
  <si>
    <t>PIN49</t>
  </si>
  <si>
    <t>PIN06</t>
    <phoneticPr fontId="2"/>
  </si>
  <si>
    <t>PIN05</t>
    <phoneticPr fontId="24"/>
  </si>
  <si>
    <t>PMDTR2</t>
  </si>
  <si>
    <t>Dummy2</t>
    <phoneticPr fontId="24"/>
  </si>
  <si>
    <t>PIN13</t>
  </si>
  <si>
    <t>PIN51</t>
  </si>
  <si>
    <t>PIN14</t>
  </si>
  <si>
    <t>Dummy1</t>
    <phoneticPr fontId="24"/>
  </si>
  <si>
    <t>PMDTR0</t>
    <phoneticPr fontId="2"/>
  </si>
  <si>
    <t>PMDTR3</t>
    <phoneticPr fontId="2"/>
  </si>
  <si>
    <t>Dummy2</t>
    <phoneticPr fontId="24"/>
  </si>
  <si>
    <t>PIN53</t>
  </si>
  <si>
    <t>PIN12</t>
  </si>
  <si>
    <t>PIN52</t>
  </si>
  <si>
    <t>Dummy1</t>
    <phoneticPr fontId="24"/>
  </si>
  <si>
    <t>PMDTR1</t>
    <phoneticPr fontId="2"/>
  </si>
  <si>
    <t>PIN10</t>
  </si>
  <si>
    <t>PIN54</t>
  </si>
  <si>
    <t>PIN11</t>
  </si>
  <si>
    <t>PIN04</t>
    <phoneticPr fontId="24"/>
  </si>
  <si>
    <t>PIN03</t>
    <phoneticPr fontId="24"/>
  </si>
  <si>
    <t>PHGND1</t>
    <phoneticPr fontId="2"/>
  </si>
  <si>
    <t>PVPP1</t>
    <phoneticPr fontId="2"/>
  </si>
  <si>
    <t>PIN56</t>
  </si>
  <si>
    <t>PIN9</t>
  </si>
  <si>
    <t>PIN55</t>
  </si>
  <si>
    <t>PIN02</t>
    <phoneticPr fontId="24"/>
  </si>
  <si>
    <t>PIN01</t>
    <phoneticPr fontId="24"/>
  </si>
  <si>
    <t>PIN39</t>
    <phoneticPr fontId="24"/>
  </si>
  <si>
    <t>PIN40</t>
    <phoneticPr fontId="24"/>
  </si>
  <si>
    <t>PIN7</t>
  </si>
  <si>
    <t>PIN57</t>
  </si>
  <si>
    <t>PIN8</t>
  </si>
  <si>
    <t>Site5</t>
    <phoneticPr fontId="2"/>
  </si>
  <si>
    <t>PIN59</t>
  </si>
  <si>
    <t>PIN6</t>
  </si>
  <si>
    <t>PIN58</t>
  </si>
  <si>
    <t>PCHK1</t>
    <phoneticPr fontId="2"/>
  </si>
  <si>
    <t>PIN4</t>
  </si>
  <si>
    <t>PIN60</t>
  </si>
  <si>
    <t>PIN5</t>
  </si>
  <si>
    <t>PIN62</t>
  </si>
  <si>
    <t>PIN3</t>
  </si>
  <si>
    <t>PIN61</t>
  </si>
  <si>
    <t>PIN1</t>
  </si>
  <si>
    <t>PIN63</t>
  </si>
  <si>
    <t>PIN2</t>
  </si>
  <si>
    <t>PVPP1</t>
  </si>
  <si>
    <t>PIN64</t>
  </si>
  <si>
    <t>A1</t>
    <phoneticPr fontId="2"/>
  </si>
  <si>
    <t>CBLID1</t>
  </si>
  <si>
    <t>CBLID0</t>
  </si>
  <si>
    <t>PCHK1</t>
  </si>
  <si>
    <t>Site1</t>
    <phoneticPr fontId="2"/>
  </si>
  <si>
    <t>ITTO-620-0092 Lewisburg</t>
    <phoneticPr fontId="2"/>
  </si>
  <si>
    <t>DUT3</t>
    <phoneticPr fontId="2"/>
  </si>
  <si>
    <t>DUT5</t>
    <phoneticPr fontId="2"/>
  </si>
  <si>
    <t>Assigned Sig. Name</t>
    <phoneticPr fontId="2"/>
  </si>
  <si>
    <t>Ball#</t>
    <phoneticPr fontId="2"/>
  </si>
  <si>
    <t>Assigned Sig. Name</t>
    <phoneticPr fontId="2"/>
  </si>
  <si>
    <t>Registor 
to ROM</t>
    <phoneticPr fontId="2"/>
  </si>
  <si>
    <t>DUT1</t>
    <phoneticPr fontId="2"/>
  </si>
  <si>
    <t>DUT3</t>
    <phoneticPr fontId="2"/>
  </si>
  <si>
    <t>DUT5</t>
    <phoneticPr fontId="2"/>
  </si>
  <si>
    <t>Relay to 
Registor</t>
    <phoneticPr fontId="2"/>
  </si>
  <si>
    <t>TOTAL</t>
    <phoneticPr fontId="2"/>
  </si>
  <si>
    <t>D1_TC_AZA_SDI_0</t>
  </si>
  <si>
    <t>D1_TC_AZA_SDO</t>
  </si>
  <si>
    <t>D3_TC_AZA_SDI_0</t>
  </si>
  <si>
    <t>D3_TC_AZA_SDO</t>
  </si>
  <si>
    <t>D5_TC_AZA_SDI_0</t>
  </si>
  <si>
    <t>D5_TC_AZA_SDO</t>
  </si>
  <si>
    <t>DUT1</t>
    <phoneticPr fontId="2"/>
  </si>
  <si>
    <t>DUT3</t>
    <phoneticPr fontId="2"/>
  </si>
  <si>
    <t>DUT5</t>
    <phoneticPr fontId="2"/>
  </si>
  <si>
    <t>HC1_3_1P0_VNNCPM</t>
  </si>
  <si>
    <t>HC10_1P05_ISCLK</t>
  </si>
  <si>
    <t>J1204HDP7F</t>
  </si>
  <si>
    <t>J1304HDP1F</t>
  </si>
  <si>
    <t>HC2_3_1P0_VNN</t>
  </si>
  <si>
    <t>HC3_2_1P05_MPHY</t>
  </si>
  <si>
    <t>HC4_1P05_XTALPLL_CRO</t>
  </si>
  <si>
    <t>J1207HDP5F</t>
  </si>
  <si>
    <t>J1407HDP5F</t>
  </si>
  <si>
    <t>J1302HDP5F</t>
  </si>
  <si>
    <t>HC5_1P05_PLLPRIM</t>
  </si>
  <si>
    <t>J1202HDP4F</t>
  </si>
  <si>
    <t>J1402HDP4F</t>
  </si>
  <si>
    <t>J1307HDP4F</t>
  </si>
  <si>
    <t>HC6_1P05_KRPLL</t>
  </si>
  <si>
    <t>J1203HDP6F</t>
  </si>
  <si>
    <t>J1404HDP8F</t>
  </si>
  <si>
    <t>J1305HDP8F</t>
  </si>
  <si>
    <t>HC7_1P05_CPU_JTAG_IO</t>
  </si>
  <si>
    <t>J1204HDP8F</t>
  </si>
  <si>
    <t>J1305HDP7F</t>
  </si>
  <si>
    <t>HC8_1P05_KR_LV</t>
  </si>
  <si>
    <t>J1203HDP5F</t>
  </si>
  <si>
    <t>J1404HDP7F</t>
  </si>
  <si>
    <t>J1304HDP2F</t>
  </si>
  <si>
    <t>HC9_2_1P05_SRAM</t>
  </si>
  <si>
    <t>LC1_1P05_FUSELDO_LV</t>
  </si>
  <si>
    <t>J1205LDP2F</t>
  </si>
  <si>
    <t>J1404LDP7F</t>
  </si>
  <si>
    <t>J1303LDP3F</t>
  </si>
  <si>
    <t>LC10_1P8_3P3_GPP</t>
  </si>
  <si>
    <t>J1201LDP1F</t>
  </si>
  <si>
    <t>J1401LDP1F</t>
  </si>
  <si>
    <t>J1308LDP1F</t>
  </si>
  <si>
    <t>LC11_3P3_HVCMOS_SPI_AZIO</t>
  </si>
  <si>
    <t>J1207LDP5F</t>
  </si>
  <si>
    <t>J1407LDP5F</t>
  </si>
  <si>
    <t>J1302LDP6F</t>
  </si>
  <si>
    <t>LC12_3P3_FUSELDO_UHV_RTCPRIM</t>
  </si>
  <si>
    <t>J1204LDP8F</t>
  </si>
  <si>
    <t>J1407LDP6F</t>
  </si>
  <si>
    <t>J1303LDP4F</t>
  </si>
  <si>
    <t>LC13_3P3_RTC</t>
  </si>
  <si>
    <t>J1208LDP7F</t>
  </si>
  <si>
    <t>J1408LDP7F</t>
  </si>
  <si>
    <t>J1301LDP8F</t>
  </si>
  <si>
    <t>LC14_1P8_KR_HV</t>
  </si>
  <si>
    <t>J1208LDP8F</t>
  </si>
  <si>
    <t>J1408LDP8F</t>
  </si>
  <si>
    <t>J1302LDP5F</t>
  </si>
  <si>
    <t>LC15_1P8_VCCLDODSWUSB</t>
  </si>
  <si>
    <t>J1202LDP4F</t>
  </si>
  <si>
    <t>J1402LDP4F</t>
  </si>
  <si>
    <t>J1307LDP4F</t>
  </si>
  <si>
    <t>LC16_1P0_VCCLDODSWUSB</t>
  </si>
  <si>
    <t>J1202LDP3F</t>
  </si>
  <si>
    <t>J1402LDP3F</t>
  </si>
  <si>
    <t>J1304LDP1F</t>
  </si>
  <si>
    <t>LC2_1P0_1P5_FUSE_VCCF</t>
  </si>
  <si>
    <t>J1205LDP1F</t>
  </si>
  <si>
    <t>J1405LDP2F</t>
  </si>
  <si>
    <t>J1306LDP5F</t>
  </si>
  <si>
    <t>LC3_1P0_3P3_FUSE_FHV</t>
  </si>
  <si>
    <t>J1206LDP3F</t>
  </si>
  <si>
    <t>J1406LDP4F</t>
  </si>
  <si>
    <t>J1304LDP2F</t>
  </si>
  <si>
    <t>LC4_1P0_3P3_FUSE_FHV</t>
  </si>
  <si>
    <t>J1206LDP4F</t>
  </si>
  <si>
    <t>J1405LDP1F</t>
  </si>
  <si>
    <t>J1305LDP7F</t>
  </si>
  <si>
    <t>LC5_1P05_GPPL</t>
  </si>
  <si>
    <t>J1203LDP6F</t>
  </si>
  <si>
    <t>J1403LDP6F</t>
  </si>
  <si>
    <t>J1306LDP6F</t>
  </si>
  <si>
    <t>LC6_1P8_GPP</t>
  </si>
  <si>
    <t>J1201LDP2F</t>
  </si>
  <si>
    <t>J1401LDP2F</t>
  </si>
  <si>
    <t>J1308LDP2F</t>
  </si>
  <si>
    <t>LC7_1P8_AZIO</t>
  </si>
  <si>
    <t>J1207LDP6F</t>
  </si>
  <si>
    <t>J1406LDP3F</t>
  </si>
  <si>
    <t>J1301LDP7F</t>
  </si>
  <si>
    <t>LC8_1P8_VCCPLDO_FUSELDO_EHV</t>
  </si>
  <si>
    <t>J1203LDP5F</t>
  </si>
  <si>
    <t>J1403LDP5F</t>
  </si>
  <si>
    <t>J1305LDP8F</t>
  </si>
  <si>
    <t>LC9_1P8_3P3_VCCDSW_LDO</t>
  </si>
  <si>
    <t>J1204LDP7F</t>
  </si>
  <si>
    <t>J1404LDP8F</t>
  </si>
  <si>
    <t>J1307LDP3F</t>
  </si>
  <si>
    <t>FLASH</t>
    <phoneticPr fontId="2"/>
  </si>
  <si>
    <t>XTAL,RCOMP</t>
    <phoneticPr fontId="2"/>
  </si>
  <si>
    <t>DP</t>
    <phoneticPr fontId="2"/>
  </si>
  <si>
    <t>LENGTH
(DUT-COMP)</t>
    <phoneticPr fontId="2"/>
  </si>
  <si>
    <t>CLK(M01),USB(M06)</t>
  </si>
  <si>
    <t>Loop Back(M02,03,05)</t>
    <phoneticPr fontId="2"/>
  </si>
  <si>
    <t>USB3_7_PCIE_0_TXN</t>
    <phoneticPr fontId="2"/>
  </si>
  <si>
    <t>&lt;none&gt;</t>
    <phoneticPr fontId="2"/>
  </si>
  <si>
    <t>Not DUT Pin</t>
    <phoneticPr fontId="2"/>
  </si>
  <si>
    <t>M02</t>
    <phoneticPr fontId="2"/>
  </si>
  <si>
    <t>LOOPBACK PATH</t>
    <phoneticPr fontId="2"/>
  </si>
  <si>
    <t>MAX</t>
    <phoneticPr fontId="2"/>
  </si>
  <si>
    <t>MIN</t>
    <phoneticPr fontId="2"/>
  </si>
  <si>
    <t>DIFF.</t>
    <phoneticPr fontId="2"/>
  </si>
  <si>
    <t>less than</t>
    <phoneticPr fontId="2"/>
  </si>
  <si>
    <t>MIL</t>
    <phoneticPr fontId="2"/>
  </si>
  <si>
    <t>TC PATH</t>
    <phoneticPr fontId="2"/>
  </si>
  <si>
    <t>M03</t>
    <phoneticPr fontId="2"/>
  </si>
  <si>
    <t>M05</t>
    <phoneticPr fontId="2"/>
  </si>
  <si>
    <t>DUT to  Registor</t>
  </si>
  <si>
    <t>DUT to  Registor</t>
    <phoneticPr fontId="2"/>
  </si>
  <si>
    <t>DUT to  Registor</t>
    <phoneticPr fontId="2"/>
  </si>
  <si>
    <t>MAX LENGTH</t>
    <phoneticPr fontId="2"/>
  </si>
  <si>
    <t>D42</t>
    <phoneticPr fontId="2"/>
  </si>
  <si>
    <t>L40_HC5</t>
  </si>
  <si>
    <t>L42_HC6</t>
  </si>
  <si>
    <t>L38_LC3</t>
  </si>
  <si>
    <t>J1403HDP6F</t>
  </si>
  <si>
    <t>J1403HDP5F</t>
  </si>
  <si>
    <t>over than</t>
    <phoneticPr fontId="2"/>
  </si>
  <si>
    <t>RC211.1</t>
  </si>
  <si>
    <t>RC211.2</t>
  </si>
  <si>
    <t>RC212.1</t>
  </si>
  <si>
    <t>RC212.2</t>
  </si>
  <si>
    <t>RC209.1</t>
  </si>
  <si>
    <t>RC209.2</t>
  </si>
  <si>
    <t>RC210.1</t>
  </si>
  <si>
    <t>RC210.2</t>
  </si>
  <si>
    <t>RC216.1</t>
  </si>
  <si>
    <t>RC216.2</t>
  </si>
  <si>
    <t>RC217.1</t>
  </si>
  <si>
    <t>RC217.2</t>
  </si>
  <si>
    <t>RC214.1</t>
  </si>
  <si>
    <t>RC214.2</t>
  </si>
  <si>
    <t>RC215.1</t>
  </si>
  <si>
    <t>RC215.2</t>
  </si>
  <si>
    <t>RC201.1</t>
  </si>
  <si>
    <t>RC201.2</t>
  </si>
  <si>
    <t>RC202.1</t>
  </si>
  <si>
    <t>RC202.2</t>
  </si>
  <si>
    <t>RC203.1</t>
  </si>
  <si>
    <t>RC203.2</t>
  </si>
  <si>
    <t>RC204.1</t>
  </si>
  <si>
    <t>RC204.2</t>
  </si>
  <si>
    <t>RC218.1</t>
  </si>
  <si>
    <t>RC218.2</t>
  </si>
  <si>
    <t>RC219.1</t>
  </si>
  <si>
    <t>RC219.2</t>
  </si>
  <si>
    <t>RE211.1</t>
  </si>
  <si>
    <t>RE211.2</t>
  </si>
  <si>
    <t>RE212.1</t>
  </si>
  <si>
    <t>RE212.2</t>
  </si>
  <si>
    <t>RE209.1</t>
  </si>
  <si>
    <t>RE209.2</t>
  </si>
  <si>
    <t>RE210.1</t>
  </si>
  <si>
    <t>RE210.2</t>
  </si>
  <si>
    <t>RE216.1</t>
  </si>
  <si>
    <t>RE216.2</t>
  </si>
  <si>
    <t>RE217.1</t>
  </si>
  <si>
    <t>RE217.2</t>
  </si>
  <si>
    <t>RE214.1</t>
  </si>
  <si>
    <t>RE214.2</t>
  </si>
  <si>
    <t>RE215.1</t>
  </si>
  <si>
    <t>RE215.2</t>
  </si>
  <si>
    <t>RE201.1</t>
  </si>
  <si>
    <t>RE201.2</t>
  </si>
  <si>
    <t>RE202.1</t>
  </si>
  <si>
    <t>RE202.2</t>
  </si>
  <si>
    <t>RE203.1</t>
  </si>
  <si>
    <t>RE203.2</t>
  </si>
  <si>
    <t>RE204.1</t>
  </si>
  <si>
    <t>RE204.2</t>
  </si>
  <si>
    <t>RE218.1</t>
  </si>
  <si>
    <t>RE218.2</t>
  </si>
  <si>
    <t>RE219.1</t>
  </si>
  <si>
    <t>RE219.2</t>
  </si>
  <si>
    <t>RC205.1</t>
  </si>
  <si>
    <t>RC206.1</t>
  </si>
  <si>
    <t>RC205.2</t>
  </si>
  <si>
    <t>RC206.2</t>
  </si>
  <si>
    <t>RC207.1</t>
  </si>
  <si>
    <t>RC208.1</t>
  </si>
  <si>
    <t>RC207.2</t>
  </si>
  <si>
    <t>RC208.2</t>
  </si>
  <si>
    <t>RC220.1</t>
  </si>
  <si>
    <t>RC220.2</t>
  </si>
  <si>
    <t>RE205.1</t>
  </si>
  <si>
    <t>RE206.1</t>
  </si>
  <si>
    <t>RE205.2</t>
  </si>
  <si>
    <t>RE206.2</t>
  </si>
  <si>
    <t>RE207.1</t>
  </si>
  <si>
    <t>RE208.1</t>
  </si>
  <si>
    <t>RE207.2</t>
  </si>
  <si>
    <t>RE208.2</t>
  </si>
  <si>
    <t>RE220.1</t>
  </si>
  <si>
    <t>RE220.2</t>
  </si>
  <si>
    <t>Power Supply Name</t>
  </si>
  <si>
    <t>HC</t>
  </si>
  <si>
    <t>LC</t>
  </si>
  <si>
    <t>DPS150A</t>
  </si>
  <si>
    <t>Layer</t>
  </si>
  <si>
    <t>ITTO-620-0092 Lewisburg</t>
    <phoneticPr fontId="2"/>
  </si>
  <si>
    <t>Power Supply Assignment</t>
    <phoneticPr fontId="2"/>
  </si>
  <si>
    <t>Site1</t>
    <phoneticPr fontId="2"/>
  </si>
  <si>
    <t>Site3</t>
    <phoneticPr fontId="2"/>
  </si>
  <si>
    <t>Site5</t>
    <phoneticPr fontId="2"/>
  </si>
  <si>
    <t>J1207HDP6F,J1208HDP7F,J1208HDP8F</t>
    <phoneticPr fontId="2"/>
  </si>
  <si>
    <t>J1407HDP6F,J1408HDP7F,J1408HDP8F</t>
    <phoneticPr fontId="2"/>
  </si>
  <si>
    <t>J1308HDP1F,J1308HDP2F,J1307HDP3F</t>
    <phoneticPr fontId="2"/>
  </si>
  <si>
    <t>J1201HDP1F,J1201HDP2F,J1202HDP3F</t>
    <phoneticPr fontId="2"/>
  </si>
  <si>
    <t>J1401HDP1F,J1401HDP2F,J1402HDP3F</t>
    <phoneticPr fontId="2"/>
  </si>
  <si>
    <t>J1302HDP6F,J1301HDP7F,J1301HDP8F</t>
    <phoneticPr fontId="2"/>
  </si>
  <si>
    <t>J1205HDP1F,J1205HDP2F</t>
    <phoneticPr fontId="2"/>
  </si>
  <si>
    <t>J1405HDP1F,J1405HDP2F</t>
    <phoneticPr fontId="2"/>
  </si>
  <si>
    <t>J1306HDP5F,J1306HDP6F</t>
    <phoneticPr fontId="2"/>
  </si>
  <si>
    <t>J1206HDP3F,J1206HDP4F</t>
    <phoneticPr fontId="2"/>
  </si>
  <si>
    <t>J1406HDP3F,J1406HDP4F</t>
    <phoneticPr fontId="2"/>
  </si>
  <si>
    <t>J1303HDP3F,J1303HDP4F</t>
    <phoneticPr fontId="2"/>
  </si>
  <si>
    <t>L21_LC1</t>
    <phoneticPr fontId="2"/>
  </si>
  <si>
    <t>Relay to 
XTAL</t>
    <phoneticPr fontId="2"/>
  </si>
  <si>
    <t>DUT to 
Relay</t>
    <phoneticPr fontId="2"/>
  </si>
  <si>
    <t>Changed the length for FLASH. ;"FLASH" TAB</t>
    <phoneticPr fontId="2"/>
  </si>
  <si>
    <t>Changed the length for KR loopback trace. ;"Loop Back(M02,03,05)" TAB</t>
    <phoneticPr fontId="2"/>
  </si>
  <si>
    <t>INITIAL RELEASE</t>
    <phoneticPr fontId="2"/>
  </si>
  <si>
    <t>Description</t>
  </si>
  <si>
    <t>Date</t>
  </si>
  <si>
    <t>History</t>
    <phoneticPr fontId="2"/>
  </si>
  <si>
    <t>Changed the L1 pin assignment.;"SITE3,SITE5"TAB</t>
    <phoneticPr fontId="2"/>
  </si>
  <si>
    <t>L11_INT1/L28_INT8</t>
  </si>
  <si>
    <t>L13_INT2/L28_INT8</t>
  </si>
  <si>
    <t>L15_INT3/L26_INT7</t>
  </si>
  <si>
    <t>L13_INT2/L26_INT7</t>
  </si>
  <si>
    <t>L11_INT1/L15_INT3</t>
  </si>
  <si>
    <t>L11_INT1/L30_INT9</t>
  </si>
  <si>
    <t>L11_INT1/L34_INT11</t>
  </si>
  <si>
    <t>L24_INT6/L34_INT11</t>
  </si>
  <si>
    <t>L34_INT11/L15_INT3</t>
  </si>
  <si>
    <t>L24_INT6/L15_INT3</t>
  </si>
  <si>
    <t>L19_INT5/L34_INT11</t>
  </si>
  <si>
    <t>L32_INT10/L17_INT4</t>
  </si>
  <si>
    <t>L17_INT4/L15_INT3</t>
  </si>
  <si>
    <t>L15_INT3/L13_INT2</t>
  </si>
  <si>
    <t>L13_INT2/L24_INT6</t>
  </si>
  <si>
    <t>L17_INT4/L24_INT6</t>
  </si>
  <si>
    <t>L24_INT6/L32_INT10</t>
  </si>
  <si>
    <t>L11_INT1/L15_INT3/L26_INT7</t>
  </si>
  <si>
    <t>L15_INT3/L34_INT11</t>
  </si>
  <si>
    <t>L11_INT1/L13_INT2</t>
  </si>
  <si>
    <t>L15_INT3/L19_INT5</t>
  </si>
  <si>
    <t>L13_INT2/L17_INT4</t>
  </si>
  <si>
    <t>L11_INT1/L32_INT10</t>
  </si>
  <si>
    <t>L15_INT3/L17_INT4</t>
  </si>
  <si>
    <t>L24_INT6/L17_INT4</t>
  </si>
  <si>
    <t>L24_INT6/L26_INT7</t>
  </si>
  <si>
    <t>L11_INT1/L26_INT7</t>
  </si>
  <si>
    <t>L13_INT2/L19_INT5</t>
  </si>
  <si>
    <t>L11_INT1/L19_INT5</t>
  </si>
  <si>
    <t>L24_INT6/L13_INT2/L28_INT8</t>
  </si>
  <si>
    <t>L24_INT6/L11_INT1/L28_INT8</t>
  </si>
  <si>
    <t>L19_INT5/L15_INT3</t>
  </si>
  <si>
    <t>L24_INT6/L13_INT2</t>
  </si>
  <si>
    <t>L34_INT11/L30_INT9</t>
  </si>
  <si>
    <t>L24_INT6/L11_INT1</t>
  </si>
  <si>
    <t>L30_INT9/L34_INT11/L28_INT8</t>
  </si>
  <si>
    <t>L19_INT5/L24_INT6/L34_INT11</t>
  </si>
  <si>
    <t>L11_INT1/L17_INT4/L34_INT11</t>
  </si>
  <si>
    <t>L26_INT7/L19_INT5</t>
  </si>
  <si>
    <t>L15_INT3/L11_INT1</t>
  </si>
  <si>
    <t>L15_INT3/L30_INT9</t>
  </si>
  <si>
    <t>L13_INT2/L11_INT1</t>
  </si>
  <si>
    <t>L19_INT5/L32_INT10</t>
  </si>
  <si>
    <t>L13_INT2/L30_INT9</t>
  </si>
  <si>
    <t>L13_INT2/L32_INT10</t>
  </si>
  <si>
    <t>L17_INT4/L19_INT5</t>
  </si>
  <si>
    <t>L13_INT2/L15_INT3</t>
  </si>
  <si>
    <t>L13_INT2/L34_INT11</t>
  </si>
  <si>
    <t>L15_INT3/L32_INT10</t>
  </si>
  <si>
    <t>L24_INT6/L15_INT3/L28_INT8</t>
  </si>
  <si>
    <t>L24_INT6/L19_INT5</t>
  </si>
  <si>
    <t>L11_INT1/L24_INT6/L19_INT5</t>
  </si>
  <si>
    <t>/L34_INT11</t>
  </si>
  <si>
    <t>L24_INT6/L28_INT8/L32_INT10</t>
  </si>
  <si>
    <t>L17_INT4/L34_INT11</t>
  </si>
  <si>
    <t>/L19_INT5</t>
  </si>
  <si>
    <t>HSIO</t>
  </si>
  <si>
    <t>ok</t>
  </si>
  <si>
    <t>SC4:GPP_D_7_SSP0_RXD</t>
  </si>
  <si>
    <t>SC4:GPP_H_9_SRCCLKREQB_15</t>
  </si>
  <si>
    <t>SC4:GPP_C_5_SML0ALERTB_SML0ALERTBIE</t>
  </si>
  <si>
    <t>SC4:GPP_H_13_SML3CLK_SML3CLKIE</t>
  </si>
  <si>
    <t>SC4:GPP_C_19</t>
  </si>
  <si>
    <t>SC4:GPP_H_11_SML2DATA_SML2DATAIE</t>
  </si>
  <si>
    <t>SC4:GPP_C_16</t>
  </si>
  <si>
    <t>SC4:GPP_H_12_SML2ALERTB_SML2ALERTBIE</t>
  </si>
  <si>
    <t>SC4:GPP_F_20_GBE_SMBDATA</t>
  </si>
  <si>
    <t>SC4:GPP_H_10_SML2CLK_SML2CLKIE</t>
  </si>
  <si>
    <t>SC4:GPP_C_23</t>
  </si>
  <si>
    <t>SC4:GPP_F_23_SSATA_SLOAD</t>
  </si>
  <si>
    <t>SC4:GPP_C_18</t>
  </si>
  <si>
    <t>SC4:GPP_F_16_USB2_OCB_5</t>
  </si>
  <si>
    <t>SC4:GPP_C_14</t>
  </si>
  <si>
    <t>SC4:GPP_C_20</t>
  </si>
  <si>
    <t>SC4:GPP_D_3</t>
  </si>
  <si>
    <t>SC4:GPP_F_2_SATAXPCIE_5_SATAGP_5</t>
  </si>
  <si>
    <t>SC4:GPP_D_6_SSP0_TXD</t>
  </si>
  <si>
    <t>SC4:GPP_C_7_SML1DATA_SML1DATAIE</t>
  </si>
  <si>
    <t>SC4:GPP_F_1_SATAXPCIE_4_SATAGP_4</t>
  </si>
  <si>
    <t>SC4:GPP_C_11</t>
  </si>
  <si>
    <t>SC4:GPP_F_7_SATA_DEVSLP_5</t>
  </si>
  <si>
    <t>SC4:GPP_C_13</t>
  </si>
  <si>
    <t>SC4:GPP_F_3_SATAXPCIE_6_SATAGP_6</t>
  </si>
  <si>
    <t>SC4:GPP_D_1</t>
  </si>
  <si>
    <t>SC4:GPP_F_22_SSATA_SCLOCK</t>
  </si>
  <si>
    <t>SC4:GPP_D_4</t>
  </si>
  <si>
    <t>SC4:GPP_F_12_SATA_SDATAOUT1</t>
  </si>
  <si>
    <t>SC4:GPP_D_2</t>
  </si>
  <si>
    <t>SC4:GPP_F_17_USB2_OCB_6</t>
  </si>
  <si>
    <t>SC4:GPP_D_0</t>
  </si>
  <si>
    <t>SC4:GPP_F_13_SATA_SDATAOUT0</t>
  </si>
  <si>
    <t>SC4:GPP_C_15</t>
  </si>
  <si>
    <t>SC4:GPP_F_15_USB2_OCB_4</t>
  </si>
  <si>
    <t>SC4:GPP_C_17</t>
  </si>
  <si>
    <t>SC4:GPP_F_21_GBE_SMBALRTN</t>
  </si>
  <si>
    <t>SC4:GPP_C_21</t>
  </si>
  <si>
    <t>SC4:GPP_F_11_SATA_SLOAD</t>
  </si>
  <si>
    <t>SC4:GPP_C_22</t>
  </si>
  <si>
    <t>SC4:GPP_F_19_GBE_SMBUS_CLK</t>
  </si>
  <si>
    <t>SC4:KR0_REFCLKIN</t>
  </si>
  <si>
    <t>SC4:GPP_F_8_SATA_DEVSLP_6</t>
  </si>
  <si>
    <t>SC4:GPP_C_10</t>
  </si>
  <si>
    <t>SC4:GPP_C_1_SMBDATA</t>
  </si>
  <si>
    <t>SC4:GPP_F_4_SATAXPCIE_7_SATAGP_7</t>
  </si>
  <si>
    <t>SC4:GPP_F_0_SATAXPCIE_3_SATAGP_3</t>
  </si>
  <si>
    <t>SC4:GPP_C_3_SML0CLK_SML0CLKIE</t>
  </si>
  <si>
    <t>SC4:GPP_F_5_SATA_DEVSLP_3</t>
  </si>
  <si>
    <t>SC4:GPP_C_6_SML1CLK_SML1CLKIE</t>
  </si>
  <si>
    <t>SC4:GPP_H_7_SRCCLKREQB_13</t>
  </si>
  <si>
    <t>SC4:GPP_C_2_SMBALERTB</t>
  </si>
  <si>
    <t>SC4:GPP_H_8_SRCCLKREQB_14</t>
  </si>
  <si>
    <t>SC4:GPP_C_9</t>
  </si>
  <si>
    <t>SC4:GPP_H_6_SRCCLKREQB_12</t>
  </si>
  <si>
    <t>SC4:GPP_C_12</t>
  </si>
  <si>
    <t>SC4:GPP_F_9_SATA_DEVSLP_7</t>
  </si>
  <si>
    <t>SC4:GPP_C_4_SML0DATA_SML0DATAIE</t>
  </si>
  <si>
    <t>SC4:GPP_F_6_SATA_DEVSLP_4</t>
  </si>
  <si>
    <t>SC4:RTCX1</t>
  </si>
  <si>
    <t>SC4:GPP_D_5_SSP0_SFRM</t>
  </si>
  <si>
    <t>SC4:GPP_F_14_SSATA_LEDB</t>
  </si>
  <si>
    <t>SC4:XTAL_IN</t>
  </si>
  <si>
    <t>SC4:GPP_C_0_SMBCLK</t>
  </si>
  <si>
    <t>SC4:GPP_F_18_USB2_OCB_7</t>
  </si>
  <si>
    <t>SC4:GPP_C_8</t>
  </si>
  <si>
    <t>SC4:GPP_F_10_SATA_SCLOCK</t>
  </si>
  <si>
    <t>D5_TC_SPI0_IO_3</t>
    <phoneticPr fontId="2"/>
  </si>
  <si>
    <t>X-DIM um</t>
    <phoneticPr fontId="2"/>
  </si>
  <si>
    <t>Changed X-DIM and Y-DIM.;"SITE1,3,5"TAB</t>
    <phoneticPr fontId="2"/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</si>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</sst>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164" formatCode="[$€-2]\ #,##0.00_);[Red]\([$€-2]\ #,##0.00\)"/>
    <numFmt numFmtId="165" formatCode="0.0"/>
    <numFmt numFmtId="166" formatCode="_(* #,##0_);_(* \(#,##0\);_(* &quot;-&quot;??_);_(@_)"/>
    <numFmt numFmtId="167" formatCode="#,##0\ &quot;F&quot;;[Red]\-#,##0\ &quot;F&quot;"/>
    <numFmt numFmtId="168" formatCode="#,##0.00\ &quot;F&quot;;[Red]\-#,##0.00\ &quot;F&quot;"/>
    <numFmt numFmtId="169" formatCode="#\ &quot;oC&quot;"/>
    <numFmt numFmtId="170" formatCode="0.0000_ "/>
    <numFmt numFmtId="171" formatCode="0.0000_);[Red]\(0.0000\)"/>
    <numFmt numFmtId="172" formatCode="[$-409]mmmm\ d\,\ yyyy;@"/>
    <numFmt numFmtId="173" formatCode="0.0000"/>
    <numFmt numFmtId="174" formatCode="0.000_);[Red]\(0.000\)"/>
    <numFmt numFmtId="175" formatCode="0.000_ "/>
  </numFmts>
  <fonts count="56">
    <font>
      <sz val="10"/>
      <name val="Arial"/>
      <family val="2"/>
    </font>
    <font>
      <sz val="10"/>
      <name val="Arial"/>
      <family val="2"/>
    </font>
    <font>
      <sz val="6"/>
      <name val="ＭＳ Ｐゴシック"/>
      <family val="3"/>
      <charset val="128"/>
    </font>
    <font>
      <b/>
      <sz val="10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10"/>
      <name val="Verdana"/>
      <family val="2"/>
    </font>
    <font>
      <sz val="8"/>
      <name val="Arial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2"/>
      <name val="Times New Roman"/>
      <family val="1"/>
    </font>
    <font>
      <sz val="11"/>
      <name val="ＭＳ Ｐゴシック"/>
      <family val="3"/>
      <charset val="128"/>
    </font>
    <font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Osaka"/>
      <family val="3"/>
      <charset val="128"/>
    </font>
    <font>
      <b/>
      <sz val="10"/>
      <color indexed="10"/>
      <name val="Arial"/>
      <family val="2"/>
    </font>
    <font>
      <sz val="20"/>
      <name val="Arial"/>
      <family val="2"/>
    </font>
    <font>
      <b/>
      <sz val="11"/>
      <name val="Arial"/>
      <family val="2"/>
    </font>
    <font>
      <sz val="6"/>
      <name val="Osaka"/>
      <family val="3"/>
      <charset val="128"/>
    </font>
    <font>
      <b/>
      <sz val="8"/>
      <name val="Arial"/>
      <family val="2"/>
    </font>
    <font>
      <sz val="12"/>
      <name val="Arial"/>
      <family val="2"/>
    </font>
    <font>
      <sz val="10"/>
      <name val="ＭＳ 明朝"/>
      <family val="1"/>
      <charset val="128"/>
    </font>
    <font>
      <sz val="8"/>
      <name val="ＭＳ 明朝"/>
      <family val="1"/>
      <charset val="128"/>
    </font>
    <font>
      <b/>
      <sz val="9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b/>
      <i/>
      <sz val="8"/>
      <color indexed="10"/>
      <name val="Arial"/>
      <family val="2"/>
    </font>
    <font>
      <sz val="11"/>
      <color theme="1"/>
      <name val="Calibri"/>
      <family val="3"/>
      <charset val="128"/>
      <scheme val="minor"/>
    </font>
    <font>
      <sz val="11"/>
      <color rgb="FF006100"/>
      <name val="Calibri"/>
      <family val="3"/>
      <charset val="128"/>
      <scheme val="minor"/>
    </font>
    <font>
      <u/>
      <sz val="11"/>
      <color theme="10"/>
      <name val="Calibri"/>
      <family val="2"/>
    </font>
    <font>
      <b/>
      <u/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Arial"/>
      <family val="2"/>
    </font>
    <font>
      <b/>
      <sz val="10"/>
      <color theme="1"/>
      <name val="Arial"/>
      <family val="2"/>
    </font>
    <font>
      <sz val="11"/>
      <color theme="0" tint="-0.34998626667073579"/>
      <name val="Arial"/>
      <family val="2"/>
    </font>
    <font>
      <sz val="11"/>
      <color rgb="FF0070C0"/>
      <name val="Arial"/>
      <family val="2"/>
    </font>
    <font>
      <sz val="10"/>
      <color rgb="FF0070C0"/>
      <name val="Arial"/>
      <family val="2"/>
    </font>
    <font>
      <sz val="12"/>
      <color theme="1"/>
      <name val="Arial"/>
      <family val="2"/>
    </font>
    <font>
      <b/>
      <sz val="8"/>
      <color rgb="FFFF0000"/>
      <name val="Arial"/>
      <family val="2"/>
    </font>
    <font>
      <sz val="11"/>
      <color rgb="FF000000"/>
      <name val="Calibri"/>
      <family val="2"/>
    </font>
    <font>
      <sz val="9"/>
      <color theme="1"/>
      <name val="Arial"/>
      <family val="2"/>
    </font>
    <font>
      <sz val="20"/>
      <color theme="1"/>
      <name val="Arial"/>
      <family val="2"/>
    </font>
    <font>
      <sz val="11"/>
      <color rgb="FF00B0F0"/>
      <name val="Arial"/>
      <family val="2"/>
    </font>
    <font>
      <sz val="11"/>
      <color rgb="FF00B0F0"/>
      <name val="Calibri"/>
      <family val="3"/>
      <charset val="128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8"/>
      <color theme="1"/>
      <name val="Calibri"/>
      <family val="3"/>
      <charset val="128"/>
      <scheme val="minor"/>
    </font>
  </fonts>
  <fills count="47">
    <fill>
      <patternFill patternType="none"/>
    </fill>
    <fill>
      <patternFill patternType="gray125"/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66FFFF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141">
    <xf numFmtId="0" fontId="0" fillId="0" borderId="0"/>
    <xf numFmtId="165" fontId="4" fillId="0" borderId="1" applyFont="0" applyFill="0" applyBorder="0" applyProtection="0"/>
    <xf numFmtId="165" fontId="4" fillId="0" borderId="2"/>
    <xf numFmtId="0" fontId="4" fillId="0" borderId="3" applyFont="0"/>
    <xf numFmtId="0" fontId="5" fillId="0" borderId="4" applyFont="0"/>
    <xf numFmtId="0" fontId="5" fillId="0" borderId="4" applyFont="0"/>
    <xf numFmtId="0" fontId="5" fillId="0" borderId="4" applyFont="0"/>
    <xf numFmtId="0" fontId="5" fillId="0" borderId="4" applyFont="0"/>
    <xf numFmtId="0" fontId="5" fillId="0" borderId="4" applyFont="0"/>
    <xf numFmtId="0" fontId="5" fillId="0" borderId="4" applyFont="0"/>
    <xf numFmtId="0" fontId="1" fillId="0" borderId="5" applyNumberFormat="0" applyFont="0"/>
    <xf numFmtId="0" fontId="1" fillId="0" borderId="5" applyNumberFormat="0" applyFont="0"/>
    <xf numFmtId="0" fontId="1" fillId="0" borderId="5" applyNumberFormat="0" applyFont="0"/>
    <xf numFmtId="0" fontId="1" fillId="0" borderId="5" applyNumberFormat="0" applyFont="0"/>
    <xf numFmtId="0" fontId="1" fillId="0" borderId="5" applyNumberFormat="0" applyFont="0"/>
    <xf numFmtId="0" fontId="1" fillId="0" borderId="5" applyNumberFormat="0" applyFont="0"/>
    <xf numFmtId="166" fontId="4" fillId="0" borderId="6"/>
    <xf numFmtId="40" fontId="33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0" fontId="6" fillId="0" borderId="7" applyNumberFormat="0" applyAlignment="0" applyProtection="0">
      <alignment horizontal="left" vertical="center"/>
    </xf>
    <xf numFmtId="0" fontId="6" fillId="0" borderId="8">
      <alignment horizontal="left" vertical="center"/>
    </xf>
    <xf numFmtId="0" fontId="35" fillId="0" borderId="0" applyNumberFormat="0" applyFill="0" applyBorder="0" applyAlignment="0" applyProtection="0">
      <alignment vertical="top"/>
      <protection locked="0"/>
    </xf>
    <xf numFmtId="166" fontId="4" fillId="0" borderId="9" applyNumberFormat="0" applyFont="0" applyAlignment="0">
      <alignment horizontal="center"/>
    </xf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5" fontId="8" fillId="0" borderId="10">
      <alignment horizontal="right"/>
    </xf>
    <xf numFmtId="2" fontId="1" fillId="0" borderId="11"/>
    <xf numFmtId="2" fontId="1" fillId="0" borderId="11"/>
    <xf numFmtId="2" fontId="1" fillId="0" borderId="11"/>
    <xf numFmtId="2" fontId="1" fillId="0" borderId="11"/>
    <xf numFmtId="2" fontId="1" fillId="0" borderId="11"/>
    <xf numFmtId="2" fontId="1" fillId="0" borderId="11"/>
    <xf numFmtId="37" fontId="9" fillId="0" borderId="0"/>
    <xf numFmtId="0" fontId="9" fillId="0" borderId="0"/>
    <xf numFmtId="0" fontId="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4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5" fontId="11" fillId="0" borderId="12" applyNumberFormat="0" applyAlignment="0">
      <alignment horizontal="left"/>
    </xf>
    <xf numFmtId="165" fontId="11" fillId="0" borderId="13" applyAlignment="0">
      <alignment horizontal="left"/>
    </xf>
    <xf numFmtId="0" fontId="12" fillId="0" borderId="14" applyNumberFormat="0" applyFont="0" applyAlignment="0"/>
    <xf numFmtId="0" fontId="7" fillId="0" borderId="0" applyNumberFormat="0" applyFont="0" applyFill="0" applyBorder="0" applyAlignment="0" applyProtection="0">
      <alignment horizontal="left"/>
    </xf>
    <xf numFmtId="15" fontId="7" fillId="0" borderId="0" applyFont="0" applyFill="0" applyBorder="0" applyAlignment="0" applyProtection="0"/>
    <xf numFmtId="17" fontId="7" fillId="0" borderId="0" applyFont="0" applyFill="0" applyBorder="0" applyAlignment="0" applyProtection="0"/>
    <xf numFmtId="17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0" fontId="13" fillId="0" borderId="3">
      <alignment horizontal="center"/>
    </xf>
    <xf numFmtId="3" fontId="7" fillId="0" borderId="0" applyFont="0" applyFill="0" applyBorder="0" applyAlignment="0" applyProtection="0"/>
    <xf numFmtId="0" fontId="7" fillId="2" borderId="0" applyNumberFormat="0" applyFont="0" applyBorder="0" applyAlignment="0" applyProtection="0"/>
    <xf numFmtId="0" fontId="14" fillId="0" borderId="0" applyNumberFormat="0" applyFont="0" applyFill="0" applyBorder="0" applyAlignment="0"/>
    <xf numFmtId="2" fontId="11" fillId="0" borderId="9" applyNumberFormat="0" applyAlignment="0">
      <alignment horizontal="center"/>
    </xf>
    <xf numFmtId="0" fontId="4" fillId="0" borderId="11" applyNumberFormat="0"/>
    <xf numFmtId="168" fontId="7" fillId="0" borderId="0">
      <alignment horizontal="center"/>
    </xf>
    <xf numFmtId="3" fontId="14" fillId="0" borderId="0"/>
    <xf numFmtId="3" fontId="14" fillId="0" borderId="0"/>
    <xf numFmtId="3" fontId="14" fillId="0" borderId="0"/>
    <xf numFmtId="3" fontId="14" fillId="0" borderId="0"/>
    <xf numFmtId="3" fontId="14" fillId="0" borderId="0"/>
    <xf numFmtId="3" fontId="14" fillId="0" borderId="0"/>
    <xf numFmtId="3" fontId="14" fillId="0" borderId="0"/>
    <xf numFmtId="169" fontId="15" fillId="3" borderId="0">
      <alignment horizontal="left"/>
    </xf>
    <xf numFmtId="0" fontId="4" fillId="0" borderId="5" applyNumberFormat="0" applyFont="0" applyAlignment="0"/>
    <xf numFmtId="0" fontId="4" fillId="0" borderId="5" applyNumberFormat="0" applyFont="0" applyAlignment="0"/>
    <xf numFmtId="0" fontId="4" fillId="0" borderId="5" applyNumberFormat="0" applyFont="0" applyAlignment="0"/>
    <xf numFmtId="0" fontId="4" fillId="0" borderId="5" applyNumberFormat="0" applyFont="0" applyAlignment="0"/>
    <xf numFmtId="0" fontId="4" fillId="0" borderId="5" applyNumberFormat="0" applyFont="0" applyAlignment="0"/>
    <xf numFmtId="0" fontId="4" fillId="0" borderId="5" applyNumberFormat="0" applyFont="0" applyAlignment="0"/>
    <xf numFmtId="166" fontId="4" fillId="0" borderId="6" applyNumberFormat="0"/>
    <xf numFmtId="0" fontId="16" fillId="0" borderId="0">
      <alignment vertical="center"/>
    </xf>
    <xf numFmtId="0" fontId="33" fillId="0" borderId="0"/>
    <xf numFmtId="0" fontId="33" fillId="0" borderId="0"/>
    <xf numFmtId="0" fontId="20" fillId="0" borderId="0"/>
    <xf numFmtId="0" fontId="16" fillId="0" borderId="0">
      <alignment vertical="center"/>
    </xf>
    <xf numFmtId="0" fontId="34" fillId="28" borderId="0" applyNumberFormat="0" applyBorder="0" applyAlignment="0" applyProtection="0"/>
  </cellStyleXfs>
  <cellXfs count="439">
    <xf numFmtId="0" fontId="0" fillId="0" borderId="0" xfId="0"/>
    <xf numFmtId="0" fontId="3" fillId="4" borderId="10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 wrapText="1"/>
    </xf>
    <xf numFmtId="0" fontId="3" fillId="8" borderId="10" xfId="0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 wrapText="1"/>
    </xf>
    <xf numFmtId="0" fontId="3" fillId="10" borderId="10" xfId="0" applyFont="1" applyFill="1" applyBorder="1" applyAlignment="1">
      <alignment horizontal="center" vertical="center" wrapText="1"/>
    </xf>
    <xf numFmtId="0" fontId="3" fillId="11" borderId="10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6" fillId="0" borderId="0" xfId="2139" applyFont="1">
      <alignment vertical="center"/>
    </xf>
    <xf numFmtId="0" fontId="37" fillId="0" borderId="0" xfId="2139" applyFont="1">
      <alignment vertical="center"/>
    </xf>
    <xf numFmtId="0" fontId="17" fillId="0" borderId="0" xfId="2139" applyFont="1">
      <alignment vertical="center"/>
    </xf>
    <xf numFmtId="0" fontId="38" fillId="0" borderId="0" xfId="2139" applyFont="1">
      <alignment vertical="center"/>
    </xf>
    <xf numFmtId="0" fontId="39" fillId="0" borderId="0" xfId="2139" applyFont="1">
      <alignment vertical="center"/>
    </xf>
    <xf numFmtId="0" fontId="39" fillId="0" borderId="15" xfId="2139" applyFont="1" applyBorder="1">
      <alignment vertical="center"/>
    </xf>
    <xf numFmtId="0" fontId="39" fillId="0" borderId="16" xfId="2139" applyFont="1" applyBorder="1">
      <alignment vertical="center"/>
    </xf>
    <xf numFmtId="0" fontId="39" fillId="0" borderId="17" xfId="2139" applyFont="1" applyBorder="1">
      <alignment vertical="center"/>
    </xf>
    <xf numFmtId="0" fontId="39" fillId="0" borderId="2" xfId="2139" applyFont="1" applyBorder="1">
      <alignment vertical="center"/>
    </xf>
    <xf numFmtId="0" fontId="39" fillId="0" borderId="5" xfId="2139" applyFont="1" applyBorder="1">
      <alignment vertical="center"/>
    </xf>
    <xf numFmtId="0" fontId="39" fillId="0" borderId="18" xfId="2139" applyFont="1" applyBorder="1">
      <alignment vertical="center"/>
    </xf>
    <xf numFmtId="0" fontId="39" fillId="0" borderId="10" xfId="2139" applyFont="1" applyBorder="1">
      <alignment vertical="center"/>
    </xf>
    <xf numFmtId="0" fontId="39" fillId="0" borderId="19" xfId="2139" applyFont="1" applyBorder="1">
      <alignment vertical="center"/>
    </xf>
    <xf numFmtId="0" fontId="39" fillId="0" borderId="3" xfId="2139" applyFont="1" applyBorder="1">
      <alignment vertical="center"/>
    </xf>
    <xf numFmtId="0" fontId="39" fillId="0" borderId="20" xfId="2139" applyFont="1" applyBorder="1">
      <alignment vertical="center"/>
    </xf>
    <xf numFmtId="0" fontId="39" fillId="0" borderId="21" xfId="2139" applyFont="1" applyBorder="1">
      <alignment vertical="center"/>
    </xf>
    <xf numFmtId="0" fontId="39" fillId="0" borderId="22" xfId="2139" applyFont="1" applyBorder="1">
      <alignment vertical="center"/>
    </xf>
    <xf numFmtId="0" fontId="39" fillId="0" borderId="23" xfId="2139" applyFont="1" applyBorder="1">
      <alignment vertical="center"/>
    </xf>
    <xf numFmtId="0" fontId="39" fillId="0" borderId="24" xfId="2139" applyFont="1" applyBorder="1">
      <alignment vertical="center"/>
    </xf>
    <xf numFmtId="0" fontId="0" fillId="0" borderId="10" xfId="0" applyBorder="1"/>
    <xf numFmtId="171" fontId="0" fillId="0" borderId="10" xfId="0" applyNumberFormat="1" applyBorder="1"/>
    <xf numFmtId="171" fontId="0" fillId="0" borderId="0" xfId="0" applyNumberFormat="1"/>
    <xf numFmtId="0" fontId="0" fillId="0" borderId="0" xfId="0" applyAlignment="1">
      <alignment horizontal="center" vertical="center"/>
    </xf>
    <xf numFmtId="173" fontId="39" fillId="0" borderId="0" xfId="2136" applyNumberFormat="1" applyFont="1" applyAlignment="1">
      <alignment horizontal="right"/>
    </xf>
    <xf numFmtId="0" fontId="39" fillId="0" borderId="10" xfId="2139" applyFont="1" applyBorder="1" applyAlignment="1">
      <alignment vertical="center" shrinkToFit="1"/>
    </xf>
    <xf numFmtId="0" fontId="39" fillId="0" borderId="20" xfId="2139" applyFont="1" applyBorder="1" applyAlignment="1">
      <alignment vertical="center" shrinkToFit="1"/>
    </xf>
    <xf numFmtId="0" fontId="39" fillId="0" borderId="24" xfId="2139" applyFont="1" applyBorder="1" applyAlignment="1">
      <alignment vertical="center" shrinkToFit="1"/>
    </xf>
    <xf numFmtId="0" fontId="39" fillId="0" borderId="5" xfId="2139" applyFont="1" applyBorder="1" applyAlignment="1">
      <alignment vertical="center" shrinkToFit="1"/>
    </xf>
    <xf numFmtId="0" fontId="39" fillId="0" borderId="25" xfId="2139" applyFont="1" applyBorder="1">
      <alignment vertical="center"/>
    </xf>
    <xf numFmtId="0" fontId="39" fillId="0" borderId="26" xfId="2139" applyFont="1" applyBorder="1">
      <alignment vertical="center"/>
    </xf>
    <xf numFmtId="0" fontId="39" fillId="0" borderId="27" xfId="2139" applyFont="1" applyBorder="1">
      <alignment vertical="center"/>
    </xf>
    <xf numFmtId="172" fontId="39" fillId="0" borderId="0" xfId="2136" applyNumberFormat="1" applyFont="1"/>
    <xf numFmtId="172" fontId="39" fillId="0" borderId="0" xfId="2136" applyNumberFormat="1" applyFont="1" applyAlignment="1">
      <alignment shrinkToFit="1"/>
    </xf>
    <xf numFmtId="0" fontId="3" fillId="29" borderId="10" xfId="0" applyFont="1" applyFill="1" applyBorder="1" applyAlignment="1">
      <alignment horizontal="center" vertical="center" wrapText="1"/>
    </xf>
    <xf numFmtId="0" fontId="40" fillId="0" borderId="0" xfId="0" applyFont="1"/>
    <xf numFmtId="0" fontId="39" fillId="0" borderId="28" xfId="2139" applyFont="1" applyBorder="1">
      <alignment vertical="center"/>
    </xf>
    <xf numFmtId="0" fontId="39" fillId="0" borderId="16" xfId="2139" applyFont="1" applyBorder="1" applyAlignment="1">
      <alignment vertical="center" shrinkToFit="1"/>
    </xf>
    <xf numFmtId="0" fontId="39" fillId="0" borderId="22" xfId="2139" applyFont="1" applyBorder="1" applyAlignment="1">
      <alignment vertical="center" shrinkToFit="1"/>
    </xf>
    <xf numFmtId="0" fontId="41" fillId="0" borderId="0" xfId="2139" applyFont="1">
      <alignment vertical="center"/>
    </xf>
    <xf numFmtId="0" fontId="0" fillId="0" borderId="0" xfId="0" applyAlignment="1">
      <alignment horizontal="right"/>
    </xf>
    <xf numFmtId="0" fontId="3" fillId="30" borderId="10" xfId="0" applyFont="1" applyFill="1" applyBorder="1" applyAlignment="1">
      <alignment horizontal="left" vertical="center"/>
    </xf>
    <xf numFmtId="0" fontId="3" fillId="30" borderId="29" xfId="0" applyFont="1" applyFill="1" applyBorder="1" applyAlignment="1">
      <alignment horizontal="left" vertical="center"/>
    </xf>
    <xf numFmtId="0" fontId="42" fillId="30" borderId="10" xfId="0" applyFont="1" applyFill="1" applyBorder="1" applyAlignment="1">
      <alignment vertical="center"/>
    </xf>
    <xf numFmtId="0" fontId="42" fillId="30" borderId="10" xfId="0" applyFont="1" applyFill="1" applyBorder="1" applyAlignment="1">
      <alignment horizontal="left" vertical="center"/>
    </xf>
    <xf numFmtId="0" fontId="43" fillId="0" borderId="0" xfId="2137" applyFont="1" applyAlignment="1" applyProtection="1">
      <alignment horizontal="center"/>
      <protection locked="0"/>
    </xf>
    <xf numFmtId="0" fontId="44" fillId="0" borderId="0" xfId="2139" applyFont="1">
      <alignment vertical="center"/>
    </xf>
    <xf numFmtId="0" fontId="42" fillId="30" borderId="30" xfId="0" applyFont="1" applyFill="1" applyBorder="1" applyAlignment="1">
      <alignment horizontal="left" vertical="center"/>
    </xf>
    <xf numFmtId="171" fontId="0" fillId="0" borderId="30" xfId="0" applyNumberFormat="1" applyBorder="1"/>
    <xf numFmtId="0" fontId="17" fillId="0" borderId="15" xfId="2139" applyFont="1" applyBorder="1">
      <alignment vertical="center"/>
    </xf>
    <xf numFmtId="0" fontId="17" fillId="0" borderId="16" xfId="2139" applyFont="1" applyBorder="1">
      <alignment vertical="center"/>
    </xf>
    <xf numFmtId="0" fontId="17" fillId="0" borderId="17" xfId="2139" applyFont="1" applyBorder="1">
      <alignment vertical="center"/>
    </xf>
    <xf numFmtId="0" fontId="17" fillId="0" borderId="5" xfId="2139" applyFont="1" applyBorder="1">
      <alignment vertical="center"/>
    </xf>
    <xf numFmtId="0" fontId="17" fillId="0" borderId="2" xfId="2139" applyFont="1" applyBorder="1">
      <alignment vertical="center"/>
    </xf>
    <xf numFmtId="0" fontId="17" fillId="0" borderId="18" xfId="2139" applyFont="1" applyBorder="1">
      <alignment vertical="center"/>
    </xf>
    <xf numFmtId="0" fontId="17" fillId="0" borderId="10" xfId="2139" applyFont="1" applyBorder="1">
      <alignment vertical="center"/>
    </xf>
    <xf numFmtId="0" fontId="17" fillId="0" borderId="19" xfId="2139" applyFont="1" applyBorder="1">
      <alignment vertical="center"/>
    </xf>
    <xf numFmtId="0" fontId="17" fillId="0" borderId="20" xfId="2139" applyFont="1" applyBorder="1">
      <alignment vertical="center"/>
    </xf>
    <xf numFmtId="0" fontId="17" fillId="0" borderId="3" xfId="2139" applyFont="1" applyBorder="1">
      <alignment vertical="center"/>
    </xf>
    <xf numFmtId="0" fontId="17" fillId="0" borderId="21" xfId="2139" applyFont="1" applyBorder="1">
      <alignment vertical="center"/>
    </xf>
    <xf numFmtId="0" fontId="17" fillId="0" borderId="22" xfId="2139" applyFont="1" applyBorder="1">
      <alignment vertical="center"/>
    </xf>
    <xf numFmtId="0" fontId="17" fillId="0" borderId="23" xfId="2139" applyFont="1" applyBorder="1">
      <alignment vertical="center"/>
    </xf>
    <xf numFmtId="0" fontId="17" fillId="0" borderId="24" xfId="2139" applyFont="1" applyBorder="1">
      <alignment vertical="center"/>
    </xf>
    <xf numFmtId="0" fontId="39" fillId="0" borderId="31" xfId="2139" applyFont="1" applyBorder="1">
      <alignment vertical="center"/>
    </xf>
    <xf numFmtId="0" fontId="39" fillId="0" borderId="1" xfId="2139" applyFont="1" applyBorder="1">
      <alignment vertical="center"/>
    </xf>
    <xf numFmtId="0" fontId="39" fillId="0" borderId="32" xfId="2139" applyFont="1" applyBorder="1">
      <alignment vertical="center"/>
    </xf>
    <xf numFmtId="0" fontId="39" fillId="0" borderId="9" xfId="2139" applyFont="1" applyBorder="1">
      <alignment vertical="center"/>
    </xf>
    <xf numFmtId="0" fontId="39" fillId="0" borderId="4" xfId="2139" applyFont="1" applyBorder="1">
      <alignment vertical="center"/>
    </xf>
    <xf numFmtId="0" fontId="39" fillId="0" borderId="33" xfId="2139" applyFont="1" applyBorder="1">
      <alignment vertical="center"/>
    </xf>
    <xf numFmtId="0" fontId="39" fillId="0" borderId="28" xfId="2139" applyFont="1" applyBorder="1" applyAlignment="1">
      <alignment horizontal="center" vertical="center"/>
    </xf>
    <xf numFmtId="0" fontId="39" fillId="0" borderId="34" xfId="2139" applyFont="1" applyBorder="1" applyAlignment="1">
      <alignment horizontal="center" vertical="center"/>
    </xf>
    <xf numFmtId="0" fontId="39" fillId="0" borderId="35" xfId="2139" applyFont="1" applyBorder="1" applyAlignment="1">
      <alignment horizontal="center" vertical="center"/>
    </xf>
    <xf numFmtId="0" fontId="39" fillId="0" borderId="0" xfId="2139" applyFont="1" applyAlignment="1">
      <alignment horizontal="center" vertical="center"/>
    </xf>
    <xf numFmtId="171" fontId="45" fillId="0" borderId="30" xfId="0" applyNumberFormat="1" applyFont="1" applyBorder="1"/>
    <xf numFmtId="0" fontId="3" fillId="13" borderId="10" xfId="0" applyFont="1" applyFill="1" applyBorder="1" applyAlignment="1">
      <alignment horizontal="center" vertical="center" wrapText="1"/>
    </xf>
    <xf numFmtId="0" fontId="3" fillId="14" borderId="10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6" borderId="10" xfId="0" applyFont="1" applyFill="1" applyBorder="1" applyAlignment="1">
      <alignment horizontal="center" vertical="center" wrapText="1"/>
    </xf>
    <xf numFmtId="0" fontId="40" fillId="31" borderId="10" xfId="0" applyFont="1" applyFill="1" applyBorder="1"/>
    <xf numFmtId="0" fontId="40" fillId="32" borderId="10" xfId="0" applyFont="1" applyFill="1" applyBorder="1"/>
    <xf numFmtId="0" fontId="40" fillId="32" borderId="10" xfId="0" quotePrefix="1" applyFont="1" applyFill="1" applyBorder="1"/>
    <xf numFmtId="0" fontId="40" fillId="33" borderId="10" xfId="0" applyFont="1" applyFill="1" applyBorder="1"/>
    <xf numFmtId="0" fontId="40" fillId="34" borderId="10" xfId="0" applyFont="1" applyFill="1" applyBorder="1"/>
    <xf numFmtId="0" fontId="40" fillId="35" borderId="10" xfId="0" applyFont="1" applyFill="1" applyBorder="1"/>
    <xf numFmtId="0" fontId="40" fillId="36" borderId="10" xfId="0" applyFont="1" applyFill="1" applyBorder="1"/>
    <xf numFmtId="0" fontId="40" fillId="37" borderId="10" xfId="0" applyFont="1" applyFill="1" applyBorder="1"/>
    <xf numFmtId="0" fontId="40" fillId="32" borderId="10" xfId="0" applyFont="1" applyFill="1" applyBorder="1" applyAlignment="1">
      <alignment vertical="top"/>
    </xf>
    <xf numFmtId="0" fontId="8" fillId="32" borderId="10" xfId="0" applyFont="1" applyFill="1" applyBorder="1"/>
    <xf numFmtId="0" fontId="8" fillId="33" borderId="10" xfId="0" applyFont="1" applyFill="1" applyBorder="1"/>
    <xf numFmtId="0" fontId="40" fillId="32" borderId="10" xfId="0" applyFont="1" applyFill="1" applyBorder="1" applyAlignment="1">
      <alignment horizontal="right"/>
    </xf>
    <xf numFmtId="0" fontId="40" fillId="33" borderId="10" xfId="0" applyFont="1" applyFill="1" applyBorder="1" applyAlignment="1">
      <alignment horizontal="right"/>
    </xf>
    <xf numFmtId="40" fontId="0" fillId="20" borderId="10" xfId="17" applyFont="1" applyFill="1" applyBorder="1" applyAlignment="1"/>
    <xf numFmtId="0" fontId="40" fillId="0" borderId="0" xfId="0" applyFont="1" applyAlignment="1">
      <alignment horizontal="right"/>
    </xf>
    <xf numFmtId="0" fontId="8" fillId="0" borderId="0" xfId="0" applyFont="1"/>
    <xf numFmtId="0" fontId="0" fillId="21" borderId="10" xfId="0" applyFill="1" applyBorder="1"/>
    <xf numFmtId="0" fontId="0" fillId="38" borderId="10" xfId="0" applyFill="1" applyBorder="1"/>
    <xf numFmtId="0" fontId="40" fillId="31" borderId="22" xfId="0" applyFont="1" applyFill="1" applyBorder="1"/>
    <xf numFmtId="0" fontId="40" fillId="32" borderId="22" xfId="0" applyFont="1" applyFill="1" applyBorder="1"/>
    <xf numFmtId="0" fontId="40" fillId="33" borderId="22" xfId="0" applyFont="1" applyFill="1" applyBorder="1"/>
    <xf numFmtId="0" fontId="40" fillId="31" borderId="5" xfId="0" applyFont="1" applyFill="1" applyBorder="1"/>
    <xf numFmtId="0" fontId="40" fillId="32" borderId="5" xfId="0" applyFont="1" applyFill="1" applyBorder="1"/>
    <xf numFmtId="0" fontId="40" fillId="33" borderId="5" xfId="0" applyFont="1" applyFill="1" applyBorder="1"/>
    <xf numFmtId="0" fontId="40" fillId="37" borderId="6" xfId="0" applyFont="1" applyFill="1" applyBorder="1"/>
    <xf numFmtId="0" fontId="40" fillId="37" borderId="11" xfId="0" applyFont="1" applyFill="1" applyBorder="1"/>
    <xf numFmtId="0" fontId="40" fillId="31" borderId="20" xfId="0" applyFont="1" applyFill="1" applyBorder="1"/>
    <xf numFmtId="0" fontId="40" fillId="32" borderId="20" xfId="0" applyFont="1" applyFill="1" applyBorder="1"/>
    <xf numFmtId="0" fontId="40" fillId="33" borderId="20" xfId="0" applyFont="1" applyFill="1" applyBorder="1"/>
    <xf numFmtId="0" fontId="40" fillId="37" borderId="35" xfId="0" applyFont="1" applyFill="1" applyBorder="1"/>
    <xf numFmtId="0" fontId="0" fillId="21" borderId="5" xfId="0" applyFill="1" applyBorder="1"/>
    <xf numFmtId="0" fontId="40" fillId="31" borderId="24" xfId="0" applyFont="1" applyFill="1" applyBorder="1"/>
    <xf numFmtId="0" fontId="40" fillId="32" borderId="24" xfId="0" applyFont="1" applyFill="1" applyBorder="1"/>
    <xf numFmtId="0" fontId="40" fillId="33" borderId="24" xfId="0" applyFont="1" applyFill="1" applyBorder="1"/>
    <xf numFmtId="0" fontId="0" fillId="0" borderId="10" xfId="0" applyBorder="1" applyAlignment="1">
      <alignment horizontal="center"/>
    </xf>
    <xf numFmtId="49" fontId="0" fillId="0" borderId="10" xfId="18" applyNumberFormat="1" applyFont="1" applyBorder="1" applyAlignment="1" applyProtection="1">
      <alignment horizontal="center"/>
      <protection locked="0"/>
    </xf>
    <xf numFmtId="0" fontId="0" fillId="20" borderId="10" xfId="0" applyFill="1" applyBorder="1"/>
    <xf numFmtId="0" fontId="0" fillId="38" borderId="24" xfId="0" applyFill="1" applyBorder="1"/>
    <xf numFmtId="0" fontId="0" fillId="38" borderId="22" xfId="0" applyFill="1" applyBorder="1"/>
    <xf numFmtId="0" fontId="0" fillId="20" borderId="5" xfId="0" applyFill="1" applyBorder="1"/>
    <xf numFmtId="0" fontId="0" fillId="38" borderId="20" xfId="0" applyFill="1" applyBorder="1"/>
    <xf numFmtId="0" fontId="0" fillId="20" borderId="20" xfId="0" applyFill="1" applyBorder="1"/>
    <xf numFmtId="0" fontId="0" fillId="38" borderId="17" xfId="0" applyFill="1" applyBorder="1"/>
    <xf numFmtId="0" fontId="0" fillId="38" borderId="18" xfId="0" applyFill="1" applyBorder="1"/>
    <xf numFmtId="0" fontId="0" fillId="38" borderId="19" xfId="0" applyFill="1" applyBorder="1"/>
    <xf numFmtId="0" fontId="0" fillId="38" borderId="21" xfId="0" applyFill="1" applyBorder="1"/>
    <xf numFmtId="0" fontId="0" fillId="38" borderId="23" xfId="0" applyFill="1" applyBorder="1"/>
    <xf numFmtId="0" fontId="17" fillId="38" borderId="10" xfId="0" applyFont="1" applyFill="1" applyBorder="1"/>
    <xf numFmtId="3" fontId="40" fillId="32" borderId="10" xfId="0" applyNumberFormat="1" applyFont="1" applyFill="1" applyBorder="1"/>
    <xf numFmtId="0" fontId="0" fillId="33" borderId="10" xfId="0" applyFill="1" applyBorder="1"/>
    <xf numFmtId="0" fontId="0" fillId="33" borderId="22" xfId="0" applyFill="1" applyBorder="1"/>
    <xf numFmtId="0" fontId="3" fillId="13" borderId="12" xfId="0" applyFont="1" applyFill="1" applyBorder="1" applyAlignment="1">
      <alignment horizontal="center" vertical="center" wrapText="1"/>
    </xf>
    <xf numFmtId="0" fontId="3" fillId="13" borderId="36" xfId="0" applyFont="1" applyFill="1" applyBorder="1" applyAlignment="1">
      <alignment horizontal="center" vertical="center" wrapText="1"/>
    </xf>
    <xf numFmtId="0" fontId="3" fillId="10" borderId="36" xfId="0" applyFont="1" applyFill="1" applyBorder="1" applyAlignment="1">
      <alignment horizontal="center" vertical="center" wrapText="1"/>
    </xf>
    <xf numFmtId="0" fontId="3" fillId="12" borderId="36" xfId="0" applyFont="1" applyFill="1" applyBorder="1" applyAlignment="1">
      <alignment horizontal="center" vertical="center" wrapText="1"/>
    </xf>
    <xf numFmtId="0" fontId="3" fillId="4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17" fillId="38" borderId="17" xfId="0" applyFont="1" applyFill="1" applyBorder="1"/>
    <xf numFmtId="0" fontId="17" fillId="38" borderId="18" xfId="0" applyFont="1" applyFill="1" applyBorder="1"/>
    <xf numFmtId="0" fontId="17" fillId="38" borderId="19" xfId="0" applyFont="1" applyFill="1" applyBorder="1"/>
    <xf numFmtId="0" fontId="40" fillId="32" borderId="20" xfId="0" applyFont="1" applyFill="1" applyBorder="1" applyAlignment="1">
      <alignment horizontal="right"/>
    </xf>
    <xf numFmtId="0" fontId="40" fillId="37" borderId="38" xfId="0" applyFont="1" applyFill="1" applyBorder="1"/>
    <xf numFmtId="0" fontId="40" fillId="37" borderId="34" xfId="0" applyFont="1" applyFill="1" applyBorder="1"/>
    <xf numFmtId="0" fontId="0" fillId="0" borderId="7" xfId="0" applyBorder="1"/>
    <xf numFmtId="0" fontId="40" fillId="0" borderId="7" xfId="0" applyFont="1" applyBorder="1"/>
    <xf numFmtId="0" fontId="0" fillId="0" borderId="2" xfId="0" applyBorder="1"/>
    <xf numFmtId="0" fontId="40" fillId="0" borderId="2" xfId="0" applyFont="1" applyBorder="1"/>
    <xf numFmtId="0" fontId="3" fillId="7" borderId="36" xfId="0" applyFont="1" applyFill="1" applyBorder="1" applyAlignment="1">
      <alignment horizontal="center" vertical="center" wrapText="1"/>
    </xf>
    <xf numFmtId="0" fontId="40" fillId="34" borderId="5" xfId="0" applyFont="1" applyFill="1" applyBorder="1"/>
    <xf numFmtId="0" fontId="40" fillId="34" borderId="20" xfId="0" applyFont="1" applyFill="1" applyBorder="1"/>
    <xf numFmtId="0" fontId="0" fillId="0" borderId="0" xfId="0" applyAlignment="1">
      <alignment horizontal="center"/>
    </xf>
    <xf numFmtId="0" fontId="0" fillId="39" borderId="10" xfId="0" applyFill="1" applyBorder="1"/>
    <xf numFmtId="175" fontId="0" fillId="0" borderId="10" xfId="0" applyNumberFormat="1" applyBorder="1"/>
    <xf numFmtId="175" fontId="0" fillId="0" borderId="0" xfId="0" applyNumberFormat="1"/>
    <xf numFmtId="175" fontId="0" fillId="0" borderId="0" xfId="0" applyNumberFormat="1" applyAlignment="1">
      <alignment horizontal="center"/>
    </xf>
    <xf numFmtId="174" fontId="0" fillId="0" borderId="0" xfId="0" applyNumberFormat="1"/>
    <xf numFmtId="174" fontId="0" fillId="0" borderId="0" xfId="0" applyNumberFormat="1" applyAlignment="1">
      <alignment horizontal="center" vertical="center"/>
    </xf>
    <xf numFmtId="174" fontId="0" fillId="0" borderId="10" xfId="0" applyNumberFormat="1" applyBorder="1"/>
    <xf numFmtId="174" fontId="0" fillId="39" borderId="10" xfId="0" applyNumberFormat="1" applyFill="1" applyBorder="1"/>
    <xf numFmtId="174" fontId="0" fillId="0" borderId="39" xfId="0" applyNumberFormat="1" applyBorder="1"/>
    <xf numFmtId="174" fontId="0" fillId="0" borderId="40" xfId="0" applyNumberFormat="1" applyBorder="1"/>
    <xf numFmtId="174" fontId="0" fillId="0" borderId="27" xfId="0" applyNumberFormat="1" applyBorder="1"/>
    <xf numFmtId="174" fontId="0" fillId="39" borderId="18" xfId="0" applyNumberFormat="1" applyFill="1" applyBorder="1"/>
    <xf numFmtId="174" fontId="0" fillId="0" borderId="11" xfId="0" applyNumberFormat="1" applyBorder="1"/>
    <xf numFmtId="174" fontId="0" fillId="0" borderId="18" xfId="0" applyNumberFormat="1" applyBorder="1"/>
    <xf numFmtId="174" fontId="0" fillId="0" borderId="19" xfId="0" applyNumberFormat="1" applyBorder="1"/>
    <xf numFmtId="174" fontId="0" fillId="0" borderId="20" xfId="0" applyNumberFormat="1" applyBorder="1"/>
    <xf numFmtId="174" fontId="0" fillId="0" borderId="35" xfId="0" applyNumberFormat="1" applyBorder="1"/>
    <xf numFmtId="174" fontId="0" fillId="0" borderId="41" xfId="0" applyNumberFormat="1" applyBorder="1"/>
    <xf numFmtId="0" fontId="0" fillId="0" borderId="39" xfId="0" applyBorder="1"/>
    <xf numFmtId="0" fontId="0" fillId="0" borderId="40" xfId="0" applyBorder="1" applyAlignment="1">
      <alignment vertical="center"/>
    </xf>
    <xf numFmtId="0" fontId="0" fillId="0" borderId="40" xfId="0" applyBorder="1"/>
    <xf numFmtId="0" fontId="0" fillId="0" borderId="27" xfId="0" applyBorder="1"/>
    <xf numFmtId="0" fontId="40" fillId="32" borderId="18" xfId="0" applyFont="1" applyFill="1" applyBorder="1"/>
    <xf numFmtId="175" fontId="0" fillId="0" borderId="11" xfId="0" applyNumberFormat="1" applyBorder="1"/>
    <xf numFmtId="0" fontId="40" fillId="0" borderId="9" xfId="0" applyFont="1" applyBorder="1"/>
    <xf numFmtId="175" fontId="0" fillId="0" borderId="42" xfId="0" applyNumberFormat="1" applyBorder="1" applyAlignment="1">
      <alignment horizontal="center"/>
    </xf>
    <xf numFmtId="0" fontId="40" fillId="0" borderId="4" xfId="0" applyFont="1" applyBorder="1"/>
    <xf numFmtId="175" fontId="0" fillId="0" borderId="3" xfId="0" applyNumberFormat="1" applyBorder="1" applyAlignment="1">
      <alignment horizontal="center"/>
    </xf>
    <xf numFmtId="175" fontId="0" fillId="0" borderId="26" xfId="0" applyNumberFormat="1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3" xfId="0" applyBorder="1"/>
    <xf numFmtId="0" fontId="0" fillId="0" borderId="44" xfId="0" applyBorder="1"/>
    <xf numFmtId="175" fontId="0" fillId="0" borderId="18" xfId="0" applyNumberFormat="1" applyBorder="1"/>
    <xf numFmtId="0" fontId="0" fillId="39" borderId="11" xfId="0" applyFill="1" applyBorder="1"/>
    <xf numFmtId="175" fontId="0" fillId="0" borderId="19" xfId="0" applyNumberFormat="1" applyBorder="1"/>
    <xf numFmtId="175" fontId="0" fillId="0" borderId="20" xfId="0" applyNumberFormat="1" applyBorder="1"/>
    <xf numFmtId="175" fontId="0" fillId="0" borderId="35" xfId="0" applyNumberFormat="1" applyBorder="1"/>
    <xf numFmtId="175" fontId="0" fillId="0" borderId="23" xfId="0" applyNumberFormat="1" applyBorder="1"/>
    <xf numFmtId="175" fontId="0" fillId="0" borderId="24" xfId="0" applyNumberFormat="1" applyBorder="1"/>
    <xf numFmtId="175" fontId="0" fillId="0" borderId="34" xfId="0" applyNumberFormat="1" applyBorder="1"/>
    <xf numFmtId="175" fontId="0" fillId="0" borderId="21" xfId="0" applyNumberFormat="1" applyBorder="1"/>
    <xf numFmtId="175" fontId="0" fillId="0" borderId="22" xfId="0" applyNumberFormat="1" applyBorder="1"/>
    <xf numFmtId="175" fontId="0" fillId="0" borderId="38" xfId="0" applyNumberFormat="1" applyBorder="1"/>
    <xf numFmtId="0" fontId="40" fillId="32" borderId="21" xfId="0" applyFont="1" applyFill="1" applyBorder="1"/>
    <xf numFmtId="175" fontId="0" fillId="0" borderId="7" xfId="0" applyNumberFormat="1" applyBorder="1"/>
    <xf numFmtId="0" fontId="0" fillId="39" borderId="22" xfId="0" applyFill="1" applyBorder="1"/>
    <xf numFmtId="0" fontId="0" fillId="39" borderId="38" xfId="0" applyFill="1" applyBorder="1"/>
    <xf numFmtId="0" fontId="46" fillId="0" borderId="0" xfId="0" applyFont="1" applyAlignment="1">
      <alignment vertical="center"/>
    </xf>
    <xf numFmtId="170" fontId="0" fillId="0" borderId="0" xfId="0" applyNumberFormat="1"/>
    <xf numFmtId="171" fontId="0" fillId="40" borderId="18" xfId="0" applyNumberFormat="1" applyFill="1" applyBorder="1"/>
    <xf numFmtId="171" fontId="0" fillId="40" borderId="10" xfId="0" applyNumberFormat="1" applyFill="1" applyBorder="1"/>
    <xf numFmtId="0" fontId="0" fillId="0" borderId="3" xfId="0" applyBorder="1"/>
    <xf numFmtId="171" fontId="0" fillId="40" borderId="11" xfId="0" applyNumberFormat="1" applyFill="1" applyBorder="1"/>
    <xf numFmtId="171" fontId="0" fillId="40" borderId="30" xfId="0" applyNumberFormat="1" applyFill="1" applyBorder="1"/>
    <xf numFmtId="0" fontId="0" fillId="21" borderId="11" xfId="0" applyFill="1" applyBorder="1"/>
    <xf numFmtId="0" fontId="0" fillId="21" borderId="35" xfId="0" applyFill="1" applyBorder="1"/>
    <xf numFmtId="174" fontId="0" fillId="0" borderId="22" xfId="0" applyNumberFormat="1" applyBorder="1"/>
    <xf numFmtId="174" fontId="0" fillId="0" borderId="21" xfId="0" applyNumberFormat="1" applyBorder="1"/>
    <xf numFmtId="174" fontId="0" fillId="0" borderId="38" xfId="0" applyNumberFormat="1" applyBorder="1"/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174" fontId="0" fillId="0" borderId="19" xfId="0" applyNumberFormat="1" applyBorder="1" applyAlignment="1">
      <alignment horizontal="center"/>
    </xf>
    <xf numFmtId="174" fontId="0" fillId="0" borderId="20" xfId="0" applyNumberFormat="1" applyBorder="1" applyAlignment="1">
      <alignment horizontal="center"/>
    </xf>
    <xf numFmtId="174" fontId="0" fillId="0" borderId="35" xfId="0" applyNumberFormat="1" applyBorder="1" applyAlignment="1">
      <alignment horizontal="center"/>
    </xf>
    <xf numFmtId="0" fontId="0" fillId="0" borderId="39" xfId="0" applyBorder="1" applyAlignment="1">
      <alignment vertical="center"/>
    </xf>
    <xf numFmtId="174" fontId="0" fillId="39" borderId="21" xfId="0" applyNumberFormat="1" applyFill="1" applyBorder="1"/>
    <xf numFmtId="174" fontId="0" fillId="39" borderId="22" xfId="0" applyNumberFormat="1" applyFill="1" applyBorder="1"/>
    <xf numFmtId="174" fontId="0" fillId="0" borderId="45" xfId="0" applyNumberFormat="1" applyBorder="1" applyAlignment="1">
      <alignment vertical="center" wrapText="1"/>
    </xf>
    <xf numFmtId="174" fontId="0" fillId="0" borderId="46" xfId="0" applyNumberFormat="1" applyBorder="1" applyAlignment="1">
      <alignment vertical="center" wrapText="1"/>
    </xf>
    <xf numFmtId="174" fontId="0" fillId="0" borderId="47" xfId="0" applyNumberFormat="1" applyBorder="1" applyAlignment="1">
      <alignment horizontal="center" vertical="center"/>
    </xf>
    <xf numFmtId="174" fontId="0" fillId="0" borderId="48" xfId="0" applyNumberFormat="1" applyBorder="1" applyAlignment="1">
      <alignment horizontal="center" vertical="center"/>
    </xf>
    <xf numFmtId="174" fontId="0" fillId="0" borderId="17" xfId="0" applyNumberFormat="1" applyBorder="1"/>
    <xf numFmtId="174" fontId="0" fillId="0" borderId="5" xfId="0" applyNumberFormat="1" applyBorder="1"/>
    <xf numFmtId="174" fontId="0" fillId="0" borderId="6" xfId="0" applyNumberFormat="1" applyBorder="1"/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35" xfId="0" applyBorder="1" applyAlignment="1">
      <alignment vertical="center" wrapText="1"/>
    </xf>
    <xf numFmtId="175" fontId="0" fillId="0" borderId="19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35" xfId="0" applyBorder="1" applyAlignment="1">
      <alignment horizontal="center"/>
    </xf>
    <xf numFmtId="0" fontId="3" fillId="10" borderId="45" xfId="0" applyFont="1" applyFill="1" applyBorder="1" applyAlignment="1">
      <alignment horizontal="center" vertical="center" wrapText="1"/>
    </xf>
    <xf numFmtId="175" fontId="0" fillId="0" borderId="46" xfId="0" applyNumberFormat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11" fillId="0" borderId="0" xfId="2138" applyFont="1" applyAlignment="1">
      <alignment horizontal="center" vertical="center"/>
    </xf>
    <xf numFmtId="0" fontId="21" fillId="0" borderId="0" xfId="2138" applyFont="1" applyAlignment="1">
      <alignment horizontal="center" vertical="center"/>
    </xf>
    <xf numFmtId="0" fontId="22" fillId="0" borderId="0" xfId="2138" applyFont="1" applyAlignment="1">
      <alignment vertical="center"/>
    </xf>
    <xf numFmtId="0" fontId="11" fillId="0" borderId="49" xfId="2138" applyFont="1" applyBorder="1" applyAlignment="1">
      <alignment horizontal="center" vertical="center"/>
    </xf>
    <xf numFmtId="172" fontId="40" fillId="0" borderId="0" xfId="2136" applyNumberFormat="1" applyFont="1" applyAlignment="1">
      <alignment shrinkToFit="1"/>
    </xf>
    <xf numFmtId="0" fontId="23" fillId="0" borderId="0" xfId="2138" applyFont="1" applyAlignment="1">
      <alignment horizontal="left" vertical="center"/>
    </xf>
    <xf numFmtId="0" fontId="25" fillId="0" borderId="0" xfId="2138" applyFont="1" applyAlignment="1">
      <alignment vertical="center"/>
    </xf>
    <xf numFmtId="0" fontId="26" fillId="0" borderId="0" xfId="2138" applyFont="1" applyAlignment="1">
      <alignment horizontal="left" vertical="center"/>
    </xf>
    <xf numFmtId="0" fontId="1" fillId="0" borderId="0" xfId="2138" applyFont="1" applyAlignment="1">
      <alignment horizontal="left" vertical="center"/>
    </xf>
    <xf numFmtId="0" fontId="14" fillId="0" borderId="0" xfId="2138" applyFont="1" applyAlignment="1">
      <alignment horizontal="center" vertical="center"/>
    </xf>
    <xf numFmtId="0" fontId="11" fillId="0" borderId="0" xfId="2138" applyFont="1"/>
    <xf numFmtId="0" fontId="11" fillId="0" borderId="10" xfId="2138" applyFont="1" applyBorder="1" applyAlignment="1">
      <alignment horizontal="center" vertical="center"/>
    </xf>
    <xf numFmtId="0" fontId="11" fillId="0" borderId="50" xfId="2138" applyFont="1" applyBorder="1" applyAlignment="1">
      <alignment horizontal="center" vertical="center"/>
    </xf>
    <xf numFmtId="0" fontId="29" fillId="0" borderId="0" xfId="2138" applyFont="1" applyAlignment="1">
      <alignment horizontal="left" vertical="center"/>
    </xf>
    <xf numFmtId="0" fontId="47" fillId="41" borderId="10" xfId="2138" applyFont="1" applyFill="1" applyBorder="1" applyAlignment="1">
      <alignment horizontal="center" vertical="center"/>
    </xf>
    <xf numFmtId="0" fontId="21" fillId="0" borderId="0" xfId="2138" applyFont="1" applyAlignment="1">
      <alignment horizontal="center"/>
    </xf>
    <xf numFmtId="0" fontId="11" fillId="0" borderId="0" xfId="2138" quotePrefix="1" applyFont="1" applyAlignment="1">
      <alignment horizontal="center" vertical="center"/>
    </xf>
    <xf numFmtId="0" fontId="29" fillId="0" borderId="10" xfId="2138" applyFont="1" applyBorder="1"/>
    <xf numFmtId="0" fontId="47" fillId="0" borderId="10" xfId="2138" applyFont="1" applyBorder="1" applyAlignment="1">
      <alignment horizontal="center" vertical="center"/>
    </xf>
    <xf numFmtId="0" fontId="11" fillId="13" borderId="10" xfId="2138" applyFont="1" applyFill="1" applyBorder="1" applyAlignment="1">
      <alignment horizontal="center" vertical="center"/>
    </xf>
    <xf numFmtId="0" fontId="11" fillId="0" borderId="42" xfId="2138" applyFont="1" applyBorder="1" applyAlignment="1">
      <alignment vertical="center"/>
    </xf>
    <xf numFmtId="0" fontId="11" fillId="0" borderId="17" xfId="2138" applyFont="1" applyBorder="1" applyAlignment="1">
      <alignment horizontal="center" vertical="center"/>
    </xf>
    <xf numFmtId="0" fontId="11" fillId="0" borderId="5" xfId="2138" applyFont="1" applyBorder="1" applyAlignment="1">
      <alignment horizontal="center" vertical="center"/>
    </xf>
    <xf numFmtId="0" fontId="11" fillId="0" borderId="6" xfId="2138" applyFont="1" applyBorder="1" applyAlignment="1">
      <alignment horizontal="center" vertical="center"/>
    </xf>
    <xf numFmtId="0" fontId="47" fillId="24" borderId="10" xfId="2138" applyFont="1" applyFill="1" applyBorder="1" applyAlignment="1">
      <alignment horizontal="center" vertical="center"/>
    </xf>
    <xf numFmtId="0" fontId="11" fillId="0" borderId="18" xfId="2138" applyFont="1" applyBorder="1" applyAlignment="1">
      <alignment horizontal="center" vertical="center"/>
    </xf>
    <xf numFmtId="0" fontId="11" fillId="0" borderId="11" xfId="2138" applyFont="1" applyBorder="1" applyAlignment="1">
      <alignment horizontal="center" vertical="center"/>
    </xf>
    <xf numFmtId="0" fontId="11" fillId="0" borderId="18" xfId="2138" quotePrefix="1" applyFont="1" applyBorder="1" applyAlignment="1">
      <alignment horizontal="center" vertical="center"/>
    </xf>
    <xf numFmtId="0" fontId="11" fillId="22" borderId="11" xfId="2138" applyFont="1" applyFill="1" applyBorder="1" applyAlignment="1">
      <alignment horizontal="center" vertical="center"/>
    </xf>
    <xf numFmtId="0" fontId="11" fillId="22" borderId="10" xfId="2138" applyFont="1" applyFill="1" applyBorder="1" applyAlignment="1">
      <alignment horizontal="center" vertical="center"/>
    </xf>
    <xf numFmtId="0" fontId="47" fillId="24" borderId="24" xfId="2138" applyFont="1" applyFill="1" applyBorder="1" applyAlignment="1">
      <alignment horizontal="center" vertical="center"/>
    </xf>
    <xf numFmtId="0" fontId="11" fillId="42" borderId="10" xfId="2138" applyFont="1" applyFill="1" applyBorder="1" applyAlignment="1">
      <alignment horizontal="center" vertical="center"/>
    </xf>
    <xf numFmtId="0" fontId="11" fillId="0" borderId="51" xfId="2138" quotePrefix="1" applyFont="1" applyBorder="1" applyAlignment="1">
      <alignment horizontal="center" vertical="center"/>
    </xf>
    <xf numFmtId="0" fontId="30" fillId="0" borderId="10" xfId="2138" applyFont="1" applyBorder="1" applyAlignment="1">
      <alignment horizontal="center" vertical="center"/>
    </xf>
    <xf numFmtId="0" fontId="31" fillId="0" borderId="0" xfId="2138" applyFont="1" applyAlignment="1">
      <alignment horizontal="center" vertical="center"/>
    </xf>
    <xf numFmtId="0" fontId="11" fillId="42" borderId="11" xfId="2138" applyFont="1" applyFill="1" applyBorder="1" applyAlignment="1">
      <alignment horizontal="center" vertical="center"/>
    </xf>
    <xf numFmtId="0" fontId="11" fillId="15" borderId="10" xfId="2138" applyFont="1" applyFill="1" applyBorder="1" applyAlignment="1">
      <alignment horizontal="center" vertical="center"/>
    </xf>
    <xf numFmtId="0" fontId="11" fillId="15" borderId="11" xfId="2138" applyFont="1" applyFill="1" applyBorder="1" applyAlignment="1">
      <alignment horizontal="center" vertical="center"/>
    </xf>
    <xf numFmtId="0" fontId="11" fillId="0" borderId="22" xfId="2138" applyFont="1" applyBorder="1" applyAlignment="1">
      <alignment horizontal="center" vertical="center"/>
    </xf>
    <xf numFmtId="0" fontId="11" fillId="0" borderId="38" xfId="2138" applyFont="1" applyBorder="1" applyAlignment="1">
      <alignment horizontal="center" vertical="center"/>
    </xf>
    <xf numFmtId="0" fontId="11" fillId="0" borderId="19" xfId="2138" quotePrefix="1" applyFont="1" applyBorder="1" applyAlignment="1">
      <alignment horizontal="center" vertical="center"/>
    </xf>
    <xf numFmtId="0" fontId="11" fillId="22" borderId="20" xfId="2138" applyFont="1" applyFill="1" applyBorder="1" applyAlignment="1">
      <alignment horizontal="center" vertical="center"/>
    </xf>
    <xf numFmtId="0" fontId="11" fillId="0" borderId="20" xfId="2138" applyFont="1" applyBorder="1" applyAlignment="1">
      <alignment horizontal="center" vertical="center"/>
    </xf>
    <xf numFmtId="0" fontId="11" fillId="42" borderId="20" xfId="2138" applyFont="1" applyFill="1" applyBorder="1" applyAlignment="1">
      <alignment horizontal="center" vertical="center"/>
    </xf>
    <xf numFmtId="0" fontId="11" fillId="0" borderId="35" xfId="2138" applyFont="1" applyBorder="1" applyAlignment="1">
      <alignment horizontal="center" vertical="center"/>
    </xf>
    <xf numFmtId="0" fontId="11" fillId="20" borderId="10" xfId="2138" applyFont="1" applyFill="1" applyBorder="1" applyAlignment="1">
      <alignment horizontal="center" vertical="center"/>
    </xf>
    <xf numFmtId="0" fontId="11" fillId="20" borderId="24" xfId="2138" applyFont="1" applyFill="1" applyBorder="1" applyAlignment="1">
      <alignment horizontal="center" vertical="center"/>
    </xf>
    <xf numFmtId="0" fontId="11" fillId="41" borderId="10" xfId="2138" applyFont="1" applyFill="1" applyBorder="1" applyAlignment="1">
      <alignment horizontal="center" vertical="center"/>
    </xf>
    <xf numFmtId="0" fontId="48" fillId="0" borderId="0" xfId="0" applyFont="1" applyAlignment="1">
      <alignment vertical="center"/>
    </xf>
    <xf numFmtId="0" fontId="47" fillId="0" borderId="0" xfId="2138" applyFont="1" applyAlignment="1">
      <alignment vertical="center"/>
    </xf>
    <xf numFmtId="0" fontId="32" fillId="0" borderId="0" xfId="2138" applyFont="1" applyAlignment="1">
      <alignment horizontal="left" vertical="center"/>
    </xf>
    <xf numFmtId="0" fontId="11" fillId="0" borderId="0" xfId="2138" applyFont="1" applyAlignment="1">
      <alignment horizontal="left" vertical="center"/>
    </xf>
    <xf numFmtId="0" fontId="47" fillId="41" borderId="10" xfId="2138" applyFont="1" applyFill="1" applyBorder="1" applyAlignment="1">
      <alignment vertical="center"/>
    </xf>
    <xf numFmtId="0" fontId="11" fillId="15" borderId="24" xfId="2138" applyFont="1" applyFill="1" applyBorder="1" applyAlignment="1">
      <alignment horizontal="center" vertical="center"/>
    </xf>
    <xf numFmtId="0" fontId="11" fillId="15" borderId="34" xfId="2138" applyFont="1" applyFill="1" applyBorder="1" applyAlignment="1">
      <alignment horizontal="center" vertical="center"/>
    </xf>
    <xf numFmtId="0" fontId="47" fillId="24" borderId="34" xfId="2138" applyFont="1" applyFill="1" applyBorder="1" applyAlignment="1">
      <alignment horizontal="center" vertical="center"/>
    </xf>
    <xf numFmtId="0" fontId="47" fillId="24" borderId="11" xfId="2138" applyFont="1" applyFill="1" applyBorder="1" applyAlignment="1">
      <alignment horizontal="center" vertical="center"/>
    </xf>
    <xf numFmtId="0" fontId="47" fillId="41" borderId="29" xfId="2138" applyFont="1" applyFill="1" applyBorder="1" applyAlignment="1">
      <alignment horizontal="center" vertical="center"/>
    </xf>
    <xf numFmtId="0" fontId="47" fillId="43" borderId="10" xfId="2138" applyFont="1" applyFill="1" applyBorder="1" applyAlignment="1">
      <alignment horizontal="center" vertical="center"/>
    </xf>
    <xf numFmtId="0" fontId="47" fillId="41" borderId="11" xfId="2138" applyFont="1" applyFill="1" applyBorder="1" applyAlignment="1">
      <alignment horizontal="center" vertical="center"/>
    </xf>
    <xf numFmtId="0" fontId="47" fillId="41" borderId="24" xfId="2138" applyFont="1" applyFill="1" applyBorder="1" applyAlignment="1">
      <alignment horizontal="center" vertical="center"/>
    </xf>
    <xf numFmtId="0" fontId="47" fillId="41" borderId="34" xfId="2138" applyFont="1" applyFill="1" applyBorder="1" applyAlignment="1">
      <alignment horizontal="center" vertical="center"/>
    </xf>
    <xf numFmtId="0" fontId="3" fillId="13" borderId="52" xfId="0" applyFont="1" applyFill="1" applyBorder="1" applyAlignment="1">
      <alignment horizontal="center" vertical="center" wrapText="1"/>
    </xf>
    <xf numFmtId="0" fontId="1" fillId="38" borderId="50" xfId="0" applyFont="1" applyFill="1" applyBorder="1"/>
    <xf numFmtId="0" fontId="1" fillId="21" borderId="39" xfId="0" applyFont="1" applyFill="1" applyBorder="1"/>
    <xf numFmtId="0" fontId="1" fillId="21" borderId="51" xfId="0" applyFont="1" applyFill="1" applyBorder="1"/>
    <xf numFmtId="0" fontId="1" fillId="21" borderId="53" xfId="0" applyFont="1" applyFill="1" applyBorder="1"/>
    <xf numFmtId="175" fontId="0" fillId="0" borderId="39" xfId="0" applyNumberFormat="1" applyBorder="1"/>
    <xf numFmtId="175" fontId="0" fillId="0" borderId="40" xfId="0" applyNumberFormat="1" applyBorder="1"/>
    <xf numFmtId="175" fontId="0" fillId="0" borderId="27" xfId="0" applyNumberFormat="1" applyBorder="1"/>
    <xf numFmtId="175" fontId="0" fillId="0" borderId="19" xfId="0" applyNumberFormat="1" applyBorder="1" applyAlignment="1">
      <alignment wrapText="1"/>
    </xf>
    <xf numFmtId="175" fontId="0" fillId="0" borderId="20" xfId="0" applyNumberFormat="1" applyBorder="1" applyAlignment="1">
      <alignment wrapText="1"/>
    </xf>
    <xf numFmtId="175" fontId="0" fillId="0" borderId="35" xfId="0" applyNumberFormat="1" applyBorder="1" applyAlignment="1">
      <alignment wrapText="1"/>
    </xf>
    <xf numFmtId="175" fontId="0" fillId="0" borderId="54" xfId="0" applyNumberFormat="1" applyBorder="1"/>
    <xf numFmtId="175" fontId="0" fillId="0" borderId="17" xfId="0" applyNumberFormat="1" applyBorder="1"/>
    <xf numFmtId="175" fontId="0" fillId="0" borderId="5" xfId="0" applyNumberFormat="1" applyBorder="1"/>
    <xf numFmtId="175" fontId="0" fillId="0" borderId="6" xfId="0" applyNumberFormat="1" applyBorder="1"/>
    <xf numFmtId="175" fontId="0" fillId="0" borderId="10" xfId="0" applyNumberFormat="1" applyBorder="1" applyAlignment="1">
      <alignment horizontal="center"/>
    </xf>
    <xf numFmtId="175" fontId="0" fillId="0" borderId="55" xfId="0" applyNumberFormat="1" applyBorder="1" applyAlignment="1">
      <alignment wrapText="1"/>
    </xf>
    <xf numFmtId="174" fontId="0" fillId="0" borderId="6" xfId="0" applyNumberFormat="1" applyBorder="1" applyAlignment="1">
      <alignment shrinkToFit="1"/>
    </xf>
    <xf numFmtId="174" fontId="0" fillId="0" borderId="35" xfId="0" applyNumberFormat="1" applyBorder="1" applyAlignment="1">
      <alignment shrinkToFit="1"/>
    </xf>
    <xf numFmtId="174" fontId="0" fillId="0" borderId="45" xfId="0" applyNumberFormat="1" applyBorder="1"/>
    <xf numFmtId="174" fontId="0" fillId="0" borderId="47" xfId="0" applyNumberFormat="1" applyBorder="1" applyAlignment="1">
      <alignment shrinkToFit="1"/>
    </xf>
    <xf numFmtId="172" fontId="49" fillId="0" borderId="0" xfId="2136" applyNumberFormat="1" applyFont="1"/>
    <xf numFmtId="0" fontId="5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0" fontId="41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9" fillId="0" borderId="10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175" fontId="0" fillId="0" borderId="53" xfId="0" applyNumberFormat="1" applyBorder="1"/>
    <xf numFmtId="0" fontId="0" fillId="0" borderId="10" xfId="0" applyBorder="1" applyAlignment="1">
      <alignment vertical="center"/>
    </xf>
    <xf numFmtId="0" fontId="0" fillId="24" borderId="10" xfId="0" applyFill="1" applyBorder="1"/>
    <xf numFmtId="0" fontId="0" fillId="25" borderId="10" xfId="0" applyFill="1" applyBorder="1"/>
    <xf numFmtId="0" fontId="0" fillId="26" borderId="10" xfId="0" applyFill="1" applyBorder="1"/>
    <xf numFmtId="0" fontId="0" fillId="27" borderId="10" xfId="0" applyFill="1" applyBorder="1"/>
    <xf numFmtId="0" fontId="0" fillId="19" borderId="10" xfId="0" applyFill="1" applyBorder="1"/>
    <xf numFmtId="0" fontId="0" fillId="23" borderId="10" xfId="0" applyFill="1" applyBorder="1"/>
    <xf numFmtId="0" fontId="0" fillId="17" borderId="10" xfId="0" applyFill="1" applyBorder="1"/>
    <xf numFmtId="0" fontId="0" fillId="18" borderId="10" xfId="0" applyFill="1" applyBorder="1"/>
    <xf numFmtId="0" fontId="51" fillId="0" borderId="10" xfId="0" applyFont="1" applyBorder="1" applyAlignment="1">
      <alignment vertical="center"/>
    </xf>
    <xf numFmtId="0" fontId="0" fillId="33" borderId="10" xfId="0" applyFill="1" applyBorder="1" applyAlignment="1">
      <alignment horizontal="right"/>
    </xf>
    <xf numFmtId="0" fontId="0" fillId="32" borderId="10" xfId="0" applyFill="1" applyBorder="1"/>
    <xf numFmtId="0" fontId="0" fillId="32" borderId="10" xfId="0" applyFill="1" applyBorder="1" applyAlignment="1">
      <alignment vertical="top"/>
    </xf>
    <xf numFmtId="0" fontId="17" fillId="0" borderId="10" xfId="0" applyFont="1" applyBorder="1" applyAlignment="1">
      <alignment vertical="center"/>
    </xf>
    <xf numFmtId="49" fontId="0" fillId="0" borderId="10" xfId="18" applyNumberFormat="1" applyFont="1" applyFill="1" applyBorder="1" applyAlignment="1" applyProtection="1">
      <alignment horizontal="left"/>
      <protection locked="0"/>
    </xf>
    <xf numFmtId="49" fontId="40" fillId="0" borderId="10" xfId="18" applyNumberFormat="1" applyFont="1" applyBorder="1" applyAlignment="1" applyProtection="1">
      <alignment horizontal="center"/>
      <protection locked="0"/>
    </xf>
    <xf numFmtId="0" fontId="0" fillId="0" borderId="10" xfId="0" applyBorder="1" applyAlignment="1">
      <alignment horizontal="left"/>
    </xf>
    <xf numFmtId="171" fontId="45" fillId="0" borderId="10" xfId="0" applyNumberFormat="1" applyFont="1" applyBorder="1"/>
    <xf numFmtId="0" fontId="39" fillId="0" borderId="17" xfId="0" applyFont="1" applyBorder="1" applyAlignment="1">
      <alignment vertical="center"/>
    </xf>
    <xf numFmtId="0" fontId="17" fillId="0" borderId="5" xfId="0" applyFont="1" applyBorder="1" applyAlignment="1">
      <alignment horizontal="center" vertical="center"/>
    </xf>
    <xf numFmtId="0" fontId="17" fillId="0" borderId="2" xfId="0" applyFont="1" applyBorder="1" applyAlignment="1">
      <alignment vertical="center" wrapText="1"/>
    </xf>
    <xf numFmtId="0" fontId="39" fillId="0" borderId="6" xfId="0" applyFont="1" applyBorder="1" applyAlignment="1">
      <alignment vertical="center" wrapText="1"/>
    </xf>
    <xf numFmtId="0" fontId="39" fillId="0" borderId="18" xfId="0" applyFont="1" applyBorder="1" applyAlignment="1">
      <alignment vertical="center"/>
    </xf>
    <xf numFmtId="0" fontId="39" fillId="0" borderId="11" xfId="0" applyFont="1" applyBorder="1" applyAlignment="1">
      <alignment vertical="center" wrapText="1"/>
    </xf>
    <xf numFmtId="0" fontId="39" fillId="0" borderId="19" xfId="0" applyFont="1" applyBorder="1" applyAlignment="1">
      <alignment vertical="center"/>
    </xf>
    <xf numFmtId="0" fontId="17" fillId="0" borderId="20" xfId="0" applyFont="1" applyBorder="1" applyAlignment="1">
      <alignment horizontal="center" vertical="center"/>
    </xf>
    <xf numFmtId="0" fontId="39" fillId="0" borderId="35" xfId="0" applyFont="1" applyBorder="1" applyAlignment="1">
      <alignment vertical="center" wrapText="1"/>
    </xf>
    <xf numFmtId="0" fontId="17" fillId="0" borderId="44" xfId="0" applyFont="1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39" fillId="0" borderId="50" xfId="0" applyFont="1" applyBorder="1" applyAlignment="1">
      <alignment horizontal="center" vertical="center"/>
    </xf>
    <xf numFmtId="0" fontId="39" fillId="0" borderId="17" xfId="0" applyFont="1" applyBorder="1" applyAlignment="1">
      <alignment vertical="center" wrapText="1"/>
    </xf>
    <xf numFmtId="0" fontId="39" fillId="0" borderId="18" xfId="0" applyFont="1" applyBorder="1" applyAlignment="1">
      <alignment vertical="center" wrapText="1"/>
    </xf>
    <xf numFmtId="0" fontId="39" fillId="0" borderId="18" xfId="0" applyFont="1" applyBorder="1" applyAlignment="1">
      <alignment vertical="center" wrapText="1" shrinkToFit="1"/>
    </xf>
    <xf numFmtId="0" fontId="39" fillId="0" borderId="50" xfId="0" applyFont="1" applyBorder="1" applyAlignment="1">
      <alignment vertical="center" wrapText="1"/>
    </xf>
    <xf numFmtId="0" fontId="39" fillId="0" borderId="55" xfId="0" applyFont="1" applyBorder="1" applyAlignment="1">
      <alignment vertical="center" wrapText="1"/>
    </xf>
    <xf numFmtId="0" fontId="39" fillId="0" borderId="44" xfId="0" applyFont="1" applyBorder="1" applyAlignment="1">
      <alignment vertical="center" wrapText="1"/>
    </xf>
    <xf numFmtId="0" fontId="39" fillId="0" borderId="43" xfId="0" applyFont="1" applyBorder="1" applyAlignment="1">
      <alignment vertical="center" wrapText="1"/>
    </xf>
    <xf numFmtId="0" fontId="39" fillId="0" borderId="30" xfId="0" applyFont="1" applyBorder="1" applyAlignment="1">
      <alignment vertical="center" wrapText="1"/>
    </xf>
    <xf numFmtId="0" fontId="39" fillId="0" borderId="30" xfId="0" applyFont="1" applyBorder="1" applyAlignment="1">
      <alignment vertical="center"/>
    </xf>
    <xf numFmtId="0" fontId="39" fillId="0" borderId="54" xfId="0" applyFont="1" applyBorder="1" applyAlignment="1">
      <alignment vertical="center"/>
    </xf>
    <xf numFmtId="0" fontId="39" fillId="0" borderId="43" xfId="0" applyFont="1" applyBorder="1" applyAlignment="1">
      <alignment vertical="center"/>
    </xf>
    <xf numFmtId="0" fontId="39" fillId="0" borderId="30" xfId="0" applyFont="1" applyBorder="1" applyAlignment="1">
      <alignment vertical="center" wrapText="1" shrinkToFit="1"/>
    </xf>
    <xf numFmtId="0" fontId="39" fillId="40" borderId="15" xfId="0" applyFont="1" applyFill="1" applyBorder="1" applyAlignment="1">
      <alignment vertical="center"/>
    </xf>
    <xf numFmtId="0" fontId="39" fillId="40" borderId="16" xfId="0" applyFont="1" applyFill="1" applyBorder="1" applyAlignment="1">
      <alignment horizontal="center" vertical="center"/>
    </xf>
    <xf numFmtId="0" fontId="39" fillId="40" borderId="56" xfId="0" applyFont="1" applyFill="1" applyBorder="1" applyAlignment="1">
      <alignment horizontal="center" vertical="center" wrapText="1"/>
    </xf>
    <xf numFmtId="0" fontId="39" fillId="40" borderId="56" xfId="0" applyFont="1" applyFill="1" applyBorder="1" applyAlignment="1">
      <alignment vertical="center" wrapText="1"/>
    </xf>
    <xf numFmtId="0" fontId="39" fillId="40" borderId="28" xfId="0" applyFont="1" applyFill="1" applyBorder="1" applyAlignment="1">
      <alignment vertical="center" wrapText="1"/>
    </xf>
    <xf numFmtId="0" fontId="39" fillId="40" borderId="32" xfId="0" applyFont="1" applyFill="1" applyBorder="1" applyAlignment="1">
      <alignment vertical="center"/>
    </xf>
    <xf numFmtId="0" fontId="39" fillId="40" borderId="1" xfId="0" applyFont="1" applyFill="1" applyBorder="1" applyAlignment="1">
      <alignment horizontal="centerContinuous" vertical="center"/>
    </xf>
    <xf numFmtId="0" fontId="39" fillId="40" borderId="2" xfId="0" applyFont="1" applyFill="1" applyBorder="1" applyAlignment="1">
      <alignment horizontal="centerContinuous" vertical="center" wrapText="1"/>
    </xf>
    <xf numFmtId="0" fontId="39" fillId="40" borderId="57" xfId="0" applyFont="1" applyFill="1" applyBorder="1" applyAlignment="1">
      <alignment horizontal="centerContinuous" vertical="center" wrapText="1"/>
    </xf>
    <xf numFmtId="0" fontId="39" fillId="40" borderId="2" xfId="0" applyFont="1" applyFill="1" applyBorder="1" applyAlignment="1">
      <alignment horizontal="centerContinuous" vertical="center"/>
    </xf>
    <xf numFmtId="175" fontId="0" fillId="0" borderId="45" xfId="0" applyNumberFormat="1" applyBorder="1"/>
    <xf numFmtId="174" fontId="0" fillId="0" borderId="26" xfId="0" applyNumberFormat="1" applyBorder="1" applyAlignment="1">
      <alignment horizontal="center" vertical="center"/>
    </xf>
    <xf numFmtId="49" fontId="1" fillId="44" borderId="10" xfId="18" applyNumberFormat="1" applyFont="1" applyFill="1" applyBorder="1" applyAlignment="1" applyProtection="1">
      <alignment horizontal="center"/>
      <protection locked="0"/>
    </xf>
    <xf numFmtId="0" fontId="0" fillId="20" borderId="22" xfId="0" applyFill="1" applyBorder="1"/>
    <xf numFmtId="0" fontId="40" fillId="32" borderId="22" xfId="0" applyFont="1" applyFill="1" applyBorder="1" applyAlignment="1">
      <alignment horizontal="right"/>
    </xf>
    <xf numFmtId="0" fontId="8" fillId="33" borderId="20" xfId="0" applyFont="1" applyFill="1" applyBorder="1"/>
    <xf numFmtId="0" fontId="52" fillId="0" borderId="10" xfId="0" applyFont="1" applyBorder="1" applyAlignment="1">
      <alignment vertical="center"/>
    </xf>
    <xf numFmtId="172" fontId="40" fillId="0" borderId="0" xfId="0" applyNumberFormat="1" applyFont="1" applyAlignment="1">
      <alignment vertical="center"/>
    </xf>
    <xf numFmtId="175" fontId="0" fillId="0" borderId="46" xfId="0" applyNumberFormat="1" applyBorder="1"/>
    <xf numFmtId="0" fontId="0" fillId="0" borderId="14" xfId="0" applyBorder="1" applyAlignment="1">
      <alignment vertical="center"/>
    </xf>
    <xf numFmtId="0" fontId="53" fillId="0" borderId="14" xfId="0" applyFont="1" applyBorder="1" applyAlignment="1">
      <alignment vertical="center" wrapText="1"/>
    </xf>
    <xf numFmtId="172" fontId="53" fillId="0" borderId="14" xfId="0" applyNumberFormat="1" applyFont="1" applyBorder="1" applyAlignment="1">
      <alignment vertical="center"/>
    </xf>
    <xf numFmtId="0" fontId="54" fillId="45" borderId="14" xfId="0" applyFont="1" applyFill="1" applyBorder="1" applyAlignment="1">
      <alignment vertical="center" wrapText="1"/>
    </xf>
    <xf numFmtId="0" fontId="55" fillId="0" borderId="0" xfId="0" applyFont="1" applyAlignment="1">
      <alignment vertical="center"/>
    </xf>
    <xf numFmtId="0" fontId="11" fillId="0" borderId="14" xfId="0" applyFont="1" applyBorder="1" applyAlignment="1">
      <alignment vertical="center"/>
    </xf>
    <xf numFmtId="0" fontId="0" fillId="46" borderId="10" xfId="0" applyFill="1" applyBorder="1" applyAlignment="1">
      <alignment horizontal="center"/>
    </xf>
    <xf numFmtId="0" fontId="11" fillId="0" borderId="10" xfId="2138" applyFont="1" applyBorder="1" applyAlignment="1">
      <alignment horizontal="center" vertical="center"/>
    </xf>
    <xf numFmtId="0" fontId="11" fillId="0" borderId="0" xfId="2138" applyFont="1" applyAlignment="1">
      <alignment horizontal="center" vertical="center"/>
    </xf>
    <xf numFmtId="0" fontId="26" fillId="0" borderId="0" xfId="2138" applyFont="1" applyAlignment="1">
      <alignment horizontal="center" vertical="center"/>
    </xf>
    <xf numFmtId="175" fontId="0" fillId="0" borderId="21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75" fontId="0" fillId="0" borderId="18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9" xfId="0" applyBorder="1" applyAlignment="1">
      <alignment horizontal="center"/>
    </xf>
    <xf numFmtId="175" fontId="0" fillId="0" borderId="2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75" fontId="0" fillId="0" borderId="10" xfId="0" applyNumberFormat="1" applyBorder="1" applyAlignment="1">
      <alignment horizontal="center"/>
    </xf>
    <xf numFmtId="175" fontId="0" fillId="0" borderId="38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75" fontId="0" fillId="0" borderId="11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35" xfId="0" applyBorder="1" applyAlignment="1">
      <alignment horizontal="center"/>
    </xf>
    <xf numFmtId="175" fontId="0" fillId="0" borderId="19" xfId="0" applyNumberFormat="1" applyBorder="1" applyAlignment="1">
      <alignment horizontal="center"/>
    </xf>
    <xf numFmtId="175" fontId="0" fillId="0" borderId="20" xfId="0" applyNumberFormat="1" applyBorder="1" applyAlignment="1">
      <alignment horizontal="center"/>
    </xf>
    <xf numFmtId="175" fontId="0" fillId="0" borderId="35" xfId="0" applyNumberFormat="1" applyBorder="1" applyAlignment="1">
      <alignment horizontal="center"/>
    </xf>
    <xf numFmtId="175" fontId="0" fillId="0" borderId="17" xfId="0" applyNumberFormat="1" applyBorder="1" applyAlignment="1">
      <alignment horizontal="center"/>
    </xf>
    <xf numFmtId="175" fontId="0" fillId="0" borderId="5" xfId="0" applyNumberFormat="1" applyBorder="1" applyAlignment="1">
      <alignment horizontal="center"/>
    </xf>
    <xf numFmtId="175" fontId="0" fillId="0" borderId="6" xfId="0" applyNumberFormat="1" applyBorder="1" applyAlignment="1">
      <alignment horizontal="center"/>
    </xf>
    <xf numFmtId="0" fontId="3" fillId="40" borderId="15" xfId="0" applyFont="1" applyFill="1" applyBorder="1" applyAlignment="1">
      <alignment horizontal="center" vertical="center" wrapText="1"/>
    </xf>
    <xf numFmtId="0" fontId="3" fillId="40" borderId="21" xfId="0" applyFont="1" applyFill="1" applyBorder="1" applyAlignment="1">
      <alignment horizontal="center" vertical="center" wrapText="1"/>
    </xf>
    <xf numFmtId="0" fontId="3" fillId="40" borderId="28" xfId="0" applyFont="1" applyFill="1" applyBorder="1" applyAlignment="1">
      <alignment horizontal="center" vertical="center" wrapText="1"/>
    </xf>
    <xf numFmtId="0" fontId="3" fillId="40" borderId="38" xfId="0" applyFont="1" applyFill="1" applyBorder="1" applyAlignment="1">
      <alignment horizontal="center" vertical="center" wrapText="1"/>
    </xf>
    <xf numFmtId="171" fontId="0" fillId="40" borderId="17" xfId="0" applyNumberFormat="1" applyFill="1" applyBorder="1" applyAlignment="1">
      <alignment horizontal="center" wrapText="1"/>
    </xf>
    <xf numFmtId="171" fontId="0" fillId="40" borderId="43" xfId="0" applyNumberFormat="1" applyFill="1" applyBorder="1" applyAlignment="1">
      <alignment horizontal="center" wrapText="1"/>
    </xf>
    <xf numFmtId="171" fontId="0" fillId="40" borderId="5" xfId="0" applyNumberFormat="1" applyFill="1" applyBorder="1" applyAlignment="1">
      <alignment horizontal="center" wrapText="1"/>
    </xf>
    <xf numFmtId="171" fontId="0" fillId="40" borderId="6" xfId="0" applyNumberFormat="1" applyFill="1" applyBorder="1" applyAlignment="1">
      <alignment horizontal="center" wrapText="1"/>
    </xf>
    <xf numFmtId="174" fontId="0" fillId="0" borderId="23" xfId="0" applyNumberFormat="1" applyBorder="1" applyAlignment="1">
      <alignment horizontal="center"/>
    </xf>
    <xf numFmtId="174" fontId="0" fillId="0" borderId="21" xfId="0" applyNumberFormat="1" applyBorder="1" applyAlignment="1">
      <alignment horizontal="center"/>
    </xf>
    <xf numFmtId="174" fontId="0" fillId="0" borderId="45" xfId="0" applyNumberFormat="1" applyBorder="1" applyAlignment="1">
      <alignment horizontal="center"/>
    </xf>
  </cellXfs>
  <cellStyles count="2141">
    <cellStyle name="ab" xfId="1" xr:uid="{3CD04E0B-60C2-4914-9795-85533020B40A}"/>
    <cellStyle name="abl" xfId="2" xr:uid="{C621EEE1-8CF6-49D3-856A-2FCEE7B0FAC7}"/>
    <cellStyle name="bb" xfId="3" xr:uid="{A80B5BD5-5AB4-4529-86B8-73B1FEC2B37F}"/>
    <cellStyle name="bl" xfId="4" xr:uid="{09ED48E2-DA8E-4215-9BBD-6A1A33C19246}"/>
    <cellStyle name="bl 2" xfId="5" xr:uid="{290E7C78-A9A6-4601-B723-C55F2F09E645}"/>
    <cellStyle name="bl 3" xfId="6" xr:uid="{7BCF0BB6-7D57-4BF8-ACFF-5CFEA6537C4E}"/>
    <cellStyle name="bl 4" xfId="7" xr:uid="{C84189E7-9FC9-4044-9BD5-74EBC2E6614D}"/>
    <cellStyle name="bl 5" xfId="8" xr:uid="{B160F8AF-DFBB-449C-8776-B2FFBE5C374A}"/>
    <cellStyle name="bl 6" xfId="9" xr:uid="{F896BD2B-0843-4EEE-AC27-E847F77A7B49}"/>
    <cellStyle name="bottomtable" xfId="10" xr:uid="{1FB2637E-75CD-4148-A442-77A92391ED7A}"/>
    <cellStyle name="bottomtable 2" xfId="11" xr:uid="{345C49A2-9A65-455E-B542-FDDF784D94C1}"/>
    <cellStyle name="bottomtable 3" xfId="12" xr:uid="{B80CC154-3DC8-4989-917F-D672A2033BEC}"/>
    <cellStyle name="bottomtable 4" xfId="13" xr:uid="{8DAA2B74-E5C5-4C2B-A7CB-92C0FAAD6604}"/>
    <cellStyle name="bottomtable 5" xfId="14" xr:uid="{EA5ED05A-4BA0-4CCF-BBED-49380099BF1A}"/>
    <cellStyle name="bottomtable 6" xfId="15" xr:uid="{5D22D64E-13D9-46E3-86BF-EFFEA190E22A}"/>
    <cellStyle name="brtable" xfId="16" xr:uid="{90320A2F-5D3C-49E3-AE2D-6412A9308736}"/>
    <cellStyle name="Comma" xfId="17" builtinId="3"/>
    <cellStyle name="Currency 10" xfId="18" xr:uid="{D3B732F9-4A45-4E50-A8B9-449B450FCD67}"/>
    <cellStyle name="Header1" xfId="19" xr:uid="{CA9EC4D8-CEAD-471A-AB3C-FFB9CC323986}"/>
    <cellStyle name="Header2" xfId="20" xr:uid="{5FEC3E07-9BCA-4FBA-A18E-531CBF273AEF}"/>
    <cellStyle name="Hyperlink 2" xfId="21" xr:uid="{F17E77B2-D03B-4CF3-A46A-902662C04B3B}"/>
    <cellStyle name="l" xfId="22" xr:uid="{53AFAB54-1A14-4961-8900-DCED0E672A1A}"/>
    <cellStyle name="Milliers [0]_!!!GO" xfId="23" xr:uid="{EB8AFCA4-B3BA-4479-AC9B-49D0E7B33719}"/>
    <cellStyle name="Milliers_!!!GO" xfId="24" xr:uid="{E87CD9EF-2C4C-456B-BD09-7E723FC3907D}"/>
    <cellStyle name="Monétaire [0]_!!!GO" xfId="25" xr:uid="{C29FDA0E-0FA6-4644-8170-8013AE006832}"/>
    <cellStyle name="Monétaire_!!!GO" xfId="26" xr:uid="{84DB060D-8CA3-4314-9C69-A3FDD61561FB}"/>
    <cellStyle name="new" xfId="27" xr:uid="{1A9AFF56-5054-4B6E-8436-4803E86DDC11}"/>
    <cellStyle name="new2" xfId="28" xr:uid="{F88164AD-C7CE-4944-89B0-13722095B27F}"/>
    <cellStyle name="new2 2" xfId="29" xr:uid="{7EC60DD6-1D50-40BE-BC71-9C7F2D8F51D5}"/>
    <cellStyle name="new2 3" xfId="30" xr:uid="{B60FA347-1C73-4FCA-8DDB-E143B48314BE}"/>
    <cellStyle name="new2 4" xfId="31" xr:uid="{F5B0380D-48A4-421A-A664-CC135793CE3E}"/>
    <cellStyle name="new2 5" xfId="32" xr:uid="{D57A312B-156D-434A-A6C0-9865FBC2E5BC}"/>
    <cellStyle name="new2 6" xfId="33" xr:uid="{B6977217-7BF3-44A6-BF5A-6EB5A28D31B4}"/>
    <cellStyle name="no dec" xfId="34" xr:uid="{B1AD4088-E74C-48D3-B51E-02039574D131}"/>
    <cellStyle name="no dec 2" xfId="35" xr:uid="{7553310D-473F-43BD-BE2F-CAF881B6E41E}"/>
    <cellStyle name="no dec 3" xfId="36" xr:uid="{C24D2078-DA51-44F4-A1B5-30A7216F1852}"/>
    <cellStyle name="Normal" xfId="0" builtinId="0"/>
    <cellStyle name="Normal 10" xfId="37" xr:uid="{E6181AD5-DE55-45AC-B07B-1AFE1917BBDB}"/>
    <cellStyle name="Normal 10 2" xfId="38" xr:uid="{D8F9348F-EF8D-4FEB-97D6-7F915F60E23F}"/>
    <cellStyle name="Normal 10 2 2" xfId="39" xr:uid="{FA688BCF-B6DD-4D02-BB63-C24333EF3BD9}"/>
    <cellStyle name="Normal 10 2 2 2" xfId="40" xr:uid="{6B6AED7D-BD68-4BA8-84E1-DE26CC02092A}"/>
    <cellStyle name="Normal 10 2 2 2 2" xfId="41" xr:uid="{6EC57EBC-6507-4C90-AFA0-52CBB8EFD234}"/>
    <cellStyle name="Normal 10 2 2 2 2 2" xfId="42" xr:uid="{0083ED90-FFE3-4F11-8085-FDB1CC2B3E47}"/>
    <cellStyle name="Normal 10 2 2 2 2 2 2" xfId="43" xr:uid="{B5F74F17-70C4-4A03-A471-D6FB4608E53A}"/>
    <cellStyle name="Normal 10 2 2 2 2 3" xfId="44" xr:uid="{DA61CC8A-FD1C-4F03-9B67-1912EE9C806F}"/>
    <cellStyle name="Normal 10 2 2 2 3" xfId="45" xr:uid="{169D273C-80EC-455D-9A0E-E59E3343A9E7}"/>
    <cellStyle name="Normal 10 2 2 2 3 2" xfId="46" xr:uid="{D0A11136-3E88-4A3A-9AE1-91A345DE6FDB}"/>
    <cellStyle name="Normal 10 2 2 2 4" xfId="47" xr:uid="{86C55B36-2145-490A-8089-442C60A3C618}"/>
    <cellStyle name="Normal 10 2 2 3" xfId="48" xr:uid="{4858EF93-391B-481A-B18E-D89893108A8D}"/>
    <cellStyle name="Normal 10 2 2 3 2" xfId="49" xr:uid="{627292C3-1C23-4074-9A84-2F6EFAD66B35}"/>
    <cellStyle name="Normal 10 2 2 3 2 2" xfId="50" xr:uid="{C3A4B4F6-AB21-4B86-B0DF-B4707A375FF1}"/>
    <cellStyle name="Normal 10 2 2 3 3" xfId="51" xr:uid="{1796DF20-363F-4D27-B4A0-CD8D3A999177}"/>
    <cellStyle name="Normal 10 2 2 4" xfId="52" xr:uid="{B72B3A92-5C20-4171-ABAC-44758AFB6A8A}"/>
    <cellStyle name="Normal 10 2 2 4 2" xfId="53" xr:uid="{2D561AB7-2A27-4D81-B11F-65168FE368B8}"/>
    <cellStyle name="Normal 10 2 2 5" xfId="54" xr:uid="{105BD52A-000B-4369-8E05-4F6F91B0313F}"/>
    <cellStyle name="Normal 10 2 3" xfId="55" xr:uid="{BD86086A-0156-4023-BA6C-98846CF0209B}"/>
    <cellStyle name="Normal 10 2 3 2" xfId="56" xr:uid="{43C2F7EF-1785-41C0-82E1-3A65C706B5B3}"/>
    <cellStyle name="Normal 10 2 3 2 2" xfId="57" xr:uid="{5CE4BA23-706A-4CAA-A94C-21AE3AA98DDF}"/>
    <cellStyle name="Normal 10 2 3 2 2 2" xfId="58" xr:uid="{4CF4EB7B-CF7B-4CA7-AE21-E07D40BACF35}"/>
    <cellStyle name="Normal 10 2 3 2 3" xfId="59" xr:uid="{587F29C1-9074-4D2C-866B-4BF9CF262992}"/>
    <cellStyle name="Normal 10 2 3 3" xfId="60" xr:uid="{6B4135B5-0AAA-41D6-B9BF-634507C69B84}"/>
    <cellStyle name="Normal 10 2 3 3 2" xfId="61" xr:uid="{56D6DB5A-0365-46DD-9113-3CAA336BE702}"/>
    <cellStyle name="Normal 10 2 3 4" xfId="62" xr:uid="{69F714BF-4790-46C1-BF78-88EDDC8DB9B5}"/>
    <cellStyle name="Normal 10 2 4" xfId="63" xr:uid="{A5021969-3DC0-4622-9D73-8E0ABE7C0352}"/>
    <cellStyle name="Normal 10 2 4 2" xfId="64" xr:uid="{B92E6779-9D6D-487D-A079-75A25D9B7451}"/>
    <cellStyle name="Normal 10 2 4 2 2" xfId="65" xr:uid="{F78340E6-133A-4DA4-9429-B17E9248D9BB}"/>
    <cellStyle name="Normal 10 2 4 3" xfId="66" xr:uid="{65338E16-ACBD-4CB5-9349-9A38004E017F}"/>
    <cellStyle name="Normal 10 2 5" xfId="67" xr:uid="{E83B0691-5448-4989-97A2-BCCB5AAE6F32}"/>
    <cellStyle name="Normal 10 2 5 2" xfId="68" xr:uid="{116472EE-E985-412A-B7B2-5B7DAF3A4B45}"/>
    <cellStyle name="Normal 10 2 6" xfId="69" xr:uid="{5DB97F9B-F40F-4360-93A1-0ADA581863CB}"/>
    <cellStyle name="Normal 10 3" xfId="70" xr:uid="{7AAAF9CD-EF7D-4D13-BEA6-8C99FC784BD6}"/>
    <cellStyle name="Normal 10 3 2" xfId="71" xr:uid="{513A6E38-0616-47F0-9DF7-F0EADBB6EFDD}"/>
    <cellStyle name="Normal 10 3 2 2" xfId="72" xr:uid="{D5C8C700-7D73-48F1-A82E-6287C7ECDE7E}"/>
    <cellStyle name="Normal 10 3 2 2 2" xfId="73" xr:uid="{46002BE7-2B1E-4A24-933F-37A405C56846}"/>
    <cellStyle name="Normal 10 3 2 2 2 2" xfId="74" xr:uid="{059118D7-1D6C-4DEF-8AD9-FB278FE153E9}"/>
    <cellStyle name="Normal 10 3 2 2 2 2 2" xfId="75" xr:uid="{5E69E883-EC8D-401D-806B-A3104860DED4}"/>
    <cellStyle name="Normal 10 3 2 2 2 3" xfId="76" xr:uid="{DB06B2D8-8E24-489E-85BB-C249DACF17E3}"/>
    <cellStyle name="Normal 10 3 2 2 3" xfId="77" xr:uid="{41214D48-E306-4BDD-A48A-4B3437EECBC9}"/>
    <cellStyle name="Normal 10 3 2 2 3 2" xfId="78" xr:uid="{EC885BCC-BC10-4287-AE9E-023EB3055A3A}"/>
    <cellStyle name="Normal 10 3 2 2 4" xfId="79" xr:uid="{29280782-B80C-4232-9E7F-AD7D00557767}"/>
    <cellStyle name="Normal 10 3 2 3" xfId="80" xr:uid="{DB26974E-B57E-415A-95BA-27DAE8F4AA4F}"/>
    <cellStyle name="Normal 10 3 2 3 2" xfId="81" xr:uid="{00F3F9E1-CE5B-4ECD-8788-F4179463DECF}"/>
    <cellStyle name="Normal 10 3 2 3 2 2" xfId="82" xr:uid="{4A51FB6F-5B05-4FF5-8BF0-7415A5D82353}"/>
    <cellStyle name="Normal 10 3 2 3 3" xfId="83" xr:uid="{544DBA95-363A-4537-B941-78CBAE9152E1}"/>
    <cellStyle name="Normal 10 3 2 4" xfId="84" xr:uid="{C62302C4-4A3A-4EBD-BE94-93A859F51D33}"/>
    <cellStyle name="Normal 10 3 2 4 2" xfId="85" xr:uid="{3A9FD43F-FAB9-4AFE-B6FF-5D0E9E30BB2B}"/>
    <cellStyle name="Normal 10 3 2 5" xfId="86" xr:uid="{1FC0F2FA-8ACE-438F-845C-2C528688B9C1}"/>
    <cellStyle name="Normal 10 3 3" xfId="87" xr:uid="{766E609F-0041-4AC9-97CD-726B9D39B92F}"/>
    <cellStyle name="Normal 10 3 3 2" xfId="88" xr:uid="{8A5517C8-FFCE-4C5C-87DD-957DE0E6C316}"/>
    <cellStyle name="Normal 10 3 3 2 2" xfId="89" xr:uid="{C27396A2-8163-40F0-8F3F-77B98D6BB953}"/>
    <cellStyle name="Normal 10 3 3 2 2 2" xfId="90" xr:uid="{65317F87-32C2-4546-BD2E-1E3BC2300437}"/>
    <cellStyle name="Normal 10 3 3 2 3" xfId="91" xr:uid="{B2E92202-1927-401C-A991-A4E1CF546685}"/>
    <cellStyle name="Normal 10 3 3 3" xfId="92" xr:uid="{01458423-DC95-400F-AD73-8C1B0FB5D9CD}"/>
    <cellStyle name="Normal 10 3 3 3 2" xfId="93" xr:uid="{686F98E7-AED5-4C07-A2D7-EE64BCEE67B8}"/>
    <cellStyle name="Normal 10 3 3 4" xfId="94" xr:uid="{8B48E08F-2414-4890-B5BA-099A61B1B0EC}"/>
    <cellStyle name="Normal 10 3 4" xfId="95" xr:uid="{0A8C0F58-0FEE-45B1-AAFC-A114F8BC1EAA}"/>
    <cellStyle name="Normal 10 3 4 2" xfId="96" xr:uid="{B838CDE3-62E1-4577-98BC-94AE6B5D7714}"/>
    <cellStyle name="Normal 10 3 4 2 2" xfId="97" xr:uid="{37860E05-5E93-4535-908A-457EF2D2BF72}"/>
    <cellStyle name="Normal 10 3 4 3" xfId="98" xr:uid="{4FAEAECE-9E33-4A3C-B379-A9CBCC865D9D}"/>
    <cellStyle name="Normal 10 3 5" xfId="99" xr:uid="{AB07188D-CF1A-48BF-9B05-8A647FDD66C5}"/>
    <cellStyle name="Normal 10 3 5 2" xfId="100" xr:uid="{68350E81-9482-41E1-85F5-C89C130430D7}"/>
    <cellStyle name="Normal 10 3 6" xfId="101" xr:uid="{9EC427E8-6549-4D49-AC67-03A10F07A563}"/>
    <cellStyle name="Normal 10 4" xfId="102" xr:uid="{EBE5F96D-EEB8-4864-9A9C-86026399EE25}"/>
    <cellStyle name="Normal 10 4 2" xfId="103" xr:uid="{9DC67B49-DD6D-4638-81D6-75973F74FDFB}"/>
    <cellStyle name="Normal 10 4 2 2" xfId="104" xr:uid="{871E32ED-96FE-4D6F-9C38-5699A3E8A4BC}"/>
    <cellStyle name="Normal 10 4 2 2 2" xfId="105" xr:uid="{4D5FF10B-EDEC-44F7-B414-C58F7216928C}"/>
    <cellStyle name="Normal 10 4 2 2 2 2" xfId="106" xr:uid="{EE3DB244-DDB6-4FE5-B262-F59E477A7273}"/>
    <cellStyle name="Normal 10 4 2 2 3" xfId="107" xr:uid="{F3E769C6-D1BD-4AEA-8F97-7F010D56FE8D}"/>
    <cellStyle name="Normal 10 4 2 3" xfId="108" xr:uid="{07DDD029-DD95-495C-B147-CB0FC8918EA3}"/>
    <cellStyle name="Normal 10 4 2 3 2" xfId="109" xr:uid="{6864AE96-B4C6-420A-95C5-4E0E69A4BE73}"/>
    <cellStyle name="Normal 10 4 2 4" xfId="110" xr:uid="{40D1DECF-37B2-4713-8401-075FA4042B86}"/>
    <cellStyle name="Normal 10 4 3" xfId="111" xr:uid="{07128F62-7844-44D0-BB6A-F6103DC1C6E9}"/>
    <cellStyle name="Normal 10 4 3 2" xfId="112" xr:uid="{5C6B7E55-7361-48C8-B08D-56BDE96450D6}"/>
    <cellStyle name="Normal 10 4 3 2 2" xfId="113" xr:uid="{1FBA6A1C-13CB-458D-BCE7-DB48083D60A6}"/>
    <cellStyle name="Normal 10 4 3 3" xfId="114" xr:uid="{A5E71E90-A1AC-4349-B5B2-75FE1D6FFDEA}"/>
    <cellStyle name="Normal 10 4 4" xfId="115" xr:uid="{03A3805C-BDB3-434C-9365-0F9C8296612A}"/>
    <cellStyle name="Normal 10 4 4 2" xfId="116" xr:uid="{D145FB9F-EB71-4CC3-83EE-81F6037685C9}"/>
    <cellStyle name="Normal 10 4 5" xfId="117" xr:uid="{2B06B7D9-8745-435E-ADEA-3FE457C5B6AE}"/>
    <cellStyle name="Normal 10 5" xfId="118" xr:uid="{971C5CDB-1B79-441E-82CE-CC18EB09F9B2}"/>
    <cellStyle name="Normal 10 5 2" xfId="119" xr:uid="{62DCE6FD-68C5-44F8-AF1B-9D11E3BDCD5F}"/>
    <cellStyle name="Normal 10 5 2 2" xfId="120" xr:uid="{2F9DBBF0-E893-4CD1-9C76-BB4E38933D00}"/>
    <cellStyle name="Normal 10 5 2 2 2" xfId="121" xr:uid="{8902409D-892F-488A-8335-4642C6EFBA13}"/>
    <cellStyle name="Normal 10 5 2 3" xfId="122" xr:uid="{1C78ABB0-4470-4766-A967-C777DC3991F0}"/>
    <cellStyle name="Normal 10 5 3" xfId="123" xr:uid="{970D5F68-6A98-474F-BF59-5F7364FBAD2D}"/>
    <cellStyle name="Normal 10 5 3 2" xfId="124" xr:uid="{A3E5D296-C0A8-4CB8-AE0D-98F8F0B314A6}"/>
    <cellStyle name="Normal 10 5 4" xfId="125" xr:uid="{4859DD5B-853A-438B-A95F-53F38AF97035}"/>
    <cellStyle name="Normal 10 6" xfId="126" xr:uid="{7D10A2B9-98CA-43F8-BF70-EEDABE668E05}"/>
    <cellStyle name="Normal 10 6 2" xfId="127" xr:uid="{198055B8-A312-4341-BC02-424F3B69117C}"/>
    <cellStyle name="Normal 10 6 2 2" xfId="128" xr:uid="{2810075E-5228-4ED8-A4A6-B2903E2550B3}"/>
    <cellStyle name="Normal 10 6 3" xfId="129" xr:uid="{8F681A86-65D7-4401-8D90-A2DEBC3CCE74}"/>
    <cellStyle name="Normal 10 7" xfId="130" xr:uid="{9C0D3964-F80E-4F12-B7C4-F106A34F78D5}"/>
    <cellStyle name="Normal 10 7 2" xfId="131" xr:uid="{906489DE-909A-4A64-98D4-F9E4EE9BAFEC}"/>
    <cellStyle name="Normal 10 8" xfId="132" xr:uid="{EDBA823D-B288-40DB-981A-FB9714DAA0B5}"/>
    <cellStyle name="Normal 100" xfId="133" xr:uid="{CCE86870-9EAD-4942-A5D2-DCF1F9A3EA2D}"/>
    <cellStyle name="Normal 100 2" xfId="134" xr:uid="{BF99DBCE-3039-44EB-B901-610B54A7836A}"/>
    <cellStyle name="Normal 100 2 2" xfId="135" xr:uid="{BF28E56A-89B4-49EA-B870-6CD992A0B8C7}"/>
    <cellStyle name="Normal 100 3" xfId="136" xr:uid="{A930D351-0C1F-4A62-B35B-84474373C156}"/>
    <cellStyle name="Normal 101" xfId="137" xr:uid="{05741C64-4EB0-41E3-8037-D7515D58E6EE}"/>
    <cellStyle name="Normal 101 2" xfId="138" xr:uid="{D07C3368-31EA-46F1-AD8D-F153AB5BD2B6}"/>
    <cellStyle name="Normal 101 2 2" xfId="139" xr:uid="{CE5434B4-FA68-4B39-9566-900D2153F6D7}"/>
    <cellStyle name="Normal 101 3" xfId="140" xr:uid="{87302913-3E9E-44EF-913A-4766F3CA1891}"/>
    <cellStyle name="Normal 102" xfId="141" xr:uid="{E7D68812-F415-4549-B297-BE5AC7664E73}"/>
    <cellStyle name="Normal 102 2" xfId="142" xr:uid="{EA784F63-87B0-4E9D-8B5E-5D714587ED2D}"/>
    <cellStyle name="Normal 102 2 2" xfId="143" xr:uid="{1EA85260-E67C-4FB7-92A3-8DAC99C6D88A}"/>
    <cellStyle name="Normal 102 3" xfId="144" xr:uid="{40DB83D7-9218-4747-AE56-21AA82D77078}"/>
    <cellStyle name="Normal 103" xfId="145" xr:uid="{B1B419E1-46E7-458A-BE8C-A4ECE23439CC}"/>
    <cellStyle name="Normal 103 2" xfId="146" xr:uid="{40D98051-BC0E-4F98-9827-AFD4168221AA}"/>
    <cellStyle name="Normal 103 2 2" xfId="147" xr:uid="{7DFFA782-B5D0-4A52-81D7-1DBC0A0A63A9}"/>
    <cellStyle name="Normal 103 3" xfId="148" xr:uid="{B052547A-B964-4DD9-BA71-AF6E424F42B7}"/>
    <cellStyle name="Normal 104" xfId="149" xr:uid="{12060893-A517-4D36-AA4A-5B198B21062D}"/>
    <cellStyle name="Normal 104 2" xfId="150" xr:uid="{92A29192-1A4A-4972-83BB-F6048DB6C025}"/>
    <cellStyle name="Normal 104 2 2" xfId="151" xr:uid="{3C06A122-ED3F-4CE2-8FA0-A73FC91E88E3}"/>
    <cellStyle name="Normal 104 3" xfId="152" xr:uid="{AE163BE3-4758-40B6-AD8A-90C098A78F7B}"/>
    <cellStyle name="Normal 105" xfId="153" xr:uid="{7928842E-D36C-404D-B8FE-ED395896F562}"/>
    <cellStyle name="Normal 105 2" xfId="154" xr:uid="{C8D99699-3AD7-446D-8D92-54482A78378C}"/>
    <cellStyle name="Normal 105 2 2" xfId="155" xr:uid="{5393167C-054C-4A43-A2FA-4BFCB4CF458C}"/>
    <cellStyle name="Normal 105 3" xfId="156" xr:uid="{129B9F20-0409-4737-8321-D078EBEFC94B}"/>
    <cellStyle name="Normal 106" xfId="157" xr:uid="{06CBC3FD-DC6D-46B1-925D-CF4B78ECB167}"/>
    <cellStyle name="Normal 106 2" xfId="158" xr:uid="{737C668C-25C1-48CD-B208-726E07069762}"/>
    <cellStyle name="Normal 106 2 2" xfId="159" xr:uid="{C19B21A0-3BD9-4EF4-AEAB-078A076118AE}"/>
    <cellStyle name="Normal 106 3" xfId="160" xr:uid="{17210366-D931-4F22-A673-E092B94E2F82}"/>
    <cellStyle name="Normal 107" xfId="161" xr:uid="{21E95BDC-2808-4694-BB4F-453361744910}"/>
    <cellStyle name="Normal 107 2" xfId="162" xr:uid="{3DE06EAB-8AE6-4E27-8B6D-5B933EF5FEA9}"/>
    <cellStyle name="Normal 107 2 2" xfId="163" xr:uid="{55CB9FDF-3F9C-4CA9-A2AA-BF8E0D6D7D6D}"/>
    <cellStyle name="Normal 107 3" xfId="164" xr:uid="{AE218860-3A87-44DE-BCB5-07DBB172F757}"/>
    <cellStyle name="Normal 108" xfId="165" xr:uid="{82DCE843-C929-4DF0-8059-2212C4A5148F}"/>
    <cellStyle name="Normal 108 2" xfId="166" xr:uid="{1DC7AD90-3EE9-4BBD-8C3D-C2CC44D5D11E}"/>
    <cellStyle name="Normal 108 2 2" xfId="167" xr:uid="{1229F6E5-8F60-4324-8C7F-C793F8BBC5EF}"/>
    <cellStyle name="Normal 108 3" xfId="168" xr:uid="{967F9D6E-A116-4B71-9D6D-C5B8D163CBED}"/>
    <cellStyle name="Normal 109" xfId="169" xr:uid="{A8BA3D02-D526-48EB-8F4A-B7BE25E086EE}"/>
    <cellStyle name="Normal 109 2" xfId="170" xr:uid="{198D1BD1-EC09-45F7-A072-F34065A418D8}"/>
    <cellStyle name="Normal 109 2 2" xfId="171" xr:uid="{F2650EA8-A681-414F-8985-07958B587B94}"/>
    <cellStyle name="Normal 109 3" xfId="172" xr:uid="{BC7183BC-03FB-4775-8F90-6123BC3076A8}"/>
    <cellStyle name="Normal 11" xfId="173" xr:uid="{414A4464-E646-464C-ACA8-32BE84978645}"/>
    <cellStyle name="Normal 11 2" xfId="174" xr:uid="{64B62821-A391-40A9-802C-4A42A3BEC24C}"/>
    <cellStyle name="Normal 11 2 2" xfId="175" xr:uid="{B88D77D2-C31B-408A-B5AC-D189D59DB8B5}"/>
    <cellStyle name="Normal 11 2 2 2" xfId="176" xr:uid="{B365E381-C9AE-4DCB-8CBA-971CE9445326}"/>
    <cellStyle name="Normal 11 2 2 2 2" xfId="177" xr:uid="{3F203736-F03E-4A75-9610-6B071B7F93D4}"/>
    <cellStyle name="Normal 11 2 2 2 2 2" xfId="178" xr:uid="{3FCC0EEB-2615-491D-BB31-9D13F96F1F9B}"/>
    <cellStyle name="Normal 11 2 2 2 3" xfId="179" xr:uid="{460A295B-DC43-4F83-90CE-2BCC2E8EABDE}"/>
    <cellStyle name="Normal 11 2 2 3" xfId="180" xr:uid="{BCB50B2E-80FB-4983-8AE6-B02E10466DFC}"/>
    <cellStyle name="Normal 11 2 2 3 2" xfId="181" xr:uid="{F0D75334-56A8-4A22-BC8D-F4B402E479CF}"/>
    <cellStyle name="Normal 11 2 2 4" xfId="182" xr:uid="{8FC92EE7-B966-4F94-AED5-7A983DD1C7B1}"/>
    <cellStyle name="Normal 11 2 3" xfId="183" xr:uid="{F593531F-53EF-4C8B-B763-2885F32E12A3}"/>
    <cellStyle name="Normal 11 2 3 2" xfId="184" xr:uid="{DA58D892-199B-4E4D-B03D-45775CF94C9C}"/>
    <cellStyle name="Normal 11 2 3 2 2" xfId="185" xr:uid="{02A647B2-6A20-4281-94D7-ABE35E9642E3}"/>
    <cellStyle name="Normal 11 2 3 3" xfId="186" xr:uid="{F031E0D2-0AD4-4DAD-ACD5-2A5ADEDCDB5D}"/>
    <cellStyle name="Normal 11 2 4" xfId="187" xr:uid="{4B1ED515-4AA4-4C0F-A723-397CB238A49F}"/>
    <cellStyle name="Normal 11 2 4 2" xfId="188" xr:uid="{0EE1063F-C095-41C3-8B92-BDFEEF90C386}"/>
    <cellStyle name="Normal 11 2 5" xfId="189" xr:uid="{BBA74329-3CA2-4AFA-9134-8B4B4671FB0E}"/>
    <cellStyle name="Normal 11 3" xfId="190" xr:uid="{D28F4D11-080C-4FC4-A36A-672E937F0C63}"/>
    <cellStyle name="Normal 11 3 2" xfId="191" xr:uid="{B9893C6C-BDB9-4452-B3E2-246A3B7B020F}"/>
    <cellStyle name="Normal 11 3 2 2" xfId="192" xr:uid="{E91F2ED6-2F34-44B8-8DF2-923E41638402}"/>
    <cellStyle name="Normal 11 3 2 2 2" xfId="193" xr:uid="{912C8FD0-1FE1-4F3B-913A-B1C2ABEB8FE7}"/>
    <cellStyle name="Normal 11 3 2 3" xfId="194" xr:uid="{6648F05E-5E56-4882-A47C-F35EFCE49D42}"/>
    <cellStyle name="Normal 11 3 3" xfId="195" xr:uid="{74419A92-2ADB-46AC-8CB5-1C8D8F10CD59}"/>
    <cellStyle name="Normal 11 3 3 2" xfId="196" xr:uid="{1AF88296-817C-4792-B7F7-A99D0B670FA1}"/>
    <cellStyle name="Normal 11 3 4" xfId="197" xr:uid="{65357D42-CFB0-4CE1-A097-D637667A5305}"/>
    <cellStyle name="Normal 11 4" xfId="198" xr:uid="{5AF4C03F-2791-4B3E-96D3-6A23880E9B8B}"/>
    <cellStyle name="Normal 11 4 2" xfId="199" xr:uid="{EFEC1AFD-AF9C-4B0D-852D-6A9BAD9A0C6D}"/>
    <cellStyle name="Normal 11 4 2 2" xfId="200" xr:uid="{884071A1-F893-4AA9-8030-3D7623995A0D}"/>
    <cellStyle name="Normal 11 4 3" xfId="201" xr:uid="{73EA2C68-E11B-483A-BCB4-D5310FDD19C1}"/>
    <cellStyle name="Normal 11 5" xfId="202" xr:uid="{8BFD93E9-248D-4095-B6AD-B5CB5CE5D4A6}"/>
    <cellStyle name="Normal 11 5 2" xfId="203" xr:uid="{901C3DAC-1A01-44B2-A110-23B5A35A353F}"/>
    <cellStyle name="Normal 11 6" xfId="204" xr:uid="{5928264F-563C-452C-B0F3-F9A0DC9AFC88}"/>
    <cellStyle name="Normal 110" xfId="205" xr:uid="{CCB82F0A-752A-4BB7-9C0B-D8CB484C94AC}"/>
    <cellStyle name="Normal 110 2" xfId="206" xr:uid="{F205AE5B-0D93-4EF9-B7C1-A05193475B04}"/>
    <cellStyle name="Normal 110 2 2" xfId="207" xr:uid="{0A979EE5-89A2-4AE6-B60A-EE21914DD2C0}"/>
    <cellStyle name="Normal 110 3" xfId="208" xr:uid="{9B611BF8-A987-4179-839E-116C0A129640}"/>
    <cellStyle name="Normal 111" xfId="209" xr:uid="{0F652840-E836-4FB5-BA87-7A0399FAEE15}"/>
    <cellStyle name="Normal 111 2" xfId="210" xr:uid="{5A364CBF-DD5A-4A2A-8A6C-FCEA33D7D4E8}"/>
    <cellStyle name="Normal 111 2 2" xfId="211" xr:uid="{3690E2FE-95BE-46E2-9BD3-2AEEC5F4C7D9}"/>
    <cellStyle name="Normal 111 3" xfId="212" xr:uid="{AFC54FA6-50F4-4843-882A-FE72DA05A316}"/>
    <cellStyle name="Normal 112" xfId="213" xr:uid="{035AAF88-FF49-4C1A-A7CE-0824D42C8E29}"/>
    <cellStyle name="Normal 112 2" xfId="214" xr:uid="{74D6CB43-4DEE-469D-B632-61EA6AC5F60F}"/>
    <cellStyle name="Normal 112 2 2" xfId="215" xr:uid="{7D4A228B-38B2-46E3-926B-B3273EAB519F}"/>
    <cellStyle name="Normal 112 3" xfId="216" xr:uid="{A0E3395A-31DF-4A2E-94BF-A6D065189B83}"/>
    <cellStyle name="Normal 113" xfId="217" xr:uid="{18CA6390-68DF-4D99-B07B-BA7F1D639FC0}"/>
    <cellStyle name="Normal 113 2" xfId="218" xr:uid="{63A318F3-FBCE-4A58-8C51-333ACD494B81}"/>
    <cellStyle name="Normal 113 2 2" xfId="219" xr:uid="{683AA011-C186-4924-82A8-47F81A74BDB4}"/>
    <cellStyle name="Normal 113 2 3" xfId="220" xr:uid="{0FD92B21-6CDC-4915-A528-B3A2277CDCA9}"/>
    <cellStyle name="Normal 113 3" xfId="221" xr:uid="{D3C18BF8-7665-4143-9C2A-2EDADDDDB4F8}"/>
    <cellStyle name="Normal 114" xfId="222" xr:uid="{CAD015E7-55A2-4884-908D-2647238D510B}"/>
    <cellStyle name="Normal 114 2" xfId="223" xr:uid="{984137A6-18B5-48AC-BE41-21DE6249FB4C}"/>
    <cellStyle name="Normal 114 2 2" xfId="224" xr:uid="{FA4CE3E7-7312-4C40-B4D9-319642E5345F}"/>
    <cellStyle name="Normal 114 3" xfId="225" xr:uid="{8AFD12D1-DD2E-4FBC-9000-8BA328F68F9B}"/>
    <cellStyle name="Normal 115" xfId="226" xr:uid="{1F8828AD-50E6-44C7-AED0-E975443710BE}"/>
    <cellStyle name="Normal 115 2" xfId="227" xr:uid="{E576CA72-336C-4161-8204-85FFE612A83B}"/>
    <cellStyle name="Normal 115 2 2" xfId="228" xr:uid="{E824B89B-CAFA-4069-BA8E-2A65544DE3D7}"/>
    <cellStyle name="Normal 115 3" xfId="229" xr:uid="{597D627F-3CC8-4827-B331-E1DE63B9AFF6}"/>
    <cellStyle name="Normal 116" xfId="230" xr:uid="{341D7FCB-7376-426C-9F06-F3037C35C93C}"/>
    <cellStyle name="Normal 116 2" xfId="231" xr:uid="{2523EC9C-AE7C-4232-9796-A240A7F986D3}"/>
    <cellStyle name="Normal 116 2 2" xfId="232" xr:uid="{03D65E19-37D9-47C9-A7AF-B3B6A6840CC5}"/>
    <cellStyle name="Normal 116 3" xfId="233" xr:uid="{5887D05D-F8A9-4D3C-B23F-B27F9A1EACBC}"/>
    <cellStyle name="Normal 117" xfId="234" xr:uid="{6B9EC10C-C457-4A00-8C2C-7880F3AA4C28}"/>
    <cellStyle name="Normal 117 2" xfId="235" xr:uid="{DC44EF54-CCCB-43AD-847D-3DE65173DCBC}"/>
    <cellStyle name="Normal 117 2 2" xfId="236" xr:uid="{F30E80C8-C5B9-4EFC-9976-F0AB63F62F8C}"/>
    <cellStyle name="Normal 117 3" xfId="237" xr:uid="{014C65B7-0E6C-4552-A5C9-992DB8929FB8}"/>
    <cellStyle name="Normal 118" xfId="238" xr:uid="{64AC1ACD-C186-44C3-A51C-0E85C9D65ABC}"/>
    <cellStyle name="Normal 118 2" xfId="239" xr:uid="{125D6ABF-3E94-4104-99FF-396A2C853A92}"/>
    <cellStyle name="Normal 118 2 2" xfId="240" xr:uid="{43950A3D-FD87-4D62-91D6-E719E6F9ED84}"/>
    <cellStyle name="Normal 118 3" xfId="241" xr:uid="{92DFFB92-6744-4A44-8021-6B76D6823B8E}"/>
    <cellStyle name="Normal 119" xfId="242" xr:uid="{B640FB44-922F-4310-8DC5-6CF4C65B632D}"/>
    <cellStyle name="Normal 119 2" xfId="243" xr:uid="{0D9E81B5-53AC-414D-9C03-FBFEBA48E94A}"/>
    <cellStyle name="Normal 119 2 2" xfId="244" xr:uid="{C4669272-94D4-48BE-9B42-B74127A29751}"/>
    <cellStyle name="Normal 119 3" xfId="245" xr:uid="{7F5634A9-12AA-418F-8FA9-CF49F2265198}"/>
    <cellStyle name="Normal 12" xfId="246" xr:uid="{8D347ADB-CC31-4809-A3E1-0D5B1E581C51}"/>
    <cellStyle name="Normal 12 2" xfId="247" xr:uid="{04B431FA-1ACE-4F06-992C-065159A670E6}"/>
    <cellStyle name="Normal 12 2 2" xfId="248" xr:uid="{01536DFD-C834-41A3-A81B-5BE8DB7D41F8}"/>
    <cellStyle name="Normal 12 2 2 2" xfId="249" xr:uid="{1DA63036-8D92-44BF-A6B6-80F8A6B94692}"/>
    <cellStyle name="Normal 12 2 2 2 2" xfId="250" xr:uid="{39A9827B-F646-4F2D-A15E-7B5EC6F2DFB9}"/>
    <cellStyle name="Normal 12 2 2 2 2 2" xfId="251" xr:uid="{0EECC3F6-DCD2-4D16-9C76-A608AC563869}"/>
    <cellStyle name="Normal 12 2 2 2 3" xfId="252" xr:uid="{69BA7286-E9AD-401A-91F4-CFAB0ED00BFF}"/>
    <cellStyle name="Normal 12 2 2 3" xfId="253" xr:uid="{A7B6E0F3-CC69-420B-8C01-89C10A9A2879}"/>
    <cellStyle name="Normal 12 2 2 3 2" xfId="254" xr:uid="{DE48E0FA-C4E1-42BA-865B-B49201BA16E4}"/>
    <cellStyle name="Normal 12 2 2 4" xfId="255" xr:uid="{AAE18C0C-7677-4562-A983-0EC1A37D657B}"/>
    <cellStyle name="Normal 12 2 3" xfId="256" xr:uid="{1A6D0DD5-2549-4A7C-878C-5C953FC56C4F}"/>
    <cellStyle name="Normal 12 2 3 2" xfId="257" xr:uid="{8C350317-2352-44BF-B7AE-58308C08948B}"/>
    <cellStyle name="Normal 12 2 3 2 2" xfId="258" xr:uid="{35979697-D3BA-4E07-9D85-08F5A4D2DBAA}"/>
    <cellStyle name="Normal 12 2 3 3" xfId="259" xr:uid="{99368F17-45AE-468F-A4FF-8C9E0414095F}"/>
    <cellStyle name="Normal 12 2 4" xfId="260" xr:uid="{0D70C240-CBC9-4E21-9E7C-2E752AB5A11D}"/>
    <cellStyle name="Normal 12 2 4 2" xfId="261" xr:uid="{DECB282D-3481-466C-87DE-FDC85863F8A9}"/>
    <cellStyle name="Normal 12 2 5" xfId="262" xr:uid="{0668A621-BA2E-462F-B0D4-4E2C793042FE}"/>
    <cellStyle name="Normal 12 3" xfId="263" xr:uid="{5471AED9-D795-4BC9-A4F0-0F317A919806}"/>
    <cellStyle name="Normal 12 3 2" xfId="264" xr:uid="{4701B592-5311-4D75-A688-627DC71207A4}"/>
    <cellStyle name="Normal 12 3 2 2" xfId="265" xr:uid="{5C718DF6-78D9-44AD-85C9-20218ACC35F5}"/>
    <cellStyle name="Normal 12 3 2 2 2" xfId="266" xr:uid="{B63F544C-B6C7-4324-9EEC-85BF52075EF0}"/>
    <cellStyle name="Normal 12 3 2 3" xfId="267" xr:uid="{6635EF1F-534A-4EA0-A6BE-5D612594735B}"/>
    <cellStyle name="Normal 12 3 3" xfId="268" xr:uid="{295F7F79-B3EB-47E4-94D5-1644C0B07DA7}"/>
    <cellStyle name="Normal 12 3 3 2" xfId="269" xr:uid="{0F520A47-4670-4E58-83E3-20C07560CE24}"/>
    <cellStyle name="Normal 12 3 4" xfId="270" xr:uid="{F8958DFF-4B77-4543-8245-4A0546AD59A0}"/>
    <cellStyle name="Normal 12 4" xfId="271" xr:uid="{0C05250A-BF01-4BE2-A30A-9FB0469292B8}"/>
    <cellStyle name="Normal 12 4 2" xfId="272" xr:uid="{CF90AE67-1FE7-4B50-ACCC-7DD4C36FE00B}"/>
    <cellStyle name="Normal 12 4 2 2" xfId="273" xr:uid="{91B75609-E3F2-4BBB-85C8-F5E78F86361B}"/>
    <cellStyle name="Normal 12 4 3" xfId="274" xr:uid="{B15B4440-A17F-439A-B9CC-61E5EB3E24C2}"/>
    <cellStyle name="Normal 12 5" xfId="275" xr:uid="{8F71EFE0-66B5-4F7D-93FC-5A920085ECB5}"/>
    <cellStyle name="Normal 12 5 2" xfId="276" xr:uid="{10A74AA2-21AC-4745-B187-60FF25E673F9}"/>
    <cellStyle name="Normal 12 6" xfId="277" xr:uid="{C7F22F8F-1424-4D01-A287-952256677369}"/>
    <cellStyle name="Normal 120" xfId="278" xr:uid="{835C2DEF-31DC-4D17-B8A3-8497C22063BC}"/>
    <cellStyle name="Normal 120 2" xfId="279" xr:uid="{0CE424A4-2D7C-4395-957E-0DE350ABA880}"/>
    <cellStyle name="Normal 120 2 2" xfId="280" xr:uid="{C776F983-2873-47F1-80EE-5071A52C1F8F}"/>
    <cellStyle name="Normal 120 3" xfId="281" xr:uid="{EF27BB81-B0BE-4452-9814-2AD923AF030B}"/>
    <cellStyle name="Normal 121" xfId="282" xr:uid="{5627BA00-F9EC-40B7-A0C6-E77D46678FCE}"/>
    <cellStyle name="Normal 121 2" xfId="283" xr:uid="{C4439ADE-A3EA-43A2-B6FA-AE167894C358}"/>
    <cellStyle name="Normal 121 2 2" xfId="284" xr:uid="{601C4FB1-7AD7-4BE2-9F4F-E23EAF46F7D8}"/>
    <cellStyle name="Normal 121 3" xfId="285" xr:uid="{D4F6E900-2BF5-4A67-AEDB-7FB3790D5A3A}"/>
    <cellStyle name="Normal 122" xfId="286" xr:uid="{9EA21B28-C6B1-4B91-BF89-E7E42D3402A2}"/>
    <cellStyle name="Normal 122 2" xfId="287" xr:uid="{CE6867A5-16D7-4F5F-8E3E-CE117DFEE74E}"/>
    <cellStyle name="Normal 122 2 2" xfId="288" xr:uid="{886DF679-05A2-435A-9DD1-A69B8FD90303}"/>
    <cellStyle name="Normal 122 3" xfId="289" xr:uid="{8E3C3855-7D81-4D24-9775-5A18B8F23245}"/>
    <cellStyle name="Normal 123" xfId="290" xr:uid="{B5771FF0-AB81-4C22-9BF4-B85F2FEF827D}"/>
    <cellStyle name="Normal 123 2" xfId="291" xr:uid="{F034B20C-37BF-402B-93EC-2BA9B01049D6}"/>
    <cellStyle name="Normal 123 2 2" xfId="292" xr:uid="{8A8D1E7A-F60F-446B-860C-C02A053A86FF}"/>
    <cellStyle name="Normal 123 3" xfId="293" xr:uid="{D3F75D80-FA46-435C-A5A8-EE94F75C9E1F}"/>
    <cellStyle name="Normal 124" xfId="294" xr:uid="{A7876526-28F8-4B2C-8819-FFF16ADE92E1}"/>
    <cellStyle name="Normal 124 2" xfId="295" xr:uid="{445C04C1-279C-4B23-B7A8-BBC296F441C2}"/>
    <cellStyle name="Normal 124 2 2" xfId="296" xr:uid="{EEDE1996-22F5-4031-A929-BE495E5E4BCD}"/>
    <cellStyle name="Normal 124 3" xfId="297" xr:uid="{5D43B379-5D2D-41F8-AF93-3C2A183E7215}"/>
    <cellStyle name="Normal 125" xfId="298" xr:uid="{6EC83E39-4B18-4B0F-A218-50000B8C72FF}"/>
    <cellStyle name="Normal 125 2" xfId="299" xr:uid="{E1CA7FF1-410F-441C-9612-965A86640459}"/>
    <cellStyle name="Normal 125 2 2" xfId="300" xr:uid="{4C2C9A3D-00C1-4397-B355-AC41EB6B26A6}"/>
    <cellStyle name="Normal 125 3" xfId="301" xr:uid="{A379C6B4-E2EA-4C58-B346-D95FFF6DD2E2}"/>
    <cellStyle name="Normal 126" xfId="302" xr:uid="{48E0C175-B105-432F-A662-3E27EDBBA795}"/>
    <cellStyle name="Normal 126 2" xfId="303" xr:uid="{6570EE40-5167-4808-94B1-AE7F9934ABD8}"/>
    <cellStyle name="Normal 127" xfId="304" xr:uid="{9DE70881-AF20-4DA4-8FB2-447C3A139B92}"/>
    <cellStyle name="Normal 127 2" xfId="305" xr:uid="{92D54E4D-16DC-42B5-A503-DF43B8F8AB0E}"/>
    <cellStyle name="Normal 128" xfId="306" xr:uid="{97DFD0CA-3E75-48C1-8E94-54D22B76C883}"/>
    <cellStyle name="Normal 128 2" xfId="307" xr:uid="{2E70BFE0-471E-4503-92D4-4FB163C21062}"/>
    <cellStyle name="Normal 129" xfId="308" xr:uid="{71F2411F-8E06-446A-B6A0-E3D41B717747}"/>
    <cellStyle name="Normal 129 2" xfId="309" xr:uid="{2886917E-68A3-4A16-9F53-4D1ACA2C6A2A}"/>
    <cellStyle name="Normal 13" xfId="310" xr:uid="{9FF3BE3F-A1D2-4171-BE3F-FE90C6E649F8}"/>
    <cellStyle name="Normal 13 2" xfId="311" xr:uid="{07128DC6-ABD7-4DA0-B59D-2B1108876A9A}"/>
    <cellStyle name="Normal 13 2 2" xfId="312" xr:uid="{A824D3CB-9299-47F2-A7E8-37614D1304CB}"/>
    <cellStyle name="Normal 13 2 2 2" xfId="313" xr:uid="{476BF728-4855-4EE9-AF61-7C2D31F739B5}"/>
    <cellStyle name="Normal 13 2 2 2 2" xfId="314" xr:uid="{DCD9AAEF-794F-40D4-A277-77B73684C59A}"/>
    <cellStyle name="Normal 13 2 2 2 2 2" xfId="315" xr:uid="{37499ACC-3F0E-4BB9-B900-F2998B4398E0}"/>
    <cellStyle name="Normal 13 2 2 2 3" xfId="316" xr:uid="{885C978E-BAB2-4E95-93C9-F446060DAFA6}"/>
    <cellStyle name="Normal 13 2 2 3" xfId="317" xr:uid="{2ECA6DBE-BB88-4263-99E8-2C5B1011B574}"/>
    <cellStyle name="Normal 13 2 2 3 2" xfId="318" xr:uid="{C07C2EAD-1853-4902-AB82-D69F43C18AF2}"/>
    <cellStyle name="Normal 13 2 2 4" xfId="319" xr:uid="{98B308F0-F55E-4CDF-BE1C-314A96A79FBC}"/>
    <cellStyle name="Normal 13 2 3" xfId="320" xr:uid="{A922186E-649C-4C90-9AB0-93A9F5AA821B}"/>
    <cellStyle name="Normal 13 2 3 2" xfId="321" xr:uid="{7C61E06A-52D6-4CA9-A183-321B278C5D55}"/>
    <cellStyle name="Normal 13 2 3 2 2" xfId="322" xr:uid="{0AF934E4-97C3-4CC1-82FA-805EDC850BA4}"/>
    <cellStyle name="Normal 13 2 3 3" xfId="323" xr:uid="{7C9434A5-AD05-4902-9555-A0CE796836BB}"/>
    <cellStyle name="Normal 13 2 4" xfId="324" xr:uid="{6C7DE908-D395-4A5A-80F6-44C9D9DE8DA7}"/>
    <cellStyle name="Normal 13 2 4 2" xfId="325" xr:uid="{F01F4021-AAF7-46D4-BD61-FCF8D03E2190}"/>
    <cellStyle name="Normal 13 2 5" xfId="326" xr:uid="{5F1A441B-F657-44CB-8369-7E5D6B2CFB30}"/>
    <cellStyle name="Normal 13 3" xfId="327" xr:uid="{733B71C7-DC3F-421B-9B0A-9EA681C61F8B}"/>
    <cellStyle name="Normal 13 3 2" xfId="328" xr:uid="{FA237D6B-370A-4AA1-B915-92BF6A9AF3C1}"/>
    <cellStyle name="Normal 13 3 2 2" xfId="329" xr:uid="{1A98D937-BC5F-4302-B3B7-2D2E9618F4B4}"/>
    <cellStyle name="Normal 13 3 2 2 2" xfId="330" xr:uid="{7333C42D-7477-44FE-B326-2BD4F6D5BC8E}"/>
    <cellStyle name="Normal 13 3 2 3" xfId="331" xr:uid="{104E8DAB-3B56-4334-B912-AEDEE4D63D46}"/>
    <cellStyle name="Normal 13 3 3" xfId="332" xr:uid="{6F977BE1-4AA3-4BCB-B0AD-AB92DE198DB5}"/>
    <cellStyle name="Normal 13 3 3 2" xfId="333" xr:uid="{A1F84D7F-3178-4077-BB7A-103D228FE458}"/>
    <cellStyle name="Normal 13 3 4" xfId="334" xr:uid="{1AE74608-E562-44E4-89A9-641D8D2AF731}"/>
    <cellStyle name="Normal 13 4" xfId="335" xr:uid="{1BA60B61-4236-42D5-B755-A4B5CAFA8342}"/>
    <cellStyle name="Normal 13 4 2" xfId="336" xr:uid="{0BA87B37-4E93-4DD2-B07E-EFBC6C6C2346}"/>
    <cellStyle name="Normal 13 4 2 2" xfId="337" xr:uid="{EB55028D-4D26-4C32-A0F5-05708E8FA4D7}"/>
    <cellStyle name="Normal 13 4 3" xfId="338" xr:uid="{CD867E4E-F671-4C44-9783-11FBBF7D9CCA}"/>
    <cellStyle name="Normal 13 5" xfId="339" xr:uid="{51F207C2-DA74-416A-9264-4F80C599A083}"/>
    <cellStyle name="Normal 13 5 2" xfId="340" xr:uid="{C77BFCA8-304B-4663-8D03-B30F5EA1D0C7}"/>
    <cellStyle name="Normal 13 6" xfId="341" xr:uid="{88B477AB-9801-4118-A866-117B89F8E1D1}"/>
    <cellStyle name="Normal 130" xfId="342" xr:uid="{86350383-2504-4DF0-9797-D4FEB502367C}"/>
    <cellStyle name="Normal 130 2" xfId="343" xr:uid="{E9049B97-A481-414E-9B32-65BD5615BDC1}"/>
    <cellStyle name="Normal 131" xfId="344" xr:uid="{48030599-9DB7-4FF3-9A9B-645C0F181AFA}"/>
    <cellStyle name="Normal 131 2" xfId="345" xr:uid="{461802EF-B2F0-4B1D-9F89-1C7ABAFFD32E}"/>
    <cellStyle name="Normal 132" xfId="346" xr:uid="{237BCB4C-0C87-411F-AEF2-6A94E69332B2}"/>
    <cellStyle name="Normal 132 2" xfId="347" xr:uid="{EE456C18-9907-4E69-81B7-4E733E2F5846}"/>
    <cellStyle name="Normal 133" xfId="348" xr:uid="{0F33BFC4-A9B3-4F3C-B979-53C6DD8BA678}"/>
    <cellStyle name="Normal 133 2" xfId="349" xr:uid="{29F61CAD-3F1D-4A48-982D-C96DE87D472D}"/>
    <cellStyle name="Normal 134" xfId="350" xr:uid="{AA953967-B044-4533-9381-47239C34EF7B}"/>
    <cellStyle name="Normal 134 2" xfId="351" xr:uid="{3EA82C3B-E118-47FD-942B-0C7FBBDEB540}"/>
    <cellStyle name="Normal 135" xfId="352" xr:uid="{78A23646-8B40-4837-A24D-C60981A6D385}"/>
    <cellStyle name="Normal 135 2" xfId="353" xr:uid="{56E0D819-1D0F-4F4B-BE91-D4C37E5104A8}"/>
    <cellStyle name="Normal 136" xfId="354" xr:uid="{A84A7B49-243F-49D5-B1E4-05CD78785EB8}"/>
    <cellStyle name="Normal 136 2" xfId="355" xr:uid="{7E16FA24-4C4D-4605-98B8-8566AD8614FD}"/>
    <cellStyle name="Normal 137" xfId="356" xr:uid="{747D0CD0-6CB0-4FDB-BB2E-B6E2AB58F4DC}"/>
    <cellStyle name="Normal 137 2" xfId="357" xr:uid="{31311F4A-0130-4621-9BD9-5D2F38DF0390}"/>
    <cellStyle name="Normal 138" xfId="358" xr:uid="{6E3EB870-0BF9-48F0-9615-912DF55935F8}"/>
    <cellStyle name="Normal 138 2" xfId="359" xr:uid="{9E9B7B8D-658F-44B0-AD0E-E87E91BBC2B5}"/>
    <cellStyle name="Normal 139" xfId="360" xr:uid="{310E0BAF-26D4-47C7-9410-4F2EBE842BF1}"/>
    <cellStyle name="Normal 139 2" xfId="361" xr:uid="{4990AC29-F18A-4F52-8A55-1B45FFD43CDA}"/>
    <cellStyle name="Normal 14" xfId="362" xr:uid="{26CEFC67-94D7-48C0-9DF8-7304F80F6530}"/>
    <cellStyle name="Normal 14 2" xfId="363" xr:uid="{EB862024-336E-4FC9-830B-4655C5B7BBA9}"/>
    <cellStyle name="Normal 14 2 2" xfId="364" xr:uid="{9E3BB2C9-AE29-4258-B990-7B92DA64D070}"/>
    <cellStyle name="Normal 14 2 2 2" xfId="365" xr:uid="{E34E4A6B-BB77-445D-9184-C358C30B2758}"/>
    <cellStyle name="Normal 14 2 2 2 2" xfId="366" xr:uid="{13DD44CC-7369-4A8A-BFAA-285ADF6FA518}"/>
    <cellStyle name="Normal 14 2 2 2 2 2" xfId="367" xr:uid="{35CB17F5-6982-41C6-AFEF-5FA0F4A37706}"/>
    <cellStyle name="Normal 14 2 2 2 3" xfId="368" xr:uid="{38AE97BA-384F-4DF4-960F-E6C1122E9347}"/>
    <cellStyle name="Normal 14 2 2 3" xfId="369" xr:uid="{36E92BE3-E264-403C-A85A-4AAB6CED457B}"/>
    <cellStyle name="Normal 14 2 2 3 2" xfId="370" xr:uid="{5E3C5443-7655-412C-B700-FD0C8C794BE6}"/>
    <cellStyle name="Normal 14 2 2 4" xfId="371" xr:uid="{45FC609B-4E85-4921-8B7B-F1F2BAF5AC40}"/>
    <cellStyle name="Normal 14 2 3" xfId="372" xr:uid="{FD8CD486-2399-47D9-98E0-DD409CEAEFD5}"/>
    <cellStyle name="Normal 14 2 3 2" xfId="373" xr:uid="{054E7329-29F7-4A47-A6F8-677246FF9AAE}"/>
    <cellStyle name="Normal 14 2 3 2 2" xfId="374" xr:uid="{8DBE8901-F234-4411-B68E-4FA46E098B59}"/>
    <cellStyle name="Normal 14 2 3 3" xfId="375" xr:uid="{5DD0F2D2-0B00-4CAB-9F5E-884BC9F0F09E}"/>
    <cellStyle name="Normal 14 2 4" xfId="376" xr:uid="{41E5340B-E299-4B46-939A-3CC855D86869}"/>
    <cellStyle name="Normal 14 2 4 2" xfId="377" xr:uid="{BB7A5EE3-D3BF-4BCE-9414-A34EF470FFFB}"/>
    <cellStyle name="Normal 14 2 5" xfId="378" xr:uid="{93B8AA5F-2790-480F-9CD5-21C0C7FED223}"/>
    <cellStyle name="Normal 14 3" xfId="379" xr:uid="{47EB18BC-4A7E-4388-8B88-47973C0CCCF5}"/>
    <cellStyle name="Normal 14 3 2" xfId="380" xr:uid="{FCD7DC74-62F4-4DB5-85CB-DEFC43B1E009}"/>
    <cellStyle name="Normal 14 3 2 2" xfId="381" xr:uid="{99E59D73-4C4C-4B1D-AB19-8B943BAABF90}"/>
    <cellStyle name="Normal 14 3 2 2 2" xfId="382" xr:uid="{6FF9C2EE-6DAE-404C-9E55-023C64FD64E4}"/>
    <cellStyle name="Normal 14 3 2 3" xfId="383" xr:uid="{0A5E97AD-2A50-4B4A-BDBB-809BB349AE55}"/>
    <cellStyle name="Normal 14 3 3" xfId="384" xr:uid="{62F6625A-1B2D-4DED-AC00-1C7F58EEACD1}"/>
    <cellStyle name="Normal 14 3 3 2" xfId="385" xr:uid="{94E954F9-C207-4438-8FB3-CA5584387AA1}"/>
    <cellStyle name="Normal 14 3 4" xfId="386" xr:uid="{E94D9DFC-6942-40C2-B81C-1321D1C4CC1F}"/>
    <cellStyle name="Normal 14 4" xfId="387" xr:uid="{395BC8F9-A990-44DD-A30F-2951A047168D}"/>
    <cellStyle name="Normal 14 4 2" xfId="388" xr:uid="{B9FD5D62-F8DB-4800-9980-2EDF7C6D0BF7}"/>
    <cellStyle name="Normal 14 4 2 2" xfId="389" xr:uid="{0390A118-EE7D-4845-8CE3-EDB72C6A7C00}"/>
    <cellStyle name="Normal 14 4 3" xfId="390" xr:uid="{8B108082-9403-455D-84BC-8B7260E3D74C}"/>
    <cellStyle name="Normal 14 5" xfId="391" xr:uid="{9FFDE6D5-D5B3-429F-B3D6-C6A93BE0B09C}"/>
    <cellStyle name="Normal 14 5 2" xfId="392" xr:uid="{120899B3-7655-43B7-A618-C85090F8D68F}"/>
    <cellStyle name="Normal 14 6" xfId="393" xr:uid="{786A2E4E-E04C-495C-8450-F7923EAA08E3}"/>
    <cellStyle name="Normal 140" xfId="394" xr:uid="{23000A34-45FB-4BA1-B445-577DA0F5B839}"/>
    <cellStyle name="Normal 140 2" xfId="395" xr:uid="{7A552735-2575-4A34-B1ED-65640E231984}"/>
    <cellStyle name="Normal 141" xfId="396" xr:uid="{C2FD5098-2027-4A9F-AC1B-C445C00C4685}"/>
    <cellStyle name="Normal 141 2" xfId="397" xr:uid="{73ABFABA-3923-4CD1-9CDB-E9E00A078528}"/>
    <cellStyle name="Normal 142" xfId="398" xr:uid="{E758AB36-8527-4EC1-85F4-520B23DC74F5}"/>
    <cellStyle name="Normal 142 2" xfId="399" xr:uid="{5A54EA8C-337C-4376-86A2-04046438042D}"/>
    <cellStyle name="Normal 143" xfId="400" xr:uid="{E4529D12-A159-4E08-A913-343C53A4E747}"/>
    <cellStyle name="Normal 143 2" xfId="401" xr:uid="{2610AF33-6E7E-4000-A8C1-62EEC5032803}"/>
    <cellStyle name="Normal 144" xfId="402" xr:uid="{D7C76167-21A3-4EC5-8863-D4A64D2BA352}"/>
    <cellStyle name="Normal 144 2" xfId="403" xr:uid="{ED72F398-7FB4-49DF-8CAB-FC32877191B8}"/>
    <cellStyle name="Normal 145" xfId="404" xr:uid="{DDFE1CF6-4FA2-4F9F-8518-62C6F7857DC5}"/>
    <cellStyle name="Normal 145 2" xfId="405" xr:uid="{4FC4723E-E1D5-46D4-B797-53DCFEB4E94D}"/>
    <cellStyle name="Normal 146" xfId="406" xr:uid="{5CC0657F-7E41-4436-A672-CA7407089521}"/>
    <cellStyle name="Normal 146 2" xfId="407" xr:uid="{237F0B61-2A49-4760-B8B1-4FCA06E5FC7F}"/>
    <cellStyle name="Normal 147" xfId="408" xr:uid="{2A6CC46A-62DF-4F92-9DEC-350F2DD7E3CD}"/>
    <cellStyle name="Normal 147 2" xfId="409" xr:uid="{F8925FC7-947F-4B0D-B897-13D9BBBB3577}"/>
    <cellStyle name="Normal 148" xfId="410" xr:uid="{C02E3C89-8128-4855-9BB7-1C06C67B58AB}"/>
    <cellStyle name="Normal 148 2" xfId="411" xr:uid="{BBAF4BD5-A2BD-42B2-A03B-4184768B279F}"/>
    <cellStyle name="Normal 149" xfId="412" xr:uid="{7192C7CB-2E75-40B2-B5C6-F55C98ED2B4E}"/>
    <cellStyle name="Normal 149 2" xfId="413" xr:uid="{EF41A29B-5A19-48B1-80FB-639B2EE6E7CC}"/>
    <cellStyle name="Normal 15" xfId="414" xr:uid="{89BCF341-601E-4C51-84BF-4DCDFA5990D2}"/>
    <cellStyle name="Normal 15 2" xfId="415" xr:uid="{612D604B-5531-4FBE-A32F-AB08D4D19408}"/>
    <cellStyle name="Normal 15 2 2" xfId="416" xr:uid="{0055CEE0-5ACC-4993-853D-7E404C6BEE7F}"/>
    <cellStyle name="Normal 15 2 2 2" xfId="417" xr:uid="{2B8929E2-6B89-4C73-AED4-F43E4C22DB54}"/>
    <cellStyle name="Normal 15 2 2 2 2" xfId="418" xr:uid="{EF42A8EA-2741-4B92-9984-339ECC22ABCB}"/>
    <cellStyle name="Normal 15 2 2 2 2 2" xfId="419" xr:uid="{48F181D9-EC3A-4F29-9062-96E0577A55BC}"/>
    <cellStyle name="Normal 15 2 2 2 3" xfId="420" xr:uid="{BD007F3F-62C3-4921-B089-39389CDD3F2F}"/>
    <cellStyle name="Normal 15 2 2 3" xfId="421" xr:uid="{AC64DB4A-6DD7-4528-A4FD-4D7B564F87D1}"/>
    <cellStyle name="Normal 15 2 2 3 2" xfId="422" xr:uid="{ABF139BF-8334-4332-B25F-1A77EB10730E}"/>
    <cellStyle name="Normal 15 2 2 4" xfId="423" xr:uid="{8FFEE20F-548F-410D-B74E-C153DEFF354A}"/>
    <cellStyle name="Normal 15 2 3" xfId="424" xr:uid="{F059D3D6-AA14-488D-8B7D-8698320123A1}"/>
    <cellStyle name="Normal 15 2 3 2" xfId="425" xr:uid="{BC47DBCA-C3F8-4427-B551-6E97BC2EAB29}"/>
    <cellStyle name="Normal 15 2 3 2 2" xfId="426" xr:uid="{FA43386F-5408-497F-8F20-624E71EE5B77}"/>
    <cellStyle name="Normal 15 2 3 3" xfId="427" xr:uid="{22587521-916C-48DB-BEA9-E60A588AA8C1}"/>
    <cellStyle name="Normal 15 2 4" xfId="428" xr:uid="{C20631EC-24DC-4A86-8A37-7A2A642445DE}"/>
    <cellStyle name="Normal 15 2 4 2" xfId="429" xr:uid="{3532A25C-9357-442F-8097-E262F667BB25}"/>
    <cellStyle name="Normal 15 2 5" xfId="430" xr:uid="{0D30C256-E04F-4AA4-93B5-FE5BF9BB071F}"/>
    <cellStyle name="Normal 15 3" xfId="431" xr:uid="{E0DB625C-70FB-4B82-85EB-858C54BDC8E6}"/>
    <cellStyle name="Normal 15 3 2" xfId="432" xr:uid="{4E1291D1-AE67-40E8-AC46-AC795031977B}"/>
    <cellStyle name="Normal 15 3 2 2" xfId="433" xr:uid="{334BDDD5-7DBB-4872-A932-8ED23625041E}"/>
    <cellStyle name="Normal 15 3 2 2 2" xfId="434" xr:uid="{087C6A13-FE86-46AE-94C2-F8E720FA92F6}"/>
    <cellStyle name="Normal 15 3 2 3" xfId="435" xr:uid="{0C70883C-AB2B-4426-AA59-A6AF26B060F3}"/>
    <cellStyle name="Normal 15 3 3" xfId="436" xr:uid="{627B9A13-F664-48B4-8DD3-F18FD8A67FE3}"/>
    <cellStyle name="Normal 15 3 3 2" xfId="437" xr:uid="{D8C79BA0-60C5-4C7A-B43E-EB8FC2F2FCB6}"/>
    <cellStyle name="Normal 15 3 4" xfId="438" xr:uid="{BC6140F6-37E8-48E1-A61C-BBC5F1069643}"/>
    <cellStyle name="Normal 15 4" xfId="439" xr:uid="{9E8112D3-5218-477E-9ED6-B4CF19B31CC2}"/>
    <cellStyle name="Normal 15 4 2" xfId="440" xr:uid="{9ACD2B88-2DCE-477C-A6DB-68955A04734F}"/>
    <cellStyle name="Normal 15 4 2 2" xfId="441" xr:uid="{262D3E0E-F5B4-46B6-9875-1CF01661B0BA}"/>
    <cellStyle name="Normal 15 4 3" xfId="442" xr:uid="{01163549-8CB7-45E2-8AF1-A09E98121236}"/>
    <cellStyle name="Normal 15 5" xfId="443" xr:uid="{C37151AC-1946-4395-AD6E-0CA806A67134}"/>
    <cellStyle name="Normal 15 5 2" xfId="444" xr:uid="{1EB1EAF0-E23F-4F6D-8095-733C1083546A}"/>
    <cellStyle name="Normal 15 6" xfId="445" xr:uid="{73EDA38F-7F81-4E67-867D-3138CA7361EC}"/>
    <cellStyle name="Normal 150" xfId="446" xr:uid="{140D3D31-DA3F-4086-9AD2-2616EF6E2C78}"/>
    <cellStyle name="Normal 150 2" xfId="447" xr:uid="{867D25D7-99BB-4F97-8AAB-459C15E7CEBD}"/>
    <cellStyle name="Normal 151" xfId="448" xr:uid="{AA7A589E-B1E3-48C1-AC22-F06E13E7312C}"/>
    <cellStyle name="Normal 151 2" xfId="449" xr:uid="{3DDCC4EB-EEFB-434F-AD9D-2D545D4CC647}"/>
    <cellStyle name="Normal 152" xfId="450" xr:uid="{CB800BC5-5418-48E9-9B3B-056A02DD345D}"/>
    <cellStyle name="Normal 152 2" xfId="451" xr:uid="{092820F7-25AC-48B5-8E01-CB9FB77A8BC9}"/>
    <cellStyle name="Normal 153" xfId="452" xr:uid="{931B618C-359B-48E4-BBE6-07A4DCE10669}"/>
    <cellStyle name="Normal 153 2" xfId="453" xr:uid="{DB581A31-E546-4A82-99D9-AA0BA1AB4C5C}"/>
    <cellStyle name="Normal 154" xfId="454" xr:uid="{68A85911-C026-4925-AA9E-9C3F1AC11356}"/>
    <cellStyle name="Normal 154 2" xfId="455" xr:uid="{F524B013-F456-44BA-9ED2-0BBCD534F7D6}"/>
    <cellStyle name="Normal 155" xfId="456" xr:uid="{22911FC8-19BA-45A8-A6A7-EAE647F64342}"/>
    <cellStyle name="Normal 155 2" xfId="457" xr:uid="{FB45619D-2DAC-4196-BE0B-0A8095150BAA}"/>
    <cellStyle name="Normal 156" xfId="458" xr:uid="{E9A3C8A4-47D1-43C8-B816-ACADDEE076CD}"/>
    <cellStyle name="Normal 157" xfId="459" xr:uid="{376D7AF0-A7D5-48DA-8FE1-4C2ACC3B8467}"/>
    <cellStyle name="Normal 158" xfId="460" xr:uid="{BC605B0C-3F79-4BED-89F9-FBDA705841E5}"/>
    <cellStyle name="Normal 159" xfId="461" xr:uid="{A41BC6C8-C154-4AEE-92EE-D8ABFED3292B}"/>
    <cellStyle name="Normal 16" xfId="462" xr:uid="{20755EB4-0916-45E1-B3C8-A4C2B7DD43A9}"/>
    <cellStyle name="Normal 16 2" xfId="463" xr:uid="{CF95DF16-F064-4C00-83D1-958EEF85D0D7}"/>
    <cellStyle name="Normal 16 2 2" xfId="464" xr:uid="{9C6807B6-73BA-4446-ACFC-3A0B930AF3B6}"/>
    <cellStyle name="Normal 16 2 2 2" xfId="465" xr:uid="{A1497FB3-A8A6-45EE-80EA-79FF95D713C4}"/>
    <cellStyle name="Normal 16 2 2 2 2" xfId="466" xr:uid="{CD1A3E67-89EA-4590-BAA1-A868BA37595A}"/>
    <cellStyle name="Normal 16 2 2 2 2 2" xfId="467" xr:uid="{9679CA28-3D74-4F2F-8D34-9285E5D0B6FB}"/>
    <cellStyle name="Normal 16 2 2 2 3" xfId="468" xr:uid="{4BE87EEF-94CD-4C97-9893-3F16ACB888C3}"/>
    <cellStyle name="Normal 16 2 2 3" xfId="469" xr:uid="{58ECF1BE-E632-4222-882C-756633D847A6}"/>
    <cellStyle name="Normal 16 2 2 3 2" xfId="470" xr:uid="{92014D59-8C8F-449F-B1AA-54D182D86573}"/>
    <cellStyle name="Normal 16 2 2 4" xfId="471" xr:uid="{256A3438-7CB8-470B-9E52-A69766091FCF}"/>
    <cellStyle name="Normal 16 2 3" xfId="472" xr:uid="{A14F0EDD-49E3-492E-9892-8D70AFB6535C}"/>
    <cellStyle name="Normal 16 2 3 2" xfId="473" xr:uid="{EFD9F6C7-1B29-47C4-9774-D08EA74F8D50}"/>
    <cellStyle name="Normal 16 2 3 2 2" xfId="474" xr:uid="{34213C56-4CC9-4EF4-ADDC-DC17F60D91E4}"/>
    <cellStyle name="Normal 16 2 3 3" xfId="475" xr:uid="{6A2DA207-AFEE-4DF2-96A2-1656C26045C6}"/>
    <cellStyle name="Normal 16 2 4" xfId="476" xr:uid="{54BCD81B-A3C2-469F-85C2-8513FE6B35BC}"/>
    <cellStyle name="Normal 16 2 4 2" xfId="477" xr:uid="{B52CDFB6-262A-4BF9-87D1-A230B94BDD6E}"/>
    <cellStyle name="Normal 16 2 5" xfId="478" xr:uid="{386D979F-6781-4E00-8DFB-65DCB81750E6}"/>
    <cellStyle name="Normal 16 3" xfId="479" xr:uid="{CBBF9324-7B1D-49FA-8B4F-066B3B2589EE}"/>
    <cellStyle name="Normal 16 3 2" xfId="480" xr:uid="{42505D7A-F343-4C53-9C30-FC45C53C25B9}"/>
    <cellStyle name="Normal 16 3 2 2" xfId="481" xr:uid="{7996F863-6F86-4B8D-ADEF-335CCB9C1384}"/>
    <cellStyle name="Normal 16 3 2 2 2" xfId="482" xr:uid="{1A8A25FC-5EB5-4DAC-863F-9B2396A33822}"/>
    <cellStyle name="Normal 16 3 2 3" xfId="483" xr:uid="{C9521060-3E09-4347-9CB6-CB33F000F83A}"/>
    <cellStyle name="Normal 16 3 3" xfId="484" xr:uid="{E51F00BE-3FAA-4FE2-8BD2-91DAD461B558}"/>
    <cellStyle name="Normal 16 3 3 2" xfId="485" xr:uid="{73989962-D817-4692-9B46-C43AE67EC829}"/>
    <cellStyle name="Normal 16 3 4" xfId="486" xr:uid="{8F9B2FF7-A50F-40D4-A015-1527B0E3275E}"/>
    <cellStyle name="Normal 16 4" xfId="487" xr:uid="{90752ED8-B985-44CF-9B55-B6D8A1145C15}"/>
    <cellStyle name="Normal 16 4 2" xfId="488" xr:uid="{C04E7AEB-4968-432D-A5AB-DAB58581BC67}"/>
    <cellStyle name="Normal 16 4 2 2" xfId="489" xr:uid="{F0DCF373-A26E-4F83-9845-BBFBF93E0553}"/>
    <cellStyle name="Normal 16 4 3" xfId="490" xr:uid="{FB4D4AF9-1689-43D1-A433-708B06775C15}"/>
    <cellStyle name="Normal 16 5" xfId="491" xr:uid="{AB1BFE43-38AD-4722-949B-CB88064B76EC}"/>
    <cellStyle name="Normal 16 5 2" xfId="492" xr:uid="{C5A16BD6-C529-483B-846C-28B1C45C29B4}"/>
    <cellStyle name="Normal 16 6" xfId="493" xr:uid="{F1049B6C-C49A-49CB-A627-231BABE46DE9}"/>
    <cellStyle name="Normal 160" xfId="494" xr:uid="{9256E8BE-63ED-4FE0-90A7-BE7AE637A872}"/>
    <cellStyle name="Normal 161" xfId="495" xr:uid="{610D09E1-2E3D-4267-B88F-CEAE28ED718B}"/>
    <cellStyle name="Normal 162" xfId="496" xr:uid="{D22F9BE9-689E-4EE6-A554-231CED3920D1}"/>
    <cellStyle name="Normal 163" xfId="497" xr:uid="{36A9F7B4-7D3B-4493-AA6D-90740B4A6969}"/>
    <cellStyle name="Normal 17" xfId="498" xr:uid="{E441FEA6-C457-440F-A630-8DF59147E2A4}"/>
    <cellStyle name="Normal 17 2" xfId="499" xr:uid="{DA5BB507-8011-4529-A685-C0BA76721AEF}"/>
    <cellStyle name="Normal 17 2 2" xfId="500" xr:uid="{45B61EAC-3347-4DE6-B2C4-A786FA709033}"/>
    <cellStyle name="Normal 17 2 2 2" xfId="501" xr:uid="{5D223DDA-A0CB-4B38-A985-86B39E6DD0DD}"/>
    <cellStyle name="Normal 17 2 2 2 2" xfId="502" xr:uid="{0F557C6F-79BC-4AD6-AF82-6078A28CAC66}"/>
    <cellStyle name="Normal 17 2 2 2 2 2" xfId="503" xr:uid="{7A5614EA-121B-4F63-B059-BDA06EB35E75}"/>
    <cellStyle name="Normal 17 2 2 2 3" xfId="504" xr:uid="{4640F9BE-B214-4CC5-8B34-238168A2F6AE}"/>
    <cellStyle name="Normal 17 2 2 3" xfId="505" xr:uid="{1FFEC4AF-13B5-4C3F-A131-108E1EAE45B1}"/>
    <cellStyle name="Normal 17 2 2 3 2" xfId="506" xr:uid="{5E526117-9088-4B68-A408-581BDC6328D7}"/>
    <cellStyle name="Normal 17 2 2 4" xfId="507" xr:uid="{0054C6FA-B953-476A-95F3-38ED06B6EF03}"/>
    <cellStyle name="Normal 17 2 3" xfId="508" xr:uid="{A48CC8DE-9D0A-458B-AF01-0D7224CD01C7}"/>
    <cellStyle name="Normal 17 2 3 2" xfId="509" xr:uid="{F5A0DCF8-268C-43CD-8E5B-74ED2EBCF4C1}"/>
    <cellStyle name="Normal 17 2 3 2 2" xfId="510" xr:uid="{FF667871-82E9-4DC3-9155-0DFDBA49800C}"/>
    <cellStyle name="Normal 17 2 3 3" xfId="511" xr:uid="{14B0F166-D692-44F4-B439-ADCC7306DD6D}"/>
    <cellStyle name="Normal 17 2 4" xfId="512" xr:uid="{67DF915A-9689-4AB0-A476-AE3779CBDAFA}"/>
    <cellStyle name="Normal 17 2 4 2" xfId="513" xr:uid="{EE70428A-2861-4B03-BF6F-89C171E7436C}"/>
    <cellStyle name="Normal 17 2 5" xfId="514" xr:uid="{5EBC2D73-BF89-4D01-892F-5AC597A30BED}"/>
    <cellStyle name="Normal 17 3" xfId="515" xr:uid="{15EF4E6C-1B21-4EA8-A953-E05F9B5D3BDD}"/>
    <cellStyle name="Normal 17 3 2" xfId="516" xr:uid="{FF43105A-B46C-4EFF-A0E8-B5971FCFC588}"/>
    <cellStyle name="Normal 17 3 2 2" xfId="517" xr:uid="{6CDC14DA-3929-42D6-8B31-9DB8E5845773}"/>
    <cellStyle name="Normal 17 3 2 2 2" xfId="518" xr:uid="{A78D30B1-B283-45A0-BD43-764BAE79B997}"/>
    <cellStyle name="Normal 17 3 2 3" xfId="519" xr:uid="{8D7652E8-2F9B-4A81-AECB-4207CBE75564}"/>
    <cellStyle name="Normal 17 3 3" xfId="520" xr:uid="{96D6DBA1-FB6F-4349-84DA-3021C77B2C86}"/>
    <cellStyle name="Normal 17 3 3 2" xfId="521" xr:uid="{D8DEC6EC-DECA-4E59-BB18-C942C8801E17}"/>
    <cellStyle name="Normal 17 3 4" xfId="522" xr:uid="{0B131567-7C9B-42AC-9AD8-54AD9E80A5FF}"/>
    <cellStyle name="Normal 17 4" xfId="523" xr:uid="{3B22C0AC-0B35-403C-8CC9-53E7E0EDC772}"/>
    <cellStyle name="Normal 17 4 2" xfId="524" xr:uid="{44E989F1-4D72-490E-8836-B9293D3A8E77}"/>
    <cellStyle name="Normal 17 4 2 2" xfId="525" xr:uid="{4EE6A5DC-661A-4365-9E68-AB927D76B2DD}"/>
    <cellStyle name="Normal 17 4 3" xfId="526" xr:uid="{85044605-53E6-462A-9D22-480B39B9A7E3}"/>
    <cellStyle name="Normal 17 5" xfId="527" xr:uid="{A185D4F7-1FF2-4B35-AFB5-63078E33C658}"/>
    <cellStyle name="Normal 17 5 2" xfId="528" xr:uid="{A6B7BB31-D7B5-4878-A8A2-827F4F9E03EB}"/>
    <cellStyle name="Normal 17 6" xfId="529" xr:uid="{5942630A-7312-4401-814D-EC85E74350A8}"/>
    <cellStyle name="Normal 18" xfId="530" xr:uid="{56889E7D-62A1-4EAB-AB62-289C552DFBC2}"/>
    <cellStyle name="Normal 18 2" xfId="531" xr:uid="{1A3D276E-6EFC-438F-A1D8-11B19A0C5BA9}"/>
    <cellStyle name="Normal 18 2 2" xfId="532" xr:uid="{F3B40E6A-9A48-4F47-AB4F-2F7458BEF89F}"/>
    <cellStyle name="Normal 18 2 2 2" xfId="533" xr:uid="{04D86175-C49A-4DDF-B653-BC3D81689532}"/>
    <cellStyle name="Normal 18 2 2 2 2" xfId="534" xr:uid="{BB7C71A8-FC62-4093-9813-364D0BD30F68}"/>
    <cellStyle name="Normal 18 2 2 2 2 2" xfId="535" xr:uid="{E3A77C95-0697-4DA0-A910-DBA7401CB8C5}"/>
    <cellStyle name="Normal 18 2 2 2 3" xfId="536" xr:uid="{2CDCD2F4-F2DC-452C-BE1E-9F1CF6317A60}"/>
    <cellStyle name="Normal 18 2 2 3" xfId="537" xr:uid="{E4017344-9835-4156-B796-BC3D07320E30}"/>
    <cellStyle name="Normal 18 2 2 3 2" xfId="538" xr:uid="{A7FF38DA-D823-49E3-A327-E7EF1BD3E26D}"/>
    <cellStyle name="Normal 18 2 2 4" xfId="539" xr:uid="{43A1466D-A7BF-4E4D-ADAD-97D5B4897821}"/>
    <cellStyle name="Normal 18 2 3" xfId="540" xr:uid="{04CCC756-8915-48B8-8B2B-901882731BFC}"/>
    <cellStyle name="Normal 18 2 3 2" xfId="541" xr:uid="{70EE786B-6987-4E74-8076-647CB2E76EDF}"/>
    <cellStyle name="Normal 18 2 3 2 2" xfId="542" xr:uid="{4658C0D8-BC03-43B7-A929-5610DBB74E2A}"/>
    <cellStyle name="Normal 18 2 3 3" xfId="543" xr:uid="{B201BA2C-6DDE-4848-B750-7690252968D4}"/>
    <cellStyle name="Normal 18 2 4" xfId="544" xr:uid="{753773FD-9115-49AF-A855-067CA793760F}"/>
    <cellStyle name="Normal 18 2 4 2" xfId="545" xr:uid="{05AF8CAF-A57F-4A17-BE48-BB6BCC8ADCB1}"/>
    <cellStyle name="Normal 18 2 5" xfId="546" xr:uid="{CE5CFF88-1E0C-42DD-BEB9-56FA8B082CEB}"/>
    <cellStyle name="Normal 18 3" xfId="547" xr:uid="{4501602C-7300-4D1A-A559-6CEDE8E6F9EB}"/>
    <cellStyle name="Normal 18 3 2" xfId="548" xr:uid="{73628F4A-3750-444A-B72E-C9B71CF23A40}"/>
    <cellStyle name="Normal 18 3 2 2" xfId="549" xr:uid="{60115791-91FB-477C-B41B-4AD63CF39D14}"/>
    <cellStyle name="Normal 18 3 2 2 2" xfId="550" xr:uid="{4E7275D6-7570-4EDF-A7AD-2F386C815A19}"/>
    <cellStyle name="Normal 18 3 2 3" xfId="551" xr:uid="{A4FADF57-142F-4A37-A3E4-A74E248708B3}"/>
    <cellStyle name="Normal 18 3 3" xfId="552" xr:uid="{AF32E5AC-F585-4E37-A0B0-6CEFD52A3545}"/>
    <cellStyle name="Normal 18 3 3 2" xfId="553" xr:uid="{28DB17BC-A705-4494-94DB-03A5BE2CE128}"/>
    <cellStyle name="Normal 18 3 4" xfId="554" xr:uid="{023DDEF6-5568-4A84-ABAA-9081FCC9E968}"/>
    <cellStyle name="Normal 18 4" xfId="555" xr:uid="{11A0B181-0DD5-42D6-92DE-2709D27D5259}"/>
    <cellStyle name="Normal 18 4 2" xfId="556" xr:uid="{C80D4993-0196-4AE3-9F77-6CCABF4016A0}"/>
    <cellStyle name="Normal 18 4 2 2" xfId="557" xr:uid="{FA7F5745-C0C1-4E2F-B844-EADD75A04FA6}"/>
    <cellStyle name="Normal 18 4 3" xfId="558" xr:uid="{EC7A8119-CB48-47AE-BF09-92DDD961D3FF}"/>
    <cellStyle name="Normal 18 5" xfId="559" xr:uid="{BFAB5558-1FBE-48A3-853E-DA88FEA938CD}"/>
    <cellStyle name="Normal 18 5 2" xfId="560" xr:uid="{8E341DA1-E1BA-4BEC-99CA-9A190851DC1C}"/>
    <cellStyle name="Normal 18 6" xfId="561" xr:uid="{9713E1A5-8B8C-44D8-B745-56588F9B5AE2}"/>
    <cellStyle name="Normal 19" xfId="562" xr:uid="{5F0D1188-A93B-4D31-81D8-B4143EE5E95F}"/>
    <cellStyle name="Normal 19 2" xfId="563" xr:uid="{9671B535-FBD4-4935-926C-4E974DFE5BF6}"/>
    <cellStyle name="Normal 19 2 2" xfId="564" xr:uid="{D89D7151-7018-4F87-97E7-56DA5FF7B15A}"/>
    <cellStyle name="Normal 19 2 2 2" xfId="565" xr:uid="{F46AE25F-8949-41B0-B9CB-3D221B84B81B}"/>
    <cellStyle name="Normal 19 2 2 2 2" xfId="566" xr:uid="{8592F2C1-A3FC-42B8-BA10-8E7A8BB6590D}"/>
    <cellStyle name="Normal 19 2 2 2 2 2" xfId="567" xr:uid="{6FD9C978-D2B0-469D-AF28-07EF398C47CB}"/>
    <cellStyle name="Normal 19 2 2 2 3" xfId="568" xr:uid="{8403B87A-F6CF-4D18-8C8B-A334A8914CE5}"/>
    <cellStyle name="Normal 19 2 2 3" xfId="569" xr:uid="{416488F3-697A-4BAB-B911-6F7E1AB33059}"/>
    <cellStyle name="Normal 19 2 2 3 2" xfId="570" xr:uid="{C7E53E10-766C-478E-8837-5F2764E9F1D8}"/>
    <cellStyle name="Normal 19 2 2 4" xfId="571" xr:uid="{397A8AA7-C8BA-4F65-8612-EFCE84E3020F}"/>
    <cellStyle name="Normal 19 2 3" xfId="572" xr:uid="{614FC55D-2179-4D61-BA16-BB24658CD80B}"/>
    <cellStyle name="Normal 19 2 3 2" xfId="573" xr:uid="{9EFBAED1-A5A7-46C4-B018-2BE3652113AB}"/>
    <cellStyle name="Normal 19 2 3 2 2" xfId="574" xr:uid="{5B664D21-FE9E-48F8-89AC-B4AA10AE8215}"/>
    <cellStyle name="Normal 19 2 3 3" xfId="575" xr:uid="{8F28B199-1E48-45A2-8146-E3402629E2F4}"/>
    <cellStyle name="Normal 19 2 4" xfId="576" xr:uid="{F33AD101-1FF7-4708-B530-5144066BEE8E}"/>
    <cellStyle name="Normal 19 2 4 2" xfId="577" xr:uid="{B7C6D7F5-5D56-4668-ABF3-27E33E04D42E}"/>
    <cellStyle name="Normal 19 2 5" xfId="578" xr:uid="{67DC4FBF-D4CE-4F1D-918D-1A5A31C4A452}"/>
    <cellStyle name="Normal 19 3" xfId="579" xr:uid="{FE306F80-0AB6-4692-86E9-7A0A94C88BC8}"/>
    <cellStyle name="Normal 19 3 2" xfId="580" xr:uid="{43D01C24-0DB8-4F77-A36E-65C88260DD9C}"/>
    <cellStyle name="Normal 19 3 2 2" xfId="581" xr:uid="{5984045C-E2F0-448C-8A70-4DF52E52DAC6}"/>
    <cellStyle name="Normal 19 3 2 2 2" xfId="582" xr:uid="{8B1899BD-C0EB-4277-89AD-B395EC629C0B}"/>
    <cellStyle name="Normal 19 3 2 3" xfId="583" xr:uid="{F1435214-7ADB-4068-8C01-A81CC7810459}"/>
    <cellStyle name="Normal 19 3 3" xfId="584" xr:uid="{D7E60E52-5BC9-44CE-991E-5B8C1241D78B}"/>
    <cellStyle name="Normal 19 3 3 2" xfId="585" xr:uid="{49BE2F40-1F33-427C-969E-4021EEFCBF8B}"/>
    <cellStyle name="Normal 19 3 4" xfId="586" xr:uid="{D7CF3FE8-6751-417E-8722-94BF7DBEC2F8}"/>
    <cellStyle name="Normal 19 4" xfId="587" xr:uid="{5A2C9DF4-E583-4ED5-AB99-1D518A59460D}"/>
    <cellStyle name="Normal 19 4 2" xfId="588" xr:uid="{A1557BBC-B1E8-41C9-81A7-0D0D9D047F20}"/>
    <cellStyle name="Normal 19 4 2 2" xfId="589" xr:uid="{279B91F9-CA61-4E1A-931F-C700A25C13CE}"/>
    <cellStyle name="Normal 19 4 3" xfId="590" xr:uid="{59DBA67A-77BD-48C3-A032-41040623418A}"/>
    <cellStyle name="Normal 19 5" xfId="591" xr:uid="{2467C679-62A2-4FF6-8D18-DCEF49511290}"/>
    <cellStyle name="Normal 19 5 2" xfId="592" xr:uid="{71503A96-1749-43F3-8EB5-8452A1C2CD22}"/>
    <cellStyle name="Normal 19 6" xfId="593" xr:uid="{D30BC2A8-8E3B-4281-919E-3B7F93423716}"/>
    <cellStyle name="Normal 2" xfId="594" xr:uid="{7DA7F03B-F6A6-4DE8-97D8-10DF1CE6CE05}"/>
    <cellStyle name="Normal 2 10" xfId="595" xr:uid="{01156F67-8055-4179-B84C-45824CEC4910}"/>
    <cellStyle name="Normal 2 10 2" xfId="596" xr:uid="{DADC1F85-76B5-4FDD-9540-8080C5308B51}"/>
    <cellStyle name="Normal 2 10 2 2" xfId="597" xr:uid="{99297E0B-974C-46EA-B664-213F1988D784}"/>
    <cellStyle name="Normal 2 10 2 2 2" xfId="598" xr:uid="{97049231-CEFD-479B-89FB-135E2ED82241}"/>
    <cellStyle name="Normal 2 10 2 2 2 2" xfId="599" xr:uid="{6C390AC8-765A-4D17-9BFF-B50AA802F131}"/>
    <cellStyle name="Normal 2 10 2 2 3" xfId="600" xr:uid="{35FDF18C-97F4-44EE-9490-9DB8BE2363CC}"/>
    <cellStyle name="Normal 2 10 2 3" xfId="601" xr:uid="{874A9599-37FB-4431-8177-8D5856C4453F}"/>
    <cellStyle name="Normal 2 10 2 3 2" xfId="602" xr:uid="{72944B3A-25C9-4C0C-9ABE-44385FE58DDC}"/>
    <cellStyle name="Normal 2 10 2 4" xfId="603" xr:uid="{C8E2C66C-4ABF-4904-B1DA-CFB63D5A065B}"/>
    <cellStyle name="Normal 2 10 3" xfId="604" xr:uid="{408FDBCF-C433-47A1-85CD-DE773CBA1B95}"/>
    <cellStyle name="Normal 2 10 3 2" xfId="605" xr:uid="{E4FB795E-3595-46EA-B9CA-5F37EA354286}"/>
    <cellStyle name="Normal 2 10 3 2 2" xfId="606" xr:uid="{00DDC5CE-3103-4460-9F75-9E392843BE1D}"/>
    <cellStyle name="Normal 2 10 3 3" xfId="607" xr:uid="{B6EAB8C7-58E9-48D6-8091-6CF1F0B08817}"/>
    <cellStyle name="Normal 2 10 4" xfId="608" xr:uid="{25E047BD-4E96-4B6D-BC87-C67FA19841A2}"/>
    <cellStyle name="Normal 2 10 4 2" xfId="609" xr:uid="{721765B8-882A-4844-B30E-F55A35B5A8E5}"/>
    <cellStyle name="Normal 2 10 5" xfId="610" xr:uid="{B2AD4802-80F4-4B4E-B70E-4D5EE91540D7}"/>
    <cellStyle name="Normal 2 11" xfId="611" xr:uid="{C52BD36C-A629-4352-9BD2-B68ED4BA5D4A}"/>
    <cellStyle name="Normal 2 11 2" xfId="612" xr:uid="{656601D7-64E3-4039-A631-1F2D2394A396}"/>
    <cellStyle name="Normal 2 11 2 2" xfId="613" xr:uid="{59352A65-AC9D-4E03-AA18-040C7077BC00}"/>
    <cellStyle name="Normal 2 11 2 2 2" xfId="614" xr:uid="{4F666A0F-CE70-4192-8092-1D7084374242}"/>
    <cellStyle name="Normal 2 11 2 2 2 2" xfId="615" xr:uid="{5F356FFD-3348-4642-A24D-72CD39BA9909}"/>
    <cellStyle name="Normal 2 11 2 2 3" xfId="616" xr:uid="{22328D96-1D46-4D4F-80F2-D792D757895B}"/>
    <cellStyle name="Normal 2 11 2 3" xfId="617" xr:uid="{5F82DBF1-35B3-4AB8-883F-3AD1DAA5D4A9}"/>
    <cellStyle name="Normal 2 11 2 3 2" xfId="618" xr:uid="{DC083E8E-9BD5-4C5F-83C0-B45288A65A5E}"/>
    <cellStyle name="Normal 2 11 2 4" xfId="619" xr:uid="{60EC9ACE-3802-4E3A-9430-7DA3CD2A01E3}"/>
    <cellStyle name="Normal 2 11 3" xfId="620" xr:uid="{93D6CC51-EDEC-4ACB-903B-5D5216C0720B}"/>
    <cellStyle name="Normal 2 11 3 2" xfId="621" xr:uid="{99154BD3-139E-4BA8-BE1A-7392B371A20C}"/>
    <cellStyle name="Normal 2 11 3 2 2" xfId="622" xr:uid="{421852F9-C482-442D-A4B4-2F89782BF648}"/>
    <cellStyle name="Normal 2 11 3 3" xfId="623" xr:uid="{CA8A0B79-17F1-4202-A18A-C32F90804A0F}"/>
    <cellStyle name="Normal 2 11 4" xfId="624" xr:uid="{1333664F-8B8F-49B2-9042-FE3DBAEFB7C5}"/>
    <cellStyle name="Normal 2 11 4 2" xfId="625" xr:uid="{21820923-DB20-4A6E-ADEF-854A51DF5C19}"/>
    <cellStyle name="Normal 2 11 5" xfId="626" xr:uid="{314250A2-E24B-414F-A702-33F844D05F9A}"/>
    <cellStyle name="Normal 2 12" xfId="627" xr:uid="{2BC8C952-B7F6-4A8F-B98B-3D4F8B1AB872}"/>
    <cellStyle name="Normal 2 12 2" xfId="628" xr:uid="{52E084BB-89ED-48D7-AD2A-E424316840DD}"/>
    <cellStyle name="Normal 2 12 2 2" xfId="629" xr:uid="{F78FEF9F-0522-4548-A3D6-06C0BBF0116A}"/>
    <cellStyle name="Normal 2 12 2 2 2" xfId="630" xr:uid="{C54AECC3-F811-4608-943E-BE7D23C7DB8A}"/>
    <cellStyle name="Normal 2 12 2 2 2 2" xfId="631" xr:uid="{892CF86F-6EC1-4033-B08B-F6E8D41AF326}"/>
    <cellStyle name="Normal 2 12 2 2 3" xfId="632" xr:uid="{824A76D7-001D-4F5C-AAFD-307055BDF427}"/>
    <cellStyle name="Normal 2 12 2 3" xfId="633" xr:uid="{138F4C56-D81F-4F38-BF3C-87AD3C86E3E7}"/>
    <cellStyle name="Normal 2 12 2 3 2" xfId="634" xr:uid="{7CBC61C8-6066-426E-883E-F02F863E1AEF}"/>
    <cellStyle name="Normal 2 12 2 4" xfId="635" xr:uid="{3103E871-9F23-470A-9E4A-F6E76D67F790}"/>
    <cellStyle name="Normal 2 12 3" xfId="636" xr:uid="{CDC58B61-F91C-44B2-BED8-9537C7109E4E}"/>
    <cellStyle name="Normal 2 12 3 2" xfId="637" xr:uid="{A7FCB2BF-6377-46ED-BB0F-9A1183ED4DDA}"/>
    <cellStyle name="Normal 2 12 3 2 2" xfId="638" xr:uid="{34DB2DB7-6D17-4520-AAC7-E7D22EAFC4F5}"/>
    <cellStyle name="Normal 2 12 3 3" xfId="639" xr:uid="{EC199169-BDE7-4900-B7EC-ACC359EA8387}"/>
    <cellStyle name="Normal 2 12 4" xfId="640" xr:uid="{64541270-EF32-4E0F-855E-EC4046926115}"/>
    <cellStyle name="Normal 2 12 4 2" xfId="641" xr:uid="{7FD7BC70-56B6-4E7B-B3CF-1E4ED86C936B}"/>
    <cellStyle name="Normal 2 12 5" xfId="642" xr:uid="{D9A60C6F-3D75-4DF2-B4E6-AE875EB58C68}"/>
    <cellStyle name="Normal 2 13" xfId="643" xr:uid="{E99B377C-AD53-4E4F-998A-281075299C52}"/>
    <cellStyle name="Normal 2 14" xfId="644" xr:uid="{4254241B-D022-4A48-A72A-4BDE0C3F594D}"/>
    <cellStyle name="Normal 2 15" xfId="645" xr:uid="{4B653995-600E-46E0-8053-ED65CD6474D9}"/>
    <cellStyle name="Normal 2 16" xfId="646" xr:uid="{24C7824F-1FDD-4BB4-A41D-71087FB4FFE5}"/>
    <cellStyle name="Normal 2 17" xfId="647" xr:uid="{BB50D560-FC4B-44FB-8E7B-6F2D91A3E782}"/>
    <cellStyle name="Normal 2 18" xfId="648" xr:uid="{22BF3F95-9ED9-45AF-AD36-F11146AF7E54}"/>
    <cellStyle name="Normal 2 19" xfId="649" xr:uid="{7F483E80-E203-4A1B-8542-AE5D3D6BD1F0}"/>
    <cellStyle name="Normal 2 2" xfId="650" xr:uid="{AFBDCDAA-E964-440B-9A5F-4B1F87EC6BF6}"/>
    <cellStyle name="Normal 2 2 10" xfId="651" xr:uid="{58DD467E-5350-4C71-A557-AF1E9BD1F5E8}"/>
    <cellStyle name="Normal 2 2 2" xfId="652" xr:uid="{CC8AD224-C910-436A-B244-274C2D1818EA}"/>
    <cellStyle name="Normal 2 2 2 2" xfId="653" xr:uid="{AEAE4AEF-8862-4C24-ABB5-C2B63E3A98DB}"/>
    <cellStyle name="Normal 2 2 2 2 2" xfId="654" xr:uid="{1DF61683-6EC9-4A3F-8404-B3B88E84315C}"/>
    <cellStyle name="Normal 2 2 2 2 2 2" xfId="655" xr:uid="{6C1B3230-1A07-4063-B7E2-6832B031BE6B}"/>
    <cellStyle name="Normal 2 2 2 2 2 2 2" xfId="656" xr:uid="{AC840F9E-4DF2-4529-8279-D6174B89FE65}"/>
    <cellStyle name="Normal 2 2 2 2 2 2 2 2" xfId="657" xr:uid="{FDCF6BAE-F184-4816-B343-5356A1609490}"/>
    <cellStyle name="Normal 2 2 2 2 2 2 2 3" xfId="658" xr:uid="{DA796076-9F00-41A7-A2C3-CC8DBCF181D1}"/>
    <cellStyle name="Normal 2 2 2 2 2 2 2 3 2" xfId="659" xr:uid="{B6A62021-93F8-4727-BEE5-6157349182B6}"/>
    <cellStyle name="Normal 2 2 2 2 2 2 2 4" xfId="660" xr:uid="{B9CDEE0E-2E9E-4365-9767-EC5D00A832AF}"/>
    <cellStyle name="Normal 2 2 2 2 2 2 3" xfId="661" xr:uid="{AE40365E-39DE-47FA-8402-9CD584856D7D}"/>
    <cellStyle name="Normal 2 2 2 2 2 3" xfId="662" xr:uid="{A013F6D7-0045-4F23-BCD9-9B4346AB6C8E}"/>
    <cellStyle name="Normal 2 2 2 2 2 3 2" xfId="663" xr:uid="{0619F371-F826-4BB2-A70C-A9A1E069F551}"/>
    <cellStyle name="Normal 2 2 2 2 2 3 2 2" xfId="664" xr:uid="{A879E0B0-9D5B-4DB4-AAB2-3981BA87113A}"/>
    <cellStyle name="Normal 2 2 2 2 2 3 2 2 2" xfId="665" xr:uid="{FEB6F3B9-8139-4604-8C0A-3C4B2BBA5767}"/>
    <cellStyle name="Normal 2 2 2 2 2 3 2 3" xfId="666" xr:uid="{68EFDE7F-E9EC-475F-99EF-593E4D126768}"/>
    <cellStyle name="Normal 2 2 2 2 2 4" xfId="667" xr:uid="{D46911CE-A179-482A-A148-E3404A701BCA}"/>
    <cellStyle name="Normal 2 2 2 2 2 4 2" xfId="668" xr:uid="{E25E007E-64C3-4497-904E-8F898CBFA008}"/>
    <cellStyle name="Normal 2 2 2 2 2 5" xfId="669" xr:uid="{A6A1BAAA-5AFF-4B10-87B9-87DD27650A5F}"/>
    <cellStyle name="Normal 2 2 2 2 3" xfId="670" xr:uid="{210233CF-7059-44BD-997F-C105B0203457}"/>
    <cellStyle name="Normal 2 2 2 2 3 2" xfId="671" xr:uid="{14F71319-ACE5-4BC7-BCAF-7CC7DF572132}"/>
    <cellStyle name="Normal 2 2 2 2 3 3" xfId="672" xr:uid="{761D0A9D-860A-41A6-8079-F5DD15A45893}"/>
    <cellStyle name="Normal 2 2 2 2 3 3 2" xfId="673" xr:uid="{5CF405C3-E5BA-4894-9586-BC0DCD42B7DD}"/>
    <cellStyle name="Normal 2 2 2 2 3 4" xfId="674" xr:uid="{9CCE68AC-DB40-4374-AFAB-F658B8362D64}"/>
    <cellStyle name="Normal 2 2 2 3" xfId="675" xr:uid="{BD1BBA70-5DE8-4DA0-A35A-31CEC07285CE}"/>
    <cellStyle name="Normal 2 2 2 4" xfId="676" xr:uid="{B22D9337-5924-4EA4-9D92-80E0522BF422}"/>
    <cellStyle name="Normal 2 2 2 4 2" xfId="677" xr:uid="{C4CD2F6D-5C6A-4AFA-A829-8E90D40C0A08}"/>
    <cellStyle name="Normal 2 2 2 4 2 2" xfId="678" xr:uid="{BC8CCDCF-DE9D-4579-A156-7170FD839161}"/>
    <cellStyle name="Normal 2 2 2 4 2 2 2" xfId="679" xr:uid="{FE9F3C53-F299-46F1-AA07-C1DAB43C7C0F}"/>
    <cellStyle name="Normal 2 2 2 4 2 3" xfId="680" xr:uid="{A1A35DB0-5781-4FCE-8870-EA10D1A78569}"/>
    <cellStyle name="Normal 2 2 2 5" xfId="681" xr:uid="{FC363365-A0B2-409F-8095-2B46D9DB57E1}"/>
    <cellStyle name="Normal 2 2 2 5 2" xfId="682" xr:uid="{434DD6E7-EE36-41ED-903F-A2447DEFCEEC}"/>
    <cellStyle name="Normal 2 2 2 6" xfId="683" xr:uid="{B0891560-E375-439E-AD02-F8AEEABBCDB0}"/>
    <cellStyle name="Normal 2 2 3" xfId="684" xr:uid="{2B39E6B4-7B6A-476F-ABDC-4DB30D9FCEC0}"/>
    <cellStyle name="Normal 2 2 4" xfId="685" xr:uid="{39651F5F-1979-42F8-B337-AE3F20F3E698}"/>
    <cellStyle name="Normal 2 2 5" xfId="686" xr:uid="{00EC11DB-E7E2-4426-BB62-C7A1030965ED}"/>
    <cellStyle name="Normal 2 2 6" xfId="687" xr:uid="{592019A3-55B5-47D8-94A6-8F661AB4D2F8}"/>
    <cellStyle name="Normal 2 2 7" xfId="688" xr:uid="{51EBC6C7-C475-4087-93F7-6015233D915B}"/>
    <cellStyle name="Normal 2 2 8" xfId="689" xr:uid="{FB75DADF-046D-42DF-90F1-CCCA61904FE2}"/>
    <cellStyle name="Normal 2 2 8 2" xfId="690" xr:uid="{1F935C19-3039-4E59-A44B-2CA96AC4FE6D}"/>
    <cellStyle name="Normal 2 2 8 2 2" xfId="691" xr:uid="{D07C133F-8683-46AC-8278-A553D8635BD1}"/>
    <cellStyle name="Normal 2 2 8 2 2 2" xfId="692" xr:uid="{A6F9986F-2C1C-4734-B8AA-29F23FC9380E}"/>
    <cellStyle name="Normal 2 2 8 2 3" xfId="693" xr:uid="{AFA3A137-7071-404A-ACA6-CF1B80885CF2}"/>
    <cellStyle name="Normal 2 2 8 3" xfId="694" xr:uid="{411D3AA4-E0B6-4B45-8763-7D28ACC29C22}"/>
    <cellStyle name="Normal 2 2 8 3 2" xfId="695" xr:uid="{DE9DAB02-BE9C-41EF-8138-33C084E5EB2F}"/>
    <cellStyle name="Normal 2 2 8 4" xfId="696" xr:uid="{8BE968EE-9970-447E-B6E9-FFB9862C816D}"/>
    <cellStyle name="Normal 2 2 9" xfId="697" xr:uid="{E195D40A-CD4A-411A-A23D-99D53FA90451}"/>
    <cellStyle name="Normal 2 2 9 2" xfId="698" xr:uid="{9F5910D8-DADE-49D7-95BF-D782BAFD8653}"/>
    <cellStyle name="Normal 2 2 9 3" xfId="699" xr:uid="{74853A7E-5CE9-490C-A571-F92B5B1CD5C8}"/>
    <cellStyle name="Normal 2 2 9 3 2" xfId="700" xr:uid="{CA70C532-9D2C-4BB6-AE29-08D47BE8A53E}"/>
    <cellStyle name="Normal 2 2 9 4" xfId="701" xr:uid="{4D5A356C-B22C-4277-97FA-70B3632F70EF}"/>
    <cellStyle name="Normal 2 20" xfId="702" xr:uid="{CB00FFA4-B67C-4C85-8E2B-2FDFB79A480B}"/>
    <cellStyle name="Normal 2 21" xfId="703" xr:uid="{8D22DB06-595A-4B48-9B27-D9B1B235AE0B}"/>
    <cellStyle name="Normal 2 22" xfId="704" xr:uid="{AE94F416-B3CB-4118-9677-0827AEB3C14F}"/>
    <cellStyle name="Normal 2 23" xfId="705" xr:uid="{0918AC4B-E77C-48C0-BC84-8870F1E17FF2}"/>
    <cellStyle name="Normal 2 23 2" xfId="706" xr:uid="{EF32620D-ACCC-41B4-910B-3F7ACA19A20F}"/>
    <cellStyle name="Normal 2 23 2 2" xfId="707" xr:uid="{395F62FC-88AB-4F3A-BDEF-4D43D66A26BC}"/>
    <cellStyle name="Normal 2 23 3" xfId="708" xr:uid="{87433ED3-33FD-4D7B-86AE-D21587F0FCA1}"/>
    <cellStyle name="Normal 2 24" xfId="709" xr:uid="{517486FE-59AB-436E-80B5-61AA8783C8B0}"/>
    <cellStyle name="Normal 2 24 2" xfId="710" xr:uid="{7BA93B43-4C98-4F28-B8EC-A81025DB9CDE}"/>
    <cellStyle name="Normal 2 25" xfId="711" xr:uid="{832C64B9-F3F1-4AC5-B54D-3BD790C77552}"/>
    <cellStyle name="Normal 2 26" xfId="712" xr:uid="{8E76D670-179E-49C3-B1E3-322D697D27D1}"/>
    <cellStyle name="Normal 2 3" xfId="713" xr:uid="{BEF74311-90FE-410C-8C63-27743079A1A2}"/>
    <cellStyle name="Normal 2 3 2" xfId="714" xr:uid="{83607D43-D58E-4A87-B4DF-0628CE27BED1}"/>
    <cellStyle name="Normal 2 4" xfId="715" xr:uid="{FEEA61EC-FE0C-4186-B194-6A18F2D36AB8}"/>
    <cellStyle name="Normal 2 4 2" xfId="716" xr:uid="{4E977187-4AF6-4CDC-BDC6-BF50F3D64D07}"/>
    <cellStyle name="Normal 2 5" xfId="717" xr:uid="{AD1B5262-D0FC-4950-ABC6-ED0050F9954B}"/>
    <cellStyle name="Normal 2 6" xfId="718" xr:uid="{8EA83376-327A-4A5D-A8A9-E3F046781C9B}"/>
    <cellStyle name="Normal 2 6 2" xfId="719" xr:uid="{F5135591-34BA-4250-AAE3-B347F328C85C}"/>
    <cellStyle name="Normal 2 6 2 2" xfId="720" xr:uid="{27584D2C-929A-481A-9B0C-4FD77830121B}"/>
    <cellStyle name="Normal 2 6 2 2 2" xfId="721" xr:uid="{55BACEF5-A7AA-497B-BFFE-5E4A98C0907F}"/>
    <cellStyle name="Normal 2 6 2 2 2 2" xfId="722" xr:uid="{201BF22A-2682-47A7-ABC9-D6A210F97274}"/>
    <cellStyle name="Normal 2 6 2 2 2 2 2" xfId="723" xr:uid="{E99EDF50-C724-4480-9441-265B0D2CBBFC}"/>
    <cellStyle name="Normal 2 6 2 2 2 3" xfId="724" xr:uid="{B2A873D3-21EE-4CC0-A5BB-28E5DCEB2C41}"/>
    <cellStyle name="Normal 2 6 2 2 3" xfId="725" xr:uid="{C4940D6D-9286-4C26-9D43-4D377FED31AE}"/>
    <cellStyle name="Normal 2 6 2 2 3 2" xfId="726" xr:uid="{500D8FDF-EEA1-4EF6-9CA3-C4A82686843A}"/>
    <cellStyle name="Normal 2 6 2 2 4" xfId="727" xr:uid="{B34CD408-165D-44FD-B132-3FBFC63454FD}"/>
    <cellStyle name="Normal 2 6 2 3" xfId="728" xr:uid="{879BD763-9EA8-4EEA-B1B5-2D23E330BC30}"/>
    <cellStyle name="Normal 2 6 2 3 2" xfId="729" xr:uid="{57A11BC1-21DE-4460-A353-23CCCE2CA3F1}"/>
    <cellStyle name="Normal 2 6 2 3 2 2" xfId="730" xr:uid="{D99F407E-FBB1-45A3-AE91-ED71B4CD3424}"/>
    <cellStyle name="Normal 2 6 2 3 3" xfId="731" xr:uid="{D1D92119-116F-41DD-B649-485506588C67}"/>
    <cellStyle name="Normal 2 6 2 4" xfId="732" xr:uid="{1026D7CE-4A51-493D-B045-24B1E47F5A75}"/>
    <cellStyle name="Normal 2 6 2 4 2" xfId="733" xr:uid="{1815BE9C-B740-4069-B8FD-12A0BEBD9D7B}"/>
    <cellStyle name="Normal 2 6 2 5" xfId="734" xr:uid="{AB84D1CB-A5B4-4396-8E35-69978B17FB8C}"/>
    <cellStyle name="Normal 2 6 3" xfId="735" xr:uid="{F0FFD5F5-0533-4A60-AF88-0A6DB68D6D9D}"/>
    <cellStyle name="Normal 2 6 4" xfId="736" xr:uid="{2A825C07-2FC7-4B63-8E79-1287D526DCDF}"/>
    <cellStyle name="Normal 2 6 4 2" xfId="737" xr:uid="{E294626B-C0FF-4EF5-969B-F85FCF9A708B}"/>
    <cellStyle name="Normal 2 6 4 2 2" xfId="738" xr:uid="{0B4B8A21-CD8A-4279-A4C5-4D44B08AC437}"/>
    <cellStyle name="Normal 2 6 4 2 2 2" xfId="739" xr:uid="{E91795E4-E32C-4F6D-9654-3FFB65C76397}"/>
    <cellStyle name="Normal 2 6 4 2 3" xfId="740" xr:uid="{EA1FAD25-EA9D-46FA-8405-EE7F24C6B6A5}"/>
    <cellStyle name="Normal 2 6 4 3" xfId="741" xr:uid="{75BDA063-1154-4866-B264-E403E8400B99}"/>
    <cellStyle name="Normal 2 6 4 3 2" xfId="742" xr:uid="{30BA410E-0288-4FBF-B967-9F3A0767F9D3}"/>
    <cellStyle name="Normal 2 6 4 4" xfId="743" xr:uid="{8DFB5107-0698-4018-8C36-9D7038F28CA4}"/>
    <cellStyle name="Normal 2 6 5" xfId="744" xr:uid="{A21C9C8C-6C85-46CE-ACF9-653AE4D548C5}"/>
    <cellStyle name="Normal 2 6 5 2" xfId="745" xr:uid="{D7F89E4C-4FB2-4EF9-A197-7CCD26DF41FF}"/>
    <cellStyle name="Normal 2 6 5 2 2" xfId="746" xr:uid="{B45A7E1F-791F-4413-9803-D39FBAE85826}"/>
    <cellStyle name="Normal 2 6 5 3" xfId="747" xr:uid="{72551E0F-554E-49C4-A47E-2D7791E035D8}"/>
    <cellStyle name="Normal 2 6 6" xfId="748" xr:uid="{ECC562C4-11FA-428A-8F9D-75CD206233E7}"/>
    <cellStyle name="Normal 2 6 6 2" xfId="749" xr:uid="{5EF99EBE-C6AF-4C1F-9C81-57DE141BCD28}"/>
    <cellStyle name="Normal 2 6 7" xfId="750" xr:uid="{8E005320-5C65-41B9-8F67-CE1C8337642A}"/>
    <cellStyle name="Normal 2 7" xfId="751" xr:uid="{C1DA267E-413F-45A8-ADEC-B9377375A0E6}"/>
    <cellStyle name="Normal 2 7 2" xfId="752" xr:uid="{4B430CD2-B3C3-458D-AD6A-21CE1974FD99}"/>
    <cellStyle name="Normal 2 7 2 2" xfId="753" xr:uid="{7A9892DC-7CFE-4906-82BF-10AB71C32621}"/>
    <cellStyle name="Normal 2 7 2 2 2" xfId="754" xr:uid="{E919C90F-47B6-4AFA-B8A6-C14E0E3D72B1}"/>
    <cellStyle name="Normal 2 7 2 2 2 2" xfId="755" xr:uid="{98C8256E-51AC-42C5-9A10-70C8EAD12A1E}"/>
    <cellStyle name="Normal 2 7 2 2 2 2 2" xfId="756" xr:uid="{AB48F806-D471-4CA2-AE2A-D8D83940E037}"/>
    <cellStyle name="Normal 2 7 2 2 2 3" xfId="757" xr:uid="{0C8C504C-10E7-4A61-A96A-7F99AE4A949A}"/>
    <cellStyle name="Normal 2 7 2 2 3" xfId="758" xr:uid="{401A35EC-887F-4B4D-B627-E86DA039D0E6}"/>
    <cellStyle name="Normal 2 7 2 2 3 2" xfId="759" xr:uid="{CD5847B9-C5E0-4B0C-853E-ABDFAABE9445}"/>
    <cellStyle name="Normal 2 7 2 2 4" xfId="760" xr:uid="{41E1679F-6025-4B5B-954E-28E8BF37435A}"/>
    <cellStyle name="Normal 2 7 2 3" xfId="761" xr:uid="{E39994F1-8797-40BA-92F2-6FE933D4DD5C}"/>
    <cellStyle name="Normal 2 7 2 3 2" xfId="762" xr:uid="{2E3A1243-36F9-4B85-AAE0-EEC69A1B636F}"/>
    <cellStyle name="Normal 2 7 2 3 2 2" xfId="763" xr:uid="{648E0E20-81D6-4368-A9E5-6754A91886B4}"/>
    <cellStyle name="Normal 2 7 2 3 3" xfId="764" xr:uid="{C151CB42-5436-4CC0-A875-065D7F50672C}"/>
    <cellStyle name="Normal 2 7 2 4" xfId="765" xr:uid="{AF32310A-DF9D-43DF-A1F6-63358A4AE4BA}"/>
    <cellStyle name="Normal 2 7 2 4 2" xfId="766" xr:uid="{EBF00C3F-B338-45A9-958D-55571F5F42AB}"/>
    <cellStyle name="Normal 2 7 2 5" xfId="767" xr:uid="{C85345B4-CDE6-4828-B96A-E8B95763F593}"/>
    <cellStyle name="Normal 2 7 3" xfId="768" xr:uid="{D238D73B-00C0-4FFB-ACEE-E6623E313082}"/>
    <cellStyle name="Normal 2 7 3 2" xfId="769" xr:uid="{BA3AC979-AD86-483C-95C4-E400CE41A660}"/>
    <cellStyle name="Normal 2 7 3 2 2" xfId="770" xr:uid="{8966B30C-249F-497A-8A89-7B35DDE0D753}"/>
    <cellStyle name="Normal 2 7 3 2 2 2" xfId="771" xr:uid="{34E520A2-6AF6-4A15-833A-7D0E7EBD7656}"/>
    <cellStyle name="Normal 2 7 3 2 3" xfId="772" xr:uid="{785B3C3C-58C8-4EF6-87FD-372103250086}"/>
    <cellStyle name="Normal 2 7 3 3" xfId="773" xr:uid="{F5241795-F1AF-4874-9ADF-9A6C1E9E539B}"/>
    <cellStyle name="Normal 2 7 3 3 2" xfId="774" xr:uid="{20368A56-D088-46CD-ABB6-10D150135AF7}"/>
    <cellStyle name="Normal 2 7 3 4" xfId="775" xr:uid="{90212FFD-983A-47BB-B533-3CAB1FFE86D7}"/>
    <cellStyle name="Normal 2 7 4" xfId="776" xr:uid="{647DD860-E161-4FF6-96DF-BFBE566B8F60}"/>
    <cellStyle name="Normal 2 7 4 2" xfId="777" xr:uid="{69D26335-8144-42A9-9166-971F6606AB48}"/>
    <cellStyle name="Normal 2 7 4 2 2" xfId="778" xr:uid="{F41FB65E-23BF-4709-BDBB-C6399DB1DEA5}"/>
    <cellStyle name="Normal 2 7 4 3" xfId="779" xr:uid="{9E6E9F93-8106-4E92-9C58-AF51F9EF73E4}"/>
    <cellStyle name="Normal 2 7 5" xfId="780" xr:uid="{F4A0D342-BA10-4357-9D20-4B6A8AF32F3B}"/>
    <cellStyle name="Normal 2 7 5 2" xfId="781" xr:uid="{B4FF8EEC-2C3C-4E73-94D9-0A1BBBF43D81}"/>
    <cellStyle name="Normal 2 7 6" xfId="782" xr:uid="{5E813169-7C85-4647-86D2-B7D62265743D}"/>
    <cellStyle name="Normal 2 8" xfId="783" xr:uid="{6EF9B718-E0D0-4A91-BF8F-D56DB6E92E2D}"/>
    <cellStyle name="Normal 2 8 2" xfId="784" xr:uid="{1E1FCE23-447D-4C13-BC8D-7F92F0B554CE}"/>
    <cellStyle name="Normal 2 8 2 2" xfId="785" xr:uid="{82324A4A-0A03-486C-A590-A033E24D3845}"/>
    <cellStyle name="Normal 2 8 2 2 2" xfId="786" xr:uid="{1111B8DA-76E1-421F-BAF7-E7F9804BD8FA}"/>
    <cellStyle name="Normal 2 8 2 2 2 2" xfId="787" xr:uid="{E5415178-7D65-47F9-9AFA-1253013C5333}"/>
    <cellStyle name="Normal 2 8 2 2 2 2 2" xfId="788" xr:uid="{2970924D-D24C-47B3-A464-D1140E80FF38}"/>
    <cellStyle name="Normal 2 8 2 2 2 3" xfId="789" xr:uid="{A40A1490-19A1-4EA9-89AD-666876638852}"/>
    <cellStyle name="Normal 2 8 2 2 3" xfId="790" xr:uid="{0F7C81F3-0502-418D-B67B-E90DCFA3E877}"/>
    <cellStyle name="Normal 2 8 2 2 3 2" xfId="791" xr:uid="{B9148D69-E0C1-4015-AA0F-5D1F967137C9}"/>
    <cellStyle name="Normal 2 8 2 2 4" xfId="792" xr:uid="{575A0846-F9D2-470D-B0AD-E8954FFDBA4D}"/>
    <cellStyle name="Normal 2 8 2 3" xfId="793" xr:uid="{65C8D632-C800-4F43-AA49-DD750166227E}"/>
    <cellStyle name="Normal 2 8 2 3 2" xfId="794" xr:uid="{BBE1225D-62FD-4E74-BE27-E1E722EB278B}"/>
    <cellStyle name="Normal 2 8 2 3 2 2" xfId="795" xr:uid="{29612C22-7986-42EB-85DD-973F493E22C5}"/>
    <cellStyle name="Normal 2 8 2 3 3" xfId="796" xr:uid="{4DDD0F6F-0812-4641-85AE-7F53F00685A1}"/>
    <cellStyle name="Normal 2 8 2 4" xfId="797" xr:uid="{1D71749C-514F-4F47-B281-BC501132AD37}"/>
    <cellStyle name="Normal 2 8 2 4 2" xfId="798" xr:uid="{03DC2375-D1A5-492F-A166-8EE781CC99D2}"/>
    <cellStyle name="Normal 2 8 2 5" xfId="799" xr:uid="{AE6A462F-4654-482F-8C16-A6EF5C1ED3D7}"/>
    <cellStyle name="Normal 2 9" xfId="800" xr:uid="{2FD67795-7FF9-4082-922D-6AD2D341722B}"/>
    <cellStyle name="Normal 2 9 2" xfId="801" xr:uid="{46EE6D24-9B95-42A1-BEB7-25EB07BA7116}"/>
    <cellStyle name="Normal 2 9 2 2" xfId="802" xr:uid="{FAB7918E-E1A7-4503-B263-49ABC7FB646D}"/>
    <cellStyle name="Normal 2 9 2 2 2" xfId="803" xr:uid="{7B218455-85BB-46E9-B26A-8B26B05151C4}"/>
    <cellStyle name="Normal 2 9 2 2 2 2" xfId="804" xr:uid="{78B043C6-5C51-4B4A-A6DE-5B7FF4E64B19}"/>
    <cellStyle name="Normal 2 9 2 2 3" xfId="805" xr:uid="{95FC3154-54EA-4DE6-84DE-7A0606309A59}"/>
    <cellStyle name="Normal 2 9 2 3" xfId="806" xr:uid="{E6C5DDF1-BB49-48B6-B58A-D096B6A1F985}"/>
    <cellStyle name="Normal 2 9 2 3 2" xfId="807" xr:uid="{DFE74983-05C5-4881-891E-DF5BB73E186E}"/>
    <cellStyle name="Normal 2 9 2 4" xfId="808" xr:uid="{8A9F9C86-9870-42FD-8869-ECBE4D7E4D8F}"/>
    <cellStyle name="Normal 2 9 3" xfId="809" xr:uid="{C2B0281B-703B-46F6-94D2-6EBBD5BD6B04}"/>
    <cellStyle name="Normal 2 9 3 2" xfId="810" xr:uid="{EFE5393A-52D7-43DB-839E-B38A1E0FBA07}"/>
    <cellStyle name="Normal 2 9 3 2 2" xfId="811" xr:uid="{7A45EC4A-37B6-4512-B2CE-E38B7ABCD537}"/>
    <cellStyle name="Normal 2 9 3 3" xfId="812" xr:uid="{8AD3B79E-22A8-4F5C-8688-5B7370635F50}"/>
    <cellStyle name="Normal 2 9 4" xfId="813" xr:uid="{CE3332FD-4C8C-43A8-97A3-4D3F4A7F8EE5}"/>
    <cellStyle name="Normal 2 9 4 2" xfId="814" xr:uid="{F90A2D13-BDF5-4087-A6FB-9E47AA9B3DAE}"/>
    <cellStyle name="Normal 2 9 5" xfId="815" xr:uid="{F891480F-E97E-4AD0-A3C3-AD4D91AD50A9}"/>
    <cellStyle name="Normal 20" xfId="816" xr:uid="{66241869-F55A-4EE3-BC03-279E6F04AA30}"/>
    <cellStyle name="Normal 20 2" xfId="817" xr:uid="{16F7DF01-9F4D-40D4-8BAE-EEC004116744}"/>
    <cellStyle name="Normal 20 2 2" xfId="818" xr:uid="{66958689-1D3A-4F23-8C38-0509A0CC89BE}"/>
    <cellStyle name="Normal 20 2 2 2" xfId="819" xr:uid="{989F4FCB-77D1-454B-88A0-C0946CA7D4B7}"/>
    <cellStyle name="Normal 20 2 2 2 2" xfId="820" xr:uid="{A202CA2D-B673-4297-AC3F-9627FAD583F7}"/>
    <cellStyle name="Normal 20 2 2 2 2 2" xfId="821" xr:uid="{5D0A5042-3D61-4BEA-8CC8-6EE01C90E327}"/>
    <cellStyle name="Normal 20 2 2 2 3" xfId="822" xr:uid="{8C54D27D-599B-47DA-8040-A555CB4A9D00}"/>
    <cellStyle name="Normal 20 2 2 3" xfId="823" xr:uid="{010FD9BE-F407-4FC0-81A1-18BC96B7D5B0}"/>
    <cellStyle name="Normal 20 2 2 3 2" xfId="824" xr:uid="{A54AB988-36C7-4931-BE03-96806FE8D3C0}"/>
    <cellStyle name="Normal 20 2 2 4" xfId="825" xr:uid="{10C41C15-9C1B-4679-AAFA-608D4E1F1CCD}"/>
    <cellStyle name="Normal 20 2 3" xfId="826" xr:uid="{37BCE3B0-11CF-44A6-A148-5BCA5224581E}"/>
    <cellStyle name="Normal 20 2 3 2" xfId="827" xr:uid="{EF5EE287-B62F-4F6F-9339-E13192A39E98}"/>
    <cellStyle name="Normal 20 2 3 2 2" xfId="828" xr:uid="{5E1330AC-3AA0-43B8-B270-27607550E057}"/>
    <cellStyle name="Normal 20 2 3 3" xfId="829" xr:uid="{5241997E-A2D7-484C-8D26-E480FE46DD8A}"/>
    <cellStyle name="Normal 20 2 4" xfId="830" xr:uid="{783D093D-EA91-4147-A506-9DC6DEBA30E6}"/>
    <cellStyle name="Normal 20 2 4 2" xfId="831" xr:uid="{409DB8C5-729D-4989-B6C5-BA69FBAC55A2}"/>
    <cellStyle name="Normal 20 2 5" xfId="832" xr:uid="{4892A15B-6313-4E06-8E6E-629D203F8BD9}"/>
    <cellStyle name="Normal 20 3" xfId="833" xr:uid="{A48557DD-6560-4366-A129-B4C748B00270}"/>
    <cellStyle name="Normal 20 3 2" xfId="834" xr:uid="{1423A106-8276-4E0C-A2C0-CF19957DEF45}"/>
    <cellStyle name="Normal 20 3 2 2" xfId="835" xr:uid="{43816BD0-22F6-4F73-8058-03AEAC96D8F3}"/>
    <cellStyle name="Normal 20 3 2 2 2" xfId="836" xr:uid="{46DCADE3-355E-4663-BF1E-74C40532D307}"/>
    <cellStyle name="Normal 20 3 2 2 2 2" xfId="837" xr:uid="{67EF5A27-90DF-4A4F-8A46-050EE12CE689}"/>
    <cellStyle name="Normal 20 3 2 2 3" xfId="838" xr:uid="{5966F606-8373-4D78-B9E2-DE8AA5F11E2A}"/>
    <cellStyle name="Normal 20 3 2 3" xfId="839" xr:uid="{F235FA98-EA67-4C71-9700-67A9F3612A83}"/>
    <cellStyle name="Normal 20 3 2 3 2" xfId="840" xr:uid="{91D59527-F170-43A5-B002-44AD962D67B8}"/>
    <cellStyle name="Normal 20 3 2 4" xfId="841" xr:uid="{A71413FE-711F-4752-8B03-826E1E302899}"/>
    <cellStyle name="Normal 20 3 3" xfId="842" xr:uid="{AA62E959-35A3-4BC8-83D0-2C26716EDEFA}"/>
    <cellStyle name="Normal 20 3 3 2" xfId="843" xr:uid="{85580438-746D-46DF-8FBF-02C6B9F50DCC}"/>
    <cellStyle name="Normal 20 3 3 2 2" xfId="844" xr:uid="{651810A8-43EA-46AF-B1BF-154615F39197}"/>
    <cellStyle name="Normal 20 3 3 3" xfId="845" xr:uid="{C03D90FE-0490-48B4-BE33-CD22F8FE14E2}"/>
    <cellStyle name="Normal 20 3 4" xfId="846" xr:uid="{3BEBD6EE-8664-4AEA-B38E-1DB4B0FB8B03}"/>
    <cellStyle name="Normal 20 3 4 2" xfId="847" xr:uid="{370F3203-D1FC-4B18-81BB-44EA82AA3542}"/>
    <cellStyle name="Normal 20 3 5" xfId="848" xr:uid="{BD62A0FF-456C-42C3-893D-9F8F39763EBE}"/>
    <cellStyle name="Normal 20 4" xfId="849" xr:uid="{A29AB1CE-FE79-4F40-852F-B9B305D96107}"/>
    <cellStyle name="Normal 20 4 2" xfId="850" xr:uid="{BDF9413A-9509-4E19-A5B6-857C2D45EE6F}"/>
    <cellStyle name="Normal 20 4 2 2" xfId="851" xr:uid="{48CD322A-B28B-4451-B389-AAC8EA972DCF}"/>
    <cellStyle name="Normal 20 4 2 2 2" xfId="852" xr:uid="{D41E03BE-B229-40D2-9281-73FC3991F44E}"/>
    <cellStyle name="Normal 20 4 2 3" xfId="853" xr:uid="{2F9F16A1-1DD1-4733-A847-2A81B990F3CC}"/>
    <cellStyle name="Normal 20 4 3" xfId="854" xr:uid="{FC74174B-4B81-4671-AE41-C9FA69AFB97F}"/>
    <cellStyle name="Normal 20 4 3 2" xfId="855" xr:uid="{5A8FD0CD-DE04-4591-8EBA-111ED72439FD}"/>
    <cellStyle name="Normal 20 4 4" xfId="856" xr:uid="{993AE8CA-0055-469B-8745-0D0C22344776}"/>
    <cellStyle name="Normal 20 5" xfId="857" xr:uid="{FF42D5B6-361E-4AD3-8109-302B86DEF90D}"/>
    <cellStyle name="Normal 20 5 2" xfId="858" xr:uid="{0DDD4EE9-ED16-49BB-8CE4-FCDE53D5D39F}"/>
    <cellStyle name="Normal 20 5 2 2" xfId="859" xr:uid="{CA3D8DD2-7679-45E2-B0E3-FD37F9F8286A}"/>
    <cellStyle name="Normal 20 5 3" xfId="860" xr:uid="{593B1CA6-58A0-4DD4-B198-5192229CF8B4}"/>
    <cellStyle name="Normal 20 6" xfId="861" xr:uid="{2EB5AF63-B5A3-46E6-82B8-0CD0C96F8D62}"/>
    <cellStyle name="Normal 20 6 2" xfId="862" xr:uid="{B16772E9-8577-447C-8DFB-E5797EFF8CE5}"/>
    <cellStyle name="Normal 20 7" xfId="863" xr:uid="{84E070D5-D767-4C07-94E8-6246AA15578F}"/>
    <cellStyle name="Normal 21" xfId="864" xr:uid="{1D55355B-FCE9-4553-9D79-3FCE7D73F5F6}"/>
    <cellStyle name="Normal 21 2" xfId="865" xr:uid="{F3870611-7EB6-40F6-BC34-27FE328CB296}"/>
    <cellStyle name="Normal 21 2 2" xfId="866" xr:uid="{3AEEEEFB-BC71-4617-A4EA-4EA62254E2A8}"/>
    <cellStyle name="Normal 21 2 2 2" xfId="867" xr:uid="{FE21E599-ABBB-47AE-B446-97160FBE7291}"/>
    <cellStyle name="Normal 21 2 2 2 2" xfId="868" xr:uid="{A0FB8AAD-D7A1-4537-8F54-774F11ACCA78}"/>
    <cellStyle name="Normal 21 2 2 2 2 2" xfId="869" xr:uid="{040C2FEA-6B5E-4542-AC11-B713C91D0F43}"/>
    <cellStyle name="Normal 21 2 2 2 3" xfId="870" xr:uid="{582E4CC4-5B37-4645-8E2D-EB17618D35A4}"/>
    <cellStyle name="Normal 21 2 2 3" xfId="871" xr:uid="{45E31DBE-4853-4A13-9387-4104FB08718D}"/>
    <cellStyle name="Normal 21 2 2 3 2" xfId="872" xr:uid="{A1B54368-CF54-4B83-B1D2-2DBC3FF36F7D}"/>
    <cellStyle name="Normal 21 2 2 4" xfId="873" xr:uid="{B062BA2D-EAEB-4572-B500-61D62D6A2BF5}"/>
    <cellStyle name="Normal 21 2 3" xfId="874" xr:uid="{9B2C192B-4252-48CD-9CA8-05FD7B1E8A59}"/>
    <cellStyle name="Normal 21 2 3 2" xfId="875" xr:uid="{FD1E91B0-65D7-406B-806C-35B4AFFFF84B}"/>
    <cellStyle name="Normal 21 2 3 2 2" xfId="876" xr:uid="{8B2F566D-6B5A-4C04-A72A-2D774A03A114}"/>
    <cellStyle name="Normal 21 2 3 3" xfId="877" xr:uid="{24DED70A-81BE-4C94-83D1-4D2FC777DC45}"/>
    <cellStyle name="Normal 21 2 4" xfId="878" xr:uid="{25AE83C1-BD73-4E4F-9C66-D8BC100C98F7}"/>
    <cellStyle name="Normal 21 2 4 2" xfId="879" xr:uid="{235AC8CE-C19A-4FE2-8AE4-88AA9B43DCAA}"/>
    <cellStyle name="Normal 21 2 5" xfId="880" xr:uid="{F5560BC0-D08D-4768-94AA-E5FDA7DB8CE2}"/>
    <cellStyle name="Normal 21 3" xfId="881" xr:uid="{33EE4A74-98DB-4ABD-9111-29636A22FC17}"/>
    <cellStyle name="Normal 21 3 2" xfId="882" xr:uid="{3280760F-9074-4DB2-BBF5-CFAB7B7A1BE8}"/>
    <cellStyle name="Normal 21 3 2 2" xfId="883" xr:uid="{30E72A67-F95B-4552-B686-DCB60C70B714}"/>
    <cellStyle name="Normal 21 3 2 2 2" xfId="884" xr:uid="{C72482B6-5702-4C97-884E-CF4ED7D853F6}"/>
    <cellStyle name="Normal 21 3 2 3" xfId="885" xr:uid="{BEDA8A2F-84CB-475A-A317-920F529270EA}"/>
    <cellStyle name="Normal 21 3 3" xfId="886" xr:uid="{7CBC3C72-EFBA-4764-B314-0AF806C81D25}"/>
    <cellStyle name="Normal 21 3 3 2" xfId="887" xr:uid="{020F0869-5822-40AF-83D0-7DE56567E49A}"/>
    <cellStyle name="Normal 21 3 4" xfId="888" xr:uid="{3EFD7DDC-003F-41A3-8F93-B0E66EF7A9A6}"/>
    <cellStyle name="Normal 21 4" xfId="889" xr:uid="{D1A18874-9FAA-425B-97B3-783C43969814}"/>
    <cellStyle name="Normal 21 4 2" xfId="890" xr:uid="{170CBD64-A6F8-410D-BB11-1FEB51653054}"/>
    <cellStyle name="Normal 21 4 2 2" xfId="891" xr:uid="{26BE2E49-2641-4371-9492-7333FB26DD54}"/>
    <cellStyle name="Normal 21 4 3" xfId="892" xr:uid="{EDAD0606-7978-4486-B7A3-37F82A6DD39D}"/>
    <cellStyle name="Normal 21 5" xfId="893" xr:uid="{680AF0AA-5428-4CB6-8C70-B4843670074D}"/>
    <cellStyle name="Normal 21 5 2" xfId="894" xr:uid="{BE9ABD16-7408-4D71-979B-0CAE2E2843A9}"/>
    <cellStyle name="Normal 21 6" xfId="895" xr:uid="{A9EF3469-A905-4D84-8A78-BD1E19115D74}"/>
    <cellStyle name="Normal 22" xfId="896" xr:uid="{12D7B246-D253-4D50-A577-6032CFC185FB}"/>
    <cellStyle name="Normal 22 2" xfId="897" xr:uid="{94A4CAB1-859C-4498-B151-2A2A08DC299B}"/>
    <cellStyle name="Normal 22 2 2" xfId="898" xr:uid="{D843F9BD-7D14-423C-874F-BD3066628A4B}"/>
    <cellStyle name="Normal 22 2 2 2" xfId="899" xr:uid="{F5E1A121-D93A-4C39-87A0-5AE92F27793D}"/>
    <cellStyle name="Normal 22 2 2 2 2" xfId="900" xr:uid="{5D12C62B-92E8-4371-9A9F-685A55C6131C}"/>
    <cellStyle name="Normal 22 2 2 2 2 2" xfId="901" xr:uid="{64EF27AC-D797-45AC-AF8C-6666B1AC2A41}"/>
    <cellStyle name="Normal 22 2 2 2 3" xfId="902" xr:uid="{D0BA8141-EE59-4756-9D43-A1E4051F0169}"/>
    <cellStyle name="Normal 22 2 2 3" xfId="903" xr:uid="{CC997153-C58D-478A-9ECD-68CD5AC67F79}"/>
    <cellStyle name="Normal 22 2 2 3 2" xfId="904" xr:uid="{E35F4B29-D24A-473D-AAD7-179A29F99A05}"/>
    <cellStyle name="Normal 22 2 2 4" xfId="905" xr:uid="{2C9EE74D-DD1D-48F5-86C1-B8FB21BAA636}"/>
    <cellStyle name="Normal 22 2 3" xfId="906" xr:uid="{72D47795-171C-4FE4-B21D-8058F50350EA}"/>
    <cellStyle name="Normal 22 2 3 2" xfId="907" xr:uid="{A08ACE86-ECBC-4B5F-95D0-AC2F33BE401B}"/>
    <cellStyle name="Normal 22 2 3 2 2" xfId="908" xr:uid="{9016359C-E0EC-488C-A259-BE1A424A91F4}"/>
    <cellStyle name="Normal 22 2 3 3" xfId="909" xr:uid="{CC23A7F9-1193-4A58-96B9-69F978F77811}"/>
    <cellStyle name="Normal 22 2 4" xfId="910" xr:uid="{08394543-3341-40A9-A23F-F163D832329E}"/>
    <cellStyle name="Normal 22 2 4 2" xfId="911" xr:uid="{DD7E9185-2246-4553-AE4F-50ADF0DEC013}"/>
    <cellStyle name="Normal 22 2 5" xfId="912" xr:uid="{E80AC6D6-6BE5-48B7-851C-382C9FB953B8}"/>
    <cellStyle name="Normal 22 3" xfId="913" xr:uid="{5A3626E4-E584-49FF-8689-370C51B15289}"/>
    <cellStyle name="Normal 22 3 2" xfId="914" xr:uid="{F4AF282E-E568-420C-9C11-802F31C1CE8D}"/>
    <cellStyle name="Normal 22 3 2 2" xfId="915" xr:uid="{839CB827-0A23-44B3-9A63-1423EC9A1CF9}"/>
    <cellStyle name="Normal 22 3 2 2 2" xfId="916" xr:uid="{31B6F82D-9FB3-4C8B-98A8-B3C1C52B7455}"/>
    <cellStyle name="Normal 22 3 2 3" xfId="917" xr:uid="{3AF26C6B-D2F9-444E-8C3F-03B8ADBFF5B5}"/>
    <cellStyle name="Normal 22 3 3" xfId="918" xr:uid="{08C217CF-E7BC-4779-97BD-E6F366BB855C}"/>
    <cellStyle name="Normal 22 3 3 2" xfId="919" xr:uid="{AB1870E3-2C98-4A10-8BA3-45D3AA7286FF}"/>
    <cellStyle name="Normal 22 3 4" xfId="920" xr:uid="{208D9BFC-A6C1-43BB-B8CC-4F32D00E9225}"/>
    <cellStyle name="Normal 22 4" xfId="921" xr:uid="{0767DBAB-1EBC-48A6-BFF3-AD879A50778C}"/>
    <cellStyle name="Normal 22 4 2" xfId="922" xr:uid="{293FD49F-1A92-4959-A239-71FFA6F4526F}"/>
    <cellStyle name="Normal 22 4 2 2" xfId="923" xr:uid="{F3AA2DD6-E51C-4F9D-80F3-08591D84CD9C}"/>
    <cellStyle name="Normal 22 4 3" xfId="924" xr:uid="{ADE31B30-E321-4E0C-B163-018C422389D0}"/>
    <cellStyle name="Normal 22 5" xfId="925" xr:uid="{1505C7D0-FE5E-4955-931F-8093611FBFC7}"/>
    <cellStyle name="Normal 22 5 2" xfId="926" xr:uid="{4DC61721-5444-4F1D-8A4E-5F7CFE157235}"/>
    <cellStyle name="Normal 22 6" xfId="927" xr:uid="{608F8E22-083C-4280-AFEF-32143CDA4C6E}"/>
    <cellStyle name="Normal 23" xfId="928" xr:uid="{7DE20A84-6A8A-41EF-86D7-208ABEC7D0E1}"/>
    <cellStyle name="Normal 24" xfId="929" xr:uid="{1735BDCC-BC1C-4FA7-9D94-E9371371C225}"/>
    <cellStyle name="Normal 24 2" xfId="930" xr:uid="{B2A5A8CD-A217-412D-B281-7F17B5BB20FC}"/>
    <cellStyle name="Normal 24 2 2" xfId="931" xr:uid="{8BCD11DE-7938-4FE1-B033-4CCBB655E462}"/>
    <cellStyle name="Normal 24 2 2 2" xfId="932" xr:uid="{5991B62D-E66C-4330-9871-A0F431FE5129}"/>
    <cellStyle name="Normal 24 2 2 2 2" xfId="933" xr:uid="{753D2386-E6E5-4720-BD1D-C37CA0A2EB7B}"/>
    <cellStyle name="Normal 24 2 2 3" xfId="934" xr:uid="{CC603E0A-8EE7-43A5-AF2B-8CDDC2B0BB69}"/>
    <cellStyle name="Normal 24 2 3" xfId="935" xr:uid="{6D521B11-57C8-4D48-83D3-24AB55E6AA3B}"/>
    <cellStyle name="Normal 24 2 3 2" xfId="936" xr:uid="{D4B07522-C30F-4EFD-BF0E-DA13562DFE89}"/>
    <cellStyle name="Normal 24 2 4" xfId="937" xr:uid="{5FF6E3EC-122F-4527-A6A4-3E98C3B597CC}"/>
    <cellStyle name="Normal 24 3" xfId="938" xr:uid="{D3AC3168-93BA-4A05-8C43-D4F03084C0F5}"/>
    <cellStyle name="Normal 24 3 2" xfId="939" xr:uid="{4EC24135-A5A5-42B1-9DB3-01C2DC0FFDE1}"/>
    <cellStyle name="Normal 24 3 2 2" xfId="940" xr:uid="{F1DDD2DA-1157-4F99-83D8-061C02316D9C}"/>
    <cellStyle name="Normal 24 3 3" xfId="941" xr:uid="{55A2A192-FBC0-4687-A0A7-167E43BE667F}"/>
    <cellStyle name="Normal 24 4" xfId="942" xr:uid="{41BB48EE-6AA8-4A41-9D3B-627D90E58B82}"/>
    <cellStyle name="Normal 24 4 2" xfId="943" xr:uid="{517D8EB0-AFA2-476E-A17B-BB3387862013}"/>
    <cellStyle name="Normal 24 5" xfId="944" xr:uid="{FA0726EF-B9EE-4746-8030-0BEA2881F63C}"/>
    <cellStyle name="Normal 25" xfId="945" xr:uid="{A811DD0D-0F16-455D-ACCD-82C27F5871CC}"/>
    <cellStyle name="Normal 25 2" xfId="946" xr:uid="{15578184-708D-4D9D-8C73-791E62933E68}"/>
    <cellStyle name="Normal 25 2 2" xfId="947" xr:uid="{1CE7274C-E8C4-41A4-833F-F1007CBC6A3F}"/>
    <cellStyle name="Normal 25 2 2 2" xfId="948" xr:uid="{1094F020-EAA9-40F9-86B2-EE28EF96FE61}"/>
    <cellStyle name="Normal 25 2 2 2 2" xfId="949" xr:uid="{A6AADEEE-12FD-4422-A13B-B6563A1DFD42}"/>
    <cellStyle name="Normal 25 2 2 2 2 2" xfId="950" xr:uid="{98EDBEAB-1020-4DC4-9FC7-9B5FE222BD5A}"/>
    <cellStyle name="Normal 25 2 2 2 3" xfId="951" xr:uid="{3991DEFD-736C-46E7-BB6C-08FA6CC0EFB7}"/>
    <cellStyle name="Normal 25 2 2 3" xfId="952" xr:uid="{22242981-9875-44A8-9D25-BCFDDB517648}"/>
    <cellStyle name="Normal 25 2 2 3 2" xfId="953" xr:uid="{30816F8E-BF22-46DB-A231-EDF12531364E}"/>
    <cellStyle name="Normal 25 2 2 4" xfId="954" xr:uid="{EE5F7269-DA6C-4364-B5C1-BCA676AF9DB0}"/>
    <cellStyle name="Normal 25 2 3" xfId="955" xr:uid="{004740B2-C351-40F1-8022-C720F5F1AFFF}"/>
    <cellStyle name="Normal 25 2 3 2" xfId="956" xr:uid="{183E4F66-CF61-4251-A1C7-1938FC675C10}"/>
    <cellStyle name="Normal 25 2 3 2 2" xfId="957" xr:uid="{B5F1F263-11E1-4906-B652-7FE930201A6E}"/>
    <cellStyle name="Normal 25 2 3 3" xfId="958" xr:uid="{1A3EC1B3-FEA6-4F89-A1F6-0F1E29BAB3AA}"/>
    <cellStyle name="Normal 25 2 4" xfId="959" xr:uid="{4523519F-68F1-45EA-B153-85F6496E4BB9}"/>
    <cellStyle name="Normal 25 2 4 2" xfId="960" xr:uid="{D6338F08-FB08-4C14-8493-7079BD4142B1}"/>
    <cellStyle name="Normal 25 2 5" xfId="961" xr:uid="{D76F6C8F-D127-445B-928A-B2E072F1330D}"/>
    <cellStyle name="Normal 25 3" xfId="962" xr:uid="{20F754DA-A490-41DB-8220-4EBBDDA348DE}"/>
    <cellStyle name="Normal 25 3 2" xfId="963" xr:uid="{A5DB005C-A077-4DC8-95F1-15160E46DF69}"/>
    <cellStyle name="Normal 25 3 2 2" xfId="964" xr:uid="{1FF53C14-9D6F-4A21-B33B-47DA2CB2E63C}"/>
    <cellStyle name="Normal 25 3 2 2 2" xfId="965" xr:uid="{F945C15C-FDCC-4667-90DF-22FC70036348}"/>
    <cellStyle name="Normal 25 3 2 3" xfId="966" xr:uid="{43A00575-3008-4C87-B1AA-338DAE6A9AD1}"/>
    <cellStyle name="Normal 25 3 3" xfId="967" xr:uid="{F501414E-41FA-4780-874D-45F3DA36DFD4}"/>
    <cellStyle name="Normal 25 3 3 2" xfId="968" xr:uid="{3CEE87ED-A285-4BD3-B3F6-DE7B83FCB26C}"/>
    <cellStyle name="Normal 25 3 4" xfId="969" xr:uid="{FCE5A0F5-054F-4B85-8E2A-9752263F8A2D}"/>
    <cellStyle name="Normal 25 4" xfId="970" xr:uid="{71E6CD89-0656-4AD4-AD2B-E5EA9AF5981E}"/>
    <cellStyle name="Normal 25 4 2" xfId="971" xr:uid="{62C5F1EF-B354-4381-B42F-3C7B3E9E922E}"/>
    <cellStyle name="Normal 25 4 2 2" xfId="972" xr:uid="{CFD2BDF2-705B-4188-9B02-643017C668EE}"/>
    <cellStyle name="Normal 25 4 3" xfId="973" xr:uid="{594AD105-36A0-4D6E-A623-4C940BF43F7B}"/>
    <cellStyle name="Normal 25 5" xfId="974" xr:uid="{AB2CD453-6AA8-4CB7-AC39-0314F9FB6E23}"/>
    <cellStyle name="Normal 25 5 2" xfId="975" xr:uid="{E5106472-491B-43E9-8ED0-5D2BFF4DEE02}"/>
    <cellStyle name="Normal 25 6" xfId="976" xr:uid="{3BB874EE-E55E-4E36-8548-B5A3CC2D005C}"/>
    <cellStyle name="Normal 26" xfId="977" xr:uid="{15B0CEA1-7EAC-46FA-80CB-6E86153E558A}"/>
    <cellStyle name="Normal 26 2" xfId="978" xr:uid="{1B3EAA87-5B7D-4A6B-A94C-28D95F75DDC1}"/>
    <cellStyle name="Normal 26 3" xfId="979" xr:uid="{BD2FB6D3-ADD1-4D47-A33F-6330E36CD9E3}"/>
    <cellStyle name="Normal 27" xfId="980" xr:uid="{8B8390FA-1F94-4C06-A8A7-78C3781909AD}"/>
    <cellStyle name="Normal 27 2" xfId="981" xr:uid="{F4DB9D3A-3E4F-4F7C-96AE-245D8876239B}"/>
    <cellStyle name="Normal 27 2 2" xfId="982" xr:uid="{4D308AD1-5503-4A06-9177-D8BAF766F6EB}"/>
    <cellStyle name="Normal 27 2 2 2" xfId="983" xr:uid="{C34C0EF1-C2FA-4EA4-A91C-51FF0CD56215}"/>
    <cellStyle name="Normal 27 2 2 2 2" xfId="984" xr:uid="{155C8183-97E2-4A1D-86CD-B0A4CAFFDDE7}"/>
    <cellStyle name="Normal 27 2 2 3" xfId="985" xr:uid="{52B62AB0-A2E4-4B5D-A2D5-A23C49FDE5E4}"/>
    <cellStyle name="Normal 27 2 3" xfId="986" xr:uid="{94DEA47E-F82B-4569-8608-EEC6779ED99B}"/>
    <cellStyle name="Normal 27 2 3 2" xfId="987" xr:uid="{B4F729D5-C6D6-469D-979B-03BE74A5E072}"/>
    <cellStyle name="Normal 27 2 4" xfId="988" xr:uid="{3DD7D58E-108E-4C55-9A62-3084F821921A}"/>
    <cellStyle name="Normal 27 3" xfId="989" xr:uid="{EA0ECE7C-DCFB-4E5A-BACC-5FB99A286105}"/>
    <cellStyle name="Normal 27 3 2" xfId="990" xr:uid="{1FD2DAD5-A405-4ECB-9C92-EB987C767230}"/>
    <cellStyle name="Normal 27 3 2 2" xfId="991" xr:uid="{A48BF576-82EE-4A1D-800B-A4D516EBCD35}"/>
    <cellStyle name="Normal 27 3 3" xfId="992" xr:uid="{76B57F22-5C18-421B-950B-B07A6783A700}"/>
    <cellStyle name="Normal 27 4" xfId="993" xr:uid="{B0394BC9-F0EE-41CC-8817-B6B13F828447}"/>
    <cellStyle name="Normal 27 4 2" xfId="994" xr:uid="{9BB0F5EC-D89E-42A6-8FD1-72DB4EA0EB0D}"/>
    <cellStyle name="Normal 27 5" xfId="995" xr:uid="{6F723400-15C4-4155-87D7-FC1BA9A2E93E}"/>
    <cellStyle name="Normal 28" xfId="996" xr:uid="{FE9CAAC1-5666-4506-AB03-A8606DC6F533}"/>
    <cellStyle name="Normal 28 2" xfId="997" xr:uid="{F7566536-7E8E-4200-8572-791DC7F1D89C}"/>
    <cellStyle name="Normal 28 3" xfId="998" xr:uid="{EE60E134-3914-4BDF-B085-2AFD908C9DE5}"/>
    <cellStyle name="Normal 29" xfId="999" xr:uid="{2CF90B4B-064C-4357-8797-A21501CCF05B}"/>
    <cellStyle name="Normal 29 2" xfId="1000" xr:uid="{BD816905-CD75-47D3-9960-AE4D11F556A4}"/>
    <cellStyle name="Normal 29 2 2" xfId="1001" xr:uid="{5D7D3551-35AB-4749-9468-FDF05EA86DF3}"/>
    <cellStyle name="Normal 29 2 2 2" xfId="1002" xr:uid="{B2CD2891-0907-40EE-BFBC-9A0262B6969F}"/>
    <cellStyle name="Normal 29 2 2 2 2" xfId="1003" xr:uid="{C00A5CF5-DEDB-4DCA-B064-72925841CC40}"/>
    <cellStyle name="Normal 29 2 2 3" xfId="1004" xr:uid="{199233AF-C2C1-4770-9277-97C2C9F4C668}"/>
    <cellStyle name="Normal 29 2 3" xfId="1005" xr:uid="{92321D11-6A01-46CF-9309-D0288F6B467B}"/>
    <cellStyle name="Normal 29 2 3 2" xfId="1006" xr:uid="{68D4B3FD-A971-473C-BA9A-4EF253C7EBBB}"/>
    <cellStyle name="Normal 29 2 4" xfId="1007" xr:uid="{B3607846-4A3A-4620-8701-24D570E4BFA7}"/>
    <cellStyle name="Normal 29 3" xfId="1008" xr:uid="{D757FB20-18E3-4715-895D-8DAE8E72900E}"/>
    <cellStyle name="Normal 29 3 2" xfId="1009" xr:uid="{3D946365-D145-43DD-BFCA-63760AE3152B}"/>
    <cellStyle name="Normal 29 3 2 2" xfId="1010" xr:uid="{921A9EF9-DFD0-4766-8705-898BB3E7AD9F}"/>
    <cellStyle name="Normal 29 3 3" xfId="1011" xr:uid="{7E181BFF-4BC5-43A2-A35F-F27FAF738836}"/>
    <cellStyle name="Normal 29 4" xfId="1012" xr:uid="{F151D5FF-047C-4940-A829-85245702923F}"/>
    <cellStyle name="Normal 29 4 2" xfId="1013" xr:uid="{B45D990A-02D8-4728-8C5C-85BF4EF55426}"/>
    <cellStyle name="Normal 29 5" xfId="1014" xr:uid="{824E5E30-DBA6-4F3E-A0BC-CC7D86BAC833}"/>
    <cellStyle name="Normal 3" xfId="1015" xr:uid="{A57257BD-F988-4E57-A0B2-51BD9F3AAB73}"/>
    <cellStyle name="Normal 3 10" xfId="1016" xr:uid="{672ACED7-86ED-49F8-A728-9334BF144C88}"/>
    <cellStyle name="Normal 3 2" xfId="1017" xr:uid="{5AD5E3DD-20F3-4714-801C-F3AB34A43297}"/>
    <cellStyle name="Normal 3 2 2" xfId="1018" xr:uid="{C5AFD32F-C99A-4437-AD96-F776445B6FE3}"/>
    <cellStyle name="Normal 3 2 2 2" xfId="1019" xr:uid="{73F8D18A-22FA-489A-8780-50B9D70145C6}"/>
    <cellStyle name="Normal 3 2 2 3" xfId="1020" xr:uid="{4C61BAF6-9A7A-45F3-8B8A-9A06F9DBDB9E}"/>
    <cellStyle name="Normal 3 2 2 3 2" xfId="1021" xr:uid="{8A129BB1-6C01-448E-8C3D-2AF85AF6CB41}"/>
    <cellStyle name="Normal 3 2 2 3 2 2" xfId="1022" xr:uid="{AECCFF49-6E11-45AF-8DF7-95F30786674B}"/>
    <cellStyle name="Normal 3 2 2 3 3" xfId="1023" xr:uid="{300D6E70-51A1-4B0E-BE95-64F938218C50}"/>
    <cellStyle name="Normal 3 2 2 4" xfId="1024" xr:uid="{DA136DB0-1D0E-49C1-B7E5-EFDD3F65D674}"/>
    <cellStyle name="Normal 3 2 2 4 2" xfId="1025" xr:uid="{6AE58FC7-FF2D-47A3-8A46-8EE25471B18E}"/>
    <cellStyle name="Normal 3 2 2 5" xfId="1026" xr:uid="{4D032DB6-BE12-4425-A605-6A529ACAFFB0}"/>
    <cellStyle name="Normal 3 3" xfId="1027" xr:uid="{11769165-F346-42D7-902F-D458AA72AB44}"/>
    <cellStyle name="Normal 3 3 2" xfId="1028" xr:uid="{66A6E524-DFAF-43AA-817B-3754B98C74B1}"/>
    <cellStyle name="Normal 3 3 2 2" xfId="1029" xr:uid="{747151DB-257A-43E0-8D33-FB73900D25AD}"/>
    <cellStyle name="Normal 3 3 2 2 2" xfId="1030" xr:uid="{B85E6EA1-ECAB-4CCC-AD21-AEB7AD941851}"/>
    <cellStyle name="Normal 3 3 2 2 2 2" xfId="1031" xr:uid="{5FAB928C-8BDE-4691-B56E-9B993A986C65}"/>
    <cellStyle name="Normal 3 3 2 2 2 2 2" xfId="1032" xr:uid="{B2AF0146-D690-4FEA-815F-763AE232C85D}"/>
    <cellStyle name="Normal 3 3 2 2 2 3" xfId="1033" xr:uid="{9AB4D6D3-A2FE-4847-BB4B-FDD81464E29A}"/>
    <cellStyle name="Normal 3 3 2 2 3" xfId="1034" xr:uid="{68FF1CCA-29A3-47FF-B9DF-0A6998B6E4AF}"/>
    <cellStyle name="Normal 3 3 2 2 3 2" xfId="1035" xr:uid="{144AC4B0-E0D2-4C4B-88A5-0554441FFE0E}"/>
    <cellStyle name="Normal 3 3 2 2 4" xfId="1036" xr:uid="{4900DBBA-A68E-4309-8EB7-BB506093A98B}"/>
    <cellStyle name="Normal 3 3 2 3" xfId="1037" xr:uid="{39B01D26-781F-495F-9614-7E8188D68E14}"/>
    <cellStyle name="Normal 3 3 2 3 2" xfId="1038" xr:uid="{87E1C012-BE1F-4A16-BC11-B3A73C5693BD}"/>
    <cellStyle name="Normal 3 3 2 3 2 2" xfId="1039" xr:uid="{826EEE20-BAAE-4537-BDDF-01291B3D9534}"/>
    <cellStyle name="Normal 3 3 2 3 3" xfId="1040" xr:uid="{1FF06970-AD86-4E56-9EFA-9F2084880D3C}"/>
    <cellStyle name="Normal 3 3 2 4" xfId="1041" xr:uid="{BE6EA7C8-40D3-4A0D-AC1A-0FB501BA9A18}"/>
    <cellStyle name="Normal 3 3 2 4 2" xfId="1042" xr:uid="{492945E4-4D63-4BB3-9C05-9F860EAA0F76}"/>
    <cellStyle name="Normal 3 3 2 5" xfId="1043" xr:uid="{ADACD685-15DA-4B1D-93BC-7E42B6BEC6C5}"/>
    <cellStyle name="Normal 3 3 3" xfId="1044" xr:uid="{10C1AA93-0A31-478F-BBC7-1FAC9AFC1903}"/>
    <cellStyle name="Normal 3 3 3 2" xfId="1045" xr:uid="{8216376B-A732-4675-A8DF-A49EBC549004}"/>
    <cellStyle name="Normal 3 3 3 2 2" xfId="1046" xr:uid="{9F002A8B-E0DD-4B16-9E83-68218F13D77A}"/>
    <cellStyle name="Normal 3 3 3 2 2 2" xfId="1047" xr:uid="{8B81DCAB-A1EF-4E09-8153-EE26FD8176B4}"/>
    <cellStyle name="Normal 3 3 3 2 3" xfId="1048" xr:uid="{2CB295AA-6FDA-4914-83B3-5A67F6DE0779}"/>
    <cellStyle name="Normal 3 3 3 3" xfId="1049" xr:uid="{48396848-F091-4B23-85A5-318CEEF64369}"/>
    <cellStyle name="Normal 3 3 3 3 2" xfId="1050" xr:uid="{DFC5FFB6-04FF-4A42-9DC4-EEFD1EF8AE51}"/>
    <cellStyle name="Normal 3 3 3 4" xfId="1051" xr:uid="{8F91144C-9292-42FF-841C-275247AB0197}"/>
    <cellStyle name="Normal 3 3 4" xfId="1052" xr:uid="{260261DE-C476-4BC2-A0BA-09B0281E9BA3}"/>
    <cellStyle name="Normal 3 3 4 2" xfId="1053" xr:uid="{CEDAB2BE-2F70-4EC5-A9D3-71FBE6E4C089}"/>
    <cellStyle name="Normal 3 3 4 2 2" xfId="1054" xr:uid="{5A504ADC-0C20-4091-8909-C4425F3EC825}"/>
    <cellStyle name="Normal 3 3 4 3" xfId="1055" xr:uid="{BC67B21F-143C-40A5-836E-DA8AA0CFA408}"/>
    <cellStyle name="Normal 3 3 5" xfId="1056" xr:uid="{769D6C0F-DFCA-41B2-BDF8-4A5304B77290}"/>
    <cellStyle name="Normal 3 3 5 2" xfId="1057" xr:uid="{9D6616B8-CE3E-4831-A329-857D30C0C39C}"/>
    <cellStyle name="Normal 3 3 6" xfId="1058" xr:uid="{6ED04FEC-3375-4576-9017-1397CC627818}"/>
    <cellStyle name="Normal 3 4" xfId="1059" xr:uid="{592D4C75-4D72-41D1-BE42-21FFDDA56CC2}"/>
    <cellStyle name="Normal 3 4 2" xfId="1060" xr:uid="{1CB51DF8-CBE4-42E5-9930-8935FECC53B7}"/>
    <cellStyle name="Normal 3 4 2 2" xfId="1061" xr:uid="{7DE3DAD5-CABB-4D5D-922E-5F03861647B6}"/>
    <cellStyle name="Normal 3 4 2 2 2" xfId="1062" xr:uid="{210C2629-B761-4F10-A305-65E62CADF56C}"/>
    <cellStyle name="Normal 3 4 2 2 2 2" xfId="1063" xr:uid="{5410925B-3DD4-4746-B389-627411E6B687}"/>
    <cellStyle name="Normal 3 4 2 2 2 2 2" xfId="1064" xr:uid="{56484642-17DE-464A-B0FD-DB0AA19CA713}"/>
    <cellStyle name="Normal 3 4 2 2 2 3" xfId="1065" xr:uid="{2F2DCE08-65CF-4C5C-820D-921434DCABEC}"/>
    <cellStyle name="Normal 3 4 2 2 3" xfId="1066" xr:uid="{AC7D399A-2156-4100-BCCC-C09F3358F312}"/>
    <cellStyle name="Normal 3 4 2 2 3 2" xfId="1067" xr:uid="{97466007-276B-428A-8E57-2FA5F782ABC1}"/>
    <cellStyle name="Normal 3 4 2 2 4" xfId="1068" xr:uid="{3A54AE14-3D93-4DD9-B91F-21FFF18FB021}"/>
    <cellStyle name="Normal 3 4 2 3" xfId="1069" xr:uid="{521E8937-47C3-4EC9-AEE4-AA2C002ABB87}"/>
    <cellStyle name="Normal 3 4 2 3 2" xfId="1070" xr:uid="{74284A1A-B14D-4C0C-B755-B883773145EA}"/>
    <cellStyle name="Normal 3 4 2 3 2 2" xfId="1071" xr:uid="{C215CD5F-83AE-4553-9A90-1D7FD563F095}"/>
    <cellStyle name="Normal 3 4 2 3 3" xfId="1072" xr:uid="{FA3348F1-B923-47C5-89CE-44B7886B82E9}"/>
    <cellStyle name="Normal 3 4 2 4" xfId="1073" xr:uid="{D3615A55-F70F-498F-AD00-8F22AF15DFA5}"/>
    <cellStyle name="Normal 3 4 2 4 2" xfId="1074" xr:uid="{420E73B6-2CE6-4207-9DAA-1F3645F398FF}"/>
    <cellStyle name="Normal 3 4 2 5" xfId="1075" xr:uid="{2635A28B-1A25-4146-8E63-CFD01D9CEF57}"/>
    <cellStyle name="Normal 3 4 3" xfId="1076" xr:uid="{3117C406-AF95-4EC2-B19B-D5FB25A89563}"/>
    <cellStyle name="Normal 3 4 3 2" xfId="1077" xr:uid="{41C49E53-68F2-4E1B-A1C6-8032AA7A93F4}"/>
    <cellStyle name="Normal 3 4 3 2 2" xfId="1078" xr:uid="{86BCA1F5-7B22-4423-BB1B-E00E13F8C50D}"/>
    <cellStyle name="Normal 3 4 3 2 2 2" xfId="1079" xr:uid="{96C85A88-D208-4C9F-BFCA-3B681BF3D1F1}"/>
    <cellStyle name="Normal 3 4 3 2 3" xfId="1080" xr:uid="{B0CEDF1D-8C9A-450E-A490-FE24625BFEBA}"/>
    <cellStyle name="Normal 3 4 3 3" xfId="1081" xr:uid="{2523FEA0-8595-4CA3-B5D6-C4B85A06A7D8}"/>
    <cellStyle name="Normal 3 4 3 3 2" xfId="1082" xr:uid="{0F9C9F60-A23F-4689-8447-A3F1609AA314}"/>
    <cellStyle name="Normal 3 4 3 4" xfId="1083" xr:uid="{21F16934-809E-4136-A3FE-540B42F9B5EB}"/>
    <cellStyle name="Normal 3 4 4" xfId="1084" xr:uid="{662A08C7-62B0-48E0-905F-E8392E69EB90}"/>
    <cellStyle name="Normal 3 4 4 2" xfId="1085" xr:uid="{5CAE7D81-31FA-448E-B183-53233BCCD40A}"/>
    <cellStyle name="Normal 3 4 4 2 2" xfId="1086" xr:uid="{F564B1A8-3C2B-4E37-B22C-FF6E2B90AAA9}"/>
    <cellStyle name="Normal 3 4 4 3" xfId="1087" xr:uid="{8FBD821B-DD5E-445B-8CF0-A11B81329A38}"/>
    <cellStyle name="Normal 3 4 5" xfId="1088" xr:uid="{B1DBCD61-F89B-4F49-819A-0CD265BE4F41}"/>
    <cellStyle name="Normal 3 4 5 2" xfId="1089" xr:uid="{16C56506-F8ED-4908-91FC-A067DB6F04AD}"/>
    <cellStyle name="Normal 3 4 6" xfId="1090" xr:uid="{CB41A57D-DE7D-4CE0-B8AB-89AE536D3D12}"/>
    <cellStyle name="Normal 3 5" xfId="1091" xr:uid="{F5909A40-AA33-4182-A757-F13472F57393}"/>
    <cellStyle name="Normal 3 5 2" xfId="1092" xr:uid="{F5B405F8-52B9-40E9-B549-D3C575F08B5D}"/>
    <cellStyle name="Normal 3 5 2 2" xfId="1093" xr:uid="{CBE0A9E4-CB87-49C9-A710-FF789D631F85}"/>
    <cellStyle name="Normal 3 5 2 2 2" xfId="1094" xr:uid="{BF8E6ABD-6BAB-4849-B5AE-5C4EAE942C12}"/>
    <cellStyle name="Normal 3 5 2 2 2 2" xfId="1095" xr:uid="{43085C9F-5543-40C9-BB3D-99335248FF81}"/>
    <cellStyle name="Normal 3 5 2 2 3" xfId="1096" xr:uid="{0D5F71F0-18D0-44D1-A702-951E9EE2FE9E}"/>
    <cellStyle name="Normal 3 5 2 3" xfId="1097" xr:uid="{5AFB16B4-E067-41E6-86A4-3E8A422C57F8}"/>
    <cellStyle name="Normal 3 5 2 3 2" xfId="1098" xr:uid="{2945DC05-9B12-4D2C-B0D2-81C3EFC85521}"/>
    <cellStyle name="Normal 3 5 2 4" xfId="1099" xr:uid="{C7DBE097-AE94-4669-8A09-A77FF92449AB}"/>
    <cellStyle name="Normal 3 5 3" xfId="1100" xr:uid="{E5DEE9A5-E7E5-4A91-BF4C-CD592C060FE2}"/>
    <cellStyle name="Normal 3 5 3 2" xfId="1101" xr:uid="{F32D85F9-5D48-4F34-B6FC-FFCC432046DC}"/>
    <cellStyle name="Normal 3 5 3 2 2" xfId="1102" xr:uid="{629C852D-EFBC-4B60-831B-7D09CB0FC963}"/>
    <cellStyle name="Normal 3 5 3 3" xfId="1103" xr:uid="{ADE2C763-D2E0-4488-8C41-A0950065CFAC}"/>
    <cellStyle name="Normal 3 5 4" xfId="1104" xr:uid="{17BDD9DD-4362-4801-9BE1-7CB54CDEFDFD}"/>
    <cellStyle name="Normal 3 5 4 2" xfId="1105" xr:uid="{F9249311-CE0F-467C-9501-004AF1F736FC}"/>
    <cellStyle name="Normal 3 5 5" xfId="1106" xr:uid="{49EB47F2-BF47-4EE8-B4DB-9FC6E95CE96E}"/>
    <cellStyle name="Normal 3 6" xfId="1107" xr:uid="{E754F80F-F6A3-40E2-93C8-E7DC222CFB31}"/>
    <cellStyle name="Normal 3 7" xfId="1108" xr:uid="{3C20A0E9-756F-4C24-BA30-A8878E2E490F}"/>
    <cellStyle name="Normal 3 7 2" xfId="1109" xr:uid="{0C556C1E-E2DB-4637-9196-21549B073A63}"/>
    <cellStyle name="Normal 3 7 2 2" xfId="1110" xr:uid="{98AC7CD4-AF2A-42A1-A397-5C652C69BC81}"/>
    <cellStyle name="Normal 3 7 3" xfId="1111" xr:uid="{04E01FD5-7B42-49B7-9029-967F98C2247F}"/>
    <cellStyle name="Normal 3 8" xfId="1112" xr:uid="{3EA04F62-60A3-4E70-801E-178C72304FED}"/>
    <cellStyle name="Normal 3 8 2" xfId="1113" xr:uid="{9A3B0EF8-D37D-409C-B1C2-C6FF14C757F4}"/>
    <cellStyle name="Normal 3 9" xfId="1114" xr:uid="{3EF10B12-3E2B-4F8A-BBBA-30678FA86C0D}"/>
    <cellStyle name="Normal 30" xfId="1115" xr:uid="{D6FFB793-9504-4BC3-AFAA-5E0AA2AD1B96}"/>
    <cellStyle name="Normal 30 2" xfId="1116" xr:uid="{41841566-D590-42AE-B78F-B1DD5D039275}"/>
    <cellStyle name="Normal 30 2 2" xfId="1117" xr:uid="{C12A2681-18E2-475F-96D8-8FFBAD06692F}"/>
    <cellStyle name="Normal 30 2 2 2" xfId="1118" xr:uid="{CC435354-E1C1-4728-9A92-2BE0641A4BC8}"/>
    <cellStyle name="Normal 30 2 2 2 2" xfId="1119" xr:uid="{F0F0B561-9688-4B6D-A45D-7A48E91E5A04}"/>
    <cellStyle name="Normal 30 2 2 3" xfId="1120" xr:uid="{2991449D-4A95-422D-A267-5D51694E1875}"/>
    <cellStyle name="Normal 30 2 3" xfId="1121" xr:uid="{B46F7353-ABBF-492B-A4C4-1E7E3CF2D3DF}"/>
    <cellStyle name="Normal 30 2 3 2" xfId="1122" xr:uid="{2A29C3EA-EA9B-44B0-B322-6F8F4008F7EA}"/>
    <cellStyle name="Normal 30 2 4" xfId="1123" xr:uid="{29BCCA2C-4E3B-48C0-8043-1AB0784A3FDD}"/>
    <cellStyle name="Normal 30 3" xfId="1124" xr:uid="{EF48C351-B65A-4153-A65E-99DB776C37D8}"/>
    <cellStyle name="Normal 30 3 2" xfId="1125" xr:uid="{6013B28D-73DD-4D39-8A48-5B85AC5C5744}"/>
    <cellStyle name="Normal 30 3 2 2" xfId="1126" xr:uid="{094791D0-DCE3-4A66-8033-C0C084A47B0A}"/>
    <cellStyle name="Normal 30 3 3" xfId="1127" xr:uid="{B4E5BA60-334C-4426-BB42-DCEAE22E94BD}"/>
    <cellStyle name="Normal 30 4" xfId="1128" xr:uid="{5E165637-201C-4518-A106-48520EAA97E6}"/>
    <cellStyle name="Normal 30 4 2" xfId="1129" xr:uid="{52FDF891-81E0-483B-8464-AE8C2C4B3141}"/>
    <cellStyle name="Normal 30 5" xfId="1130" xr:uid="{DD96F7D9-8995-480A-8DDA-7C427CCA84F1}"/>
    <cellStyle name="Normal 31" xfId="1131" xr:uid="{4AA940E5-F921-433D-90C7-CAD942296C98}"/>
    <cellStyle name="Normal 31 2" xfId="1132" xr:uid="{74D06B8A-EE20-43FF-A78D-A5ADE5DD62C6}"/>
    <cellStyle name="Normal 31 2 2" xfId="1133" xr:uid="{1F4D6ECE-1188-48AA-B5F1-8B693CE1FC96}"/>
    <cellStyle name="Normal 31 2 2 2" xfId="1134" xr:uid="{80E7E525-48A3-45DB-B0DE-F734BD52AE70}"/>
    <cellStyle name="Normal 31 2 2 2 2" xfId="1135" xr:uid="{823A8CCC-0058-4B18-A9EC-41876C797D05}"/>
    <cellStyle name="Normal 31 2 2 3" xfId="1136" xr:uid="{277F5E22-47A7-46DA-8700-585DCDC8ACAD}"/>
    <cellStyle name="Normal 31 2 3" xfId="1137" xr:uid="{A68D4D55-CCDD-487B-84CA-2B2AC3834C1F}"/>
    <cellStyle name="Normal 31 2 3 2" xfId="1138" xr:uid="{D219E00B-C5E1-4FE8-9EF6-51B2DD6BE106}"/>
    <cellStyle name="Normal 31 2 4" xfId="1139" xr:uid="{A5583DB4-3C9A-44CA-9936-3601AC1156D6}"/>
    <cellStyle name="Normal 31 3" xfId="1140" xr:uid="{C3B0567A-375A-452A-9A9B-6F2A9AD18639}"/>
    <cellStyle name="Normal 31 3 2" xfId="1141" xr:uid="{3C27A33E-F1BD-4A36-B525-0575E234911D}"/>
    <cellStyle name="Normal 31 3 2 2" xfId="1142" xr:uid="{525A80D3-8926-43BF-AF04-86960520A696}"/>
    <cellStyle name="Normal 31 3 3" xfId="1143" xr:uid="{160B2EB3-9265-4C13-9E0F-DDBC7C2B8FFD}"/>
    <cellStyle name="Normal 31 4" xfId="1144" xr:uid="{1DD25570-14B8-4141-9E4E-C43D71637722}"/>
    <cellStyle name="Normal 31 4 2" xfId="1145" xr:uid="{206D233F-5E4E-4DD4-BA48-93133BDFB1FD}"/>
    <cellStyle name="Normal 31 5" xfId="1146" xr:uid="{9055FA0E-1F1A-4D81-8C07-8A3CB4467FD3}"/>
    <cellStyle name="Normal 32" xfId="1147" xr:uid="{EAFF6EC1-861F-4E59-A57A-8B46D8068BDB}"/>
    <cellStyle name="Normal 32 2" xfId="1148" xr:uid="{22F6278C-7EE2-4C76-8593-BEF0A7B3BE53}"/>
    <cellStyle name="Normal 32 2 2" xfId="1149" xr:uid="{51C19722-957F-4504-80A7-6E3153C58EDC}"/>
    <cellStyle name="Normal 32 2 2 2" xfId="1150" xr:uid="{85E40B68-672F-4306-96A9-8EE18E9B24B7}"/>
    <cellStyle name="Normal 32 2 2 2 2" xfId="1151" xr:uid="{BC2B93EC-0B21-4A7F-89C9-89B2E9CB5DC4}"/>
    <cellStyle name="Normal 32 2 2 3" xfId="1152" xr:uid="{0462F59B-9C09-4C2A-864E-45E86E930813}"/>
    <cellStyle name="Normal 32 2 3" xfId="1153" xr:uid="{852EC4F9-CB22-458A-BA47-E3E1EC9870A4}"/>
    <cellStyle name="Normal 32 2 3 2" xfId="1154" xr:uid="{E18C5199-7EE3-46EE-B816-11B6AB734A59}"/>
    <cellStyle name="Normal 32 2 4" xfId="1155" xr:uid="{525BE670-5251-4056-B82F-C0E7395AA853}"/>
    <cellStyle name="Normal 32 3" xfId="1156" xr:uid="{66A1DF32-8964-4D96-8783-AFAEFBE79B6F}"/>
    <cellStyle name="Normal 32 3 2" xfId="1157" xr:uid="{6DB5D085-5E1E-453F-A8AF-3DAF9E829E49}"/>
    <cellStyle name="Normal 32 3 2 2" xfId="1158" xr:uid="{4FB3A318-E2D4-4571-BF91-96A515D5F460}"/>
    <cellStyle name="Normal 32 3 3" xfId="1159" xr:uid="{C84DCD49-6BF0-43C2-BD4C-7A3798E86008}"/>
    <cellStyle name="Normal 32 4" xfId="1160" xr:uid="{615ABCB9-A3C4-471D-9848-F4E71615A989}"/>
    <cellStyle name="Normal 32 4 2" xfId="1161" xr:uid="{195E3A8E-FB44-4B16-B741-3C971ECF4A2B}"/>
    <cellStyle name="Normal 32 5" xfId="1162" xr:uid="{18ED480B-468E-4B1B-8163-496797A52B49}"/>
    <cellStyle name="Normal 33" xfId="1163" xr:uid="{B9389DCD-7D59-4FC8-BA4B-2746C938073F}"/>
    <cellStyle name="Normal 33 2" xfId="1164" xr:uid="{D720B0B0-11A3-4B62-9C37-85222B7506D0}"/>
    <cellStyle name="Normal 33 2 2" xfId="1165" xr:uid="{7FB32305-3C36-4468-9F02-903AE5A3D7F7}"/>
    <cellStyle name="Normal 33 2 2 2" xfId="1166" xr:uid="{8FBB856D-D0FE-4740-B476-B32B91B802DF}"/>
    <cellStyle name="Normal 33 2 2 2 2" xfId="1167" xr:uid="{DBF234EF-0CA0-4CFB-96F4-89557869F3AD}"/>
    <cellStyle name="Normal 33 2 2 3" xfId="1168" xr:uid="{DB2D3A37-C9C5-401B-ACBF-B499597EAF04}"/>
    <cellStyle name="Normal 33 2 3" xfId="1169" xr:uid="{B8DB90F7-99A1-4D1B-A889-0975A6AB147A}"/>
    <cellStyle name="Normal 33 2 3 2" xfId="1170" xr:uid="{7FC5AB69-83C5-4DF5-BDB2-4839F35496D0}"/>
    <cellStyle name="Normal 33 2 4" xfId="1171" xr:uid="{CB9D0DAC-CE4B-421D-96EE-00B336C0D45E}"/>
    <cellStyle name="Normal 33 3" xfId="1172" xr:uid="{0C169BC8-2A4A-4B23-9B27-392A35547BA9}"/>
    <cellStyle name="Normal 33 3 2" xfId="1173" xr:uid="{52EBC714-106F-420D-9EDB-00E41C9EE151}"/>
    <cellStyle name="Normal 33 3 2 2" xfId="1174" xr:uid="{B981A61E-466D-4816-B5B4-E13BFEE3BC6C}"/>
    <cellStyle name="Normal 33 3 3" xfId="1175" xr:uid="{5E3D98D8-1490-47EE-9049-9F3895DBE83F}"/>
    <cellStyle name="Normal 33 4" xfId="1176" xr:uid="{DF133675-7530-4C88-B8A8-430716091DF3}"/>
    <cellStyle name="Normal 33 4 2" xfId="1177" xr:uid="{EADEA2BE-6C13-4B8E-B4E9-C3B0F5F99DC4}"/>
    <cellStyle name="Normal 33 5" xfId="1178" xr:uid="{2469731F-DDE5-4DFA-BADA-BCCBC33E55AD}"/>
    <cellStyle name="Normal 34" xfId="1179" xr:uid="{3E839841-F333-49E6-AC8C-285AC8EA59C8}"/>
    <cellStyle name="Normal 34 2" xfId="1180" xr:uid="{11F76BAF-1F68-459A-90F5-6F3A0B3A3AC8}"/>
    <cellStyle name="Normal 34 2 2" xfId="1181" xr:uid="{38CBECEC-F547-420D-9795-9E3EBB4E0E88}"/>
    <cellStyle name="Normal 34 2 2 2" xfId="1182" xr:uid="{1F89E405-CF1C-4ABC-B3C1-C7787A2BA556}"/>
    <cellStyle name="Normal 34 2 2 2 2" xfId="1183" xr:uid="{9A3F24E0-8BAF-4991-BB28-5BEEE130F233}"/>
    <cellStyle name="Normal 34 2 2 3" xfId="1184" xr:uid="{CED01B1F-0FE9-4B72-A529-33187DC16BA8}"/>
    <cellStyle name="Normal 34 2 3" xfId="1185" xr:uid="{C644B44E-AAC5-46C3-8291-E43EAFBE7056}"/>
    <cellStyle name="Normal 34 2 3 2" xfId="1186" xr:uid="{535F19B4-DBFC-47E1-8128-8D1AF8B43B76}"/>
    <cellStyle name="Normal 34 2 4" xfId="1187" xr:uid="{9260F112-C668-4C72-BBB6-EFD82355967A}"/>
    <cellStyle name="Normal 34 3" xfId="1188" xr:uid="{CB8A65DD-7FF3-4459-B23E-07CD532FA494}"/>
    <cellStyle name="Normal 34 3 2" xfId="1189" xr:uid="{5DDF66E7-764E-4427-AA65-F35FCE93527A}"/>
    <cellStyle name="Normal 34 3 2 2" xfId="1190" xr:uid="{C42963D5-E16B-49EA-82E0-9ECF414C29AD}"/>
    <cellStyle name="Normal 34 3 3" xfId="1191" xr:uid="{F5626D0B-2013-4A77-B747-D7365ACCCF66}"/>
    <cellStyle name="Normal 34 4" xfId="1192" xr:uid="{525D0D2D-D0A8-4533-B815-E959165588B5}"/>
    <cellStyle name="Normal 34 4 2" xfId="1193" xr:uid="{5FCBB103-7B27-48DD-93CF-28EE80B077F9}"/>
    <cellStyle name="Normal 34 5" xfId="1194" xr:uid="{1611B431-3AFC-4AB1-8AD6-342A22987A18}"/>
    <cellStyle name="Normal 35" xfId="1195" xr:uid="{A90F7885-1684-4F52-BA05-FCE24BAAD5B5}"/>
    <cellStyle name="Normal 35 2" xfId="1196" xr:uid="{53F47BDF-392D-44C4-A443-6F6BD5808B00}"/>
    <cellStyle name="Normal 35 2 2" xfId="1197" xr:uid="{90C1BAD1-C971-46FA-9372-94F5D24B3B9E}"/>
    <cellStyle name="Normal 35 2 2 2" xfId="1198" xr:uid="{87E99340-005A-4FDB-BE6D-2CE1A206A261}"/>
    <cellStyle name="Normal 35 2 2 2 2" xfId="1199" xr:uid="{4468C50A-0DAF-4804-B1FB-053A46749C4E}"/>
    <cellStyle name="Normal 35 2 2 3" xfId="1200" xr:uid="{1619ACA4-D475-4562-A555-FCB1D77EA38F}"/>
    <cellStyle name="Normal 35 2 3" xfId="1201" xr:uid="{646A8176-AFD5-443F-93F2-92CD035DB27E}"/>
    <cellStyle name="Normal 35 2 3 2" xfId="1202" xr:uid="{873D247F-D6C1-4216-8A71-41FA9C884447}"/>
    <cellStyle name="Normal 35 2 4" xfId="1203" xr:uid="{157725C3-A3EF-4C6F-A201-3A648E852647}"/>
    <cellStyle name="Normal 35 3" xfId="1204" xr:uid="{23B1CD73-6690-43F4-A6A3-7B25ED233702}"/>
    <cellStyle name="Normal 35 3 2" xfId="1205" xr:uid="{F9C7D2D1-3519-47CD-B23C-78F00C73F957}"/>
    <cellStyle name="Normal 35 3 2 2" xfId="1206" xr:uid="{3D06356E-4602-498A-AFC0-D02F83AA0443}"/>
    <cellStyle name="Normal 35 3 3" xfId="1207" xr:uid="{45C1A2E6-B605-478A-A718-CE751B4C3138}"/>
    <cellStyle name="Normal 35 4" xfId="1208" xr:uid="{A0C6807E-5094-46D5-B265-A3C23C2AC63A}"/>
    <cellStyle name="Normal 35 4 2" xfId="1209" xr:uid="{4F9446D5-072E-461A-A9CD-FFC43B6FF1C1}"/>
    <cellStyle name="Normal 35 5" xfId="1210" xr:uid="{A76A1282-11F9-442C-90B1-F2E0D2FDC48D}"/>
    <cellStyle name="Normal 36" xfId="1211" xr:uid="{F7FECE34-C107-49B9-9409-CC8E91746A22}"/>
    <cellStyle name="Normal 36 2" xfId="1212" xr:uid="{1CC660DD-E1B3-4C32-B5AE-1A08CD573B0F}"/>
    <cellStyle name="Normal 36 2 2" xfId="1213" xr:uid="{A0A26765-EF84-470B-882A-E537C140BF9D}"/>
    <cellStyle name="Normal 36 2 2 2" xfId="1214" xr:uid="{A99DCF04-B72A-4450-9EE6-000D90EF3909}"/>
    <cellStyle name="Normal 36 2 2 2 2" xfId="1215" xr:uid="{3F2E0FC9-5C36-4A9A-9662-B45D49C0A35E}"/>
    <cellStyle name="Normal 36 2 2 3" xfId="1216" xr:uid="{77A493AE-79D3-4BAF-B7D5-4F914F465577}"/>
    <cellStyle name="Normal 36 2 3" xfId="1217" xr:uid="{F7F9E0ED-923D-4D9F-886C-FBB9D3D237BE}"/>
    <cellStyle name="Normal 36 2 3 2" xfId="1218" xr:uid="{EE3A0C3F-D723-4D1C-BFE2-9983518BC613}"/>
    <cellStyle name="Normal 36 2 4" xfId="1219" xr:uid="{AEC58F9C-C599-4343-808E-2552E64FC79F}"/>
    <cellStyle name="Normal 36 3" xfId="1220" xr:uid="{A0195EC9-76CF-462C-8CA9-53ACDF49CD3B}"/>
    <cellStyle name="Normal 36 3 2" xfId="1221" xr:uid="{B6048619-8857-4E53-955F-D4544BFAC7C5}"/>
    <cellStyle name="Normal 36 3 2 2" xfId="1222" xr:uid="{48C5BC64-ACA2-4367-8012-C7593A3ED1E6}"/>
    <cellStyle name="Normal 36 3 3" xfId="1223" xr:uid="{C101B63E-CDDA-4520-92FE-86FD5E8DE505}"/>
    <cellStyle name="Normal 36 4" xfId="1224" xr:uid="{66100982-A269-4B29-AEF8-8FB6567A1F92}"/>
    <cellStyle name="Normal 36 4 2" xfId="1225" xr:uid="{BCA7D26A-5F0E-4B59-A552-5C9DA6EF8738}"/>
    <cellStyle name="Normal 36 5" xfId="1226" xr:uid="{F4380844-633C-4E13-8A89-6CEE13953082}"/>
    <cellStyle name="Normal 37" xfId="1227" xr:uid="{E646F7BD-B9B6-43D9-A655-FDCC435D1701}"/>
    <cellStyle name="Normal 37 2" xfId="1228" xr:uid="{EB0CDD66-05DA-4B5B-B31B-6D781C00EEA4}"/>
    <cellStyle name="Normal 37 2 2" xfId="1229" xr:uid="{DB5E3C06-DB4A-48B1-8C36-4D21E52B1E5A}"/>
    <cellStyle name="Normal 37 2 2 2" xfId="1230" xr:uid="{05BA5A0F-EAD6-4D21-B76D-DC5CC8661F2E}"/>
    <cellStyle name="Normal 37 2 3" xfId="1231" xr:uid="{968AE26A-106B-4483-9277-32DC3A63463A}"/>
    <cellStyle name="Normal 37 3" xfId="1232" xr:uid="{09864815-FE3E-48E9-AE39-8AC65255E8FC}"/>
    <cellStyle name="Normal 37 3 2" xfId="1233" xr:uid="{D49C3EE1-9D00-40B4-9E3F-32255E8D6DFD}"/>
    <cellStyle name="Normal 37 4" xfId="1234" xr:uid="{9C2CB12E-060E-46C3-AB35-273121F80C33}"/>
    <cellStyle name="Normal 38" xfId="1235" xr:uid="{6AEF1B06-A8B4-4043-9959-A176FF4828E3}"/>
    <cellStyle name="Normal 38 2" xfId="1236" xr:uid="{186517D2-1081-4E16-AA3F-A4768AEEE2FE}"/>
    <cellStyle name="Normal 38 2 2" xfId="1237" xr:uid="{9DC45F7D-42FF-4548-B71E-C802FE365321}"/>
    <cellStyle name="Normal 38 2 2 2" xfId="1238" xr:uid="{84D70074-4AB2-414B-B7DF-47AE99E9B0BA}"/>
    <cellStyle name="Normal 38 2 3" xfId="1239" xr:uid="{61EFA9F1-5F47-45C2-B932-951922CE4947}"/>
    <cellStyle name="Normal 38 3" xfId="1240" xr:uid="{D38130D8-0926-4623-9CFF-E48143C12187}"/>
    <cellStyle name="Normal 38 3 2" xfId="1241" xr:uid="{89BA72EE-1FED-4012-A1AF-B293D6248A85}"/>
    <cellStyle name="Normal 38 4" xfId="1242" xr:uid="{5D446228-2FDF-4289-A331-165E047A1388}"/>
    <cellStyle name="Normal 39" xfId="1243" xr:uid="{8F768342-A457-4384-A318-399F4D0AB500}"/>
    <cellStyle name="Normal 39 2" xfId="1244" xr:uid="{4B623E51-B5A4-42A3-AD67-181501195E48}"/>
    <cellStyle name="Normal 39 2 2" xfId="1245" xr:uid="{173258A3-0591-4C18-B0B7-B58353E003F7}"/>
    <cellStyle name="Normal 39 2 2 2" xfId="1246" xr:uid="{2B893ED1-1D73-4033-B290-1C1545E6C269}"/>
    <cellStyle name="Normal 39 2 3" xfId="1247" xr:uid="{C3BA7954-CFD3-43FB-B924-00C66F2B7889}"/>
    <cellStyle name="Normal 39 3" xfId="1248" xr:uid="{10180A69-4D92-40DF-93E8-85DC70FB9C8E}"/>
    <cellStyle name="Normal 39 3 2" xfId="1249" xr:uid="{F3107CAE-B7FB-45DE-AA9C-086B94F850A8}"/>
    <cellStyle name="Normal 39 4" xfId="1250" xr:uid="{99852A80-F428-4D15-91F5-1EC3A56024E3}"/>
    <cellStyle name="Normal 4" xfId="1251" xr:uid="{D91B7A6E-4AF4-4CFD-93C2-6D5ED596F5AB}"/>
    <cellStyle name="Normal 4 2" xfId="1252" xr:uid="{629F9CA8-C1B9-4AAF-8003-C3FEEEE31433}"/>
    <cellStyle name="Normal 4 2 2" xfId="1253" xr:uid="{91DC2122-C40C-4B11-9F7F-ED9AE4E2934B}"/>
    <cellStyle name="Normal 4 2 2 2" xfId="1254" xr:uid="{A7A7283B-C151-477F-A251-6D077328ADCA}"/>
    <cellStyle name="Normal 4 2 2 2 2" xfId="1255" xr:uid="{6CF51ABC-1AFB-4997-B2B0-020AB3E360DF}"/>
    <cellStyle name="Normal 4 2 2 2 2 2" xfId="1256" xr:uid="{82D159CC-5783-4543-BE0E-78EB515D7E81}"/>
    <cellStyle name="Normal 4 2 2 2 2 2 2" xfId="1257" xr:uid="{C133C050-5CBB-4E6F-8929-879502E570D7}"/>
    <cellStyle name="Normal 4 2 2 2 2 3" xfId="1258" xr:uid="{1D50E604-C35C-45C7-9EA9-3D25932B4B20}"/>
    <cellStyle name="Normal 4 2 2 2 3" xfId="1259" xr:uid="{0E12B290-4974-4AA5-8B02-17465C3E8029}"/>
    <cellStyle name="Normal 4 2 2 2 3 2" xfId="1260" xr:uid="{327FF79A-2766-4734-B57F-143770A14DD3}"/>
    <cellStyle name="Normal 4 2 2 2 4" xfId="1261" xr:uid="{E216118A-1E36-4C2D-989E-06865C5BAA95}"/>
    <cellStyle name="Normal 4 2 2 3" xfId="1262" xr:uid="{23529478-FDA4-4362-A595-B7492479B2AB}"/>
    <cellStyle name="Normal 4 2 2 3 2" xfId="1263" xr:uid="{5CCA82BB-0E3D-4633-8985-C499CC093BB0}"/>
    <cellStyle name="Normal 4 2 2 3 2 2" xfId="1264" xr:uid="{C95EAF26-FB58-46A3-9403-9F2A5B44E7A7}"/>
    <cellStyle name="Normal 4 2 2 3 3" xfId="1265" xr:uid="{E9546474-1C99-4BBF-8D7D-76D80013CBED}"/>
    <cellStyle name="Normal 4 2 2 4" xfId="1266" xr:uid="{8247AFE8-72B7-489A-BD06-0605F3E0BC84}"/>
    <cellStyle name="Normal 4 2 2 4 2" xfId="1267" xr:uid="{08D825C8-A24B-4A47-A6F5-17EA004A5C9F}"/>
    <cellStyle name="Normal 4 2 2 5" xfId="1268" xr:uid="{D30F645F-2E28-485D-98D0-3C2DAF4A512E}"/>
    <cellStyle name="Normal 4 2 3" xfId="1269" xr:uid="{D69F3B39-AB2B-4B02-8EFF-308CD4C29BFC}"/>
    <cellStyle name="Normal 4 2 3 2" xfId="1270" xr:uid="{8FA51B1B-206D-461B-BF0D-474AEF78634C}"/>
    <cellStyle name="Normal 4 2 3 2 2" xfId="1271" xr:uid="{4359B803-ECF1-46A5-918B-365E8398B554}"/>
    <cellStyle name="Normal 4 2 3 2 2 2" xfId="1272" xr:uid="{FA392EEC-EB37-4E11-8416-823555D0E37C}"/>
    <cellStyle name="Normal 4 2 3 2 3" xfId="1273" xr:uid="{32CD4A12-BF52-41EB-BCCB-B400D4E4B8EF}"/>
    <cellStyle name="Normal 4 2 3 3" xfId="1274" xr:uid="{1F1FE9BC-347B-4F37-BFC0-86513C848E4F}"/>
    <cellStyle name="Normal 4 2 3 3 2" xfId="1275" xr:uid="{16363E87-F720-4DD2-AE0D-538762D5EAD2}"/>
    <cellStyle name="Normal 4 2 3 4" xfId="1276" xr:uid="{57C69F64-C317-41A5-B151-CACD992D6A81}"/>
    <cellStyle name="Normal 4 2 4" xfId="1277" xr:uid="{11CDAB3E-B45F-461A-AF21-0BD0ED082798}"/>
    <cellStyle name="Normal 4 2 4 2" xfId="1278" xr:uid="{A3302051-1DFF-4C21-BC8F-E4C1C5B8C714}"/>
    <cellStyle name="Normal 4 2 4 2 2" xfId="1279" xr:uid="{A0C353F3-2FCA-444D-B00A-93BC10FAE304}"/>
    <cellStyle name="Normal 4 2 4 3" xfId="1280" xr:uid="{C7DDA0E3-A481-480C-B845-C8D2A3A39E0E}"/>
    <cellStyle name="Normal 4 2 5" xfId="1281" xr:uid="{89E48017-ADA3-45F9-9503-42AA6EFA4BD1}"/>
    <cellStyle name="Normal 4 2 5 2" xfId="1282" xr:uid="{BF9C13E3-6644-46C1-8BAF-91C64C61853E}"/>
    <cellStyle name="Normal 4 2 6" xfId="1283" xr:uid="{B38C71EC-A20A-43F2-A1B5-8BBD8631AAD2}"/>
    <cellStyle name="Normal 4 3" xfId="1284" xr:uid="{54170DB9-EDBC-47EA-B897-30AB744FC532}"/>
    <cellStyle name="Normal 4 3 2" xfId="1285" xr:uid="{5B45F15A-7E1D-4D9E-849C-43947B0292CB}"/>
    <cellStyle name="Normal 4 3 2 2" xfId="1286" xr:uid="{C67868E8-68CD-4A7B-9374-DFE1150C2FBF}"/>
    <cellStyle name="Normal 4 3 2 2 2" xfId="1287" xr:uid="{B89BAAD0-3080-4F0A-BF43-06A0781929A9}"/>
    <cellStyle name="Normal 4 3 2 2 2 2" xfId="1288" xr:uid="{9BB48411-5C0E-4918-905F-2DAC248B7F5D}"/>
    <cellStyle name="Normal 4 3 2 2 2 2 2" xfId="1289" xr:uid="{462AD186-7F67-46A8-9361-E265D5CF6E72}"/>
    <cellStyle name="Normal 4 3 2 2 2 3" xfId="1290" xr:uid="{6719E8AF-12EA-4C4B-8BEE-4CD25CC675B1}"/>
    <cellStyle name="Normal 4 3 2 2 3" xfId="1291" xr:uid="{25D44B89-59DE-4663-B35C-8E331FE87E91}"/>
    <cellStyle name="Normal 4 3 2 2 3 2" xfId="1292" xr:uid="{CC7CA319-0BA4-4A3D-9E67-7B9493EC7BEE}"/>
    <cellStyle name="Normal 4 3 2 2 4" xfId="1293" xr:uid="{A640AFAB-AABA-494E-863E-9D6B0571A77D}"/>
    <cellStyle name="Normal 4 3 2 3" xfId="1294" xr:uid="{0709335B-EFFA-42CA-B546-819A2A57543A}"/>
    <cellStyle name="Normal 4 3 2 3 2" xfId="1295" xr:uid="{7A59352E-2D04-4491-B954-CF4925D647A5}"/>
    <cellStyle name="Normal 4 3 2 3 2 2" xfId="1296" xr:uid="{F642F04C-9A23-40D5-A25D-6B38A9E6C987}"/>
    <cellStyle name="Normal 4 3 2 3 3" xfId="1297" xr:uid="{CE76A63B-508B-4FB2-9B94-4CC8199A3C83}"/>
    <cellStyle name="Normal 4 3 2 4" xfId="1298" xr:uid="{84F9FE97-AB2B-458F-B871-5909046D95DC}"/>
    <cellStyle name="Normal 4 3 2 4 2" xfId="1299" xr:uid="{845DDD23-4768-4BBD-90CC-229B95337C11}"/>
    <cellStyle name="Normal 4 3 2 5" xfId="1300" xr:uid="{E5C542AC-B08C-49F5-B6A4-522DA2AE285F}"/>
    <cellStyle name="Normal 4 3 3" xfId="1301" xr:uid="{F141BFEA-106A-4774-9A3B-59279A96FB31}"/>
    <cellStyle name="Normal 4 3 3 2" xfId="1302" xr:uid="{F823E7C5-25DC-43E0-852F-BCDD782DC6CE}"/>
    <cellStyle name="Normal 4 3 3 2 2" xfId="1303" xr:uid="{137C9F01-0CC9-4204-B82C-D513056A0DB1}"/>
    <cellStyle name="Normal 4 3 3 2 2 2" xfId="1304" xr:uid="{70FC68D2-746C-43E8-A5FD-DCE636C5B8FA}"/>
    <cellStyle name="Normal 4 3 3 2 3" xfId="1305" xr:uid="{A83CB5E8-CFA9-40A0-A40B-5A03F94FDE3B}"/>
    <cellStyle name="Normal 4 3 3 3" xfId="1306" xr:uid="{1E329DFB-7589-497D-ACAE-73D3782AC7A5}"/>
    <cellStyle name="Normal 4 3 3 3 2" xfId="1307" xr:uid="{6C58F2AC-B594-480F-9375-DD53FD5BC308}"/>
    <cellStyle name="Normal 4 3 3 4" xfId="1308" xr:uid="{B2387C52-6C1F-4F02-B6F1-4C98BC50808F}"/>
    <cellStyle name="Normal 4 3 4" xfId="1309" xr:uid="{13E5F6A7-69A7-48E6-8AA7-4D6FE6EFD328}"/>
    <cellStyle name="Normal 4 3 4 2" xfId="1310" xr:uid="{358EC570-B6CD-4977-82DD-5E5ED64AF844}"/>
    <cellStyle name="Normal 4 3 4 2 2" xfId="1311" xr:uid="{47294307-CD18-4F62-8C47-E9CD74BBD505}"/>
    <cellStyle name="Normal 4 3 4 3" xfId="1312" xr:uid="{C2307C53-B33F-4A33-9B38-4EB7CF474427}"/>
    <cellStyle name="Normal 4 3 5" xfId="1313" xr:uid="{C097A636-5ED5-49D4-BEF2-585FCB06D9AE}"/>
    <cellStyle name="Normal 4 3 5 2" xfId="1314" xr:uid="{4A11178B-64A8-49D7-A2C3-9731685E009E}"/>
    <cellStyle name="Normal 4 3 6" xfId="1315" xr:uid="{1947A16E-33FF-4490-B7C3-E7B3B24A3156}"/>
    <cellStyle name="Normal 4 4" xfId="1316" xr:uid="{0AF3C335-67FE-4BEB-BA08-EE1ED918BBCE}"/>
    <cellStyle name="Normal 4 4 2" xfId="1317" xr:uid="{D9EC8103-9700-412B-9A3E-31E643C51A60}"/>
    <cellStyle name="Normal 4 4 2 2" xfId="1318" xr:uid="{C89E436F-C5C5-4D22-B783-F0729575FC9C}"/>
    <cellStyle name="Normal 4 4 2 2 2" xfId="1319" xr:uid="{DB7D13B9-C5E8-4B5F-B8AE-0085DCCFD8F3}"/>
    <cellStyle name="Normal 4 4 2 2 2 2" xfId="1320" xr:uid="{412B215C-2B1C-4EAB-961F-53F64DFAA1D9}"/>
    <cellStyle name="Normal 4 4 2 2 3" xfId="1321" xr:uid="{B3ECCB05-9E82-4A65-ABAA-A5E6EE1C6F57}"/>
    <cellStyle name="Normal 4 4 2 3" xfId="1322" xr:uid="{D59B0371-F632-4500-B0D0-FF3745C8D2B3}"/>
    <cellStyle name="Normal 4 4 2 3 2" xfId="1323" xr:uid="{58605672-EBA4-4685-806E-58C12A10763B}"/>
    <cellStyle name="Normal 4 4 2 4" xfId="1324" xr:uid="{3DDAE2A0-9B7D-43E2-9FF0-7CF4006FCDA8}"/>
    <cellStyle name="Normal 4 4 3" xfId="1325" xr:uid="{DFFD9E7F-06B7-487A-AF6D-C0051FAE55AF}"/>
    <cellStyle name="Normal 4 4 3 2" xfId="1326" xr:uid="{FC5A4342-050D-43DE-BE3C-291D7F4B491D}"/>
    <cellStyle name="Normal 4 4 3 2 2" xfId="1327" xr:uid="{C7536858-7E89-4CBA-AEC3-54DF28361E5D}"/>
    <cellStyle name="Normal 4 4 3 3" xfId="1328" xr:uid="{6EE99D88-BEA9-42DB-9D4D-38B10250EDEF}"/>
    <cellStyle name="Normal 4 4 4" xfId="1329" xr:uid="{2C2EB2D1-0E18-40ED-B131-B183B0D97EC4}"/>
    <cellStyle name="Normal 4 4 4 2" xfId="1330" xr:uid="{12602F4C-D1C2-4515-99CC-720F2B775487}"/>
    <cellStyle name="Normal 4 4 5" xfId="1331" xr:uid="{D2F27CCE-D23F-4CE8-AA45-5B1A9C892473}"/>
    <cellStyle name="Normal 4 5" xfId="1332" xr:uid="{888441C6-99B6-409D-BB66-F2CEEA58BC96}"/>
    <cellStyle name="Normal 4 5 2" xfId="1333" xr:uid="{F21E76A7-2B76-4918-BE6B-4D63538AFEE9}"/>
    <cellStyle name="Normal 4 5 2 2" xfId="1334" xr:uid="{76A9A14F-9724-4849-8C82-75D19A4FA7E9}"/>
    <cellStyle name="Normal 4 5 2 2 2" xfId="1335" xr:uid="{00A1C5A0-7B09-4093-979C-D35DD290D157}"/>
    <cellStyle name="Normal 4 5 2 3" xfId="1336" xr:uid="{8A9FDD1D-08F3-4B50-82C9-B3634F1691A1}"/>
    <cellStyle name="Normal 4 5 3" xfId="1337" xr:uid="{E529B4B4-33DF-4CE1-8014-D0D102C7DEBD}"/>
    <cellStyle name="Normal 4 5 3 2" xfId="1338" xr:uid="{24F30ADE-894F-4575-826B-3934C31282AE}"/>
    <cellStyle name="Normal 4 5 4" xfId="1339" xr:uid="{D20D6186-392C-4141-96EC-ECC1565B273C}"/>
    <cellStyle name="Normal 4 6" xfId="1340" xr:uid="{BEA967A1-BD79-4DF8-8D99-37C9CEB7BB74}"/>
    <cellStyle name="Normal 4 6 2" xfId="1341" xr:uid="{51AB7390-D92D-4B80-8489-B3411685FABC}"/>
    <cellStyle name="Normal 4 6 2 2" xfId="1342" xr:uid="{5AAB48FA-FC4D-421D-B5EC-27C01696DBB4}"/>
    <cellStyle name="Normal 4 6 3" xfId="1343" xr:uid="{CF21CA80-7475-483B-80E7-480B18A6A2D9}"/>
    <cellStyle name="Normal 4 7" xfId="1344" xr:uid="{0098AA6F-F392-4E80-9A1C-4EED362A288A}"/>
    <cellStyle name="Normal 4 7 2" xfId="1345" xr:uid="{7FF72903-6B77-4FC8-900B-856ABDDE15D0}"/>
    <cellStyle name="Normal 4 8" xfId="1346" xr:uid="{9722A155-68C0-497C-AD9B-60B7606A9F33}"/>
    <cellStyle name="Normal 4 9" xfId="1347" xr:uid="{62594B8C-C127-4BC7-AD3B-91970CFD9598}"/>
    <cellStyle name="Normal 40" xfId="1348" xr:uid="{25D00589-BEF7-4DDE-9E86-93C826CB624E}"/>
    <cellStyle name="Normal 40 2" xfId="1349" xr:uid="{98D13AE3-C89C-41AA-944F-90E82D5C2D07}"/>
    <cellStyle name="Normal 40 2 2" xfId="1350" xr:uid="{F6009CD4-D4F9-4654-BB20-B13A17009145}"/>
    <cellStyle name="Normal 40 2 2 2" xfId="1351" xr:uid="{C7AFEA48-12B4-4D39-97ED-2FB2F9D94AFF}"/>
    <cellStyle name="Normal 40 2 3" xfId="1352" xr:uid="{B6035D66-8982-4A81-A534-68596C842351}"/>
    <cellStyle name="Normal 40 3" xfId="1353" xr:uid="{0B609B6A-67CD-4355-BFDD-BDCFE893A012}"/>
    <cellStyle name="Normal 40 3 2" xfId="1354" xr:uid="{8AADC8B8-6ACA-4E20-B88F-BAC669D63BEF}"/>
    <cellStyle name="Normal 40 4" xfId="1355" xr:uid="{0B63A001-BF69-40D1-A90D-CA869553D950}"/>
    <cellStyle name="Normal 41" xfId="1356" xr:uid="{A553B39B-6750-4074-90C9-266EDFED9434}"/>
    <cellStyle name="Normal 41 2" xfId="1357" xr:uid="{41AE5A38-F8E9-499C-A19B-A71DFB48F701}"/>
    <cellStyle name="Normal 41 2 2" xfId="1358" xr:uid="{2D54BFC4-766C-4150-90D9-DC88D3C58EAD}"/>
    <cellStyle name="Normal 41 2 2 2" xfId="1359" xr:uid="{C213BA7B-D8C4-4C52-85B3-17B81E3C2E9C}"/>
    <cellStyle name="Normal 41 2 3" xfId="1360" xr:uid="{35486982-9D77-414D-AA65-26EAC3683587}"/>
    <cellStyle name="Normal 41 3" xfId="1361" xr:uid="{2D496590-1824-4FBA-BF39-B2CE46EB11F8}"/>
    <cellStyle name="Normal 41 3 2" xfId="1362" xr:uid="{73FC19A2-BB7A-4CC5-BC61-5E840E8B364B}"/>
    <cellStyle name="Normal 41 4" xfId="1363" xr:uid="{2DB9FC6D-8BEA-4887-B722-0A58D5D765C8}"/>
    <cellStyle name="Normal 42" xfId="1364" xr:uid="{DEB037D5-2DA3-4C0D-BDA6-6371CE5A1F69}"/>
    <cellStyle name="Normal 42 2" xfId="1365" xr:uid="{5E265CBE-DCBE-4FEF-AAF2-0E4672DE6D7C}"/>
    <cellStyle name="Normal 42 2 2" xfId="1366" xr:uid="{5FB45B21-7DAB-4516-9B60-BFAB6CFF2CC6}"/>
    <cellStyle name="Normal 42 2 2 2" xfId="1367" xr:uid="{22A04E1C-8506-4F21-ADA9-16B1BC61AFB9}"/>
    <cellStyle name="Normal 42 2 3" xfId="1368" xr:uid="{9496FA47-B0FF-4515-BFF2-B9AB3190B97A}"/>
    <cellStyle name="Normal 42 3" xfId="1369" xr:uid="{A5D3B51C-4D38-45A3-8DFF-3D3241CF602A}"/>
    <cellStyle name="Normal 42 3 2" xfId="1370" xr:uid="{8B5D381B-BB18-4512-BEE8-ACCCEF2CDEB4}"/>
    <cellStyle name="Normal 42 4" xfId="1371" xr:uid="{F4FDBC99-33BA-465A-8595-0ABD100D8452}"/>
    <cellStyle name="Normal 43" xfId="1372" xr:uid="{562B8D6C-A9EF-40F8-B804-4A3CD3518190}"/>
    <cellStyle name="Normal 43 2" xfId="1373" xr:uid="{99393E7B-EA54-4CFF-BC24-94EB09E43FFE}"/>
    <cellStyle name="Normal 43 2 2" xfId="1374" xr:uid="{654A2C45-AC08-4F26-90B1-168CC9817AF2}"/>
    <cellStyle name="Normal 43 2 2 2" xfId="1375" xr:uid="{02168B51-8902-46A2-9034-1E1AA169257B}"/>
    <cellStyle name="Normal 43 2 3" xfId="1376" xr:uid="{9B8FB1C5-F1E6-4D49-B8C9-EF17F5777B0E}"/>
    <cellStyle name="Normal 43 3" xfId="1377" xr:uid="{70821F0E-8F55-487F-9FDC-C312262DF6AC}"/>
    <cellStyle name="Normal 43 3 2" xfId="1378" xr:uid="{AF5D9CFA-CB0F-4C4D-B84D-15F4AFF5533D}"/>
    <cellStyle name="Normal 43 4" xfId="1379" xr:uid="{E2C71B87-8C58-4654-822A-2DE16EE09BDC}"/>
    <cellStyle name="Normal 44" xfId="1380" xr:uid="{F993250C-84F8-47A0-8D22-76AF62361149}"/>
    <cellStyle name="Normal 44 2" xfId="1381" xr:uid="{F515056D-90F5-44F1-B2C2-6E4F8AFA3822}"/>
    <cellStyle name="Normal 44 2 2" xfId="1382" xr:uid="{D8DD2991-3B28-4430-A5F7-ECC06AFDB60B}"/>
    <cellStyle name="Normal 44 3" xfId="1383" xr:uid="{0179CFDE-EE73-41A8-BB5B-C8E5EF5F3ED6}"/>
    <cellStyle name="Normal 44 3 2" xfId="1384" xr:uid="{DBD03F59-C99B-4D6C-AF08-41422FD17D72}"/>
    <cellStyle name="Normal 44 4" xfId="1385" xr:uid="{42D2A8DF-20F8-4BE4-8B67-033CA6A3F45C}"/>
    <cellStyle name="Normal 45" xfId="1386" xr:uid="{550CB1F5-83C3-41CA-B1A2-5A3EF3021084}"/>
    <cellStyle name="Normal 45 2" xfId="1387" xr:uid="{175F23E2-D343-4EA0-B510-CF5FAC7E86AD}"/>
    <cellStyle name="Normal 45 2 2" xfId="1388" xr:uid="{BCC71C23-33C3-48A0-B1CF-59B6B4A997CA}"/>
    <cellStyle name="Normal 45 3" xfId="1389" xr:uid="{4FCF1D04-C417-49CE-848A-1B396EFCF651}"/>
    <cellStyle name="Normal 46" xfId="1390" xr:uid="{4EFBCE6A-0CC3-4439-B4C6-D4A1F7210C8C}"/>
    <cellStyle name="Normal 46 2" xfId="1391" xr:uid="{9DBF01ED-05C4-4E31-B846-3F3D5C4F9FCE}"/>
    <cellStyle name="Normal 46 2 2" xfId="1392" xr:uid="{B4974FED-9B3F-490D-A961-44E4258A5770}"/>
    <cellStyle name="Normal 46 3" xfId="1393" xr:uid="{0C25D13C-5A49-47BA-8795-F4D611B4A510}"/>
    <cellStyle name="Normal 47" xfId="1394" xr:uid="{67499DE2-694D-4D2B-AE8A-6E6054A26D87}"/>
    <cellStyle name="Normal 47 2" xfId="1395" xr:uid="{81F25E9B-1758-4923-9B2D-A43F6D1BEB66}"/>
    <cellStyle name="Normal 47 2 2" xfId="1396" xr:uid="{C322C0AC-AD47-4F4D-9555-9266062DC323}"/>
    <cellStyle name="Normal 47 3" xfId="1397" xr:uid="{1F264363-8346-470B-9E3C-BD907000F9D2}"/>
    <cellStyle name="Normal 48" xfId="1398" xr:uid="{E2300870-9692-422C-99D5-A5F35EA558C2}"/>
    <cellStyle name="Normal 48 2" xfId="1399" xr:uid="{E2ADD365-601B-4440-B2AA-8161D81783F6}"/>
    <cellStyle name="Normal 48 2 2" xfId="1400" xr:uid="{9082E8AB-03C0-44B8-9758-D9B7C8ADB2B2}"/>
    <cellStyle name="Normal 48 3" xfId="1401" xr:uid="{89294CA1-93E1-4ED8-97AE-9BC455C4E3C8}"/>
    <cellStyle name="Normal 49" xfId="1402" xr:uid="{CA059F06-9D94-43FC-87F9-D1BB095C37FC}"/>
    <cellStyle name="Normal 49 2" xfId="1403" xr:uid="{31152205-699A-4CC8-B3D0-FBDC30CAB144}"/>
    <cellStyle name="Normal 49 2 2" xfId="1404" xr:uid="{AFA6CD8D-356D-4D6D-8FB2-722E5328DC02}"/>
    <cellStyle name="Normal 49 3" xfId="1405" xr:uid="{6EE4D168-D69E-4EEA-82C7-2A8F7323CCD2}"/>
    <cellStyle name="Normal 5" xfId="1406" xr:uid="{05C29796-8CCB-4493-8E0A-CF62646BC9A7}"/>
    <cellStyle name="Normal 5 2" xfId="1407" xr:uid="{64807A65-6EED-4D9A-B8F4-347A2E6151C2}"/>
    <cellStyle name="Normal 5 2 2" xfId="1408" xr:uid="{3312236E-69CC-4B7A-8586-7D83E1D8BBBB}"/>
    <cellStyle name="Normal 5 2 2 2" xfId="1409" xr:uid="{851432D0-960A-42ED-9369-3631C17DD5D5}"/>
    <cellStyle name="Normal 5 2 2 2 2" xfId="1410" xr:uid="{9AA5525C-C6A3-4DCB-916B-4FD7104F9330}"/>
    <cellStyle name="Normal 5 2 2 2 2 2" xfId="1411" xr:uid="{87123938-9E20-4D51-80F9-1D7E360B8492}"/>
    <cellStyle name="Normal 5 2 2 2 2 2 2" xfId="1412" xr:uid="{AD958277-CF24-4E7A-A157-DAB0490F1FEF}"/>
    <cellStyle name="Normal 5 2 2 2 2 3" xfId="1413" xr:uid="{3D631175-1377-48E8-B3F4-C4D73E76A297}"/>
    <cellStyle name="Normal 5 2 2 2 3" xfId="1414" xr:uid="{BAF6DBE4-0A25-4526-927B-F384D9CB1168}"/>
    <cellStyle name="Normal 5 2 2 2 3 2" xfId="1415" xr:uid="{9F180706-3791-4719-87B3-1B779F98D0EC}"/>
    <cellStyle name="Normal 5 2 2 2 4" xfId="1416" xr:uid="{3AD9D550-0DA0-4967-A55F-A463505413C8}"/>
    <cellStyle name="Normal 5 2 2 3" xfId="1417" xr:uid="{DC772E99-6362-4BAA-BAF8-B2D0BB3688A3}"/>
    <cellStyle name="Normal 5 2 2 3 2" xfId="1418" xr:uid="{8477EB8E-E2B9-41CC-B556-6EF7C6F0C8C1}"/>
    <cellStyle name="Normal 5 2 2 3 2 2" xfId="1419" xr:uid="{6F25F383-BF86-4945-9D35-CD02C86FA644}"/>
    <cellStyle name="Normal 5 2 2 3 3" xfId="1420" xr:uid="{E0A0E4AB-58DF-4E7B-8940-ECBF959C0542}"/>
    <cellStyle name="Normal 5 2 2 4" xfId="1421" xr:uid="{39B0F506-02C1-4AD0-86DE-30EBCD9B27BE}"/>
    <cellStyle name="Normal 5 2 2 4 2" xfId="1422" xr:uid="{0A1082C3-73C2-44A6-95A3-BE976A1217E2}"/>
    <cellStyle name="Normal 5 2 2 5" xfId="1423" xr:uid="{C712FB54-F955-4D20-8016-A63856D62FC1}"/>
    <cellStyle name="Normal 5 2 3" xfId="1424" xr:uid="{EEFE4F4A-B4D5-4794-8563-C90443C6773E}"/>
    <cellStyle name="Normal 5 2 3 2" xfId="1425" xr:uid="{0D2D11F6-EC79-4CE8-98F0-A27F670B70CB}"/>
    <cellStyle name="Normal 5 2 3 2 2" xfId="1426" xr:uid="{715DE466-BFA5-478E-B0B6-AC89DF27DCE0}"/>
    <cellStyle name="Normal 5 2 3 2 2 2" xfId="1427" xr:uid="{26A3B9CA-9414-4590-99CD-4F36688F518D}"/>
    <cellStyle name="Normal 5 2 3 2 3" xfId="1428" xr:uid="{2D139455-09B3-472E-A715-737B52E86C46}"/>
    <cellStyle name="Normal 5 2 3 3" xfId="1429" xr:uid="{251A1345-BEBC-4074-B51E-11AFEE62D1EC}"/>
    <cellStyle name="Normal 5 2 3 3 2" xfId="1430" xr:uid="{AC5BA1D3-FC17-4011-9B70-7BA2B3B3FE0C}"/>
    <cellStyle name="Normal 5 2 3 4" xfId="1431" xr:uid="{062BEB2E-FDCF-4328-90B6-F3FAFC415385}"/>
    <cellStyle name="Normal 5 2 4" xfId="1432" xr:uid="{7E59712E-B359-488D-B62C-25541650DEC5}"/>
    <cellStyle name="Normal 5 2 4 2" xfId="1433" xr:uid="{5E1B68EB-F32B-44A6-BDCF-0A6DE732AD40}"/>
    <cellStyle name="Normal 5 2 4 2 2" xfId="1434" xr:uid="{BA42A739-BBD1-4956-964D-7B3C9A3CD7C7}"/>
    <cellStyle name="Normal 5 2 4 3" xfId="1435" xr:uid="{13664456-B85F-4004-A96D-208F9D3ABFEE}"/>
    <cellStyle name="Normal 5 2 5" xfId="1436" xr:uid="{0BB90340-CA16-4D38-A905-0A17DD459063}"/>
    <cellStyle name="Normal 5 2 5 2" xfId="1437" xr:uid="{E2E65EB9-D911-4763-9F77-8FD1BC64107C}"/>
    <cellStyle name="Normal 5 2 6" xfId="1438" xr:uid="{11CE5F36-D048-4227-94E5-4EE54D854EF4}"/>
    <cellStyle name="Normal 5 3" xfId="1439" xr:uid="{E466CF27-9195-42C2-B5C6-8FDE80E8D376}"/>
    <cellStyle name="Normal 5 3 2" xfId="1440" xr:uid="{72AB0631-9B2D-4708-A041-6A0454C8DFFF}"/>
    <cellStyle name="Normal 5 3 2 2" xfId="1441" xr:uid="{D27950B8-4115-4C46-B76D-FABB02C8AC3A}"/>
    <cellStyle name="Normal 5 3 2 2 2" xfId="1442" xr:uid="{0A8107BD-ADE3-4E13-B3B6-1B6FB8008BCA}"/>
    <cellStyle name="Normal 5 3 2 2 2 2" xfId="1443" xr:uid="{B743CF3A-63D4-491B-BA4F-0CAF940F5021}"/>
    <cellStyle name="Normal 5 3 2 2 2 2 2" xfId="1444" xr:uid="{8FE204F1-7302-4E3D-8366-50A6B7D9D5B9}"/>
    <cellStyle name="Normal 5 3 2 2 2 3" xfId="1445" xr:uid="{CCDD4065-A3CC-45E3-BD95-DE792F5F6931}"/>
    <cellStyle name="Normal 5 3 2 2 3" xfId="1446" xr:uid="{BB1A88A0-98E4-4FC8-85A8-0F6B716EBF59}"/>
    <cellStyle name="Normal 5 3 2 2 3 2" xfId="1447" xr:uid="{C4E9AEDC-568F-4E4B-933B-01DEFD71C1B6}"/>
    <cellStyle name="Normal 5 3 2 2 4" xfId="1448" xr:uid="{8FD001F0-1266-4BC7-A53B-965962DE1A42}"/>
    <cellStyle name="Normal 5 3 2 3" xfId="1449" xr:uid="{764A09D4-4DF7-4516-889B-D0F1C8577586}"/>
    <cellStyle name="Normal 5 3 2 3 2" xfId="1450" xr:uid="{A50BB078-8C6E-48A1-AC5F-60E65C1855D1}"/>
    <cellStyle name="Normal 5 3 2 3 2 2" xfId="1451" xr:uid="{D0311B6E-B52E-484B-A120-E95A4BEB6E6D}"/>
    <cellStyle name="Normal 5 3 2 3 3" xfId="1452" xr:uid="{F805A2D0-544E-4AC8-A2D2-67FBD05E2542}"/>
    <cellStyle name="Normal 5 3 2 4" xfId="1453" xr:uid="{F793451B-E9A7-48A8-923F-512FA25465C5}"/>
    <cellStyle name="Normal 5 3 2 4 2" xfId="1454" xr:uid="{3C42145C-602C-4F8B-9AC1-9F90830097D0}"/>
    <cellStyle name="Normal 5 3 2 5" xfId="1455" xr:uid="{D9F3514E-A7C9-453A-B74C-5051C13B8742}"/>
    <cellStyle name="Normal 5 3 3" xfId="1456" xr:uid="{19200DCB-0A61-4F60-9874-2BA9D516BAA8}"/>
    <cellStyle name="Normal 5 3 3 2" xfId="1457" xr:uid="{0F29214E-8DB6-4CC7-A77A-16FB750D9921}"/>
    <cellStyle name="Normal 5 3 3 2 2" xfId="1458" xr:uid="{71B57C14-4443-449C-8A2B-88B9705F1CEE}"/>
    <cellStyle name="Normal 5 3 3 2 2 2" xfId="1459" xr:uid="{4706B6B2-A237-4DAE-A000-75AC5CA6907B}"/>
    <cellStyle name="Normal 5 3 3 2 3" xfId="1460" xr:uid="{1FD97755-0AD8-4D9D-B687-6E05AFE13464}"/>
    <cellStyle name="Normal 5 3 3 3" xfId="1461" xr:uid="{50E60D59-7505-413A-A55C-967B70CA206D}"/>
    <cellStyle name="Normal 5 3 3 3 2" xfId="1462" xr:uid="{4006642D-62DC-4C2C-ADD6-00B94835EF04}"/>
    <cellStyle name="Normal 5 3 3 4" xfId="1463" xr:uid="{7F759927-C1D9-470A-92C1-D93833C5D5DD}"/>
    <cellStyle name="Normal 5 3 4" xfId="1464" xr:uid="{BB6BD9E3-E895-43F7-9437-330E739DA7FD}"/>
    <cellStyle name="Normal 5 3 4 2" xfId="1465" xr:uid="{212F56B7-5495-4B64-B4C7-87516D1CCC01}"/>
    <cellStyle name="Normal 5 3 4 2 2" xfId="1466" xr:uid="{2B0AF326-8A9C-487D-B703-F23DFC7D6838}"/>
    <cellStyle name="Normal 5 3 4 3" xfId="1467" xr:uid="{2FFA943C-CC4C-45A2-AF4D-E9D9BD87CC0D}"/>
    <cellStyle name="Normal 5 3 5" xfId="1468" xr:uid="{10469531-B045-4C9E-BABE-CBA31531956C}"/>
    <cellStyle name="Normal 5 3 5 2" xfId="1469" xr:uid="{E0A627B5-F99E-4EBC-A32B-86A33385C5B9}"/>
    <cellStyle name="Normal 5 3 6" xfId="1470" xr:uid="{18AFEC54-3D0B-401F-8F73-A4413C31C8F5}"/>
    <cellStyle name="Normal 5 4" xfId="1471" xr:uid="{87318666-0B96-4996-979E-1F646B1B2D0A}"/>
    <cellStyle name="Normal 5 4 2" xfId="1472" xr:uid="{2DF91130-4467-4141-BEBB-0912AA60F79F}"/>
    <cellStyle name="Normal 5 4 2 2" xfId="1473" xr:uid="{972E581E-4EC2-44B9-B739-FFD2CB32EC23}"/>
    <cellStyle name="Normal 5 4 2 2 2" xfId="1474" xr:uid="{B9CBD228-3225-447E-B0E0-6D4C44337C72}"/>
    <cellStyle name="Normal 5 4 2 2 2 2" xfId="1475" xr:uid="{FB67B5F8-B1A0-4D8D-87EC-E0FF9EACE923}"/>
    <cellStyle name="Normal 5 4 2 2 3" xfId="1476" xr:uid="{0E9FA3BD-113B-4623-B26C-3F81FF06DDC8}"/>
    <cellStyle name="Normal 5 4 2 3" xfId="1477" xr:uid="{80DF4D35-28CA-4A12-AFCB-30876958B2A9}"/>
    <cellStyle name="Normal 5 4 2 3 2" xfId="1478" xr:uid="{CD749BA0-9004-457E-8CE6-9B06A76232CC}"/>
    <cellStyle name="Normal 5 4 2 4" xfId="1479" xr:uid="{FC1E8511-662C-49F7-9C8A-41BB7C0476CB}"/>
    <cellStyle name="Normal 5 4 3" xfId="1480" xr:uid="{15FC1A1F-0562-456C-843B-44915F3F6DB1}"/>
    <cellStyle name="Normal 5 4 3 2" xfId="1481" xr:uid="{7BFFF7B7-D520-4328-81B5-FD8528012E3F}"/>
    <cellStyle name="Normal 5 4 3 2 2" xfId="1482" xr:uid="{208B1590-C39E-4F80-93E0-B4634EA92973}"/>
    <cellStyle name="Normal 5 4 3 3" xfId="1483" xr:uid="{4C6285D1-574D-4D65-916E-EF3A49B5FBA2}"/>
    <cellStyle name="Normal 5 4 4" xfId="1484" xr:uid="{5731313B-E4AC-418A-A68E-1AC69FCFA7E2}"/>
    <cellStyle name="Normal 5 4 4 2" xfId="1485" xr:uid="{60526CE8-87D1-456B-80B4-34663CA00B35}"/>
    <cellStyle name="Normal 5 4 5" xfId="1486" xr:uid="{B6CC5DDA-F6F0-4D53-BB27-F39342A93E58}"/>
    <cellStyle name="Normal 5 5" xfId="1487" xr:uid="{52D911B2-C7DE-4423-92DB-6469B8B5C393}"/>
    <cellStyle name="Normal 5 5 2" xfId="1488" xr:uid="{2E1AC962-7FD6-454A-8BD5-A01A0286DF55}"/>
    <cellStyle name="Normal 5 5 2 2" xfId="1489" xr:uid="{990F0601-87CC-4B1A-84C0-5903E44EE174}"/>
    <cellStyle name="Normal 5 5 2 2 2" xfId="1490" xr:uid="{5F148A63-3596-4E9F-8E97-E94DDA49E2F4}"/>
    <cellStyle name="Normal 5 5 2 3" xfId="1491" xr:uid="{E179F595-1365-4157-A3D4-39CE474A2DAD}"/>
    <cellStyle name="Normal 5 5 3" xfId="1492" xr:uid="{7B44C649-1E66-45EB-BD24-140BC633C4B8}"/>
    <cellStyle name="Normal 5 5 3 2" xfId="1493" xr:uid="{C33EEBED-6138-487A-9E74-4AA5D7D002AA}"/>
    <cellStyle name="Normal 5 5 4" xfId="1494" xr:uid="{1DD6E1F2-217D-4637-8407-A84F3F5960EB}"/>
    <cellStyle name="Normal 5 6" xfId="1495" xr:uid="{AF6F9A59-812F-48E1-9B76-9F309407F7A9}"/>
    <cellStyle name="Normal 5 6 2" xfId="1496" xr:uid="{35219505-C36C-4265-A763-2682FAD43F6C}"/>
    <cellStyle name="Normal 5 6 2 2" xfId="1497" xr:uid="{1D019651-F1C8-4EE6-B69A-343478BC4439}"/>
    <cellStyle name="Normal 5 6 3" xfId="1498" xr:uid="{90BFA611-D27F-4E69-9618-73FF052D5388}"/>
    <cellStyle name="Normal 5 7" xfId="1499" xr:uid="{6248BD10-CB3A-4758-B0F4-D1735EB0A302}"/>
    <cellStyle name="Normal 5 7 2" xfId="1500" xr:uid="{343A0CDC-CBCB-4FB5-A349-8E0573AC6DD9}"/>
    <cellStyle name="Normal 5 8" xfId="1501" xr:uid="{A8B3BB48-B8A3-4BDD-9DCE-B0B267A41C67}"/>
    <cellStyle name="Normal 5 9" xfId="1502" xr:uid="{E35D75D5-5E4D-4F42-973E-5599ECCD1080}"/>
    <cellStyle name="Normal 50" xfId="1503" xr:uid="{7404379A-1084-4010-AB38-8650254B2DBF}"/>
    <cellStyle name="Normal 50 2" xfId="1504" xr:uid="{BD77772A-9CC4-4378-91A4-2F18ED511B8D}"/>
    <cellStyle name="Normal 50 2 2" xfId="1505" xr:uid="{1E9ED675-AE54-4FC2-9E80-D23C2A13D6F6}"/>
    <cellStyle name="Normal 50 3" xfId="1506" xr:uid="{ACF09EB8-0EA0-4982-A292-ED45B953B68D}"/>
    <cellStyle name="Normal 51" xfId="1507" xr:uid="{26A590CB-500D-4E53-9855-6805E647F8C0}"/>
    <cellStyle name="Normal 51 2" xfId="1508" xr:uid="{CEEF9431-77A1-457F-85DC-F0BDEE4894EB}"/>
    <cellStyle name="Normal 51 2 2" xfId="1509" xr:uid="{E033CA55-7FD2-4CC9-8AC7-07DBE65F21A1}"/>
    <cellStyle name="Normal 51 3" xfId="1510" xr:uid="{51B26741-8A36-45BF-A930-AB4D79B3EF1A}"/>
    <cellStyle name="Normal 52" xfId="1511" xr:uid="{F2B2351D-456F-49C3-9DD0-02141666F08E}"/>
    <cellStyle name="Normal 52 2" xfId="1512" xr:uid="{DD118C88-DC6F-4BDF-B2BB-1D08B0772278}"/>
    <cellStyle name="Normal 52 2 2" xfId="1513" xr:uid="{8452FA5E-956A-420A-8C8F-456B4C67C9D0}"/>
    <cellStyle name="Normal 52 3" xfId="1514" xr:uid="{3FCF7F68-258F-4193-94D4-33E1B241FC53}"/>
    <cellStyle name="Normal 53" xfId="1515" xr:uid="{03170CF2-71F4-4A1B-97B7-AC6CE891FEC1}"/>
    <cellStyle name="Normal 53 2" xfId="1516" xr:uid="{60B6D1F5-19E1-44BC-8A64-2FEC2AB4A33D}"/>
    <cellStyle name="Normal 53 2 2" xfId="1517" xr:uid="{42EF3A08-2A6F-4BDC-B13B-8D28513C937A}"/>
    <cellStyle name="Normal 53 3" xfId="1518" xr:uid="{F04D44CA-3374-4969-B604-A233578B13F6}"/>
    <cellStyle name="Normal 54" xfId="1519" xr:uid="{BAF7BC89-28A8-4F6E-BE01-290A51A1B6EC}"/>
    <cellStyle name="Normal 54 2" xfId="1520" xr:uid="{C449BD56-0E81-46DB-A01F-8CACE9CC8049}"/>
    <cellStyle name="Normal 54 2 2" xfId="1521" xr:uid="{5C559868-63F6-483D-9BFE-A52B8468CF9F}"/>
    <cellStyle name="Normal 54 3" xfId="1522" xr:uid="{3B62C772-7337-4707-84B7-91D619E0ACA3}"/>
    <cellStyle name="Normal 55" xfId="1523" xr:uid="{1B36ADA5-2C6B-4E69-A727-EF7F6A7D3E07}"/>
    <cellStyle name="Normal 55 2" xfId="1524" xr:uid="{95C0EF7F-70BB-4006-9B95-A33265A80D8F}"/>
    <cellStyle name="Normal 55 2 2" xfId="1525" xr:uid="{31C8F5B1-8119-401A-8803-E1826D42417E}"/>
    <cellStyle name="Normal 55 3" xfId="1526" xr:uid="{D00DF17C-765D-40B7-81A4-5EFA1959FAC7}"/>
    <cellStyle name="Normal 56" xfId="1527" xr:uid="{18CF6A5E-4FD4-4FD9-A78F-ED61B794269B}"/>
    <cellStyle name="Normal 56 2" xfId="1528" xr:uid="{AB30F0BE-9789-4D24-B5E9-4AB1EC982125}"/>
    <cellStyle name="Normal 56 2 2" xfId="1529" xr:uid="{322EA353-92E2-43C4-951B-A6462D03C7DF}"/>
    <cellStyle name="Normal 56 3" xfId="1530" xr:uid="{E8093ADF-D10A-48AF-987A-5B28CB398B3D}"/>
    <cellStyle name="Normal 57" xfId="1531" xr:uid="{382911AC-A787-4387-B781-9460ED3D64F9}"/>
    <cellStyle name="Normal 57 2" xfId="1532" xr:uid="{CAD4002D-5BCF-4C05-BACA-FBF62043173F}"/>
    <cellStyle name="Normal 57 2 2" xfId="1533" xr:uid="{9192576F-727B-4AE4-9CB9-02BD0648C390}"/>
    <cellStyle name="Normal 57 3" xfId="1534" xr:uid="{C9BEF57B-3C8A-4626-A1B1-AC5479D65934}"/>
    <cellStyle name="Normal 58" xfId="1535" xr:uid="{0E3A3ADA-068B-463D-A4E8-1CC34C42D326}"/>
    <cellStyle name="Normal 58 2" xfId="1536" xr:uid="{FAB10C68-3A6D-4660-A158-6CAD7C40A493}"/>
    <cellStyle name="Normal 58 2 2" xfId="1537" xr:uid="{88B50074-C265-4579-9E85-16DF8682E7C7}"/>
    <cellStyle name="Normal 58 3" xfId="1538" xr:uid="{8ACC955B-033B-43D3-ABD9-A91B8A05FC65}"/>
    <cellStyle name="Normal 59" xfId="1539" xr:uid="{2261A469-1CE8-412A-999C-F3EE6FE83409}"/>
    <cellStyle name="Normal 59 2" xfId="1540" xr:uid="{F5B62E7F-86EA-4E87-B288-C9FC747D002B}"/>
    <cellStyle name="Normal 59 2 2" xfId="1541" xr:uid="{02225299-6D9B-4CB5-9F18-F376EBC31924}"/>
    <cellStyle name="Normal 59 3" xfId="1542" xr:uid="{DC4D6553-141D-4964-BEDD-CCC864778FCC}"/>
    <cellStyle name="Normal 6" xfId="1543" xr:uid="{8DFF0207-3CE7-49D5-91D2-D1D365A38B94}"/>
    <cellStyle name="Normal 6 2" xfId="1544" xr:uid="{C211EA29-D688-4DD6-A440-DB1BBCC5F739}"/>
    <cellStyle name="Normal 6 2 2" xfId="1545" xr:uid="{904AC594-47E5-47F3-9A8D-207035EEC758}"/>
    <cellStyle name="Normal 6 2 2 2" xfId="1546" xr:uid="{F2FCFAB5-064D-4DB2-830E-259056ADC2EC}"/>
    <cellStyle name="Normal 6 2 2 2 2" xfId="1547" xr:uid="{AC5E14FC-309B-4BA3-B02B-D50BDFE14310}"/>
    <cellStyle name="Normal 6 2 2 2 2 2" xfId="1548" xr:uid="{8F947533-6C99-4B78-941C-66EDE3C94291}"/>
    <cellStyle name="Normal 6 2 2 2 2 2 2" xfId="1549" xr:uid="{026E1B0A-6C9A-447A-AFDF-9B595A461F6C}"/>
    <cellStyle name="Normal 6 2 2 2 2 3" xfId="1550" xr:uid="{BFBF6E93-A745-43AC-BEFE-A4F6A28A69B9}"/>
    <cellStyle name="Normal 6 2 2 2 3" xfId="1551" xr:uid="{1C5444FA-DD2E-40DA-AFDE-0E7979E82601}"/>
    <cellStyle name="Normal 6 2 2 2 3 2" xfId="1552" xr:uid="{06E333E2-212D-46CF-8A0E-074FB52FC508}"/>
    <cellStyle name="Normal 6 2 2 2 4" xfId="1553" xr:uid="{23E0A49A-2098-4635-934C-9AEE0F72CAAA}"/>
    <cellStyle name="Normal 6 2 2 3" xfId="1554" xr:uid="{E2B286F2-3AD5-4318-8B1A-A9BF41305CAC}"/>
    <cellStyle name="Normal 6 2 2 3 2" xfId="1555" xr:uid="{DBA349DB-6086-4DFA-B1D8-CAD07860EAB9}"/>
    <cellStyle name="Normal 6 2 2 3 2 2" xfId="1556" xr:uid="{C1F92889-C5BD-4A88-9D93-46A836A260C6}"/>
    <cellStyle name="Normal 6 2 2 3 3" xfId="1557" xr:uid="{B8D02CB6-C5EF-40C2-8272-7996830AF1B1}"/>
    <cellStyle name="Normal 6 2 2 4" xfId="1558" xr:uid="{BE4BE39D-7BC8-473A-8103-EE95DBF28B0A}"/>
    <cellStyle name="Normal 6 2 2 4 2" xfId="1559" xr:uid="{46D80169-D4FD-436F-8EA8-E7630112B997}"/>
    <cellStyle name="Normal 6 2 2 5" xfId="1560" xr:uid="{F6E27FAB-7CC9-451D-A055-D4FA6C7C6EEE}"/>
    <cellStyle name="Normal 6 2 3" xfId="1561" xr:uid="{6D79F427-BE15-47FC-971F-A00B8905C9E7}"/>
    <cellStyle name="Normal 6 2 3 2" xfId="1562" xr:uid="{DDF7FD2B-7032-4732-8A73-DEAB246046BC}"/>
    <cellStyle name="Normal 6 2 3 2 2" xfId="1563" xr:uid="{01AFB0EE-10A9-49ED-A338-077A7FC6FC37}"/>
    <cellStyle name="Normal 6 2 3 2 2 2" xfId="1564" xr:uid="{D4E23BCF-FD38-4796-9DC7-8A678D9DFBA5}"/>
    <cellStyle name="Normal 6 2 3 2 3" xfId="1565" xr:uid="{2F150084-9D5E-4F2C-8F83-66FE63AFD702}"/>
    <cellStyle name="Normal 6 2 3 3" xfId="1566" xr:uid="{F1FCD957-FFFA-4A39-8336-7ED5144CE798}"/>
    <cellStyle name="Normal 6 2 3 3 2" xfId="1567" xr:uid="{0351E8D2-CBFE-4FB3-8EFD-226DBD18B0E9}"/>
    <cellStyle name="Normal 6 2 3 4" xfId="1568" xr:uid="{76F22449-8D2A-4323-8404-B57D4F615551}"/>
    <cellStyle name="Normal 6 2 4" xfId="1569" xr:uid="{83982B14-7D26-4D1C-BA3A-8A10DCCEC803}"/>
    <cellStyle name="Normal 6 2 4 2" xfId="1570" xr:uid="{2C58A6F5-ED89-43BF-8D56-88BF6210CA48}"/>
    <cellStyle name="Normal 6 2 4 2 2" xfId="1571" xr:uid="{CC15D14C-61ED-4497-B403-7DACEE135DD5}"/>
    <cellStyle name="Normal 6 2 4 3" xfId="1572" xr:uid="{1CF96D9B-890F-4290-AE82-D03C1CDD0533}"/>
    <cellStyle name="Normal 6 2 5" xfId="1573" xr:uid="{0B3AA5D0-6B4E-4F8B-A47F-526F70A6B88A}"/>
    <cellStyle name="Normal 6 2 5 2" xfId="1574" xr:uid="{E9ACC026-C43C-4789-A6DC-58F7DD50D66D}"/>
    <cellStyle name="Normal 6 2 6" xfId="1575" xr:uid="{794074FC-F13C-4142-A59F-9DC5E48077D1}"/>
    <cellStyle name="Normal 6 3" xfId="1576" xr:uid="{D3CED617-CA96-4F72-ABEB-38580F7F4AEB}"/>
    <cellStyle name="Normal 6 3 2" xfId="1577" xr:uid="{322EB0C2-2023-46CA-AE75-902BA1ACB516}"/>
    <cellStyle name="Normal 6 3 2 2" xfId="1578" xr:uid="{282B0821-9140-4622-AA90-016AA1D94F54}"/>
    <cellStyle name="Normal 6 3 2 2 2" xfId="1579" xr:uid="{4E4188F3-DC64-4EA6-B16B-342B9DADF099}"/>
    <cellStyle name="Normal 6 3 2 2 2 2" xfId="1580" xr:uid="{8322FAF4-0E76-40E8-BEA7-061345A9E7CB}"/>
    <cellStyle name="Normal 6 3 2 2 2 2 2" xfId="1581" xr:uid="{F03D7AFE-5909-478F-916A-AD99A00C4464}"/>
    <cellStyle name="Normal 6 3 2 2 2 3" xfId="1582" xr:uid="{62DF33F8-A660-4E16-915D-41C569069658}"/>
    <cellStyle name="Normal 6 3 2 2 3" xfId="1583" xr:uid="{096019CB-A459-4AB6-988E-903067A7A62A}"/>
    <cellStyle name="Normal 6 3 2 2 3 2" xfId="1584" xr:uid="{34315B68-0338-43EE-AA9E-C5E71A7E9AFF}"/>
    <cellStyle name="Normal 6 3 2 2 4" xfId="1585" xr:uid="{30DBD031-18A6-40BB-B295-8E5E2900DB99}"/>
    <cellStyle name="Normal 6 3 2 3" xfId="1586" xr:uid="{B4B040D7-4408-4937-89E4-B15E303BA96C}"/>
    <cellStyle name="Normal 6 3 2 3 2" xfId="1587" xr:uid="{4F14853B-86A3-4531-B446-596DF58FE969}"/>
    <cellStyle name="Normal 6 3 2 3 2 2" xfId="1588" xr:uid="{713CBEB4-D4D0-43E6-996C-D6C381AB3D21}"/>
    <cellStyle name="Normal 6 3 2 3 3" xfId="1589" xr:uid="{403DBB69-C86E-4A42-B6FC-F2FC206B65AB}"/>
    <cellStyle name="Normal 6 3 2 4" xfId="1590" xr:uid="{23130C6B-E3A5-4A7B-86E2-B4776F3EE7BA}"/>
    <cellStyle name="Normal 6 3 2 4 2" xfId="1591" xr:uid="{F272E2E4-0E9F-4DD5-BFE8-F47AD75F6086}"/>
    <cellStyle name="Normal 6 3 2 5" xfId="1592" xr:uid="{E3A40B07-7DA4-4EB1-A02C-E5CFE9BA1AC7}"/>
    <cellStyle name="Normal 6 3 3" xfId="1593" xr:uid="{9449B638-33D2-4A6F-B8E3-4D6282C85EF4}"/>
    <cellStyle name="Normal 6 3 3 2" xfId="1594" xr:uid="{41F4ECEC-7105-44E5-876D-82903444145E}"/>
    <cellStyle name="Normal 6 3 3 2 2" xfId="1595" xr:uid="{66F38EDA-0AAA-48DC-8061-06E6DEB7D3C4}"/>
    <cellStyle name="Normal 6 3 3 2 2 2" xfId="1596" xr:uid="{E0B87F78-0E9D-411B-9BFD-1A6DCC883469}"/>
    <cellStyle name="Normal 6 3 3 2 3" xfId="1597" xr:uid="{B40CAC0D-19E2-44F6-99C5-CC23090AFEB5}"/>
    <cellStyle name="Normal 6 3 3 3" xfId="1598" xr:uid="{321E5102-7BCF-4AE3-A432-EE69796F842C}"/>
    <cellStyle name="Normal 6 3 3 3 2" xfId="1599" xr:uid="{8122C259-D428-45D5-B8DC-1324C19D3CFF}"/>
    <cellStyle name="Normal 6 3 3 4" xfId="1600" xr:uid="{8971C8C3-E879-4851-A33D-0CA8D28CBA50}"/>
    <cellStyle name="Normal 6 3 4" xfId="1601" xr:uid="{4CCDFB5C-A42E-4496-AA4D-B864BFA30AB9}"/>
    <cellStyle name="Normal 6 3 4 2" xfId="1602" xr:uid="{F56076DA-46CF-4404-9065-CED72C336F7D}"/>
    <cellStyle name="Normal 6 3 4 2 2" xfId="1603" xr:uid="{AA29932A-3AE8-4114-A749-93889CD829E9}"/>
    <cellStyle name="Normal 6 3 4 3" xfId="1604" xr:uid="{C373317A-D25B-4089-A3F0-6DCB24E6EA11}"/>
    <cellStyle name="Normal 6 3 5" xfId="1605" xr:uid="{C03BC706-EFDA-4E51-8557-BD100CA653F3}"/>
    <cellStyle name="Normal 6 3 5 2" xfId="1606" xr:uid="{AF1DAD6C-296B-40B2-865D-087A67C907E3}"/>
    <cellStyle name="Normal 6 3 6" xfId="1607" xr:uid="{A85B714D-44C2-49B0-ADF4-4AEDB294E59B}"/>
    <cellStyle name="Normal 6 4" xfId="1608" xr:uid="{3F52D027-C528-4FA7-A7EC-8156A79FB547}"/>
    <cellStyle name="Normal 6 4 2" xfId="1609" xr:uid="{E6AAA1B3-3944-49D3-9666-09489010DBD2}"/>
    <cellStyle name="Normal 6 4 2 2" xfId="1610" xr:uid="{0D34D05C-1162-4816-A6EC-847EE1B1AF91}"/>
    <cellStyle name="Normal 6 4 2 2 2" xfId="1611" xr:uid="{AD90A452-C0FD-418E-9D07-0EF6BBFCAD4F}"/>
    <cellStyle name="Normal 6 4 2 2 2 2" xfId="1612" xr:uid="{A61027BB-829F-422D-83A3-4A4F9442ECC7}"/>
    <cellStyle name="Normal 6 4 2 2 3" xfId="1613" xr:uid="{507E7E16-DE43-4F38-BAE1-30C5FCB12E14}"/>
    <cellStyle name="Normal 6 4 2 3" xfId="1614" xr:uid="{F1CC7872-3BDF-4E72-B2A6-74557BCD3256}"/>
    <cellStyle name="Normal 6 4 2 3 2" xfId="1615" xr:uid="{C8BEDEDC-0443-4169-802D-33053A2898AA}"/>
    <cellStyle name="Normal 6 4 2 4" xfId="1616" xr:uid="{C030F305-4A05-4BC1-8240-BA016BE69B30}"/>
    <cellStyle name="Normal 6 4 3" xfId="1617" xr:uid="{3498C582-149A-4139-9072-B0CEF3A07ECD}"/>
    <cellStyle name="Normal 6 4 3 2" xfId="1618" xr:uid="{7101FD11-C96C-4D0F-BE3B-38FE0A158489}"/>
    <cellStyle name="Normal 6 4 3 2 2" xfId="1619" xr:uid="{4FAD8CC7-53EE-4C5A-8EF4-F8711341F0F1}"/>
    <cellStyle name="Normal 6 4 3 3" xfId="1620" xr:uid="{5E6393CC-EFFA-440D-81A3-32A88A466B91}"/>
    <cellStyle name="Normal 6 4 4" xfId="1621" xr:uid="{AFB22D00-9531-4725-824D-D5E3B4A06EF3}"/>
    <cellStyle name="Normal 6 4 4 2" xfId="1622" xr:uid="{ECF9CFE0-CD31-4E6D-86F1-73180BDCEEFA}"/>
    <cellStyle name="Normal 6 4 5" xfId="1623" xr:uid="{3480063E-56FC-41B8-AF07-8298888347DD}"/>
    <cellStyle name="Normal 6 5" xfId="1624" xr:uid="{2E6EACCB-D190-4786-B905-860B83ECA422}"/>
    <cellStyle name="Normal 6 5 2" xfId="1625" xr:uid="{4D0204E3-E708-41BF-A2AD-D253D772B90B}"/>
    <cellStyle name="Normal 6 5 2 2" xfId="1626" xr:uid="{68089C4A-5D17-4E9F-82D7-02B2A4364EA0}"/>
    <cellStyle name="Normal 6 5 2 2 2" xfId="1627" xr:uid="{F05FD5D6-4E2F-4738-9A25-82ECAAF4F70E}"/>
    <cellStyle name="Normal 6 5 2 3" xfId="1628" xr:uid="{CE650F92-AB37-4A4D-8C9F-F287BC788CE0}"/>
    <cellStyle name="Normal 6 5 3" xfId="1629" xr:uid="{E11808A9-F212-4636-AFA6-E9D8AC62EFD9}"/>
    <cellStyle name="Normal 6 5 3 2" xfId="1630" xr:uid="{7CF47189-D983-4CE3-B563-D848FE89F1F3}"/>
    <cellStyle name="Normal 6 5 4" xfId="1631" xr:uid="{3773CF0F-B773-436C-AB98-0075893E4493}"/>
    <cellStyle name="Normal 6 6" xfId="1632" xr:uid="{7E470C07-6682-47E3-A34D-13240F385353}"/>
    <cellStyle name="Normal 6 6 2" xfId="1633" xr:uid="{D4F7F1EA-D937-4923-B764-B26D12E2B39A}"/>
    <cellStyle name="Normal 6 6 2 2" xfId="1634" xr:uid="{4146E83F-FCF6-40B9-AB62-56B4B8355935}"/>
    <cellStyle name="Normal 6 6 3" xfId="1635" xr:uid="{AAEB5B85-C317-4F3D-A019-E038367B6AAD}"/>
    <cellStyle name="Normal 6 7" xfId="1636" xr:uid="{BD918BA7-0F7D-46B0-931A-96BACF70E885}"/>
    <cellStyle name="Normal 6 7 2" xfId="1637" xr:uid="{DA50C54A-675D-493F-9EDF-582B81BD2479}"/>
    <cellStyle name="Normal 6 8" xfId="1638" xr:uid="{E4EBD871-7888-4F4B-8DA5-9F75E8A2A2C3}"/>
    <cellStyle name="Normal 6 9" xfId="1639" xr:uid="{7719D1FB-F858-4539-B359-2BEE3D343671}"/>
    <cellStyle name="Normal 60" xfId="1640" xr:uid="{BBB8A0EA-EB4E-4115-BB89-9A769B196C0B}"/>
    <cellStyle name="Normal 60 2" xfId="1641" xr:uid="{31E9213E-81A8-4FA1-BB62-1B6B3D75CC68}"/>
    <cellStyle name="Normal 60 2 2" xfId="1642" xr:uid="{26D8113B-71B3-457C-A6BB-121DFFA11E5D}"/>
    <cellStyle name="Normal 60 3" xfId="1643" xr:uid="{88EF666E-0FAE-49DD-B630-A99CC907F482}"/>
    <cellStyle name="Normal 61" xfId="1644" xr:uid="{44435215-303A-41A0-A47D-9D2C9D972245}"/>
    <cellStyle name="Normal 61 2" xfId="1645" xr:uid="{B1068648-3FAD-4182-932A-BA042A165E99}"/>
    <cellStyle name="Normal 61 2 2" xfId="1646" xr:uid="{CE1994E5-963C-4D0C-827A-F773E7FD679A}"/>
    <cellStyle name="Normal 61 3" xfId="1647" xr:uid="{4CDF157C-987A-4273-8587-C20241D05F6B}"/>
    <cellStyle name="Normal 62" xfId="1648" xr:uid="{BF978141-21DC-45A5-B1B4-2616FCB4DE91}"/>
    <cellStyle name="Normal 62 2" xfId="1649" xr:uid="{5D0A52E4-CF9B-47CE-A997-585534784C49}"/>
    <cellStyle name="Normal 62 2 2" xfId="1650" xr:uid="{439B815F-0719-42BE-A998-11A7DADD9050}"/>
    <cellStyle name="Normal 62 3" xfId="1651" xr:uid="{1C77DBEB-10B7-4AE5-88BA-302A3BA3F36C}"/>
    <cellStyle name="Normal 63" xfId="1652" xr:uid="{8775A935-5129-4E52-8BE3-17C88A758808}"/>
    <cellStyle name="Normal 63 2" xfId="1653" xr:uid="{A3BE0E69-E14A-4E98-BAE6-DD2B6048A103}"/>
    <cellStyle name="Normal 63 2 2" xfId="1654" xr:uid="{09744DDE-30B9-4969-85F4-A7437008E8DD}"/>
    <cellStyle name="Normal 63 3" xfId="1655" xr:uid="{BEAAB9E6-37F8-4843-B8D1-EB60E2FFAA69}"/>
    <cellStyle name="Normal 64" xfId="1656" xr:uid="{387ACCCC-B94F-47BE-A7C9-59D74D89CA66}"/>
    <cellStyle name="Normal 64 2" xfId="1657" xr:uid="{59D22F6C-0654-4C7C-9801-2F669B04B6CB}"/>
    <cellStyle name="Normal 64 2 2" xfId="1658" xr:uid="{6C452D2C-288C-4905-A58D-798DA8D3FA67}"/>
    <cellStyle name="Normal 64 3" xfId="1659" xr:uid="{73878F24-134F-4A22-A7CF-AAF17F332F5C}"/>
    <cellStyle name="Normal 65" xfId="1660" xr:uid="{A7AE79EF-5D5D-4420-95CE-FE7AE064AFBD}"/>
    <cellStyle name="Normal 65 2" xfId="1661" xr:uid="{7963CA66-0D24-411C-B797-47FCF12B977E}"/>
    <cellStyle name="Normal 65 2 2" xfId="1662" xr:uid="{191A7BEB-FA0A-41BE-84DC-6D7FF7132FE7}"/>
    <cellStyle name="Normal 65 3" xfId="1663" xr:uid="{01606048-7D91-4EC4-8E6B-AA83B685923B}"/>
    <cellStyle name="Normal 66" xfId="1664" xr:uid="{0208B8E2-5C04-49A7-B45E-8A6C3A6F6559}"/>
    <cellStyle name="Normal 66 2" xfId="1665" xr:uid="{E83C0533-4DAC-4C58-A5EB-910CC61AA343}"/>
    <cellStyle name="Normal 66 2 2" xfId="1666" xr:uid="{2FB3D68B-38C1-469C-B13A-B7727EE4FC88}"/>
    <cellStyle name="Normal 66 3" xfId="1667" xr:uid="{85C0EDDF-230C-4CA2-B6B9-8F3ADFEFAEA6}"/>
    <cellStyle name="Normal 67" xfId="1668" xr:uid="{532A5A26-5791-4C93-BA71-AC369AB1CA4C}"/>
    <cellStyle name="Normal 67 2" xfId="1669" xr:uid="{F83C0A8C-C5D2-4148-B162-56EDFC73C006}"/>
    <cellStyle name="Normal 67 2 2" xfId="1670" xr:uid="{D1404879-C218-4C82-BE49-8C09A8937DAE}"/>
    <cellStyle name="Normal 67 3" xfId="1671" xr:uid="{C9AF9E3F-C752-45AA-B346-97F035B21CB8}"/>
    <cellStyle name="Normal 68" xfId="1672" xr:uid="{2E957E99-745E-450E-9E05-3AB4510BBF4F}"/>
    <cellStyle name="Normal 68 2" xfId="1673" xr:uid="{E2E19173-460D-4C2C-8255-9150887FD4B6}"/>
    <cellStyle name="Normal 68 2 2" xfId="1674" xr:uid="{319350AD-D377-4246-9225-9521FF34FE3C}"/>
    <cellStyle name="Normal 68 3" xfId="1675" xr:uid="{2D72285D-6F7F-4B31-828F-1705119910F1}"/>
    <cellStyle name="Normal 69" xfId="1676" xr:uid="{C9EB7494-9274-4C66-BB83-B860132E8378}"/>
    <cellStyle name="Normal 69 2" xfId="1677" xr:uid="{1702D622-8435-427B-B2FF-A69359BBF142}"/>
    <cellStyle name="Normal 69 2 2" xfId="1678" xr:uid="{BF9734E1-57EA-4792-B671-E1503D5F7746}"/>
    <cellStyle name="Normal 69 3" xfId="1679" xr:uid="{9A4C850F-A5C2-40D9-AC8B-5695A3B8A7DF}"/>
    <cellStyle name="Normal 7" xfId="1680" xr:uid="{02F039A2-DCAA-4581-9195-7DDCCC009A27}"/>
    <cellStyle name="Normal 7 2" xfId="1681" xr:uid="{5118D096-D1B9-4FE8-B266-24D75286EBC1}"/>
    <cellStyle name="Normal 7 2 2" xfId="1682" xr:uid="{1FA4605A-13D3-4A75-8630-87E7D211E8E3}"/>
    <cellStyle name="Normal 7 2 2 2" xfId="1683" xr:uid="{24EB3ED8-D74F-4891-9941-852C9E5BD90E}"/>
    <cellStyle name="Normal 7 2 2 2 2" xfId="1684" xr:uid="{4F50138A-5F69-4833-9AE1-A8295F1F47AF}"/>
    <cellStyle name="Normal 7 2 2 2 2 2" xfId="1685" xr:uid="{B8AFC6A6-5602-4B3C-B4F2-1F83FD77A1B0}"/>
    <cellStyle name="Normal 7 2 2 2 2 2 2" xfId="1686" xr:uid="{97A89009-6527-4F24-BB77-93CC78EAAC5C}"/>
    <cellStyle name="Normal 7 2 2 2 2 3" xfId="1687" xr:uid="{48EC4EE9-5476-41BA-AAA0-ACE806B56DEC}"/>
    <cellStyle name="Normal 7 2 2 2 3" xfId="1688" xr:uid="{5C3CE345-A81B-483C-B946-1DA1BB730FC8}"/>
    <cellStyle name="Normal 7 2 2 2 3 2" xfId="1689" xr:uid="{61B93A60-205E-4283-B0D5-7DE27F014974}"/>
    <cellStyle name="Normal 7 2 2 2 4" xfId="1690" xr:uid="{AB5042E1-C114-4C91-8AE4-C876801FDDB7}"/>
    <cellStyle name="Normal 7 2 2 3" xfId="1691" xr:uid="{32F0994E-7F87-429C-9F73-DBA3D94F40A5}"/>
    <cellStyle name="Normal 7 2 2 3 2" xfId="1692" xr:uid="{478D5971-4DDE-40EF-ABDD-EF193D53E62A}"/>
    <cellStyle name="Normal 7 2 2 3 2 2" xfId="1693" xr:uid="{80F821A2-74EE-40C0-98B0-4C3502675251}"/>
    <cellStyle name="Normal 7 2 2 3 3" xfId="1694" xr:uid="{3BCD5D98-01C4-4A79-A131-96413003C86D}"/>
    <cellStyle name="Normal 7 2 2 4" xfId="1695" xr:uid="{D62CADF2-47B3-49C2-97CE-A488E869401B}"/>
    <cellStyle name="Normal 7 2 2 4 2" xfId="1696" xr:uid="{FB634E00-F08D-4418-87AD-305F6CA38A41}"/>
    <cellStyle name="Normal 7 2 2 5" xfId="1697" xr:uid="{81E05A7E-1220-400C-AA85-43B4306E9C0C}"/>
    <cellStyle name="Normal 7 2 3" xfId="1698" xr:uid="{CC3E2E5C-F7C8-419F-89B9-75664DD09FE3}"/>
    <cellStyle name="Normal 7 2 3 2" xfId="1699" xr:uid="{CC9436D4-293E-4194-B031-4B134CD3F27D}"/>
    <cellStyle name="Normal 7 2 3 2 2" xfId="1700" xr:uid="{00E0BB4E-AEF3-4D94-A48A-0C145567577C}"/>
    <cellStyle name="Normal 7 2 3 2 2 2" xfId="1701" xr:uid="{0690CF2E-99EA-47DC-8FD0-7B7510458E45}"/>
    <cellStyle name="Normal 7 2 3 2 3" xfId="1702" xr:uid="{A8D3A88D-7964-4548-B436-5EE0F982FEAE}"/>
    <cellStyle name="Normal 7 2 3 3" xfId="1703" xr:uid="{4B673261-422E-4EF7-B365-A9409C04CE2C}"/>
    <cellStyle name="Normal 7 2 3 3 2" xfId="1704" xr:uid="{94CCC137-E75E-4E33-98F5-242ECAB0A4AD}"/>
    <cellStyle name="Normal 7 2 3 4" xfId="1705" xr:uid="{0D8B1315-F2C2-4E59-AE34-9FA33E09C5FA}"/>
    <cellStyle name="Normal 7 2 4" xfId="1706" xr:uid="{5ECFF8A6-056B-4D1D-9B29-66912E618E9B}"/>
    <cellStyle name="Normal 7 2 4 2" xfId="1707" xr:uid="{779AB0FA-929D-4CF1-9B5A-FD5D47A7045E}"/>
    <cellStyle name="Normal 7 2 4 2 2" xfId="1708" xr:uid="{B23DC09E-A3C9-4F95-B68E-1F3F822B0F6C}"/>
    <cellStyle name="Normal 7 2 4 3" xfId="1709" xr:uid="{07A2F542-F406-4AF1-85C4-595AE6CE57FF}"/>
    <cellStyle name="Normal 7 2 5" xfId="1710" xr:uid="{AECC5CD6-C874-4997-A4A6-411F56BDC082}"/>
    <cellStyle name="Normal 7 2 5 2" xfId="1711" xr:uid="{1D294E0D-C8E8-4E4B-A9C0-B3CB62A4E3E3}"/>
    <cellStyle name="Normal 7 2 6" xfId="1712" xr:uid="{853BFC97-81D6-408B-998C-550CB53B0566}"/>
    <cellStyle name="Normal 7 3" xfId="1713" xr:uid="{7C02F1B7-D80D-4E49-86B4-0015FC2F7257}"/>
    <cellStyle name="Normal 7 3 2" xfId="1714" xr:uid="{510EE736-508A-4FDB-9014-D7154AFF5274}"/>
    <cellStyle name="Normal 7 3 2 2" xfId="1715" xr:uid="{3B110473-03D9-4158-A631-5BC42AD17DB1}"/>
    <cellStyle name="Normal 7 3 2 2 2" xfId="1716" xr:uid="{00D95992-90FE-4CA0-887A-E9A5B24FAE86}"/>
    <cellStyle name="Normal 7 3 2 2 2 2" xfId="1717" xr:uid="{62279937-B61E-4AB1-9ADB-1D1F30543A01}"/>
    <cellStyle name="Normal 7 3 2 2 2 2 2" xfId="1718" xr:uid="{03C76EEF-CD5A-49BA-BFFB-4944E924FA5E}"/>
    <cellStyle name="Normal 7 3 2 2 2 3" xfId="1719" xr:uid="{3EDC367D-2843-4B04-A30F-EFBD0AAFED61}"/>
    <cellStyle name="Normal 7 3 2 2 3" xfId="1720" xr:uid="{A420C7C3-D2E0-485D-8BCE-4D36CEFEE330}"/>
    <cellStyle name="Normal 7 3 2 2 3 2" xfId="1721" xr:uid="{A79B3CFF-2FD8-4C61-A621-F4BC950E828F}"/>
    <cellStyle name="Normal 7 3 2 2 4" xfId="1722" xr:uid="{6B947297-945D-4425-A82E-3DB54F912019}"/>
    <cellStyle name="Normal 7 3 2 3" xfId="1723" xr:uid="{CA911F18-4CE5-4F65-ABAC-4AAB5FC4EFC5}"/>
    <cellStyle name="Normal 7 3 2 3 2" xfId="1724" xr:uid="{7D969588-4E3C-4100-82C3-B2202BB35070}"/>
    <cellStyle name="Normal 7 3 2 3 2 2" xfId="1725" xr:uid="{297C102A-0636-4529-9245-250BE2107C6C}"/>
    <cellStyle name="Normal 7 3 2 3 3" xfId="1726" xr:uid="{F83B89CF-15D0-40B3-8402-0A84B6267C9C}"/>
    <cellStyle name="Normal 7 3 2 4" xfId="1727" xr:uid="{D0C54F11-7764-4418-A148-6F19DBF67F86}"/>
    <cellStyle name="Normal 7 3 2 4 2" xfId="1728" xr:uid="{ECCE4A6A-3846-47D6-9857-B381A5B6712F}"/>
    <cellStyle name="Normal 7 3 2 5" xfId="1729" xr:uid="{543390FF-9385-4040-B599-42D0CC52D313}"/>
    <cellStyle name="Normal 7 3 3" xfId="1730" xr:uid="{6026AE30-CC9D-495C-9F3A-C7D5DF42E449}"/>
    <cellStyle name="Normal 7 3 3 2" xfId="1731" xr:uid="{49D6D9E6-B2C4-4AAA-A8A2-BA617D7D9ABB}"/>
    <cellStyle name="Normal 7 3 3 2 2" xfId="1732" xr:uid="{FB2027AF-97B8-4B7A-A631-AB07A7FA9B66}"/>
    <cellStyle name="Normal 7 3 3 2 2 2" xfId="1733" xr:uid="{7006F924-BB2B-437B-88C6-FE8D0F0B9577}"/>
    <cellStyle name="Normal 7 3 3 2 3" xfId="1734" xr:uid="{F41986C2-6670-4213-AEE2-1FD1172B2C66}"/>
    <cellStyle name="Normal 7 3 3 3" xfId="1735" xr:uid="{78791FAE-B9C7-46FE-A477-8E0620D4FBB7}"/>
    <cellStyle name="Normal 7 3 3 3 2" xfId="1736" xr:uid="{AA40E32F-B397-48CB-A43C-8C9912B0C76B}"/>
    <cellStyle name="Normal 7 3 3 4" xfId="1737" xr:uid="{C6D126E8-68D1-41B1-AB65-90B6DE31240D}"/>
    <cellStyle name="Normal 7 3 4" xfId="1738" xr:uid="{948FE4F3-1589-4954-85EF-FA840FD58091}"/>
    <cellStyle name="Normal 7 3 4 2" xfId="1739" xr:uid="{20780FE9-3355-4827-9D44-CFDCD3060964}"/>
    <cellStyle name="Normal 7 3 4 2 2" xfId="1740" xr:uid="{1A07D958-09B9-4676-93B1-BE9E29E3148C}"/>
    <cellStyle name="Normal 7 3 4 3" xfId="1741" xr:uid="{8AD90704-740B-4309-9E55-DD148CF4A9B7}"/>
    <cellStyle name="Normal 7 3 5" xfId="1742" xr:uid="{5142EE2C-9EA7-4120-91C7-0AACC6A3200B}"/>
    <cellStyle name="Normal 7 3 5 2" xfId="1743" xr:uid="{0CC7852F-AC84-4621-9E32-97FDA9536275}"/>
    <cellStyle name="Normal 7 3 6" xfId="1744" xr:uid="{F0067A96-40E4-4AC9-8DEA-548EE0F2FEFD}"/>
    <cellStyle name="Normal 7 4" xfId="1745" xr:uid="{15877CEB-B583-4982-ACBD-02ADCA929B6D}"/>
    <cellStyle name="Normal 7 4 2" xfId="1746" xr:uid="{777DC4DC-38B1-4CA6-A6DF-88C98A78374B}"/>
    <cellStyle name="Normal 7 4 2 2" xfId="1747" xr:uid="{52AF8078-FA45-4147-9F2C-08887FB2CB90}"/>
    <cellStyle name="Normal 7 4 2 2 2" xfId="1748" xr:uid="{7DC90A6F-E345-4F92-9866-91513ECE8274}"/>
    <cellStyle name="Normal 7 4 2 2 2 2" xfId="1749" xr:uid="{72B6592A-0ADD-499B-B751-DA708F580E43}"/>
    <cellStyle name="Normal 7 4 2 2 3" xfId="1750" xr:uid="{A2A56047-6F3F-4BEC-8FD0-217A0E48B20E}"/>
    <cellStyle name="Normal 7 4 2 3" xfId="1751" xr:uid="{14FD34ED-A0C0-4274-8DE6-07D3B5E4B531}"/>
    <cellStyle name="Normal 7 4 2 3 2" xfId="1752" xr:uid="{CC9557CD-9142-434A-AAC9-90E65F506056}"/>
    <cellStyle name="Normal 7 4 2 4" xfId="1753" xr:uid="{5EFF09B6-FF9E-4382-A843-C5ED9C6BDA3A}"/>
    <cellStyle name="Normal 7 4 3" xfId="1754" xr:uid="{F6BC75A3-0896-43B6-9888-7207482ADDA4}"/>
    <cellStyle name="Normal 7 4 3 2" xfId="1755" xr:uid="{4CDBC2EC-BA7D-4256-A80F-B77A3FA9B2D4}"/>
    <cellStyle name="Normal 7 4 3 2 2" xfId="1756" xr:uid="{28EB6C14-4ABE-4DE1-BFA0-823B0919422E}"/>
    <cellStyle name="Normal 7 4 3 3" xfId="1757" xr:uid="{F5119E9A-1C8D-408D-B6AE-50B55CAD4E25}"/>
    <cellStyle name="Normal 7 4 4" xfId="1758" xr:uid="{0EEC812E-4378-450B-96CE-96C0641D7394}"/>
    <cellStyle name="Normal 7 4 4 2" xfId="1759" xr:uid="{EE14E866-F298-47E2-BB7C-326A51A019CA}"/>
    <cellStyle name="Normal 7 4 5" xfId="1760" xr:uid="{BB082453-49FA-42FE-81A0-24ABF406F811}"/>
    <cellStyle name="Normal 7 5" xfId="1761" xr:uid="{D3A4872A-849E-4BEE-BAF6-0A1C20863973}"/>
    <cellStyle name="Normal 7 5 2" xfId="1762" xr:uid="{AF96BAD5-8BC1-4A5D-88D9-8DA12118364A}"/>
    <cellStyle name="Normal 7 5 2 2" xfId="1763" xr:uid="{2CE912BF-ED97-4706-9276-CE654415ED79}"/>
    <cellStyle name="Normal 7 5 2 2 2" xfId="1764" xr:uid="{E0162052-221F-4175-81B7-1DF0F3F44149}"/>
    <cellStyle name="Normal 7 5 2 3" xfId="1765" xr:uid="{230913A5-617A-4E4E-9BBA-FE8FD525F861}"/>
    <cellStyle name="Normal 7 5 3" xfId="1766" xr:uid="{2B984A75-16D9-4CAD-8979-B4886E3210A0}"/>
    <cellStyle name="Normal 7 5 3 2" xfId="1767" xr:uid="{78FE387A-F7FF-4EE0-B69A-67799D7971A1}"/>
    <cellStyle name="Normal 7 5 4" xfId="1768" xr:uid="{29409053-1720-4565-BB6B-FEA114399AD0}"/>
    <cellStyle name="Normal 7 6" xfId="1769" xr:uid="{43E95C7B-66FB-4458-9B7E-D8A3AB3C59CF}"/>
    <cellStyle name="Normal 7 6 2" xfId="1770" xr:uid="{88C1363D-95CC-41F5-9DEC-26F75D43027E}"/>
    <cellStyle name="Normal 7 6 2 2" xfId="1771" xr:uid="{0064DF68-6B6B-4A80-ACFB-A19E1307E715}"/>
    <cellStyle name="Normal 7 6 3" xfId="1772" xr:uid="{DD2FB049-53DD-433B-A06F-38BEF869F77A}"/>
    <cellStyle name="Normal 7 7" xfId="1773" xr:uid="{195F4582-9742-4414-9E3D-6B4F9374FE63}"/>
    <cellStyle name="Normal 7 7 2" xfId="1774" xr:uid="{DAA03D1E-3A4E-4806-AAAA-1AA96C6F8570}"/>
    <cellStyle name="Normal 7 8" xfId="1775" xr:uid="{9BBB77C2-F763-4CC4-89FB-3F46A50C2701}"/>
    <cellStyle name="Normal 70" xfId="1776" xr:uid="{099FA4CE-8848-4BCE-8593-EF6CD862D294}"/>
    <cellStyle name="Normal 70 2" xfId="1777" xr:uid="{7FB17D2C-7990-4244-94E9-A44C4FF269CA}"/>
    <cellStyle name="Normal 70 2 2" xfId="1778" xr:uid="{05B8ED8F-28C4-45B5-9FE1-F954AA9E8F4C}"/>
    <cellStyle name="Normal 70 3" xfId="1779" xr:uid="{1DC6D074-5454-4139-84F0-390F107E196B}"/>
    <cellStyle name="Normal 71" xfId="1780" xr:uid="{0269E79F-D323-479E-9FA9-33C1DD888DFA}"/>
    <cellStyle name="Normal 71 2" xfId="1781" xr:uid="{1489D3C6-6DBE-4BB8-914E-52C684632962}"/>
    <cellStyle name="Normal 71 2 2" xfId="1782" xr:uid="{481EE77B-F38D-4D4F-AB3D-E8AF1049ABD6}"/>
    <cellStyle name="Normal 71 3" xfId="1783" xr:uid="{8AF6C211-03DC-4F76-8929-896E10B65B61}"/>
    <cellStyle name="Normal 72" xfId="1784" xr:uid="{D4006603-F06D-4B31-96AF-0D29419B5C11}"/>
    <cellStyle name="Normal 72 2" xfId="1785" xr:uid="{D78E65CC-7C29-4641-86F3-39D2C4ED9AAD}"/>
    <cellStyle name="Normal 72 2 2" xfId="1786" xr:uid="{BCAFAAF5-EEC2-4778-A415-E661D00612EF}"/>
    <cellStyle name="Normal 72 3" xfId="1787" xr:uid="{D02C5F48-CFEA-4F7E-9643-DFBB10075954}"/>
    <cellStyle name="Normal 73" xfId="1788" xr:uid="{AB04BD63-439C-4E04-B2DC-8B3914BD387A}"/>
    <cellStyle name="Normal 73 2" xfId="1789" xr:uid="{13929702-E89D-4425-A378-82138130E761}"/>
    <cellStyle name="Normal 73 2 2" xfId="1790" xr:uid="{62EDA79B-FD41-4FE3-8ECA-7DD5B8250DA1}"/>
    <cellStyle name="Normal 73 3" xfId="1791" xr:uid="{5557CA9A-9280-47DF-87FC-B90838DA7306}"/>
    <cellStyle name="Normal 74" xfId="1792" xr:uid="{DDEFC463-2884-4AB6-A10E-32A51277DF65}"/>
    <cellStyle name="Normal 74 2" xfId="1793" xr:uid="{FC9AF4A6-AEF4-4EB6-9501-A8D897594E38}"/>
    <cellStyle name="Normal 74 2 2" xfId="1794" xr:uid="{EC5CA38B-A014-473A-A3BB-A8CD0783F36F}"/>
    <cellStyle name="Normal 74 3" xfId="1795" xr:uid="{FC0541F7-C024-4D7D-8424-9BD35FBF5A8C}"/>
    <cellStyle name="Normal 75" xfId="1796" xr:uid="{D32175D0-C3BB-4BE3-8BA2-99C14D4B9885}"/>
    <cellStyle name="Normal 75 2" xfId="1797" xr:uid="{DBB5C0A9-7D41-4BEC-857E-6EC1B4DB963D}"/>
    <cellStyle name="Normal 75 2 2" xfId="1798" xr:uid="{9F212414-C436-440A-9E43-DBD582F4019E}"/>
    <cellStyle name="Normal 75 3" xfId="1799" xr:uid="{CD520064-3A71-4B63-8E3E-A5BEB796AE3E}"/>
    <cellStyle name="Normal 76" xfId="1800" xr:uid="{7863F9CD-D45D-4184-8181-B7024F13F0E5}"/>
    <cellStyle name="Normal 76 2" xfId="1801" xr:uid="{17F67E34-F2D1-486A-87E3-21BBEBE1A1B1}"/>
    <cellStyle name="Normal 76 2 2" xfId="1802" xr:uid="{1BB1F114-495A-49A0-A1EC-01E465DEB199}"/>
    <cellStyle name="Normal 76 3" xfId="1803" xr:uid="{AA92DA85-BFC5-44A8-8CB0-652CAB766B82}"/>
    <cellStyle name="Normal 77" xfId="1804" xr:uid="{5E54F38C-8748-4D11-A83D-199F01DAF683}"/>
    <cellStyle name="Normal 77 2" xfId="1805" xr:uid="{107CD10A-1F66-4941-A749-5A504999A62B}"/>
    <cellStyle name="Normal 77 2 2" xfId="1806" xr:uid="{59B8FC73-1734-496D-81C4-999E2FBC9AE5}"/>
    <cellStyle name="Normal 77 3" xfId="1807" xr:uid="{E9B029EB-89C4-4BE7-B2E8-9235787DC2AE}"/>
    <cellStyle name="Normal 78" xfId="1808" xr:uid="{593F3E8D-D97A-4A87-8A17-433839DF47DB}"/>
    <cellStyle name="Normal 78 2" xfId="1809" xr:uid="{15367B10-CD87-4D40-9453-CA79FEE52ABB}"/>
    <cellStyle name="Normal 78 2 2" xfId="1810" xr:uid="{E4BF25A7-4D23-4562-B4F6-46E7265CC9B2}"/>
    <cellStyle name="Normal 78 3" xfId="1811" xr:uid="{C19BFCCA-6994-4F48-B9F4-11AEA16FF14D}"/>
    <cellStyle name="Normal 79" xfId="1812" xr:uid="{FA7292CA-2024-4130-81C5-711DCDC6F1F1}"/>
    <cellStyle name="Normal 79 2" xfId="1813" xr:uid="{AD7108C0-137E-475F-A73B-62D537A02DE6}"/>
    <cellStyle name="Normal 79 2 2" xfId="1814" xr:uid="{62A7871D-ADBC-43F1-8D46-FFAA7A033CAF}"/>
    <cellStyle name="Normal 79 3" xfId="1815" xr:uid="{8D6BEAD0-FD48-42CD-B147-F08C898EB9CA}"/>
    <cellStyle name="Normal 8" xfId="1816" xr:uid="{DF021944-5FC9-4A5F-AD0C-D858A39E03F2}"/>
    <cellStyle name="Normal 8 2" xfId="1817" xr:uid="{98C6453A-69CC-46C3-8612-B757D14B2A9F}"/>
    <cellStyle name="Normal 8 2 2" xfId="1818" xr:uid="{9C991562-3ED3-4B4E-B730-B5F67A4ED9A1}"/>
    <cellStyle name="Normal 8 2 2 2" xfId="1819" xr:uid="{34171EE4-85EA-4FF6-B96A-2D71639A3B0F}"/>
    <cellStyle name="Normal 8 2 2 2 2" xfId="1820" xr:uid="{4B69CC59-6433-424D-9D27-6A2C38E880D9}"/>
    <cellStyle name="Normal 8 2 2 2 2 2" xfId="1821" xr:uid="{377B7A55-6885-483A-B35C-44CE4ACF7C1A}"/>
    <cellStyle name="Normal 8 2 2 2 2 2 2" xfId="1822" xr:uid="{BDA703C1-BC69-43B2-9451-0AEB7B6A85E0}"/>
    <cellStyle name="Normal 8 2 2 2 2 3" xfId="1823" xr:uid="{55393FEE-2314-4B26-AB46-E0CC6CD2BED1}"/>
    <cellStyle name="Normal 8 2 2 2 3" xfId="1824" xr:uid="{5242200B-59B0-4A34-AF3A-A6F27A86295D}"/>
    <cellStyle name="Normal 8 2 2 2 3 2" xfId="1825" xr:uid="{A256F915-12E1-4419-8183-B6F192C3DE4A}"/>
    <cellStyle name="Normal 8 2 2 2 4" xfId="1826" xr:uid="{4A0EC553-8137-463E-A355-CAA97AE914BC}"/>
    <cellStyle name="Normal 8 2 2 3" xfId="1827" xr:uid="{C259A7C9-E0FC-4E8B-9C35-A2C9BF2FD958}"/>
    <cellStyle name="Normal 8 2 2 3 2" xfId="1828" xr:uid="{805BCCFB-8997-45DC-A63D-FF345D6A4032}"/>
    <cellStyle name="Normal 8 2 2 3 2 2" xfId="1829" xr:uid="{FD67B550-51F1-4D9B-AD27-7FCCBEC3DDCE}"/>
    <cellStyle name="Normal 8 2 2 3 3" xfId="1830" xr:uid="{62ADD6ED-91F2-4F4B-861B-C2A135954621}"/>
    <cellStyle name="Normal 8 2 2 4" xfId="1831" xr:uid="{EB3C0442-C19D-4DD7-9BAE-17376276408E}"/>
    <cellStyle name="Normal 8 2 2 4 2" xfId="1832" xr:uid="{938B7E45-7B5D-43DF-8FC9-B933533656DF}"/>
    <cellStyle name="Normal 8 2 2 5" xfId="1833" xr:uid="{867FDF63-5BEE-4C5F-B9CB-6A7AD7D57662}"/>
    <cellStyle name="Normal 8 2 3" xfId="1834" xr:uid="{A7149FEF-EEF4-4B64-ADC1-EEDC8D426283}"/>
    <cellStyle name="Normal 8 2 3 2" xfId="1835" xr:uid="{B9E286E9-C494-481C-9C02-C0CB8210B473}"/>
    <cellStyle name="Normal 8 2 3 2 2" xfId="1836" xr:uid="{370E7DD8-10E6-4317-B596-C743B4ED0690}"/>
    <cellStyle name="Normal 8 2 3 2 2 2" xfId="1837" xr:uid="{A4A5217E-2CE5-4575-8B7F-07A05742B146}"/>
    <cellStyle name="Normal 8 2 3 2 3" xfId="1838" xr:uid="{11C6A505-0A09-4DCB-A4FC-914D0F45A28B}"/>
    <cellStyle name="Normal 8 2 3 3" xfId="1839" xr:uid="{5A34AF38-7747-40C9-9943-4447276A640B}"/>
    <cellStyle name="Normal 8 2 3 3 2" xfId="1840" xr:uid="{FFF0B1F9-029C-4F91-A8BF-9722ABC33A46}"/>
    <cellStyle name="Normal 8 2 3 4" xfId="1841" xr:uid="{F11DD51B-4F2F-49D0-86F0-3FEE8E71FB6B}"/>
    <cellStyle name="Normal 8 2 4" xfId="1842" xr:uid="{DB76AB34-6390-4C27-9B33-79523C429D30}"/>
    <cellStyle name="Normal 8 2 4 2" xfId="1843" xr:uid="{0CD8F5B5-1682-4890-8970-2B56C5CD782C}"/>
    <cellStyle name="Normal 8 2 4 2 2" xfId="1844" xr:uid="{C90E4F35-DFFD-46AA-B9F2-D625AF32B77E}"/>
    <cellStyle name="Normal 8 2 4 3" xfId="1845" xr:uid="{7156165C-C6F7-4E2E-8191-C34DC0E02EC2}"/>
    <cellStyle name="Normal 8 2 5" xfId="1846" xr:uid="{7676CC0D-C269-4B1C-B24B-C8AB3426DE4E}"/>
    <cellStyle name="Normal 8 2 5 2" xfId="1847" xr:uid="{014BB5BE-C274-4910-A680-27B6BDB8343D}"/>
    <cellStyle name="Normal 8 2 6" xfId="1848" xr:uid="{B8591FCF-34FC-43FB-BB7E-5F50E1F84655}"/>
    <cellStyle name="Normal 8 3" xfId="1849" xr:uid="{2BF6660C-B24E-4927-BD7D-6532857C9213}"/>
    <cellStyle name="Normal 8 3 2" xfId="1850" xr:uid="{440FDBAA-A589-48F5-B849-E13AA8E3C977}"/>
    <cellStyle name="Normal 8 3 2 2" xfId="1851" xr:uid="{60060637-EDE3-48E3-9294-8BCE552D576B}"/>
    <cellStyle name="Normal 8 3 2 2 2" xfId="1852" xr:uid="{FC7196F5-AE9A-4DE1-8237-1CC5EDC7E7F2}"/>
    <cellStyle name="Normal 8 3 2 2 2 2" xfId="1853" xr:uid="{39D83C2A-9C87-4E07-82A1-0E1B135DF2D8}"/>
    <cellStyle name="Normal 8 3 2 2 2 2 2" xfId="1854" xr:uid="{88E9D0CC-1C41-47CA-BCC0-31B644A0B36B}"/>
    <cellStyle name="Normal 8 3 2 2 2 3" xfId="1855" xr:uid="{653DE85B-45DA-4C46-B0A2-2CD8AE362724}"/>
    <cellStyle name="Normal 8 3 2 2 3" xfId="1856" xr:uid="{CED6C799-11D0-43A6-AD8E-6A410D941B91}"/>
    <cellStyle name="Normal 8 3 2 2 3 2" xfId="1857" xr:uid="{16372CAD-7303-4CD2-805D-B9885A5B190A}"/>
    <cellStyle name="Normal 8 3 2 2 4" xfId="1858" xr:uid="{6A30BB4D-60BF-4829-8E2E-2B05A5EAF35E}"/>
    <cellStyle name="Normal 8 3 2 3" xfId="1859" xr:uid="{BE24CCC9-D38E-48C1-863B-0666A8B85162}"/>
    <cellStyle name="Normal 8 3 2 3 2" xfId="1860" xr:uid="{2843ACC2-E97C-4BAF-9BE3-7A907A3937AB}"/>
    <cellStyle name="Normal 8 3 2 3 2 2" xfId="1861" xr:uid="{10FDC6F8-8694-40E1-8EC5-5BD567FB35FA}"/>
    <cellStyle name="Normal 8 3 2 3 3" xfId="1862" xr:uid="{74CC4499-FFCA-4CA2-A531-75EC43464A2C}"/>
    <cellStyle name="Normal 8 3 2 4" xfId="1863" xr:uid="{A770EE16-770C-400F-AC04-D4AE3A93F496}"/>
    <cellStyle name="Normal 8 3 2 4 2" xfId="1864" xr:uid="{438FA14E-C8C3-4ECD-BB41-C2938AF56F85}"/>
    <cellStyle name="Normal 8 3 2 5" xfId="1865" xr:uid="{5FCF42B3-8D30-40E0-8169-C3F7AC4D3259}"/>
    <cellStyle name="Normal 8 3 3" xfId="1866" xr:uid="{2813BE4A-9CCC-4C66-AF85-902CA1D1973E}"/>
    <cellStyle name="Normal 8 3 3 2" xfId="1867" xr:uid="{18BBC79F-14FB-47AD-B0CB-7E865C755536}"/>
    <cellStyle name="Normal 8 3 3 2 2" xfId="1868" xr:uid="{C97A0581-1843-4F65-AEE4-1DD181A637BD}"/>
    <cellStyle name="Normal 8 3 3 2 2 2" xfId="1869" xr:uid="{E6DA8B6A-056C-4643-BB3A-D9EAEC42EA82}"/>
    <cellStyle name="Normal 8 3 3 2 3" xfId="1870" xr:uid="{EA1C0A9D-9A3F-4764-BB4F-EE890119AD50}"/>
    <cellStyle name="Normal 8 3 3 3" xfId="1871" xr:uid="{8667EFE1-5CFA-4156-857D-90634B590C31}"/>
    <cellStyle name="Normal 8 3 3 3 2" xfId="1872" xr:uid="{8C129F67-5E4F-4ED6-8C0A-7BC2A73847C2}"/>
    <cellStyle name="Normal 8 3 3 4" xfId="1873" xr:uid="{B15A5009-13DD-4E54-BF6F-9151591EF65E}"/>
    <cellStyle name="Normal 8 3 4" xfId="1874" xr:uid="{430114E6-249E-4F1A-BB54-732CA146F85F}"/>
    <cellStyle name="Normal 8 3 4 2" xfId="1875" xr:uid="{F4F6B38F-2B5C-4F38-8F3D-433E8927E20B}"/>
    <cellStyle name="Normal 8 3 4 2 2" xfId="1876" xr:uid="{DEDF775C-ECB1-431D-B3AD-7444663FB54B}"/>
    <cellStyle name="Normal 8 3 4 3" xfId="1877" xr:uid="{9FF40A12-7A0B-4153-AA8D-6A338E3B31CA}"/>
    <cellStyle name="Normal 8 3 5" xfId="1878" xr:uid="{0A142BC0-F7D9-41DD-8422-036EEF682363}"/>
    <cellStyle name="Normal 8 3 5 2" xfId="1879" xr:uid="{FAB080C9-93A1-4502-95B2-F0B48185762E}"/>
    <cellStyle name="Normal 8 3 6" xfId="1880" xr:uid="{C32B7ECB-AC59-4499-8F53-4C66B3B5C720}"/>
    <cellStyle name="Normal 8 4" xfId="1881" xr:uid="{958D74D9-ED23-43A0-A6A6-E2F801BCC6C4}"/>
    <cellStyle name="Normal 8 4 2" xfId="1882" xr:uid="{E0EE3D85-05D0-4207-80CE-F0A1C9F128EF}"/>
    <cellStyle name="Normal 8 4 2 2" xfId="1883" xr:uid="{B6867866-941E-4971-81DD-3B212ABDCC3C}"/>
    <cellStyle name="Normal 8 4 2 2 2" xfId="1884" xr:uid="{908BF190-D683-4772-9EEE-ECEA19946D2C}"/>
    <cellStyle name="Normal 8 4 2 2 2 2" xfId="1885" xr:uid="{2B04E7DB-644A-4BDC-AD47-F5C74F10C3A2}"/>
    <cellStyle name="Normal 8 4 2 2 3" xfId="1886" xr:uid="{EEDB0248-08F1-46C2-A07E-1159292A86C1}"/>
    <cellStyle name="Normal 8 4 2 3" xfId="1887" xr:uid="{F7FB8BCA-19B3-4AB4-8D32-3F9F0ED4C720}"/>
    <cellStyle name="Normal 8 4 2 3 2" xfId="1888" xr:uid="{D3C599C4-1324-4DED-99B6-D1E6F2D300CD}"/>
    <cellStyle name="Normal 8 4 2 4" xfId="1889" xr:uid="{5D1AA9BC-FE3D-4DC0-B4FF-1998B708F266}"/>
    <cellStyle name="Normal 8 4 3" xfId="1890" xr:uid="{6047BDD9-A5B3-4416-9BA8-ACCA697CBBB5}"/>
    <cellStyle name="Normal 8 4 3 2" xfId="1891" xr:uid="{B03348B5-3285-456E-BD3C-3BCA1DDB7A1D}"/>
    <cellStyle name="Normal 8 4 3 2 2" xfId="1892" xr:uid="{064F89B2-64AC-4145-86E5-1E6911FAF2B4}"/>
    <cellStyle name="Normal 8 4 3 3" xfId="1893" xr:uid="{F27F65DA-0AA9-4E67-8877-A3363873AA37}"/>
    <cellStyle name="Normal 8 4 4" xfId="1894" xr:uid="{ADB6A867-3C23-4037-890F-5ADBE4184562}"/>
    <cellStyle name="Normal 8 4 4 2" xfId="1895" xr:uid="{1A011EAD-AAC6-45E7-8BCC-79CEEEF98DAC}"/>
    <cellStyle name="Normal 8 4 5" xfId="1896" xr:uid="{DE51446B-1082-4952-8152-3E79B65034B6}"/>
    <cellStyle name="Normal 8 5" xfId="1897" xr:uid="{34BBCCA7-EE10-4544-907E-42E7641D0A4F}"/>
    <cellStyle name="Normal 8 5 2" xfId="1898" xr:uid="{810D6D90-9F63-416D-AC83-43302E9D888D}"/>
    <cellStyle name="Normal 8 5 2 2" xfId="1899" xr:uid="{30D4C4E9-9765-4B9E-9D40-5E7D3BF32AF1}"/>
    <cellStyle name="Normal 8 5 2 2 2" xfId="1900" xr:uid="{F2D3FE29-EB73-4470-AD2A-B4553D8B9E80}"/>
    <cellStyle name="Normal 8 5 2 3" xfId="1901" xr:uid="{EEBD148B-105F-4332-BA81-A91ED985707D}"/>
    <cellStyle name="Normal 8 5 3" xfId="1902" xr:uid="{717B545B-D3E5-478A-8B14-9A708AE6C108}"/>
    <cellStyle name="Normal 8 5 3 2" xfId="1903" xr:uid="{CD87ED9C-64CF-4FA8-BAFC-B47ECFF95357}"/>
    <cellStyle name="Normal 8 5 4" xfId="1904" xr:uid="{17D145AD-1255-4B60-A96B-D858A6C2837E}"/>
    <cellStyle name="Normal 8 6" xfId="1905" xr:uid="{86E09959-1338-412E-A501-5AE019805A1E}"/>
    <cellStyle name="Normal 8 6 2" xfId="1906" xr:uid="{AA30C5E4-035C-49EB-A5D0-90797A3BE70B}"/>
    <cellStyle name="Normal 8 6 2 2" xfId="1907" xr:uid="{6140C023-5B54-4DC3-B7BE-6A9938096CE3}"/>
    <cellStyle name="Normal 8 6 3" xfId="1908" xr:uid="{B090EC21-2D79-47A5-94EE-AF7B7788C495}"/>
    <cellStyle name="Normal 8 7" xfId="1909" xr:uid="{DBD5B447-E1B6-4C9D-B6C5-A3AD86C69EAB}"/>
    <cellStyle name="Normal 8 7 2" xfId="1910" xr:uid="{448BC1F9-FC87-44D0-8296-B0DAA794D7C2}"/>
    <cellStyle name="Normal 8 8" xfId="1911" xr:uid="{7B8E18F1-BB1A-413A-BED5-471215EE30AA}"/>
    <cellStyle name="Normal 80" xfId="1912" xr:uid="{35587746-465F-4501-AAF8-DCEC77CE4ECF}"/>
    <cellStyle name="Normal 80 2" xfId="1913" xr:uid="{4D946DBA-A40F-4B21-8882-F83476630DE5}"/>
    <cellStyle name="Normal 80 2 2" xfId="1914" xr:uid="{404155FA-95A5-4AD9-93C9-426DED6337E7}"/>
    <cellStyle name="Normal 80 3" xfId="1915" xr:uid="{4480630B-77D2-4A8F-BD5C-9C1E44FFAB40}"/>
    <cellStyle name="Normal 81" xfId="1916" xr:uid="{BFA5DB09-3054-40BE-BD90-677723F32EA7}"/>
    <cellStyle name="Normal 81 2" xfId="1917" xr:uid="{20C92AC4-B747-4DEA-A70C-4DF80530B60B}"/>
    <cellStyle name="Normal 81 2 2" xfId="1918" xr:uid="{C76DD42B-3D58-47A0-A1DD-F86E7599ECA4}"/>
    <cellStyle name="Normal 81 3" xfId="1919" xr:uid="{C6A30358-9106-42F2-AB9F-150D6FD3D938}"/>
    <cellStyle name="Normal 82" xfId="1920" xr:uid="{214F1A1E-BCAF-436F-B595-904F72CA7DE6}"/>
    <cellStyle name="Normal 82 2" xfId="1921" xr:uid="{CB6E58D3-6C32-40A2-B515-A283CDC69027}"/>
    <cellStyle name="Normal 82 2 2" xfId="1922" xr:uid="{FB901988-F733-4934-A84E-584329BEB1C1}"/>
    <cellStyle name="Normal 82 3" xfId="1923" xr:uid="{C92C3438-74F9-4D28-A915-D412501A3803}"/>
    <cellStyle name="Normal 83" xfId="1924" xr:uid="{2AA9AACE-6760-487B-A4C6-D8C43F35FDF8}"/>
    <cellStyle name="Normal 83 2" xfId="1925" xr:uid="{F9C1B703-2455-432C-800E-75DF81B1B44A}"/>
    <cellStyle name="Normal 83 2 2" xfId="1926" xr:uid="{37908C01-26F2-4383-8EC2-BFD234EAECFE}"/>
    <cellStyle name="Normal 83 3" xfId="1927" xr:uid="{865040AB-8FFF-4E1A-91D8-70AD817D3956}"/>
    <cellStyle name="Normal 84" xfId="1928" xr:uid="{C3EED8B2-3635-4EE9-BA73-9605A628F04E}"/>
    <cellStyle name="Normal 84 2" xfId="1929" xr:uid="{9243ADCF-DCB2-4709-8594-E72E19C3AC52}"/>
    <cellStyle name="Normal 84 2 2" xfId="1930" xr:uid="{394301EE-6EA7-4D4E-8089-A8CDBD2D3B58}"/>
    <cellStyle name="Normal 84 3" xfId="1931" xr:uid="{AA9C9F34-8458-49A3-9900-F0994716DD5B}"/>
    <cellStyle name="Normal 85" xfId="1932" xr:uid="{C728D849-D2DF-40FC-B411-09DA41329D39}"/>
    <cellStyle name="Normal 85 2" xfId="1933" xr:uid="{05C5989C-3ADA-4A73-859A-F54A521005A1}"/>
    <cellStyle name="Normal 85 2 2" xfId="1934" xr:uid="{CB54870C-458C-40FD-BF05-CF34CA51FF01}"/>
    <cellStyle name="Normal 85 3" xfId="1935" xr:uid="{A36F6401-ED11-45BE-99DD-88D015B8AB82}"/>
    <cellStyle name="Normal 86" xfId="1936" xr:uid="{DC0ED619-77B0-4E62-9BBE-97B2BF9B5370}"/>
    <cellStyle name="Normal 86 2" xfId="1937" xr:uid="{01A360F7-9E6D-4B2C-A23D-016BE25495B2}"/>
    <cellStyle name="Normal 86 2 2" xfId="1938" xr:uid="{1CC79F99-8EF8-412E-9F61-9FB7BA926557}"/>
    <cellStyle name="Normal 86 3" xfId="1939" xr:uid="{826D90F6-CDD1-4AE7-9463-08DE61EE3E4F}"/>
    <cellStyle name="Normal 87" xfId="1940" xr:uid="{1BA9DA73-1EB5-4E34-AE6E-F374F9400A1D}"/>
    <cellStyle name="Normal 87 2" xfId="1941" xr:uid="{619E93EF-1D78-4BAF-8EF5-48A095A62C39}"/>
    <cellStyle name="Normal 87 2 2" xfId="1942" xr:uid="{47B95B65-46C8-46AF-B33E-CFE65CF2C2C5}"/>
    <cellStyle name="Normal 87 3" xfId="1943" xr:uid="{00C38C3C-DFF6-4D4A-9395-618E2767DF09}"/>
    <cellStyle name="Normal 88" xfId="1944" xr:uid="{E36DE4C8-A169-4B69-8E9A-9B17C11AE9D2}"/>
    <cellStyle name="Normal 88 2" xfId="1945" xr:uid="{F77050F2-B212-4E53-957E-8526AA348D94}"/>
    <cellStyle name="Normal 88 2 2" xfId="1946" xr:uid="{4BCE4904-DA8D-4D72-9D5A-BE1F3C9CD7E5}"/>
    <cellStyle name="Normal 88 3" xfId="1947" xr:uid="{DE4C1335-A50A-47AB-B6A1-B5B1D905C271}"/>
    <cellStyle name="Normal 89" xfId="1948" xr:uid="{D3A1743D-7E16-40B8-BBC1-C624BAB58F5F}"/>
    <cellStyle name="Normal 89 2" xfId="1949" xr:uid="{DBC0138B-44B7-4390-AACB-06E24C37D5BA}"/>
    <cellStyle name="Normal 89 2 2" xfId="1950" xr:uid="{C0DD9DFA-05B1-487A-9130-1E63FB3FB4CB}"/>
    <cellStyle name="Normal 89 3" xfId="1951" xr:uid="{B02D0BE8-F0E3-4FD7-9F4E-BB7F150053D8}"/>
    <cellStyle name="Normal 9" xfId="1952" xr:uid="{DAB17FBB-9729-406D-8C54-C02FC5B345F2}"/>
    <cellStyle name="Normal 9 2" xfId="1953" xr:uid="{E72062FC-E102-43E0-BBFA-75583659F50F}"/>
    <cellStyle name="Normal 9 2 2" xfId="1954" xr:uid="{13D7BB47-414E-4527-A58D-72EC016E20B6}"/>
    <cellStyle name="Normal 9 2 2 2" xfId="1955" xr:uid="{F826CB17-5B43-4C14-9092-E5577F18407E}"/>
    <cellStyle name="Normal 9 2 2 2 2" xfId="1956" xr:uid="{5072DBAB-CF50-4106-9827-912A375CFE7D}"/>
    <cellStyle name="Normal 9 2 2 2 2 2" xfId="1957" xr:uid="{0FBFC1AC-13E8-424A-9495-B7DB6A046A8A}"/>
    <cellStyle name="Normal 9 2 2 2 2 2 2" xfId="1958" xr:uid="{AA0B8C68-BBFF-4E4D-8425-6382410341D5}"/>
    <cellStyle name="Normal 9 2 2 2 2 3" xfId="1959" xr:uid="{0E124C7E-6067-43BD-AB2B-7A1E296B07D6}"/>
    <cellStyle name="Normal 9 2 2 2 3" xfId="1960" xr:uid="{B415289C-65F0-4F19-9B9D-0329D2583FA9}"/>
    <cellStyle name="Normal 9 2 2 2 3 2" xfId="1961" xr:uid="{F65FEB6C-D6F9-4038-979A-0A99F2B7E1BB}"/>
    <cellStyle name="Normal 9 2 2 2 4" xfId="1962" xr:uid="{5038CD24-1095-43AA-85E1-61BC9FA6A519}"/>
    <cellStyle name="Normal 9 2 2 3" xfId="1963" xr:uid="{8E78EEBE-1E91-4350-8346-D2DBFC1FB1C3}"/>
    <cellStyle name="Normal 9 2 2 3 2" xfId="1964" xr:uid="{9F245BB3-1BBA-4686-B39A-951F5219E0E4}"/>
    <cellStyle name="Normal 9 2 2 3 2 2" xfId="1965" xr:uid="{CD8D197E-2E6B-4844-919F-DE7F3EA5AFC1}"/>
    <cellStyle name="Normal 9 2 2 3 3" xfId="1966" xr:uid="{BC49700B-8300-410B-A6D7-8A80187CD129}"/>
    <cellStyle name="Normal 9 2 2 4" xfId="1967" xr:uid="{D7099E69-8AB9-4AF3-B641-E9804561C659}"/>
    <cellStyle name="Normal 9 2 2 4 2" xfId="1968" xr:uid="{21F8D824-E2CE-4DD2-8F85-9F361B11179E}"/>
    <cellStyle name="Normal 9 2 2 5" xfId="1969" xr:uid="{4BA3D4CD-0076-4A2D-A8A3-6D119A07151E}"/>
    <cellStyle name="Normal 9 2 3" xfId="1970" xr:uid="{124B8A90-9F3F-404E-9F4F-41CE32BABE11}"/>
    <cellStyle name="Normal 9 2 3 2" xfId="1971" xr:uid="{7D008400-550E-40FB-BB9C-CAB832404EDF}"/>
    <cellStyle name="Normal 9 2 3 2 2" xfId="1972" xr:uid="{5A2F3B87-746C-4446-B5BE-C08FF5AD4912}"/>
    <cellStyle name="Normal 9 2 3 2 2 2" xfId="1973" xr:uid="{35A4C0A9-8240-4D20-B10F-456AEF098652}"/>
    <cellStyle name="Normal 9 2 3 2 3" xfId="1974" xr:uid="{A04DEF3D-2633-4BE9-8E11-28E8FFF5138D}"/>
    <cellStyle name="Normal 9 2 3 3" xfId="1975" xr:uid="{53866B1C-C3FE-4A19-AB0C-A2735A42BD18}"/>
    <cellStyle name="Normal 9 2 3 3 2" xfId="1976" xr:uid="{ED704B2C-E6DA-4A54-AE78-F9E6691FE229}"/>
    <cellStyle name="Normal 9 2 3 4" xfId="1977" xr:uid="{24F84C30-6469-40BA-AF12-5D99E8BB159A}"/>
    <cellStyle name="Normal 9 2 4" xfId="1978" xr:uid="{7B281540-9C85-479B-A1FB-8CC0CF5B2E72}"/>
    <cellStyle name="Normal 9 2 4 2" xfId="1979" xr:uid="{3F83318C-C618-47D8-BAF6-F9F484EC1DCA}"/>
    <cellStyle name="Normal 9 2 4 2 2" xfId="1980" xr:uid="{39A0EF55-9137-4EA8-8762-6C35908FB188}"/>
    <cellStyle name="Normal 9 2 4 3" xfId="1981" xr:uid="{6ACDA39B-DC03-451B-ADDC-46E20D220C5D}"/>
    <cellStyle name="Normal 9 2 5" xfId="1982" xr:uid="{DB74EC9A-D89C-4D2D-A667-77229C308071}"/>
    <cellStyle name="Normal 9 2 5 2" xfId="1983" xr:uid="{C6F35341-9862-4242-B99A-EF83271F12F8}"/>
    <cellStyle name="Normal 9 2 6" xfId="1984" xr:uid="{D12D8086-6BC3-464B-8B6E-061208936A24}"/>
    <cellStyle name="Normal 9 3" xfId="1985" xr:uid="{0563A926-6C41-4D9C-898A-27580D985891}"/>
    <cellStyle name="Normal 9 3 2" xfId="1986" xr:uid="{899F18D4-FB98-4B52-B521-4E7880F5E88F}"/>
    <cellStyle name="Normal 9 3 2 2" xfId="1987" xr:uid="{61577F5F-11CD-4A62-8D21-12373902D555}"/>
    <cellStyle name="Normal 9 3 2 2 2" xfId="1988" xr:uid="{589B756A-A3FA-4221-83F0-C436FCA1A403}"/>
    <cellStyle name="Normal 9 3 2 2 2 2" xfId="1989" xr:uid="{6AA25FD2-73AA-4EB8-8B2E-A5BEA9C91A89}"/>
    <cellStyle name="Normal 9 3 2 2 2 2 2" xfId="1990" xr:uid="{E7329D09-D003-43A7-8ABC-E23F39DAF452}"/>
    <cellStyle name="Normal 9 3 2 2 2 3" xfId="1991" xr:uid="{A69A27E5-B491-4364-82BC-C90F39854A28}"/>
    <cellStyle name="Normal 9 3 2 2 3" xfId="1992" xr:uid="{5D10CA6B-8F65-4DBF-A91F-118F1633F085}"/>
    <cellStyle name="Normal 9 3 2 2 3 2" xfId="1993" xr:uid="{E1577506-A202-4CC7-84DA-D7B3C04AEA64}"/>
    <cellStyle name="Normal 9 3 2 2 4" xfId="1994" xr:uid="{E4973799-CDA4-497E-B710-BACD0EAB07D1}"/>
    <cellStyle name="Normal 9 3 2 3" xfId="1995" xr:uid="{E20125DD-60A8-4DC4-B601-514F5FC5B1B5}"/>
    <cellStyle name="Normal 9 3 2 3 2" xfId="1996" xr:uid="{0F2977ED-B86F-4AE3-A2E4-8BD52D107196}"/>
    <cellStyle name="Normal 9 3 2 3 2 2" xfId="1997" xr:uid="{48028C5A-B7F7-4326-A42F-222ECA8FACEC}"/>
    <cellStyle name="Normal 9 3 2 3 3" xfId="1998" xr:uid="{5F89B294-B0FB-42B1-9C08-96CDD2768D2B}"/>
    <cellStyle name="Normal 9 3 2 4" xfId="1999" xr:uid="{E3CF3E91-C603-4F1F-9D49-01786231B43B}"/>
    <cellStyle name="Normal 9 3 2 4 2" xfId="2000" xr:uid="{3506B23A-3924-4781-B9A5-A197D2BED4CF}"/>
    <cellStyle name="Normal 9 3 2 5" xfId="2001" xr:uid="{668E87F6-958C-4931-B488-49B69EC4B034}"/>
    <cellStyle name="Normal 9 3 3" xfId="2002" xr:uid="{078017A3-0B99-4099-8312-70BE723E1F8D}"/>
    <cellStyle name="Normal 9 3 3 2" xfId="2003" xr:uid="{1CAC0434-C156-4E99-B450-F16C134A7125}"/>
    <cellStyle name="Normal 9 3 3 2 2" xfId="2004" xr:uid="{41B622C9-7024-439D-A5EA-A29B22144D53}"/>
    <cellStyle name="Normal 9 3 3 2 2 2" xfId="2005" xr:uid="{3719D827-1FFD-4155-B2E5-053CBB684E57}"/>
    <cellStyle name="Normal 9 3 3 2 2 2 2" xfId="2006" xr:uid="{DB7EE2C2-DEFC-42BA-A30A-B00251552F60}"/>
    <cellStyle name="Normal 9 3 3 2 2 3" xfId="2007" xr:uid="{4DC72F9C-B610-4EFB-B15A-2EBBBB89C2AC}"/>
    <cellStyle name="Normal 9 3 3 2 3" xfId="2008" xr:uid="{779D96ED-AB5E-4420-A8C7-CE955D0C351D}"/>
    <cellStyle name="Normal 9 3 3 2 3 2" xfId="2009" xr:uid="{B4B74188-AC52-4336-94DE-B007138E234A}"/>
    <cellStyle name="Normal 9 3 3 2 4" xfId="2010" xr:uid="{02397636-3068-4169-867E-DD09611FBA30}"/>
    <cellStyle name="Normal 9 3 3 3" xfId="2011" xr:uid="{35286C5C-ECE7-41FF-9E5F-BA5B03373714}"/>
    <cellStyle name="Normal 9 3 3 3 2" xfId="2012" xr:uid="{69E8CAD4-3C72-468C-A7A2-649FE2866430}"/>
    <cellStyle name="Normal 9 3 3 3 2 2" xfId="2013" xr:uid="{728BC59E-FA78-40B2-A489-8FF76136BBBD}"/>
    <cellStyle name="Normal 9 3 3 3 3" xfId="2014" xr:uid="{5196552A-7425-43D6-820A-9F3795F7768A}"/>
    <cellStyle name="Normal 9 3 3 4" xfId="2015" xr:uid="{D2042DD6-B157-4D5C-BD38-DDD29BF4CCB5}"/>
    <cellStyle name="Normal 9 3 3 4 2" xfId="2016" xr:uid="{214F3EEE-5C6C-47B8-B06D-A45BF754B5A1}"/>
    <cellStyle name="Normal 9 3 3 5" xfId="2017" xr:uid="{F50CAB5F-EAA8-4760-98CC-AFEB8FC26160}"/>
    <cellStyle name="Normal 9 3 4" xfId="2018" xr:uid="{E657AB6B-CBFE-4C23-9F0F-E432C228AEB2}"/>
    <cellStyle name="Normal 9 3 4 2" xfId="2019" xr:uid="{2CF1560C-ED85-4528-B02E-CC3E34577A38}"/>
    <cellStyle name="Normal 9 3 4 2 2" xfId="2020" xr:uid="{71A0725F-705F-449D-A351-38E656030AF3}"/>
    <cellStyle name="Normal 9 3 4 2 2 2" xfId="2021" xr:uid="{E1F7B6C2-3D64-4771-BE25-3F4B4C14076E}"/>
    <cellStyle name="Normal 9 3 4 2 3" xfId="2022" xr:uid="{64E6926C-7FDD-4C62-A6BA-22E0DA99CF36}"/>
    <cellStyle name="Normal 9 3 4 3" xfId="2023" xr:uid="{D76F57F5-8F32-4558-9E23-EC4A1AB5A7C8}"/>
    <cellStyle name="Normal 9 3 4 3 2" xfId="2024" xr:uid="{C262548D-7101-46BB-8E0E-36F6344F3EA8}"/>
    <cellStyle name="Normal 9 3 4 4" xfId="2025" xr:uid="{90FB3D4A-8BAF-4006-B82A-3ECA77B11164}"/>
    <cellStyle name="Normal 9 3 5" xfId="2026" xr:uid="{D195B36F-0F88-4940-9EE5-27F512EBC205}"/>
    <cellStyle name="Normal 9 3 5 2" xfId="2027" xr:uid="{0604B4A9-3C6F-42DF-9784-0F65D248DD72}"/>
    <cellStyle name="Normal 9 3 5 2 2" xfId="2028" xr:uid="{00AEFC61-2C5D-4BD4-AEDB-29DCE945A28C}"/>
    <cellStyle name="Normal 9 3 5 3" xfId="2029" xr:uid="{9369DCB7-0267-4433-BDF5-1E4D9BAB6C5F}"/>
    <cellStyle name="Normal 9 3 6" xfId="2030" xr:uid="{4B8CE7CA-923C-4B5F-A323-955C1712125E}"/>
    <cellStyle name="Normal 9 3 6 2" xfId="2031" xr:uid="{25D63B96-79B4-4963-81BB-D3E4265DD111}"/>
    <cellStyle name="Normal 9 3 7" xfId="2032" xr:uid="{AAF5AC1D-938D-433F-BD10-1457207B700F}"/>
    <cellStyle name="Normal 9 4" xfId="2033" xr:uid="{FC0533AD-4415-494D-9B2A-F7A5F6DF1FAE}"/>
    <cellStyle name="Normal 9 4 2" xfId="2034" xr:uid="{11F6B4AE-E6D8-445E-9691-4D7F3DF61A28}"/>
    <cellStyle name="Normal 9 4 2 2" xfId="2035" xr:uid="{E52D9B8A-B0E1-480E-94FC-0BFE3B89FE92}"/>
    <cellStyle name="Normal 9 4 2 2 2" xfId="2036" xr:uid="{B72990F4-042F-4492-9AC9-DB5075E46102}"/>
    <cellStyle name="Normal 9 4 2 2 2 2" xfId="2037" xr:uid="{6CE8AF9D-F5C0-46AD-AA29-49EBC021DD60}"/>
    <cellStyle name="Normal 9 4 2 2 3" xfId="2038" xr:uid="{C830D2A3-1078-4686-96B6-4E5542A75DF6}"/>
    <cellStyle name="Normal 9 4 2 3" xfId="2039" xr:uid="{A9223AA5-3D9E-4D72-9C1A-08335A93BE45}"/>
    <cellStyle name="Normal 9 4 2 3 2" xfId="2040" xr:uid="{4C98954E-95C7-4511-86AD-6BE70CB0A129}"/>
    <cellStyle name="Normal 9 4 2 4" xfId="2041" xr:uid="{8677042F-FB7D-489B-BB8F-983FBE43E26D}"/>
    <cellStyle name="Normal 9 4 3" xfId="2042" xr:uid="{7F5A6FA5-BD1B-443A-B5A9-2B91930A6ADD}"/>
    <cellStyle name="Normal 9 4 3 2" xfId="2043" xr:uid="{DAFF27BA-C40A-44B6-8E1B-6DB5F69F1132}"/>
    <cellStyle name="Normal 9 4 3 2 2" xfId="2044" xr:uid="{8E2C5C59-E14E-47DF-BEE8-DEA26964107D}"/>
    <cellStyle name="Normal 9 4 3 3" xfId="2045" xr:uid="{BA4DA2D0-54AA-4AB0-9517-D0D03E44698A}"/>
    <cellStyle name="Normal 9 4 4" xfId="2046" xr:uid="{F99E844B-9AF2-4EF9-9D43-5D71DA83E92D}"/>
    <cellStyle name="Normal 9 4 4 2" xfId="2047" xr:uid="{A7804632-CBBF-4072-A4E3-70978B637883}"/>
    <cellStyle name="Normal 9 4 5" xfId="2048" xr:uid="{D49EDCFD-D584-4198-895A-DEC404C19DA9}"/>
    <cellStyle name="Normal 9 5" xfId="2049" xr:uid="{FB27FC1F-23D5-46D6-BDCD-31F90BCA9F88}"/>
    <cellStyle name="Normal 9 5 2" xfId="2050" xr:uid="{A9457CF4-86DA-4622-A093-18D61AE3FE91}"/>
    <cellStyle name="Normal 9 5 2 2" xfId="2051" xr:uid="{656B9AAC-DC3E-4DFD-8D5A-B9624652CA25}"/>
    <cellStyle name="Normal 9 5 2 2 2" xfId="2052" xr:uid="{A9D4B7AB-59CD-4283-8155-57B1B65EB31A}"/>
    <cellStyle name="Normal 9 5 2 3" xfId="2053" xr:uid="{0E911E40-0345-4029-B52A-BEF2803AD6D1}"/>
    <cellStyle name="Normal 9 5 3" xfId="2054" xr:uid="{75166D28-688F-4DA6-A328-29E9AEA9FD55}"/>
    <cellStyle name="Normal 9 5 3 2" xfId="2055" xr:uid="{E243DCAB-6109-4374-9611-E76CDA10A909}"/>
    <cellStyle name="Normal 9 5 4" xfId="2056" xr:uid="{1879C6EB-69D4-4C4C-916C-EC0A229DC230}"/>
    <cellStyle name="Normal 9 6" xfId="2057" xr:uid="{E9C716FD-5561-4415-BB05-CCE4316ACBF1}"/>
    <cellStyle name="Normal 9 6 2" xfId="2058" xr:uid="{1642ACEA-C04D-49A1-8D2A-5A4742807557}"/>
    <cellStyle name="Normal 9 6 2 2" xfId="2059" xr:uid="{0E3C15E9-94F7-4851-B6C9-3CC6896F3F1F}"/>
    <cellStyle name="Normal 9 6 3" xfId="2060" xr:uid="{326D84CE-8C13-4E8A-A8A8-12D6F974B4F3}"/>
    <cellStyle name="Normal 9 7" xfId="2061" xr:uid="{A86A88A5-4A62-4BE6-950D-EA3E70CEC4E5}"/>
    <cellStyle name="Normal 9 7 2" xfId="2062" xr:uid="{05D644D7-05FE-467B-A8FD-E59A5B5BB8B6}"/>
    <cellStyle name="Normal 9 8" xfId="2063" xr:uid="{AD7FA3B3-F4D5-4916-8C22-818C76627C9D}"/>
    <cellStyle name="Normal 9 9" xfId="2064" xr:uid="{A3FACC1B-25C8-401B-B0A3-92857C693D30}"/>
    <cellStyle name="Normal 90" xfId="2065" xr:uid="{D48785E5-D419-4B95-8C49-B422AD254FEB}"/>
    <cellStyle name="Normal 90 2" xfId="2066" xr:uid="{B37728C6-621C-401A-9D0E-7FAE6B93DF4D}"/>
    <cellStyle name="Normal 90 2 2" xfId="2067" xr:uid="{91A4D98E-46AD-4627-8EFC-4EC6B0C1E1FE}"/>
    <cellStyle name="Normal 90 3" xfId="2068" xr:uid="{F6268F6A-DE36-4323-9091-863E86F6ED4B}"/>
    <cellStyle name="Normal 91" xfId="2069" xr:uid="{9EBD36E1-7C64-47A4-A702-316805E106A5}"/>
    <cellStyle name="Normal 91 2" xfId="2070" xr:uid="{9C0180D0-8FD5-4E98-97FD-6650D279AA78}"/>
    <cellStyle name="Normal 91 2 2" xfId="2071" xr:uid="{674E5291-FA29-4D17-BF6D-1881FA7E5166}"/>
    <cellStyle name="Normal 91 3" xfId="2072" xr:uid="{A8ED6FF8-56C6-4BF4-9D30-CB07401B5B52}"/>
    <cellStyle name="Normal 92" xfId="2073" xr:uid="{B31108F8-3666-4A3E-B11B-A0D79B32F84A}"/>
    <cellStyle name="Normal 92 2" xfId="2074" xr:uid="{6BF596E9-D7F4-4CF0-9256-B2318A41486D}"/>
    <cellStyle name="Normal 92 2 2" xfId="2075" xr:uid="{927899FE-003B-478B-A745-EE437081B49D}"/>
    <cellStyle name="Normal 92 3" xfId="2076" xr:uid="{7CFBF988-5F59-4B3F-A8F4-9D07A4881BAD}"/>
    <cellStyle name="Normal 93" xfId="2077" xr:uid="{A0EF023C-5FBC-4958-BF71-3A4503AB966C}"/>
    <cellStyle name="Normal 93 2" xfId="2078" xr:uid="{BB38C2B4-6373-4A00-9765-BFB545743C7B}"/>
    <cellStyle name="Normal 93 2 2" xfId="2079" xr:uid="{BE8E3C26-8911-4A90-B9D1-62C267E30DCB}"/>
    <cellStyle name="Normal 93 3" xfId="2080" xr:uid="{AF717068-AD7C-4EAC-A0D1-438A959B5D05}"/>
    <cellStyle name="Normal 94" xfId="2081" xr:uid="{56C6E59D-07E0-4FD1-80DE-36E01D4DB2B6}"/>
    <cellStyle name="Normal 94 2" xfId="2082" xr:uid="{CC077209-5946-4BB3-818A-CCEE721F1CA6}"/>
    <cellStyle name="Normal 94 2 2" xfId="2083" xr:uid="{21A2DAC7-514D-42B8-939C-052C5377A2C7}"/>
    <cellStyle name="Normal 94 3" xfId="2084" xr:uid="{3ED091F9-0C29-4F81-9C3C-209187C0326A}"/>
    <cellStyle name="Normal 95" xfId="2085" xr:uid="{22B07561-AA16-41F7-80D3-4665FCEFC818}"/>
    <cellStyle name="Normal 95 2" xfId="2086" xr:uid="{577AE96D-CF4D-41C6-B05C-59F0078923B0}"/>
    <cellStyle name="Normal 95 2 2" xfId="2087" xr:uid="{B4A3AF00-A9A3-4C66-8186-37E3A954AFE6}"/>
    <cellStyle name="Normal 95 3" xfId="2088" xr:uid="{E82E0416-8F36-4361-B964-079CE02E233E}"/>
    <cellStyle name="Normal 96" xfId="2089" xr:uid="{71537717-9212-4FA6-A430-2B4DAD093F4B}"/>
    <cellStyle name="Normal 96 2" xfId="2090" xr:uid="{7E046C83-8B71-4B93-8B8F-ADC6004A2223}"/>
    <cellStyle name="Normal 96 2 2" xfId="2091" xr:uid="{90DEACD5-8A2C-43F2-96C4-665743DFBBCC}"/>
    <cellStyle name="Normal 96 3" xfId="2092" xr:uid="{2F7D26CF-772E-4DB2-89CF-B0442A5B9259}"/>
    <cellStyle name="Normal 97" xfId="2093" xr:uid="{A01C7ED4-A594-418F-8F03-55933BC41FFD}"/>
    <cellStyle name="Normal 97 2" xfId="2094" xr:uid="{0FE00580-44A0-4F33-978D-1F06499632A5}"/>
    <cellStyle name="Normal 97 2 2" xfId="2095" xr:uid="{04475B60-2F99-4FF9-B9E7-D7829E5A7A35}"/>
    <cellStyle name="Normal 97 3" xfId="2096" xr:uid="{886F0C3D-B194-48B1-B2B5-4C29CF0BCE73}"/>
    <cellStyle name="Normal 98" xfId="2097" xr:uid="{63B47C06-0974-4EB1-A93F-7D09BB6BAAAB}"/>
    <cellStyle name="Normal 98 2" xfId="2098" xr:uid="{B26E1CC1-8A4C-4C0D-9154-8630937E04EB}"/>
    <cellStyle name="Normal 98 2 2" xfId="2099" xr:uid="{1C486F55-B529-4169-A491-64FE39C76A00}"/>
    <cellStyle name="Normal 98 3" xfId="2100" xr:uid="{25262FE6-3B99-49D3-AE82-24885C6A394E}"/>
    <cellStyle name="Normal 99" xfId="2101" xr:uid="{8C828BE1-2E16-4542-A4E9-5DE2B743BCCF}"/>
    <cellStyle name="Normal 99 2" xfId="2102" xr:uid="{2E0F7E1A-06A9-4D10-A2EA-6B94908EEE5B}"/>
    <cellStyle name="Normal 99 2 2" xfId="2103" xr:uid="{F01AF1B6-BF4E-462E-8B68-2084209A57A8}"/>
    <cellStyle name="Normal 99 3" xfId="2104" xr:uid="{F89823EC-3DC0-422F-9903-6A57282FF25E}"/>
    <cellStyle name="Normalnew" xfId="2105" xr:uid="{B1492EB4-E0F0-4D30-BDB7-E471408943AC}"/>
    <cellStyle name="Normalnew2" xfId="2106" xr:uid="{56CC0B8A-DBEF-46D2-84D9-B46C3BA2A327}"/>
    <cellStyle name="pcat" xfId="2107" xr:uid="{731299AD-683F-4C61-BDD6-27F01A61CF97}"/>
    <cellStyle name="PSChar" xfId="2108" xr:uid="{C9EEB589-3798-4501-895D-D2C18DAAEDE1}"/>
    <cellStyle name="PSDate" xfId="2109" xr:uid="{3B03AA31-A4D0-4DD6-8EAB-C87E7F8C68A6}"/>
    <cellStyle name="PSDate 2" xfId="2110" xr:uid="{8FB69630-1D84-4235-8174-2C028949DC40}"/>
    <cellStyle name="PSDate 3" xfId="2111" xr:uid="{116E44CD-A024-4E4A-AC03-2FFFACD739DD}"/>
    <cellStyle name="PSDec" xfId="2112" xr:uid="{CD05D270-E014-4347-A5C6-E3C8AEC64D58}"/>
    <cellStyle name="PSHeading" xfId="2113" xr:uid="{F4E8FA16-7E52-4787-AB41-F78224ADBC77}"/>
    <cellStyle name="PSInt" xfId="2114" xr:uid="{20ED9CE7-B4A6-4C64-80B4-96C23E9AD5E3}"/>
    <cellStyle name="PSSpacer" xfId="2115" xr:uid="{D5C27588-0B05-44CF-A2E8-ECCB33957A4C}"/>
    <cellStyle name="QDF" xfId="2116" xr:uid="{3B364C5A-D6B3-41CB-9C5E-F6A822B78711}"/>
    <cellStyle name="right" xfId="2117" xr:uid="{710206C5-76B2-4E0A-942F-74E2EA0F5D26}"/>
    <cellStyle name="righttable" xfId="2118" xr:uid="{03CA53CD-370F-48DE-A9D7-1FD50B1C58DD}"/>
    <cellStyle name="STANDARD" xfId="2119" xr:uid="{4ED8BC7B-67D7-441E-8E22-6814532E822E}"/>
    <cellStyle name="Style 1" xfId="2120" xr:uid="{B0F2AEA1-9AC7-4983-B3EA-A554C6E040A7}"/>
    <cellStyle name="Style 1 2" xfId="2121" xr:uid="{06D8CC00-22F7-414D-BE79-A43FF6798CF2}"/>
    <cellStyle name="Style 1 3" xfId="2122" xr:uid="{CD5EE2C8-9115-43A1-9209-DBEE0D83DB7C}"/>
    <cellStyle name="Style 1 4" xfId="2123" xr:uid="{6717240E-C4C3-4ED6-9F6A-0BB2D4ACA1B5}"/>
    <cellStyle name="Style 1 5" xfId="2124" xr:uid="{C4ED0855-6BE0-4B8F-808F-26E222193900}"/>
    <cellStyle name="Style 1 6" xfId="2125" xr:uid="{4A099E0F-126B-4EAD-BD0F-8BC23C4D16CF}"/>
    <cellStyle name="Style 1 7" xfId="2126" xr:uid="{BEF8E42A-C0F9-4D43-9474-7EB7157C443A}"/>
    <cellStyle name="Temperature" xfId="2127" xr:uid="{9DD4DD9D-10A4-4377-91FD-F98C3EB78014}"/>
    <cellStyle name="toptable" xfId="2128" xr:uid="{7F329F42-3988-46A6-8FA4-FBED0BE665FB}"/>
    <cellStyle name="toptable 2" xfId="2129" xr:uid="{7BCEF1C2-98D8-4BF2-AB4F-2E8AE74C6B8F}"/>
    <cellStyle name="toptable 3" xfId="2130" xr:uid="{92456A3F-8BB3-45D4-B5F0-897F04400C87}"/>
    <cellStyle name="toptable 4" xfId="2131" xr:uid="{D5D3A9A0-D1B2-438B-894C-06AAC41B0316}"/>
    <cellStyle name="toptable 5" xfId="2132" xr:uid="{A84643B2-CFE9-428F-B40F-294A3CBF448E}"/>
    <cellStyle name="toptable 6" xfId="2133" xr:uid="{62264482-A0C6-43C3-8322-A4B81FB8D501}"/>
    <cellStyle name="trcorner" xfId="2134" xr:uid="{5D796A40-685B-4FFB-9A49-1B9A3EFC58C8}"/>
    <cellStyle name="標準 2" xfId="2135" xr:uid="{C28CF7BD-3415-41D7-90DC-D78FB5764E8B}"/>
    <cellStyle name="標準 2 2" xfId="2136" xr:uid="{FD343F73-9BC7-47E3-BF80-7DB70D006010}"/>
    <cellStyle name="標準 3" xfId="2137" xr:uid="{CEB29176-8C00-485C-BA36-61BBD7461298}"/>
    <cellStyle name="標準 3 2" xfId="2138" xr:uid="{D96D942E-3A0D-45E3-8CCA-3BE0CEADA8C3}"/>
    <cellStyle name="標準 4" xfId="2139" xr:uid="{0DAE875A-A356-4397-B3E6-27B4A342268C}"/>
    <cellStyle name="良い 2" xfId="2140" xr:uid="{645CF2D3-FD6A-4C2A-80F8-8BE1FF3805CE}"/>
  </cellStyles>
  <dxfs count="15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31"/>
        </patternFill>
      </fill>
    </dxf>
    <dxf>
      <fill>
        <patternFill>
          <bgColor indexed="45"/>
        </patternFill>
      </fill>
    </dxf>
    <dxf>
      <fill>
        <patternFill>
          <bgColor indexed="40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31"/>
        </patternFill>
      </fill>
    </dxf>
    <dxf>
      <fill>
        <patternFill>
          <bgColor indexed="45"/>
        </patternFill>
      </fill>
    </dxf>
    <dxf>
      <fill>
        <patternFill>
          <bgColor indexed="23"/>
        </patternFill>
      </fill>
    </dxf>
    <dxf>
      <fill>
        <patternFill>
          <bgColor indexed="14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45"/>
        </patternFill>
      </fill>
    </dxf>
    <dxf>
      <fill>
        <patternFill>
          <bgColor indexed="31"/>
        </patternFill>
      </fill>
    </dxf>
    <dxf>
      <fill>
        <patternFill>
          <bgColor indexed="48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45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31"/>
        </patternFill>
      </fill>
    </dxf>
    <dxf>
      <fill>
        <patternFill>
          <bgColor indexed="42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45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31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14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31"/>
        </patternFill>
      </fill>
    </dxf>
    <dxf>
      <fill>
        <patternFill>
          <bgColor indexed="45"/>
        </patternFill>
      </fill>
    </dxf>
    <dxf>
      <fill>
        <patternFill>
          <bgColor indexed="40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31"/>
        </patternFill>
      </fill>
    </dxf>
    <dxf>
      <fill>
        <patternFill>
          <bgColor indexed="45"/>
        </patternFill>
      </fill>
    </dxf>
    <dxf>
      <fill>
        <patternFill>
          <bgColor indexed="10"/>
        </patternFill>
      </fill>
    </dxf>
    <dxf>
      <fill>
        <patternFill>
          <bgColor indexed="40"/>
        </patternFill>
      </fill>
    </dxf>
    <dxf>
      <fill>
        <patternFill>
          <bgColor indexed="42"/>
        </patternFill>
      </fill>
    </dxf>
    <dxf>
      <fill>
        <patternFill>
          <bgColor indexed="5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31"/>
        </patternFill>
      </fill>
    </dxf>
    <dxf>
      <fill>
        <patternFill>
          <bgColor indexed="45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45"/>
        </patternFill>
      </fill>
    </dxf>
    <dxf>
      <fill>
        <patternFill>
          <bgColor indexed="10"/>
        </patternFill>
      </fill>
    </dxf>
    <dxf>
      <fill>
        <patternFill>
          <bgColor indexed="40"/>
        </patternFill>
      </fill>
    </dxf>
    <dxf>
      <fill>
        <patternFill>
          <bgColor indexed="14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31"/>
        </patternFill>
      </fill>
    </dxf>
    <dxf>
      <fill>
        <patternFill>
          <bgColor indexed="14"/>
        </patternFill>
      </fill>
    </dxf>
    <dxf>
      <fill>
        <patternFill>
          <bgColor indexed="31"/>
        </patternFill>
      </fill>
    </dxf>
    <dxf>
      <fill>
        <patternFill>
          <bgColor indexed="45"/>
        </patternFill>
      </fill>
    </dxf>
    <dxf>
      <fill>
        <patternFill>
          <bgColor indexed="40"/>
        </patternFill>
      </fill>
    </dxf>
    <dxf>
      <fill>
        <patternFill>
          <bgColor indexed="10"/>
        </patternFill>
      </fill>
    </dxf>
    <dxf>
      <fill>
        <patternFill>
          <bgColor indexed="23"/>
        </patternFill>
      </fill>
    </dxf>
    <dxf>
      <fill>
        <patternFill>
          <bgColor indexed="48"/>
        </patternFill>
      </fill>
    </dxf>
    <dxf>
      <fill>
        <patternFill>
          <bgColor indexed="45"/>
        </patternFill>
      </fill>
    </dxf>
    <dxf>
      <fill>
        <patternFill>
          <bgColor indexed="10"/>
        </patternFill>
      </fill>
    </dxf>
    <dxf>
      <fill>
        <patternFill>
          <bgColor indexed="40"/>
        </patternFill>
      </fill>
    </dxf>
    <dxf>
      <fill>
        <patternFill>
          <bgColor indexed="31"/>
        </patternFill>
      </fill>
    </dxf>
    <dxf>
      <fill>
        <patternFill>
          <bgColor indexed="48"/>
        </patternFill>
      </fill>
    </dxf>
    <dxf>
      <fill>
        <patternFill>
          <bgColor indexed="23"/>
        </patternFill>
      </fill>
    </dxf>
    <dxf>
      <fill>
        <patternFill>
          <bgColor indexed="14"/>
        </patternFill>
      </fill>
    </dxf>
    <dxf>
      <fill>
        <patternFill>
          <bgColor indexed="51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-SQL2\HiFix&#36039;&#26009;\&#31038;&#22806;&#31192;\&#12525;&#12472;&#12483;&#12463;-PB&amp;SB&amp;PC\T2000_RECT680\Intel\T105749-INTEL()ITTO-620-0080%20HSX-EN\From%20Intel\20130614\TIU_DRD_2012_EN_REV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d_info"/>
      <sheetName val="cpm"/>
      <sheetName val="TPM_Stackup"/>
      <sheetName val="Customer_Inputs"/>
      <sheetName val="set_validations_"/>
      <sheetName val="Instruction"/>
      <sheetName val="power"/>
      <sheetName val="Decoupling"/>
      <sheetName val="Design Rules"/>
      <sheetName val="CMT Configuration"/>
      <sheetName val="Eeprom, PS LED indicator"/>
      <sheetName val="DPS150A- HCDPS"/>
      <sheetName val="DPS150A- LCDPS"/>
      <sheetName val="Loopback"/>
      <sheetName val="ITP"/>
      <sheetName val="PSM"/>
      <sheetName val="DPS Mon, Misc IO"/>
      <sheetName val="Channel Linking"/>
      <sheetName val="Triggers Domainsync"/>
      <sheetName val="TDAU"/>
      <sheetName val=" KOZ"/>
      <sheetName val="vector"/>
    </sheetNames>
    <sheetDataSet>
      <sheetData sheetId="0">
        <row r="11">
          <cell r="B11" t="str">
            <v>CTH</v>
          </cell>
        </row>
        <row r="12">
          <cell r="B12" t="str">
            <v>Extreme</v>
          </cell>
        </row>
        <row r="13">
          <cell r="B13" t="str">
            <v>Summit</v>
          </cell>
        </row>
        <row r="15">
          <cell r="B15" t="str">
            <v>Epson</v>
          </cell>
        </row>
        <row r="16">
          <cell r="B16" t="str">
            <v>Extreme</v>
          </cell>
        </row>
      </sheetData>
      <sheetData sheetId="1"/>
      <sheetData sheetId="2"/>
      <sheetData sheetId="3"/>
      <sheetData sheetId="4">
        <row r="2">
          <cell r="A2" t="str">
            <v>DP01</v>
          </cell>
          <cell r="B2" t="str">
            <v>M01</v>
          </cell>
          <cell r="C2" t="str">
            <v>SH01</v>
          </cell>
          <cell r="D2" t="str">
            <v>G01</v>
          </cell>
          <cell r="E2" t="str">
            <v>L01</v>
          </cell>
          <cell r="F2" t="str">
            <v>TD01</v>
          </cell>
        </row>
        <row r="3">
          <cell r="A3" t="str">
            <v>DP02</v>
          </cell>
          <cell r="B3" t="str">
            <v>M02</v>
          </cell>
          <cell r="C3" t="str">
            <v>SH02</v>
          </cell>
          <cell r="D3" t="str">
            <v>G02</v>
          </cell>
          <cell r="E3" t="str">
            <v>L02</v>
          </cell>
          <cell r="F3" t="str">
            <v>TD02</v>
          </cell>
        </row>
        <row r="4">
          <cell r="A4" t="str">
            <v>DP03</v>
          </cell>
          <cell r="B4" t="str">
            <v>M03</v>
          </cell>
          <cell r="C4" t="str">
            <v>SH03</v>
          </cell>
          <cell r="D4" t="str">
            <v>G03</v>
          </cell>
          <cell r="E4" t="str">
            <v>L03</v>
          </cell>
          <cell r="F4" t="str">
            <v>TD03</v>
          </cell>
        </row>
        <row r="5">
          <cell r="A5" t="str">
            <v>DP04</v>
          </cell>
          <cell r="B5" t="str">
            <v>M04</v>
          </cell>
          <cell r="C5" t="str">
            <v>SH04</v>
          </cell>
          <cell r="D5" t="str">
            <v>G04</v>
          </cell>
          <cell r="E5" t="str">
            <v>L04</v>
          </cell>
          <cell r="F5" t="str">
            <v>TD04</v>
          </cell>
        </row>
        <row r="6">
          <cell r="A6" t="str">
            <v>DP05</v>
          </cell>
          <cell r="B6" t="str">
            <v>M05</v>
          </cell>
          <cell r="C6" t="str">
            <v>SH05</v>
          </cell>
          <cell r="D6" t="str">
            <v>G05</v>
          </cell>
          <cell r="E6" t="str">
            <v>L05</v>
          </cell>
          <cell r="F6" t="str">
            <v>TD05</v>
          </cell>
        </row>
        <row r="7">
          <cell r="A7" t="str">
            <v>DP06</v>
          </cell>
          <cell r="B7" t="str">
            <v>M06</v>
          </cell>
          <cell r="C7" t="str">
            <v>SH06</v>
          </cell>
          <cell r="D7" t="str">
            <v>G06</v>
          </cell>
          <cell r="E7" t="str">
            <v>L06</v>
          </cell>
          <cell r="F7" t="str">
            <v>TD06</v>
          </cell>
        </row>
        <row r="8">
          <cell r="A8" t="str">
            <v>DP07</v>
          </cell>
          <cell r="B8" t="str">
            <v>M07</v>
          </cell>
          <cell r="C8" t="str">
            <v>SH07</v>
          </cell>
          <cell r="D8" t="str">
            <v>G07</v>
          </cell>
          <cell r="E8" t="str">
            <v>L07</v>
          </cell>
          <cell r="F8" t="str">
            <v>TD07</v>
          </cell>
        </row>
        <row r="9">
          <cell r="A9" t="str">
            <v>DP08</v>
          </cell>
          <cell r="B9" t="str">
            <v>M08</v>
          </cell>
          <cell r="C9" t="str">
            <v>SH08</v>
          </cell>
          <cell r="D9" t="str">
            <v>G08</v>
          </cell>
          <cell r="E9" t="str">
            <v>L08</v>
          </cell>
          <cell r="F9" t="str">
            <v>TD08</v>
          </cell>
        </row>
        <row r="10">
          <cell r="A10" t="str">
            <v>DP09</v>
          </cell>
          <cell r="B10" t="str">
            <v>M09</v>
          </cell>
          <cell r="C10" t="str">
            <v>SH09</v>
          </cell>
          <cell r="D10" t="str">
            <v>G09</v>
          </cell>
          <cell r="E10" t="str">
            <v>L09</v>
          </cell>
          <cell r="F10" t="str">
            <v>TD09</v>
          </cell>
        </row>
        <row r="11">
          <cell r="A11" t="str">
            <v>DP10</v>
          </cell>
          <cell r="B11" t="str">
            <v>M10</v>
          </cell>
          <cell r="C11" t="str">
            <v>SH10</v>
          </cell>
          <cell r="D11" t="str">
            <v>G10</v>
          </cell>
          <cell r="E11" t="str">
            <v>L10</v>
          </cell>
          <cell r="F11" t="str">
            <v>TD10</v>
          </cell>
        </row>
        <row r="12">
          <cell r="A12" t="str">
            <v>DP11</v>
          </cell>
          <cell r="B12" t="str">
            <v>M11</v>
          </cell>
          <cell r="C12" t="str">
            <v>SH11</v>
          </cell>
          <cell r="D12" t="str">
            <v>G11</v>
          </cell>
          <cell r="E12" t="str">
            <v>L11</v>
          </cell>
          <cell r="F12" t="str">
            <v>TD11</v>
          </cell>
        </row>
        <row r="13">
          <cell r="A13" t="str">
            <v>DP12</v>
          </cell>
          <cell r="B13" t="str">
            <v>M12</v>
          </cell>
          <cell r="C13" t="str">
            <v>SH12</v>
          </cell>
          <cell r="D13" t="str">
            <v>G12</v>
          </cell>
          <cell r="E13" t="str">
            <v>L12</v>
          </cell>
          <cell r="F13" t="str">
            <v>TD12</v>
          </cell>
        </row>
        <row r="14">
          <cell r="A14" t="str">
            <v>DP13</v>
          </cell>
          <cell r="B14" t="str">
            <v>M13</v>
          </cell>
          <cell r="C14" t="str">
            <v>SH13</v>
          </cell>
          <cell r="D14" t="str">
            <v>G13</v>
          </cell>
          <cell r="E14" t="str">
            <v>L13</v>
          </cell>
          <cell r="F14" t="str">
            <v>TD13</v>
          </cell>
        </row>
        <row r="15">
          <cell r="A15" t="str">
            <v>DP14</v>
          </cell>
          <cell r="B15" t="str">
            <v>M14</v>
          </cell>
          <cell r="C15" t="str">
            <v>SH14</v>
          </cell>
          <cell r="D15" t="str">
            <v>G14</v>
          </cell>
          <cell r="E15" t="str">
            <v>L14</v>
          </cell>
          <cell r="F15" t="str">
            <v>TD14</v>
          </cell>
        </row>
        <row r="16">
          <cell r="A16" t="str">
            <v>DP15</v>
          </cell>
          <cell r="B16" t="str">
            <v>M15</v>
          </cell>
          <cell r="C16" t="str">
            <v>SH15</v>
          </cell>
          <cell r="D16" t="str">
            <v>G15</v>
          </cell>
          <cell r="E16" t="str">
            <v>L15</v>
          </cell>
          <cell r="F16" t="str">
            <v>TD15</v>
          </cell>
        </row>
        <row r="17">
          <cell r="A17" t="str">
            <v>DP16</v>
          </cell>
          <cell r="B17" t="str">
            <v>M16</v>
          </cell>
          <cell r="C17" t="str">
            <v>SH16</v>
          </cell>
          <cell r="D17" t="str">
            <v>G16</v>
          </cell>
          <cell r="E17" t="str">
            <v>L16</v>
          </cell>
          <cell r="F17" t="str">
            <v>TD16</v>
          </cell>
        </row>
        <row r="18">
          <cell r="A18" t="str">
            <v>DP17</v>
          </cell>
          <cell r="B18" t="str">
            <v>M17</v>
          </cell>
          <cell r="C18" t="str">
            <v>SH17</v>
          </cell>
          <cell r="D18" t="str">
            <v>G17</v>
          </cell>
          <cell r="E18" t="str">
            <v>L17</v>
          </cell>
          <cell r="F18" t="str">
            <v>TD17</v>
          </cell>
        </row>
        <row r="19">
          <cell r="A19" t="str">
            <v>DP18</v>
          </cell>
          <cell r="B19" t="str">
            <v>M18</v>
          </cell>
          <cell r="C19" t="str">
            <v>SH18</v>
          </cell>
          <cell r="D19" t="str">
            <v>G18</v>
          </cell>
          <cell r="E19" t="str">
            <v>L18</v>
          </cell>
          <cell r="F19" t="str">
            <v>TD18</v>
          </cell>
        </row>
        <row r="20">
          <cell r="A20" t="str">
            <v>DP19</v>
          </cell>
          <cell r="B20" t="str">
            <v>M19</v>
          </cell>
          <cell r="C20" t="str">
            <v>SH19</v>
          </cell>
          <cell r="D20" t="str">
            <v>G19</v>
          </cell>
          <cell r="E20" t="str">
            <v>L19</v>
          </cell>
          <cell r="F20" t="str">
            <v>TD19</v>
          </cell>
        </row>
        <row r="21">
          <cell r="A21" t="str">
            <v>DP20</v>
          </cell>
          <cell r="B21" t="str">
            <v>M20</v>
          </cell>
          <cell r="C21" t="str">
            <v>SH20</v>
          </cell>
          <cell r="D21" t="str">
            <v>G20</v>
          </cell>
          <cell r="E21" t="str">
            <v>L20</v>
          </cell>
          <cell r="F21" t="str">
            <v>TD20</v>
          </cell>
        </row>
        <row r="22">
          <cell r="A22" t="str">
            <v>DP21</v>
          </cell>
          <cell r="B22" t="str">
            <v>M21</v>
          </cell>
          <cell r="C22" t="str">
            <v>SH21</v>
          </cell>
          <cell r="D22" t="str">
            <v>G21</v>
          </cell>
          <cell r="E22" t="str">
            <v>L21</v>
          </cell>
          <cell r="F22" t="str">
            <v>TD21</v>
          </cell>
        </row>
        <row r="23">
          <cell r="A23" t="str">
            <v>DP22</v>
          </cell>
          <cell r="B23" t="str">
            <v>M22</v>
          </cell>
          <cell r="C23" t="str">
            <v>SH22</v>
          </cell>
          <cell r="D23" t="str">
            <v>G22</v>
          </cell>
          <cell r="E23" t="str">
            <v>L22</v>
          </cell>
          <cell r="F23" t="str">
            <v>TD22</v>
          </cell>
        </row>
        <row r="24">
          <cell r="A24" t="str">
            <v>DP23</v>
          </cell>
          <cell r="B24" t="str">
            <v>M23</v>
          </cell>
          <cell r="C24" t="str">
            <v>SH23</v>
          </cell>
          <cell r="D24" t="str">
            <v>G23</v>
          </cell>
          <cell r="E24" t="str">
            <v>L23</v>
          </cell>
          <cell r="F24" t="str">
            <v>TD23</v>
          </cell>
        </row>
        <row r="25">
          <cell r="A25" t="str">
            <v>DP24</v>
          </cell>
          <cell r="B25" t="str">
            <v>M24</v>
          </cell>
          <cell r="C25" t="str">
            <v>SH24</v>
          </cell>
          <cell r="D25" t="str">
            <v>G24</v>
          </cell>
          <cell r="E25" t="str">
            <v>L24</v>
          </cell>
          <cell r="F25" t="str">
            <v>TD24</v>
          </cell>
        </row>
        <row r="26">
          <cell r="A26" t="str">
            <v>DP25</v>
          </cell>
          <cell r="B26" t="str">
            <v>M25</v>
          </cell>
          <cell r="C26" t="str">
            <v>SH25</v>
          </cell>
          <cell r="D26" t="str">
            <v>G25</v>
          </cell>
          <cell r="E26" t="str">
            <v>L25</v>
          </cell>
          <cell r="F26" t="str">
            <v>TD25</v>
          </cell>
        </row>
        <row r="27">
          <cell r="A27" t="str">
            <v>DP26</v>
          </cell>
          <cell r="B27" t="str">
            <v>M26</v>
          </cell>
          <cell r="C27" t="str">
            <v>SH26</v>
          </cell>
          <cell r="D27" t="str">
            <v>G26</v>
          </cell>
          <cell r="E27" t="str">
            <v>L26</v>
          </cell>
          <cell r="F27" t="str">
            <v>TD26</v>
          </cell>
        </row>
        <row r="28">
          <cell r="A28" t="str">
            <v>DP27</v>
          </cell>
          <cell r="B28" t="str">
            <v>M27</v>
          </cell>
          <cell r="C28" t="str">
            <v>SH27</v>
          </cell>
          <cell r="D28" t="str">
            <v>G27</v>
          </cell>
          <cell r="E28" t="str">
            <v>L27</v>
          </cell>
          <cell r="F28" t="str">
            <v>TD27</v>
          </cell>
        </row>
        <row r="29">
          <cell r="A29" t="str">
            <v>DP28</v>
          </cell>
          <cell r="B29" t="str">
            <v>M28</v>
          </cell>
          <cell r="C29" t="str">
            <v>SH28</v>
          </cell>
          <cell r="D29" t="str">
            <v>G28</v>
          </cell>
          <cell r="E29" t="str">
            <v>L28</v>
          </cell>
          <cell r="F29" t="str">
            <v>TD28</v>
          </cell>
        </row>
        <row r="30">
          <cell r="A30" t="str">
            <v>DP29</v>
          </cell>
          <cell r="B30" t="str">
            <v>M29</v>
          </cell>
          <cell r="C30" t="str">
            <v>SH29</v>
          </cell>
          <cell r="D30" t="str">
            <v>G29</v>
          </cell>
          <cell r="E30" t="str">
            <v>L29</v>
          </cell>
          <cell r="F30" t="str">
            <v>TD29</v>
          </cell>
        </row>
        <row r="31">
          <cell r="A31" t="str">
            <v>DP30</v>
          </cell>
          <cell r="B31" t="str">
            <v>M30</v>
          </cell>
          <cell r="C31" t="str">
            <v>SH30</v>
          </cell>
          <cell r="D31" t="str">
            <v>G30</v>
          </cell>
          <cell r="E31" t="str">
            <v>L30</v>
          </cell>
          <cell r="F31" t="str">
            <v>TD30</v>
          </cell>
        </row>
        <row r="32">
          <cell r="A32" t="str">
            <v>DP31</v>
          </cell>
          <cell r="B32" t="str">
            <v>M31</v>
          </cell>
          <cell r="C32" t="str">
            <v>SH31</v>
          </cell>
          <cell r="D32" t="str">
            <v>G31</v>
          </cell>
          <cell r="E32" t="str">
            <v>L31</v>
          </cell>
          <cell r="F32" t="str">
            <v>TD31</v>
          </cell>
        </row>
        <row r="33">
          <cell r="A33" t="str">
            <v>DP32</v>
          </cell>
          <cell r="B33" t="str">
            <v>M32</v>
          </cell>
          <cell r="C33" t="str">
            <v>SH32</v>
          </cell>
          <cell r="D33" t="str">
            <v>G32</v>
          </cell>
          <cell r="E33" t="str">
            <v>L32</v>
          </cell>
          <cell r="F33" t="str">
            <v>TD32</v>
          </cell>
        </row>
        <row r="34">
          <cell r="A34" t="str">
            <v>DP33</v>
          </cell>
          <cell r="B34" t="str">
            <v>M33</v>
          </cell>
          <cell r="C34" t="str">
            <v>SH33</v>
          </cell>
          <cell r="D34" t="str">
            <v>G33</v>
          </cell>
          <cell r="E34" t="str">
            <v>L33</v>
          </cell>
          <cell r="F34" t="str">
            <v>TD33</v>
          </cell>
        </row>
        <row r="35">
          <cell r="A35" t="str">
            <v>DP34</v>
          </cell>
          <cell r="B35" t="str">
            <v>M34</v>
          </cell>
          <cell r="C35" t="str">
            <v>SH34</v>
          </cell>
          <cell r="D35" t="str">
            <v>G34</v>
          </cell>
          <cell r="E35" t="str">
            <v>L34</v>
          </cell>
          <cell r="F35" t="str">
            <v>TD34</v>
          </cell>
        </row>
        <row r="36">
          <cell r="A36" t="str">
            <v>DP35</v>
          </cell>
          <cell r="B36" t="str">
            <v>M35</v>
          </cell>
          <cell r="C36" t="str">
            <v>SH35</v>
          </cell>
          <cell r="D36" t="str">
            <v>G35</v>
          </cell>
          <cell r="E36" t="str">
            <v>L35</v>
          </cell>
          <cell r="F36" t="str">
            <v>TD35</v>
          </cell>
        </row>
        <row r="37">
          <cell r="A37" t="str">
            <v>DP36</v>
          </cell>
          <cell r="B37" t="str">
            <v>M36</v>
          </cell>
          <cell r="C37" t="str">
            <v>SH36</v>
          </cell>
          <cell r="D37" t="str">
            <v>G36</v>
          </cell>
          <cell r="E37" t="str">
            <v>L36</v>
          </cell>
          <cell r="F37" t="str">
            <v>TD36</v>
          </cell>
        </row>
        <row r="38">
          <cell r="A38" t="str">
            <v>DP37</v>
          </cell>
          <cell r="B38" t="str">
            <v>M37</v>
          </cell>
          <cell r="C38" t="str">
            <v>SH37</v>
          </cell>
          <cell r="D38" t="str">
            <v>G37</v>
          </cell>
          <cell r="E38" t="str">
            <v>L37</v>
          </cell>
          <cell r="F38" t="str">
            <v>TD37</v>
          </cell>
        </row>
        <row r="39">
          <cell r="A39" t="str">
            <v>DP38</v>
          </cell>
          <cell r="B39" t="str">
            <v>M38</v>
          </cell>
          <cell r="C39" t="str">
            <v>SH38</v>
          </cell>
          <cell r="D39" t="str">
            <v>G38</v>
          </cell>
          <cell r="E39" t="str">
            <v>L38</v>
          </cell>
          <cell r="F39" t="str">
            <v>TD38</v>
          </cell>
        </row>
        <row r="40">
          <cell r="A40" t="str">
            <v>DP39</v>
          </cell>
          <cell r="B40" t="str">
            <v>M39</v>
          </cell>
          <cell r="C40" t="str">
            <v>SH39</v>
          </cell>
          <cell r="D40" t="str">
            <v>G39</v>
          </cell>
          <cell r="E40" t="str">
            <v>L39</v>
          </cell>
          <cell r="F40" t="str">
            <v>TD39</v>
          </cell>
        </row>
        <row r="41">
          <cell r="A41" t="str">
            <v>DP40</v>
          </cell>
          <cell r="B41" t="str">
            <v>M40</v>
          </cell>
          <cell r="C41" t="str">
            <v>SH40</v>
          </cell>
          <cell r="D41" t="str">
            <v>G40</v>
          </cell>
          <cell r="E41" t="str">
            <v>L40</v>
          </cell>
          <cell r="F41" t="str">
            <v>TD40</v>
          </cell>
        </row>
        <row r="42">
          <cell r="A42" t="str">
            <v>DP41</v>
          </cell>
          <cell r="B42" t="str">
            <v>M41</v>
          </cell>
          <cell r="C42" t="str">
            <v>SH41</v>
          </cell>
          <cell r="D42" t="str">
            <v>G41</v>
          </cell>
          <cell r="E42" t="str">
            <v>L41</v>
          </cell>
          <cell r="F42" t="str">
            <v>TD41</v>
          </cell>
        </row>
        <row r="43">
          <cell r="A43" t="str">
            <v>DP42</v>
          </cell>
          <cell r="B43" t="str">
            <v>M42</v>
          </cell>
          <cell r="C43" t="str">
            <v>SH42</v>
          </cell>
          <cell r="D43" t="str">
            <v>G42</v>
          </cell>
          <cell r="E43" t="str">
            <v>L42</v>
          </cell>
          <cell r="F43" t="str">
            <v>TD42</v>
          </cell>
        </row>
        <row r="44">
          <cell r="A44" t="str">
            <v>DP43</v>
          </cell>
          <cell r="B44" t="str">
            <v>M43</v>
          </cell>
          <cell r="C44" t="str">
            <v>SH43</v>
          </cell>
          <cell r="D44" t="str">
            <v>G43</v>
          </cell>
          <cell r="E44" t="str">
            <v>L43</v>
          </cell>
          <cell r="F44" t="str">
            <v>TD43</v>
          </cell>
        </row>
        <row r="45">
          <cell r="A45" t="str">
            <v>DP44</v>
          </cell>
          <cell r="B45" t="str">
            <v>M44</v>
          </cell>
          <cell r="C45" t="str">
            <v>SH44</v>
          </cell>
          <cell r="D45" t="str">
            <v>G44</v>
          </cell>
          <cell r="E45" t="str">
            <v>L44</v>
          </cell>
          <cell r="F45" t="str">
            <v>TD44</v>
          </cell>
        </row>
        <row r="46">
          <cell r="A46" t="str">
            <v>DP45</v>
          </cell>
          <cell r="B46" t="str">
            <v>M45</v>
          </cell>
          <cell r="C46" t="str">
            <v>SH45</v>
          </cell>
          <cell r="D46" t="str">
            <v>G45</v>
          </cell>
          <cell r="E46" t="str">
            <v>L45</v>
          </cell>
          <cell r="F46" t="str">
            <v>TD45</v>
          </cell>
        </row>
        <row r="47">
          <cell r="A47" t="str">
            <v>DP46</v>
          </cell>
          <cell r="B47" t="str">
            <v>M46</v>
          </cell>
          <cell r="C47" t="str">
            <v>SH46</v>
          </cell>
          <cell r="D47" t="str">
            <v>G46</v>
          </cell>
          <cell r="E47" t="str">
            <v>L46</v>
          </cell>
          <cell r="F47" t="str">
            <v>TD46</v>
          </cell>
        </row>
        <row r="48">
          <cell r="A48" t="str">
            <v>DP47</v>
          </cell>
          <cell r="B48" t="str">
            <v>M47</v>
          </cell>
          <cell r="C48" t="str">
            <v>SH47</v>
          </cell>
          <cell r="D48" t="str">
            <v>G47</v>
          </cell>
          <cell r="E48" t="str">
            <v>L47</v>
          </cell>
          <cell r="F48" t="str">
            <v>TD47</v>
          </cell>
        </row>
        <row r="49">
          <cell r="A49" t="str">
            <v>DP48</v>
          </cell>
          <cell r="B49" t="str">
            <v>M48</v>
          </cell>
          <cell r="C49" t="str">
            <v>SH48</v>
          </cell>
          <cell r="D49" t="str">
            <v>G48</v>
          </cell>
          <cell r="E49" t="str">
            <v>L48</v>
          </cell>
          <cell r="F49" t="str">
            <v>TD48</v>
          </cell>
        </row>
        <row r="50">
          <cell r="A50" t="str">
            <v>DP49</v>
          </cell>
          <cell r="B50" t="str">
            <v>M49</v>
          </cell>
          <cell r="C50" t="str">
            <v>SH49</v>
          </cell>
          <cell r="D50" t="str">
            <v>G49</v>
          </cell>
          <cell r="E50" t="str">
            <v>L49</v>
          </cell>
          <cell r="F50" t="str">
            <v>TD49</v>
          </cell>
        </row>
        <row r="51">
          <cell r="A51" t="str">
            <v>DP50</v>
          </cell>
          <cell r="B51" t="str">
            <v>M50</v>
          </cell>
          <cell r="C51" t="str">
            <v>SH50</v>
          </cell>
          <cell r="D51" t="str">
            <v>G50</v>
          </cell>
          <cell r="E51" t="str">
            <v>L50</v>
          </cell>
          <cell r="F51" t="str">
            <v>TD50</v>
          </cell>
        </row>
        <row r="52">
          <cell r="A52" t="str">
            <v>DP51</v>
          </cell>
          <cell r="B52" t="str">
            <v>M51</v>
          </cell>
          <cell r="C52" t="str">
            <v>SH51</v>
          </cell>
          <cell r="D52" t="str">
            <v>G51</v>
          </cell>
          <cell r="E52" t="str">
            <v>L51</v>
          </cell>
          <cell r="F52" t="str">
            <v>TD51</v>
          </cell>
        </row>
        <row r="53">
          <cell r="A53" t="str">
            <v>DP52</v>
          </cell>
          <cell r="B53" t="str">
            <v>M52</v>
          </cell>
          <cell r="C53" t="str">
            <v>SH52</v>
          </cell>
          <cell r="D53" t="str">
            <v>G52</v>
          </cell>
          <cell r="E53" t="str">
            <v>L52</v>
          </cell>
          <cell r="F53" t="str">
            <v>TD52</v>
          </cell>
        </row>
        <row r="54">
          <cell r="A54" t="str">
            <v>DP53</v>
          </cell>
          <cell r="B54" t="str">
            <v>M53</v>
          </cell>
          <cell r="C54" t="str">
            <v>SH53</v>
          </cell>
          <cell r="D54" t="str">
            <v>G53</v>
          </cell>
          <cell r="E54" t="str">
            <v>L53</v>
          </cell>
          <cell r="F54" t="str">
            <v>TD53</v>
          </cell>
        </row>
        <row r="55">
          <cell r="A55" t="str">
            <v>DP54</v>
          </cell>
          <cell r="B55" t="str">
            <v>M54</v>
          </cell>
          <cell r="C55" t="str">
            <v>SH54</v>
          </cell>
          <cell r="D55" t="str">
            <v>G54</v>
          </cell>
          <cell r="E55" t="str">
            <v>L54</v>
          </cell>
          <cell r="F55" t="str">
            <v>TD54</v>
          </cell>
        </row>
        <row r="56">
          <cell r="A56" t="str">
            <v>DP55</v>
          </cell>
          <cell r="B56" t="str">
            <v>M55</v>
          </cell>
          <cell r="C56" t="str">
            <v>SH55</v>
          </cell>
          <cell r="D56" t="str">
            <v>G55</v>
          </cell>
          <cell r="E56" t="str">
            <v>L55</v>
          </cell>
          <cell r="F56" t="str">
            <v>TD55</v>
          </cell>
        </row>
        <row r="57">
          <cell r="A57" t="str">
            <v>DP56</v>
          </cell>
          <cell r="B57" t="str">
            <v>M56</v>
          </cell>
          <cell r="C57" t="str">
            <v>SH56</v>
          </cell>
          <cell r="D57" t="str">
            <v>G56</v>
          </cell>
          <cell r="E57" t="str">
            <v>L56</v>
          </cell>
          <cell r="F57" t="str">
            <v>TD56</v>
          </cell>
        </row>
        <row r="58">
          <cell r="A58" t="str">
            <v>DP57</v>
          </cell>
          <cell r="B58" t="str">
            <v>M57</v>
          </cell>
          <cell r="C58" t="str">
            <v>SH57</v>
          </cell>
          <cell r="D58" t="str">
            <v>G57</v>
          </cell>
          <cell r="E58" t="str">
            <v>L57</v>
          </cell>
          <cell r="F58" t="str">
            <v>TD57</v>
          </cell>
        </row>
        <row r="59">
          <cell r="A59" t="str">
            <v>DP58</v>
          </cell>
          <cell r="B59" t="str">
            <v>M58</v>
          </cell>
          <cell r="C59" t="str">
            <v>SH58</v>
          </cell>
          <cell r="D59" t="str">
            <v>G58</v>
          </cell>
          <cell r="E59" t="str">
            <v>L58</v>
          </cell>
          <cell r="F59" t="str">
            <v>TD58</v>
          </cell>
        </row>
        <row r="60">
          <cell r="A60" t="str">
            <v>DP59</v>
          </cell>
          <cell r="B60" t="str">
            <v>M59</v>
          </cell>
          <cell r="C60" t="str">
            <v>SH59</v>
          </cell>
          <cell r="D60" t="str">
            <v>G59</v>
          </cell>
          <cell r="E60" t="str">
            <v>L59</v>
          </cell>
          <cell r="F60" t="str">
            <v>TD59</v>
          </cell>
        </row>
        <row r="61">
          <cell r="A61" t="str">
            <v>DP60</v>
          </cell>
          <cell r="B61" t="str">
            <v>M60</v>
          </cell>
          <cell r="C61" t="str">
            <v>SH60</v>
          </cell>
          <cell r="D61" t="str">
            <v>G60</v>
          </cell>
          <cell r="E61" t="str">
            <v>L60</v>
          </cell>
          <cell r="F61" t="str">
            <v>TD60</v>
          </cell>
        </row>
        <row r="62">
          <cell r="A62" t="str">
            <v>DP61</v>
          </cell>
          <cell r="B62" t="str">
            <v>M61</v>
          </cell>
          <cell r="C62" t="str">
            <v>SH61</v>
          </cell>
          <cell r="D62" t="str">
            <v>G61</v>
          </cell>
          <cell r="E62" t="str">
            <v>L61</v>
          </cell>
          <cell r="F62" t="str">
            <v>TD61</v>
          </cell>
        </row>
        <row r="63">
          <cell r="A63" t="str">
            <v>DP62</v>
          </cell>
          <cell r="B63" t="str">
            <v>M62</v>
          </cell>
          <cell r="C63" t="str">
            <v>SH62</v>
          </cell>
          <cell r="D63" t="str">
            <v>G62</v>
          </cell>
          <cell r="E63" t="str">
            <v>L62</v>
          </cell>
          <cell r="F63" t="str">
            <v>TD62</v>
          </cell>
        </row>
        <row r="64">
          <cell r="A64" t="str">
            <v>DP63</v>
          </cell>
          <cell r="B64" t="str">
            <v>M63</v>
          </cell>
          <cell r="C64" t="str">
            <v>SH63</v>
          </cell>
          <cell r="D64" t="str">
            <v>G63</v>
          </cell>
          <cell r="E64" t="str">
            <v>L63</v>
          </cell>
          <cell r="F64" t="str">
            <v>TD63</v>
          </cell>
        </row>
        <row r="65">
          <cell r="A65" t="str">
            <v>DP64</v>
          </cell>
          <cell r="B65" t="str">
            <v>M64</v>
          </cell>
          <cell r="C65" t="str">
            <v>SH64</v>
          </cell>
          <cell r="D65" t="str">
            <v>G64</v>
          </cell>
          <cell r="E65" t="str">
            <v>L64</v>
          </cell>
          <cell r="F65" t="str">
            <v>TD64</v>
          </cell>
        </row>
        <row r="66">
          <cell r="A66" t="str">
            <v>DP65</v>
          </cell>
          <cell r="B66" t="str">
            <v>M65</v>
          </cell>
          <cell r="C66" t="str">
            <v>SH65</v>
          </cell>
          <cell r="D66" t="str">
            <v>G65</v>
          </cell>
          <cell r="E66" t="str">
            <v>L65</v>
          </cell>
          <cell r="F66" t="str">
            <v>TD65</v>
          </cell>
        </row>
        <row r="67">
          <cell r="A67" t="str">
            <v>DP66</v>
          </cell>
          <cell r="B67" t="str">
            <v>M66</v>
          </cell>
          <cell r="C67" t="str">
            <v>SH66</v>
          </cell>
          <cell r="D67" t="str">
            <v>G66</v>
          </cell>
          <cell r="E67" t="str">
            <v>L66</v>
          </cell>
          <cell r="F67" t="str">
            <v>TD66</v>
          </cell>
        </row>
        <row r="68">
          <cell r="A68" t="str">
            <v>DP67</v>
          </cell>
          <cell r="B68" t="str">
            <v>M67</v>
          </cell>
          <cell r="C68" t="str">
            <v>SH67</v>
          </cell>
          <cell r="D68" t="str">
            <v>G67</v>
          </cell>
          <cell r="E68" t="str">
            <v>L67</v>
          </cell>
          <cell r="F68" t="str">
            <v>TD67</v>
          </cell>
        </row>
        <row r="69">
          <cell r="A69" t="str">
            <v>DP68</v>
          </cell>
          <cell r="B69" t="str">
            <v>M68</v>
          </cell>
          <cell r="C69" t="str">
            <v>SH68</v>
          </cell>
          <cell r="D69" t="str">
            <v>G68</v>
          </cell>
          <cell r="E69" t="str">
            <v>L68</v>
          </cell>
          <cell r="F69" t="str">
            <v>TD68</v>
          </cell>
        </row>
        <row r="70">
          <cell r="A70" t="str">
            <v>DP69</v>
          </cell>
          <cell r="B70" t="str">
            <v>M69</v>
          </cell>
          <cell r="C70" t="str">
            <v>SH69</v>
          </cell>
          <cell r="D70" t="str">
            <v>G69</v>
          </cell>
          <cell r="E70" t="str">
            <v>L69</v>
          </cell>
          <cell r="F70" t="str">
            <v>TD69</v>
          </cell>
        </row>
        <row r="71">
          <cell r="A71" t="str">
            <v>DP70</v>
          </cell>
          <cell r="B71" t="str">
            <v>M70</v>
          </cell>
          <cell r="C71" t="str">
            <v>SH70</v>
          </cell>
          <cell r="D71" t="str">
            <v>G70</v>
          </cell>
          <cell r="E71" t="str">
            <v>L70</v>
          </cell>
          <cell r="F71" t="str">
            <v>TD70</v>
          </cell>
        </row>
        <row r="72">
          <cell r="A72" t="str">
            <v>DP71</v>
          </cell>
          <cell r="B72" t="str">
            <v>M71</v>
          </cell>
          <cell r="C72" t="str">
            <v>SH71</v>
          </cell>
          <cell r="D72" t="str">
            <v>G71</v>
          </cell>
          <cell r="E72" t="str">
            <v>L71</v>
          </cell>
          <cell r="F72" t="str">
            <v>TD71</v>
          </cell>
        </row>
        <row r="73">
          <cell r="A73" t="str">
            <v>DP72</v>
          </cell>
          <cell r="B73" t="str">
            <v>M72</v>
          </cell>
          <cell r="C73" t="str">
            <v>SH72</v>
          </cell>
          <cell r="D73" t="str">
            <v>G72</v>
          </cell>
          <cell r="E73" t="str">
            <v>L72</v>
          </cell>
          <cell r="F73" t="str">
            <v>TD72</v>
          </cell>
        </row>
        <row r="74">
          <cell r="A74" t="str">
            <v>DP73</v>
          </cell>
          <cell r="B74" t="str">
            <v>M73</v>
          </cell>
          <cell r="C74" t="str">
            <v>SH73</v>
          </cell>
          <cell r="D74" t="str">
            <v>G73</v>
          </cell>
          <cell r="E74" t="str">
            <v>L73</v>
          </cell>
          <cell r="F74" t="str">
            <v>TD73</v>
          </cell>
        </row>
        <row r="75">
          <cell r="A75" t="str">
            <v>DP74</v>
          </cell>
          <cell r="B75" t="str">
            <v>M74</v>
          </cell>
          <cell r="C75" t="str">
            <v>SH74</v>
          </cell>
          <cell r="D75" t="str">
            <v>G74</v>
          </cell>
          <cell r="E75" t="str">
            <v>L74</v>
          </cell>
          <cell r="F75" t="str">
            <v>TD74</v>
          </cell>
        </row>
        <row r="76">
          <cell r="A76" t="str">
            <v>DP75</v>
          </cell>
          <cell r="B76" t="str">
            <v>M75</v>
          </cell>
          <cell r="C76" t="str">
            <v>SH75</v>
          </cell>
          <cell r="D76" t="str">
            <v>G75</v>
          </cell>
          <cell r="E76" t="str">
            <v>L75</v>
          </cell>
          <cell r="F76" t="str">
            <v>TD75</v>
          </cell>
        </row>
        <row r="77">
          <cell r="A77" t="str">
            <v>DP76</v>
          </cell>
          <cell r="B77" t="str">
            <v>M76</v>
          </cell>
          <cell r="C77" t="str">
            <v>SH76</v>
          </cell>
          <cell r="D77" t="str">
            <v>G76</v>
          </cell>
          <cell r="E77" t="str">
            <v>L76</v>
          </cell>
          <cell r="F77" t="str">
            <v>TD76</v>
          </cell>
        </row>
        <row r="78">
          <cell r="A78" t="str">
            <v>DP77</v>
          </cell>
          <cell r="B78" t="str">
            <v>M77</v>
          </cell>
          <cell r="C78" t="str">
            <v>SH77</v>
          </cell>
          <cell r="D78" t="str">
            <v>G77</v>
          </cell>
          <cell r="E78" t="str">
            <v>L77</v>
          </cell>
          <cell r="F78" t="str">
            <v>TD77</v>
          </cell>
        </row>
        <row r="79">
          <cell r="A79" t="str">
            <v>DP78</v>
          </cell>
          <cell r="B79" t="str">
            <v>M78</v>
          </cell>
          <cell r="C79" t="str">
            <v>SH78</v>
          </cell>
          <cell r="D79" t="str">
            <v>G78</v>
          </cell>
          <cell r="E79" t="str">
            <v>L78</v>
          </cell>
          <cell r="F79" t="str">
            <v>TD78</v>
          </cell>
        </row>
        <row r="80">
          <cell r="A80" t="str">
            <v>DP79</v>
          </cell>
          <cell r="B80" t="str">
            <v>M79</v>
          </cell>
          <cell r="C80" t="str">
            <v>SH79</v>
          </cell>
          <cell r="D80" t="str">
            <v>G79</v>
          </cell>
          <cell r="E80" t="str">
            <v>L79</v>
          </cell>
          <cell r="F80" t="str">
            <v>TD79</v>
          </cell>
        </row>
        <row r="81">
          <cell r="A81" t="str">
            <v>DP80</v>
          </cell>
          <cell r="B81" t="str">
            <v>M80</v>
          </cell>
          <cell r="C81" t="str">
            <v>SH80</v>
          </cell>
          <cell r="D81" t="str">
            <v>G80</v>
          </cell>
          <cell r="E81" t="str">
            <v>L80</v>
          </cell>
          <cell r="F81" t="str">
            <v>TD80</v>
          </cell>
        </row>
        <row r="82">
          <cell r="A82" t="str">
            <v>DP81</v>
          </cell>
          <cell r="B82" t="str">
            <v>M81</v>
          </cell>
          <cell r="C82" t="str">
            <v>SH81</v>
          </cell>
          <cell r="D82" t="str">
            <v>G81</v>
          </cell>
          <cell r="E82" t="str">
            <v>L81</v>
          </cell>
          <cell r="F82" t="str">
            <v>TD81</v>
          </cell>
        </row>
        <row r="83">
          <cell r="A83" t="str">
            <v>DP82</v>
          </cell>
          <cell r="B83" t="str">
            <v>M82</v>
          </cell>
          <cell r="C83" t="str">
            <v>SH82</v>
          </cell>
          <cell r="D83" t="str">
            <v>G82</v>
          </cell>
          <cell r="E83" t="str">
            <v>L82</v>
          </cell>
          <cell r="F83" t="str">
            <v>TD82</v>
          </cell>
        </row>
        <row r="84">
          <cell r="A84" t="str">
            <v>DP83</v>
          </cell>
          <cell r="B84" t="str">
            <v>M83</v>
          </cell>
          <cell r="C84" t="str">
            <v>SH83</v>
          </cell>
          <cell r="D84" t="str">
            <v>G83</v>
          </cell>
          <cell r="E84" t="str">
            <v>L83</v>
          </cell>
          <cell r="F84" t="str">
            <v>TD83</v>
          </cell>
        </row>
        <row r="85">
          <cell r="A85" t="str">
            <v>DP84</v>
          </cell>
          <cell r="B85" t="str">
            <v>M84</v>
          </cell>
          <cell r="C85" t="str">
            <v>SH84</v>
          </cell>
          <cell r="D85" t="str">
            <v>G84</v>
          </cell>
          <cell r="E85" t="str">
            <v>L84</v>
          </cell>
          <cell r="F85" t="str">
            <v>TD84</v>
          </cell>
        </row>
        <row r="86">
          <cell r="A86" t="str">
            <v>DP85</v>
          </cell>
          <cell r="B86" t="str">
            <v>M85</v>
          </cell>
          <cell r="C86" t="str">
            <v>SH85</v>
          </cell>
          <cell r="D86" t="str">
            <v>G85</v>
          </cell>
          <cell r="E86" t="str">
            <v>L85</v>
          </cell>
          <cell r="F86" t="str">
            <v>TD85</v>
          </cell>
        </row>
        <row r="87">
          <cell r="A87" t="str">
            <v>DP86</v>
          </cell>
          <cell r="B87" t="str">
            <v>M86</v>
          </cell>
          <cell r="C87" t="str">
            <v>SH86</v>
          </cell>
          <cell r="D87" t="str">
            <v>G86</v>
          </cell>
          <cell r="E87" t="str">
            <v>L86</v>
          </cell>
          <cell r="F87" t="str">
            <v>TD86</v>
          </cell>
        </row>
        <row r="88">
          <cell r="A88" t="str">
            <v>DP87</v>
          </cell>
          <cell r="B88" t="str">
            <v>M87</v>
          </cell>
          <cell r="C88" t="str">
            <v>SH87</v>
          </cell>
          <cell r="D88" t="str">
            <v>G87</v>
          </cell>
          <cell r="E88" t="str">
            <v>L87</v>
          </cell>
          <cell r="F88" t="str">
            <v>TD87</v>
          </cell>
        </row>
        <row r="89">
          <cell r="A89" t="str">
            <v>DP88</v>
          </cell>
          <cell r="B89" t="str">
            <v>M88</v>
          </cell>
          <cell r="C89" t="str">
            <v>SH88</v>
          </cell>
          <cell r="D89" t="str">
            <v>G88</v>
          </cell>
          <cell r="E89" t="str">
            <v>L88</v>
          </cell>
          <cell r="F89" t="str">
            <v>TD88</v>
          </cell>
        </row>
        <row r="90">
          <cell r="A90" t="str">
            <v>DP89</v>
          </cell>
          <cell r="B90" t="str">
            <v>M89</v>
          </cell>
          <cell r="C90" t="str">
            <v>SH89</v>
          </cell>
          <cell r="D90" t="str">
            <v>G89</v>
          </cell>
          <cell r="E90" t="str">
            <v>L89</v>
          </cell>
          <cell r="F90" t="str">
            <v>TD89</v>
          </cell>
        </row>
        <row r="91">
          <cell r="A91" t="str">
            <v>DP90</v>
          </cell>
          <cell r="B91" t="str">
            <v>M90</v>
          </cell>
          <cell r="C91" t="str">
            <v>SH90</v>
          </cell>
          <cell r="D91" t="str">
            <v>G90</v>
          </cell>
          <cell r="E91" t="str">
            <v>L90</v>
          </cell>
          <cell r="F91" t="str">
            <v>TD90</v>
          </cell>
        </row>
        <row r="92">
          <cell r="A92" t="str">
            <v>DP91</v>
          </cell>
          <cell r="B92" t="str">
            <v>M91</v>
          </cell>
          <cell r="C92" t="str">
            <v>SH91</v>
          </cell>
          <cell r="D92" t="str">
            <v>G91</v>
          </cell>
          <cell r="E92" t="str">
            <v>L91</v>
          </cell>
          <cell r="F92" t="str">
            <v>TD91</v>
          </cell>
        </row>
        <row r="93">
          <cell r="A93" t="str">
            <v>DP92</v>
          </cell>
          <cell r="B93" t="str">
            <v>M92</v>
          </cell>
          <cell r="C93" t="str">
            <v>SH92</v>
          </cell>
          <cell r="D93" t="str">
            <v>G92</v>
          </cell>
          <cell r="E93" t="str">
            <v>L92</v>
          </cell>
          <cell r="F93" t="str">
            <v>TD92</v>
          </cell>
        </row>
        <row r="94">
          <cell r="A94" t="str">
            <v>DP93</v>
          </cell>
          <cell r="B94" t="str">
            <v>M93</v>
          </cell>
          <cell r="C94" t="str">
            <v>SH93</v>
          </cell>
          <cell r="D94" t="str">
            <v>G93</v>
          </cell>
          <cell r="E94" t="str">
            <v>L93</v>
          </cell>
          <cell r="F94" t="str">
            <v>TD93</v>
          </cell>
        </row>
        <row r="95">
          <cell r="A95" t="str">
            <v>DP94</v>
          </cell>
          <cell r="B95" t="str">
            <v>M94</v>
          </cell>
          <cell r="C95" t="str">
            <v>SH94</v>
          </cell>
          <cell r="D95" t="str">
            <v>G94</v>
          </cell>
          <cell r="E95" t="str">
            <v>L94</v>
          </cell>
          <cell r="F95" t="str">
            <v>TD94</v>
          </cell>
        </row>
        <row r="96">
          <cell r="A96" t="str">
            <v>DP95</v>
          </cell>
          <cell r="B96" t="str">
            <v>M95</v>
          </cell>
          <cell r="C96" t="str">
            <v>SH95</v>
          </cell>
          <cell r="D96" t="str">
            <v>G95</v>
          </cell>
          <cell r="E96" t="str">
            <v>L95</v>
          </cell>
          <cell r="F96" t="str">
            <v>TD95</v>
          </cell>
        </row>
        <row r="97">
          <cell r="A97" t="str">
            <v>DP96</v>
          </cell>
          <cell r="B97" t="str">
            <v>M96</v>
          </cell>
          <cell r="C97" t="str">
            <v>SH96</v>
          </cell>
          <cell r="D97" t="str">
            <v>G96</v>
          </cell>
          <cell r="E97" t="str">
            <v>L96</v>
          </cell>
          <cell r="F97" t="str">
            <v>TD96</v>
          </cell>
        </row>
        <row r="98">
          <cell r="A98" t="str">
            <v>DP97</v>
          </cell>
          <cell r="B98" t="str">
            <v>M97</v>
          </cell>
          <cell r="C98" t="str">
            <v>SH97</v>
          </cell>
          <cell r="D98" t="str">
            <v>G97</v>
          </cell>
          <cell r="E98" t="str">
            <v>L97</v>
          </cell>
          <cell r="F98" t="str">
            <v>TD97</v>
          </cell>
        </row>
        <row r="99">
          <cell r="A99" t="str">
            <v>DP98</v>
          </cell>
          <cell r="B99" t="str">
            <v>M98</v>
          </cell>
          <cell r="C99" t="str">
            <v>SH98</v>
          </cell>
          <cell r="D99" t="str">
            <v>G98</v>
          </cell>
          <cell r="E99" t="str">
            <v>L98</v>
          </cell>
          <cell r="F99" t="str">
            <v>TD98</v>
          </cell>
        </row>
        <row r="100">
          <cell r="A100" t="str">
            <v>DP99</v>
          </cell>
          <cell r="B100" t="str">
            <v>M99</v>
          </cell>
          <cell r="C100" t="str">
            <v>SH99</v>
          </cell>
          <cell r="D100" t="str">
            <v>G99</v>
          </cell>
          <cell r="E100" t="str">
            <v>L99</v>
          </cell>
          <cell r="F100" t="str">
            <v>TD99</v>
          </cell>
        </row>
        <row r="101">
          <cell r="A101" t="str">
            <v>DP100</v>
          </cell>
          <cell r="B101" t="str">
            <v>M100</v>
          </cell>
          <cell r="C101" t="str">
            <v>SH100</v>
          </cell>
          <cell r="D101" t="str">
            <v>G100</v>
          </cell>
          <cell r="E101" t="str">
            <v>L100</v>
          </cell>
          <cell r="F101" t="str">
            <v>TD100</v>
          </cell>
        </row>
        <row r="102">
          <cell r="A102" t="str">
            <v>DP101</v>
          </cell>
          <cell r="B102" t="str">
            <v>M101</v>
          </cell>
          <cell r="C102" t="str">
            <v>SH101</v>
          </cell>
          <cell r="D102" t="str">
            <v>G101</v>
          </cell>
          <cell r="E102" t="str">
            <v>L101</v>
          </cell>
          <cell r="F102" t="str">
            <v>TD101</v>
          </cell>
        </row>
        <row r="103">
          <cell r="A103" t="str">
            <v>DP102</v>
          </cell>
          <cell r="B103" t="str">
            <v>M102</v>
          </cell>
          <cell r="C103" t="str">
            <v>SH102</v>
          </cell>
          <cell r="D103" t="str">
            <v>G102</v>
          </cell>
          <cell r="E103" t="str">
            <v>L102</v>
          </cell>
          <cell r="F103" t="str">
            <v>TD102</v>
          </cell>
        </row>
        <row r="104">
          <cell r="A104" t="str">
            <v>DP103</v>
          </cell>
          <cell r="B104" t="str">
            <v>M103</v>
          </cell>
          <cell r="C104" t="str">
            <v>SH103</v>
          </cell>
          <cell r="D104" t="str">
            <v>G103</v>
          </cell>
          <cell r="E104" t="str">
            <v>L103</v>
          </cell>
          <cell r="F104" t="str">
            <v>TD103</v>
          </cell>
        </row>
        <row r="105">
          <cell r="A105" t="str">
            <v>DP104</v>
          </cell>
          <cell r="B105" t="str">
            <v>M104</v>
          </cell>
          <cell r="C105" t="str">
            <v>SH104</v>
          </cell>
          <cell r="D105" t="str">
            <v>G104</v>
          </cell>
          <cell r="E105" t="str">
            <v>L104</v>
          </cell>
          <cell r="F105" t="str">
            <v>TD104</v>
          </cell>
        </row>
        <row r="106">
          <cell r="A106" t="str">
            <v>DP105</v>
          </cell>
          <cell r="B106" t="str">
            <v>M105</v>
          </cell>
          <cell r="C106" t="str">
            <v>SH105</v>
          </cell>
          <cell r="D106" t="str">
            <v>G105</v>
          </cell>
          <cell r="E106" t="str">
            <v>L105</v>
          </cell>
          <cell r="F106" t="str">
            <v>TD105</v>
          </cell>
        </row>
        <row r="107">
          <cell r="A107" t="str">
            <v>DP106</v>
          </cell>
          <cell r="B107" t="str">
            <v>M106</v>
          </cell>
          <cell r="C107" t="str">
            <v>SH106</v>
          </cell>
          <cell r="D107" t="str">
            <v>G106</v>
          </cell>
          <cell r="E107" t="str">
            <v>L106</v>
          </cell>
          <cell r="F107" t="str">
            <v>TD106</v>
          </cell>
        </row>
        <row r="108">
          <cell r="A108" t="str">
            <v>DP107</v>
          </cell>
          <cell r="B108" t="str">
            <v>M107</v>
          </cell>
          <cell r="C108" t="str">
            <v>SH107</v>
          </cell>
          <cell r="D108" t="str">
            <v>G107</v>
          </cell>
          <cell r="E108" t="str">
            <v>L107</v>
          </cell>
          <cell r="F108" t="str">
            <v>TD107</v>
          </cell>
        </row>
        <row r="109">
          <cell r="A109" t="str">
            <v>DP108</v>
          </cell>
          <cell r="B109" t="str">
            <v>M108</v>
          </cell>
          <cell r="C109" t="str">
            <v>SH108</v>
          </cell>
          <cell r="D109" t="str">
            <v>G108</v>
          </cell>
          <cell r="E109" t="str">
            <v>L108</v>
          </cell>
          <cell r="F109" t="str">
            <v>TD108</v>
          </cell>
        </row>
        <row r="110">
          <cell r="A110" t="str">
            <v>DP109</v>
          </cell>
          <cell r="B110" t="str">
            <v>M109</v>
          </cell>
          <cell r="C110" t="str">
            <v>SH109</v>
          </cell>
          <cell r="D110" t="str">
            <v>G109</v>
          </cell>
          <cell r="E110" t="str">
            <v>L109</v>
          </cell>
          <cell r="F110" t="str">
            <v>TD109</v>
          </cell>
        </row>
        <row r="111">
          <cell r="A111" t="str">
            <v>DP110</v>
          </cell>
          <cell r="B111" t="str">
            <v>M110</v>
          </cell>
          <cell r="C111" t="str">
            <v>SH110</v>
          </cell>
          <cell r="D111" t="str">
            <v>G110</v>
          </cell>
          <cell r="E111" t="str">
            <v>L110</v>
          </cell>
          <cell r="F111" t="str">
            <v>TD110</v>
          </cell>
        </row>
        <row r="112">
          <cell r="A112" t="str">
            <v>DP111</v>
          </cell>
          <cell r="B112" t="str">
            <v>M111</v>
          </cell>
          <cell r="C112" t="str">
            <v>SH111</v>
          </cell>
          <cell r="D112" t="str">
            <v>G111</v>
          </cell>
          <cell r="E112" t="str">
            <v>L111</v>
          </cell>
          <cell r="F112" t="str">
            <v>TD111</v>
          </cell>
        </row>
        <row r="113">
          <cell r="A113" t="str">
            <v>DP112</v>
          </cell>
          <cell r="B113" t="str">
            <v>M112</v>
          </cell>
          <cell r="C113" t="str">
            <v>SH112</v>
          </cell>
          <cell r="D113" t="str">
            <v>G112</v>
          </cell>
          <cell r="E113" t="str">
            <v>L112</v>
          </cell>
          <cell r="F113" t="str">
            <v>TD112</v>
          </cell>
        </row>
        <row r="114">
          <cell r="A114" t="str">
            <v>DP113</v>
          </cell>
          <cell r="B114" t="str">
            <v>M113</v>
          </cell>
          <cell r="C114" t="str">
            <v>SH113</v>
          </cell>
          <cell r="D114" t="str">
            <v>G113</v>
          </cell>
          <cell r="E114" t="str">
            <v>L113</v>
          </cell>
          <cell r="F114" t="str">
            <v>TD113</v>
          </cell>
        </row>
        <row r="115">
          <cell r="A115" t="str">
            <v>DP114</v>
          </cell>
          <cell r="B115" t="str">
            <v>M114</v>
          </cell>
          <cell r="C115" t="str">
            <v>SH114</v>
          </cell>
          <cell r="D115" t="str">
            <v>G114</v>
          </cell>
          <cell r="E115" t="str">
            <v>L114</v>
          </cell>
          <cell r="F115" t="str">
            <v>TD114</v>
          </cell>
        </row>
        <row r="116">
          <cell r="A116" t="str">
            <v>DP115</v>
          </cell>
          <cell r="B116" t="str">
            <v>M115</v>
          </cell>
          <cell r="C116" t="str">
            <v>SH115</v>
          </cell>
          <cell r="D116" t="str">
            <v>G115</v>
          </cell>
          <cell r="E116" t="str">
            <v>L115</v>
          </cell>
          <cell r="F116" t="str">
            <v>TD115</v>
          </cell>
        </row>
        <row r="117">
          <cell r="A117" t="str">
            <v>DP116</v>
          </cell>
          <cell r="B117" t="str">
            <v>M116</v>
          </cell>
          <cell r="C117" t="str">
            <v>SH116</v>
          </cell>
          <cell r="D117" t="str">
            <v>G116</v>
          </cell>
          <cell r="E117" t="str">
            <v>L116</v>
          </cell>
          <cell r="F117" t="str">
            <v>TD116</v>
          </cell>
        </row>
        <row r="118">
          <cell r="A118" t="str">
            <v>DP117</v>
          </cell>
          <cell r="B118" t="str">
            <v>M117</v>
          </cell>
          <cell r="C118" t="str">
            <v>SH117</v>
          </cell>
          <cell r="D118" t="str">
            <v>G117</v>
          </cell>
          <cell r="E118" t="str">
            <v>L117</v>
          </cell>
          <cell r="F118" t="str">
            <v>TD117</v>
          </cell>
        </row>
        <row r="119">
          <cell r="A119" t="str">
            <v>DP118</v>
          </cell>
          <cell r="B119" t="str">
            <v>M118</v>
          </cell>
          <cell r="C119" t="str">
            <v>SH118</v>
          </cell>
          <cell r="D119" t="str">
            <v>G118</v>
          </cell>
          <cell r="E119" t="str">
            <v>L118</v>
          </cell>
          <cell r="F119" t="str">
            <v>TD118</v>
          </cell>
        </row>
        <row r="120">
          <cell r="A120" t="str">
            <v>DP119</v>
          </cell>
          <cell r="B120" t="str">
            <v>M119</v>
          </cell>
          <cell r="C120" t="str">
            <v>SH119</v>
          </cell>
          <cell r="D120" t="str">
            <v>G119</v>
          </cell>
          <cell r="E120" t="str">
            <v>L119</v>
          </cell>
          <cell r="F120" t="str">
            <v>TD119</v>
          </cell>
        </row>
        <row r="121">
          <cell r="A121" t="str">
            <v>DP120</v>
          </cell>
          <cell r="B121" t="str">
            <v>M120</v>
          </cell>
          <cell r="C121" t="str">
            <v>SH120</v>
          </cell>
          <cell r="D121" t="str">
            <v>G120</v>
          </cell>
          <cell r="E121" t="str">
            <v>L120</v>
          </cell>
          <cell r="F121" t="str">
            <v>TD120</v>
          </cell>
        </row>
        <row r="122">
          <cell r="A122" t="str">
            <v>DP121</v>
          </cell>
          <cell r="B122" t="str">
            <v>M121</v>
          </cell>
          <cell r="C122" t="str">
            <v>SH121</v>
          </cell>
          <cell r="D122" t="str">
            <v>G121</v>
          </cell>
          <cell r="E122" t="str">
            <v>L121</v>
          </cell>
          <cell r="F122" t="str">
            <v>TD121</v>
          </cell>
        </row>
        <row r="123">
          <cell r="A123" t="str">
            <v>DP122</v>
          </cell>
          <cell r="B123" t="str">
            <v>M122</v>
          </cell>
          <cell r="C123" t="str">
            <v>SH122</v>
          </cell>
          <cell r="D123" t="str">
            <v>G122</v>
          </cell>
          <cell r="E123" t="str">
            <v>L122</v>
          </cell>
          <cell r="F123" t="str">
            <v>TD122</v>
          </cell>
        </row>
        <row r="124">
          <cell r="A124" t="str">
            <v>DP123</v>
          </cell>
          <cell r="B124" t="str">
            <v>M123</v>
          </cell>
          <cell r="C124" t="str">
            <v>SH123</v>
          </cell>
          <cell r="D124" t="str">
            <v>G123</v>
          </cell>
          <cell r="E124" t="str">
            <v>L123</v>
          </cell>
          <cell r="F124" t="str">
            <v>TD123</v>
          </cell>
        </row>
        <row r="125">
          <cell r="A125" t="str">
            <v>DP124</v>
          </cell>
          <cell r="B125" t="str">
            <v>M124</v>
          </cell>
          <cell r="C125" t="str">
            <v>SH124</v>
          </cell>
          <cell r="D125" t="str">
            <v>G124</v>
          </cell>
          <cell r="E125" t="str">
            <v>L124</v>
          </cell>
          <cell r="F125" t="str">
            <v>TD124</v>
          </cell>
        </row>
        <row r="126">
          <cell r="A126" t="str">
            <v>DP125</v>
          </cell>
          <cell r="B126" t="str">
            <v>M125</v>
          </cell>
          <cell r="C126" t="str">
            <v>SH125</v>
          </cell>
          <cell r="D126" t="str">
            <v>G125</v>
          </cell>
          <cell r="E126" t="str">
            <v>L125</v>
          </cell>
          <cell r="F126" t="str">
            <v>TD125</v>
          </cell>
        </row>
        <row r="127">
          <cell r="A127" t="str">
            <v>DP126</v>
          </cell>
          <cell r="B127" t="str">
            <v>M126</v>
          </cell>
          <cell r="C127" t="str">
            <v>SH126</v>
          </cell>
          <cell r="D127" t="str">
            <v>G126</v>
          </cell>
          <cell r="E127" t="str">
            <v>L126</v>
          </cell>
          <cell r="F127" t="str">
            <v>TD126</v>
          </cell>
        </row>
        <row r="128">
          <cell r="A128" t="str">
            <v>DP127</v>
          </cell>
          <cell r="B128" t="str">
            <v>M127</v>
          </cell>
          <cell r="C128" t="str">
            <v>SH127</v>
          </cell>
          <cell r="D128" t="str">
            <v>G127</v>
          </cell>
          <cell r="E128" t="str">
            <v>L127</v>
          </cell>
          <cell r="F128" t="str">
            <v>TD127</v>
          </cell>
        </row>
        <row r="129">
          <cell r="A129" t="str">
            <v>DP128</v>
          </cell>
          <cell r="B129" t="str">
            <v>M128</v>
          </cell>
          <cell r="C129" t="str">
            <v>SH128</v>
          </cell>
          <cell r="D129" t="str">
            <v>G128</v>
          </cell>
          <cell r="E129" t="str">
            <v>L128</v>
          </cell>
          <cell r="F129" t="str">
            <v>TD128</v>
          </cell>
        </row>
        <row r="130">
          <cell r="A130" t="str">
            <v>DP129</v>
          </cell>
          <cell r="B130" t="str">
            <v>M129</v>
          </cell>
          <cell r="C130" t="str">
            <v>SH129</v>
          </cell>
          <cell r="D130" t="str">
            <v>G129</v>
          </cell>
          <cell r="E130" t="str">
            <v>L129</v>
          </cell>
          <cell r="F130" t="str">
            <v>TD129</v>
          </cell>
        </row>
        <row r="131">
          <cell r="A131" t="str">
            <v>DP130</v>
          </cell>
          <cell r="B131" t="str">
            <v>M130</v>
          </cell>
          <cell r="C131" t="str">
            <v>SH130</v>
          </cell>
          <cell r="D131" t="str">
            <v>G130</v>
          </cell>
          <cell r="E131" t="str">
            <v>L130</v>
          </cell>
          <cell r="F131" t="str">
            <v>TD130</v>
          </cell>
        </row>
        <row r="132">
          <cell r="A132" t="str">
            <v>DP131</v>
          </cell>
          <cell r="B132" t="str">
            <v>M131</v>
          </cell>
          <cell r="C132" t="str">
            <v>SH131</v>
          </cell>
          <cell r="D132" t="str">
            <v>G131</v>
          </cell>
          <cell r="E132" t="str">
            <v>L131</v>
          </cell>
          <cell r="F132" t="str">
            <v>TD131</v>
          </cell>
        </row>
        <row r="133">
          <cell r="A133" t="str">
            <v>DP132</v>
          </cell>
          <cell r="B133" t="str">
            <v>M132</v>
          </cell>
          <cell r="C133" t="str">
            <v>SH132</v>
          </cell>
          <cell r="D133" t="str">
            <v>G132</v>
          </cell>
          <cell r="E133" t="str">
            <v>L132</v>
          </cell>
          <cell r="F133" t="str">
            <v>TD132</v>
          </cell>
        </row>
        <row r="134">
          <cell r="A134" t="str">
            <v>DP133</v>
          </cell>
          <cell r="B134" t="str">
            <v>M133</v>
          </cell>
          <cell r="C134" t="str">
            <v>SH133</v>
          </cell>
          <cell r="D134" t="str">
            <v>G133</v>
          </cell>
          <cell r="E134" t="str">
            <v>L133</v>
          </cell>
          <cell r="F134" t="str">
            <v>TD133</v>
          </cell>
        </row>
        <row r="135">
          <cell r="A135" t="str">
            <v>DP134</v>
          </cell>
          <cell r="B135" t="str">
            <v>M134</v>
          </cell>
          <cell r="C135" t="str">
            <v>SH134</v>
          </cell>
          <cell r="D135" t="str">
            <v>G134</v>
          </cell>
          <cell r="E135" t="str">
            <v>L134</v>
          </cell>
          <cell r="F135" t="str">
            <v>TD134</v>
          </cell>
        </row>
        <row r="136">
          <cell r="A136" t="str">
            <v>DP135</v>
          </cell>
          <cell r="B136" t="str">
            <v>M135</v>
          </cell>
          <cell r="C136" t="str">
            <v>SH135</v>
          </cell>
          <cell r="D136" t="str">
            <v>G135</v>
          </cell>
          <cell r="E136" t="str">
            <v>L135</v>
          </cell>
          <cell r="F136" t="str">
            <v>TD135</v>
          </cell>
        </row>
        <row r="137">
          <cell r="A137" t="str">
            <v>DP136</v>
          </cell>
          <cell r="B137" t="str">
            <v>M136</v>
          </cell>
          <cell r="C137" t="str">
            <v>SH136</v>
          </cell>
          <cell r="D137" t="str">
            <v>G136</v>
          </cell>
          <cell r="E137" t="str">
            <v>L136</v>
          </cell>
          <cell r="F137" t="str">
            <v>TD136</v>
          </cell>
        </row>
        <row r="138">
          <cell r="A138" t="str">
            <v>DP137</v>
          </cell>
          <cell r="B138" t="str">
            <v>M137</v>
          </cell>
          <cell r="C138" t="str">
            <v>SH137</v>
          </cell>
          <cell r="D138" t="str">
            <v>G137</v>
          </cell>
          <cell r="E138" t="str">
            <v>L137</v>
          </cell>
          <cell r="F138" t="str">
            <v>TD137</v>
          </cell>
        </row>
        <row r="139">
          <cell r="A139" t="str">
            <v>DP138</v>
          </cell>
          <cell r="B139" t="str">
            <v>M138</v>
          </cell>
          <cell r="C139" t="str">
            <v>SH138</v>
          </cell>
          <cell r="D139" t="str">
            <v>G138</v>
          </cell>
          <cell r="E139" t="str">
            <v>L138</v>
          </cell>
          <cell r="F139" t="str">
            <v>TD138</v>
          </cell>
        </row>
        <row r="140">
          <cell r="A140" t="str">
            <v>DP139</v>
          </cell>
          <cell r="B140" t="str">
            <v>M139</v>
          </cell>
          <cell r="C140" t="str">
            <v>SH139</v>
          </cell>
          <cell r="D140" t="str">
            <v>G139</v>
          </cell>
          <cell r="E140" t="str">
            <v>L139</v>
          </cell>
          <cell r="F140" t="str">
            <v>TD139</v>
          </cell>
        </row>
        <row r="141">
          <cell r="A141" t="str">
            <v>DP140</v>
          </cell>
          <cell r="B141" t="str">
            <v>M140</v>
          </cell>
          <cell r="C141" t="str">
            <v>SH140</v>
          </cell>
          <cell r="D141" t="str">
            <v>G140</v>
          </cell>
          <cell r="E141" t="str">
            <v>L140</v>
          </cell>
          <cell r="F141" t="str">
            <v>TD140</v>
          </cell>
        </row>
        <row r="142">
          <cell r="A142" t="str">
            <v>DP141</v>
          </cell>
          <cell r="B142" t="str">
            <v>M141</v>
          </cell>
          <cell r="C142" t="str">
            <v>SH141</v>
          </cell>
          <cell r="D142" t="str">
            <v>G141</v>
          </cell>
          <cell r="E142" t="str">
            <v>L141</v>
          </cell>
          <cell r="F142" t="str">
            <v>TD141</v>
          </cell>
        </row>
        <row r="143">
          <cell r="A143" t="str">
            <v>DP142</v>
          </cell>
          <cell r="B143" t="str">
            <v>M142</v>
          </cell>
          <cell r="C143" t="str">
            <v>SH142</v>
          </cell>
          <cell r="D143" t="str">
            <v>G142</v>
          </cell>
          <cell r="E143" t="str">
            <v>L142</v>
          </cell>
          <cell r="F143" t="str">
            <v>TD142</v>
          </cell>
        </row>
        <row r="144">
          <cell r="A144" t="str">
            <v>DP143</v>
          </cell>
          <cell r="B144" t="str">
            <v>M143</v>
          </cell>
          <cell r="C144" t="str">
            <v>SH143</v>
          </cell>
          <cell r="D144" t="str">
            <v>G143</v>
          </cell>
          <cell r="E144" t="str">
            <v>L143</v>
          </cell>
          <cell r="F144" t="str">
            <v>TD143</v>
          </cell>
        </row>
        <row r="145">
          <cell r="A145" t="str">
            <v>DP144</v>
          </cell>
          <cell r="B145" t="str">
            <v>M144</v>
          </cell>
          <cell r="C145" t="str">
            <v>SH144</v>
          </cell>
          <cell r="D145" t="str">
            <v>G144</v>
          </cell>
          <cell r="E145" t="str">
            <v>L144</v>
          </cell>
          <cell r="F145" t="str">
            <v>TD144</v>
          </cell>
        </row>
        <row r="146">
          <cell r="A146" t="str">
            <v>DP145</v>
          </cell>
          <cell r="B146" t="str">
            <v>M145</v>
          </cell>
          <cell r="C146" t="str">
            <v>SH145</v>
          </cell>
          <cell r="D146" t="str">
            <v>G145</v>
          </cell>
          <cell r="E146" t="str">
            <v>L145</v>
          </cell>
          <cell r="F146" t="str">
            <v>TD145</v>
          </cell>
        </row>
        <row r="147">
          <cell r="A147" t="str">
            <v>DP146</v>
          </cell>
          <cell r="B147" t="str">
            <v>M146</v>
          </cell>
          <cell r="C147" t="str">
            <v>SH146</v>
          </cell>
          <cell r="D147" t="str">
            <v>G146</v>
          </cell>
          <cell r="E147" t="str">
            <v>L146</v>
          </cell>
          <cell r="F147" t="str">
            <v>TD146</v>
          </cell>
        </row>
        <row r="148">
          <cell r="A148" t="str">
            <v>DP147</v>
          </cell>
          <cell r="B148" t="str">
            <v>M147</v>
          </cell>
          <cell r="C148" t="str">
            <v>SH147</v>
          </cell>
          <cell r="D148" t="str">
            <v>G147</v>
          </cell>
          <cell r="E148" t="str">
            <v>L147</v>
          </cell>
          <cell r="F148" t="str">
            <v>TD147</v>
          </cell>
        </row>
        <row r="149">
          <cell r="A149" t="str">
            <v>DP148</v>
          </cell>
          <cell r="B149" t="str">
            <v>M148</v>
          </cell>
          <cell r="C149" t="str">
            <v>SH148</v>
          </cell>
          <cell r="D149" t="str">
            <v>G148</v>
          </cell>
          <cell r="E149" t="str">
            <v>L148</v>
          </cell>
          <cell r="F149" t="str">
            <v>TD148</v>
          </cell>
        </row>
        <row r="150">
          <cell r="A150" t="str">
            <v>DP149</v>
          </cell>
          <cell r="B150" t="str">
            <v>M149</v>
          </cell>
          <cell r="C150" t="str">
            <v>SH149</v>
          </cell>
          <cell r="D150" t="str">
            <v>G149</v>
          </cell>
          <cell r="E150" t="str">
            <v>L149</v>
          </cell>
          <cell r="F150" t="str">
            <v>TD149</v>
          </cell>
        </row>
        <row r="151">
          <cell r="A151" t="str">
            <v>DP150</v>
          </cell>
          <cell r="B151" t="str">
            <v>M150</v>
          </cell>
          <cell r="C151" t="str">
            <v>SH150</v>
          </cell>
          <cell r="D151" t="str">
            <v>G150</v>
          </cell>
          <cell r="E151" t="str">
            <v>L150</v>
          </cell>
          <cell r="F151" t="str">
            <v>TD150</v>
          </cell>
        </row>
        <row r="152">
          <cell r="A152" t="str">
            <v>DP151</v>
          </cell>
          <cell r="B152" t="str">
            <v>M151</v>
          </cell>
          <cell r="C152" t="str">
            <v>SH151</v>
          </cell>
          <cell r="D152" t="str">
            <v>G151</v>
          </cell>
          <cell r="E152" t="str">
            <v>L151</v>
          </cell>
          <cell r="F152" t="str">
            <v>TD151</v>
          </cell>
        </row>
        <row r="153">
          <cell r="A153" t="str">
            <v>DP152</v>
          </cell>
          <cell r="B153" t="str">
            <v>M152</v>
          </cell>
          <cell r="C153" t="str">
            <v>SH152</v>
          </cell>
          <cell r="D153" t="str">
            <v>G152</v>
          </cell>
          <cell r="E153" t="str">
            <v>L152</v>
          </cell>
          <cell r="F153" t="str">
            <v>TD152</v>
          </cell>
        </row>
        <row r="154">
          <cell r="A154" t="str">
            <v>DP153</v>
          </cell>
          <cell r="B154" t="str">
            <v>M153</v>
          </cell>
          <cell r="C154" t="str">
            <v>SH153</v>
          </cell>
          <cell r="D154" t="str">
            <v>G153</v>
          </cell>
          <cell r="E154" t="str">
            <v>L153</v>
          </cell>
          <cell r="F154" t="str">
            <v>TD153</v>
          </cell>
        </row>
        <row r="155">
          <cell r="A155" t="str">
            <v>DP154</v>
          </cell>
          <cell r="B155" t="str">
            <v>M154</v>
          </cell>
          <cell r="C155" t="str">
            <v>SH154</v>
          </cell>
          <cell r="D155" t="str">
            <v>G154</v>
          </cell>
          <cell r="E155" t="str">
            <v>L154</v>
          </cell>
          <cell r="F155" t="str">
            <v>TD154</v>
          </cell>
        </row>
        <row r="156">
          <cell r="A156" t="str">
            <v>DP155</v>
          </cell>
          <cell r="B156" t="str">
            <v>M155</v>
          </cell>
          <cell r="C156" t="str">
            <v>SH155</v>
          </cell>
          <cell r="D156" t="str">
            <v>G155</v>
          </cell>
          <cell r="E156" t="str">
            <v>L155</v>
          </cell>
          <cell r="F156" t="str">
            <v>TD155</v>
          </cell>
        </row>
        <row r="157">
          <cell r="A157" t="str">
            <v>DP156</v>
          </cell>
          <cell r="B157" t="str">
            <v>M156</v>
          </cell>
          <cell r="C157" t="str">
            <v>SH156</v>
          </cell>
          <cell r="D157" t="str">
            <v>G156</v>
          </cell>
          <cell r="E157" t="str">
            <v>L156</v>
          </cell>
          <cell r="F157" t="str">
            <v>TD156</v>
          </cell>
        </row>
        <row r="158">
          <cell r="A158" t="str">
            <v>DP157</v>
          </cell>
          <cell r="B158" t="str">
            <v>M157</v>
          </cell>
          <cell r="C158" t="str">
            <v>SH157</v>
          </cell>
          <cell r="D158" t="str">
            <v>G157</v>
          </cell>
          <cell r="E158" t="str">
            <v>L157</v>
          </cell>
          <cell r="F158" t="str">
            <v>TD157</v>
          </cell>
        </row>
        <row r="159">
          <cell r="A159" t="str">
            <v>DP158</v>
          </cell>
          <cell r="B159" t="str">
            <v>M158</v>
          </cell>
          <cell r="C159" t="str">
            <v>SH158</v>
          </cell>
          <cell r="D159" t="str">
            <v>G158</v>
          </cell>
          <cell r="E159" t="str">
            <v>L158</v>
          </cell>
          <cell r="F159" t="str">
            <v>TD158</v>
          </cell>
        </row>
        <row r="160">
          <cell r="A160" t="str">
            <v>DP159</v>
          </cell>
          <cell r="B160" t="str">
            <v>M159</v>
          </cell>
          <cell r="C160" t="str">
            <v>SH159</v>
          </cell>
          <cell r="D160" t="str">
            <v>G159</v>
          </cell>
          <cell r="E160" t="str">
            <v>L159</v>
          </cell>
          <cell r="F160" t="str">
            <v>TD159</v>
          </cell>
        </row>
        <row r="161">
          <cell r="A161" t="str">
            <v>DP160</v>
          </cell>
          <cell r="B161" t="str">
            <v>M160</v>
          </cell>
          <cell r="C161" t="str">
            <v>SH160</v>
          </cell>
          <cell r="D161" t="str">
            <v>G160</v>
          </cell>
          <cell r="E161" t="str">
            <v>L160</v>
          </cell>
          <cell r="F161" t="str">
            <v>TD160</v>
          </cell>
        </row>
        <row r="162">
          <cell r="A162" t="str">
            <v>DP161</v>
          </cell>
          <cell r="B162" t="str">
            <v>M161</v>
          </cell>
          <cell r="C162" t="str">
            <v>SH161</v>
          </cell>
          <cell r="D162" t="str">
            <v>G161</v>
          </cell>
          <cell r="E162" t="str">
            <v>L161</v>
          </cell>
          <cell r="F162" t="str">
            <v>TD161</v>
          </cell>
        </row>
        <row r="163">
          <cell r="A163" t="str">
            <v>DP162</v>
          </cell>
          <cell r="B163" t="str">
            <v>M162</v>
          </cell>
          <cell r="C163" t="str">
            <v>SH162</v>
          </cell>
          <cell r="D163" t="str">
            <v>G162</v>
          </cell>
          <cell r="E163" t="str">
            <v>L162</v>
          </cell>
          <cell r="F163" t="str">
            <v>TD162</v>
          </cell>
        </row>
        <row r="164">
          <cell r="A164" t="str">
            <v>DP163</v>
          </cell>
          <cell r="B164" t="str">
            <v>M163</v>
          </cell>
          <cell r="C164" t="str">
            <v>SH163</v>
          </cell>
          <cell r="D164" t="str">
            <v>G163</v>
          </cell>
          <cell r="E164" t="str">
            <v>L163</v>
          </cell>
          <cell r="F164" t="str">
            <v>TD163</v>
          </cell>
        </row>
        <row r="165">
          <cell r="A165" t="str">
            <v>DP164</v>
          </cell>
          <cell r="B165" t="str">
            <v>M164</v>
          </cell>
          <cell r="C165" t="str">
            <v>SH164</v>
          </cell>
          <cell r="D165" t="str">
            <v>G164</v>
          </cell>
          <cell r="E165" t="str">
            <v>L164</v>
          </cell>
          <cell r="F165" t="str">
            <v>TD164</v>
          </cell>
        </row>
        <row r="166">
          <cell r="A166" t="str">
            <v>DP165</v>
          </cell>
          <cell r="B166" t="str">
            <v>M165</v>
          </cell>
          <cell r="C166" t="str">
            <v>SH165</v>
          </cell>
          <cell r="D166" t="str">
            <v>G165</v>
          </cell>
          <cell r="E166" t="str">
            <v>L165</v>
          </cell>
          <cell r="F166" t="str">
            <v>TD165</v>
          </cell>
        </row>
        <row r="167">
          <cell r="A167" t="str">
            <v>DP166</v>
          </cell>
          <cell r="B167" t="str">
            <v>M166</v>
          </cell>
          <cell r="C167" t="str">
            <v>SH166</v>
          </cell>
          <cell r="D167" t="str">
            <v>G166</v>
          </cell>
          <cell r="E167" t="str">
            <v>L166</v>
          </cell>
          <cell r="F167" t="str">
            <v>TD166</v>
          </cell>
        </row>
        <row r="168">
          <cell r="A168" t="str">
            <v>DP167</v>
          </cell>
          <cell r="B168" t="str">
            <v>M167</v>
          </cell>
          <cell r="C168" t="str">
            <v>SH167</v>
          </cell>
          <cell r="D168" t="str">
            <v>G167</v>
          </cell>
          <cell r="E168" t="str">
            <v>L167</v>
          </cell>
          <cell r="F168" t="str">
            <v>TD167</v>
          </cell>
        </row>
        <row r="169">
          <cell r="A169" t="str">
            <v>DP168</v>
          </cell>
          <cell r="B169" t="str">
            <v>M168</v>
          </cell>
          <cell r="C169" t="str">
            <v>SH168</v>
          </cell>
          <cell r="D169" t="str">
            <v>G168</v>
          </cell>
          <cell r="E169" t="str">
            <v>L168</v>
          </cell>
          <cell r="F169" t="str">
            <v>TD168</v>
          </cell>
        </row>
        <row r="170">
          <cell r="A170" t="str">
            <v>DP169</v>
          </cell>
          <cell r="B170" t="str">
            <v>M169</v>
          </cell>
          <cell r="C170" t="str">
            <v>SH169</v>
          </cell>
          <cell r="D170" t="str">
            <v>G169</v>
          </cell>
          <cell r="E170" t="str">
            <v>L169</v>
          </cell>
          <cell r="F170" t="str">
            <v>TD169</v>
          </cell>
        </row>
        <row r="171">
          <cell r="A171" t="str">
            <v>DP170</v>
          </cell>
          <cell r="B171" t="str">
            <v>M170</v>
          </cell>
          <cell r="C171" t="str">
            <v>SH170</v>
          </cell>
          <cell r="D171" t="str">
            <v>G170</v>
          </cell>
          <cell r="E171" t="str">
            <v>L170</v>
          </cell>
          <cell r="F171" t="str">
            <v>TD170</v>
          </cell>
        </row>
        <row r="172">
          <cell r="A172" t="str">
            <v>DP171</v>
          </cell>
          <cell r="B172" t="str">
            <v>M171</v>
          </cell>
          <cell r="C172" t="str">
            <v>SH171</v>
          </cell>
          <cell r="D172" t="str">
            <v>G171</v>
          </cell>
          <cell r="E172" t="str">
            <v>L171</v>
          </cell>
          <cell r="F172" t="str">
            <v>TD171</v>
          </cell>
        </row>
        <row r="173">
          <cell r="A173" t="str">
            <v>DP172</v>
          </cell>
          <cell r="B173" t="str">
            <v>M172</v>
          </cell>
          <cell r="C173" t="str">
            <v>SH172</v>
          </cell>
          <cell r="D173" t="str">
            <v>G172</v>
          </cell>
          <cell r="E173" t="str">
            <v>L172</v>
          </cell>
          <cell r="F173" t="str">
            <v>TD172</v>
          </cell>
        </row>
        <row r="174">
          <cell r="A174" t="str">
            <v>DP173</v>
          </cell>
          <cell r="B174" t="str">
            <v>M173</v>
          </cell>
          <cell r="C174" t="str">
            <v>SH173</v>
          </cell>
          <cell r="D174" t="str">
            <v>G173</v>
          </cell>
          <cell r="E174" t="str">
            <v>L173</v>
          </cell>
          <cell r="F174" t="str">
            <v>TD173</v>
          </cell>
        </row>
        <row r="175">
          <cell r="A175" t="str">
            <v>DP174</v>
          </cell>
          <cell r="B175" t="str">
            <v>M174</v>
          </cell>
          <cell r="C175" t="str">
            <v>SH174</v>
          </cell>
          <cell r="D175" t="str">
            <v>G174</v>
          </cell>
          <cell r="E175" t="str">
            <v>L174</v>
          </cell>
          <cell r="F175" t="str">
            <v>TD174</v>
          </cell>
        </row>
        <row r="176">
          <cell r="A176" t="str">
            <v>DP175</v>
          </cell>
          <cell r="B176" t="str">
            <v>M175</v>
          </cell>
          <cell r="C176" t="str">
            <v>SH175</v>
          </cell>
          <cell r="D176" t="str">
            <v>G175</v>
          </cell>
          <cell r="E176" t="str">
            <v>L175</v>
          </cell>
          <cell r="F176" t="str">
            <v>TD175</v>
          </cell>
        </row>
        <row r="177">
          <cell r="A177" t="str">
            <v>DP176</v>
          </cell>
          <cell r="B177" t="str">
            <v>M176</v>
          </cell>
          <cell r="C177" t="str">
            <v>SH176</v>
          </cell>
          <cell r="D177" t="str">
            <v>G176</v>
          </cell>
          <cell r="E177" t="str">
            <v>L176</v>
          </cell>
          <cell r="F177" t="str">
            <v>TD176</v>
          </cell>
        </row>
        <row r="178">
          <cell r="A178" t="str">
            <v>DP177</v>
          </cell>
          <cell r="B178" t="str">
            <v>M177</v>
          </cell>
          <cell r="C178" t="str">
            <v>SH177</v>
          </cell>
          <cell r="D178" t="str">
            <v>G177</v>
          </cell>
          <cell r="E178" t="str">
            <v>L177</v>
          </cell>
          <cell r="F178" t="str">
            <v>TD177</v>
          </cell>
        </row>
        <row r="179">
          <cell r="A179" t="str">
            <v>DP178</v>
          </cell>
          <cell r="B179" t="str">
            <v>M178</v>
          </cell>
          <cell r="C179" t="str">
            <v>SH178</v>
          </cell>
          <cell r="D179" t="str">
            <v>G178</v>
          </cell>
          <cell r="E179" t="str">
            <v>L178</v>
          </cell>
          <cell r="F179" t="str">
            <v>TD178</v>
          </cell>
        </row>
        <row r="180">
          <cell r="A180" t="str">
            <v>DP179</v>
          </cell>
          <cell r="B180" t="str">
            <v>M179</v>
          </cell>
          <cell r="C180" t="str">
            <v>SH179</v>
          </cell>
          <cell r="D180" t="str">
            <v>G179</v>
          </cell>
          <cell r="E180" t="str">
            <v>L179</v>
          </cell>
          <cell r="F180" t="str">
            <v>TD179</v>
          </cell>
        </row>
        <row r="181">
          <cell r="A181" t="str">
            <v>DP180</v>
          </cell>
          <cell r="B181" t="str">
            <v>M180</v>
          </cell>
          <cell r="C181" t="str">
            <v>SH180</v>
          </cell>
          <cell r="D181" t="str">
            <v>G180</v>
          </cell>
          <cell r="E181" t="str">
            <v>L180</v>
          </cell>
          <cell r="F181" t="str">
            <v>TD180</v>
          </cell>
        </row>
        <row r="182">
          <cell r="A182" t="str">
            <v>DP181</v>
          </cell>
          <cell r="B182" t="str">
            <v>M181</v>
          </cell>
          <cell r="C182" t="str">
            <v>SH181</v>
          </cell>
          <cell r="D182" t="str">
            <v>G181</v>
          </cell>
          <cell r="E182" t="str">
            <v>L181</v>
          </cell>
          <cell r="F182" t="str">
            <v>TD181</v>
          </cell>
        </row>
        <row r="183">
          <cell r="A183" t="str">
            <v>DP182</v>
          </cell>
          <cell r="B183" t="str">
            <v>M182</v>
          </cell>
          <cell r="C183" t="str">
            <v>SH182</v>
          </cell>
          <cell r="D183" t="str">
            <v>G182</v>
          </cell>
          <cell r="E183" t="str">
            <v>L182</v>
          </cell>
          <cell r="F183" t="str">
            <v>TD182</v>
          </cell>
        </row>
        <row r="184">
          <cell r="A184" t="str">
            <v>DP183</v>
          </cell>
          <cell r="B184" t="str">
            <v>M183</v>
          </cell>
          <cell r="C184" t="str">
            <v>SH183</v>
          </cell>
          <cell r="D184" t="str">
            <v>G183</v>
          </cell>
          <cell r="E184" t="str">
            <v>L183</v>
          </cell>
          <cell r="F184" t="str">
            <v>TD183</v>
          </cell>
        </row>
        <row r="185">
          <cell r="A185" t="str">
            <v>DP184</v>
          </cell>
          <cell r="B185" t="str">
            <v>M184</v>
          </cell>
          <cell r="C185" t="str">
            <v>SH184</v>
          </cell>
          <cell r="D185" t="str">
            <v>G184</v>
          </cell>
          <cell r="E185" t="str">
            <v>L184</v>
          </cell>
          <cell r="F185" t="str">
            <v>TD184</v>
          </cell>
        </row>
        <row r="186">
          <cell r="A186" t="str">
            <v>DP185</v>
          </cell>
          <cell r="B186" t="str">
            <v>M185</v>
          </cell>
          <cell r="C186" t="str">
            <v>SH185</v>
          </cell>
          <cell r="D186" t="str">
            <v>G185</v>
          </cell>
          <cell r="E186" t="str">
            <v>L185</v>
          </cell>
          <cell r="F186" t="str">
            <v>TD185</v>
          </cell>
        </row>
        <row r="187">
          <cell r="A187" t="str">
            <v>DP186</v>
          </cell>
          <cell r="B187" t="str">
            <v>M186</v>
          </cell>
          <cell r="C187" t="str">
            <v>SH186</v>
          </cell>
          <cell r="D187" t="str">
            <v>G186</v>
          </cell>
          <cell r="E187" t="str">
            <v>L186</v>
          </cell>
          <cell r="F187" t="str">
            <v>TD186</v>
          </cell>
        </row>
        <row r="188">
          <cell r="A188" t="str">
            <v>DP187</v>
          </cell>
          <cell r="B188" t="str">
            <v>M187</v>
          </cell>
          <cell r="C188" t="str">
            <v>SH187</v>
          </cell>
          <cell r="D188" t="str">
            <v>G187</v>
          </cell>
          <cell r="E188" t="str">
            <v>L187</v>
          </cell>
          <cell r="F188" t="str">
            <v>TD187</v>
          </cell>
        </row>
        <row r="189">
          <cell r="A189" t="str">
            <v>DP188</v>
          </cell>
          <cell r="B189" t="str">
            <v>M188</v>
          </cell>
          <cell r="C189" t="str">
            <v>SH188</v>
          </cell>
          <cell r="D189" t="str">
            <v>G188</v>
          </cell>
          <cell r="E189" t="str">
            <v>L188</v>
          </cell>
          <cell r="F189" t="str">
            <v>TD188</v>
          </cell>
        </row>
        <row r="190">
          <cell r="A190" t="str">
            <v>DP189</v>
          </cell>
          <cell r="B190" t="str">
            <v>M189</v>
          </cell>
          <cell r="C190" t="str">
            <v>SH189</v>
          </cell>
          <cell r="D190" t="str">
            <v>G189</v>
          </cell>
          <cell r="E190" t="str">
            <v>L189</v>
          </cell>
          <cell r="F190" t="str">
            <v>TD189</v>
          </cell>
        </row>
        <row r="191">
          <cell r="A191" t="str">
            <v>DP190</v>
          </cell>
          <cell r="B191" t="str">
            <v>M190</v>
          </cell>
          <cell r="C191" t="str">
            <v>SH190</v>
          </cell>
          <cell r="D191" t="str">
            <v>G190</v>
          </cell>
          <cell r="E191" t="str">
            <v>L190</v>
          </cell>
          <cell r="F191" t="str">
            <v>TD190</v>
          </cell>
        </row>
        <row r="192">
          <cell r="A192" t="str">
            <v>DP191</v>
          </cell>
          <cell r="B192" t="str">
            <v>M191</v>
          </cell>
          <cell r="C192" t="str">
            <v>SH191</v>
          </cell>
          <cell r="D192" t="str">
            <v>G191</v>
          </cell>
          <cell r="E192" t="str">
            <v>L191</v>
          </cell>
          <cell r="F192" t="str">
            <v>TD191</v>
          </cell>
        </row>
        <row r="193">
          <cell r="A193" t="str">
            <v>DP192</v>
          </cell>
          <cell r="B193" t="str">
            <v>M192</v>
          </cell>
          <cell r="C193" t="str">
            <v>SH192</v>
          </cell>
          <cell r="D193" t="str">
            <v>G192</v>
          </cell>
          <cell r="E193" t="str">
            <v>L192</v>
          </cell>
          <cell r="F193" t="str">
            <v>TD192</v>
          </cell>
        </row>
        <row r="194">
          <cell r="A194" t="str">
            <v>DP193</v>
          </cell>
          <cell r="B194" t="str">
            <v>M193</v>
          </cell>
          <cell r="C194" t="str">
            <v>SH193</v>
          </cell>
          <cell r="D194" t="str">
            <v>G193</v>
          </cell>
          <cell r="E194" t="str">
            <v>L193</v>
          </cell>
          <cell r="F194" t="str">
            <v>TD193</v>
          </cell>
        </row>
        <row r="195">
          <cell r="A195" t="str">
            <v>DP194</v>
          </cell>
          <cell r="B195" t="str">
            <v>M194</v>
          </cell>
          <cell r="C195" t="str">
            <v>SH194</v>
          </cell>
          <cell r="D195" t="str">
            <v>G194</v>
          </cell>
          <cell r="E195" t="str">
            <v>L194</v>
          </cell>
          <cell r="F195" t="str">
            <v>TD194</v>
          </cell>
        </row>
        <row r="196">
          <cell r="A196" t="str">
            <v>DP195</v>
          </cell>
          <cell r="B196" t="str">
            <v>M195</v>
          </cell>
          <cell r="C196" t="str">
            <v>SH195</v>
          </cell>
          <cell r="D196" t="str">
            <v>G195</v>
          </cell>
          <cell r="E196" t="str">
            <v>L195</v>
          </cell>
          <cell r="F196" t="str">
            <v>TD195</v>
          </cell>
        </row>
        <row r="197">
          <cell r="A197" t="str">
            <v>DP196</v>
          </cell>
          <cell r="B197" t="str">
            <v>M196</v>
          </cell>
          <cell r="C197" t="str">
            <v>SH196</v>
          </cell>
          <cell r="D197" t="str">
            <v>G196</v>
          </cell>
          <cell r="E197" t="str">
            <v>L196</v>
          </cell>
          <cell r="F197" t="str">
            <v>TD196</v>
          </cell>
        </row>
        <row r="198">
          <cell r="A198" t="str">
            <v>DP197</v>
          </cell>
          <cell r="B198" t="str">
            <v>M197</v>
          </cell>
          <cell r="C198" t="str">
            <v>SH197</v>
          </cell>
          <cell r="D198" t="str">
            <v>G197</v>
          </cell>
          <cell r="E198" t="str">
            <v>L197</v>
          </cell>
          <cell r="F198" t="str">
            <v>TD197</v>
          </cell>
        </row>
        <row r="199">
          <cell r="A199" t="str">
            <v>DP198</v>
          </cell>
          <cell r="B199" t="str">
            <v>M198</v>
          </cell>
          <cell r="C199" t="str">
            <v>SH198</v>
          </cell>
          <cell r="D199" t="str">
            <v>G198</v>
          </cell>
          <cell r="E199" t="str">
            <v>L198</v>
          </cell>
          <cell r="F199" t="str">
            <v>TD198</v>
          </cell>
        </row>
        <row r="200">
          <cell r="A200" t="str">
            <v>DP199</v>
          </cell>
          <cell r="B200" t="str">
            <v>M199</v>
          </cell>
          <cell r="C200" t="str">
            <v>SH199</v>
          </cell>
          <cell r="D200" t="str">
            <v>G199</v>
          </cell>
          <cell r="E200" t="str">
            <v>L199</v>
          </cell>
          <cell r="F200" t="str">
            <v>TD199</v>
          </cell>
        </row>
        <row r="201">
          <cell r="A201" t="str">
            <v>DP200</v>
          </cell>
          <cell r="B201" t="str">
            <v>M200</v>
          </cell>
          <cell r="C201" t="str">
            <v>SH200</v>
          </cell>
          <cell r="D201" t="str">
            <v>G200</v>
          </cell>
          <cell r="E201" t="str">
            <v>L200</v>
          </cell>
          <cell r="F201" t="str">
            <v>TD200</v>
          </cell>
        </row>
        <row r="202">
          <cell r="A202" t="str">
            <v>DP201</v>
          </cell>
        </row>
        <row r="203">
          <cell r="A203" t="str">
            <v>DP202</v>
          </cell>
        </row>
        <row r="204">
          <cell r="A204" t="str">
            <v>DP203</v>
          </cell>
        </row>
        <row r="205">
          <cell r="A205" t="str">
            <v>DP204</v>
          </cell>
        </row>
        <row r="206">
          <cell r="A206" t="str">
            <v>DP205</v>
          </cell>
        </row>
        <row r="207">
          <cell r="A207" t="str">
            <v>DP206</v>
          </cell>
        </row>
        <row r="208">
          <cell r="A208" t="str">
            <v>DP207</v>
          </cell>
        </row>
        <row r="209">
          <cell r="A209" t="str">
            <v>DP208</v>
          </cell>
        </row>
        <row r="210">
          <cell r="A210" t="str">
            <v>DP209</v>
          </cell>
        </row>
        <row r="211">
          <cell r="A211" t="str">
            <v>DP210</v>
          </cell>
        </row>
        <row r="212">
          <cell r="A212" t="str">
            <v>DP211</v>
          </cell>
        </row>
        <row r="213">
          <cell r="A213" t="str">
            <v>DP212</v>
          </cell>
        </row>
        <row r="214">
          <cell r="A214" t="str">
            <v>DP213</v>
          </cell>
        </row>
        <row r="215">
          <cell r="A215" t="str">
            <v>DP214</v>
          </cell>
        </row>
        <row r="216">
          <cell r="A216" t="str">
            <v>DP215</v>
          </cell>
        </row>
        <row r="217">
          <cell r="A217" t="str">
            <v>DP216</v>
          </cell>
        </row>
        <row r="218">
          <cell r="A218" t="str">
            <v>DP217</v>
          </cell>
        </row>
        <row r="219">
          <cell r="A219" t="str">
            <v>DP218</v>
          </cell>
        </row>
        <row r="220">
          <cell r="A220" t="str">
            <v>DP219</v>
          </cell>
        </row>
        <row r="221">
          <cell r="A221" t="str">
            <v>DP220</v>
          </cell>
        </row>
        <row r="222">
          <cell r="A222" t="str">
            <v>DP221</v>
          </cell>
        </row>
        <row r="223">
          <cell r="A223" t="str">
            <v>DP222</v>
          </cell>
        </row>
        <row r="224">
          <cell r="A224" t="str">
            <v>DP223</v>
          </cell>
        </row>
        <row r="225">
          <cell r="A225" t="str">
            <v>DP224</v>
          </cell>
        </row>
        <row r="226">
          <cell r="A226" t="str">
            <v>DP225</v>
          </cell>
        </row>
        <row r="227">
          <cell r="A227" t="str">
            <v>DP226</v>
          </cell>
        </row>
        <row r="228">
          <cell r="A228" t="str">
            <v>DP227</v>
          </cell>
        </row>
        <row r="229">
          <cell r="A229" t="str">
            <v>DP228</v>
          </cell>
        </row>
        <row r="230">
          <cell r="A230" t="str">
            <v>DP229</v>
          </cell>
        </row>
        <row r="231">
          <cell r="A231" t="str">
            <v>DP230</v>
          </cell>
        </row>
        <row r="232">
          <cell r="A232" t="str">
            <v>DP231</v>
          </cell>
        </row>
        <row r="233">
          <cell r="A233" t="str">
            <v>DP232</v>
          </cell>
        </row>
        <row r="234">
          <cell r="A234" t="str">
            <v>DP233</v>
          </cell>
        </row>
        <row r="235">
          <cell r="A235" t="str">
            <v>DP234</v>
          </cell>
        </row>
        <row r="236">
          <cell r="A236" t="str">
            <v>DP235</v>
          </cell>
        </row>
        <row r="237">
          <cell r="A237" t="str">
            <v>DP236</v>
          </cell>
        </row>
        <row r="238">
          <cell r="A238" t="str">
            <v>DP237</v>
          </cell>
        </row>
        <row r="239">
          <cell r="A239" t="str">
            <v>DP238</v>
          </cell>
        </row>
        <row r="240">
          <cell r="A240" t="str">
            <v>DP239</v>
          </cell>
        </row>
        <row r="241">
          <cell r="A241" t="str">
            <v>DP240</v>
          </cell>
        </row>
        <row r="242">
          <cell r="A242" t="str">
            <v>DP241</v>
          </cell>
        </row>
        <row r="243">
          <cell r="A243" t="str">
            <v>DP242</v>
          </cell>
        </row>
        <row r="244">
          <cell r="A244" t="str">
            <v>DP243</v>
          </cell>
        </row>
        <row r="245">
          <cell r="A245" t="str">
            <v>DP244</v>
          </cell>
        </row>
        <row r="246">
          <cell r="A246" t="str">
            <v>DP245</v>
          </cell>
        </row>
        <row r="247">
          <cell r="A247" t="str">
            <v>DP246</v>
          </cell>
        </row>
        <row r="248">
          <cell r="A248" t="str">
            <v>DP247</v>
          </cell>
        </row>
        <row r="249">
          <cell r="A249" t="str">
            <v>DP248</v>
          </cell>
        </row>
        <row r="250">
          <cell r="A250" t="str">
            <v>DP249</v>
          </cell>
        </row>
        <row r="251">
          <cell r="A251" t="str">
            <v>DP250</v>
          </cell>
        </row>
        <row r="252">
          <cell r="A252" t="str">
            <v>DP251</v>
          </cell>
        </row>
        <row r="253">
          <cell r="A253" t="str">
            <v>DP252</v>
          </cell>
        </row>
        <row r="254">
          <cell r="A254" t="str">
            <v>DP253</v>
          </cell>
        </row>
        <row r="255">
          <cell r="A255" t="str">
            <v>DP254</v>
          </cell>
        </row>
        <row r="256">
          <cell r="A256" t="str">
            <v>DP255</v>
          </cell>
        </row>
        <row r="257">
          <cell r="A257" t="str">
            <v>DP256</v>
          </cell>
        </row>
        <row r="258">
          <cell r="A258" t="str">
            <v>DP257</v>
          </cell>
        </row>
        <row r="259">
          <cell r="A259" t="str">
            <v>DP258</v>
          </cell>
        </row>
        <row r="260">
          <cell r="A260" t="str">
            <v>DP259</v>
          </cell>
        </row>
        <row r="261">
          <cell r="A261" t="str">
            <v>DP260</v>
          </cell>
        </row>
        <row r="262">
          <cell r="A262" t="str">
            <v>DP261</v>
          </cell>
        </row>
        <row r="263">
          <cell r="A263" t="str">
            <v>DP262</v>
          </cell>
        </row>
        <row r="264">
          <cell r="A264" t="str">
            <v>DP263</v>
          </cell>
        </row>
        <row r="265">
          <cell r="A265" t="str">
            <v>DP264</v>
          </cell>
        </row>
        <row r="266">
          <cell r="A266" t="str">
            <v>DP265</v>
          </cell>
        </row>
        <row r="267">
          <cell r="A267" t="str">
            <v>DP266</v>
          </cell>
        </row>
        <row r="268">
          <cell r="A268" t="str">
            <v>DP267</v>
          </cell>
        </row>
        <row r="269">
          <cell r="A269" t="str">
            <v>DP268</v>
          </cell>
        </row>
        <row r="270">
          <cell r="A270" t="str">
            <v>DP269</v>
          </cell>
        </row>
        <row r="271">
          <cell r="A271" t="str">
            <v>DP270</v>
          </cell>
        </row>
        <row r="272">
          <cell r="A272" t="str">
            <v>DP271</v>
          </cell>
        </row>
        <row r="273">
          <cell r="A273" t="str">
            <v>DP272</v>
          </cell>
        </row>
        <row r="274">
          <cell r="A274" t="str">
            <v>DP273</v>
          </cell>
        </row>
        <row r="275">
          <cell r="A275" t="str">
            <v>DP274</v>
          </cell>
        </row>
        <row r="276">
          <cell r="A276" t="str">
            <v>DP275</v>
          </cell>
        </row>
        <row r="277">
          <cell r="A277" t="str">
            <v>DP276</v>
          </cell>
        </row>
        <row r="278">
          <cell r="A278" t="str">
            <v>DP277</v>
          </cell>
        </row>
        <row r="279">
          <cell r="A279" t="str">
            <v>DP278</v>
          </cell>
        </row>
        <row r="280">
          <cell r="A280" t="str">
            <v>DP279</v>
          </cell>
        </row>
        <row r="281">
          <cell r="A281" t="str">
            <v>DP280</v>
          </cell>
        </row>
        <row r="282">
          <cell r="A282" t="str">
            <v>DP281</v>
          </cell>
        </row>
        <row r="283">
          <cell r="A283" t="str">
            <v>DP282</v>
          </cell>
        </row>
        <row r="284">
          <cell r="A284" t="str">
            <v>DP283</v>
          </cell>
        </row>
        <row r="285">
          <cell r="A285" t="str">
            <v>DP284</v>
          </cell>
        </row>
        <row r="286">
          <cell r="A286" t="str">
            <v>DP285</v>
          </cell>
        </row>
        <row r="287">
          <cell r="A287" t="str">
            <v>DP286</v>
          </cell>
        </row>
        <row r="288">
          <cell r="A288" t="str">
            <v>DP287</v>
          </cell>
        </row>
        <row r="289">
          <cell r="A289" t="str">
            <v>DP288</v>
          </cell>
        </row>
        <row r="290">
          <cell r="A290" t="str">
            <v>DP289</v>
          </cell>
        </row>
        <row r="291">
          <cell r="A291" t="str">
            <v>DP290</v>
          </cell>
        </row>
        <row r="292">
          <cell r="A292" t="str">
            <v>DP291</v>
          </cell>
        </row>
        <row r="293">
          <cell r="A293" t="str">
            <v>DP292</v>
          </cell>
        </row>
        <row r="294">
          <cell r="A294" t="str">
            <v>DP293</v>
          </cell>
        </row>
        <row r="295">
          <cell r="A295" t="str">
            <v>DP294</v>
          </cell>
        </row>
        <row r="296">
          <cell r="A296" t="str">
            <v>DP295</v>
          </cell>
        </row>
        <row r="297">
          <cell r="A297" t="str">
            <v>DP296</v>
          </cell>
        </row>
        <row r="298">
          <cell r="A298" t="str">
            <v>DP297</v>
          </cell>
        </row>
        <row r="299">
          <cell r="A299" t="str">
            <v>DP298</v>
          </cell>
        </row>
        <row r="300">
          <cell r="A300" t="str">
            <v>DP299</v>
          </cell>
        </row>
        <row r="301">
          <cell r="A301" t="str">
            <v>DP300</v>
          </cell>
        </row>
        <row r="302">
          <cell r="A302" t="str">
            <v>DP301</v>
          </cell>
        </row>
        <row r="303">
          <cell r="A303" t="str">
            <v>DP302</v>
          </cell>
        </row>
        <row r="304">
          <cell r="A304" t="str">
            <v>DP303</v>
          </cell>
        </row>
        <row r="305">
          <cell r="A305" t="str">
            <v>DP304</v>
          </cell>
        </row>
        <row r="306">
          <cell r="A306" t="str">
            <v>DP305</v>
          </cell>
        </row>
        <row r="307">
          <cell r="A307" t="str">
            <v>DP306</v>
          </cell>
        </row>
        <row r="308">
          <cell r="A308" t="str">
            <v>DP307</v>
          </cell>
        </row>
        <row r="309">
          <cell r="A309" t="str">
            <v>DP308</v>
          </cell>
        </row>
        <row r="310">
          <cell r="A310" t="str">
            <v>DP309</v>
          </cell>
        </row>
        <row r="311">
          <cell r="A311" t="str">
            <v>DP310</v>
          </cell>
        </row>
        <row r="312">
          <cell r="A312" t="str">
            <v>DP311</v>
          </cell>
        </row>
        <row r="313">
          <cell r="A313" t="str">
            <v>DP312</v>
          </cell>
        </row>
        <row r="314">
          <cell r="A314" t="str">
            <v>DP313</v>
          </cell>
        </row>
        <row r="315">
          <cell r="A315" t="str">
            <v>DP314</v>
          </cell>
        </row>
        <row r="316">
          <cell r="A316" t="str">
            <v>DP315</v>
          </cell>
        </row>
        <row r="317">
          <cell r="A317" t="str">
            <v>DP316</v>
          </cell>
        </row>
        <row r="318">
          <cell r="A318" t="str">
            <v>DP317</v>
          </cell>
        </row>
        <row r="319">
          <cell r="A319" t="str">
            <v>DP318</v>
          </cell>
        </row>
        <row r="320">
          <cell r="A320" t="str">
            <v>DP319</v>
          </cell>
        </row>
        <row r="321">
          <cell r="A321" t="str">
            <v>DP320</v>
          </cell>
        </row>
        <row r="322">
          <cell r="A322" t="str">
            <v>DP321</v>
          </cell>
        </row>
        <row r="323">
          <cell r="A323" t="str">
            <v>DP322</v>
          </cell>
        </row>
        <row r="324">
          <cell r="A324" t="str">
            <v>DP323</v>
          </cell>
        </row>
        <row r="325">
          <cell r="A325" t="str">
            <v>DP324</v>
          </cell>
        </row>
        <row r="326">
          <cell r="A326" t="str">
            <v>DP325</v>
          </cell>
        </row>
        <row r="327">
          <cell r="A327" t="str">
            <v>DP326</v>
          </cell>
        </row>
        <row r="328">
          <cell r="A328" t="str">
            <v>DP327</v>
          </cell>
        </row>
        <row r="329">
          <cell r="A329" t="str">
            <v>DP328</v>
          </cell>
        </row>
        <row r="330">
          <cell r="A330" t="str">
            <v>DP329</v>
          </cell>
        </row>
        <row r="331">
          <cell r="A331" t="str">
            <v>DP330</v>
          </cell>
        </row>
        <row r="332">
          <cell r="A332" t="str">
            <v>DP331</v>
          </cell>
        </row>
        <row r="333">
          <cell r="A333" t="str">
            <v>DP332</v>
          </cell>
        </row>
        <row r="334">
          <cell r="A334" t="str">
            <v>DP333</v>
          </cell>
        </row>
        <row r="335">
          <cell r="A335" t="str">
            <v>DP334</v>
          </cell>
        </row>
        <row r="336">
          <cell r="A336" t="str">
            <v>DP335</v>
          </cell>
        </row>
        <row r="337">
          <cell r="A337" t="str">
            <v>DP336</v>
          </cell>
        </row>
        <row r="338">
          <cell r="A338" t="str">
            <v>DP337</v>
          </cell>
        </row>
        <row r="339">
          <cell r="A339" t="str">
            <v>DP338</v>
          </cell>
        </row>
        <row r="340">
          <cell r="A340" t="str">
            <v>DP339</v>
          </cell>
        </row>
        <row r="341">
          <cell r="A341" t="str">
            <v>DP340</v>
          </cell>
        </row>
        <row r="342">
          <cell r="A342" t="str">
            <v>DP341</v>
          </cell>
        </row>
        <row r="343">
          <cell r="A343" t="str">
            <v>DP342</v>
          </cell>
        </row>
        <row r="344">
          <cell r="A344" t="str">
            <v>DP343</v>
          </cell>
        </row>
        <row r="345">
          <cell r="A345" t="str">
            <v>DP344</v>
          </cell>
        </row>
        <row r="346">
          <cell r="A346" t="str">
            <v>DP345</v>
          </cell>
        </row>
        <row r="347">
          <cell r="A347" t="str">
            <v>DP346</v>
          </cell>
        </row>
        <row r="348">
          <cell r="A348" t="str">
            <v>DP347</v>
          </cell>
        </row>
        <row r="349">
          <cell r="A349" t="str">
            <v>DP348</v>
          </cell>
        </row>
        <row r="350">
          <cell r="A350" t="str">
            <v>DP349</v>
          </cell>
        </row>
        <row r="351">
          <cell r="A351" t="str">
            <v>DP350</v>
          </cell>
        </row>
        <row r="352">
          <cell r="A352" t="str">
            <v>DP351</v>
          </cell>
        </row>
        <row r="353">
          <cell r="A353" t="str">
            <v>DP352</v>
          </cell>
        </row>
        <row r="354">
          <cell r="A354" t="str">
            <v>DP353</v>
          </cell>
        </row>
        <row r="355">
          <cell r="A355" t="str">
            <v>DP354</v>
          </cell>
        </row>
        <row r="356">
          <cell r="A356" t="str">
            <v>DP355</v>
          </cell>
        </row>
        <row r="357">
          <cell r="A357" t="str">
            <v>DP356</v>
          </cell>
        </row>
        <row r="358">
          <cell r="A358" t="str">
            <v>DP357</v>
          </cell>
        </row>
        <row r="359">
          <cell r="A359" t="str">
            <v>DP358</v>
          </cell>
        </row>
        <row r="360">
          <cell r="A360" t="str">
            <v>DP359</v>
          </cell>
        </row>
        <row r="361">
          <cell r="A361" t="str">
            <v>DP360</v>
          </cell>
        </row>
        <row r="362">
          <cell r="A362" t="str">
            <v>DP361</v>
          </cell>
        </row>
        <row r="363">
          <cell r="A363" t="str">
            <v>DP362</v>
          </cell>
        </row>
        <row r="364">
          <cell r="A364" t="str">
            <v>DP363</v>
          </cell>
        </row>
        <row r="365">
          <cell r="A365" t="str">
            <v>DP364</v>
          </cell>
        </row>
        <row r="366">
          <cell r="A366" t="str">
            <v>DP365</v>
          </cell>
        </row>
        <row r="367">
          <cell r="A367" t="str">
            <v>DP366</v>
          </cell>
        </row>
        <row r="368">
          <cell r="A368" t="str">
            <v>DP367</v>
          </cell>
        </row>
        <row r="369">
          <cell r="A369" t="str">
            <v>DP368</v>
          </cell>
        </row>
        <row r="370">
          <cell r="A370" t="str">
            <v>DP369</v>
          </cell>
        </row>
        <row r="371">
          <cell r="A371" t="str">
            <v>DP370</v>
          </cell>
        </row>
        <row r="372">
          <cell r="A372" t="str">
            <v>DP371</v>
          </cell>
        </row>
        <row r="373">
          <cell r="A373" t="str">
            <v>DP372</v>
          </cell>
        </row>
        <row r="374">
          <cell r="A374" t="str">
            <v>DP373</v>
          </cell>
        </row>
        <row r="375">
          <cell r="A375" t="str">
            <v>DP374</v>
          </cell>
        </row>
        <row r="376">
          <cell r="A376" t="str">
            <v>DP375</v>
          </cell>
        </row>
        <row r="377">
          <cell r="A377" t="str">
            <v>DP376</v>
          </cell>
        </row>
        <row r="378">
          <cell r="A378" t="str">
            <v>DP377</v>
          </cell>
        </row>
        <row r="379">
          <cell r="A379" t="str">
            <v>DP378</v>
          </cell>
        </row>
        <row r="380">
          <cell r="A380" t="str">
            <v>DP379</v>
          </cell>
        </row>
        <row r="381">
          <cell r="A381" t="str">
            <v>DP380</v>
          </cell>
        </row>
        <row r="382">
          <cell r="A382" t="str">
            <v>DP381</v>
          </cell>
        </row>
        <row r="383">
          <cell r="A383" t="str">
            <v>DP382</v>
          </cell>
        </row>
        <row r="384">
          <cell r="A384" t="str">
            <v>DP383</v>
          </cell>
        </row>
        <row r="385">
          <cell r="A385" t="str">
            <v>DP384</v>
          </cell>
        </row>
        <row r="386">
          <cell r="A386" t="str">
            <v>DP385</v>
          </cell>
        </row>
        <row r="387">
          <cell r="A387" t="str">
            <v>DP386</v>
          </cell>
        </row>
        <row r="388">
          <cell r="A388" t="str">
            <v>DP387</v>
          </cell>
        </row>
        <row r="389">
          <cell r="A389" t="str">
            <v>DP388</v>
          </cell>
        </row>
        <row r="390">
          <cell r="A390" t="str">
            <v>DP389</v>
          </cell>
        </row>
        <row r="391">
          <cell r="A391" t="str">
            <v>DP390</v>
          </cell>
        </row>
        <row r="392">
          <cell r="A392" t="str">
            <v>DP391</v>
          </cell>
        </row>
        <row r="393">
          <cell r="A393" t="str">
            <v>DP392</v>
          </cell>
        </row>
        <row r="394">
          <cell r="A394" t="str">
            <v>DP393</v>
          </cell>
        </row>
        <row r="395">
          <cell r="A395" t="str">
            <v>DP394</v>
          </cell>
        </row>
        <row r="396">
          <cell r="A396" t="str">
            <v>DP395</v>
          </cell>
        </row>
        <row r="397">
          <cell r="A397" t="str">
            <v>DP396</v>
          </cell>
        </row>
        <row r="398">
          <cell r="A398" t="str">
            <v>DP397</v>
          </cell>
        </row>
        <row r="399">
          <cell r="A399" t="str">
            <v>DP398</v>
          </cell>
        </row>
        <row r="400">
          <cell r="A400" t="str">
            <v>DP399</v>
          </cell>
        </row>
        <row r="401">
          <cell r="A401" t="str">
            <v>DP400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7C37-8608-43E6-A761-CFDE129C759A}">
  <dimension ref="B1:C32"/>
  <sheetViews>
    <sheetView workbookViewId="0">
      <selection activeCell="B8" sqref="B8"/>
    </sheetView>
  </sheetViews>
  <sheetFormatPr defaultRowHeight="12.75"/>
  <cols>
    <col min="1" max="1" width="3.5703125" style="9" customWidth="1"/>
    <col min="2" max="2" width="14" style="9" customWidth="1"/>
    <col min="3" max="3" width="81.28515625" style="9" customWidth="1"/>
    <col min="4" max="16384" width="9.140625" style="9"/>
  </cols>
  <sheetData>
    <row r="1" spans="2:3" ht="24" thickBot="1">
      <c r="B1" s="401" t="s">
        <v>9164</v>
      </c>
    </row>
    <row r="2" spans="2:3" ht="13.5" thickBot="1">
      <c r="B2" s="400" t="s">
        <v>9163</v>
      </c>
      <c r="C2" s="400" t="s">
        <v>9162</v>
      </c>
    </row>
    <row r="3" spans="2:3" ht="13.5" thickBot="1">
      <c r="B3" s="399">
        <v>42075</v>
      </c>
      <c r="C3" s="398" t="s">
        <v>9161</v>
      </c>
    </row>
    <row r="4" spans="2:3" ht="13.5" thickBot="1">
      <c r="B4" s="399">
        <v>42087</v>
      </c>
      <c r="C4" s="398" t="s">
        <v>9160</v>
      </c>
    </row>
    <row r="5" spans="2:3" ht="13.5" thickBot="1">
      <c r="B5" s="399">
        <v>42096</v>
      </c>
      <c r="C5" s="398" t="s">
        <v>9159</v>
      </c>
    </row>
    <row r="6" spans="2:3" ht="13.5" thickBot="1">
      <c r="B6" s="399">
        <v>42156</v>
      </c>
      <c r="C6" s="402" t="s">
        <v>9165</v>
      </c>
    </row>
    <row r="7" spans="2:3" ht="13.5" thickBot="1">
      <c r="B7" s="399">
        <v>42240</v>
      </c>
      <c r="C7" s="402" t="s">
        <v>9293</v>
      </c>
    </row>
    <row r="8" spans="2:3" ht="13.5" thickBot="1">
      <c r="B8" s="397"/>
      <c r="C8" s="397"/>
    </row>
    <row r="9" spans="2:3" ht="13.5" thickBot="1">
      <c r="B9" s="397"/>
      <c r="C9" s="397"/>
    </row>
    <row r="10" spans="2:3" ht="13.5" thickBot="1">
      <c r="B10" s="397"/>
      <c r="C10" s="397"/>
    </row>
    <row r="11" spans="2:3" ht="13.5" thickBot="1">
      <c r="B11" s="397"/>
      <c r="C11" s="397"/>
    </row>
    <row r="12" spans="2:3" ht="13.5" thickBot="1">
      <c r="B12" s="397"/>
      <c r="C12" s="397"/>
    </row>
    <row r="13" spans="2:3" ht="13.5" thickBot="1">
      <c r="B13" s="397"/>
      <c r="C13" s="397"/>
    </row>
    <row r="14" spans="2:3" ht="13.5" thickBot="1">
      <c r="B14" s="397"/>
      <c r="C14" s="397"/>
    </row>
    <row r="15" spans="2:3" ht="13.5" thickBot="1">
      <c r="B15" s="397"/>
      <c r="C15" s="397"/>
    </row>
    <row r="16" spans="2:3" ht="13.5" thickBot="1">
      <c r="B16" s="397"/>
      <c r="C16" s="397"/>
    </row>
    <row r="17" spans="2:3" ht="13.5" thickBot="1">
      <c r="B17" s="397"/>
      <c r="C17" s="397"/>
    </row>
    <row r="18" spans="2:3" ht="13.5" thickBot="1">
      <c r="B18" s="397"/>
      <c r="C18" s="397"/>
    </row>
    <row r="19" spans="2:3" ht="13.5" thickBot="1">
      <c r="B19" s="397"/>
      <c r="C19" s="397"/>
    </row>
    <row r="20" spans="2:3" ht="13.5" thickBot="1">
      <c r="B20" s="397"/>
      <c r="C20" s="397"/>
    </row>
    <row r="21" spans="2:3" ht="13.5" thickBot="1">
      <c r="B21" s="397"/>
      <c r="C21" s="397"/>
    </row>
    <row r="22" spans="2:3" ht="13.5" thickBot="1">
      <c r="B22" s="397"/>
      <c r="C22" s="397"/>
    </row>
    <row r="23" spans="2:3" ht="13.5" thickBot="1">
      <c r="B23" s="397"/>
      <c r="C23" s="397"/>
    </row>
    <row r="24" spans="2:3" ht="13.5" thickBot="1">
      <c r="B24" s="397"/>
      <c r="C24" s="397"/>
    </row>
    <row r="25" spans="2:3" ht="13.5" thickBot="1">
      <c r="B25" s="397"/>
      <c r="C25" s="397"/>
    </row>
    <row r="26" spans="2:3" ht="13.5" thickBot="1">
      <c r="B26" s="397"/>
      <c r="C26" s="397"/>
    </row>
    <row r="27" spans="2:3" ht="13.5" thickBot="1">
      <c r="B27" s="397"/>
      <c r="C27" s="397"/>
    </row>
    <row r="28" spans="2:3" ht="13.5" thickBot="1">
      <c r="B28" s="397"/>
      <c r="C28" s="397"/>
    </row>
    <row r="29" spans="2:3" ht="13.5" thickBot="1">
      <c r="B29" s="397"/>
      <c r="C29" s="397"/>
    </row>
    <row r="30" spans="2:3" ht="13.5" thickBot="1">
      <c r="B30" s="397"/>
      <c r="C30" s="397"/>
    </row>
    <row r="31" spans="2:3" ht="13.5" thickBot="1">
      <c r="B31" s="397"/>
      <c r="C31" s="397"/>
    </row>
    <row r="32" spans="2:3" ht="13.5" thickBot="1">
      <c r="B32" s="397"/>
      <c r="C32" s="397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585AD-BD78-4942-BBED-B0009DA6310A}">
  <dimension ref="A1:J1268"/>
  <sheetViews>
    <sheetView tabSelected="1" workbookViewId="0">
      <selection activeCell="P26" sqref="P26"/>
    </sheetView>
  </sheetViews>
  <sheetFormatPr defaultRowHeight="12.75"/>
  <sheetData>
    <row r="1" spans="1:10">
      <c r="A1" t="s">
        <v>4807</v>
      </c>
      <c r="B1" t="str">
        <f>_xlfn.XLOOKUP(A1,SITE1!$R$4:$R$1313,SITE1!$S$4:$S$1313)</f>
        <v>RSVD</v>
      </c>
      <c r="C1" t="str" cm="1">
        <f t="array" ref="C1">_xlfn.TEXTJOIN(",",TRUE,_xlfn.UNIQUE(TRANSPOSE(_xlfn.MAP(_xlfn.XLOOKUP(A1,SITE1!$C$4:$C$1313,SITE1!$F$4:$L$1313),_xlfn.LAMBDA(_xlpm.x,IF(_xlpm.x&lt;&gt;"",TRIM(CLEAN(LEFT(_xlpm.x,FIND(".",_xlpm.x &amp; ".")-1))),""))))))</f>
        <v/>
      </c>
      <c r="D1">
        <v>28.31</v>
      </c>
      <c r="E1">
        <v>0</v>
      </c>
      <c r="F1" t="str">
        <f>_xlfn.LET(_xlpm.raw,_xlfn.XLOOKUP(A1,SITE1!$C$4:$C$1313,SITE1!$E$4:$E$1313),_xlpm.cleanRaw,SUBSTITUTE(SUBSTITUTE(_xlpm.raw,"_PIN","."),"PIN","."),_xlpm.mainPart,MID(_xlpm.cleanRaw,2,FIND(".",_xlpm.cleanRaw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" t="str">
        <f>_xlfn.LET(_xlpm.raw,_xlfn.XLOOKUP(A1,SITE5!$C$4:$C$1313,SITE5!$E$4:$E$1313),_xlpm.cleanRaw,SUBSTITUTE(SUBSTITUTE(_xlpm.raw,"_PIN","."),"PIN","."),_xlpm.mainPart,MID(_xlpm.cleanRaw,2,FIND(".",_xlpm.cleanRaw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" t="str">
        <f>""</f>
        <v/>
      </c>
      <c r="J1" t="str">
        <f>A1&amp;";"&amp;B1&amp;";"&amp;C1&amp;";"&amp;D1&amp;";"&amp;E1&amp;";"&amp;F1&amp;";"&amp;G1&amp;";"&amp;H1&amp;";"&amp;I1</f>
        <v>A11;RSVD;;28.31;0;;;;</v>
      </c>
    </row>
    <row r="2" spans="1:10">
      <c r="A2" t="s">
        <v>4032</v>
      </c>
      <c r="B2" t="str">
        <f>_xlfn.XLOOKUP(A2,SITE1!$R$4:$R$1313,SITE1!$S$4:$S$1313)</f>
        <v>GPD_11_LANPHYPC</v>
      </c>
      <c r="C2" t="str" cm="1">
        <f t="array" ref="C2">_xlfn.TEXTJOIN(",",TRUE,_xlfn.UNIQUE(TRANSPOSE(_xlfn.MAP(_xlfn.XLOOKUP(A2,SITE1!$C$4:$C$1313,SITE1!$F$4:$L$1313),_xlfn.LAMBDA(_xlpm.x,IF(_xlpm.x&lt;&gt;"",TRIM(CLEAN(LEFT(_xlpm.x,FIND(".",_xlpm.x &amp; ".")-1))),""))))))</f>
        <v/>
      </c>
      <c r="D2">
        <v>27.31</v>
      </c>
      <c r="E2">
        <v>0</v>
      </c>
      <c r="F2" t="str">
        <f>_xlfn.LET(_xlpm.raw,_xlfn.XLOOKUP(A2,SITE1!$C$4:$C$1313,SITE1!$E$4:$E$1313),_xlpm.cleanRaw,SUBSTITUTE(SUBSTITUTE(_xlpm.raw,"_PIN","."),"PIN","."),_xlpm.mainPart,MID(_xlpm.cleanRaw,2,FIND(".",_xlpm.cleanRaw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609127</v>
      </c>
      <c r="G2" t="str">
        <f>_xlfn.LET(_xlpm.raw,_xlfn.XLOOKUP(A2,SITE3!$C$4:$C$1313,SITE3!$E$4:$E$1313),_xlpm.cleanRaw,SUBSTITUTE(SUBSTITUTE(_xlpm.raw,"_PIN","."),"PIN","."),_xlpm.mainPart,MID(_xlpm.cleanRaw,2,FIND(".",_xlpm.cleanRaw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806099</v>
      </c>
      <c r="H2" t="str">
        <f>_xlfn.LET(_xlpm.raw,_xlfn.XLOOKUP(A2,SITE5!$C$4:$C$1313,SITE5!$E$4:$E$1313),_xlpm.cleanRaw,SUBSTITUTE(SUBSTITUTE(_xlpm.raw,"_PIN","."),"PIN","."),_xlpm.mainPart,MID(_xlpm.cleanRaw,2,FIND(".",_xlpm.cleanRaw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701127</v>
      </c>
      <c r="I2" t="str">
        <f>""</f>
        <v/>
      </c>
      <c r="J2" t="str">
        <f t="shared" ref="J2:J65" si="0">A2&amp;";"&amp;B2&amp;";"&amp;C2&amp;";"&amp;D2&amp;";"&amp;E2&amp;";"&amp;F2&amp;";"&amp;G2&amp;";"&amp;H2&amp;";"&amp;I2</f>
        <v>A13;GPD_11_LANPHYPC;;27.31;0;609127;806099;701127;</v>
      </c>
    </row>
    <row r="3" spans="1:10">
      <c r="A3" t="s">
        <v>4046</v>
      </c>
      <c r="B3" t="str">
        <f>_xlfn.XLOOKUP(A3,SITE1!$R$4:$R$1313,SITE1!$S$4:$S$1313)</f>
        <v>GPD_9</v>
      </c>
      <c r="C3" t="str" cm="1">
        <f t="array" ref="C3">_xlfn.TEXTJOIN(",",TRUE,_xlfn.UNIQUE(TRANSPOSE(_xlfn.MAP(_xlfn.XLOOKUP(A3,SITE1!$C$4:$C$1313,SITE1!$F$4:$L$1313),_xlfn.LAMBDA(_xlpm.x,IF(_xlpm.x&lt;&gt;"",TRIM(CLEAN(LEFT(_xlpm.x,FIND(".",_xlpm.x &amp; ".")-1))),""))))))</f>
        <v/>
      </c>
      <c r="D3">
        <v>26.31</v>
      </c>
      <c r="E3">
        <v>0</v>
      </c>
      <c r="F3" t="str">
        <f>_xlfn.LET(_xlpm.raw,_xlfn.XLOOKUP(A3,SITE1!$C$4:$C$1313,SITE1!$E$4:$E$1313),_xlpm.cleanRaw,SUBSTITUTE(SUBSTITUTE(_xlpm.raw,"_PIN","."),"PIN","."),_xlpm.mainPart,MID(_xlpm.cleanRaw,2,FIND(".",_xlpm.cleanRaw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3" t="str">
        <f>_xlfn.LET(_xlpm.raw,_xlfn.XLOOKUP(A3,SITE3!$C$4:$C$1313,SITE3!$E$4:$E$1313),_xlpm.cleanRaw,SUBSTITUTE(SUBSTITUTE(_xlpm.raw,"_PIN","."),"PIN","."),_xlpm.mainPart,MID(_xlpm.cleanRaw,2,FIND(".",_xlpm.cleanRaw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806097</v>
      </c>
      <c r="H3" t="str">
        <f>_xlfn.LET(_xlpm.raw,_xlfn.XLOOKUP(A3,SITE5!$C$4:$C$1313,SITE5!$E$4:$E$1313),_xlpm.cleanRaw,SUBSTITUTE(SUBSTITUTE(_xlpm.raw,"_PIN","."),"PIN","."),_xlpm.mainPart,MID(_xlpm.cleanRaw,2,FIND(".",_xlpm.cleanRaw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701085</v>
      </c>
      <c r="I3" t="str">
        <f>""</f>
        <v/>
      </c>
      <c r="J3" t="str">
        <f t="shared" si="0"/>
        <v>A15;GPD_9;;26.31;0;609085;806097;701085;</v>
      </c>
    </row>
    <row r="4" spans="1:10">
      <c r="A4" t="s">
        <v>5175</v>
      </c>
      <c r="B4" t="str">
        <f>_xlfn.XLOOKUP(A4,SITE1!$R$4:$R$1313,SITE1!$S$4:$S$1313)</f>
        <v>VSS</v>
      </c>
      <c r="C4" t="str" cm="1">
        <f t="array" ref="C4">_xlfn.TEXTJOIN(",",TRUE,_xlfn.UNIQUE(TRANSPOSE(_xlfn.MAP(_xlfn.XLOOKUP(A4,SITE1!$C$4:$C$1313,SITE1!$F$4:$L$1313),_xlfn.LAMBDA(_xlpm.x,IF(_xlpm.x&lt;&gt;"",TRIM(CLEAN(LEFT(_xlpm.x,FIND(".",_xlpm.x &amp; ".")-1))),""))))))</f>
        <v/>
      </c>
      <c r="D4">
        <v>25.31</v>
      </c>
      <c r="E4">
        <v>0</v>
      </c>
      <c r="F4" t="str">
        <f>_xlfn.LET(_xlpm.raw,_xlfn.XLOOKUP(A4,SITE1!$C$4:$C$1313,SITE1!$E$4:$E$1313),_xlpm.cleanRaw,SUBSTITUTE(SUBSTITUTE(_xlpm.raw,"_PIN","."),"PIN","."),_xlpm.mainPart,MID(_xlpm.cleanRaw,2,FIND(".",_xlpm.cleanRaw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" t="str">
        <f>_xlfn.LET(_xlpm.raw,_xlfn.XLOOKUP(A4,SITE3!$C$4:$C$1313,SITE3!$E$4:$E$1313),_xlpm.cleanRaw,SUBSTITUTE(SUBSTITUTE(_xlpm.raw,"_PIN","."),"PIN","."),_xlpm.mainPart,MID(_xlpm.cleanRaw,2,FIND(".",_xlpm.cleanRaw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" t="str">
        <f>_xlfn.LET(_xlpm.raw,_xlfn.XLOOKUP(A4,SITE5!$C$4:$C$1313,SITE5!$E$4:$E$1313),_xlpm.cleanRaw,SUBSTITUTE(SUBSTITUTE(_xlpm.raw,"_PIN","."),"PIN","."),_xlpm.mainPart,MID(_xlpm.cleanRaw,2,FIND(".",_xlpm.cleanRaw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" t="str">
        <f>""</f>
        <v/>
      </c>
      <c r="J4" t="str">
        <f t="shared" si="0"/>
        <v>A18;VSS;;25.31;0;;;;</v>
      </c>
    </row>
    <row r="5" spans="1:10">
      <c r="A5" t="s">
        <v>3961</v>
      </c>
      <c r="B5" t="str">
        <f>_xlfn.XLOOKUP(A5,SITE1!$R$4:$R$1313,SITE1!$S$4:$S$1313)</f>
        <v>CLKOUT_SRC_P_14</v>
      </c>
      <c r="C5" t="str" cm="1">
        <f t="array" ref="C5">_xlfn.TEXTJOIN(",",TRUE,_xlfn.UNIQUE(TRANSPOSE(_xlfn.MAP(_xlfn.XLOOKUP(A5,SITE1!$C$4:$C$1313,SITE1!$F$4:$L$1313),_xlfn.LAMBDA(_xlpm.x,IF(_xlpm.x&lt;&gt;"",TRIM(CLEAN(LEFT(_xlpm.x,FIND(".",_xlpm.x &amp; ".")-1))),""))))))</f>
        <v/>
      </c>
      <c r="D5">
        <v>24.31</v>
      </c>
      <c r="E5">
        <v>0</v>
      </c>
      <c r="F5" t="str">
        <f>_xlfn.LET(_xlpm.raw,_xlfn.XLOOKUP(A5,SITE1!$C$4:$C$1313,SITE1!$E$4:$E$1313),_xlpm.cleanRaw,SUBSTITUTE(SUBSTITUTE(_xlpm.raw,"_PIN","."),"PIN","."),_xlpm.mainPart,MID(_xlpm.cleanRaw,2,FIND(".",_xlpm.cleanRaw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5" t="str">
        <f>_xlfn.LET(_xlpm.raw,_xlfn.XLOOKUP(A5,SITE3!$C$4:$C$1313,SITE3!$E$4:$E$1313),_xlpm.cleanRaw,SUBSTITUTE(SUBSTITUTE(_xlpm.raw,"_PIN","."),"PIN","."),_xlpm.mainPart,MID(_xlpm.cleanRaw,2,FIND(".",_xlpm.cleanRaw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805076</v>
      </c>
      <c r="H5" t="str">
        <f>_xlfn.LET(_xlpm.raw,_xlfn.XLOOKUP(A5,SITE5!$C$4:$C$1313,SITE5!$E$4:$E$1313),_xlpm.cleanRaw,SUBSTITUTE(SUBSTITUTE(_xlpm.raw,"_PIN","."),"PIN","."),_xlpm.mainPart,MID(_xlpm.cleanRaw,2,FIND(".",_xlpm.cleanRaw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702076</v>
      </c>
      <c r="I5" t="str">
        <f>""</f>
        <v/>
      </c>
      <c r="J5" t="str">
        <f t="shared" si="0"/>
        <v>A20;CLKOUT_SRC_P_14;;24.31;0;608076;805076;702076;</v>
      </c>
    </row>
    <row r="6" spans="1:10">
      <c r="A6" t="s">
        <v>5176</v>
      </c>
      <c r="B6" t="str">
        <f>_xlfn.XLOOKUP(A6,SITE1!$R$4:$R$1313,SITE1!$S$4:$S$1313)</f>
        <v>VSS</v>
      </c>
      <c r="C6" t="str" cm="1">
        <f t="array" ref="C6">_xlfn.TEXTJOIN(",",TRUE,_xlfn.UNIQUE(TRANSPOSE(_xlfn.MAP(_xlfn.XLOOKUP(A6,SITE1!$C$4:$C$1313,SITE1!$F$4:$L$1313),_xlfn.LAMBDA(_xlpm.x,IF(_xlpm.x&lt;&gt;"",TRIM(CLEAN(LEFT(_xlpm.x,FIND(".",_xlpm.x &amp; ".")-1))),""))))))</f>
        <v/>
      </c>
      <c r="D6">
        <v>23.31</v>
      </c>
      <c r="E6">
        <v>0</v>
      </c>
      <c r="F6" t="str">
        <f>_xlfn.LET(_xlpm.raw,_xlfn.XLOOKUP(A6,SITE1!$C$4:$C$1313,SITE1!$E$4:$E$1313),_xlpm.cleanRaw,SUBSTITUTE(SUBSTITUTE(_xlpm.raw,"_PIN","."),"PIN","."),_xlpm.mainPart,MID(_xlpm.cleanRaw,2,FIND(".",_xlpm.cleanRaw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" t="str">
        <f>_xlfn.LET(_xlpm.raw,_xlfn.XLOOKUP(A6,SITE3!$C$4:$C$1313,SITE3!$E$4:$E$1313),_xlpm.cleanRaw,SUBSTITUTE(SUBSTITUTE(_xlpm.raw,"_PIN","."),"PIN","."),_xlpm.mainPart,MID(_xlpm.cleanRaw,2,FIND(".",_xlpm.cleanRaw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" t="str">
        <f>_xlfn.LET(_xlpm.raw,_xlfn.XLOOKUP(A6,SITE5!$C$4:$C$1313,SITE5!$E$4:$E$1313),_xlpm.cleanRaw,SUBSTITUTE(SUBSTITUTE(_xlpm.raw,"_PIN","."),"PIN","."),_xlpm.mainPart,MID(_xlpm.cleanRaw,2,FIND(".",_xlpm.cleanRaw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" t="str">
        <f>""</f>
        <v/>
      </c>
      <c r="J6" t="str">
        <f t="shared" si="0"/>
        <v>A22;VSS;;23.31;0;;;;</v>
      </c>
    </row>
    <row r="7" spans="1:10">
      <c r="A7" t="s">
        <v>242</v>
      </c>
      <c r="B7" t="str">
        <f>_xlfn.XLOOKUP(A7,SITE1!$R$4:$R$1313,SITE1!$S$4:$S$1313)</f>
        <v>CLKOUT_SRC_P_13</v>
      </c>
      <c r="C7" t="str" cm="1">
        <f t="array" ref="C7">_xlfn.TEXTJOIN(",",TRUE,_xlfn.UNIQUE(TRANSPOSE(_xlfn.MAP(_xlfn.XLOOKUP(A7,SITE1!$C$4:$C$1313,SITE1!$F$4:$L$1313),_xlfn.LAMBDA(_xlpm.x,IF(_xlpm.x&lt;&gt;"",TRIM(CLEAN(LEFT(_xlpm.x,FIND(".",_xlpm.x &amp; ".")-1))),""))))))</f>
        <v/>
      </c>
      <c r="D7">
        <v>22.31</v>
      </c>
      <c r="E7">
        <v>0</v>
      </c>
      <c r="F7" t="str">
        <f>_xlfn.LET(_xlpm.raw,_xlfn.XLOOKUP(A7,SITE1!$C$4:$C$1313,SITE1!$E$4:$E$1313),_xlpm.cleanRaw,SUBSTITUTE(SUBSTITUTE(_xlpm.raw,"_PIN","."),"PIN","."),_xlpm.mainPart,MID(_xlpm.cleanRaw,2,FIND(".",_xlpm.cleanRaw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7" t="str">
        <f>_xlfn.LET(_xlpm.raw,_xlfn.XLOOKUP(A7,SITE3!$C$4:$C$1313,SITE3!$E$4:$E$1313),_xlpm.cleanRaw,SUBSTITUTE(SUBSTITUTE(_xlpm.raw,"_PIN","."),"PIN","."),_xlpm.mainPart,MID(_xlpm.cleanRaw,2,FIND(".",_xlpm.cleanRaw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" t="str">
        <f>_xlfn.LET(_xlpm.raw,_xlfn.XLOOKUP(A7,SITE5!$C$4:$C$1313,SITE5!$E$4:$E$1313),_xlpm.cleanRaw,SUBSTITUTE(SUBSTITUTE(_xlpm.raw,"_PIN","."),"PIN","."),_xlpm.mainPart,MID(_xlpm.cleanRaw,2,FIND(".",_xlpm.cleanRaw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I7" t="str">
        <f>""</f>
        <v/>
      </c>
      <c r="J7" t="str">
        <f t="shared" si="0"/>
        <v>A24;CLKOUT_SRC_P_13;;22.31;0;608057;805057;702057;</v>
      </c>
    </row>
    <row r="8" spans="1:10">
      <c r="A8" t="s">
        <v>258</v>
      </c>
      <c r="B8" t="str">
        <f>_xlfn.XLOOKUP(A8,SITE1!$R$4:$R$1313,SITE1!$S$4:$S$1313)</f>
        <v>XCKPLL_MON_P</v>
      </c>
      <c r="C8" t="str" cm="1">
        <f t="array" ref="C8">_xlfn.TEXTJOIN(",",TRUE,_xlfn.UNIQUE(TRANSPOSE(_xlfn.MAP(_xlfn.XLOOKUP(A8,SITE1!$C$4:$C$1313,SITE1!$F$4:$L$1313),_xlfn.LAMBDA(_xlpm.x,IF(_xlpm.x&lt;&gt;"",TRIM(CLEAN(LEFT(_xlpm.x,FIND(".",_xlpm.x &amp; ".")-1))),""))))))</f>
        <v>SMPA10,RA210</v>
      </c>
      <c r="D8">
        <v>21.31</v>
      </c>
      <c r="E8">
        <v>0</v>
      </c>
      <c r="F8" t="str">
        <f>_xlfn.LET(_xlpm.raw,_xlfn.XLOOKUP(A8,SITE1!$C$4:$C$1313,SITE1!$E$4:$E$1313),_xlpm.cleanRaw,SUBSTITUTE(SUBSTITUTE(_xlpm.raw,"_PIN","."),"PIN","."),_xlpm.mainPart,MID(_xlpm.cleanRaw,2,FIND(".",_xlpm.cleanRaw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G8" t="str">
        <f>_xlfn.LET(_xlpm.raw,_xlfn.XLOOKUP(A8,SITE3!$C$4:$C$1313,SITE3!$E$4:$E$1313),_xlpm.cleanRaw,SUBSTITUTE(SUBSTITUTE(_xlpm.raw,"_PIN","."),"PIN","."),_xlpm.mainPart,MID(_xlpm.cleanRaw,2,FIND(".",_xlpm.cleanRaw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805046</v>
      </c>
      <c r="H8" t="str">
        <f>_xlfn.LET(_xlpm.raw,_xlfn.XLOOKUP(A8,SITE5!$C$4:$C$1313,SITE5!$E$4:$E$1313),_xlpm.cleanRaw,SUBSTITUTE(SUBSTITUTE(_xlpm.raw,"_PIN","."),"PIN","."),_xlpm.mainPart,MID(_xlpm.cleanRaw,2,FIND(".",_xlpm.cleanRaw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807004</v>
      </c>
      <c r="I8" t="str">
        <f>""</f>
        <v/>
      </c>
      <c r="J8" t="str">
        <f t="shared" si="0"/>
        <v>A26;XCKPLL_MON_P;SMPA10,RA210;21.31;0;509013;805046;807004;</v>
      </c>
    </row>
    <row r="9" spans="1:10">
      <c r="A9" t="s">
        <v>245</v>
      </c>
      <c r="B9" t="str">
        <f>_xlfn.XLOOKUP(A9,SITE1!$R$4:$R$1313,SITE1!$S$4:$S$1313)</f>
        <v>CLKOUT_SRC_N_4</v>
      </c>
      <c r="C9" t="str" cm="1">
        <f t="array" ref="C9">_xlfn.TEXTJOIN(",",TRUE,_xlfn.UNIQUE(TRANSPOSE(_xlfn.MAP(_xlfn.XLOOKUP(A9,SITE1!$C$4:$C$1313,SITE1!$F$4:$L$1313),_xlfn.LAMBDA(_xlpm.x,IF(_xlpm.x&lt;&gt;"",TRIM(CLEAN(LEFT(_xlpm.x,FIND(".",_xlpm.x &amp; ".")-1))),""))))))</f>
        <v/>
      </c>
      <c r="D9">
        <v>20.309999999999999</v>
      </c>
      <c r="E9">
        <v>0</v>
      </c>
      <c r="F9" t="str">
        <f>_xlfn.LET(_xlpm.raw,_xlfn.XLOOKUP(A9,SITE1!$C$4:$C$1313,SITE1!$E$4:$E$1313),_xlpm.cleanRaw,SUBSTITUTE(SUBSTITUTE(_xlpm.raw,"_PIN","."),"PIN","."),_xlpm.mainPart,MID(_xlpm.cleanRaw,2,FIND(".",_xlpm.cleanRaw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9" t="str">
        <f>_xlfn.LET(_xlpm.raw,_xlfn.XLOOKUP(A9,SITE3!$C$4:$C$1313,SITE3!$E$4:$E$1313),_xlpm.cleanRaw,SUBSTITUTE(SUBSTITUTE(_xlpm.raw,"_PIN","."),"PIN","."),_xlpm.mainPart,MID(_xlpm.cleanRaw,2,FIND(".",_xlpm.cleanRaw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805054</v>
      </c>
      <c r="H9" t="str">
        <f>_xlfn.LET(_xlpm.raw,_xlfn.XLOOKUP(A9,SITE5!$C$4:$C$1313,SITE5!$E$4:$E$1313),_xlpm.cleanRaw,SUBSTITUTE(SUBSTITUTE(_xlpm.raw,"_PIN","."),"PIN","."),_xlpm.mainPart,MID(_xlpm.cleanRaw,2,FIND(".",_xlpm.cleanRaw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702054</v>
      </c>
      <c r="I9" t="str">
        <f>""</f>
        <v/>
      </c>
      <c r="J9" t="str">
        <f t="shared" si="0"/>
        <v>A28;CLKOUT_SRC_N_4;;20.31;0;608054;805054;702054;</v>
      </c>
    </row>
    <row r="10" spans="1:10">
      <c r="A10" t="s">
        <v>251</v>
      </c>
      <c r="B10" t="str">
        <f>_xlfn.XLOOKUP(A10,SITE1!$R$4:$R$1313,SITE1!$S$4:$S$1313)</f>
        <v>VSS</v>
      </c>
      <c r="C10" t="str" cm="1">
        <f t="array" ref="C10">_xlfn.TEXTJOIN(",",TRUE,_xlfn.UNIQUE(TRANSPOSE(_xlfn.MAP(_xlfn.XLOOKUP(A10,SITE1!$C$4:$C$1313,SITE1!$F$4:$L$1313),_xlfn.LAMBDA(_xlpm.x,IF(_xlpm.x&lt;&gt;"",TRIM(CLEAN(LEFT(_xlpm.x,FIND(".",_xlpm.x &amp; ".")-1))),""))))))</f>
        <v/>
      </c>
      <c r="D10">
        <v>19.309999999999999</v>
      </c>
      <c r="E10">
        <v>0</v>
      </c>
      <c r="F10" t="str">
        <f>_xlfn.LET(_xlpm.raw,_xlfn.XLOOKUP(A10,SITE1!$C$4:$C$1313,SITE1!$E$4:$E$1313),_xlpm.cleanRaw,SUBSTITUTE(SUBSTITUTE(_xlpm.raw,"_PIN","."),"PIN","."),_xlpm.mainPart,MID(_xlpm.cleanRaw,2,FIND(".",_xlpm.cleanRaw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" t="str">
        <f>_xlfn.LET(_xlpm.raw,_xlfn.XLOOKUP(A10,SITE3!$C$4:$C$1313,SITE3!$E$4:$E$1313),_xlpm.cleanRaw,SUBSTITUTE(SUBSTITUTE(_xlpm.raw,"_PIN","."),"PIN","."),_xlpm.mainPart,MID(_xlpm.cleanRaw,2,FIND(".",_xlpm.cleanRaw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" t="str">
        <f>_xlfn.LET(_xlpm.raw,_xlfn.XLOOKUP(A10,SITE5!$C$4:$C$1313,SITE5!$E$4:$E$1313),_xlpm.cleanRaw,SUBSTITUTE(SUBSTITUTE(_xlpm.raw,"_PIN","."),"PIN","."),_xlpm.mainPart,MID(_xlpm.cleanRaw,2,FIND(".",_xlpm.cleanRaw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" t="str">
        <f>""</f>
        <v/>
      </c>
      <c r="J10" t="str">
        <f t="shared" si="0"/>
        <v>A30;VSS;;19.31;0;;;;</v>
      </c>
    </row>
    <row r="11" spans="1:10">
      <c r="A11" t="s">
        <v>248</v>
      </c>
      <c r="B11" t="str">
        <f>_xlfn.XLOOKUP(A11,SITE1!$R$4:$R$1313,SITE1!$S$4:$S$1313)</f>
        <v>CLKOUT_CPUNSSC_N</v>
      </c>
      <c r="C11" t="str" cm="1">
        <f t="array" ref="C11">_xlfn.TEXTJOIN(",",TRUE,_xlfn.UNIQUE(TRANSPOSE(_xlfn.MAP(_xlfn.XLOOKUP(A11,SITE1!$C$4:$C$1313,SITE1!$F$4:$L$1313),_xlfn.LAMBDA(_xlpm.x,IF(_xlpm.x&lt;&gt;"",TRIM(CLEAN(LEFT(_xlpm.x,FIND(".",_xlpm.x &amp; ".")-1))),""))))))</f>
        <v/>
      </c>
      <c r="D11">
        <v>18.309999999999999</v>
      </c>
      <c r="E11">
        <v>0</v>
      </c>
      <c r="F11" t="str">
        <f>_xlfn.LET(_xlpm.raw,_xlfn.XLOOKUP(A11,SITE1!$C$4:$C$1313,SITE1!$E$4:$E$1313),_xlpm.cleanRaw,SUBSTITUTE(SUBSTITUTE(_xlpm.raw,"_PIN","."),"PIN","."),_xlpm.mainPart,MID(_xlpm.cleanRaw,2,FIND(".",_xlpm.cleanRaw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609121</v>
      </c>
      <c r="G11" t="str">
        <f>_xlfn.LET(_xlpm.raw,_xlfn.XLOOKUP(A11,SITE3!$C$4:$C$1313,SITE3!$E$4:$E$1313),_xlpm.cleanRaw,SUBSTITUTE(SUBSTITUTE(_xlpm.raw,"_PIN","."),"PIN","."),_xlpm.mainPart,MID(_xlpm.cleanRaw,2,FIND(".",_xlpm.cleanRaw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806121</v>
      </c>
      <c r="H11" t="str">
        <f>_xlfn.LET(_xlpm.raw,_xlfn.XLOOKUP(A11,SITE5!$C$4:$C$1313,SITE5!$E$4:$E$1313),_xlpm.cleanRaw,SUBSTITUTE(SUBSTITUTE(_xlpm.raw,"_PIN","."),"PIN","."),_xlpm.mainPart,MID(_xlpm.cleanRaw,2,FIND(".",_xlpm.cleanRaw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701121</v>
      </c>
      <c r="I11" t="str">
        <f>""</f>
        <v/>
      </c>
      <c r="J11" t="str">
        <f t="shared" si="0"/>
        <v>A32;CLKOUT_CPUNSSC_N;;18.31;0;609121;806121;701121;</v>
      </c>
    </row>
    <row r="12" spans="1:10">
      <c r="A12" t="s">
        <v>235</v>
      </c>
      <c r="B12" t="str">
        <f>_xlfn.XLOOKUP(A12,SITE1!$R$4:$R$1313,SITE1!$S$4:$S$1313)</f>
        <v>VSS</v>
      </c>
      <c r="C12" t="str" cm="1">
        <f t="array" ref="C12">_xlfn.TEXTJOIN(",",TRUE,_xlfn.UNIQUE(TRANSPOSE(_xlfn.MAP(_xlfn.XLOOKUP(A12,SITE1!$C$4:$C$1313,SITE1!$F$4:$L$1313),_xlfn.LAMBDA(_xlpm.x,IF(_xlpm.x&lt;&gt;"",TRIM(CLEAN(LEFT(_xlpm.x,FIND(".",_xlpm.x &amp; ".")-1))),""))))))</f>
        <v/>
      </c>
      <c r="D12">
        <v>17.309999999999999</v>
      </c>
      <c r="E12">
        <v>0</v>
      </c>
      <c r="F12" t="str">
        <f>_xlfn.LET(_xlpm.raw,_xlfn.XLOOKUP(A12,SITE1!$C$4:$C$1313,SITE1!$E$4:$E$1313),_xlpm.cleanRaw,SUBSTITUTE(SUBSTITUTE(_xlpm.raw,"_PIN","."),"PIN","."),_xlpm.mainPart,MID(_xlpm.cleanRaw,2,FIND(".",_xlpm.cleanRaw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" t="str">
        <f>_xlfn.LET(_xlpm.raw,_xlfn.XLOOKUP(A12,SITE3!$C$4:$C$1313,SITE3!$E$4:$E$1313),_xlpm.cleanRaw,SUBSTITUTE(SUBSTITUTE(_xlpm.raw,"_PIN","."),"PIN","."),_xlpm.mainPart,MID(_xlpm.cleanRaw,2,FIND(".",_xlpm.cleanRaw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" t="str">
        <f>_xlfn.LET(_xlpm.raw,_xlfn.XLOOKUP(A12,SITE5!$C$4:$C$1313,SITE5!$E$4:$E$1313),_xlpm.cleanRaw,SUBSTITUTE(SUBSTITUTE(_xlpm.raw,"_PIN","."),"PIN","."),_xlpm.mainPart,MID(_xlpm.cleanRaw,2,FIND(".",_xlpm.cleanRaw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" t="str">
        <f>""</f>
        <v/>
      </c>
      <c r="J12" t="str">
        <f t="shared" si="0"/>
        <v>A34;VSS;;17.31;0;;;;</v>
      </c>
    </row>
    <row r="13" spans="1:10">
      <c r="A13" t="s">
        <v>5177</v>
      </c>
      <c r="B13" t="str">
        <f>_xlfn.XLOOKUP(A13,SITE1!$R$4:$R$1313,SITE1!$S$4:$S$1313)</f>
        <v>VSS</v>
      </c>
      <c r="C13" t="str" cm="1">
        <f t="array" ref="C13">_xlfn.TEXTJOIN(",",TRUE,_xlfn.UNIQUE(TRANSPOSE(_xlfn.MAP(_xlfn.XLOOKUP(A13,SITE1!$C$4:$C$1313,SITE1!$F$4:$L$1313),_xlfn.LAMBDA(_xlpm.x,IF(_xlpm.x&lt;&gt;"",TRIM(CLEAN(LEFT(_xlpm.x,FIND(".",_xlpm.x &amp; ".")-1))),""))))))</f>
        <v/>
      </c>
      <c r="D13">
        <v>16.309999999999999</v>
      </c>
      <c r="E13">
        <v>0</v>
      </c>
      <c r="F13" t="str">
        <f>_xlfn.LET(_xlpm.raw,_xlfn.XLOOKUP(A13,SITE1!$C$4:$C$1313,SITE1!$E$4:$E$1313),_xlpm.cleanRaw,SUBSTITUTE(SUBSTITUTE(_xlpm.raw,"_PIN","."),"PIN","."),_xlpm.mainPart,MID(_xlpm.cleanRaw,2,FIND(".",_xlpm.cleanRaw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" t="str">
        <f>_xlfn.LET(_xlpm.raw,_xlfn.XLOOKUP(A13,SITE3!$C$4:$C$1313,SITE3!$E$4:$E$1313),_xlpm.cleanRaw,SUBSTITUTE(SUBSTITUTE(_xlpm.raw,"_PIN","."),"PIN","."),_xlpm.mainPart,MID(_xlpm.cleanRaw,2,FIND(".",_xlpm.cleanRaw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" t="str">
        <f>_xlfn.LET(_xlpm.raw,_xlfn.XLOOKUP(A13,SITE5!$C$4:$C$1313,SITE5!$E$4:$E$1313),_xlpm.cleanRaw,SUBSTITUTE(SUBSTITUTE(_xlpm.raw,"_PIN","."),"PIN","."),_xlpm.mainPart,MID(_xlpm.cleanRaw,2,FIND(".",_xlpm.cleanRaw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" t="str">
        <f>""</f>
        <v/>
      </c>
      <c r="J13" t="str">
        <f t="shared" si="0"/>
        <v>A37;VSS;;16.31;0;;;;</v>
      </c>
    </row>
    <row r="14" spans="1:10">
      <c r="A14" t="s">
        <v>3912</v>
      </c>
      <c r="B14" t="str">
        <f>_xlfn.XLOOKUP(A14,SITE1!$R$4:$R$1313,SITE1!$S$4:$S$1313)</f>
        <v>CLKOUT_ITPXDP_N</v>
      </c>
      <c r="C14" t="str" cm="1">
        <f t="array" ref="C14">_xlfn.TEXTJOIN(",",TRUE,_xlfn.UNIQUE(TRANSPOSE(_xlfn.MAP(_xlfn.XLOOKUP(A14,SITE1!$C$4:$C$1313,SITE1!$F$4:$L$1313),_xlfn.LAMBDA(_xlpm.x,IF(_xlpm.x&lt;&gt;"",TRIM(CLEAN(LEFT(_xlpm.x,FIND(".",_xlpm.x &amp; ".")-1))),""))))))</f>
        <v/>
      </c>
      <c r="D14">
        <v>15.309999999999899</v>
      </c>
      <c r="E14">
        <v>0</v>
      </c>
      <c r="F14" t="str">
        <f>_xlfn.LET(_xlpm.raw,_xlfn.XLOOKUP(A14,SITE1!$C$4:$C$1313,SITE1!$E$4:$E$1313),_xlpm.cleanRaw,SUBSTITUTE(SUBSTITUTE(_xlpm.raw,"_PIN","."),"PIN","."),_xlpm.mainPart,MID(_xlpm.cleanRaw,2,FIND(".",_xlpm.cleanRaw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14" t="str">
        <f>_xlfn.LET(_xlpm.raw,_xlfn.XLOOKUP(A14,SITE3!$C$4:$C$1313,SITE3!$E$4:$E$1313),_xlpm.cleanRaw,SUBSTITUTE(SUBSTITUTE(_xlpm.raw,"_PIN","."),"PIN","."),_xlpm.mainPart,MID(_xlpm.cleanRaw,2,FIND(".",_xlpm.cleanRaw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806089</v>
      </c>
      <c r="H14" t="str">
        <f>_xlfn.LET(_xlpm.raw,_xlfn.XLOOKUP(A14,SITE5!$C$4:$C$1313,SITE5!$E$4:$E$1313),_xlpm.cleanRaw,SUBSTITUTE(SUBSTITUTE(_xlpm.raw,"_PIN","."),"PIN","."),_xlpm.mainPart,MID(_xlpm.cleanRaw,2,FIND(".",_xlpm.cleanRaw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14" t="str">
        <f>""</f>
        <v/>
      </c>
      <c r="J14" t="str">
        <f t="shared" si="0"/>
        <v>A39;CLKOUT_ITPXDP_N;;15.3099999999999;0;609089;806089;701089;</v>
      </c>
    </row>
    <row r="15" spans="1:10">
      <c r="A15" t="s">
        <v>5178</v>
      </c>
      <c r="B15" t="str">
        <f>_xlfn.XLOOKUP(A15,SITE1!$R$4:$R$1313,SITE1!$S$4:$S$1313)</f>
        <v>VSS</v>
      </c>
      <c r="C15" t="str" cm="1">
        <f t="array" ref="C15">_xlfn.TEXTJOIN(",",TRUE,_xlfn.UNIQUE(TRANSPOSE(_xlfn.MAP(_xlfn.XLOOKUP(A15,SITE1!$C$4:$C$1313,SITE1!$F$4:$L$1313),_xlfn.LAMBDA(_xlpm.x,IF(_xlpm.x&lt;&gt;"",TRIM(CLEAN(LEFT(_xlpm.x,FIND(".",_xlpm.x &amp; ".")-1))),""))))))</f>
        <v/>
      </c>
      <c r="D15">
        <v>14.309999999999899</v>
      </c>
      <c r="E15">
        <v>0</v>
      </c>
      <c r="F15" t="str">
        <f>_xlfn.LET(_xlpm.raw,_xlfn.XLOOKUP(A15,SITE1!$C$4:$C$1313,SITE1!$E$4:$E$1313),_xlpm.cleanRaw,SUBSTITUTE(SUBSTITUTE(_xlpm.raw,"_PIN","."),"PIN","."),_xlpm.mainPart,MID(_xlpm.cleanRaw,2,FIND(".",_xlpm.cleanRaw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" t="str">
        <f>_xlfn.LET(_xlpm.raw,_xlfn.XLOOKUP(A15,SITE3!$C$4:$C$1313,SITE3!$E$4:$E$1313),_xlpm.cleanRaw,SUBSTITUTE(SUBSTITUTE(_xlpm.raw,"_PIN","."),"PIN","."),_xlpm.mainPart,MID(_xlpm.cleanRaw,2,FIND(".",_xlpm.cleanRaw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" t="str">
        <f>_xlfn.LET(_xlpm.raw,_xlfn.XLOOKUP(A15,SITE5!$C$4:$C$1313,SITE5!$E$4:$E$1313),_xlpm.cleanRaw,SUBSTITUTE(SUBSTITUTE(_xlpm.raw,"_PIN","."),"PIN","."),_xlpm.mainPart,MID(_xlpm.cleanRaw,2,FIND(".",_xlpm.cleanRaw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" t="str">
        <f>""</f>
        <v/>
      </c>
      <c r="J15" t="str">
        <f t="shared" si="0"/>
        <v>A41;VSS;;14.3099999999999;0;;;;</v>
      </c>
    </row>
    <row r="16" spans="1:10">
      <c r="A16" t="s">
        <v>3997</v>
      </c>
      <c r="B16" t="str">
        <f>_xlfn.XLOOKUP(A16,SITE1!$R$4:$R$1313,SITE1!$S$4:$S$1313)</f>
        <v>DMI_RXP1</v>
      </c>
      <c r="C16" t="str" cm="1">
        <f t="array" ref="C16">_xlfn.TEXTJOIN(",",TRUE,_xlfn.UNIQUE(TRANSPOSE(_xlfn.MAP(_xlfn.XLOOKUP(A16,SITE1!$C$4:$C$1313,SITE1!$F$4:$L$1313),_xlfn.LAMBDA(_xlpm.x,IF(_xlpm.x&lt;&gt;"",TRIM(CLEAN(LEFT(_xlpm.x,FIND(".",_xlpm.x &amp; ".")-1))),""))))))</f>
        <v>CA202</v>
      </c>
      <c r="D16">
        <v>13.309999999999899</v>
      </c>
      <c r="E16">
        <v>0</v>
      </c>
      <c r="F16" t="str">
        <f>_xlfn.LET(_xlpm.raw,_xlfn.XLOOKUP(A16,SITE1!$C$4:$C$1313,SITE1!$E$4:$E$1313),_xlpm.cleanRaw,SUBSTITUTE(SUBSTITUTE(_xlpm.raw,"_PIN","."),"PIN","."),_xlpm.mainPart,MID(_xlpm.cleanRaw,2,FIND(".",_xlpm.cleanRaw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" t="str">
        <f>_xlfn.LET(_xlpm.raw,_xlfn.XLOOKUP(A16,SITE3!$C$4:$C$1313,SITE3!$E$4:$E$1313),_xlpm.cleanRaw,SUBSTITUTE(SUBSTITUTE(_xlpm.raw,"_PIN","."),"PIN","."),_xlpm.mainPart,MID(_xlpm.cleanRaw,2,FIND(".",_xlpm.cleanRaw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" t="str">
        <f>_xlfn.LET(_xlpm.raw,_xlfn.XLOOKUP(A16,SITE5!$C$4:$C$1313,SITE5!$E$4:$E$1313),_xlpm.cleanRaw,SUBSTITUTE(SUBSTITUTE(_xlpm.raw,"_PIN","."),"PIN","."),_xlpm.mainPart,MID(_xlpm.cleanRaw,2,FIND(".",_xlpm.cleanRaw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" t="str">
        <f>""</f>
        <v/>
      </c>
      <c r="J16" t="str">
        <f t="shared" si="0"/>
        <v>A43;DMI_RXP1;CA202;13.3099999999999;0;;;;</v>
      </c>
    </row>
    <row r="17" spans="1:10">
      <c r="A17" t="s">
        <v>4001</v>
      </c>
      <c r="B17" t="str">
        <f>_xlfn.XLOOKUP(A17,SITE1!$R$4:$R$1313,SITE1!$S$4:$S$1313)</f>
        <v>DMI_RXP3</v>
      </c>
      <c r="C17" t="str" cm="1">
        <f t="array" ref="C17">_xlfn.TEXTJOIN(",",TRUE,_xlfn.UNIQUE(TRANSPOSE(_xlfn.MAP(_xlfn.XLOOKUP(A17,SITE1!$C$4:$C$1313,SITE1!$F$4:$L$1313),_xlfn.LAMBDA(_xlpm.x,IF(_xlpm.x&lt;&gt;"",TRIM(CLEAN(LEFT(_xlpm.x,FIND(".",_xlpm.x &amp; ".")-1))),""))))))</f>
        <v>LA2</v>
      </c>
      <c r="D17">
        <v>12.309999999999899</v>
      </c>
      <c r="E17">
        <v>0</v>
      </c>
      <c r="F17" t="str">
        <f>_xlfn.LET(_xlpm.raw,_xlfn.XLOOKUP(A17,SITE1!$C$4:$C$1313,SITE1!$E$4:$E$1313),_xlpm.cleanRaw,SUBSTITUTE(SUBSTITUTE(_xlpm.raw,"_PIN","."),"PIN","."),_xlpm.mainPart,MID(_xlpm.cleanRaw,2,FIND(".",_xlpm.cleanRaw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G17" t="str">
        <f>_xlfn.LET(_xlpm.raw,_xlfn.XLOOKUP(A17,SITE3!$C$4:$C$1313,SITE3!$E$4:$E$1313),_xlpm.cleanRaw,SUBSTITUTE(SUBSTITUTE(_xlpm.raw,"_PIN","."),"PIN","."),_xlpm.mainPart,MID(_xlpm.cleanRaw,2,FIND(".",_xlpm.cleanRaw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H17" t="str">
        <f>_xlfn.LET(_xlpm.raw,_xlfn.XLOOKUP(A17,SITE5!$C$4:$C$1313,SITE5!$E$4:$E$1313),_xlpm.cleanRaw,SUBSTITUTE(SUBSTITUTE(_xlpm.raw,"_PIN","."),"PIN","."),_xlpm.mainPart,MID(_xlpm.cleanRaw,2,FIND(".",_xlpm.cleanRaw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807018</v>
      </c>
      <c r="I17" t="str">
        <f>""</f>
        <v/>
      </c>
      <c r="J17" t="str">
        <f t="shared" si="0"/>
        <v>A45;DMI_RXP3;LA2;12.3099999999999;0;509030;506018;807018;</v>
      </c>
    </row>
    <row r="18" spans="1:10">
      <c r="A18" t="s">
        <v>4674</v>
      </c>
      <c r="B18" t="str">
        <f>_xlfn.XLOOKUP(A18,SITE1!$R$4:$R$1313,SITE1!$S$4:$S$1313)</f>
        <v>PCIEUP_0_RXP</v>
      </c>
      <c r="C18" t="str" cm="1">
        <f t="array" ref="C18">_xlfn.TEXTJOIN(",",TRUE,_xlfn.UNIQUE(TRANSPOSE(_xlfn.MAP(_xlfn.XLOOKUP(A18,SITE1!$C$4:$C$1313,SITE1!$F$4:$L$1313),_xlfn.LAMBDA(_xlpm.x,IF(_xlpm.x&lt;&gt;"",TRIM(CLEAN(LEFT(_xlpm.x,FIND(".",_xlpm.x &amp; ".")-1))),""))))))</f>
        <v>LA9</v>
      </c>
      <c r="D18">
        <v>11.309999999999899</v>
      </c>
      <c r="E18">
        <v>0</v>
      </c>
      <c r="F18" t="str">
        <f>_xlfn.LET(_xlpm.raw,_xlfn.XLOOKUP(A18,SITE1!$C$4:$C$1313,SITE1!$E$4:$E$1313),_xlpm.cleanRaw,SUBSTITUTE(SUBSTITUTE(_xlpm.raw,"_PIN","."),"PIN","."),_xlpm.mainPart,MID(_xlpm.cleanRaw,2,FIND(".",_xlpm.cleanRaw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G18" t="str">
        <f>_xlfn.LET(_xlpm.raw,_xlfn.XLOOKUP(A18,SITE3!$C$4:$C$1313,SITE3!$E$4:$E$1313),_xlpm.cleanRaw,SUBSTITUTE(SUBSTITUTE(_xlpm.raw,"_PIN","."),"PIN","."),_xlpm.mainPart,MID(_xlpm.cleanRaw,2,FIND(".",_xlpm.cleanRaw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H18" t="str">
        <f>_xlfn.LET(_xlpm.raw,_xlfn.XLOOKUP(A18,SITE5!$C$4:$C$1313,SITE5!$E$4:$E$1313),_xlpm.cleanRaw,SUBSTITUTE(SUBSTITUTE(_xlpm.raw,"_PIN","."),"PIN","."),_xlpm.mainPart,MID(_xlpm.cleanRaw,2,FIND(".",_xlpm.cleanRaw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I18" t="str">
        <f>""</f>
        <v/>
      </c>
      <c r="J18" t="str">
        <f t="shared" si="0"/>
        <v>A48;PCIEUP_0_RXP;LA9;11.3099999999999;0;509026;506025;807025;</v>
      </c>
    </row>
    <row r="19" spans="1:10">
      <c r="A19" t="s">
        <v>4739</v>
      </c>
      <c r="B19" t="str">
        <f>_xlfn.XLOOKUP(A19,SITE1!$R$4:$R$1313,SITE1!$S$4:$S$1313)</f>
        <v>PCIEUP_2_RXP</v>
      </c>
      <c r="C19" t="str" cm="1">
        <f t="array" ref="C19">_xlfn.TEXTJOIN(",",TRUE,_xlfn.UNIQUE(TRANSPOSE(_xlfn.MAP(_xlfn.XLOOKUP(A19,SITE1!$C$4:$C$1313,SITE1!$F$4:$L$1313),_xlfn.LAMBDA(_xlpm.x,IF(_xlpm.x&lt;&gt;"",TRIM(CLEAN(LEFT(_xlpm.x,FIND(".",_xlpm.x &amp; ".")-1))),""))))))</f>
        <v>CA258</v>
      </c>
      <c r="D19">
        <v>10.309999999999899</v>
      </c>
      <c r="E19">
        <v>0</v>
      </c>
      <c r="F19" t="str">
        <f>_xlfn.LET(_xlpm.raw,_xlfn.XLOOKUP(A19,SITE1!$C$4:$C$1313,SITE1!$E$4:$E$1313),_xlpm.cleanRaw,SUBSTITUTE(SUBSTITUTE(_xlpm.raw,"_PIN","."),"PIN","."),_xlpm.mainPart,MID(_xlpm.cleanRaw,2,FIND(".",_xlpm.cleanRaw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" t="str">
        <f>_xlfn.LET(_xlpm.raw,_xlfn.XLOOKUP(A19,SITE3!$C$4:$C$1313,SITE3!$E$4:$E$1313),_xlpm.cleanRaw,SUBSTITUTE(SUBSTITUTE(_xlpm.raw,"_PIN","."),"PIN","."),_xlpm.mainPart,MID(_xlpm.cleanRaw,2,FIND(".",_xlpm.cleanRaw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" t="str">
        <f>_xlfn.LET(_xlpm.raw,_xlfn.XLOOKUP(A19,SITE5!$C$4:$C$1313,SITE5!$E$4:$E$1313),_xlpm.cleanRaw,SUBSTITUTE(SUBSTITUTE(_xlpm.raw,"_PIN","."),"PIN","."),_xlpm.mainPart,MID(_xlpm.cleanRaw,2,FIND(".",_xlpm.cleanRaw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" t="str">
        <f>""</f>
        <v/>
      </c>
      <c r="J19" t="str">
        <f t="shared" si="0"/>
        <v>A50;PCIEUP_2_RXP;CA258;10.3099999999999;0;;;;</v>
      </c>
    </row>
    <row r="20" spans="1:10">
      <c r="A20" t="s">
        <v>4754</v>
      </c>
      <c r="B20" t="str">
        <f>_xlfn.XLOOKUP(A20,SITE1!$R$4:$R$1313,SITE1!$S$4:$S$1313)</f>
        <v>PCIEUP_4_RXP</v>
      </c>
      <c r="C20" t="str" cm="1">
        <f t="array" ref="C20">_xlfn.TEXTJOIN(",",TRUE,_xlfn.UNIQUE(TRANSPOSE(_xlfn.MAP(_xlfn.XLOOKUP(A20,SITE1!$C$4:$C$1313,SITE1!$F$4:$L$1313),_xlfn.LAMBDA(_xlpm.x,IF(_xlpm.x&lt;&gt;"",TRIM(CLEAN(LEFT(_xlpm.x,FIND(".",_xlpm.x &amp; ".")-1))),""))))))</f>
        <v>CA222</v>
      </c>
      <c r="D20">
        <v>9.3099999999999898</v>
      </c>
      <c r="E20">
        <v>0</v>
      </c>
      <c r="F20" t="str">
        <f>_xlfn.LET(_xlpm.raw,_xlfn.XLOOKUP(A20,SITE1!$C$4:$C$1313,SITE1!$E$4:$E$1313),_xlpm.cleanRaw,SUBSTITUTE(SUBSTITUTE(_xlpm.raw,"_PIN","."),"PIN","."),_xlpm.mainPart,MID(_xlpm.cleanRaw,2,FIND(".",_xlpm.cleanRaw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" t="str">
        <f>_xlfn.LET(_xlpm.raw,_xlfn.XLOOKUP(A20,SITE3!$C$4:$C$1313,SITE3!$E$4:$E$1313),_xlpm.cleanRaw,SUBSTITUTE(SUBSTITUTE(_xlpm.raw,"_PIN","."),"PIN","."),_xlpm.mainPart,MID(_xlpm.cleanRaw,2,FIND(".",_xlpm.cleanRaw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" t="str">
        <f>_xlfn.LET(_xlpm.raw,_xlfn.XLOOKUP(A20,SITE5!$C$4:$C$1313,SITE5!$E$4:$E$1313),_xlpm.cleanRaw,SUBSTITUTE(SUBSTITUTE(_xlpm.raw,"_PIN","."),"PIN","."),_xlpm.mainPart,MID(_xlpm.cleanRaw,2,FIND(".",_xlpm.cleanRaw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" t="str">
        <f>""</f>
        <v/>
      </c>
      <c r="J20" t="str">
        <f t="shared" si="0"/>
        <v>A52;PCIEUP_4_RXP;CA222;9.30999999999999;0;;;;</v>
      </c>
    </row>
    <row r="21" spans="1:10">
      <c r="A21" t="s">
        <v>4768</v>
      </c>
      <c r="B21" t="str">
        <f>_xlfn.XLOOKUP(A21,SITE1!$R$4:$R$1313,SITE1!$S$4:$S$1313)</f>
        <v>PCIEUP_6_RXP</v>
      </c>
      <c r="C21" t="str" cm="1">
        <f t="array" ref="C21">_xlfn.TEXTJOIN(",",TRUE,_xlfn.UNIQUE(TRANSPOSE(_xlfn.MAP(_xlfn.XLOOKUP(A21,SITE1!$C$4:$C$1313,SITE1!$F$4:$L$1313),_xlfn.LAMBDA(_xlpm.x,IF(_xlpm.x&lt;&gt;"",TRIM(CLEAN(LEFT(_xlpm.x,FIND(".",_xlpm.x &amp; ".")-1))),""))))))</f>
        <v>CA226</v>
      </c>
      <c r="D21">
        <v>8.3099999999999898</v>
      </c>
      <c r="E21">
        <v>0</v>
      </c>
      <c r="F21" t="str">
        <f>_xlfn.LET(_xlpm.raw,_xlfn.XLOOKUP(A21,SITE1!$C$4:$C$1313,SITE1!$E$4:$E$1313),_xlpm.cleanRaw,SUBSTITUTE(SUBSTITUTE(_xlpm.raw,"_PIN","."),"PIN","."),_xlpm.mainPart,MID(_xlpm.cleanRaw,2,FIND(".",_xlpm.cleanRaw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" t="str">
        <f>_xlfn.LET(_xlpm.raw,_xlfn.XLOOKUP(A21,SITE3!$C$4:$C$1313,SITE3!$E$4:$E$1313),_xlpm.cleanRaw,SUBSTITUTE(SUBSTITUTE(_xlpm.raw,"_PIN","."),"PIN","."),_xlpm.mainPart,MID(_xlpm.cleanRaw,2,FIND(".",_xlpm.cleanRaw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" t="str">
        <f>_xlfn.LET(_xlpm.raw,_xlfn.XLOOKUP(A21,SITE5!$C$4:$C$1313,SITE5!$E$4:$E$1313),_xlpm.cleanRaw,SUBSTITUTE(SUBSTITUTE(_xlpm.raw,"_PIN","."),"PIN","."),_xlpm.mainPart,MID(_xlpm.cleanRaw,2,FIND(".",_xlpm.cleanRaw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" t="str">
        <f>""</f>
        <v/>
      </c>
      <c r="J21" t="str">
        <f t="shared" si="0"/>
        <v>A54;PCIEUP_6_RXP;CA226;8.30999999999999;0;;;;</v>
      </c>
    </row>
    <row r="22" spans="1:10">
      <c r="A22" t="s">
        <v>4782</v>
      </c>
      <c r="B22" t="str">
        <f>_xlfn.XLOOKUP(A22,SITE1!$R$4:$R$1313,SITE1!$S$4:$S$1313)</f>
        <v>PCIEUP_8_RXP</v>
      </c>
      <c r="C22" t="str" cm="1">
        <f t="array" ref="C22">_xlfn.TEXTJOIN(",",TRUE,_xlfn.UNIQUE(TRANSPOSE(_xlfn.MAP(_xlfn.XLOOKUP(A22,SITE1!$C$4:$C$1313,SITE1!$F$4:$L$1313),_xlfn.LAMBDA(_xlpm.x,IF(_xlpm.x&lt;&gt;"",TRIM(CLEAN(LEFT(_xlpm.x,FIND(".",_xlpm.x &amp; ".")-1))),""))))))</f>
        <v>LA11</v>
      </c>
      <c r="D22">
        <v>7.3099999999999898</v>
      </c>
      <c r="E22">
        <v>0</v>
      </c>
      <c r="F22" t="str">
        <f>_xlfn.LET(_xlpm.raw,_xlfn.XLOOKUP(A22,SITE1!$C$4:$C$1313,SITE1!$E$4:$E$1313),_xlpm.cleanRaw,SUBSTITUTE(SUBSTITUTE(_xlpm.raw,"_PIN","."),"PIN","."),_xlpm.mainPart,MID(_xlpm.cleanRaw,2,FIND(".",_xlpm.cleanRaw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G22" t="str">
        <f>_xlfn.LET(_xlpm.raw,_xlfn.XLOOKUP(A22,SITE3!$C$4:$C$1313,SITE3!$E$4:$E$1313),_xlpm.cleanRaw,SUBSTITUTE(SUBSTITUTE(_xlpm.raw,"_PIN","."),"PIN","."),_xlpm.mainPart,MID(_xlpm.cleanRaw,2,FIND(".",_xlpm.cleanRaw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504108</v>
      </c>
      <c r="H22" t="str">
        <f>_xlfn.LET(_xlpm.raw,_xlfn.XLOOKUP(A22,SITE5!$C$4:$C$1313,SITE5!$E$4:$E$1313),_xlpm.cleanRaw,SUBSTITUTE(SUBSTITUTE(_xlpm.raw,"_PIN","."),"PIN","."),_xlpm.mainPart,MID(_xlpm.cleanRaw,2,FIND(".",_xlpm.cleanRaw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809112</v>
      </c>
      <c r="I22" t="str">
        <f>""</f>
        <v/>
      </c>
      <c r="J22" t="str">
        <f t="shared" si="0"/>
        <v>A57;PCIEUP_8_RXP;LA11;7.30999999999999;0;507112;504108;809112;</v>
      </c>
    </row>
    <row r="23" spans="1:10">
      <c r="A23" t="s">
        <v>4688</v>
      </c>
      <c r="B23" t="str">
        <f>_xlfn.XLOOKUP(A23,SITE1!$R$4:$R$1313,SITE1!$S$4:$S$1313)</f>
        <v>PCIEUP_10_RXP</v>
      </c>
      <c r="C23" t="str" cm="1">
        <f t="array" ref="C23">_xlfn.TEXTJOIN(",",TRUE,_xlfn.UNIQUE(TRANSPOSE(_xlfn.MAP(_xlfn.XLOOKUP(A23,SITE1!$C$4:$C$1313,SITE1!$F$4:$L$1313),_xlfn.LAMBDA(_xlpm.x,IF(_xlpm.x&lt;&gt;"",TRIM(CLEAN(LEFT(_xlpm.x,FIND(".",_xlpm.x &amp; ".")-1))),""))))))</f>
        <v>CA230</v>
      </c>
      <c r="D23">
        <v>6.3099999999999898</v>
      </c>
      <c r="E23">
        <v>0</v>
      </c>
      <c r="F23" t="str">
        <f>_xlfn.LET(_xlpm.raw,_xlfn.XLOOKUP(A23,SITE1!$C$4:$C$1313,SITE1!$E$4:$E$1313),_xlpm.cleanRaw,SUBSTITUTE(SUBSTITUTE(_xlpm.raw,"_PIN","."),"PIN","."),_xlpm.mainPart,MID(_xlpm.cleanRaw,2,FIND(".",_xlpm.cleanRaw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" t="str">
        <f>_xlfn.LET(_xlpm.raw,_xlfn.XLOOKUP(A23,SITE3!$C$4:$C$1313,SITE3!$E$4:$E$1313),_xlpm.cleanRaw,SUBSTITUTE(SUBSTITUTE(_xlpm.raw,"_PIN","."),"PIN","."),_xlpm.mainPart,MID(_xlpm.cleanRaw,2,FIND(".",_xlpm.cleanRaw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" t="str">
        <f>_xlfn.LET(_xlpm.raw,_xlfn.XLOOKUP(A23,SITE5!$C$4:$C$1313,SITE5!$E$4:$E$1313),_xlpm.cleanRaw,SUBSTITUTE(SUBSTITUTE(_xlpm.raw,"_PIN","."),"PIN","."),_xlpm.mainPart,MID(_xlpm.cleanRaw,2,FIND(".",_xlpm.cleanRaw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" t="str">
        <f>""</f>
        <v/>
      </c>
      <c r="J23" t="str">
        <f t="shared" si="0"/>
        <v>A59;PCIEUP_10_RXP;CA230;6.30999999999999;0;;;;</v>
      </c>
    </row>
    <row r="24" spans="1:10">
      <c r="A24" t="s">
        <v>4704</v>
      </c>
      <c r="B24" t="str">
        <f>_xlfn.XLOOKUP(A24,SITE1!$R$4:$R$1313,SITE1!$S$4:$S$1313)</f>
        <v>PCIEUP_12_RXP</v>
      </c>
      <c r="C24" t="str" cm="1">
        <f t="array" ref="C24">_xlfn.TEXTJOIN(",",TRUE,_xlfn.UNIQUE(TRANSPOSE(_xlfn.MAP(_xlfn.XLOOKUP(A24,SITE1!$C$4:$C$1313,SITE1!$F$4:$L$1313),_xlfn.LAMBDA(_xlpm.x,IF(_xlpm.x&lt;&gt;"",TRIM(CLEAN(LEFT(_xlpm.x,FIND(".",_xlpm.x &amp; ".")-1))),""))))))</f>
        <v>CA234</v>
      </c>
      <c r="D24">
        <v>5.3099999999999898</v>
      </c>
      <c r="E24">
        <v>0</v>
      </c>
      <c r="F24" t="str">
        <f>_xlfn.LET(_xlpm.raw,_xlfn.XLOOKUP(A24,SITE1!$C$4:$C$1313,SITE1!$E$4:$E$1313),_xlpm.cleanRaw,SUBSTITUTE(SUBSTITUTE(_xlpm.raw,"_PIN","."),"PIN","."),_xlpm.mainPart,MID(_xlpm.cleanRaw,2,FIND(".",_xlpm.cleanRaw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" t="str">
        <f>_xlfn.LET(_xlpm.raw,_xlfn.XLOOKUP(A24,SITE3!$C$4:$C$1313,SITE3!$E$4:$E$1313),_xlpm.cleanRaw,SUBSTITUTE(SUBSTITUTE(_xlpm.raw,"_PIN","."),"PIN","."),_xlpm.mainPart,MID(_xlpm.cleanRaw,2,FIND(".",_xlpm.cleanRaw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" t="str">
        <f>_xlfn.LET(_xlpm.raw,_xlfn.XLOOKUP(A24,SITE5!$C$4:$C$1313,SITE5!$E$4:$E$1313),_xlpm.cleanRaw,SUBSTITUTE(SUBSTITUTE(_xlpm.raw,"_PIN","."),"PIN","."),_xlpm.mainPart,MID(_xlpm.cleanRaw,2,FIND(".",_xlpm.cleanRaw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" t="str">
        <f>""</f>
        <v/>
      </c>
      <c r="J24" t="str">
        <f t="shared" si="0"/>
        <v>A61;PCIEUP_12_RXP;CA234;5.30999999999999;0;;;;</v>
      </c>
    </row>
    <row r="25" spans="1:10">
      <c r="A25" t="s">
        <v>4721</v>
      </c>
      <c r="B25" t="str">
        <f>_xlfn.XLOOKUP(A25,SITE1!$R$4:$R$1313,SITE1!$S$4:$S$1313)</f>
        <v>PCIEUP_14_RXP</v>
      </c>
      <c r="C25" t="str" cm="1">
        <f t="array" ref="C25">_xlfn.TEXTJOIN(",",TRUE,_xlfn.UNIQUE(TRANSPOSE(_xlfn.MAP(_xlfn.XLOOKUP(A25,SITE1!$C$4:$C$1313,SITE1!$F$4:$L$1313),_xlfn.LAMBDA(_xlpm.x,IF(_xlpm.x&lt;&gt;"",TRIM(CLEAN(LEFT(_xlpm.x,FIND(".",_xlpm.x &amp; ".")-1))),""))))))</f>
        <v>CA238</v>
      </c>
      <c r="D25">
        <v>4.3099999999999898</v>
      </c>
      <c r="E25">
        <v>0</v>
      </c>
      <c r="F25" t="str">
        <f>_xlfn.LET(_xlpm.raw,_xlfn.XLOOKUP(A25,SITE1!$C$4:$C$1313,SITE1!$E$4:$E$1313),_xlpm.cleanRaw,SUBSTITUTE(SUBSTITUTE(_xlpm.raw,"_PIN","."),"PIN","."),_xlpm.mainPart,MID(_xlpm.cleanRaw,2,FIND(".",_xlpm.cleanRaw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" t="str">
        <f>_xlfn.LET(_xlpm.raw,_xlfn.XLOOKUP(A25,SITE3!$C$4:$C$1313,SITE3!$E$4:$E$1313),_xlpm.cleanRaw,SUBSTITUTE(SUBSTITUTE(_xlpm.raw,"_PIN","."),"PIN","."),_xlpm.mainPart,MID(_xlpm.cleanRaw,2,FIND(".",_xlpm.cleanRaw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" t="str">
        <f>_xlfn.LET(_xlpm.raw,_xlfn.XLOOKUP(A25,SITE5!$C$4:$C$1313,SITE5!$E$4:$E$1313),_xlpm.cleanRaw,SUBSTITUTE(SUBSTITUTE(_xlpm.raw,"_PIN","."),"PIN","."),_xlpm.mainPart,MID(_xlpm.cleanRaw,2,FIND(".",_xlpm.cleanRaw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" t="str">
        <f>""</f>
        <v/>
      </c>
      <c r="J25" t="str">
        <f t="shared" si="0"/>
        <v>A63;PCIEUP_14_RXP;CA238;4.30999999999999;0;;;;</v>
      </c>
    </row>
    <row r="26" spans="1:10">
      <c r="A26" t="s">
        <v>61</v>
      </c>
      <c r="B26" t="str">
        <f>_xlfn.XLOOKUP(A26,SITE1!$R$4:$R$1313,SITE1!$S$4:$S$1313)</f>
        <v>GPP_A_7_PIRQAB_ESPI_ALERT0B</v>
      </c>
      <c r="C26" t="str" cm="1">
        <f t="array" ref="C26">_xlfn.TEXTJOIN(",",TRUE,_xlfn.UNIQUE(TRANSPOSE(_xlfn.MAP(_xlfn.XLOOKUP(A26,SITE1!$C$4:$C$1313,SITE1!$F$4:$L$1313),_xlfn.LAMBDA(_xlpm.x,IF(_xlpm.x&lt;&gt;"",TRIM(CLEAN(LEFT(_xlpm.x,FIND(".",_xlpm.x &amp; ".")-1))),""))))))</f>
        <v/>
      </c>
      <c r="D26">
        <v>32.204999999999998</v>
      </c>
      <c r="E26">
        <v>8.8099999999999898</v>
      </c>
      <c r="F26" t="str">
        <f>_xlfn.LET(_xlpm.raw,_xlfn.XLOOKUP(A26,SITE1!$C$4:$C$1313,SITE1!$E$4:$E$1313),_xlpm.cleanRaw,SUBSTITUTE(SUBSTITUTE(_xlpm.raw,"_PIN","."),"PIN","."),_xlpm.mainPart,MID(_xlpm.cleanRaw,2,FIND(".",_xlpm.cleanRaw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26" t="str">
        <f>_xlfn.LET(_xlpm.raw,_xlfn.XLOOKUP(A26,SITE3!$C$4:$C$1313,SITE3!$E$4:$E$1313),_xlpm.cleanRaw,SUBSTITUTE(SUBSTITUTE(_xlpm.raw,"_PIN","."),"PIN","."),_xlpm.mainPart,MID(_xlpm.cleanRaw,2,FIND(".",_xlpm.cleanRaw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803101</v>
      </c>
      <c r="H26" t="str">
        <f>_xlfn.LET(_xlpm.raw,_xlfn.XLOOKUP(A26,SITE5!$C$4:$C$1313,SITE5!$E$4:$E$1313),_xlpm.cleanRaw,SUBSTITUTE(SUBSTITUTE(_xlpm.raw,"_PIN","."),"PIN","."),_xlpm.mainPart,MID(_xlpm.cleanRaw,2,FIND(".",_xlpm.cleanRaw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704101</v>
      </c>
      <c r="I26" t="str">
        <f>""</f>
        <v/>
      </c>
      <c r="J26" t="str">
        <f t="shared" si="0"/>
        <v>AA2;GPP_A_7_PIRQAB_ESPI_ALERT0B;;32.205;8.80999999999999;606101;803101;704101;</v>
      </c>
    </row>
    <row r="27" spans="1:10">
      <c r="A27" t="s">
        <v>60</v>
      </c>
      <c r="B27" t="str">
        <f>_xlfn.XLOOKUP(A27,SITE1!$R$4:$R$1313,SITE1!$S$4:$S$1313)</f>
        <v>GPP_A_10_CLKOUT_LPC_1</v>
      </c>
      <c r="C27" t="str" cm="1">
        <f t="array" ref="C27">_xlfn.TEXTJOIN(",",TRUE,_xlfn.UNIQUE(TRANSPOSE(_xlfn.MAP(_xlfn.XLOOKUP(A27,SITE1!$C$4:$C$1313,SITE1!$F$4:$L$1313),_xlfn.LAMBDA(_xlpm.x,IF(_xlpm.x&lt;&gt;"",TRIM(CLEAN(LEFT(_xlpm.x,FIND(".",_xlpm.x &amp; ".")-1))),""))))))</f>
        <v/>
      </c>
      <c r="D27">
        <v>31.375</v>
      </c>
      <c r="E27">
        <v>8.8099999999999898</v>
      </c>
      <c r="F27" t="str">
        <f>_xlfn.LET(_xlpm.raw,_xlfn.XLOOKUP(A27,SITE1!$C$4:$C$1313,SITE1!$E$4:$E$1313),_xlpm.cleanRaw,SUBSTITUTE(SUBSTITUTE(_xlpm.raw,"_PIN","."),"PIN","."),_xlpm.mainPart,MID(_xlpm.cleanRaw,2,FIND(".",_xlpm.cleanRaw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27" t="str">
        <f>_xlfn.LET(_xlpm.raw,_xlfn.XLOOKUP(A27,SITE3!$C$4:$C$1313,SITE3!$E$4:$E$1313),_xlpm.cleanRaw,SUBSTITUTE(SUBSTITUTE(_xlpm.raw,"_PIN","."),"PIN","."),_xlpm.mainPart,MID(_xlpm.cleanRaw,2,FIND(".",_xlpm.cleanRaw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802071</v>
      </c>
      <c r="H27" t="str">
        <f>_xlfn.LET(_xlpm.raw,_xlfn.XLOOKUP(A27,SITE5!$C$4:$C$1313,SITE5!$E$4:$E$1313),_xlpm.cleanRaw,SUBSTITUTE(SUBSTITUTE(_xlpm.raw,"_PIN","."),"PIN","."),_xlpm.mainPart,MID(_xlpm.cleanRaw,2,FIND(".",_xlpm.cleanRaw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705059</v>
      </c>
      <c r="I27" t="str">
        <f>""</f>
        <v/>
      </c>
      <c r="J27" t="str">
        <f t="shared" si="0"/>
        <v>AA4;GPP_A_10_CLKOUT_LPC_1;;31.375;8.80999999999999;605059;802071;705059;</v>
      </c>
    </row>
    <row r="28" spans="1:10">
      <c r="A28" t="s">
        <v>4439</v>
      </c>
      <c r="B28" t="str">
        <f>_xlfn.XLOOKUP(A28,SITE1!$R$4:$R$1313,SITE1!$S$4:$S$1313)</f>
        <v>GPP_L_17_VISA2CH1_D6</v>
      </c>
      <c r="C28" t="str" cm="1">
        <f t="array" ref="C28">_xlfn.TEXTJOIN(",",TRUE,_xlfn.UNIQUE(TRANSPOSE(_xlfn.MAP(_xlfn.XLOOKUP(A28,SITE1!$C$4:$C$1313,SITE1!$F$4:$L$1313),_xlfn.LAMBDA(_xlpm.x,IF(_xlpm.x&lt;&gt;"",TRIM(CLEAN(LEFT(_xlpm.x,FIND(".",_xlpm.x &amp; ".")-1))),""))))))</f>
        <v>RA308,JA1</v>
      </c>
      <c r="D28">
        <v>29.187999999999999</v>
      </c>
      <c r="E28">
        <v>9.1</v>
      </c>
      <c r="F28" t="str">
        <f>_xlfn.LET(_xlpm.raw,_xlfn.XLOOKUP(A28,SITE1!$C$4:$C$1313,SITE1!$E$4:$E$1313),_xlpm.cleanRaw,SUBSTITUTE(SUBSTITUTE(_xlpm.raw,"_PIN","."),"PIN","."),_xlpm.mainPart,MID(_xlpm.cleanRaw,2,FIND(".",_xlpm.cleanRaw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28" t="str">
        <f>_xlfn.LET(_xlpm.raw,_xlfn.XLOOKUP(A28,SITE3!$C$4:$C$1313,SITE3!$E$4:$E$1313),_xlpm.cleanRaw,SUBSTITUTE(SUBSTITUTE(_xlpm.raw,"_PIN","."),"PIN","."),_xlpm.mainPart,MID(_xlpm.cleanRaw,2,FIND(".",_xlpm.cleanRaw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801002</v>
      </c>
      <c r="H28" t="str">
        <f>_xlfn.LET(_xlpm.raw,_xlfn.XLOOKUP(A28,SITE5!$C$4:$C$1313,SITE5!$E$4:$E$1313),_xlpm.cleanRaw,SUBSTITUTE(SUBSTITUTE(_xlpm.raw,"_PIN","."),"PIN","."),_xlpm.mainPart,MID(_xlpm.cleanRaw,2,FIND(".",_xlpm.cleanRaw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703002</v>
      </c>
      <c r="I28" t="str">
        <f>""</f>
        <v/>
      </c>
      <c r="J28" t="str">
        <f t="shared" si="0"/>
        <v>AA9;GPP_L_17_VISA2CH1_D6;RA308,JA1;29.188;9.1;608043;801002;703002;</v>
      </c>
    </row>
    <row r="29" spans="1:10">
      <c r="A29" t="s">
        <v>4435</v>
      </c>
      <c r="B29" t="str">
        <f>_xlfn.XLOOKUP(A29,SITE1!$R$4:$R$1313,SITE1!$S$4:$S$1313)</f>
        <v>GPP_L_14_VISA2CH1_D3</v>
      </c>
      <c r="C29" t="str" cm="1">
        <f t="array" ref="C29">_xlfn.TEXTJOIN(",",TRUE,_xlfn.UNIQUE(TRANSPOSE(_xlfn.MAP(_xlfn.XLOOKUP(A29,SITE1!$C$4:$C$1313,SITE1!$F$4:$L$1313),_xlfn.LAMBDA(_xlpm.x,IF(_xlpm.x&lt;&gt;"",TRIM(CLEAN(LEFT(_xlpm.x,FIND(".",_xlpm.x &amp; ".")-1))),""))))))</f>
        <v>RA305,JA1</v>
      </c>
      <c r="D29">
        <v>27.470999999999901</v>
      </c>
      <c r="E29">
        <v>9.1</v>
      </c>
      <c r="F29" t="str">
        <f>_xlfn.LET(_xlpm.raw,_xlfn.XLOOKUP(A29,SITE1!$C$4:$C$1313,SITE1!$E$4:$E$1313),_xlpm.cleanRaw,SUBSTITUTE(SUBSTITUTE(_xlpm.raw,"_PIN","."),"PIN","."),_xlpm.mainPart,MID(_xlpm.cleanRaw,2,FIND(".",_xlpm.cleanRaw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29" t="str">
        <f>_xlfn.LET(_xlpm.raw,_xlfn.XLOOKUP(A29,SITE3!$C$4:$C$1313,SITE3!$E$4:$E$1313),_xlpm.cleanRaw,SUBSTITUTE(SUBSTITUTE(_xlpm.raw,"_PIN","."),"PIN","."),_xlpm.mainPart,MID(_xlpm.cleanRaw,2,FIND(".",_xlpm.cleanRaw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805084</v>
      </c>
      <c r="H29" t="str">
        <f>_xlfn.LET(_xlpm.raw,_xlfn.XLOOKUP(A29,SITE5!$C$4:$C$1313,SITE5!$E$4:$E$1313),_xlpm.cleanRaw,SUBSTITUTE(SUBSTITUTE(_xlpm.raw,"_PIN","."),"PIN","."),_xlpm.mainPart,MID(_xlpm.cleanRaw,2,FIND(".",_xlpm.cleanRaw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702049</v>
      </c>
      <c r="I29" t="str">
        <f>""</f>
        <v/>
      </c>
      <c r="J29" t="str">
        <f t="shared" si="0"/>
        <v>AA13;GPP_L_14_VISA2CH1_D3;RA305,JA1;27.4709999999999;9.1;607002;805084;702049;</v>
      </c>
    </row>
    <row r="30" spans="1:10">
      <c r="A30" t="s">
        <v>4453</v>
      </c>
      <c r="B30" t="str">
        <f>_xlfn.XLOOKUP(A30,SITE1!$R$4:$R$1313,SITE1!$S$4:$S$1313)</f>
        <v>GPP_L_7_VISA2CH0_D5</v>
      </c>
      <c r="C30" t="str" cm="1">
        <f t="array" ref="C30">_xlfn.TEXTJOIN(",",TRUE,_xlfn.UNIQUE(TRANSPOSE(_xlfn.MAP(_xlfn.XLOOKUP(A30,SITE1!$C$4:$C$1313,SITE1!$F$4:$L$1313),_xlfn.LAMBDA(_xlpm.x,IF(_xlpm.x&lt;&gt;"",TRIM(CLEAN(LEFT(_xlpm.x,FIND(".",_xlpm.x &amp; ".")-1))),""))))))</f>
        <v>RA316,JA1</v>
      </c>
      <c r="D30">
        <v>25.753999999999898</v>
      </c>
      <c r="E30">
        <v>9.1</v>
      </c>
      <c r="F30" t="str">
        <f>_xlfn.LET(_xlpm.raw,_xlfn.XLOOKUP(A30,SITE1!$C$4:$C$1313,SITE1!$E$4:$E$1313),_xlpm.cleanRaw,SUBSTITUTE(SUBSTITUTE(_xlpm.raw,"_PIN","."),"PIN","."),_xlpm.mainPart,MID(_xlpm.cleanRaw,2,FIND(".",_xlpm.cleanRaw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606087</v>
      </c>
      <c r="G30" t="str">
        <f>_xlfn.LET(_xlpm.raw,_xlfn.XLOOKUP(A30,SITE3!$C$4:$C$1313,SITE3!$E$4:$E$1313),_xlpm.cleanRaw,SUBSTITUTE(SUBSTITUTE(_xlpm.raw,"_PIN","."),"PIN","."),_xlpm.mainPart,MID(_xlpm.cleanRaw,2,FIND(".",_xlpm.cleanRaw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30" t="str">
        <f>_xlfn.LET(_xlpm.raw,_xlfn.XLOOKUP(A30,SITE5!$C$4:$C$1313,SITE5!$E$4:$E$1313),_xlpm.cleanRaw,SUBSTITUTE(SUBSTITUTE(_xlpm.raw,"_PIN","."),"PIN","."),_xlpm.mainPart,MID(_xlpm.cleanRaw,2,FIND(".",_xlpm.cleanRaw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704127</v>
      </c>
      <c r="I30" t="str">
        <f>""</f>
        <v/>
      </c>
      <c r="J30" t="str">
        <f t="shared" si="0"/>
        <v>AA17;GPP_L_7_VISA2CH0_D5;RA316,JA1;25.7539999999999;9.1;606087;804004;704127;</v>
      </c>
    </row>
    <row r="31" spans="1:10">
      <c r="A31" t="s">
        <v>3699</v>
      </c>
      <c r="B31" t="str">
        <f>_xlfn.XLOOKUP(A31,SITE1!$R$4:$R$1313,SITE1!$S$4:$S$1313)</f>
        <v>GPP_L_6_VISA2CH0_D4</v>
      </c>
      <c r="C31" t="str" cm="1">
        <f t="array" ref="C31">_xlfn.TEXTJOIN(",",TRUE,_xlfn.UNIQUE(TRANSPOSE(_xlfn.MAP(_xlfn.XLOOKUP(A31,SITE1!$C$4:$C$1313,SITE1!$F$4:$L$1313),_xlfn.LAMBDA(_xlpm.x,IF(_xlpm.x&lt;&gt;"",TRIM(CLEAN(LEFT(_xlpm.x,FIND(".",_xlpm.x &amp; ".")-1))),""))))))</f>
        <v>RA315,JA1</v>
      </c>
      <c r="D31">
        <v>24.036999999999999</v>
      </c>
      <c r="E31">
        <v>9.1</v>
      </c>
      <c r="F31" t="str">
        <f>_xlfn.LET(_xlpm.raw,_xlfn.XLOOKUP(A31,SITE1!$C$4:$C$1313,SITE1!$E$4:$E$1313),_xlpm.cleanRaw,SUBSTITUTE(SUBSTITUTE(_xlpm.raw,"_PIN","."),"PIN","."),_xlpm.mainPart,MID(_xlpm.cleanRaw,2,FIND(".",_xlpm.cleanRaw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31" t="str">
        <f>_xlfn.LET(_xlpm.raw,_xlfn.XLOOKUP(A31,SITE3!$C$4:$C$1313,SITE3!$E$4:$E$1313),_xlpm.cleanRaw,SUBSTITUTE(SUBSTITUTE(_xlpm.raw,"_PIN","."),"PIN","."),_xlpm.mainPart,MID(_xlpm.cleanRaw,2,FIND(".",_xlpm.cleanRaw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805047</v>
      </c>
      <c r="H31" t="str">
        <f>_xlfn.LET(_xlpm.raw,_xlfn.XLOOKUP(A31,SITE5!$C$4:$C$1313,SITE5!$E$4:$E$1313),_xlpm.cleanRaw,SUBSTITUTE(SUBSTITUTE(_xlpm.raw,"_PIN","."),"PIN","."),_xlpm.mainPart,MID(_xlpm.cleanRaw,2,FIND(".",_xlpm.cleanRaw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702042</v>
      </c>
      <c r="I31" t="str">
        <f>""</f>
        <v/>
      </c>
      <c r="J31" t="str">
        <f t="shared" si="0"/>
        <v>AA20;GPP_L_6_VISA2CH0_D4;RA315,JA1;24.037;9.1;606085;805047;702042;</v>
      </c>
    </row>
    <row r="32" spans="1:10">
      <c r="A32" t="s">
        <v>3503</v>
      </c>
      <c r="B32" t="str">
        <f>_xlfn.XLOOKUP(A32,SITE1!$R$4:$R$1313,SITE1!$S$4:$S$1313)</f>
        <v>VCCUHVSOCSI0_HVMINTC0_3P3</v>
      </c>
      <c r="C32" t="str" cm="1">
        <f t="array" ref="C32">_xlfn.TEXTJOIN(",",TRUE,_xlfn.UNIQUE(TRANSPOSE(_xlfn.MAP(_xlfn.XLOOKUP(A32,SITE1!$C$4:$C$1313,SITE1!$F$4:$L$1313),_xlfn.LAMBDA(_xlpm.x,IF(_xlpm.x&lt;&gt;"",TRIM(CLEAN(LEFT(_xlpm.x,FIND(".",_xlpm.x &amp; ".")-1))),""))))))</f>
        <v/>
      </c>
      <c r="D32">
        <v>22.32</v>
      </c>
      <c r="E32">
        <v>9.1</v>
      </c>
      <c r="F32" t="str">
        <f>_xlfn.LET(_xlpm.raw,_xlfn.XLOOKUP(A32,SITE1!$C$4:$C$1313,SITE1!$E$4:$E$1313),_xlpm.cleanRaw,SUBSTITUTE(SUBSTITUTE(_xlpm.raw,"_PIN","."),"PIN","."),_xlpm.mainPart,MID(_xlpm.cleanRaw,2,FIND(".",_xlpm.cleanRaw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" t="str">
        <f>_xlfn.LET(_xlpm.raw,_xlfn.XLOOKUP(A32,SITE3!$C$4:$C$1313,SITE3!$E$4:$E$1313),_xlpm.cleanRaw,SUBSTITUTE(SUBSTITUTE(_xlpm.raw,"_PIN","."),"PIN","."),_xlpm.mainPart,MID(_xlpm.cleanRaw,2,FIND(".",_xlpm.cleanRaw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" t="str">
        <f>_xlfn.LET(_xlpm.raw,_xlfn.XLOOKUP(A32,SITE5!$C$4:$C$1313,SITE5!$E$4:$E$1313),_xlpm.cleanRaw,SUBSTITUTE(SUBSTITUTE(_xlpm.raw,"_PIN","."),"PIN","."),_xlpm.mainPart,MID(_xlpm.cleanRaw,2,FIND(".",_xlpm.cleanRaw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" t="str">
        <f>""</f>
        <v/>
      </c>
      <c r="J32" t="str">
        <f t="shared" si="0"/>
        <v>AA24;VCCUHVSOCSI0_HVMINTC0_3P3;;22.32;9.1;;;;</v>
      </c>
    </row>
    <row r="33" spans="1:10">
      <c r="A33" t="s">
        <v>3700</v>
      </c>
      <c r="B33" t="str">
        <f>_xlfn.XLOOKUP(A33,SITE1!$R$4:$R$1313,SITE1!$S$4:$S$1313)</f>
        <v>VSS</v>
      </c>
      <c r="C33" t="str" cm="1">
        <f t="array" ref="C33">_xlfn.TEXTJOIN(",",TRUE,_xlfn.UNIQUE(TRANSPOSE(_xlfn.MAP(_xlfn.XLOOKUP(A33,SITE1!$C$4:$C$1313,SITE1!$F$4:$L$1313),_xlfn.LAMBDA(_xlpm.x,IF(_xlpm.x&lt;&gt;"",TRIM(CLEAN(LEFT(_xlpm.x,FIND(".",_xlpm.x &amp; ".")-1))),""))))))</f>
        <v/>
      </c>
      <c r="D33">
        <v>21.510999999999999</v>
      </c>
      <c r="E33">
        <v>9.0619999999999994</v>
      </c>
      <c r="F33" t="str">
        <f>_xlfn.LET(_xlpm.raw,_xlfn.XLOOKUP(A33,SITE1!$C$4:$C$1313,SITE1!$E$4:$E$1313),_xlpm.cleanRaw,SUBSTITUTE(SUBSTITUTE(_xlpm.raw,"_PIN","."),"PIN","."),_xlpm.mainPart,MID(_xlpm.cleanRaw,2,FIND(".",_xlpm.cleanRaw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" t="str">
        <f>_xlfn.LET(_xlpm.raw,_xlfn.XLOOKUP(A33,SITE3!$C$4:$C$1313,SITE3!$E$4:$E$1313),_xlpm.cleanRaw,SUBSTITUTE(SUBSTITUTE(_xlpm.raw,"_PIN","."),"PIN","."),_xlpm.mainPart,MID(_xlpm.cleanRaw,2,FIND(".",_xlpm.cleanRaw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" t="str">
        <f>_xlfn.LET(_xlpm.raw,_xlfn.XLOOKUP(A33,SITE5!$C$4:$C$1313,SITE5!$E$4:$E$1313),_xlpm.cleanRaw,SUBSTITUTE(SUBSTITUTE(_xlpm.raw,"_PIN","."),"PIN","."),_xlpm.mainPart,MID(_xlpm.cleanRaw,2,FIND(".",_xlpm.cleanRaw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" t="str">
        <f>""</f>
        <v/>
      </c>
      <c r="J33" t="str">
        <f t="shared" si="0"/>
        <v>AA26;VSS;;21.511;9.062;;;;</v>
      </c>
    </row>
    <row r="34" spans="1:10">
      <c r="A34" t="s">
        <v>5179</v>
      </c>
      <c r="B34" t="str">
        <f>_xlfn.XLOOKUP(A34,SITE1!$R$4:$R$1313,SITE1!$S$4:$S$1313)</f>
        <v>VSS</v>
      </c>
      <c r="C34" t="str" cm="1">
        <f t="array" ref="C34">_xlfn.TEXTJOIN(",",TRUE,_xlfn.UNIQUE(TRANSPOSE(_xlfn.MAP(_xlfn.XLOOKUP(A34,SITE1!$C$4:$C$1313,SITE1!$F$4:$L$1313),_xlfn.LAMBDA(_xlpm.x,IF(_xlpm.x&lt;&gt;"",TRIM(CLEAN(LEFT(_xlpm.x,FIND(".",_xlpm.x &amp; ".")-1))),""))))))</f>
        <v/>
      </c>
      <c r="D34">
        <v>20.710999999999999</v>
      </c>
      <c r="E34">
        <v>9.0619999999999994</v>
      </c>
      <c r="F34" t="str">
        <f>_xlfn.LET(_xlpm.raw,_xlfn.XLOOKUP(A34,SITE1!$C$4:$C$1313,SITE1!$E$4:$E$1313),_xlpm.cleanRaw,SUBSTITUTE(SUBSTITUTE(_xlpm.raw,"_PIN","."),"PIN","."),_xlpm.mainPart,MID(_xlpm.cleanRaw,2,FIND(".",_xlpm.cleanRaw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" t="str">
        <f>_xlfn.LET(_xlpm.raw,_xlfn.XLOOKUP(A34,SITE3!$C$4:$C$1313,SITE3!$E$4:$E$1313),_xlpm.cleanRaw,SUBSTITUTE(SUBSTITUTE(_xlpm.raw,"_PIN","."),"PIN","."),_xlpm.mainPart,MID(_xlpm.cleanRaw,2,FIND(".",_xlpm.cleanRaw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" t="str">
        <f>_xlfn.LET(_xlpm.raw,_xlfn.XLOOKUP(A34,SITE5!$C$4:$C$1313,SITE5!$E$4:$E$1313),_xlpm.cleanRaw,SUBSTITUTE(SUBSTITUTE(_xlpm.raw,"_PIN","."),"PIN","."),_xlpm.mainPart,MID(_xlpm.cleanRaw,2,FIND(".",_xlpm.cleanRaw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" t="str">
        <f>""</f>
        <v/>
      </c>
      <c r="J34" t="str">
        <f t="shared" si="0"/>
        <v>AA27;VSS;;20.711;9.062;;;;</v>
      </c>
    </row>
    <row r="35" spans="1:10">
      <c r="A35" t="s">
        <v>5149</v>
      </c>
      <c r="B35" t="str">
        <f>_xlfn.XLOOKUP(A35,SITE1!$R$4:$R$1313,SITE1!$S$4:$S$1313)</f>
        <v>VNNPRIM_CPM</v>
      </c>
      <c r="C35" t="str" cm="1">
        <f t="array" ref="C35">_xlfn.TEXTJOIN(",",TRUE,_xlfn.UNIQUE(TRANSPOSE(_xlfn.MAP(_xlfn.XLOOKUP(A35,SITE1!$C$4:$C$1313,SITE1!$F$4:$L$1313),_xlfn.LAMBDA(_xlpm.x,IF(_xlpm.x&lt;&gt;"",TRIM(CLEAN(LEFT(_xlpm.x,FIND(".",_xlpm.x &amp; ".")-1))),""))))))</f>
        <v/>
      </c>
      <c r="D35">
        <v>19.91</v>
      </c>
      <c r="E35">
        <v>9.0619999999999994</v>
      </c>
      <c r="F35" t="str">
        <f>_xlfn.LET(_xlpm.raw,_xlfn.XLOOKUP(A35,SITE1!$C$4:$C$1313,SITE1!$E$4:$E$1313),_xlpm.cleanRaw,SUBSTITUTE(SUBSTITUTE(_xlpm.raw,"_PIN","."),"PIN","."),_xlpm.mainPart,MID(_xlpm.cleanRaw,2,FIND(".",_xlpm.cleanRaw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" t="str">
        <f>_xlfn.LET(_xlpm.raw,_xlfn.XLOOKUP(A35,SITE3!$C$4:$C$1313,SITE3!$E$4:$E$1313),_xlpm.cleanRaw,SUBSTITUTE(SUBSTITUTE(_xlpm.raw,"_PIN","."),"PIN","."),_xlpm.mainPart,MID(_xlpm.cleanRaw,2,FIND(".",_xlpm.cleanRaw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" t="str">
        <f>_xlfn.LET(_xlpm.raw,_xlfn.XLOOKUP(A35,SITE5!$C$4:$C$1313,SITE5!$E$4:$E$1313),_xlpm.cleanRaw,SUBSTITUTE(SUBSTITUTE(_xlpm.raw,"_PIN","."),"PIN","."),_xlpm.mainPart,MID(_xlpm.cleanRaw,2,FIND(".",_xlpm.cleanRaw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" t="str">
        <f>""</f>
        <v/>
      </c>
      <c r="J35" t="str">
        <f t="shared" si="0"/>
        <v>AA29;VNNPRIM_CPM;;19.91;9.062;;;;</v>
      </c>
    </row>
    <row r="36" spans="1:10">
      <c r="A36" t="s">
        <v>3656</v>
      </c>
      <c r="B36" t="str">
        <f>_xlfn.XLOOKUP(A36,SITE1!$R$4:$R$1313,SITE1!$S$4:$S$1313)</f>
        <v>VNNPRIM_CPM</v>
      </c>
      <c r="C36" t="str" cm="1">
        <f t="array" ref="C36">_xlfn.TEXTJOIN(",",TRUE,_xlfn.UNIQUE(TRANSPOSE(_xlfn.MAP(_xlfn.XLOOKUP(A36,SITE1!$C$4:$C$1313,SITE1!$F$4:$L$1313),_xlfn.LAMBDA(_xlpm.x,IF(_xlpm.x&lt;&gt;"",TRIM(CLEAN(LEFT(_xlpm.x,FIND(".",_xlpm.x &amp; ".")-1))),""))))))</f>
        <v/>
      </c>
      <c r="D36">
        <v>19.11</v>
      </c>
      <c r="E36">
        <v>9.0619999999999994</v>
      </c>
      <c r="F36" t="str">
        <f>_xlfn.LET(_xlpm.raw,_xlfn.XLOOKUP(A36,SITE1!$C$4:$C$1313,SITE1!$E$4:$E$1313),_xlpm.cleanRaw,SUBSTITUTE(SUBSTITUTE(_xlpm.raw,"_PIN","."),"PIN","."),_xlpm.mainPart,MID(_xlpm.cleanRaw,2,FIND(".",_xlpm.cleanRaw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" t="str">
        <f>_xlfn.LET(_xlpm.raw,_xlfn.XLOOKUP(A36,SITE3!$C$4:$C$1313,SITE3!$E$4:$E$1313),_xlpm.cleanRaw,SUBSTITUTE(SUBSTITUTE(_xlpm.raw,"_PIN","."),"PIN","."),_xlpm.mainPart,MID(_xlpm.cleanRaw,2,FIND(".",_xlpm.cleanRaw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" t="str">
        <f>_xlfn.LET(_xlpm.raw,_xlfn.XLOOKUP(A36,SITE5!$C$4:$C$1313,SITE5!$E$4:$E$1313),_xlpm.cleanRaw,SUBSTITUTE(SUBSTITUTE(_xlpm.raw,"_PIN","."),"PIN","."),_xlpm.mainPart,MID(_xlpm.cleanRaw,2,FIND(".",_xlpm.cleanRaw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" t="str">
        <f>""</f>
        <v/>
      </c>
      <c r="J36" t="str">
        <f t="shared" si="0"/>
        <v>AA30;VNNPRIM_CPM;;19.11;9.062;;;;</v>
      </c>
    </row>
    <row r="37" spans="1:10">
      <c r="A37" t="s">
        <v>3657</v>
      </c>
      <c r="B37" t="str">
        <f>_xlfn.XLOOKUP(A37,SITE1!$R$4:$R$1313,SITE1!$S$4:$S$1313)</f>
        <v>VNNPRIM_CPM</v>
      </c>
      <c r="C37" t="str" cm="1">
        <f t="array" ref="C37">_xlfn.TEXTJOIN(",",TRUE,_xlfn.UNIQUE(TRANSPOSE(_xlfn.MAP(_xlfn.XLOOKUP(A37,SITE1!$C$4:$C$1313,SITE1!$F$4:$L$1313),_xlfn.LAMBDA(_xlpm.x,IF(_xlpm.x&lt;&gt;"",TRIM(CLEAN(LEFT(_xlpm.x,FIND(".",_xlpm.x &amp; ".")-1))),""))))))</f>
        <v/>
      </c>
      <c r="D37">
        <v>18.309999999999999</v>
      </c>
      <c r="E37">
        <v>9.0619999999999994</v>
      </c>
      <c r="F37" t="str">
        <f>_xlfn.LET(_xlpm.raw,_xlfn.XLOOKUP(A37,SITE1!$C$4:$C$1313,SITE1!$E$4:$E$1313),_xlpm.cleanRaw,SUBSTITUTE(SUBSTITUTE(_xlpm.raw,"_PIN","."),"PIN","."),_xlpm.mainPart,MID(_xlpm.cleanRaw,2,FIND(".",_xlpm.cleanRaw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" t="str">
        <f>_xlfn.LET(_xlpm.raw,_xlfn.XLOOKUP(A37,SITE3!$C$4:$C$1313,SITE3!$E$4:$E$1313),_xlpm.cleanRaw,SUBSTITUTE(SUBSTITUTE(_xlpm.raw,"_PIN","."),"PIN","."),_xlpm.mainPart,MID(_xlpm.cleanRaw,2,FIND(".",_xlpm.cleanRaw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" t="str">
        <f>_xlfn.LET(_xlpm.raw,_xlfn.XLOOKUP(A37,SITE5!$C$4:$C$1313,SITE5!$E$4:$E$1313),_xlpm.cleanRaw,SUBSTITUTE(SUBSTITUTE(_xlpm.raw,"_PIN","."),"PIN","."),_xlpm.mainPart,MID(_xlpm.cleanRaw,2,FIND(".",_xlpm.cleanRaw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" t="str">
        <f>""</f>
        <v/>
      </c>
      <c r="J37" t="str">
        <f t="shared" si="0"/>
        <v>AA32;VNNPRIM_CPM;;18.31;9.062;;;;</v>
      </c>
    </row>
    <row r="38" spans="1:10">
      <c r="A38" t="s">
        <v>262</v>
      </c>
      <c r="B38" t="str">
        <f>_xlfn.XLOOKUP(A38,SITE1!$R$4:$R$1313,SITE1!$S$4:$S$1313)</f>
        <v>VNNPRIM_CPM</v>
      </c>
      <c r="C38" t="str" cm="1">
        <f t="array" ref="C38">_xlfn.TEXTJOIN(",",TRUE,_xlfn.UNIQUE(TRANSPOSE(_xlfn.MAP(_xlfn.XLOOKUP(A38,SITE1!$C$4:$C$1313,SITE1!$F$4:$L$1313),_xlfn.LAMBDA(_xlpm.x,IF(_xlpm.x&lt;&gt;"",TRIM(CLEAN(LEFT(_xlpm.x,FIND(".",_xlpm.x &amp; ".")-1))),""))))))</f>
        <v/>
      </c>
      <c r="D38">
        <v>17.509999999999899</v>
      </c>
      <c r="E38">
        <v>9.0619999999999994</v>
      </c>
      <c r="F38" t="str">
        <f>_xlfn.LET(_xlpm.raw,_xlfn.XLOOKUP(A38,SITE1!$C$4:$C$1313,SITE1!$E$4:$E$1313),_xlpm.cleanRaw,SUBSTITUTE(SUBSTITUTE(_xlpm.raw,"_PIN","."),"PIN","."),_xlpm.mainPart,MID(_xlpm.cleanRaw,2,FIND(".",_xlpm.cleanRaw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" t="str">
        <f>_xlfn.LET(_xlpm.raw,_xlfn.XLOOKUP(A38,SITE3!$C$4:$C$1313,SITE3!$E$4:$E$1313),_xlpm.cleanRaw,SUBSTITUTE(SUBSTITUTE(_xlpm.raw,"_PIN","."),"PIN","."),_xlpm.mainPart,MID(_xlpm.cleanRaw,2,FIND(".",_xlpm.cleanRaw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" t="str">
        <f>_xlfn.LET(_xlpm.raw,_xlfn.XLOOKUP(A38,SITE5!$C$4:$C$1313,SITE5!$E$4:$E$1313),_xlpm.cleanRaw,SUBSTITUTE(SUBSTITUTE(_xlpm.raw,"_PIN","."),"PIN","."),_xlpm.mainPart,MID(_xlpm.cleanRaw,2,FIND(".",_xlpm.cleanRaw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" t="str">
        <f>""</f>
        <v/>
      </c>
      <c r="J38" t="str">
        <f t="shared" si="0"/>
        <v>AA34;VNNPRIM_CPM;;17.5099999999999;9.062;;;;</v>
      </c>
    </row>
    <row r="39" spans="1:10">
      <c r="A39" t="s">
        <v>330</v>
      </c>
      <c r="B39" t="str">
        <f>_xlfn.XLOOKUP(A39,SITE1!$R$4:$R$1313,SITE1!$S$4:$S$1313)</f>
        <v>VNNPRIM_CPM</v>
      </c>
      <c r="C39" t="str" cm="1">
        <f t="array" ref="C39">_xlfn.TEXTJOIN(",",TRUE,_xlfn.UNIQUE(TRANSPOSE(_xlfn.MAP(_xlfn.XLOOKUP(A39,SITE1!$C$4:$C$1313,SITE1!$F$4:$L$1313),_xlfn.LAMBDA(_xlpm.x,IF(_xlpm.x&lt;&gt;"",TRIM(CLEAN(LEFT(_xlpm.x,FIND(".",_xlpm.x &amp; ".")-1))),""))))))</f>
        <v/>
      </c>
      <c r="D39">
        <v>16.709999999999901</v>
      </c>
      <c r="E39">
        <v>9.0619999999999994</v>
      </c>
      <c r="F39" t="str">
        <f>_xlfn.LET(_xlpm.raw,_xlfn.XLOOKUP(A39,SITE1!$C$4:$C$1313,SITE1!$E$4:$E$1313),_xlpm.cleanRaw,SUBSTITUTE(SUBSTITUTE(_xlpm.raw,"_PIN","."),"PIN","."),_xlpm.mainPart,MID(_xlpm.cleanRaw,2,FIND(".",_xlpm.cleanRaw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" t="str">
        <f>_xlfn.LET(_xlpm.raw,_xlfn.XLOOKUP(A39,SITE3!$C$4:$C$1313,SITE3!$E$4:$E$1313),_xlpm.cleanRaw,SUBSTITUTE(SUBSTITUTE(_xlpm.raw,"_PIN","."),"PIN","."),_xlpm.mainPart,MID(_xlpm.cleanRaw,2,FIND(".",_xlpm.cleanRaw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" t="str">
        <f>_xlfn.LET(_xlpm.raw,_xlfn.XLOOKUP(A39,SITE5!$C$4:$C$1313,SITE5!$E$4:$E$1313),_xlpm.cleanRaw,SUBSTITUTE(SUBSTITUTE(_xlpm.raw,"_PIN","."),"PIN","."),_xlpm.mainPart,MID(_xlpm.cleanRaw,2,FIND(".",_xlpm.cleanRaw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" t="str">
        <f>""</f>
        <v/>
      </c>
      <c r="J39" t="str">
        <f t="shared" si="0"/>
        <v>AA36;VNNPRIM_CPM;;16.7099999999999;9.062;;;;</v>
      </c>
    </row>
    <row r="40" spans="1:10">
      <c r="A40" t="s">
        <v>5152</v>
      </c>
      <c r="B40" t="str">
        <f>_xlfn.XLOOKUP(A40,SITE1!$R$4:$R$1313,SITE1!$S$4:$S$1313)</f>
        <v>VNNPRIM_CPM</v>
      </c>
      <c r="C40" t="str" cm="1">
        <f t="array" ref="C40">_xlfn.TEXTJOIN(",",TRUE,_xlfn.UNIQUE(TRANSPOSE(_xlfn.MAP(_xlfn.XLOOKUP(A40,SITE1!$C$4:$C$1313,SITE1!$F$4:$L$1313),_xlfn.LAMBDA(_xlpm.x,IF(_xlpm.x&lt;&gt;"",TRIM(CLEAN(LEFT(_xlpm.x,FIND(".",_xlpm.x &amp; ".")-1))),""))))))</f>
        <v/>
      </c>
      <c r="D40">
        <v>15.909999999999901</v>
      </c>
      <c r="E40">
        <v>9.0619999999999994</v>
      </c>
      <c r="F40" t="str">
        <f>_xlfn.LET(_xlpm.raw,_xlfn.XLOOKUP(A40,SITE1!$C$4:$C$1313,SITE1!$E$4:$E$1313),_xlpm.cleanRaw,SUBSTITUTE(SUBSTITUTE(_xlpm.raw,"_PIN","."),"PIN","."),_xlpm.mainPart,MID(_xlpm.cleanRaw,2,FIND(".",_xlpm.cleanRaw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" t="str">
        <f>_xlfn.LET(_xlpm.raw,_xlfn.XLOOKUP(A40,SITE3!$C$4:$C$1313,SITE3!$E$4:$E$1313),_xlpm.cleanRaw,SUBSTITUTE(SUBSTITUTE(_xlpm.raw,"_PIN","."),"PIN","."),_xlpm.mainPart,MID(_xlpm.cleanRaw,2,FIND(".",_xlpm.cleanRaw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" t="str">
        <f>_xlfn.LET(_xlpm.raw,_xlfn.XLOOKUP(A40,SITE5!$C$4:$C$1313,SITE5!$E$4:$E$1313),_xlpm.cleanRaw,SUBSTITUTE(SUBSTITUTE(_xlpm.raw,"_PIN","."),"PIN","."),_xlpm.mainPart,MID(_xlpm.cleanRaw,2,FIND(".",_xlpm.cleanRaw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" t="str">
        <f>""</f>
        <v/>
      </c>
      <c r="J40" t="str">
        <f t="shared" si="0"/>
        <v>AA37;VNNPRIM_CPM;;15.9099999999999;9.062;;;;</v>
      </c>
    </row>
    <row r="41" spans="1:10">
      <c r="A41" t="s">
        <v>5153</v>
      </c>
      <c r="B41" t="str">
        <f>_xlfn.XLOOKUP(A41,SITE1!$R$4:$R$1313,SITE1!$S$4:$S$1313)</f>
        <v>VNNPRIM_CPM</v>
      </c>
      <c r="C41" t="str" cm="1">
        <f t="array" ref="C41">_xlfn.TEXTJOIN(",",TRUE,_xlfn.UNIQUE(TRANSPOSE(_xlfn.MAP(_xlfn.XLOOKUP(A41,SITE1!$C$4:$C$1313,SITE1!$F$4:$L$1313),_xlfn.LAMBDA(_xlpm.x,IF(_xlpm.x&lt;&gt;"",TRIM(CLEAN(LEFT(_xlpm.x,FIND(".",_xlpm.x &amp; ".")-1))),""))))))</f>
        <v/>
      </c>
      <c r="D41">
        <v>15.11</v>
      </c>
      <c r="E41">
        <v>9.0619999999999994</v>
      </c>
      <c r="F41" t="str">
        <f>_xlfn.LET(_xlpm.raw,_xlfn.XLOOKUP(A41,SITE1!$C$4:$C$1313,SITE1!$E$4:$E$1313),_xlpm.cleanRaw,SUBSTITUTE(SUBSTITUTE(_xlpm.raw,"_PIN","."),"PIN","."),_xlpm.mainPart,MID(_xlpm.cleanRaw,2,FIND(".",_xlpm.cleanRaw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" t="str">
        <f>_xlfn.LET(_xlpm.raw,_xlfn.XLOOKUP(A41,SITE3!$C$4:$C$1313,SITE3!$E$4:$E$1313),_xlpm.cleanRaw,SUBSTITUTE(SUBSTITUTE(_xlpm.raw,"_PIN","."),"PIN","."),_xlpm.mainPart,MID(_xlpm.cleanRaw,2,FIND(".",_xlpm.cleanRaw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" t="str">
        <f>_xlfn.LET(_xlpm.raw,_xlfn.XLOOKUP(A41,SITE5!$C$4:$C$1313,SITE5!$E$4:$E$1313),_xlpm.cleanRaw,SUBSTITUTE(SUBSTITUTE(_xlpm.raw,"_PIN","."),"PIN","."),_xlpm.mainPart,MID(_xlpm.cleanRaw,2,FIND(".",_xlpm.cleanRaw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" t="str">
        <f>""</f>
        <v/>
      </c>
      <c r="J41" t="str">
        <f t="shared" si="0"/>
        <v>AA39;VNNPRIM_CPM;;15.11;9.062;;;;</v>
      </c>
    </row>
    <row r="42" spans="1:10">
      <c r="A42" t="s">
        <v>5154</v>
      </c>
      <c r="B42" t="str">
        <f>_xlfn.XLOOKUP(A42,SITE1!$R$4:$R$1313,SITE1!$S$4:$S$1313)</f>
        <v>VNNPRIM_CPM</v>
      </c>
      <c r="C42" t="str" cm="1">
        <f t="array" ref="C42">_xlfn.TEXTJOIN(",",TRUE,_xlfn.UNIQUE(TRANSPOSE(_xlfn.MAP(_xlfn.XLOOKUP(A42,SITE1!$C$4:$C$1313,SITE1!$F$4:$L$1313),_xlfn.LAMBDA(_xlpm.x,IF(_xlpm.x&lt;&gt;"",TRIM(CLEAN(LEFT(_xlpm.x,FIND(".",_xlpm.x &amp; ".")-1))),""))))))</f>
        <v/>
      </c>
      <c r="D42">
        <v>14.309999999999899</v>
      </c>
      <c r="E42">
        <v>9.0619999999999994</v>
      </c>
      <c r="F42" t="str">
        <f>_xlfn.LET(_xlpm.raw,_xlfn.XLOOKUP(A42,SITE1!$C$4:$C$1313,SITE1!$E$4:$E$1313),_xlpm.cleanRaw,SUBSTITUTE(SUBSTITUTE(_xlpm.raw,"_PIN","."),"PIN","."),_xlpm.mainPart,MID(_xlpm.cleanRaw,2,FIND(".",_xlpm.cleanRaw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" t="str">
        <f>_xlfn.LET(_xlpm.raw,_xlfn.XLOOKUP(A42,SITE3!$C$4:$C$1313,SITE3!$E$4:$E$1313),_xlpm.cleanRaw,SUBSTITUTE(SUBSTITUTE(_xlpm.raw,"_PIN","."),"PIN","."),_xlpm.mainPart,MID(_xlpm.cleanRaw,2,FIND(".",_xlpm.cleanRaw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" t="str">
        <f>_xlfn.LET(_xlpm.raw,_xlfn.XLOOKUP(A42,SITE5!$C$4:$C$1313,SITE5!$E$4:$E$1313),_xlpm.cleanRaw,SUBSTITUTE(SUBSTITUTE(_xlpm.raw,"_PIN","."),"PIN","."),_xlpm.mainPart,MID(_xlpm.cleanRaw,2,FIND(".",_xlpm.cleanRaw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" t="str">
        <f>""</f>
        <v/>
      </c>
      <c r="J42" t="str">
        <f t="shared" si="0"/>
        <v>AA41;VNNPRIM_CPM;;14.3099999999999;9.062;;;;</v>
      </c>
    </row>
    <row r="43" spans="1:10">
      <c r="A43" t="s">
        <v>5180</v>
      </c>
      <c r="B43" t="str">
        <f>_xlfn.XLOOKUP(A43,SITE1!$R$4:$R$1313,SITE1!$S$4:$S$1313)</f>
        <v>VSS</v>
      </c>
      <c r="C43" t="str" cm="1">
        <f t="array" ref="C43">_xlfn.TEXTJOIN(",",TRUE,_xlfn.UNIQUE(TRANSPOSE(_xlfn.MAP(_xlfn.XLOOKUP(A43,SITE1!$C$4:$C$1313,SITE1!$F$4:$L$1313),_xlfn.LAMBDA(_xlpm.x,IF(_xlpm.x&lt;&gt;"",TRIM(CLEAN(LEFT(_xlpm.x,FIND(".",_xlpm.x &amp; ".")-1))),""))))))</f>
        <v/>
      </c>
      <c r="D43">
        <v>13.5099999999999</v>
      </c>
      <c r="E43">
        <v>9.0619999999999994</v>
      </c>
      <c r="F43" t="str">
        <f>_xlfn.LET(_xlpm.raw,_xlfn.XLOOKUP(A43,SITE1!$C$4:$C$1313,SITE1!$E$4:$E$1313),_xlpm.cleanRaw,SUBSTITUTE(SUBSTITUTE(_xlpm.raw,"_PIN","."),"PIN","."),_xlpm.mainPart,MID(_xlpm.cleanRaw,2,FIND(".",_xlpm.cleanRaw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" t="str">
        <f>_xlfn.LET(_xlpm.raw,_xlfn.XLOOKUP(A43,SITE3!$C$4:$C$1313,SITE3!$E$4:$E$1313),_xlpm.cleanRaw,SUBSTITUTE(SUBSTITUTE(_xlpm.raw,"_PIN","."),"PIN","."),_xlpm.mainPart,MID(_xlpm.cleanRaw,2,FIND(".",_xlpm.cleanRaw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" t="str">
        <f>_xlfn.LET(_xlpm.raw,_xlfn.XLOOKUP(A43,SITE5!$C$4:$C$1313,SITE5!$E$4:$E$1313),_xlpm.cleanRaw,SUBSTITUTE(SUBSTITUTE(_xlpm.raw,"_PIN","."),"PIN","."),_xlpm.mainPart,MID(_xlpm.cleanRaw,2,FIND(".",_xlpm.cleanRaw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" t="str">
        <f>""</f>
        <v/>
      </c>
      <c r="J43" t="str">
        <f t="shared" si="0"/>
        <v>AA43;VSS;;13.5099999999999;9.062;;;;</v>
      </c>
    </row>
    <row r="44" spans="1:10">
      <c r="A44" t="s">
        <v>5113</v>
      </c>
      <c r="B44" t="str">
        <f>_xlfn.XLOOKUP(A44,SITE1!$R$4:$R$1313,SITE1!$S$4:$S$1313)</f>
        <v>VCCSRAM_1P05</v>
      </c>
      <c r="C44" t="str" cm="1">
        <f t="array" ref="C44">_xlfn.TEXTJOIN(",",TRUE,_xlfn.UNIQUE(TRANSPOSE(_xlfn.MAP(_xlfn.XLOOKUP(A44,SITE1!$C$4:$C$1313,SITE1!$F$4:$L$1313),_xlfn.LAMBDA(_xlpm.x,IF(_xlpm.x&lt;&gt;"",TRIM(CLEAN(LEFT(_xlpm.x,FIND(".",_xlpm.x &amp; ".")-1))),""))))))</f>
        <v/>
      </c>
      <c r="D44">
        <v>12.71</v>
      </c>
      <c r="E44">
        <v>9.0619999999999994</v>
      </c>
      <c r="F44" t="str">
        <f>_xlfn.LET(_xlpm.raw,_xlfn.XLOOKUP(A44,SITE1!$C$4:$C$1313,SITE1!$E$4:$E$1313),_xlpm.cleanRaw,SUBSTITUTE(SUBSTITUTE(_xlpm.raw,"_PIN","."),"PIN","."),_xlpm.mainPart,MID(_xlpm.cleanRaw,2,FIND(".",_xlpm.cleanRaw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" t="str">
        <f>_xlfn.LET(_xlpm.raw,_xlfn.XLOOKUP(A44,SITE3!$C$4:$C$1313,SITE3!$E$4:$E$1313),_xlpm.cleanRaw,SUBSTITUTE(SUBSTITUTE(_xlpm.raw,"_PIN","."),"PIN","."),_xlpm.mainPart,MID(_xlpm.cleanRaw,2,FIND(".",_xlpm.cleanRaw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" t="str">
        <f>_xlfn.LET(_xlpm.raw,_xlfn.XLOOKUP(A44,SITE5!$C$4:$C$1313,SITE5!$E$4:$E$1313),_xlpm.cleanRaw,SUBSTITUTE(SUBSTITUTE(_xlpm.raw,"_PIN","."),"PIN","."),_xlpm.mainPart,MID(_xlpm.cleanRaw,2,FIND(".",_xlpm.cleanRaw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" t="str">
        <f>""</f>
        <v/>
      </c>
      <c r="J44" t="str">
        <f t="shared" si="0"/>
        <v>AA45;VCCSRAM_1P05;;12.71;9.062;;;;</v>
      </c>
    </row>
    <row r="45" spans="1:10">
      <c r="A45" t="s">
        <v>3658</v>
      </c>
      <c r="B45" t="str">
        <f>_xlfn.XLOOKUP(A45,SITE1!$R$4:$R$1313,SITE1!$S$4:$S$1313)</f>
        <v>VCCSRAM_1P05</v>
      </c>
      <c r="C45" t="str" cm="1">
        <f t="array" ref="C45">_xlfn.TEXTJOIN(",",TRUE,_xlfn.UNIQUE(TRANSPOSE(_xlfn.MAP(_xlfn.XLOOKUP(A45,SITE1!$C$4:$C$1313,SITE1!$F$4:$L$1313),_xlfn.LAMBDA(_xlpm.x,IF(_xlpm.x&lt;&gt;"",TRIM(CLEAN(LEFT(_xlpm.x,FIND(".",_xlpm.x &amp; ".")-1))),""))))))</f>
        <v/>
      </c>
      <c r="D45">
        <v>11.908999999999899</v>
      </c>
      <c r="E45">
        <v>9.0619999999999994</v>
      </c>
      <c r="F45" t="str">
        <f>_xlfn.LET(_xlpm.raw,_xlfn.XLOOKUP(A45,SITE1!$C$4:$C$1313,SITE1!$E$4:$E$1313),_xlpm.cleanRaw,SUBSTITUTE(SUBSTITUTE(_xlpm.raw,"_PIN","."),"PIN","."),_xlpm.mainPart,MID(_xlpm.cleanRaw,2,FIND(".",_xlpm.cleanRaw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" t="str">
        <f>_xlfn.LET(_xlpm.raw,_xlfn.XLOOKUP(A45,SITE3!$C$4:$C$1313,SITE3!$E$4:$E$1313),_xlpm.cleanRaw,SUBSTITUTE(SUBSTITUTE(_xlpm.raw,"_PIN","."),"PIN","."),_xlpm.mainPart,MID(_xlpm.cleanRaw,2,FIND(".",_xlpm.cleanRaw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" t="str">
        <f>_xlfn.LET(_xlpm.raw,_xlfn.XLOOKUP(A45,SITE5!$C$4:$C$1313,SITE5!$E$4:$E$1313),_xlpm.cleanRaw,SUBSTITUTE(SUBSTITUTE(_xlpm.raw,"_PIN","."),"PIN","."),_xlpm.mainPart,MID(_xlpm.cleanRaw,2,FIND(".",_xlpm.cleanRaw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" t="str">
        <f>""</f>
        <v/>
      </c>
      <c r="J45" t="str">
        <f t="shared" si="0"/>
        <v>AA46;VCCSRAM_1P05;;11.9089999999999;9.062;;;;</v>
      </c>
    </row>
    <row r="46" spans="1:10">
      <c r="A46" t="s">
        <v>3659</v>
      </c>
      <c r="B46" t="str">
        <f>_xlfn.XLOOKUP(A46,SITE1!$R$4:$R$1313,SITE1!$S$4:$S$1313)</f>
        <v>VSS</v>
      </c>
      <c r="C46" t="str" cm="1">
        <f t="array" ref="C46">_xlfn.TEXTJOIN(",",TRUE,_xlfn.UNIQUE(TRANSPOSE(_xlfn.MAP(_xlfn.XLOOKUP(A46,SITE1!$C$4:$C$1313,SITE1!$F$4:$L$1313),_xlfn.LAMBDA(_xlpm.x,IF(_xlpm.x&lt;&gt;"",TRIM(CLEAN(LEFT(_xlpm.x,FIND(".",_xlpm.x &amp; ".")-1))),""))))))</f>
        <v/>
      </c>
      <c r="D46">
        <v>11.108999999999901</v>
      </c>
      <c r="E46">
        <v>9.0619999999999994</v>
      </c>
      <c r="F46" t="str">
        <f>_xlfn.LET(_xlpm.raw,_xlfn.XLOOKUP(A46,SITE1!$C$4:$C$1313,SITE1!$E$4:$E$1313),_xlpm.cleanRaw,SUBSTITUTE(SUBSTITUTE(_xlpm.raw,"_PIN","."),"PIN","."),_xlpm.mainPart,MID(_xlpm.cleanRaw,2,FIND(".",_xlpm.cleanRaw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" t="str">
        <f>_xlfn.LET(_xlpm.raw,_xlfn.XLOOKUP(A46,SITE5!$C$4:$C$1313,SITE5!$E$4:$E$1313),_xlpm.cleanRaw,SUBSTITUTE(SUBSTITUTE(_xlpm.raw,"_PIN","."),"PIN","."),_xlpm.mainPart,MID(_xlpm.cleanRaw,2,FIND(".",_xlpm.cleanRaw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" t="str">
        <f>""</f>
        <v/>
      </c>
      <c r="J46" t="str">
        <f t="shared" si="0"/>
        <v>AA48;VSS;;11.1089999999999;9.062;;;;</v>
      </c>
    </row>
    <row r="47" spans="1:10">
      <c r="A47" t="s">
        <v>3660</v>
      </c>
      <c r="B47" t="str">
        <f>_xlfn.XLOOKUP(A47,SITE1!$R$4:$R$1313,SITE1!$S$4:$S$1313)</f>
        <v>VSS</v>
      </c>
      <c r="C47" t="str" cm="1">
        <f t="array" ref="C47">_xlfn.TEXTJOIN(",",TRUE,_xlfn.UNIQUE(TRANSPOSE(_xlfn.MAP(_xlfn.XLOOKUP(A47,SITE1!$C$4:$C$1313,SITE1!$F$4:$L$1313),_xlfn.LAMBDA(_xlpm.x,IF(_xlpm.x&lt;&gt;"",TRIM(CLEAN(LEFT(_xlpm.x,FIND(".",_xlpm.x &amp; ".")-1))),""))))))</f>
        <v/>
      </c>
      <c r="D47">
        <v>10.299999999999899</v>
      </c>
      <c r="E47">
        <v>9.1</v>
      </c>
      <c r="F47" t="str">
        <f>_xlfn.LET(_xlpm.raw,_xlfn.XLOOKUP(A47,SITE1!$C$4:$C$1313,SITE1!$E$4:$E$1313),_xlpm.cleanRaw,SUBSTITUTE(SUBSTITUTE(_xlpm.raw,"_PIN","."),"PIN","."),_xlpm.mainPart,MID(_xlpm.cleanRaw,2,FIND(".",_xlpm.cleanRaw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" t="str">
        <f>_xlfn.LET(_xlpm.raw,_xlfn.XLOOKUP(A47,SITE3!$C$4:$C$1313,SITE3!$E$4:$E$1313),_xlpm.cleanRaw,SUBSTITUTE(SUBSTITUTE(_xlpm.raw,"_PIN","."),"PIN","."),_xlpm.mainPart,MID(_xlpm.cleanRaw,2,FIND(".",_xlpm.cleanRaw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" t="str">
        <f>_xlfn.LET(_xlpm.raw,_xlfn.XLOOKUP(A47,SITE5!$C$4:$C$1313,SITE5!$E$4:$E$1313),_xlpm.cleanRaw,SUBSTITUTE(SUBSTITUTE(_xlpm.raw,"_PIN","."),"PIN","."),_xlpm.mainPart,MID(_xlpm.cleanRaw,2,FIND(".",_xlpm.cleanRaw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" t="str">
        <f>""</f>
        <v/>
      </c>
      <c r="J47" t="str">
        <f t="shared" si="0"/>
        <v>AA50;VSS;;10.2999999999999;9.1;;;;</v>
      </c>
    </row>
    <row r="48" spans="1:10">
      <c r="A48" t="s">
        <v>3545</v>
      </c>
      <c r="B48" t="str">
        <f>_xlfn.XLOOKUP(A48,SITE1!$R$4:$R$1313,SITE1!$S$4:$S$1313)</f>
        <v>JTAG_2_TCK</v>
      </c>
      <c r="C48" t="str" cm="1">
        <f t="array" ref="C48">_xlfn.TEXTJOIN(",",TRUE,_xlfn.UNIQUE(TRANSPOSE(_xlfn.MAP(_xlfn.XLOOKUP(A48,SITE1!$C$4:$C$1313,SITE1!$F$4:$L$1313),_xlfn.LAMBDA(_xlpm.x,IF(_xlpm.x&lt;&gt;"",TRIM(CLEAN(LEFT(_xlpm.x,FIND(".",_xlpm.x &amp; ".")-1))),""))))))</f>
        <v/>
      </c>
      <c r="D48">
        <v>8.5829999999999895</v>
      </c>
      <c r="E48">
        <v>9.1</v>
      </c>
      <c r="F48" t="str">
        <f>_xlfn.LET(_xlpm.raw,_xlfn.XLOOKUP(A48,SITE1!$C$4:$C$1313,SITE1!$E$4:$E$1313),_xlpm.cleanRaw,SUBSTITUTE(SUBSTITUTE(_xlpm.raw,"_PIN","."),"PIN","."),_xlpm.mainPart,MID(_xlpm.cleanRaw,2,FIND(".",_xlpm.cleanRaw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508062</v>
      </c>
      <c r="G48" t="str">
        <f>_xlfn.LET(_xlpm.raw,_xlfn.XLOOKUP(A48,SITE3!$C$4:$C$1313,SITE3!$E$4:$E$1313),_xlpm.cleanRaw,SUBSTITUTE(SUBSTITUTE(_xlpm.raw,"_PIN","."),"PIN","."),_xlpm.mainPart,MID(_xlpm.cleanRaw,2,FIND(".",_xlpm.cleanRaw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H48" t="str">
        <f>_xlfn.LET(_xlpm.raw,_xlfn.XLOOKUP(A48,SITE5!$C$4:$C$1313,SITE5!$E$4:$E$1313),_xlpm.cleanRaw,SUBSTITUTE(SUBSTITUTE(_xlpm.raw,"_PIN","."),"PIN","."),_xlpm.mainPart,MID(_xlpm.cleanRaw,2,FIND(".",_xlpm.cleanRaw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808062</v>
      </c>
      <c r="I48" t="str">
        <f>""</f>
        <v/>
      </c>
      <c r="J48" t="str">
        <f t="shared" si="0"/>
        <v>AA54;JTAG_2_TCK;;8.58299999999999;9.1;508062;505062;808062;</v>
      </c>
    </row>
    <row r="49" spans="1:10">
      <c r="A49" t="s">
        <v>3522</v>
      </c>
      <c r="B49" t="str">
        <f>_xlfn.XLOOKUP(A49,SITE1!$R$4:$R$1313,SITE1!$S$4:$S$1313)</f>
        <v>RSVD</v>
      </c>
      <c r="C49" t="str" cm="1">
        <f t="array" ref="C49">_xlfn.TEXTJOIN(",",TRUE,_xlfn.UNIQUE(TRANSPOSE(_xlfn.MAP(_xlfn.XLOOKUP(A49,SITE1!$C$4:$C$1313,SITE1!$F$4:$L$1313),_xlfn.LAMBDA(_xlpm.x,IF(_xlpm.x&lt;&gt;"",TRIM(CLEAN(LEFT(_xlpm.x,FIND(".",_xlpm.x &amp; ".")-1))),""))))))</f>
        <v/>
      </c>
      <c r="D49">
        <v>6.8659999999999997</v>
      </c>
      <c r="E49">
        <v>9.1</v>
      </c>
      <c r="F49" t="str">
        <f>_xlfn.LET(_xlpm.raw,_xlfn.XLOOKUP(A49,SITE1!$C$4:$C$1313,SITE1!$E$4:$E$1313),_xlpm.cleanRaw,SUBSTITUTE(SUBSTITUTE(_xlpm.raw,"_PIN","."),"PIN","."),_xlpm.mainPart,MID(_xlpm.cleanRaw,2,FIND(".",_xlpm.cleanRaw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" t="str">
        <f>_xlfn.LET(_xlpm.raw,_xlfn.XLOOKUP(A49,SITE3!$C$4:$C$1313,SITE3!$E$4:$E$1313),_xlpm.cleanRaw,SUBSTITUTE(SUBSTITUTE(_xlpm.raw,"_PIN","."),"PIN","."),_xlpm.mainPart,MID(_xlpm.cleanRaw,2,FIND(".",_xlpm.cleanRaw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" t="str">
        <f>_xlfn.LET(_xlpm.raw,_xlfn.XLOOKUP(A49,SITE5!$C$4:$C$1313,SITE5!$E$4:$E$1313),_xlpm.cleanRaw,SUBSTITUTE(SUBSTITUTE(_xlpm.raw,"_PIN","."),"PIN","."),_xlpm.mainPart,MID(_xlpm.cleanRaw,2,FIND(".",_xlpm.cleanRaw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" t="str">
        <f>""</f>
        <v/>
      </c>
      <c r="J49" t="str">
        <f t="shared" si="0"/>
        <v>AA58;RSVD;;6.866;9.1;;;;</v>
      </c>
    </row>
    <row r="50" spans="1:10">
      <c r="A50" t="s">
        <v>4608</v>
      </c>
      <c r="B50" t="str">
        <f>_xlfn.XLOOKUP(A50,SITE1!$R$4:$R$1313,SITE1!$S$4:$S$1313)</f>
        <v>PCIE_19_UP_7_SATA_7_RXN</v>
      </c>
      <c r="C50" t="str" cm="1">
        <f t="array" ref="C50">_xlfn.TEXTJOIN(",",TRUE,_xlfn.UNIQUE(TRANSPOSE(_xlfn.MAP(_xlfn.XLOOKUP(A50,SITE1!$C$4:$C$1313,SITE1!$F$4:$L$1313),_xlfn.LAMBDA(_xlpm.x,IF(_xlpm.x&lt;&gt;"",TRIM(CLEAN(LEFT(_xlpm.x,FIND(".",_xlpm.x &amp; ".")-1))),""))))))</f>
        <v>LA8</v>
      </c>
      <c r="D50">
        <v>5.149</v>
      </c>
      <c r="E50">
        <v>9.1</v>
      </c>
      <c r="F50" t="str">
        <f>_xlfn.LET(_xlpm.raw,_xlfn.XLOOKUP(A50,SITE1!$C$4:$C$1313,SITE1!$E$4:$E$1313),_xlpm.cleanRaw,SUBSTITUTE(SUBSTITUTE(_xlpm.raw,"_PIN","."),"PIN","."),_xlpm.mainPart,MID(_xlpm.cleanRaw,2,FIND(".",_xlpm.cleanRaw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507085</v>
      </c>
      <c r="G50" t="str">
        <f>_xlfn.LET(_xlpm.raw,_xlfn.XLOOKUP(A50,SITE3!$C$4:$C$1313,SITE3!$E$4:$E$1313),_xlpm.cleanRaw,SUBSTITUTE(SUBSTITUTE(_xlpm.raw,"_PIN","."),"PIN","."),_xlpm.mainPart,MID(_xlpm.cleanRaw,2,FIND(".",_xlpm.cleanRaw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H50" t="str">
        <f>_xlfn.LET(_xlpm.raw,_xlfn.XLOOKUP(A50,SITE5!$C$4:$C$1313,SITE5!$E$4:$E$1313),_xlpm.cleanRaw,SUBSTITUTE(SUBSTITUTE(_xlpm.raw,"_PIN","."),"PIN","."),_xlpm.mainPart,MID(_xlpm.cleanRaw,2,FIND(".",_xlpm.cleanRaw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809085</v>
      </c>
      <c r="I50" t="str">
        <f>""</f>
        <v/>
      </c>
      <c r="J50" t="str">
        <f t="shared" si="0"/>
        <v>AA61;PCIE_19_UP_7_SATA_7_RXN;LA8;5.149;9.1;507085;504085;809085;</v>
      </c>
    </row>
    <row r="51" spans="1:10">
      <c r="A51" t="s">
        <v>4735</v>
      </c>
      <c r="B51" t="str">
        <f>_xlfn.XLOOKUP(A51,SITE1!$R$4:$R$1313,SITE1!$S$4:$S$1313)</f>
        <v>PCIEUP_15_TXP</v>
      </c>
      <c r="C51" t="str" cm="1">
        <f t="array" ref="C51">_xlfn.TEXTJOIN(",",TRUE,_xlfn.UNIQUE(TRANSPOSE(_xlfn.MAP(_xlfn.XLOOKUP(A51,SITE1!$C$4:$C$1313,SITE1!$F$4:$L$1313),_xlfn.LAMBDA(_xlpm.x,IF(_xlpm.x&lt;&gt;"",TRIM(CLEAN(LEFT(_xlpm.x,FIND(".",_xlpm.x &amp; ".")-1))),""))))))</f>
        <v>LA12</v>
      </c>
      <c r="D51">
        <v>3.4319999999999902</v>
      </c>
      <c r="E51">
        <v>9.1</v>
      </c>
      <c r="F51" t="str">
        <f>_xlfn.LET(_xlpm.raw,_xlfn.XLOOKUP(A51,SITE1!$C$4:$C$1313,SITE1!$E$4:$E$1313),_xlpm.cleanRaw,SUBSTITUTE(SUBSTITUTE(_xlpm.raw,"_PIN","."),"PIN","."),_xlpm.mainPart,MID(_xlpm.cleanRaw,2,FIND(".",_xlpm.cleanRaw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509020</v>
      </c>
      <c r="G51" t="str">
        <f>_xlfn.LET(_xlpm.raw,_xlfn.XLOOKUP(A51,SITE3!$C$4:$C$1313,SITE3!$E$4:$E$1313),_xlpm.cleanRaw,SUBSTITUTE(SUBSTITUTE(_xlpm.raw,"_PIN","."),"PIN","."),_xlpm.mainPart,MID(_xlpm.cleanRaw,2,FIND(".",_xlpm.cleanRaw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H51" t="str">
        <f>_xlfn.LET(_xlpm.raw,_xlfn.XLOOKUP(A51,SITE5!$C$4:$C$1313,SITE5!$E$4:$E$1313),_xlpm.cleanRaw,SUBSTITUTE(SUBSTITUTE(_xlpm.raw,"_PIN","."),"PIN","."),_xlpm.mainPart,MID(_xlpm.cleanRaw,2,FIND(".",_xlpm.cleanRaw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I51" t="str">
        <f>""</f>
        <v/>
      </c>
      <c r="J51" t="str">
        <f t="shared" si="0"/>
        <v>AA65;PCIEUP_15_TXP;LA12;3.43199999999999;9.1;509020;506023;807023;</v>
      </c>
    </row>
    <row r="52" spans="1:10">
      <c r="A52" t="s">
        <v>4826</v>
      </c>
      <c r="B52" t="str">
        <f>_xlfn.XLOOKUP(A52,SITE1!$R$4:$R$1313,SITE1!$S$4:$S$1313)</f>
        <v>SATA_PLLOBSN</v>
      </c>
      <c r="C52" t="str" cm="1">
        <f t="array" ref="C52">_xlfn.TEXTJOIN(",",TRUE,_xlfn.UNIQUE(TRANSPOSE(_xlfn.MAP(_xlfn.XLOOKUP(A52,SITE1!$C$4:$C$1313,SITE1!$F$4:$L$1313),_xlfn.LAMBDA(_xlpm.x,IF(_xlpm.x&lt;&gt;"",TRIM(CLEAN(LEFT(_xlpm.x,FIND(".",_xlpm.x &amp; ".")-1))),""))))))</f>
        <v>SMPA11,RA211</v>
      </c>
      <c r="D52">
        <v>1.2449999999999899</v>
      </c>
      <c r="E52">
        <v>8.8099999999999898</v>
      </c>
      <c r="F52" t="str">
        <f>_xlfn.LET(_xlpm.raw,_xlfn.XLOOKUP(A52,SITE1!$C$4:$C$1313,SITE1!$E$4:$E$1313),_xlpm.cleanRaw,SUBSTITUTE(SUBSTITUTE(_xlpm.raw,"_PIN","."),"PIN","."),_xlpm.mainPart,MID(_xlpm.cleanRaw,2,FIND(".",_xlpm.cleanRaw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G52" t="str">
        <f>_xlfn.LET(_xlpm.raw,_xlfn.XLOOKUP(A52,SITE3!$C$4:$C$1313,SITE3!$E$4:$E$1313),_xlpm.cleanRaw,SUBSTITUTE(SUBSTITUTE(_xlpm.raw,"_PIN","."),"PIN","."),_xlpm.mainPart,MID(_xlpm.cleanRaw,2,FIND(".",_xlpm.cleanRaw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H52" t="str">
        <f>_xlfn.LET(_xlpm.raw,_xlfn.XLOOKUP(A52,SITE5!$C$4:$C$1313,SITE5!$E$4:$E$1313),_xlpm.cleanRaw,SUBSTITUTE(SUBSTITUTE(_xlpm.raw,"_PIN","."),"PIN","."),_xlpm.mainPart,MID(_xlpm.cleanRaw,2,FIND(".",_xlpm.cleanRaw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807013</v>
      </c>
      <c r="I52" t="str">
        <f>""</f>
        <v/>
      </c>
      <c r="J52" t="str">
        <f t="shared" si="0"/>
        <v>AA69;SATA_PLLOBSN;SMPA11,RA211;1.24499999999999;8.80999999999999;509009;506009;807013;</v>
      </c>
    </row>
    <row r="53" spans="1:10">
      <c r="A53" t="s">
        <v>4828</v>
      </c>
      <c r="B53" t="str">
        <f>_xlfn.XLOOKUP(A53,SITE1!$R$4:$R$1313,SITE1!$S$4:$S$1313)</f>
        <v>SATA_PLLOBSP</v>
      </c>
      <c r="C53" t="str" cm="1">
        <f t="array" ref="C53">_xlfn.TEXTJOIN(",",TRUE,_xlfn.UNIQUE(TRANSPOSE(_xlfn.MAP(_xlfn.XLOOKUP(A53,SITE1!$C$4:$C$1313,SITE1!$F$4:$L$1313),_xlfn.LAMBDA(_xlpm.x,IF(_xlpm.x&lt;&gt;"",TRIM(CLEAN(LEFT(_xlpm.x,FIND(".",_xlpm.x &amp; ".")-1))),""))))))</f>
        <v>SMPA12,RA212</v>
      </c>
      <c r="D53">
        <v>0.41499999999999898</v>
      </c>
      <c r="E53">
        <v>8.8099999999999898</v>
      </c>
      <c r="F53" t="str">
        <f>_xlfn.LET(_xlpm.raw,_xlfn.XLOOKUP(A53,SITE1!$C$4:$C$1313,SITE1!$E$4:$E$1313),_xlpm.cleanRaw,SUBSTITUTE(SUBSTITUTE(_xlpm.raw,"_PIN","."),"PIN","."),_xlpm.mainPart,MID(_xlpm.cleanRaw,2,FIND(".",_xlpm.cleanRaw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509007</v>
      </c>
      <c r="G53" t="str">
        <f>_xlfn.LET(_xlpm.raw,_xlfn.XLOOKUP(A53,SITE3!$C$4:$C$1313,SITE3!$E$4:$E$1313),_xlpm.cleanRaw,SUBSTITUTE(SUBSTITUTE(_xlpm.raw,"_PIN","."),"PIN","."),_xlpm.mainPart,MID(_xlpm.cleanRaw,2,FIND(".",_xlpm.cleanRaw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H53" t="str">
        <f>_xlfn.LET(_xlpm.raw,_xlfn.XLOOKUP(A53,SITE5!$C$4:$C$1313,SITE5!$E$4:$E$1313),_xlpm.cleanRaw,SUBSTITUTE(SUBSTITUTE(_xlpm.raw,"_PIN","."),"PIN","."),_xlpm.mainPart,MID(_xlpm.cleanRaw,2,FIND(".",_xlpm.cleanRaw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807011</v>
      </c>
      <c r="I53" t="str">
        <f>""</f>
        <v/>
      </c>
      <c r="J53" t="str">
        <f t="shared" si="0"/>
        <v>AA71;SATA_PLLOBSP;SMPA12,RA212;0.414999999999999;8.80999999999999;509007;506007;807011;</v>
      </c>
    </row>
    <row r="54" spans="1:10">
      <c r="A54" t="s">
        <v>227</v>
      </c>
      <c r="B54" t="str">
        <f>_xlfn.XLOOKUP(A54,SITE1!$R$4:$R$1313,SITE1!$S$4:$S$1313)</f>
        <v>GPP_A_8_CLKRUNB</v>
      </c>
      <c r="C54" t="str" cm="1">
        <f t="array" ref="C54">_xlfn.TEXTJOIN(",",TRUE,_xlfn.UNIQUE(TRANSPOSE(_xlfn.MAP(_xlfn.XLOOKUP(A54,SITE1!$C$4:$C$1313,SITE1!$F$4:$L$1313),_xlfn.LAMBDA(_xlpm.x,IF(_xlpm.x&lt;&gt;"",TRIM(CLEAN(LEFT(_xlpm.x,FIND(".",_xlpm.x &amp; ".")-1))),""))))))</f>
        <v/>
      </c>
      <c r="D54">
        <v>32.619999999999997</v>
      </c>
      <c r="E54">
        <v>9.3099999999999898</v>
      </c>
      <c r="F54" t="str">
        <f>_xlfn.LET(_xlpm.raw,_xlfn.XLOOKUP(A54,SITE1!$C$4:$C$1313,SITE1!$E$4:$E$1313),_xlpm.cleanRaw,SUBSTITUTE(SUBSTITUTE(_xlpm.raw,"_PIN","."),"PIN","."),_xlpm.mainPart,MID(_xlpm.cleanRaw,2,FIND(".",_xlpm.cleanRaw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54" t="str">
        <f>_xlfn.LET(_xlpm.raw,_xlfn.XLOOKUP(A54,SITE3!$C$4:$C$1313,SITE3!$E$4:$E$1313),_xlpm.cleanRaw,SUBSTITUTE(SUBSTITUTE(_xlpm.raw,"_PIN","."),"PIN","."),_xlpm.mainPart,MID(_xlpm.cleanRaw,2,FIND(".",_xlpm.cleanRaw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803117</v>
      </c>
      <c r="H54" t="str">
        <f>_xlfn.LET(_xlpm.raw,_xlfn.XLOOKUP(A54,SITE5!$C$4:$C$1313,SITE5!$E$4:$E$1313),_xlpm.cleanRaw,SUBSTITUTE(SUBSTITUTE(_xlpm.raw,"_PIN","."),"PIN","."),_xlpm.mainPart,MID(_xlpm.cleanRaw,2,FIND(".",_xlpm.cleanRaw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704117</v>
      </c>
      <c r="I54" t="str">
        <f>""</f>
        <v/>
      </c>
      <c r="J54" t="str">
        <f t="shared" si="0"/>
        <v>AB1;GPP_A_8_CLKRUNB;;32.62;9.30999999999999;606117;803117;704117;</v>
      </c>
    </row>
    <row r="55" spans="1:10">
      <c r="A55" t="s">
        <v>321</v>
      </c>
      <c r="B55" t="str">
        <f>_xlfn.XLOOKUP(A55,SITE1!$R$4:$R$1313,SITE1!$S$4:$S$1313)</f>
        <v>GPP_A_14_ESPI_RESETB</v>
      </c>
      <c r="C55" t="str" cm="1">
        <f t="array" ref="C55">_xlfn.TEXTJOIN(",",TRUE,_xlfn.UNIQUE(TRANSPOSE(_xlfn.MAP(_xlfn.XLOOKUP(A55,SITE1!$C$4:$C$1313,SITE1!$F$4:$L$1313),_xlfn.LAMBDA(_xlpm.x,IF(_xlpm.x&lt;&gt;"",TRIM(CLEAN(LEFT(_xlpm.x,FIND(".",_xlpm.x &amp; ".")-1))),""))))))</f>
        <v/>
      </c>
      <c r="D55">
        <v>31.79</v>
      </c>
      <c r="E55">
        <v>9.3099999999999898</v>
      </c>
      <c r="F55" t="str">
        <f>_xlfn.LET(_xlpm.raw,_xlfn.XLOOKUP(A55,SITE1!$C$4:$C$1313,SITE1!$E$4:$E$1313),_xlpm.cleanRaw,SUBSTITUTE(SUBSTITUTE(_xlpm.raw,"_PIN","."),"PIN","."),_xlpm.mainPart,MID(_xlpm.cleanRaw,2,FIND(".",_xlpm.cleanRaw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55" t="str">
        <f>_xlfn.LET(_xlpm.raw,_xlfn.XLOOKUP(A55,SITE3!$C$4:$C$1313,SITE3!$E$4:$E$1313),_xlpm.cleanRaw,SUBSTITUTE(SUBSTITUTE(_xlpm.raw,"_PIN","."),"PIN","."),_xlpm.mainPart,MID(_xlpm.cleanRaw,2,FIND(".",_xlpm.cleanRaw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804018</v>
      </c>
      <c r="H55" t="str">
        <f>_xlfn.LET(_xlpm.raw,_xlfn.XLOOKUP(A55,SITE5!$C$4:$C$1313,SITE5!$E$4:$E$1313),_xlpm.cleanRaw,SUBSTITUTE(SUBSTITUTE(_xlpm.raw,"_PIN","."),"PIN","."),_xlpm.mainPart,MID(_xlpm.cleanRaw,2,FIND(".",_xlpm.cleanRaw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703018</v>
      </c>
      <c r="I55" t="str">
        <f>""</f>
        <v/>
      </c>
      <c r="J55" t="str">
        <f t="shared" si="0"/>
        <v>AB3;GPP_A_14_ESPI_RESETB;;31.79;9.30999999999999;607018;804018;703018;</v>
      </c>
    </row>
    <row r="56" spans="1:10">
      <c r="A56" t="s">
        <v>287</v>
      </c>
      <c r="B56" t="str">
        <f>_xlfn.XLOOKUP(A56,SITE1!$R$4:$R$1313,SITE1!$S$4:$S$1313)</f>
        <v>VSS</v>
      </c>
      <c r="C56" t="str" cm="1">
        <f t="array" ref="C56">_xlfn.TEXTJOIN(",",TRUE,_xlfn.UNIQUE(TRANSPOSE(_xlfn.MAP(_xlfn.XLOOKUP(A56,SITE1!$C$4:$C$1313,SITE1!$F$4:$L$1313),_xlfn.LAMBDA(_xlpm.x,IF(_xlpm.x&lt;&gt;"",TRIM(CLEAN(LEFT(_xlpm.x,FIND(".",_xlpm.x &amp; ".")-1))),""))))))</f>
        <v/>
      </c>
      <c r="D56">
        <v>30.96</v>
      </c>
      <c r="E56">
        <v>9.3099999999999898</v>
      </c>
      <c r="F56" t="str">
        <f>_xlfn.LET(_xlpm.raw,_xlfn.XLOOKUP(A56,SITE1!$C$4:$C$1313,SITE1!$E$4:$E$1313),_xlpm.cleanRaw,SUBSTITUTE(SUBSTITUTE(_xlpm.raw,"_PIN","."),"PIN","."),_xlpm.mainPart,MID(_xlpm.cleanRaw,2,FIND(".",_xlpm.cleanRaw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" t="str">
        <f>_xlfn.LET(_xlpm.raw,_xlfn.XLOOKUP(A56,SITE3!$C$4:$C$1313,SITE3!$E$4:$E$1313),_xlpm.cleanRaw,SUBSTITUTE(SUBSTITUTE(_xlpm.raw,"_PIN","."),"PIN","."),_xlpm.mainPart,MID(_xlpm.cleanRaw,2,FIND(".",_xlpm.cleanRaw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" t="str">
        <f>_xlfn.LET(_xlpm.raw,_xlfn.XLOOKUP(A56,SITE5!$C$4:$C$1313,SITE5!$E$4:$E$1313),_xlpm.cleanRaw,SUBSTITUTE(SUBSTITUTE(_xlpm.raw,"_PIN","."),"PIN","."),_xlpm.mainPart,MID(_xlpm.cleanRaw,2,FIND(".",_xlpm.cleanRaw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" t="str">
        <f>""</f>
        <v/>
      </c>
      <c r="J56" t="str">
        <f t="shared" si="0"/>
        <v>AB5;VSS;;30.96;9.30999999999999;;;;</v>
      </c>
    </row>
    <row r="57" spans="1:10">
      <c r="A57" t="s">
        <v>5181</v>
      </c>
      <c r="B57" t="str">
        <f>_xlfn.XLOOKUP(A57,SITE1!$R$4:$R$1313,SITE1!$S$4:$S$1313)</f>
        <v>VSS</v>
      </c>
      <c r="C57" t="str" cm="1">
        <f t="array" ref="C57">_xlfn.TEXTJOIN(",",TRUE,_xlfn.UNIQUE(TRANSPOSE(_xlfn.MAP(_xlfn.XLOOKUP(A57,SITE1!$C$4:$C$1313,SITE1!$F$4:$L$1313),_xlfn.LAMBDA(_xlpm.x,IF(_xlpm.x&lt;&gt;"",TRIM(CLEAN(LEFT(_xlpm.x,FIND(".",_xlpm.x &amp; ".")-1))),""))))))</f>
        <v/>
      </c>
      <c r="D57">
        <v>1.6599999999999899</v>
      </c>
      <c r="E57">
        <v>9.3099999999999898</v>
      </c>
      <c r="F57" t="str">
        <f>_xlfn.LET(_xlpm.raw,_xlfn.XLOOKUP(A57,SITE1!$C$4:$C$1313,SITE1!$E$4:$E$1313),_xlpm.cleanRaw,SUBSTITUTE(SUBSTITUTE(_xlpm.raw,"_PIN","."),"PIN","."),_xlpm.mainPart,MID(_xlpm.cleanRaw,2,FIND(".",_xlpm.cleanRaw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" t="str">
        <f>_xlfn.LET(_xlpm.raw,_xlfn.XLOOKUP(A57,SITE3!$C$4:$C$1313,SITE3!$E$4:$E$1313),_xlpm.cleanRaw,SUBSTITUTE(SUBSTITUTE(_xlpm.raw,"_PIN","."),"PIN","."),_xlpm.mainPart,MID(_xlpm.cleanRaw,2,FIND(".",_xlpm.cleanRaw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" t="str">
        <f>_xlfn.LET(_xlpm.raw,_xlfn.XLOOKUP(A57,SITE5!$C$4:$C$1313,SITE5!$E$4:$E$1313),_xlpm.cleanRaw,SUBSTITUTE(SUBSTITUTE(_xlpm.raw,"_PIN","."),"PIN","."),_xlpm.mainPart,MID(_xlpm.cleanRaw,2,FIND(".",_xlpm.cleanRaw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" t="str">
        <f>""</f>
        <v/>
      </c>
      <c r="J57" t="str">
        <f t="shared" si="0"/>
        <v>AB68;VSS;;1.65999999999999;9.30999999999999;;;;</v>
      </c>
    </row>
    <row r="58" spans="1:10">
      <c r="A58" t="s">
        <v>5182</v>
      </c>
      <c r="B58" t="str">
        <f>_xlfn.XLOOKUP(A58,SITE1!$R$4:$R$1313,SITE1!$S$4:$S$1313)</f>
        <v>VSS</v>
      </c>
      <c r="C58" t="str" cm="1">
        <f t="array" ref="C58">_xlfn.TEXTJOIN(",",TRUE,_xlfn.UNIQUE(TRANSPOSE(_xlfn.MAP(_xlfn.XLOOKUP(A58,SITE1!$C$4:$C$1313,SITE1!$F$4:$L$1313),_xlfn.LAMBDA(_xlpm.x,IF(_xlpm.x&lt;&gt;"",TRIM(CLEAN(LEFT(_xlpm.x,FIND(".",_xlpm.x &amp; ".")-1))),""))))))</f>
        <v/>
      </c>
      <c r="D58">
        <v>0.82999999999999796</v>
      </c>
      <c r="E58">
        <v>9.3099999999999898</v>
      </c>
      <c r="F58" t="str">
        <f>_xlfn.LET(_xlpm.raw,_xlfn.XLOOKUP(A58,SITE1!$C$4:$C$1313,SITE1!$E$4:$E$1313),_xlpm.cleanRaw,SUBSTITUTE(SUBSTITUTE(_xlpm.raw,"_PIN","."),"PIN","."),_xlpm.mainPart,MID(_xlpm.cleanRaw,2,FIND(".",_xlpm.cleanRaw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" t="str">
        <f>_xlfn.LET(_xlpm.raw,_xlfn.XLOOKUP(A58,SITE3!$C$4:$C$1313,SITE3!$E$4:$E$1313),_xlpm.cleanRaw,SUBSTITUTE(SUBSTITUTE(_xlpm.raw,"_PIN","."),"PIN","."),_xlpm.mainPart,MID(_xlpm.cleanRaw,2,FIND(".",_xlpm.cleanRaw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" t="str">
        <f>_xlfn.LET(_xlpm.raw,_xlfn.XLOOKUP(A58,SITE5!$C$4:$C$1313,SITE5!$E$4:$E$1313),_xlpm.cleanRaw,SUBSTITUTE(SUBSTITUTE(_xlpm.raw,"_PIN","."),"PIN","."),_xlpm.mainPart,MID(_xlpm.cleanRaw,2,FIND(".",_xlpm.cleanRaw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" t="str">
        <f>""</f>
        <v/>
      </c>
      <c r="J58" t="str">
        <f t="shared" si="0"/>
        <v>AB70;VSS;;0.829999999999998;9.30999999999999;;;;</v>
      </c>
    </row>
    <row r="59" spans="1:10">
      <c r="A59" t="s">
        <v>5183</v>
      </c>
      <c r="B59" t="str">
        <f>_xlfn.XLOOKUP(A59,SITE1!$R$4:$R$1313,SITE1!$S$4:$S$1313)</f>
        <v>VSS</v>
      </c>
      <c r="C59" t="str" cm="1">
        <f t="array" ref="C59">_xlfn.TEXTJOIN(",",TRUE,_xlfn.UNIQUE(TRANSPOSE(_xlfn.MAP(_xlfn.XLOOKUP(A59,SITE1!$C$4:$C$1313,SITE1!$F$4:$L$1313),_xlfn.LAMBDA(_xlpm.x,IF(_xlpm.x&lt;&gt;"",TRIM(CLEAN(LEFT(_xlpm.x,FIND(".",_xlpm.x &amp; ".")-1))),""))))))</f>
        <v/>
      </c>
      <c r="D59">
        <v>0</v>
      </c>
      <c r="E59">
        <v>9.3099999999999898</v>
      </c>
      <c r="F59" t="str">
        <f>_xlfn.LET(_xlpm.raw,_xlfn.XLOOKUP(A59,SITE1!$C$4:$C$1313,SITE1!$E$4:$E$1313),_xlpm.cleanRaw,SUBSTITUTE(SUBSTITUTE(_xlpm.raw,"_PIN","."),"PIN","."),_xlpm.mainPart,MID(_xlpm.cleanRaw,2,FIND(".",_xlpm.cleanRaw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" t="str">
        <f>_xlfn.LET(_xlpm.raw,_xlfn.XLOOKUP(A59,SITE3!$C$4:$C$1313,SITE3!$E$4:$E$1313),_xlpm.cleanRaw,SUBSTITUTE(SUBSTITUTE(_xlpm.raw,"_PIN","."),"PIN","."),_xlpm.mainPart,MID(_xlpm.cleanRaw,2,FIND(".",_xlpm.cleanRaw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" t="str">
        <f>_xlfn.LET(_xlpm.raw,_xlfn.XLOOKUP(A59,SITE5!$C$4:$C$1313,SITE5!$E$4:$E$1313),_xlpm.cleanRaw,SUBSTITUTE(SUBSTITUTE(_xlpm.raw,"_PIN","."),"PIN","."),_xlpm.mainPart,MID(_xlpm.cleanRaw,2,FIND(".",_xlpm.cleanRaw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" t="str">
        <f>""</f>
        <v/>
      </c>
      <c r="J59" t="str">
        <f t="shared" si="0"/>
        <v>AB72;VSS;;0;9.30999999999999;;;;</v>
      </c>
    </row>
    <row r="60" spans="1:10">
      <c r="A60" t="s">
        <v>331</v>
      </c>
      <c r="B60" t="str">
        <f>_xlfn.XLOOKUP(A60,SITE1!$R$4:$R$1313,SITE1!$S$4:$S$1313)</f>
        <v>GPP_A_11_PMEB</v>
      </c>
      <c r="C60" t="str" cm="1">
        <f t="array" ref="C60">_xlfn.TEXTJOIN(",",TRUE,_xlfn.UNIQUE(TRANSPOSE(_xlfn.MAP(_xlfn.XLOOKUP(A60,SITE1!$C$4:$C$1313,SITE1!$F$4:$L$1313),_xlfn.LAMBDA(_xlpm.x,IF(_xlpm.x&lt;&gt;"",TRIM(CLEAN(LEFT(_xlpm.x,FIND(".",_xlpm.x &amp; ".")-1))),""))))))</f>
        <v/>
      </c>
      <c r="D60">
        <v>32.204999999999998</v>
      </c>
      <c r="E60">
        <v>9.8099999999999898</v>
      </c>
      <c r="F60" t="str">
        <f>_xlfn.LET(_xlpm.raw,_xlfn.XLOOKUP(A60,SITE1!$C$4:$C$1313,SITE1!$E$4:$E$1313),_xlpm.cleanRaw,SUBSTITUTE(SUBSTITUTE(_xlpm.raw,"_PIN","."),"PIN","."),_xlpm.mainPart,MID(_xlpm.cleanRaw,2,FIND(".",_xlpm.cleanRaw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60" t="str">
        <f>_xlfn.LET(_xlpm.raw,_xlfn.XLOOKUP(A60,SITE3!$C$4:$C$1313,SITE3!$E$4:$E$1313),_xlpm.cleanRaw,SUBSTITUTE(SUBSTITUTE(_xlpm.raw,"_PIN","."),"PIN","."),_xlpm.mainPart,MID(_xlpm.cleanRaw,2,FIND(".",_xlpm.cleanRaw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804017</v>
      </c>
      <c r="H60" t="str">
        <f>_xlfn.LET(_xlpm.raw,_xlfn.XLOOKUP(A60,SITE5!$C$4:$C$1313,SITE5!$E$4:$E$1313),_xlpm.cleanRaw,SUBSTITUTE(SUBSTITUTE(_xlpm.raw,"_PIN","."),"PIN","."),_xlpm.mainPart,MID(_xlpm.cleanRaw,2,FIND(".",_xlpm.cleanRaw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703017</v>
      </c>
      <c r="I60" t="str">
        <f>""</f>
        <v/>
      </c>
      <c r="J60" t="str">
        <f t="shared" si="0"/>
        <v>AC2;GPP_A_11_PMEB;;32.205;9.80999999999999;607017;804017;703017;</v>
      </c>
    </row>
    <row r="61" spans="1:10">
      <c r="A61" t="s">
        <v>58</v>
      </c>
      <c r="B61" t="str">
        <f>_xlfn.XLOOKUP(A61,SITE1!$R$4:$R$1313,SITE1!$S$4:$S$1313)</f>
        <v>GPP_A_15_SUSACKB</v>
      </c>
      <c r="C61" t="str" cm="1">
        <f t="array" ref="C61">_xlfn.TEXTJOIN(",",TRUE,_xlfn.UNIQUE(TRANSPOSE(_xlfn.MAP(_xlfn.XLOOKUP(A61,SITE1!$C$4:$C$1313,SITE1!$F$4:$L$1313),_xlfn.LAMBDA(_xlpm.x,IF(_xlpm.x&lt;&gt;"",TRIM(CLEAN(LEFT(_xlpm.x,FIND(".",_xlpm.x &amp; ".")-1))),""))))))</f>
        <v/>
      </c>
      <c r="D61">
        <v>31.375</v>
      </c>
      <c r="E61">
        <v>9.8099999999999898</v>
      </c>
      <c r="F61" t="str">
        <f>_xlfn.LET(_xlpm.raw,_xlfn.XLOOKUP(A61,SITE1!$C$4:$C$1313,SITE1!$E$4:$E$1313),_xlpm.cleanRaw,SUBSTITUTE(SUBSTITUTE(_xlpm.raw,"_PIN","."),"PIN","."),_xlpm.mainPart,MID(_xlpm.cleanRaw,2,FIND(".",_xlpm.cleanRaw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61" t="str">
        <f>_xlfn.LET(_xlpm.raw,_xlfn.XLOOKUP(A61,SITE3!$C$4:$C$1313,SITE3!$E$4:$E$1313),_xlpm.cleanRaw,SUBSTITUTE(SUBSTITUTE(_xlpm.raw,"_PIN","."),"PIN","."),_xlpm.mainPart,MID(_xlpm.cleanRaw,2,FIND(".",_xlpm.cleanRaw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802069</v>
      </c>
      <c r="H61" t="str">
        <f>_xlfn.LET(_xlpm.raw,_xlfn.XLOOKUP(A61,SITE5!$C$4:$C$1313,SITE5!$E$4:$E$1313),_xlpm.cleanRaw,SUBSTITUTE(SUBSTITUTE(_xlpm.raw,"_PIN","."),"PIN","."),_xlpm.mainPart,MID(_xlpm.cleanRaw,2,FIND(".",_xlpm.cleanRaw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705071</v>
      </c>
      <c r="I61" t="str">
        <f>""</f>
        <v/>
      </c>
      <c r="J61" t="str">
        <f t="shared" si="0"/>
        <v>AC4;GPP_A_15_SUSACKB;;31.375;9.80999999999999;605071;802069;705071;</v>
      </c>
    </row>
    <row r="62" spans="1:10">
      <c r="A62" t="s">
        <v>5191</v>
      </c>
      <c r="B62" t="str">
        <f>_xlfn.XLOOKUP(A62,SITE1!$R$4:$R$1313,SITE1!$S$4:$S$1313)</f>
        <v>VSS</v>
      </c>
      <c r="C62" t="str" cm="1">
        <f t="array" ref="C62">_xlfn.TEXTJOIN(",",TRUE,_xlfn.UNIQUE(TRANSPOSE(_xlfn.MAP(_xlfn.XLOOKUP(A62,SITE1!$C$4:$C$1313,SITE1!$F$4:$L$1313),_xlfn.LAMBDA(_xlpm.x,IF(_xlpm.x&lt;&gt;"",TRIM(CLEAN(LEFT(_xlpm.x,FIND(".",_xlpm.x &amp; ".")-1))),""))))))</f>
        <v/>
      </c>
      <c r="D62">
        <v>30.045999999999999</v>
      </c>
      <c r="E62">
        <v>9.5950000000000006</v>
      </c>
      <c r="F62" t="str">
        <f>_xlfn.LET(_xlpm.raw,_xlfn.XLOOKUP(A62,SITE1!$C$4:$C$1313,SITE1!$E$4:$E$1313),_xlpm.cleanRaw,SUBSTITUTE(SUBSTITUTE(_xlpm.raw,"_PIN","."),"PIN","."),_xlpm.mainPart,MID(_xlpm.cleanRaw,2,FIND(".",_xlpm.cleanRaw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" t="str">
        <f>_xlfn.LET(_xlpm.raw,_xlfn.XLOOKUP(A62,SITE3!$C$4:$C$1313,SITE3!$E$4:$E$1313),_xlpm.cleanRaw,SUBSTITUTE(SUBSTITUTE(_xlpm.raw,"_PIN","."),"PIN","."),_xlpm.mainPart,MID(_xlpm.cleanRaw,2,FIND(".",_xlpm.cleanRaw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" t="str">
        <f>_xlfn.LET(_xlpm.raw,_xlfn.XLOOKUP(A62,SITE5!$C$4:$C$1313,SITE5!$E$4:$E$1313),_xlpm.cleanRaw,SUBSTITUTE(SUBSTITUTE(_xlpm.raw,"_PIN","."),"PIN","."),_xlpm.mainPart,MID(_xlpm.cleanRaw,2,FIND(".",_xlpm.cleanRaw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" t="str">
        <f>""</f>
        <v/>
      </c>
      <c r="J62" t="str">
        <f t="shared" si="0"/>
        <v>AC7;VSS;;30.046;9.595;;;;</v>
      </c>
    </row>
    <row r="63" spans="1:10">
      <c r="A63" t="s">
        <v>5184</v>
      </c>
      <c r="B63" t="str">
        <f>_xlfn.XLOOKUP(A63,SITE1!$R$4:$R$1313,SITE1!$S$4:$S$1313)</f>
        <v>VSS</v>
      </c>
      <c r="C63" t="str" cm="1">
        <f t="array" ref="C63">_xlfn.TEXTJOIN(",",TRUE,_xlfn.UNIQUE(TRANSPOSE(_xlfn.MAP(_xlfn.XLOOKUP(A63,SITE1!$C$4:$C$1313,SITE1!$F$4:$L$1313),_xlfn.LAMBDA(_xlpm.x,IF(_xlpm.x&lt;&gt;"",TRIM(CLEAN(LEFT(_xlpm.x,FIND(".",_xlpm.x &amp; ".")-1))),""))))))</f>
        <v/>
      </c>
      <c r="D63">
        <v>28.329000000000001</v>
      </c>
      <c r="E63">
        <v>9.5950000000000006</v>
      </c>
      <c r="F63" t="str">
        <f>_xlfn.LET(_xlpm.raw,_xlfn.XLOOKUP(A63,SITE1!$C$4:$C$1313,SITE1!$E$4:$E$1313),_xlpm.cleanRaw,SUBSTITUTE(SUBSTITUTE(_xlpm.raw,"_PIN","."),"PIN","."),_xlpm.mainPart,MID(_xlpm.cleanRaw,2,FIND(".",_xlpm.cleanRaw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" t="str">
        <f>_xlfn.LET(_xlpm.raw,_xlfn.XLOOKUP(A63,SITE5!$C$4:$C$1313,SITE5!$E$4:$E$1313),_xlpm.cleanRaw,SUBSTITUTE(SUBSTITUTE(_xlpm.raw,"_PIN","."),"PIN","."),_xlpm.mainPart,MID(_xlpm.cleanRaw,2,FIND(".",_xlpm.cleanRaw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" t="str">
        <f>""</f>
        <v/>
      </c>
      <c r="J63" t="str">
        <f t="shared" si="0"/>
        <v>AC11;VSS;;28.329;9.595;;;;</v>
      </c>
    </row>
    <row r="64" spans="1:10">
      <c r="A64" t="s">
        <v>5185</v>
      </c>
      <c r="B64" t="str">
        <f>_xlfn.XLOOKUP(A64,SITE1!$R$4:$R$1313,SITE1!$S$4:$S$1313)</f>
        <v>VSS</v>
      </c>
      <c r="C64" t="str" cm="1">
        <f t="array" ref="C64">_xlfn.TEXTJOIN(",",TRUE,_xlfn.UNIQUE(TRANSPOSE(_xlfn.MAP(_xlfn.XLOOKUP(A64,SITE1!$C$4:$C$1313,SITE1!$F$4:$L$1313),_xlfn.LAMBDA(_xlpm.x,IF(_xlpm.x&lt;&gt;"",TRIM(CLEAN(LEFT(_xlpm.x,FIND(".",_xlpm.x &amp; ".")-1))),""))))))</f>
        <v/>
      </c>
      <c r="D64">
        <v>26.611999999999998</v>
      </c>
      <c r="E64">
        <v>9.5950000000000006</v>
      </c>
      <c r="F64" t="str">
        <f>_xlfn.LET(_xlpm.raw,_xlfn.XLOOKUP(A64,SITE1!$C$4:$C$1313,SITE1!$E$4:$E$1313),_xlpm.cleanRaw,SUBSTITUTE(SUBSTITUTE(_xlpm.raw,"_PIN","."),"PIN","."),_xlpm.mainPart,MID(_xlpm.cleanRaw,2,FIND(".",_xlpm.cleanRaw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" t="str">
        <f>_xlfn.LET(_xlpm.raw,_xlfn.XLOOKUP(A64,SITE3!$C$4:$C$1313,SITE3!$E$4:$E$1313),_xlpm.cleanRaw,SUBSTITUTE(SUBSTITUTE(_xlpm.raw,"_PIN","."),"PIN","."),_xlpm.mainPart,MID(_xlpm.cleanRaw,2,FIND(".",_xlpm.cleanRaw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" t="str">
        <f>_xlfn.LET(_xlpm.raw,_xlfn.XLOOKUP(A64,SITE5!$C$4:$C$1313,SITE5!$E$4:$E$1313),_xlpm.cleanRaw,SUBSTITUTE(SUBSTITUTE(_xlpm.raw,"_PIN","."),"PIN","."),_xlpm.mainPart,MID(_xlpm.cleanRaw,2,FIND(".",_xlpm.cleanRaw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" t="str">
        <f>""</f>
        <v/>
      </c>
      <c r="J64" t="str">
        <f t="shared" si="0"/>
        <v>AC15;VSS;;26.612;9.595;;;;</v>
      </c>
    </row>
    <row r="65" spans="1:10">
      <c r="A65" t="s">
        <v>3507</v>
      </c>
      <c r="B65" t="str">
        <f>_xlfn.XLOOKUP(A65,SITE1!$R$4:$R$1313,SITE1!$S$4:$S$1313)</f>
        <v>VSS</v>
      </c>
      <c r="C65" t="str" cm="1">
        <f t="array" ref="C65">_xlfn.TEXTJOIN(",",TRUE,_xlfn.UNIQUE(TRANSPOSE(_xlfn.MAP(_xlfn.XLOOKUP(A65,SITE1!$C$4:$C$1313,SITE1!$F$4:$L$1313),_xlfn.LAMBDA(_xlpm.x,IF(_xlpm.x&lt;&gt;"",TRIM(CLEAN(LEFT(_xlpm.x,FIND(".",_xlpm.x &amp; ".")-1))),""))))))</f>
        <v/>
      </c>
      <c r="D65">
        <v>24.895</v>
      </c>
      <c r="E65">
        <v>9.5950000000000006</v>
      </c>
      <c r="F65" t="str">
        <f>_xlfn.LET(_xlpm.raw,_xlfn.XLOOKUP(A65,SITE1!$C$4:$C$1313,SITE1!$E$4:$E$1313),_xlpm.cleanRaw,SUBSTITUTE(SUBSTITUTE(_xlpm.raw,"_PIN","."),"PIN","."),_xlpm.mainPart,MID(_xlpm.cleanRaw,2,FIND(".",_xlpm.cleanRaw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" t="str">
        <f>_xlfn.LET(_xlpm.raw,_xlfn.XLOOKUP(A65,SITE3!$C$4:$C$1313,SITE3!$E$4:$E$1313),_xlpm.cleanRaw,SUBSTITUTE(SUBSTITUTE(_xlpm.raw,"_PIN","."),"PIN","."),_xlpm.mainPart,MID(_xlpm.cleanRaw,2,FIND(".",_xlpm.cleanRaw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" t="str">
        <f>_xlfn.LET(_xlpm.raw,_xlfn.XLOOKUP(A65,SITE5!$C$4:$C$1313,SITE5!$E$4:$E$1313),_xlpm.cleanRaw,SUBSTITUTE(SUBSTITUTE(_xlpm.raw,"_PIN","."),"PIN","."),_xlpm.mainPart,MID(_xlpm.cleanRaw,2,FIND(".",_xlpm.cleanRaw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" t="str">
        <f>""</f>
        <v/>
      </c>
      <c r="J65" t="str">
        <f t="shared" si="0"/>
        <v>AC18;VSS;;24.895;9.595;;;;</v>
      </c>
    </row>
    <row r="66" spans="1:10">
      <c r="A66" t="s">
        <v>3502</v>
      </c>
      <c r="B66" t="str">
        <f>_xlfn.XLOOKUP(A66,SITE1!$R$4:$R$1313,SITE1!$S$4:$S$1313)</f>
        <v>VSS</v>
      </c>
      <c r="C66" t="str" cm="1">
        <f t="array" ref="C66">_xlfn.TEXTJOIN(",",TRUE,_xlfn.UNIQUE(TRANSPOSE(_xlfn.MAP(_xlfn.XLOOKUP(A66,SITE1!$C$4:$C$1313,SITE1!$F$4:$L$1313),_xlfn.LAMBDA(_xlpm.x,IF(_xlpm.x&lt;&gt;"",TRIM(CLEAN(LEFT(_xlpm.x,FIND(".",_xlpm.x &amp; ".")-1))),""))))))</f>
        <v/>
      </c>
      <c r="D66">
        <v>23.177999999999901</v>
      </c>
      <c r="E66">
        <v>9.5950000000000006</v>
      </c>
      <c r="F66" t="str">
        <f>_xlfn.LET(_xlpm.raw,_xlfn.XLOOKUP(A66,SITE1!$C$4:$C$1313,SITE1!$E$4:$E$1313),_xlpm.cleanRaw,SUBSTITUTE(SUBSTITUTE(_xlpm.raw,"_PIN","."),"PIN","."),_xlpm.mainPart,MID(_xlpm.cleanRaw,2,FIND(".",_xlpm.cleanRaw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" t="str">
        <f>_xlfn.LET(_xlpm.raw,_xlfn.XLOOKUP(A66,SITE3!$C$4:$C$1313,SITE3!$E$4:$E$1313),_xlpm.cleanRaw,SUBSTITUTE(SUBSTITUTE(_xlpm.raw,"_PIN","."),"PIN","."),_xlpm.mainPart,MID(_xlpm.cleanRaw,2,FIND(".",_xlpm.cleanRaw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" t="str">
        <f>_xlfn.LET(_xlpm.raw,_xlfn.XLOOKUP(A66,SITE5!$C$4:$C$1313,SITE5!$E$4:$E$1313),_xlpm.cleanRaw,SUBSTITUTE(SUBSTITUTE(_xlpm.raw,"_PIN","."),"PIN","."),_xlpm.mainPart,MID(_xlpm.cleanRaw,2,FIND(".",_xlpm.cleanRaw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" t="str">
        <f>""</f>
        <v/>
      </c>
      <c r="J66" t="str">
        <f t="shared" ref="J66:J129" si="1">A66&amp;";"&amp;B66&amp;";"&amp;C66&amp;";"&amp;D66&amp;";"&amp;E66&amp;";"&amp;F66&amp;";"&amp;G66&amp;";"&amp;H66&amp;";"&amp;I66</f>
        <v>AC22;VSS;;23.1779999999999;9.595;;;;</v>
      </c>
    </row>
    <row r="67" spans="1:10">
      <c r="A67" t="s">
        <v>3499</v>
      </c>
      <c r="B67" t="str">
        <f>_xlfn.XLOOKUP(A67,SITE1!$R$4:$R$1313,SITE1!$S$4:$S$1313)</f>
        <v>VCCFUSE_LV_1P05</v>
      </c>
      <c r="C67" t="str" cm="1">
        <f t="array" ref="C67">_xlfn.TEXTJOIN(",",TRUE,_xlfn.UNIQUE(TRANSPOSE(_xlfn.MAP(_xlfn.XLOOKUP(A67,SITE1!$C$4:$C$1313,SITE1!$F$4:$L$1313),_xlfn.LAMBDA(_xlpm.x,IF(_xlpm.x&lt;&gt;"",TRIM(CLEAN(LEFT(_xlpm.x,FIND(".",_xlpm.x &amp; ".")-1))),""))))))</f>
        <v/>
      </c>
      <c r="D67">
        <v>21.510999999999999</v>
      </c>
      <c r="E67">
        <v>9.8620000000000001</v>
      </c>
      <c r="F67" t="str">
        <f>_xlfn.LET(_xlpm.raw,_xlfn.XLOOKUP(A67,SITE1!$C$4:$C$1313,SITE1!$E$4:$E$1313),_xlpm.cleanRaw,SUBSTITUTE(SUBSTITUTE(_xlpm.raw,"_PIN","."),"PIN","."),_xlpm.mainPart,MID(_xlpm.cleanRaw,2,FIND(".",_xlpm.cleanRaw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" t="str">
        <f>_xlfn.LET(_xlpm.raw,_xlfn.XLOOKUP(A67,SITE3!$C$4:$C$1313,SITE3!$E$4:$E$1313),_xlpm.cleanRaw,SUBSTITUTE(SUBSTITUTE(_xlpm.raw,"_PIN","."),"PIN","."),_xlpm.mainPart,MID(_xlpm.cleanRaw,2,FIND(".",_xlpm.cleanRaw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" t="str">
        <f>_xlfn.LET(_xlpm.raw,_xlfn.XLOOKUP(A67,SITE5!$C$4:$C$1313,SITE5!$E$4:$E$1313),_xlpm.cleanRaw,SUBSTITUTE(SUBSTITUTE(_xlpm.raw,"_PIN","."),"PIN","."),_xlpm.mainPart,MID(_xlpm.cleanRaw,2,FIND(".",_xlpm.cleanRaw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" t="str">
        <f>""</f>
        <v/>
      </c>
      <c r="J67" t="str">
        <f t="shared" si="1"/>
        <v>AC26;VCCFUSE_LV_1P05;;21.511;9.862;;;;</v>
      </c>
    </row>
    <row r="68" spans="1:10">
      <c r="A68" t="s">
        <v>5186</v>
      </c>
      <c r="B68" t="str">
        <f>_xlfn.XLOOKUP(A68,SITE1!$R$4:$R$1313,SITE1!$S$4:$S$1313)</f>
        <v>VSS</v>
      </c>
      <c r="C68" t="str" cm="1">
        <f t="array" ref="C68">_xlfn.TEXTJOIN(",",TRUE,_xlfn.UNIQUE(TRANSPOSE(_xlfn.MAP(_xlfn.XLOOKUP(A68,SITE1!$C$4:$C$1313,SITE1!$F$4:$L$1313),_xlfn.LAMBDA(_xlpm.x,IF(_xlpm.x&lt;&gt;"",TRIM(CLEAN(LEFT(_xlpm.x,FIND(".",_xlpm.x &amp; ".")-1))),""))))))</f>
        <v/>
      </c>
      <c r="D68">
        <v>20.710999999999999</v>
      </c>
      <c r="E68">
        <v>9.8620000000000001</v>
      </c>
      <c r="F68" t="str">
        <f>_xlfn.LET(_xlpm.raw,_xlfn.XLOOKUP(A68,SITE1!$C$4:$C$1313,SITE1!$E$4:$E$1313),_xlpm.cleanRaw,SUBSTITUTE(SUBSTITUTE(_xlpm.raw,"_PIN","."),"PIN","."),_xlpm.mainPart,MID(_xlpm.cleanRaw,2,FIND(".",_xlpm.cleanRaw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" t="str">
        <f>_xlfn.LET(_xlpm.raw,_xlfn.XLOOKUP(A68,SITE3!$C$4:$C$1313,SITE3!$E$4:$E$1313),_xlpm.cleanRaw,SUBSTITUTE(SUBSTITUTE(_xlpm.raw,"_PIN","."),"PIN","."),_xlpm.mainPart,MID(_xlpm.cleanRaw,2,FIND(".",_xlpm.cleanRaw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" t="str">
        <f>_xlfn.LET(_xlpm.raw,_xlfn.XLOOKUP(A68,SITE5!$C$4:$C$1313,SITE5!$E$4:$E$1313),_xlpm.cleanRaw,SUBSTITUTE(SUBSTITUTE(_xlpm.raw,"_PIN","."),"PIN","."),_xlpm.mainPart,MID(_xlpm.cleanRaw,2,FIND(".",_xlpm.cleanRaw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" t="str">
        <f>""</f>
        <v/>
      </c>
      <c r="J68" t="str">
        <f t="shared" si="1"/>
        <v>AC27;VSS;;20.711;9.862;;;;</v>
      </c>
    </row>
    <row r="69" spans="1:10">
      <c r="A69" t="s">
        <v>5155</v>
      </c>
      <c r="B69" t="str">
        <f>_xlfn.XLOOKUP(A69,SITE1!$R$4:$R$1313,SITE1!$S$4:$S$1313)</f>
        <v>VNNPRIM_CPM</v>
      </c>
      <c r="C69" t="str" cm="1">
        <f t="array" ref="C69">_xlfn.TEXTJOIN(",",TRUE,_xlfn.UNIQUE(TRANSPOSE(_xlfn.MAP(_xlfn.XLOOKUP(A69,SITE1!$C$4:$C$1313,SITE1!$F$4:$L$1313),_xlfn.LAMBDA(_xlpm.x,IF(_xlpm.x&lt;&gt;"",TRIM(CLEAN(LEFT(_xlpm.x,FIND(".",_xlpm.x &amp; ".")-1))),""))))))</f>
        <v/>
      </c>
      <c r="D69">
        <v>19.91</v>
      </c>
      <c r="E69">
        <v>9.8620000000000001</v>
      </c>
      <c r="F69" t="str">
        <f>_xlfn.LET(_xlpm.raw,_xlfn.XLOOKUP(A69,SITE1!$C$4:$C$1313,SITE1!$E$4:$E$1313),_xlpm.cleanRaw,SUBSTITUTE(SUBSTITUTE(_xlpm.raw,"_PIN","."),"PIN","."),_xlpm.mainPart,MID(_xlpm.cleanRaw,2,FIND(".",_xlpm.cleanRaw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" t="str">
        <f>_xlfn.LET(_xlpm.raw,_xlfn.XLOOKUP(A69,SITE3!$C$4:$C$1313,SITE3!$E$4:$E$1313),_xlpm.cleanRaw,SUBSTITUTE(SUBSTITUTE(_xlpm.raw,"_PIN","."),"PIN","."),_xlpm.mainPart,MID(_xlpm.cleanRaw,2,FIND(".",_xlpm.cleanRaw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" t="str">
        <f>_xlfn.LET(_xlpm.raw,_xlfn.XLOOKUP(A69,SITE5!$C$4:$C$1313,SITE5!$E$4:$E$1313),_xlpm.cleanRaw,SUBSTITUTE(SUBSTITUTE(_xlpm.raw,"_PIN","."),"PIN","."),_xlpm.mainPart,MID(_xlpm.cleanRaw,2,FIND(".",_xlpm.cleanRaw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" t="str">
        <f>""</f>
        <v/>
      </c>
      <c r="J69" t="str">
        <f t="shared" si="1"/>
        <v>AC29;VNNPRIM_CPM;;19.91;9.862;;;;</v>
      </c>
    </row>
    <row r="70" spans="1:10">
      <c r="A70" t="s">
        <v>3701</v>
      </c>
      <c r="B70" t="str">
        <f>_xlfn.XLOOKUP(A70,SITE1!$R$4:$R$1313,SITE1!$S$4:$S$1313)</f>
        <v>VNNPRIM_CPM</v>
      </c>
      <c r="C70" t="str" cm="1">
        <f t="array" ref="C70">_xlfn.TEXTJOIN(",",TRUE,_xlfn.UNIQUE(TRANSPOSE(_xlfn.MAP(_xlfn.XLOOKUP(A70,SITE1!$C$4:$C$1313,SITE1!$F$4:$L$1313),_xlfn.LAMBDA(_xlpm.x,IF(_xlpm.x&lt;&gt;"",TRIM(CLEAN(LEFT(_xlpm.x,FIND(".",_xlpm.x &amp; ".")-1))),""))))))</f>
        <v/>
      </c>
      <c r="D70">
        <v>19.11</v>
      </c>
      <c r="E70">
        <v>9.8620000000000001</v>
      </c>
      <c r="F70" t="str">
        <f>_xlfn.LET(_xlpm.raw,_xlfn.XLOOKUP(A70,SITE1!$C$4:$C$1313,SITE1!$E$4:$E$1313),_xlpm.cleanRaw,SUBSTITUTE(SUBSTITUTE(_xlpm.raw,"_PIN","."),"PIN","."),_xlpm.mainPart,MID(_xlpm.cleanRaw,2,FIND(".",_xlpm.cleanRaw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" t="str">
        <f>_xlfn.LET(_xlpm.raw,_xlfn.XLOOKUP(A70,SITE3!$C$4:$C$1313,SITE3!$E$4:$E$1313),_xlpm.cleanRaw,SUBSTITUTE(SUBSTITUTE(_xlpm.raw,"_PIN","."),"PIN","."),_xlpm.mainPart,MID(_xlpm.cleanRaw,2,FIND(".",_xlpm.cleanRaw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" t="str">
        <f>_xlfn.LET(_xlpm.raw,_xlfn.XLOOKUP(A70,SITE5!$C$4:$C$1313,SITE5!$E$4:$E$1313),_xlpm.cleanRaw,SUBSTITUTE(SUBSTITUTE(_xlpm.raw,"_PIN","."),"PIN","."),_xlpm.mainPart,MID(_xlpm.cleanRaw,2,FIND(".",_xlpm.cleanRaw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" t="str">
        <f>""</f>
        <v/>
      </c>
      <c r="J70" t="str">
        <f t="shared" si="1"/>
        <v>AC30;VNNPRIM_CPM;;19.11;9.862;;;;</v>
      </c>
    </row>
    <row r="71" spans="1:10">
      <c r="A71" t="s">
        <v>3702</v>
      </c>
      <c r="B71" t="str">
        <f>_xlfn.XLOOKUP(A71,SITE1!$R$4:$R$1313,SITE1!$S$4:$S$1313)</f>
        <v>VNNPRIM_CPM</v>
      </c>
      <c r="C71" t="str" cm="1">
        <f t="array" ref="C71">_xlfn.TEXTJOIN(",",TRUE,_xlfn.UNIQUE(TRANSPOSE(_xlfn.MAP(_xlfn.XLOOKUP(A71,SITE1!$C$4:$C$1313,SITE1!$F$4:$L$1313),_xlfn.LAMBDA(_xlpm.x,IF(_xlpm.x&lt;&gt;"",TRIM(CLEAN(LEFT(_xlpm.x,FIND(".",_xlpm.x &amp; ".")-1))),""))))))</f>
        <v/>
      </c>
      <c r="D71">
        <v>18.309999999999999</v>
      </c>
      <c r="E71">
        <v>9.8620000000000001</v>
      </c>
      <c r="F71" t="str">
        <f>_xlfn.LET(_xlpm.raw,_xlfn.XLOOKUP(A71,SITE1!$C$4:$C$1313,SITE1!$E$4:$E$1313),_xlpm.cleanRaw,SUBSTITUTE(SUBSTITUTE(_xlpm.raw,"_PIN","."),"PIN","."),_xlpm.mainPart,MID(_xlpm.cleanRaw,2,FIND(".",_xlpm.cleanRaw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" t="str">
        <f>_xlfn.LET(_xlpm.raw,_xlfn.XLOOKUP(A71,SITE3!$C$4:$C$1313,SITE3!$E$4:$E$1313),_xlpm.cleanRaw,SUBSTITUTE(SUBSTITUTE(_xlpm.raw,"_PIN","."),"PIN","."),_xlpm.mainPart,MID(_xlpm.cleanRaw,2,FIND(".",_xlpm.cleanRaw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" t="str">
        <f>_xlfn.LET(_xlpm.raw,_xlfn.XLOOKUP(A71,SITE5!$C$4:$C$1313,SITE5!$E$4:$E$1313),_xlpm.cleanRaw,SUBSTITUTE(SUBSTITUTE(_xlpm.raw,"_PIN","."),"PIN","."),_xlpm.mainPart,MID(_xlpm.cleanRaw,2,FIND(".",_xlpm.cleanRaw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" t="str">
        <f>""</f>
        <v/>
      </c>
      <c r="J71" t="str">
        <f t="shared" si="1"/>
        <v>AC32;VNNPRIM_CPM;;18.31;9.862;;;;</v>
      </c>
    </row>
    <row r="72" spans="1:10">
      <c r="A72" t="s">
        <v>341</v>
      </c>
      <c r="B72" t="str">
        <f>_xlfn.XLOOKUP(A72,SITE1!$R$4:$R$1313,SITE1!$S$4:$S$1313)</f>
        <v>VNNPRIM_CPM</v>
      </c>
      <c r="C72" t="str" cm="1">
        <f t="array" ref="C72">_xlfn.TEXTJOIN(",",TRUE,_xlfn.UNIQUE(TRANSPOSE(_xlfn.MAP(_xlfn.XLOOKUP(A72,SITE1!$C$4:$C$1313,SITE1!$F$4:$L$1313),_xlfn.LAMBDA(_xlpm.x,IF(_xlpm.x&lt;&gt;"",TRIM(CLEAN(LEFT(_xlpm.x,FIND(".",_xlpm.x &amp; ".")-1))),""))))))</f>
        <v/>
      </c>
      <c r="D72">
        <v>17.509999999999899</v>
      </c>
      <c r="E72">
        <v>9.8620000000000001</v>
      </c>
      <c r="F72" t="str">
        <f>_xlfn.LET(_xlpm.raw,_xlfn.XLOOKUP(A72,SITE1!$C$4:$C$1313,SITE1!$E$4:$E$1313),_xlpm.cleanRaw,SUBSTITUTE(SUBSTITUTE(_xlpm.raw,"_PIN","."),"PIN","."),_xlpm.mainPart,MID(_xlpm.cleanRaw,2,FIND(".",_xlpm.cleanRaw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" t="str">
        <f>_xlfn.LET(_xlpm.raw,_xlfn.XLOOKUP(A72,SITE3!$C$4:$C$1313,SITE3!$E$4:$E$1313),_xlpm.cleanRaw,SUBSTITUTE(SUBSTITUTE(_xlpm.raw,"_PIN","."),"PIN","."),_xlpm.mainPart,MID(_xlpm.cleanRaw,2,FIND(".",_xlpm.cleanRaw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" t="str">
        <f>_xlfn.LET(_xlpm.raw,_xlfn.XLOOKUP(A72,SITE5!$C$4:$C$1313,SITE5!$E$4:$E$1313),_xlpm.cleanRaw,SUBSTITUTE(SUBSTITUTE(_xlpm.raw,"_PIN","."),"PIN","."),_xlpm.mainPart,MID(_xlpm.cleanRaw,2,FIND(".",_xlpm.cleanRaw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" t="str">
        <f>""</f>
        <v/>
      </c>
      <c r="J72" t="str">
        <f t="shared" si="1"/>
        <v>AC34;VNNPRIM_CPM;;17.5099999999999;9.862;;;;</v>
      </c>
    </row>
    <row r="73" spans="1:10">
      <c r="A73" t="s">
        <v>59</v>
      </c>
      <c r="B73" t="str">
        <f>_xlfn.XLOOKUP(A73,SITE1!$R$4:$R$1313,SITE1!$S$4:$S$1313)</f>
        <v>VNNPRIM_CPM</v>
      </c>
      <c r="C73" t="str" cm="1">
        <f t="array" ref="C73">_xlfn.TEXTJOIN(",",TRUE,_xlfn.UNIQUE(TRANSPOSE(_xlfn.MAP(_xlfn.XLOOKUP(A73,SITE1!$C$4:$C$1313,SITE1!$F$4:$L$1313),_xlfn.LAMBDA(_xlpm.x,IF(_xlpm.x&lt;&gt;"",TRIM(CLEAN(LEFT(_xlpm.x,FIND(".",_xlpm.x &amp; ".")-1))),""))))))</f>
        <v/>
      </c>
      <c r="D73">
        <v>16.709999999999901</v>
      </c>
      <c r="E73">
        <v>9.8620000000000001</v>
      </c>
      <c r="F73" t="str">
        <f>_xlfn.LET(_xlpm.raw,_xlfn.XLOOKUP(A73,SITE1!$C$4:$C$1313,SITE1!$E$4:$E$1313),_xlpm.cleanRaw,SUBSTITUTE(SUBSTITUTE(_xlpm.raw,"_PIN","."),"PIN","."),_xlpm.mainPart,MID(_xlpm.cleanRaw,2,FIND(".",_xlpm.cleanRaw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" t="str">
        <f>_xlfn.LET(_xlpm.raw,_xlfn.XLOOKUP(A73,SITE3!$C$4:$C$1313,SITE3!$E$4:$E$1313),_xlpm.cleanRaw,SUBSTITUTE(SUBSTITUTE(_xlpm.raw,"_PIN","."),"PIN","."),_xlpm.mainPart,MID(_xlpm.cleanRaw,2,FIND(".",_xlpm.cleanRaw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" t="str">
        <f>_xlfn.LET(_xlpm.raw,_xlfn.XLOOKUP(A73,SITE5!$C$4:$C$1313,SITE5!$E$4:$E$1313),_xlpm.cleanRaw,SUBSTITUTE(SUBSTITUTE(_xlpm.raw,"_PIN","."),"PIN","."),_xlpm.mainPart,MID(_xlpm.cleanRaw,2,FIND(".",_xlpm.cleanRaw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" t="str">
        <f>""</f>
        <v/>
      </c>
      <c r="J73" t="str">
        <f t="shared" si="1"/>
        <v>AC36;VNNPRIM_CPM;;16.7099999999999;9.862;;;;</v>
      </c>
    </row>
    <row r="74" spans="1:10">
      <c r="A74" t="s">
        <v>5156</v>
      </c>
      <c r="B74" t="str">
        <f>_xlfn.XLOOKUP(A74,SITE1!$R$4:$R$1313,SITE1!$S$4:$S$1313)</f>
        <v>VNNPRIM_CPM</v>
      </c>
      <c r="C74" t="str" cm="1">
        <f t="array" ref="C74">_xlfn.TEXTJOIN(",",TRUE,_xlfn.UNIQUE(TRANSPOSE(_xlfn.MAP(_xlfn.XLOOKUP(A74,SITE1!$C$4:$C$1313,SITE1!$F$4:$L$1313),_xlfn.LAMBDA(_xlpm.x,IF(_xlpm.x&lt;&gt;"",TRIM(CLEAN(LEFT(_xlpm.x,FIND(".",_xlpm.x &amp; ".")-1))),""))))))</f>
        <v/>
      </c>
      <c r="D74">
        <v>15.909999999999901</v>
      </c>
      <c r="E74">
        <v>9.8620000000000001</v>
      </c>
      <c r="F74" t="str">
        <f>_xlfn.LET(_xlpm.raw,_xlfn.XLOOKUP(A74,SITE1!$C$4:$C$1313,SITE1!$E$4:$E$1313),_xlpm.cleanRaw,SUBSTITUTE(SUBSTITUTE(_xlpm.raw,"_PIN","."),"PIN","."),_xlpm.mainPart,MID(_xlpm.cleanRaw,2,FIND(".",_xlpm.cleanRaw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" t="str">
        <f>_xlfn.LET(_xlpm.raw,_xlfn.XLOOKUP(A74,SITE3!$C$4:$C$1313,SITE3!$E$4:$E$1313),_xlpm.cleanRaw,SUBSTITUTE(SUBSTITUTE(_xlpm.raw,"_PIN","."),"PIN","."),_xlpm.mainPart,MID(_xlpm.cleanRaw,2,FIND(".",_xlpm.cleanRaw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" t="str">
        <f>_xlfn.LET(_xlpm.raw,_xlfn.XLOOKUP(A74,SITE5!$C$4:$C$1313,SITE5!$E$4:$E$1313),_xlpm.cleanRaw,SUBSTITUTE(SUBSTITUTE(_xlpm.raw,"_PIN","."),"PIN","."),_xlpm.mainPart,MID(_xlpm.cleanRaw,2,FIND(".",_xlpm.cleanRaw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" t="str">
        <f>""</f>
        <v/>
      </c>
      <c r="J74" t="str">
        <f t="shared" si="1"/>
        <v>AC37;VNNPRIM_CPM;;15.9099999999999;9.862;;;;</v>
      </c>
    </row>
    <row r="75" spans="1:10">
      <c r="A75" t="s">
        <v>5157</v>
      </c>
      <c r="B75" t="str">
        <f>_xlfn.XLOOKUP(A75,SITE1!$R$4:$R$1313,SITE1!$S$4:$S$1313)</f>
        <v>VNNPRIM_CPM</v>
      </c>
      <c r="C75" t="str" cm="1">
        <f t="array" ref="C75">_xlfn.TEXTJOIN(",",TRUE,_xlfn.UNIQUE(TRANSPOSE(_xlfn.MAP(_xlfn.XLOOKUP(A75,SITE1!$C$4:$C$1313,SITE1!$F$4:$L$1313),_xlfn.LAMBDA(_xlpm.x,IF(_xlpm.x&lt;&gt;"",TRIM(CLEAN(LEFT(_xlpm.x,FIND(".",_xlpm.x &amp; ".")-1))),""))))))</f>
        <v/>
      </c>
      <c r="D75">
        <v>15.11</v>
      </c>
      <c r="E75">
        <v>9.8620000000000001</v>
      </c>
      <c r="F75" t="str">
        <f>_xlfn.LET(_xlpm.raw,_xlfn.XLOOKUP(A75,SITE1!$C$4:$C$1313,SITE1!$E$4:$E$1313),_xlpm.cleanRaw,SUBSTITUTE(SUBSTITUTE(_xlpm.raw,"_PIN","."),"PIN","."),_xlpm.mainPart,MID(_xlpm.cleanRaw,2,FIND(".",_xlpm.cleanRaw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" t="str">
        <f>_xlfn.LET(_xlpm.raw,_xlfn.XLOOKUP(A75,SITE3!$C$4:$C$1313,SITE3!$E$4:$E$1313),_xlpm.cleanRaw,SUBSTITUTE(SUBSTITUTE(_xlpm.raw,"_PIN","."),"PIN","."),_xlpm.mainPart,MID(_xlpm.cleanRaw,2,FIND(".",_xlpm.cleanRaw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" t="str">
        <f>_xlfn.LET(_xlpm.raw,_xlfn.XLOOKUP(A75,SITE5!$C$4:$C$1313,SITE5!$E$4:$E$1313),_xlpm.cleanRaw,SUBSTITUTE(SUBSTITUTE(_xlpm.raw,"_PIN","."),"PIN","."),_xlpm.mainPart,MID(_xlpm.cleanRaw,2,FIND(".",_xlpm.cleanRaw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" t="str">
        <f>""</f>
        <v/>
      </c>
      <c r="J75" t="str">
        <f t="shared" si="1"/>
        <v>AC39;VNNPRIM_CPM;;15.11;9.862;;;;</v>
      </c>
    </row>
    <row r="76" spans="1:10">
      <c r="A76" t="s">
        <v>5158</v>
      </c>
      <c r="B76" t="str">
        <f>_xlfn.XLOOKUP(A76,SITE1!$R$4:$R$1313,SITE1!$S$4:$S$1313)</f>
        <v>VNNPRIM_CPM</v>
      </c>
      <c r="C76" t="str" cm="1">
        <f t="array" ref="C76">_xlfn.TEXTJOIN(",",TRUE,_xlfn.UNIQUE(TRANSPOSE(_xlfn.MAP(_xlfn.XLOOKUP(A76,SITE1!$C$4:$C$1313,SITE1!$F$4:$L$1313),_xlfn.LAMBDA(_xlpm.x,IF(_xlpm.x&lt;&gt;"",TRIM(CLEAN(LEFT(_xlpm.x,FIND(".",_xlpm.x &amp; ".")-1))),""))))))</f>
        <v/>
      </c>
      <c r="D76">
        <v>14.309999999999899</v>
      </c>
      <c r="E76">
        <v>9.8620000000000001</v>
      </c>
      <c r="F76" t="str">
        <f>_xlfn.LET(_xlpm.raw,_xlfn.XLOOKUP(A76,SITE1!$C$4:$C$1313,SITE1!$E$4:$E$1313),_xlpm.cleanRaw,SUBSTITUTE(SUBSTITUTE(_xlpm.raw,"_PIN","."),"PIN","."),_xlpm.mainPart,MID(_xlpm.cleanRaw,2,FIND(".",_xlpm.cleanRaw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" t="str">
        <f>_xlfn.LET(_xlpm.raw,_xlfn.XLOOKUP(A76,SITE3!$C$4:$C$1313,SITE3!$E$4:$E$1313),_xlpm.cleanRaw,SUBSTITUTE(SUBSTITUTE(_xlpm.raw,"_PIN","."),"PIN","."),_xlpm.mainPart,MID(_xlpm.cleanRaw,2,FIND(".",_xlpm.cleanRaw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" t="str">
        <f>_xlfn.LET(_xlpm.raw,_xlfn.XLOOKUP(A76,SITE5!$C$4:$C$1313,SITE5!$E$4:$E$1313),_xlpm.cleanRaw,SUBSTITUTE(SUBSTITUTE(_xlpm.raw,"_PIN","."),"PIN","."),_xlpm.mainPart,MID(_xlpm.cleanRaw,2,FIND(".",_xlpm.cleanRaw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" t="str">
        <f>""</f>
        <v/>
      </c>
      <c r="J76" t="str">
        <f t="shared" si="1"/>
        <v>AC41;VNNPRIM_CPM;;14.3099999999999;9.862;;;;</v>
      </c>
    </row>
    <row r="77" spans="1:10">
      <c r="A77" t="s">
        <v>5187</v>
      </c>
      <c r="B77" t="str">
        <f>_xlfn.XLOOKUP(A77,SITE1!$R$4:$R$1313,SITE1!$S$4:$S$1313)</f>
        <v>VSS</v>
      </c>
      <c r="C77" t="str" cm="1">
        <f t="array" ref="C77">_xlfn.TEXTJOIN(",",TRUE,_xlfn.UNIQUE(TRANSPOSE(_xlfn.MAP(_xlfn.XLOOKUP(A77,SITE1!$C$4:$C$1313,SITE1!$F$4:$L$1313),_xlfn.LAMBDA(_xlpm.x,IF(_xlpm.x&lt;&gt;"",TRIM(CLEAN(LEFT(_xlpm.x,FIND(".",_xlpm.x &amp; ".")-1))),""))))))</f>
        <v/>
      </c>
      <c r="D77">
        <v>13.5099999999999</v>
      </c>
      <c r="E77">
        <v>9.8620000000000001</v>
      </c>
      <c r="F77" t="str">
        <f>_xlfn.LET(_xlpm.raw,_xlfn.XLOOKUP(A77,SITE1!$C$4:$C$1313,SITE1!$E$4:$E$1313),_xlpm.cleanRaw,SUBSTITUTE(SUBSTITUTE(_xlpm.raw,"_PIN","."),"PIN","."),_xlpm.mainPart,MID(_xlpm.cleanRaw,2,FIND(".",_xlpm.cleanRaw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" t="str">
        <f>_xlfn.LET(_xlpm.raw,_xlfn.XLOOKUP(A77,SITE3!$C$4:$C$1313,SITE3!$E$4:$E$1313),_xlpm.cleanRaw,SUBSTITUTE(SUBSTITUTE(_xlpm.raw,"_PIN","."),"PIN","."),_xlpm.mainPart,MID(_xlpm.cleanRaw,2,FIND(".",_xlpm.cleanRaw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" t="str">
        <f>_xlfn.LET(_xlpm.raw,_xlfn.XLOOKUP(A77,SITE5!$C$4:$C$1313,SITE5!$E$4:$E$1313),_xlpm.cleanRaw,SUBSTITUTE(SUBSTITUTE(_xlpm.raw,"_PIN","."),"PIN","."),_xlpm.mainPart,MID(_xlpm.cleanRaw,2,FIND(".",_xlpm.cleanRaw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" t="str">
        <f>""</f>
        <v/>
      </c>
      <c r="J77" t="str">
        <f t="shared" si="1"/>
        <v>AC43;VSS;;13.5099999999999;9.862;;;;</v>
      </c>
    </row>
    <row r="78" spans="1:10">
      <c r="A78" t="s">
        <v>5188</v>
      </c>
      <c r="B78" t="str">
        <f>_xlfn.XLOOKUP(A78,SITE1!$R$4:$R$1313,SITE1!$S$4:$S$1313)</f>
        <v>VSS</v>
      </c>
      <c r="C78" t="str" cm="1">
        <f t="array" ref="C78">_xlfn.TEXTJOIN(",",TRUE,_xlfn.UNIQUE(TRANSPOSE(_xlfn.MAP(_xlfn.XLOOKUP(A78,SITE1!$C$4:$C$1313,SITE1!$F$4:$L$1313),_xlfn.LAMBDA(_xlpm.x,IF(_xlpm.x&lt;&gt;"",TRIM(CLEAN(LEFT(_xlpm.x,FIND(".",_xlpm.x &amp; ".")-1))),""))))))</f>
        <v/>
      </c>
      <c r="D78">
        <v>12.71</v>
      </c>
      <c r="E78">
        <v>9.8620000000000001</v>
      </c>
      <c r="F78" t="str">
        <f>_xlfn.LET(_xlpm.raw,_xlfn.XLOOKUP(A78,SITE1!$C$4:$C$1313,SITE1!$E$4:$E$1313),_xlpm.cleanRaw,SUBSTITUTE(SUBSTITUTE(_xlpm.raw,"_PIN","."),"PIN","."),_xlpm.mainPart,MID(_xlpm.cleanRaw,2,FIND(".",_xlpm.cleanRaw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" t="str">
        <f>_xlfn.LET(_xlpm.raw,_xlfn.XLOOKUP(A78,SITE3!$C$4:$C$1313,SITE3!$E$4:$E$1313),_xlpm.cleanRaw,SUBSTITUTE(SUBSTITUTE(_xlpm.raw,"_PIN","."),"PIN","."),_xlpm.mainPart,MID(_xlpm.cleanRaw,2,FIND(".",_xlpm.cleanRaw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" t="str">
        <f>_xlfn.LET(_xlpm.raw,_xlfn.XLOOKUP(A78,SITE5!$C$4:$C$1313,SITE5!$E$4:$E$1313),_xlpm.cleanRaw,SUBSTITUTE(SUBSTITUTE(_xlpm.raw,"_PIN","."),"PIN","."),_xlpm.mainPart,MID(_xlpm.cleanRaw,2,FIND(".",_xlpm.cleanRaw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" t="str">
        <f>""</f>
        <v/>
      </c>
      <c r="J78" t="str">
        <f t="shared" si="1"/>
        <v>AC45;VSS;;12.71;9.862;;;;</v>
      </c>
    </row>
    <row r="79" spans="1:10">
      <c r="A79" t="s">
        <v>3703</v>
      </c>
      <c r="B79" t="str">
        <f>_xlfn.XLOOKUP(A79,SITE1!$R$4:$R$1313,SITE1!$S$4:$S$1313)</f>
        <v>VSS</v>
      </c>
      <c r="C79" t="str" cm="1">
        <f t="array" ref="C79">_xlfn.TEXTJOIN(",",TRUE,_xlfn.UNIQUE(TRANSPOSE(_xlfn.MAP(_xlfn.XLOOKUP(A79,SITE1!$C$4:$C$1313,SITE1!$F$4:$L$1313),_xlfn.LAMBDA(_xlpm.x,IF(_xlpm.x&lt;&gt;"",TRIM(CLEAN(LEFT(_xlpm.x,FIND(".",_xlpm.x &amp; ".")-1))),""))))))</f>
        <v/>
      </c>
      <c r="D79">
        <v>11.908999999999899</v>
      </c>
      <c r="E79">
        <v>9.8620000000000001</v>
      </c>
      <c r="F79" t="str">
        <f>_xlfn.LET(_xlpm.raw,_xlfn.XLOOKUP(A79,SITE1!$C$4:$C$1313,SITE1!$E$4:$E$1313),_xlpm.cleanRaw,SUBSTITUTE(SUBSTITUTE(_xlpm.raw,"_PIN","."),"PIN","."),_xlpm.mainPart,MID(_xlpm.cleanRaw,2,FIND(".",_xlpm.cleanRaw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" t="str">
        <f>_xlfn.LET(_xlpm.raw,_xlfn.XLOOKUP(A79,SITE3!$C$4:$C$1313,SITE3!$E$4:$E$1313),_xlpm.cleanRaw,SUBSTITUTE(SUBSTITUTE(_xlpm.raw,"_PIN","."),"PIN","."),_xlpm.mainPart,MID(_xlpm.cleanRaw,2,FIND(".",_xlpm.cleanRaw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" t="str">
        <f>_xlfn.LET(_xlpm.raw,_xlfn.XLOOKUP(A79,SITE5!$C$4:$C$1313,SITE5!$E$4:$E$1313),_xlpm.cleanRaw,SUBSTITUTE(SUBSTITUTE(_xlpm.raw,"_PIN","."),"PIN","."),_xlpm.mainPart,MID(_xlpm.cleanRaw,2,FIND(".",_xlpm.cleanRaw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" t="str">
        <f>""</f>
        <v/>
      </c>
      <c r="J79" t="str">
        <f t="shared" si="1"/>
        <v>AC46;VSS;;11.9089999999999;9.862;;;;</v>
      </c>
    </row>
    <row r="80" spans="1:10">
      <c r="A80" t="s">
        <v>3704</v>
      </c>
      <c r="B80" t="str">
        <f>_xlfn.XLOOKUP(A80,SITE1!$R$4:$R$1313,SITE1!$S$4:$S$1313)</f>
        <v>VSS</v>
      </c>
      <c r="C80" t="str" cm="1">
        <f t="array" ref="C80">_xlfn.TEXTJOIN(",",TRUE,_xlfn.UNIQUE(TRANSPOSE(_xlfn.MAP(_xlfn.XLOOKUP(A80,SITE1!$C$4:$C$1313,SITE1!$F$4:$L$1313),_xlfn.LAMBDA(_xlpm.x,IF(_xlpm.x&lt;&gt;"",TRIM(CLEAN(LEFT(_xlpm.x,FIND(".",_xlpm.x &amp; ".")-1))),""))))))</f>
        <v/>
      </c>
      <c r="D80">
        <v>11.108999999999901</v>
      </c>
      <c r="E80">
        <v>9.8620000000000001</v>
      </c>
      <c r="F80" t="str">
        <f>_xlfn.LET(_xlpm.raw,_xlfn.XLOOKUP(A80,SITE1!$C$4:$C$1313,SITE1!$E$4:$E$1313),_xlpm.cleanRaw,SUBSTITUTE(SUBSTITUTE(_xlpm.raw,"_PIN","."),"PIN","."),_xlpm.mainPart,MID(_xlpm.cleanRaw,2,FIND(".",_xlpm.cleanRaw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" t="str">
        <f>_xlfn.LET(_xlpm.raw,_xlfn.XLOOKUP(A80,SITE3!$C$4:$C$1313,SITE3!$E$4:$E$1313),_xlpm.cleanRaw,SUBSTITUTE(SUBSTITUTE(_xlpm.raw,"_PIN","."),"PIN","."),_xlpm.mainPart,MID(_xlpm.cleanRaw,2,FIND(".",_xlpm.cleanRaw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" t="str">
        <f>_xlfn.LET(_xlpm.raw,_xlfn.XLOOKUP(A80,SITE5!$C$4:$C$1313,SITE5!$E$4:$E$1313),_xlpm.cleanRaw,SUBSTITUTE(SUBSTITUTE(_xlpm.raw,"_PIN","."),"PIN","."),_xlpm.mainPart,MID(_xlpm.cleanRaw,2,FIND(".",_xlpm.cleanRaw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" t="str">
        <f>""</f>
        <v/>
      </c>
      <c r="J80" t="str">
        <f t="shared" si="1"/>
        <v>AC48;VSS;;11.1089999999999;9.862;;;;</v>
      </c>
    </row>
    <row r="81" spans="1:10">
      <c r="A81" t="s">
        <v>3705</v>
      </c>
      <c r="B81" t="str">
        <f>_xlfn.XLOOKUP(A81,SITE1!$R$4:$R$1313,SITE1!$S$4:$S$1313)</f>
        <v>VSS</v>
      </c>
      <c r="C81" t="str" cm="1">
        <f t="array" ref="C81">_xlfn.TEXTJOIN(",",TRUE,_xlfn.UNIQUE(TRANSPOSE(_xlfn.MAP(_xlfn.XLOOKUP(A81,SITE1!$C$4:$C$1313,SITE1!$F$4:$L$1313),_xlfn.LAMBDA(_xlpm.x,IF(_xlpm.x&lt;&gt;"",TRIM(CLEAN(LEFT(_xlpm.x,FIND(".",_xlpm.x &amp; ".")-1))),""))))))</f>
        <v/>
      </c>
      <c r="D81">
        <v>9.4420000000000002</v>
      </c>
      <c r="E81">
        <v>9.5950000000000006</v>
      </c>
      <c r="F81" t="str">
        <f>_xlfn.LET(_xlpm.raw,_xlfn.XLOOKUP(A81,SITE1!$C$4:$C$1313,SITE1!$E$4:$E$1313),_xlpm.cleanRaw,SUBSTITUTE(SUBSTITUTE(_xlpm.raw,"_PIN","."),"PIN","."),_xlpm.mainPart,MID(_xlpm.cleanRaw,2,FIND(".",_xlpm.cleanRaw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" t="str">
        <f>_xlfn.LET(_xlpm.raw,_xlfn.XLOOKUP(A81,SITE3!$C$4:$C$1313,SITE3!$E$4:$E$1313),_xlpm.cleanRaw,SUBSTITUTE(SUBSTITUTE(_xlpm.raw,"_PIN","."),"PIN","."),_xlpm.mainPart,MID(_xlpm.cleanRaw,2,FIND(".",_xlpm.cleanRaw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" t="str">
        <f>_xlfn.LET(_xlpm.raw,_xlfn.XLOOKUP(A81,SITE5!$C$4:$C$1313,SITE5!$E$4:$E$1313),_xlpm.cleanRaw,SUBSTITUTE(SUBSTITUTE(_xlpm.raw,"_PIN","."),"PIN","."),_xlpm.mainPart,MID(_xlpm.cleanRaw,2,FIND(".",_xlpm.cleanRaw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" t="str">
        <f>""</f>
        <v/>
      </c>
      <c r="J81" t="str">
        <f t="shared" si="1"/>
        <v>AC52;VSS;;9.442;9.595;;;;</v>
      </c>
    </row>
    <row r="82" spans="1:10">
      <c r="A82" t="s">
        <v>3512</v>
      </c>
      <c r="B82" t="str">
        <f>_xlfn.XLOOKUP(A82,SITE1!$R$4:$R$1313,SITE1!$S$4:$S$1313)</f>
        <v>RSVD</v>
      </c>
      <c r="C82" t="str" cm="1">
        <f t="array" ref="C82">_xlfn.TEXTJOIN(",",TRUE,_xlfn.UNIQUE(TRANSPOSE(_xlfn.MAP(_xlfn.XLOOKUP(A82,SITE1!$C$4:$C$1313,SITE1!$F$4:$L$1313),_xlfn.LAMBDA(_xlpm.x,IF(_xlpm.x&lt;&gt;"",TRIM(CLEAN(LEFT(_xlpm.x,FIND(".",_xlpm.x &amp; ".")-1))),""))))))</f>
        <v/>
      </c>
      <c r="D82">
        <v>7.7249999999999899</v>
      </c>
      <c r="E82">
        <v>9.5950000000000006</v>
      </c>
      <c r="F82" t="str">
        <f>_xlfn.LET(_xlpm.raw,_xlfn.XLOOKUP(A82,SITE1!$C$4:$C$1313,SITE1!$E$4:$E$1313),_xlpm.cleanRaw,SUBSTITUTE(SUBSTITUTE(_xlpm.raw,"_PIN","."),"PIN","."),_xlpm.mainPart,MID(_xlpm.cleanRaw,2,FIND(".",_xlpm.cleanRaw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" t="str">
        <f>_xlfn.LET(_xlpm.raw,_xlfn.XLOOKUP(A82,SITE3!$C$4:$C$1313,SITE3!$E$4:$E$1313),_xlpm.cleanRaw,SUBSTITUTE(SUBSTITUTE(_xlpm.raw,"_PIN","."),"PIN","."),_xlpm.mainPart,MID(_xlpm.cleanRaw,2,FIND(".",_xlpm.cleanRaw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2" t="str">
        <f>_xlfn.LET(_xlpm.raw,_xlfn.XLOOKUP(A82,SITE5!$C$4:$C$1313,SITE5!$E$4:$E$1313),_xlpm.cleanRaw,SUBSTITUTE(SUBSTITUTE(_xlpm.raw,"_PIN","."),"PIN","."),_xlpm.mainPart,MID(_xlpm.cleanRaw,2,FIND(".",_xlpm.cleanRaw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2" t="str">
        <f>""</f>
        <v/>
      </c>
      <c r="J82" t="str">
        <f t="shared" si="1"/>
        <v>AC56;RSVD;;7.72499999999999;9.595;;;;</v>
      </c>
    </row>
    <row r="83" spans="1:10">
      <c r="A83" t="s">
        <v>5189</v>
      </c>
      <c r="B83" t="str">
        <f>_xlfn.XLOOKUP(A83,SITE1!$R$4:$R$1313,SITE1!$S$4:$S$1313)</f>
        <v>VSS</v>
      </c>
      <c r="C83" t="str" cm="1">
        <f t="array" ref="C83">_xlfn.TEXTJOIN(",",TRUE,_xlfn.UNIQUE(TRANSPOSE(_xlfn.MAP(_xlfn.XLOOKUP(A83,SITE1!$C$4:$C$1313,SITE1!$F$4:$L$1313),_xlfn.LAMBDA(_xlpm.x,IF(_xlpm.x&lt;&gt;"",TRIM(CLEAN(LEFT(_xlpm.x,FIND(".",_xlpm.x &amp; ".")-1))),""))))))</f>
        <v/>
      </c>
      <c r="D83">
        <v>6.0079999999999902</v>
      </c>
      <c r="E83">
        <v>9.5950000000000006</v>
      </c>
      <c r="F83" t="str">
        <f>_xlfn.LET(_xlpm.raw,_xlfn.XLOOKUP(A83,SITE1!$C$4:$C$1313,SITE1!$E$4:$E$1313),_xlpm.cleanRaw,SUBSTITUTE(SUBSTITUTE(_xlpm.raw,"_PIN","."),"PIN","."),_xlpm.mainPart,MID(_xlpm.cleanRaw,2,FIND(".",_xlpm.cleanRaw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" t="str">
        <f>_xlfn.LET(_xlpm.raw,_xlfn.XLOOKUP(A83,SITE3!$C$4:$C$1313,SITE3!$E$4:$E$1313),_xlpm.cleanRaw,SUBSTITUTE(SUBSTITUTE(_xlpm.raw,"_PIN","."),"PIN","."),_xlpm.mainPart,MID(_xlpm.cleanRaw,2,FIND(".",_xlpm.cleanRaw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" t="str">
        <f>_xlfn.LET(_xlpm.raw,_xlfn.XLOOKUP(A83,SITE5!$C$4:$C$1313,SITE5!$E$4:$E$1313),_xlpm.cleanRaw,SUBSTITUTE(SUBSTITUTE(_xlpm.raw,"_PIN","."),"PIN","."),_xlpm.mainPart,MID(_xlpm.cleanRaw,2,FIND(".",_xlpm.cleanRaw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" t="str">
        <f>""</f>
        <v/>
      </c>
      <c r="J83" t="str">
        <f t="shared" si="1"/>
        <v>AC59;VSS;;6.00799999999999;9.595;;;;</v>
      </c>
    </row>
    <row r="84" spans="1:10">
      <c r="A84" t="s">
        <v>5190</v>
      </c>
      <c r="B84" t="str">
        <f>_xlfn.XLOOKUP(A84,SITE1!$R$4:$R$1313,SITE1!$S$4:$S$1313)</f>
        <v>VSS</v>
      </c>
      <c r="C84" t="str" cm="1">
        <f t="array" ref="C84">_xlfn.TEXTJOIN(",",TRUE,_xlfn.UNIQUE(TRANSPOSE(_xlfn.MAP(_xlfn.XLOOKUP(A84,SITE1!$C$4:$C$1313,SITE1!$F$4:$L$1313),_xlfn.LAMBDA(_xlpm.x,IF(_xlpm.x&lt;&gt;"",TRIM(CLEAN(LEFT(_xlpm.x,FIND(".",_xlpm.x &amp; ".")-1))),""))))))</f>
        <v/>
      </c>
      <c r="D84">
        <v>4.2909999999999897</v>
      </c>
      <c r="E84">
        <v>9.5950000000000006</v>
      </c>
      <c r="F84" t="str">
        <f>_xlfn.LET(_xlpm.raw,_xlfn.XLOOKUP(A84,SITE1!$C$4:$C$1313,SITE1!$E$4:$E$1313),_xlpm.cleanRaw,SUBSTITUTE(SUBSTITUTE(_xlpm.raw,"_PIN","."),"PIN","."),_xlpm.mainPart,MID(_xlpm.cleanRaw,2,FIND(".",_xlpm.cleanRaw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" t="str">
        <f>_xlfn.LET(_xlpm.raw,_xlfn.XLOOKUP(A84,SITE3!$C$4:$C$1313,SITE3!$E$4:$E$1313),_xlpm.cleanRaw,SUBSTITUTE(SUBSTITUTE(_xlpm.raw,"_PIN","."),"PIN","."),_xlpm.mainPart,MID(_xlpm.cleanRaw,2,FIND(".",_xlpm.cleanRaw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" t="str">
        <f>_xlfn.LET(_xlpm.raw,_xlfn.XLOOKUP(A84,SITE5!$C$4:$C$1313,SITE5!$E$4:$E$1313),_xlpm.cleanRaw,SUBSTITUTE(SUBSTITUTE(_xlpm.raw,"_PIN","."),"PIN","."),_xlpm.mainPart,MID(_xlpm.cleanRaw,2,FIND(".",_xlpm.cleanRaw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" t="str">
        <f>""</f>
        <v/>
      </c>
      <c r="J84" t="str">
        <f t="shared" si="1"/>
        <v>AC63;VSS;;4.29099999999999;9.595;;;;</v>
      </c>
    </row>
    <row r="85" spans="1:10">
      <c r="A85" t="s">
        <v>3706</v>
      </c>
      <c r="B85" t="str">
        <f>_xlfn.XLOOKUP(A85,SITE1!$R$4:$R$1313,SITE1!$S$4:$S$1313)</f>
        <v>VSS</v>
      </c>
      <c r="C85" t="str" cm="1">
        <f t="array" ref="C85">_xlfn.TEXTJOIN(",",TRUE,_xlfn.UNIQUE(TRANSPOSE(_xlfn.MAP(_xlfn.XLOOKUP(A85,SITE1!$C$4:$C$1313,SITE1!$F$4:$L$1313),_xlfn.LAMBDA(_xlpm.x,IF(_xlpm.x&lt;&gt;"",TRIM(CLEAN(LEFT(_xlpm.x,FIND(".",_xlpm.x &amp; ".")-1))),""))))))</f>
        <v/>
      </c>
      <c r="D85">
        <v>2.5739999999999901</v>
      </c>
      <c r="E85">
        <v>9.5950000000000006</v>
      </c>
      <c r="F85" t="str">
        <f>_xlfn.LET(_xlpm.raw,_xlfn.XLOOKUP(A85,SITE1!$C$4:$C$1313,SITE1!$E$4:$E$1313),_xlpm.cleanRaw,SUBSTITUTE(SUBSTITUTE(_xlpm.raw,"_PIN","."),"PIN","."),_xlpm.mainPart,MID(_xlpm.cleanRaw,2,FIND(".",_xlpm.cleanRaw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" t="str">
        <f>_xlfn.LET(_xlpm.raw,_xlfn.XLOOKUP(A85,SITE3!$C$4:$C$1313,SITE3!$E$4:$E$1313),_xlpm.cleanRaw,SUBSTITUTE(SUBSTITUTE(_xlpm.raw,"_PIN","."),"PIN","."),_xlpm.mainPart,MID(_xlpm.cleanRaw,2,FIND(".",_xlpm.cleanRaw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" t="str">
        <f>_xlfn.LET(_xlpm.raw,_xlfn.XLOOKUP(A85,SITE5!$C$4:$C$1313,SITE5!$E$4:$E$1313),_xlpm.cleanRaw,SUBSTITUTE(SUBSTITUTE(_xlpm.raw,"_PIN","."),"PIN","."),_xlpm.mainPart,MID(_xlpm.cleanRaw,2,FIND(".",_xlpm.cleanRaw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" t="str">
        <f>""</f>
        <v/>
      </c>
      <c r="J85" t="str">
        <f t="shared" si="1"/>
        <v>AC66;VSS;;2.57399999999999;9.595;;;;</v>
      </c>
    </row>
    <row r="86" spans="1:10">
      <c r="A86" t="s">
        <v>4557</v>
      </c>
      <c r="B86" t="str">
        <f>_xlfn.XLOOKUP(A86,SITE1!$R$4:$R$1313,SITE1!$S$4:$S$1313)</f>
        <v>PCIE_11_SSATA_5_LAN_0E_TXN</v>
      </c>
      <c r="C86" t="str" cm="1">
        <f t="array" ref="C86">_xlfn.TEXTJOIN(",",TRUE,_xlfn.UNIQUE(TRANSPOSE(_xlfn.MAP(_xlfn.XLOOKUP(A86,SITE1!$C$4:$C$1313,SITE1!$F$4:$L$1313),_xlfn.LAMBDA(_xlpm.x,IF(_xlpm.x&lt;&gt;"",TRIM(CLEAN(LEFT(_xlpm.x,FIND(".",_xlpm.x &amp; ".")-1))),""))))))</f>
        <v>LA6</v>
      </c>
      <c r="D86">
        <v>1.2449999999999899</v>
      </c>
      <c r="E86">
        <v>9.8099999999999898</v>
      </c>
      <c r="F86" t="str">
        <f>_xlfn.LET(_xlpm.raw,_xlfn.XLOOKUP(A86,SITE1!$C$4:$C$1313,SITE1!$E$4:$E$1313),_xlpm.cleanRaw,SUBSTITUTE(SUBSTITUTE(_xlpm.raw,"_PIN","."),"PIN","."),_xlpm.mainPart,MID(_xlpm.cleanRaw,2,FIND(".",_xlpm.cleanRaw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507091</v>
      </c>
      <c r="G86" t="str">
        <f>_xlfn.LET(_xlpm.raw,_xlfn.XLOOKUP(A86,SITE3!$C$4:$C$1313,SITE3!$E$4:$E$1313),_xlpm.cleanRaw,SUBSTITUTE(SUBSTITUTE(_xlpm.raw,"_PIN","."),"PIN","."),_xlpm.mainPart,MID(_xlpm.cleanRaw,2,FIND(".",_xlpm.cleanRaw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H86" t="str">
        <f>_xlfn.LET(_xlpm.raw,_xlfn.XLOOKUP(A86,SITE5!$C$4:$C$1313,SITE5!$E$4:$E$1313),_xlpm.cleanRaw,SUBSTITUTE(SUBSTITUTE(_xlpm.raw,"_PIN","."),"PIN","."),_xlpm.mainPart,MID(_xlpm.cleanRaw,2,FIND(".",_xlpm.cleanRaw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I86" t="str">
        <f>""</f>
        <v/>
      </c>
      <c r="J86" t="str">
        <f t="shared" si="1"/>
        <v>AC69;PCIE_11_SSATA_5_LAN_0E_TXN;LA6;1.24499999999999;9.80999999999999;507091;504091;809091;</v>
      </c>
    </row>
    <row r="87" spans="1:10">
      <c r="A87" t="s">
        <v>4560</v>
      </c>
      <c r="B87" t="str">
        <f>_xlfn.XLOOKUP(A87,SITE1!$R$4:$R$1313,SITE1!$S$4:$S$1313)</f>
        <v>PCIE_11_SSATA_5_LAN_0E_TXP</v>
      </c>
      <c r="C87" t="str" cm="1">
        <f t="array" ref="C87">_xlfn.TEXTJOIN(",",TRUE,_xlfn.UNIQUE(TRANSPOSE(_xlfn.MAP(_xlfn.XLOOKUP(A87,SITE1!$C$4:$C$1313,SITE1!$F$4:$L$1313),_xlfn.LAMBDA(_xlpm.x,IF(_xlpm.x&lt;&gt;"",TRIM(CLEAN(LEFT(_xlpm.x,FIND(".",_xlpm.x &amp; ".")-1))),""))))))</f>
        <v>LA6</v>
      </c>
      <c r="D87">
        <v>0.41499999999999898</v>
      </c>
      <c r="E87">
        <v>9.8099999999999898</v>
      </c>
      <c r="F87" t="str">
        <f>_xlfn.LET(_xlpm.raw,_xlfn.XLOOKUP(A87,SITE1!$C$4:$C$1313,SITE1!$E$4:$E$1313),_xlpm.cleanRaw,SUBSTITUTE(SUBSTITUTE(_xlpm.raw,"_PIN","."),"PIN","."),_xlpm.mainPart,MID(_xlpm.cleanRaw,2,FIND(".",_xlpm.cleanRaw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507089</v>
      </c>
      <c r="G87" t="str">
        <f>_xlfn.LET(_xlpm.raw,_xlfn.XLOOKUP(A87,SITE3!$C$4:$C$1313,SITE3!$E$4:$E$1313),_xlpm.cleanRaw,SUBSTITUTE(SUBSTITUTE(_xlpm.raw,"_PIN","."),"PIN","."),_xlpm.mainPart,MID(_xlpm.cleanRaw,2,FIND(".",_xlpm.cleanRaw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H87" t="str">
        <f>_xlfn.LET(_xlpm.raw,_xlfn.XLOOKUP(A87,SITE5!$C$4:$C$1313,SITE5!$E$4:$E$1313),_xlpm.cleanRaw,SUBSTITUTE(SUBSTITUTE(_xlpm.raw,"_PIN","."),"PIN","."),_xlpm.mainPart,MID(_xlpm.cleanRaw,2,FIND(".",_xlpm.cleanRaw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I87" t="str">
        <f>""</f>
        <v/>
      </c>
      <c r="J87" t="str">
        <f t="shared" si="1"/>
        <v>AC71;PCIE_11_SSATA_5_LAN_0E_TXP;LA6;0.414999999999999;9.80999999999999;507089;504089;809089;</v>
      </c>
    </row>
    <row r="88" spans="1:10">
      <c r="A88" t="s">
        <v>57</v>
      </c>
      <c r="B88" t="str">
        <f>_xlfn.XLOOKUP(A88,SITE1!$R$4:$R$1313,SITE1!$S$4:$S$1313)</f>
        <v>GPP_A_17</v>
      </c>
      <c r="C88" t="str" cm="1">
        <f t="array" ref="C88">_xlfn.TEXTJOIN(",",TRUE,_xlfn.UNIQUE(TRANSPOSE(_xlfn.MAP(_xlfn.XLOOKUP(A88,SITE1!$C$4:$C$1313,SITE1!$F$4:$L$1313),_xlfn.LAMBDA(_xlpm.x,IF(_xlpm.x&lt;&gt;"",TRIM(CLEAN(LEFT(_xlpm.x,FIND(".",_xlpm.x &amp; ".")-1))),""))))))</f>
        <v/>
      </c>
      <c r="D88">
        <v>32.619999999999997</v>
      </c>
      <c r="E88">
        <v>10.309999999999899</v>
      </c>
      <c r="F88" t="str">
        <f>_xlfn.LET(_xlpm.raw,_xlfn.XLOOKUP(A88,SITE1!$C$4:$C$1313,SITE1!$E$4:$E$1313),_xlpm.cleanRaw,SUBSTITUTE(SUBSTITUTE(_xlpm.raw,"_PIN","."),"PIN","."),_xlpm.mainPart,MID(_xlpm.cleanRaw,2,FIND(".",_xlpm.cleanRaw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88" t="str">
        <f>_xlfn.LET(_xlpm.raw,_xlfn.XLOOKUP(A88,SITE3!$C$4:$C$1313,SITE3!$E$4:$E$1313),_xlpm.cleanRaw,SUBSTITUTE(SUBSTITUTE(_xlpm.raw,"_PIN","."),"PIN","."),_xlpm.mainPart,MID(_xlpm.cleanRaw,2,FIND(".",_xlpm.cleanRaw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88" t="str">
        <f>_xlfn.LET(_xlpm.raw,_xlfn.XLOOKUP(A88,SITE5!$C$4:$C$1313,SITE5!$E$4:$E$1313),_xlpm.cleanRaw,SUBSTITUTE(SUBSTITUTE(_xlpm.raw,"_PIN","."),"PIN","."),_xlpm.mainPart,MID(_xlpm.cleanRaw,2,FIND(".",_xlpm.cleanRaw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703027</v>
      </c>
      <c r="I88" t="str">
        <f>""</f>
        <v/>
      </c>
      <c r="J88" t="str">
        <f t="shared" si="1"/>
        <v>AD1;GPP_A_17;;32.62;10.3099999999999;607027;804027;703027;</v>
      </c>
    </row>
    <row r="89" spans="1:10">
      <c r="A89" t="s">
        <v>334</v>
      </c>
      <c r="B89" t="str">
        <f>_xlfn.XLOOKUP(A89,SITE1!$R$4:$R$1313,SITE1!$S$4:$S$1313)</f>
        <v>GPP_A_18</v>
      </c>
      <c r="C89" t="str" cm="1">
        <f t="array" ref="C89">_xlfn.TEXTJOIN(",",TRUE,_xlfn.UNIQUE(TRANSPOSE(_xlfn.MAP(_xlfn.XLOOKUP(A89,SITE1!$C$4:$C$1313,SITE1!$F$4:$L$1313),_xlfn.LAMBDA(_xlpm.x,IF(_xlpm.x&lt;&gt;"",TRIM(CLEAN(LEFT(_xlpm.x,FIND(".",_xlpm.x &amp; ".")-1))),""))))))</f>
        <v/>
      </c>
      <c r="D89">
        <v>31.79</v>
      </c>
      <c r="E89">
        <v>10.309999999999899</v>
      </c>
      <c r="F89" t="str">
        <f>_xlfn.LET(_xlpm.raw,_xlfn.XLOOKUP(A89,SITE1!$C$4:$C$1313,SITE1!$E$4:$E$1313),_xlpm.cleanRaw,SUBSTITUTE(SUBSTITUTE(_xlpm.raw,"_PIN","."),"PIN","."),_xlpm.mainPart,MID(_xlpm.cleanRaw,2,FIND(".",_xlpm.cleanRaw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89" t="str">
        <f>_xlfn.LET(_xlpm.raw,_xlfn.XLOOKUP(A89,SITE3!$C$4:$C$1313,SITE3!$E$4:$E$1313),_xlpm.cleanRaw,SUBSTITUTE(SUBSTITUTE(_xlpm.raw,"_PIN","."),"PIN","."),_xlpm.mainPart,MID(_xlpm.cleanRaw,2,FIND(".",_xlpm.cleanRaw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802075</v>
      </c>
      <c r="H89" t="str">
        <f>_xlfn.LET(_xlpm.raw,_xlfn.XLOOKUP(A89,SITE5!$C$4:$C$1313,SITE5!$E$4:$E$1313),_xlpm.cleanRaw,SUBSTITUTE(SUBSTITUTE(_xlpm.raw,"_PIN","."),"PIN","."),_xlpm.mainPart,MID(_xlpm.cleanRaw,2,FIND(".",_xlpm.cleanRaw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705075</v>
      </c>
      <c r="I89" t="str">
        <f>""</f>
        <v/>
      </c>
      <c r="J89" t="str">
        <f t="shared" si="1"/>
        <v>AD3;GPP_A_18;;31.79;10.3099999999999;605075;802075;705075;</v>
      </c>
    </row>
    <row r="90" spans="1:10">
      <c r="A90" t="s">
        <v>289</v>
      </c>
      <c r="B90" t="str">
        <f>_xlfn.XLOOKUP(A90,SITE1!$R$4:$R$1313,SITE1!$S$4:$S$1313)</f>
        <v>VSS</v>
      </c>
      <c r="C90" t="str" cm="1">
        <f t="array" ref="C90">_xlfn.TEXTJOIN(",",TRUE,_xlfn.UNIQUE(TRANSPOSE(_xlfn.MAP(_xlfn.XLOOKUP(A90,SITE1!$C$4:$C$1313,SITE1!$F$4:$L$1313),_xlfn.LAMBDA(_xlpm.x,IF(_xlpm.x&lt;&gt;"",TRIM(CLEAN(LEFT(_xlpm.x,FIND(".",_xlpm.x &amp; ".")-1))),""))))))</f>
        <v/>
      </c>
      <c r="D90">
        <v>30.96</v>
      </c>
      <c r="E90">
        <v>10.309999999999899</v>
      </c>
      <c r="F90" t="str">
        <f>_xlfn.LET(_xlpm.raw,_xlfn.XLOOKUP(A90,SITE1!$C$4:$C$1313,SITE1!$E$4:$E$1313),_xlpm.cleanRaw,SUBSTITUTE(SUBSTITUTE(_xlpm.raw,"_PIN","."),"PIN","."),_xlpm.mainPart,MID(_xlpm.cleanRaw,2,FIND(".",_xlpm.cleanRaw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" t="str">
        <f>_xlfn.LET(_xlpm.raw,_xlfn.XLOOKUP(A90,SITE3!$C$4:$C$1313,SITE3!$E$4:$E$1313),_xlpm.cleanRaw,SUBSTITUTE(SUBSTITUTE(_xlpm.raw,"_PIN","."),"PIN","."),_xlpm.mainPart,MID(_xlpm.cleanRaw,2,FIND(".",_xlpm.cleanRaw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" t="str">
        <f>_xlfn.LET(_xlpm.raw,_xlfn.XLOOKUP(A90,SITE5!$C$4:$C$1313,SITE5!$E$4:$E$1313),_xlpm.cleanRaw,SUBSTITUTE(SUBSTITUTE(_xlpm.raw,"_PIN","."),"PIN","."),_xlpm.mainPart,MID(_xlpm.cleanRaw,2,FIND(".",_xlpm.cleanRaw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" t="str">
        <f>""</f>
        <v/>
      </c>
      <c r="J90" t="str">
        <f t="shared" si="1"/>
        <v>AD5;VSS;;30.96;10.3099999999999;;;;</v>
      </c>
    </row>
    <row r="91" spans="1:10">
      <c r="A91" t="s">
        <v>338</v>
      </c>
      <c r="B91" t="str">
        <f>_xlfn.XLOOKUP(A91,SITE1!$R$4:$R$1313,SITE1!$S$4:$S$1313)</f>
        <v>GPP_L_8_VISA2CH0_D6</v>
      </c>
      <c r="C91" t="str" cm="1">
        <f t="array" ref="C91">_xlfn.TEXTJOIN(",",TRUE,_xlfn.UNIQUE(TRANSPOSE(_xlfn.MAP(_xlfn.XLOOKUP(A91,SITE1!$C$4:$C$1313,SITE1!$F$4:$L$1313),_xlfn.LAMBDA(_xlpm.x,IF(_xlpm.x&lt;&gt;"",TRIM(CLEAN(LEFT(_xlpm.x,FIND(".",_xlpm.x &amp; ".")-1))),""))))))</f>
        <v>RA317,JA1</v>
      </c>
      <c r="D91">
        <v>29.187999999999999</v>
      </c>
      <c r="E91">
        <v>10.090999999999999</v>
      </c>
      <c r="F91" t="str">
        <f>_xlfn.LET(_xlpm.raw,_xlfn.XLOOKUP(A91,SITE1!$C$4:$C$1313,SITE1!$E$4:$E$1313),_xlpm.cleanRaw,SUBSTITUTE(SUBSTITUTE(_xlpm.raw,"_PIN","."),"PIN","."),_xlpm.mainPart,MID(_xlpm.cleanRaw,2,FIND(".",_xlpm.cleanRaw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91" t="str">
        <f>_xlfn.LET(_xlpm.raw,_xlfn.XLOOKUP(A91,SITE3!$C$4:$C$1313,SITE3!$E$4:$E$1313),_xlpm.cleanRaw,SUBSTITUTE(SUBSTITUTE(_xlpm.raw,"_PIN","."),"PIN","."),_xlpm.mainPart,MID(_xlpm.cleanRaw,2,FIND(".",_xlpm.cleanRaw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803086</v>
      </c>
      <c r="H91" t="str">
        <f>_xlfn.LET(_xlpm.raw,_xlfn.XLOOKUP(A91,SITE5!$C$4:$C$1313,SITE5!$E$4:$E$1313),_xlpm.cleanRaw,SUBSTITUTE(SUBSTITUTE(_xlpm.raw,"_PIN","."),"PIN","."),_xlpm.mainPart,MID(_xlpm.cleanRaw,2,FIND(".",_xlpm.cleanRaw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703039</v>
      </c>
      <c r="I91" t="str">
        <f>""</f>
        <v/>
      </c>
      <c r="J91" t="str">
        <f t="shared" si="1"/>
        <v>AD9;GPP_L_8_VISA2CH0_D6;RA317,JA1;29.188;10.091;606086;803086;703039;</v>
      </c>
    </row>
    <row r="92" spans="1:10">
      <c r="A92" t="s">
        <v>3707</v>
      </c>
      <c r="B92" t="str">
        <f>_xlfn.XLOOKUP(A92,SITE1!$R$4:$R$1313,SITE1!$S$4:$S$1313)</f>
        <v>GPP_L_13_VISA2CH1_D2</v>
      </c>
      <c r="C92" t="str" cm="1">
        <f t="array" ref="C92">_xlfn.TEXTJOIN(",",TRUE,_xlfn.UNIQUE(TRANSPOSE(_xlfn.MAP(_xlfn.XLOOKUP(A92,SITE1!$C$4:$C$1313,SITE1!$F$4:$L$1313),_xlfn.LAMBDA(_xlpm.x,IF(_xlpm.x&lt;&gt;"",TRIM(CLEAN(LEFT(_xlpm.x,FIND(".",_xlpm.x &amp; ".")-1))),""))))))</f>
        <v>RA304,JA1</v>
      </c>
      <c r="D92">
        <v>27.470999999999901</v>
      </c>
      <c r="E92">
        <v>10.090999999999999</v>
      </c>
      <c r="F92" t="str">
        <f>_xlfn.LET(_xlpm.raw,_xlfn.XLOOKUP(A92,SITE1!$C$4:$C$1313,SITE1!$E$4:$E$1313),_xlpm.cleanRaw,SUBSTITUTE(SUBSTITUTE(_xlpm.raw,"_PIN","."),"PIN","."),_xlpm.mainPart,MID(_xlpm.cleanRaw,2,FIND(".",_xlpm.cleanRaw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92" t="str">
        <f>_xlfn.LET(_xlpm.raw,_xlfn.XLOOKUP(A92,SITE3!$C$4:$C$1313,SITE3!$E$4:$E$1313),_xlpm.cleanRaw,SUBSTITUTE(SUBSTITUTE(_xlpm.raw,"_PIN","."),"PIN","."),_xlpm.mainPart,MID(_xlpm.cleanRaw,2,FIND(".",_xlpm.cleanRaw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804001</v>
      </c>
      <c r="H92" t="str">
        <f>_xlfn.LET(_xlpm.raw,_xlfn.XLOOKUP(A92,SITE5!$C$4:$C$1313,SITE5!$E$4:$E$1313),_xlpm.cleanRaw,SUBSTITUTE(SUBSTITUTE(_xlpm.raw,"_PIN","."),"PIN","."),_xlpm.mainPart,MID(_xlpm.cleanRaw,2,FIND(".",_xlpm.cleanRaw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705044</v>
      </c>
      <c r="I92" t="str">
        <f>""</f>
        <v/>
      </c>
      <c r="J92" t="str">
        <f t="shared" si="1"/>
        <v>AD13;GPP_L_13_VISA2CH1_D2;RA304,JA1;27.4709999999999;10.091;607003;804001;705044;</v>
      </c>
    </row>
    <row r="93" spans="1:10">
      <c r="A93" t="s">
        <v>3708</v>
      </c>
      <c r="B93" t="str">
        <f>_xlfn.XLOOKUP(A93,SITE1!$R$4:$R$1313,SITE1!$S$4:$S$1313)</f>
        <v>GPP_L_9_VISA2CH0_D7</v>
      </c>
      <c r="C93" t="str" cm="1">
        <f t="array" ref="C93">_xlfn.TEXTJOIN(",",TRUE,_xlfn.UNIQUE(TRANSPOSE(_xlfn.MAP(_xlfn.XLOOKUP(A93,SITE1!$C$4:$C$1313,SITE1!$F$4:$L$1313),_xlfn.LAMBDA(_xlpm.x,IF(_xlpm.x&lt;&gt;"",TRIM(CLEAN(LEFT(_xlpm.x,FIND(".",_xlpm.x &amp; ".")-1))),""))))))</f>
        <v>RA318,JA1</v>
      </c>
      <c r="D93">
        <v>25.753999999999898</v>
      </c>
      <c r="E93">
        <v>10.090999999999999</v>
      </c>
      <c r="F93" t="str">
        <f>_xlfn.LET(_xlpm.raw,_xlfn.XLOOKUP(A93,SITE1!$C$4:$C$1313,SITE1!$E$4:$E$1313),_xlpm.cleanRaw,SUBSTITUTE(SUBSTITUTE(_xlpm.raw,"_PIN","."),"PIN","."),_xlpm.mainPart,MID(_xlpm.cleanRaw,2,FIND(".",_xlpm.cleanRaw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93" t="str">
        <f>_xlfn.LET(_xlpm.raw,_xlfn.XLOOKUP(A93,SITE3!$C$4:$C$1313,SITE3!$E$4:$E$1313),_xlpm.cleanRaw,SUBSTITUTE(SUBSTITUTE(_xlpm.raw,"_PIN","."),"PIN","."),_xlpm.mainPart,MID(_xlpm.cleanRaw,2,FIND(".",_xlpm.cleanRaw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804003</v>
      </c>
      <c r="H93" t="str">
        <f>_xlfn.LET(_xlpm.raw,_xlfn.XLOOKUP(A93,SITE5!$C$4:$C$1313,SITE5!$E$4:$E$1313),_xlpm.cleanRaw,SUBSTITUTE(SUBSTITUTE(_xlpm.raw,"_PIN","."),"PIN","."),_xlpm.mainPart,MID(_xlpm.cleanRaw,2,FIND(".",_xlpm.cleanRaw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704087</v>
      </c>
      <c r="I93" t="str">
        <f>""</f>
        <v/>
      </c>
      <c r="J93" t="str">
        <f t="shared" si="1"/>
        <v>AD17;GPP_L_9_VISA2CH0_D7;RA318,JA1;25.7539999999999;10.091;606088;804003;704087;</v>
      </c>
    </row>
    <row r="94" spans="1:10">
      <c r="A94" t="s">
        <v>4431</v>
      </c>
      <c r="B94" t="str">
        <f>_xlfn.XLOOKUP(A94,SITE1!$R$4:$R$1313,SITE1!$S$4:$S$1313)</f>
        <v>GPP_L_11_VISA2CH1_D0</v>
      </c>
      <c r="C94" t="str" cm="1">
        <f t="array" ref="C94">_xlfn.TEXTJOIN(",",TRUE,_xlfn.UNIQUE(TRANSPOSE(_xlfn.MAP(_xlfn.XLOOKUP(A94,SITE1!$C$4:$C$1313,SITE1!$F$4:$L$1313),_xlfn.LAMBDA(_xlpm.x,IF(_xlpm.x&lt;&gt;"",TRIM(CLEAN(LEFT(_xlpm.x,FIND(".",_xlpm.x &amp; ".")-1))),""))))))</f>
        <v>RA302,JA1</v>
      </c>
      <c r="D94">
        <v>24.036999999999999</v>
      </c>
      <c r="E94">
        <v>10.090999999999999</v>
      </c>
      <c r="F94" t="str">
        <f>_xlfn.LET(_xlpm.raw,_xlfn.XLOOKUP(A94,SITE1!$C$4:$C$1313,SITE1!$E$4:$E$1313),_xlpm.cleanRaw,SUBSTITUTE(SUBSTITUTE(_xlpm.raw,"_PIN","."),"PIN","."),_xlpm.mainPart,MID(_xlpm.cleanRaw,2,FIND(".",_xlpm.cleanRaw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94" t="str">
        <f>_xlfn.LET(_xlpm.raw,_xlfn.XLOOKUP(A94,SITE3!$C$4:$C$1313,SITE3!$E$4:$E$1313),_xlpm.cleanRaw,SUBSTITUTE(SUBSTITUTE(_xlpm.raw,"_PIN","."),"PIN","."),_xlpm.mainPart,MID(_xlpm.cleanRaw,2,FIND(".",_xlpm.cleanRaw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804040</v>
      </c>
      <c r="H94" t="str">
        <f>_xlfn.LET(_xlpm.raw,_xlfn.XLOOKUP(A94,SITE5!$C$4:$C$1313,SITE5!$E$4:$E$1313),_xlpm.cleanRaw,SUBSTITUTE(SUBSTITUTE(_xlpm.raw,"_PIN","."),"PIN","."),_xlpm.mainPart,MID(_xlpm.cleanRaw,2,FIND(".",_xlpm.cleanRaw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704088</v>
      </c>
      <c r="I94" t="str">
        <f>""</f>
        <v/>
      </c>
      <c r="J94" t="str">
        <f t="shared" si="1"/>
        <v>AD20;GPP_L_11_VISA2CH1_D0;RA302,JA1;24.037;10.091;607039;804040;704088;</v>
      </c>
    </row>
    <row r="95" spans="1:10">
      <c r="A95" t="s">
        <v>5030</v>
      </c>
      <c r="B95" t="str">
        <f>_xlfn.XLOOKUP(A95,SITE1!$R$4:$R$1313,SITE1!$S$4:$S$1313)</f>
        <v>VCCFUSE_UHV_3P3</v>
      </c>
      <c r="C95" t="str" cm="1">
        <f t="array" ref="C95">_xlfn.TEXTJOIN(",",TRUE,_xlfn.UNIQUE(TRANSPOSE(_xlfn.MAP(_xlfn.XLOOKUP(A95,SITE1!$C$4:$C$1313,SITE1!$F$4:$L$1313),_xlfn.LAMBDA(_xlpm.x,IF(_xlpm.x&lt;&gt;"",TRIM(CLEAN(LEFT(_xlpm.x,FIND(".",_xlpm.x &amp; ".")-1))),""))))))</f>
        <v/>
      </c>
      <c r="D95">
        <v>22.32</v>
      </c>
      <c r="E95">
        <v>10.090999999999999</v>
      </c>
      <c r="F95" t="str">
        <f>_xlfn.LET(_xlpm.raw,_xlfn.XLOOKUP(A95,SITE1!$C$4:$C$1313,SITE1!$E$4:$E$1313),_xlpm.cleanRaw,SUBSTITUTE(SUBSTITUTE(_xlpm.raw,"_PIN","."),"PIN","."),_xlpm.mainPart,MID(_xlpm.cleanRaw,2,FIND(".",_xlpm.cleanRaw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" t="str">
        <f>_xlfn.LET(_xlpm.raw,_xlfn.XLOOKUP(A95,SITE3!$C$4:$C$1313,SITE3!$E$4:$E$1313),_xlpm.cleanRaw,SUBSTITUTE(SUBSTITUTE(_xlpm.raw,"_PIN","."),"PIN","."),_xlpm.mainPart,MID(_xlpm.cleanRaw,2,FIND(".",_xlpm.cleanRaw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" t="str">
        <f>_xlfn.LET(_xlpm.raw,_xlfn.XLOOKUP(A95,SITE5!$C$4:$C$1313,SITE5!$E$4:$E$1313),_xlpm.cleanRaw,SUBSTITUTE(SUBSTITUTE(_xlpm.raw,"_PIN","."),"PIN","."),_xlpm.mainPart,MID(_xlpm.cleanRaw,2,FIND(".",_xlpm.cleanRaw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" t="str">
        <f>""</f>
        <v/>
      </c>
      <c r="J95" t="str">
        <f t="shared" si="1"/>
        <v>AD24;VCCFUSE_UHV_3P3;;22.32;10.091;;;;</v>
      </c>
    </row>
    <row r="96" spans="1:10">
      <c r="A96" t="s">
        <v>5012</v>
      </c>
      <c r="B96" t="str">
        <f>_xlfn.XLOOKUP(A96,SITE1!$R$4:$R$1313,SITE1!$S$4:$S$1313)</f>
        <v>VCCA_XTAL_1P05</v>
      </c>
      <c r="C96" t="str" cm="1">
        <f t="array" ref="C96">_xlfn.TEXTJOIN(",",TRUE,_xlfn.UNIQUE(TRANSPOSE(_xlfn.MAP(_xlfn.XLOOKUP(A96,SITE1!$C$4:$C$1313,SITE1!$F$4:$L$1313),_xlfn.LAMBDA(_xlpm.x,IF(_xlpm.x&lt;&gt;"",TRIM(CLEAN(LEFT(_xlpm.x,FIND(".",_xlpm.x &amp; ".")-1))),""))))))</f>
        <v/>
      </c>
      <c r="D96">
        <v>10.299999999999899</v>
      </c>
      <c r="E96">
        <v>10.090999999999999</v>
      </c>
      <c r="F96" t="str">
        <f>_xlfn.LET(_xlpm.raw,_xlfn.XLOOKUP(A96,SITE1!$C$4:$C$1313,SITE1!$E$4:$E$1313),_xlpm.cleanRaw,SUBSTITUTE(SUBSTITUTE(_xlpm.raw,"_PIN","."),"PIN","."),_xlpm.mainPart,MID(_xlpm.cleanRaw,2,FIND(".",_xlpm.cleanRaw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" t="str">
        <f>_xlfn.LET(_xlpm.raw,_xlfn.XLOOKUP(A96,SITE3!$C$4:$C$1313,SITE3!$E$4:$E$1313),_xlpm.cleanRaw,SUBSTITUTE(SUBSTITUTE(_xlpm.raw,"_PIN","."),"PIN","."),_xlpm.mainPart,MID(_xlpm.cleanRaw,2,FIND(".",_xlpm.cleanRaw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" t="str">
        <f>_xlfn.LET(_xlpm.raw,_xlfn.XLOOKUP(A96,SITE5!$C$4:$C$1313,SITE5!$E$4:$E$1313),_xlpm.cleanRaw,SUBSTITUTE(SUBSTITUTE(_xlpm.raw,"_PIN","."),"PIN","."),_xlpm.mainPart,MID(_xlpm.cleanRaw,2,FIND(".",_xlpm.cleanRaw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" t="str">
        <f>""</f>
        <v/>
      </c>
      <c r="J96" t="str">
        <f t="shared" si="1"/>
        <v>AD50;VCCA_XTAL_1P05;;10.2999999999999;10.091;;;;</v>
      </c>
    </row>
    <row r="97" spans="1:10">
      <c r="A97" t="s">
        <v>4803</v>
      </c>
      <c r="B97" t="str">
        <f>_xlfn.XLOOKUP(A97,SITE1!$R$4:$R$1313,SITE1!$S$4:$S$1313)</f>
        <v>PRDYB</v>
      </c>
      <c r="C97" t="str" cm="1">
        <f t="array" ref="C97">_xlfn.TEXTJOIN(",",TRUE,_xlfn.UNIQUE(TRANSPOSE(_xlfn.MAP(_xlfn.XLOOKUP(A97,SITE1!$C$4:$C$1313,SITE1!$F$4:$L$1313),_xlfn.LAMBDA(_xlpm.x,IF(_xlpm.x&lt;&gt;"",TRIM(CLEAN(LEFT(_xlpm.x,FIND(".",_xlpm.x &amp; ".")-1))),""))))))</f>
        <v>JA1</v>
      </c>
      <c r="D97">
        <v>8.5829999999999895</v>
      </c>
      <c r="E97">
        <v>10.090999999999999</v>
      </c>
      <c r="F97" t="str">
        <f>_xlfn.LET(_xlpm.raw,_xlfn.XLOOKUP(A97,SITE1!$C$4:$C$1313,SITE1!$E$4:$E$1313),_xlpm.cleanRaw,SUBSTITUTE(SUBSTITUTE(_xlpm.raw,"_PIN","."),"PIN","."),_xlpm.mainPart,MID(_xlpm.cleanRaw,2,FIND(".",_xlpm.cleanRaw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605083</v>
      </c>
      <c r="G97" t="str">
        <f>_xlfn.LET(_xlpm.raw,_xlfn.XLOOKUP(A97,SITE3!$C$4:$C$1313,SITE3!$E$4:$E$1313),_xlpm.cleanRaw,SUBSTITUTE(SUBSTITUTE(_xlpm.raw,"_PIN","."),"PIN","."),_xlpm.mainPart,MID(_xlpm.cleanRaw,2,FIND(".",_xlpm.cleanRaw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806085</v>
      </c>
      <c r="H97" t="str">
        <f>_xlfn.LET(_xlpm.raw,_xlfn.XLOOKUP(A97,SITE5!$C$4:$C$1313,SITE5!$E$4:$E$1313),_xlpm.cleanRaw,SUBSTITUTE(SUBSTITUTE(_xlpm.raw,"_PIN","."),"PIN","."),_xlpm.mainPart,MID(_xlpm.cleanRaw,2,FIND(".",_xlpm.cleanRaw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705083</v>
      </c>
      <c r="I97" t="str">
        <f>""</f>
        <v/>
      </c>
      <c r="J97" t="str">
        <f t="shared" si="1"/>
        <v>AD54;PRDYB;JA1;8.58299999999999;10.091;605083;806085;705083;</v>
      </c>
    </row>
    <row r="98" spans="1:10">
      <c r="A98" t="s">
        <v>5192</v>
      </c>
      <c r="B98" t="str">
        <f>_xlfn.XLOOKUP(A98,SITE1!$R$4:$R$1313,SITE1!$S$4:$S$1313)</f>
        <v>VSS</v>
      </c>
      <c r="C98" t="str" cm="1">
        <f t="array" ref="C98">_xlfn.TEXTJOIN(",",TRUE,_xlfn.UNIQUE(TRANSPOSE(_xlfn.MAP(_xlfn.XLOOKUP(A98,SITE1!$C$4:$C$1313,SITE1!$F$4:$L$1313),_xlfn.LAMBDA(_xlpm.x,IF(_xlpm.x&lt;&gt;"",TRIM(CLEAN(LEFT(_xlpm.x,FIND(".",_xlpm.x &amp; ".")-1))),""))))))</f>
        <v/>
      </c>
      <c r="D98">
        <v>6.8659999999999997</v>
      </c>
      <c r="E98">
        <v>10.090999999999999</v>
      </c>
      <c r="F98" t="str">
        <f>_xlfn.LET(_xlpm.raw,_xlfn.XLOOKUP(A98,SITE1!$C$4:$C$1313,SITE1!$E$4:$E$1313),_xlpm.cleanRaw,SUBSTITUTE(SUBSTITUTE(_xlpm.raw,"_PIN","."),"PIN","."),_xlpm.mainPart,MID(_xlpm.cleanRaw,2,FIND(".",_xlpm.cleanRaw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" t="str">
        <f>_xlfn.LET(_xlpm.raw,_xlfn.XLOOKUP(A98,SITE3!$C$4:$C$1313,SITE3!$E$4:$E$1313),_xlpm.cleanRaw,SUBSTITUTE(SUBSTITUTE(_xlpm.raw,"_PIN","."),"PIN","."),_xlpm.mainPart,MID(_xlpm.cleanRaw,2,FIND(".",_xlpm.cleanRaw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" t="str">
        <f>_xlfn.LET(_xlpm.raw,_xlfn.XLOOKUP(A98,SITE5!$C$4:$C$1313,SITE5!$E$4:$E$1313),_xlpm.cleanRaw,SUBSTITUTE(SUBSTITUTE(_xlpm.raw,"_PIN","."),"PIN","."),_xlpm.mainPart,MID(_xlpm.cleanRaw,2,FIND(".",_xlpm.cleanRaw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" t="str">
        <f>""</f>
        <v/>
      </c>
      <c r="J98" t="str">
        <f t="shared" si="1"/>
        <v>AD58;VSS;;6.866;10.091;;;;</v>
      </c>
    </row>
    <row r="99" spans="1:10">
      <c r="A99" t="s">
        <v>3498</v>
      </c>
      <c r="B99" t="str">
        <f>_xlfn.XLOOKUP(A99,SITE1!$R$4:$R$1313,SITE1!$S$4:$S$1313)</f>
        <v>PCIE_19_UP_7_SATA_7_RXP</v>
      </c>
      <c r="C99" t="str" cm="1">
        <f t="array" ref="C99">_xlfn.TEXTJOIN(",",TRUE,_xlfn.UNIQUE(TRANSPOSE(_xlfn.MAP(_xlfn.XLOOKUP(A99,SITE1!$C$4:$C$1313,SITE1!$F$4:$L$1313),_xlfn.LAMBDA(_xlpm.x,IF(_xlpm.x&lt;&gt;"",TRIM(CLEAN(LEFT(_xlpm.x,FIND(".",_xlpm.x &amp; ".")-1))),""))))))</f>
        <v>LA8</v>
      </c>
      <c r="D99">
        <v>5.149</v>
      </c>
      <c r="E99">
        <v>10.090999999999999</v>
      </c>
      <c r="F99" t="str">
        <f>_xlfn.LET(_xlpm.raw,_xlfn.XLOOKUP(A99,SITE1!$C$4:$C$1313,SITE1!$E$4:$E$1313),_xlpm.cleanRaw,SUBSTITUTE(SUBSTITUTE(_xlpm.raw,"_PIN","."),"PIN","."),_xlpm.mainPart,MID(_xlpm.cleanRaw,2,FIND(".",_xlpm.cleanRaw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507087</v>
      </c>
      <c r="G99" t="str">
        <f>_xlfn.LET(_xlpm.raw,_xlfn.XLOOKUP(A99,SITE3!$C$4:$C$1313,SITE3!$E$4:$E$1313),_xlpm.cleanRaw,SUBSTITUTE(SUBSTITUTE(_xlpm.raw,"_PIN","."),"PIN","."),_xlpm.mainPart,MID(_xlpm.cleanRaw,2,FIND(".",_xlpm.cleanRaw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H99" t="str">
        <f>_xlfn.LET(_xlpm.raw,_xlfn.XLOOKUP(A99,SITE5!$C$4:$C$1313,SITE5!$E$4:$E$1313),_xlpm.cleanRaw,SUBSTITUTE(SUBSTITUTE(_xlpm.raw,"_PIN","."),"PIN","."),_xlpm.mainPart,MID(_xlpm.cleanRaw,2,FIND(".",_xlpm.cleanRaw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809087</v>
      </c>
      <c r="I99" t="str">
        <f>""</f>
        <v/>
      </c>
      <c r="J99" t="str">
        <f t="shared" si="1"/>
        <v>AD61;PCIE_19_UP_7_SATA_7_RXP;LA8;5.149;10.091;507087;504087;809087;</v>
      </c>
    </row>
    <row r="100" spans="1:10">
      <c r="A100" t="s">
        <v>3709</v>
      </c>
      <c r="B100" t="str">
        <f>_xlfn.XLOOKUP(A100,SITE1!$R$4:$R$1313,SITE1!$S$4:$S$1313)</f>
        <v>VSS</v>
      </c>
      <c r="C100" t="str" cm="1">
        <f t="array" ref="C100">_xlfn.TEXTJOIN(",",TRUE,_xlfn.UNIQUE(TRANSPOSE(_xlfn.MAP(_xlfn.XLOOKUP(A100,SITE1!$C$4:$C$1313,SITE1!$F$4:$L$1313),_xlfn.LAMBDA(_xlpm.x,IF(_xlpm.x&lt;&gt;"",TRIM(CLEAN(LEFT(_xlpm.x,FIND(".",_xlpm.x &amp; ".")-1))),""))))))</f>
        <v/>
      </c>
      <c r="D100">
        <v>3.4319999999999902</v>
      </c>
      <c r="E100">
        <v>10.090999999999999</v>
      </c>
      <c r="F100" t="str">
        <f>_xlfn.LET(_xlpm.raw,_xlfn.XLOOKUP(A100,SITE1!$C$4:$C$1313,SITE1!$E$4:$E$1313),_xlpm.cleanRaw,SUBSTITUTE(SUBSTITUTE(_xlpm.raw,"_PIN","."),"PIN","."),_xlpm.mainPart,MID(_xlpm.cleanRaw,2,FIND(".",_xlpm.cleanRaw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" t="str">
        <f>_xlfn.LET(_xlpm.raw,_xlfn.XLOOKUP(A100,SITE3!$C$4:$C$1313,SITE3!$E$4:$E$1313),_xlpm.cleanRaw,SUBSTITUTE(SUBSTITUTE(_xlpm.raw,"_PIN","."),"PIN","."),_xlpm.mainPart,MID(_xlpm.cleanRaw,2,FIND(".",_xlpm.cleanRaw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" t="str">
        <f>_xlfn.LET(_xlpm.raw,_xlfn.XLOOKUP(A100,SITE5!$C$4:$C$1313,SITE5!$E$4:$E$1313),_xlpm.cleanRaw,SUBSTITUTE(SUBSTITUTE(_xlpm.raw,"_PIN","."),"PIN","."),_xlpm.mainPart,MID(_xlpm.cleanRaw,2,FIND(".",_xlpm.cleanRaw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" t="str">
        <f>""</f>
        <v/>
      </c>
      <c r="J100" t="str">
        <f t="shared" si="1"/>
        <v>AD65;VSS;;3.43199999999999;10.091;;;;</v>
      </c>
    </row>
    <row r="101" spans="1:10">
      <c r="A101" t="s">
        <v>5193</v>
      </c>
      <c r="B101" t="str">
        <f>_xlfn.XLOOKUP(A101,SITE1!$R$4:$R$1313,SITE1!$S$4:$S$1313)</f>
        <v>VSS</v>
      </c>
      <c r="C101" t="str" cm="1">
        <f t="array" ref="C101">_xlfn.TEXTJOIN(",",TRUE,_xlfn.UNIQUE(TRANSPOSE(_xlfn.MAP(_xlfn.XLOOKUP(A101,SITE1!$C$4:$C$1313,SITE1!$F$4:$L$1313),_xlfn.LAMBDA(_xlpm.x,IF(_xlpm.x&lt;&gt;"",TRIM(CLEAN(LEFT(_xlpm.x,FIND(".",_xlpm.x &amp; ".")-1))),""))))))</f>
        <v/>
      </c>
      <c r="D101">
        <v>1.6599999999999899</v>
      </c>
      <c r="E101">
        <v>10.309999999999899</v>
      </c>
      <c r="F101" t="str">
        <f>_xlfn.LET(_xlpm.raw,_xlfn.XLOOKUP(A101,SITE1!$C$4:$C$1313,SITE1!$E$4:$E$1313),_xlpm.cleanRaw,SUBSTITUTE(SUBSTITUTE(_xlpm.raw,"_PIN","."),"PIN","."),_xlpm.mainPart,MID(_xlpm.cleanRaw,2,FIND(".",_xlpm.cleanRaw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" t="str">
        <f>_xlfn.LET(_xlpm.raw,_xlfn.XLOOKUP(A101,SITE3!$C$4:$C$1313,SITE3!$E$4:$E$1313),_xlpm.cleanRaw,SUBSTITUTE(SUBSTITUTE(_xlpm.raw,"_PIN","."),"PIN","."),_xlpm.mainPart,MID(_xlpm.cleanRaw,2,FIND(".",_xlpm.cleanRaw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" t="str">
        <f>_xlfn.LET(_xlpm.raw,_xlfn.XLOOKUP(A101,SITE5!$C$4:$C$1313,SITE5!$E$4:$E$1313),_xlpm.cleanRaw,SUBSTITUTE(SUBSTITUTE(_xlpm.raw,"_PIN","."),"PIN","."),_xlpm.mainPart,MID(_xlpm.cleanRaw,2,FIND(".",_xlpm.cleanRaw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" t="str">
        <f>""</f>
        <v/>
      </c>
      <c r="J101" t="str">
        <f t="shared" si="1"/>
        <v>AD68;VSS;;1.65999999999999;10.3099999999999;;;;</v>
      </c>
    </row>
    <row r="102" spans="1:10">
      <c r="A102" t="s">
        <v>4548</v>
      </c>
      <c r="B102" t="str">
        <f>_xlfn.XLOOKUP(A102,SITE1!$R$4:$R$1313,SITE1!$S$4:$S$1313)</f>
        <v>PCIE_10_SSATA_4_TXN</v>
      </c>
      <c r="C102" t="str" cm="1">
        <f t="array" ref="C102">_xlfn.TEXTJOIN(",",TRUE,_xlfn.UNIQUE(TRANSPOSE(_xlfn.MAP(_xlfn.XLOOKUP(A102,SITE1!$C$4:$C$1313,SITE1!$F$4:$L$1313),_xlfn.LAMBDA(_xlpm.x,IF(_xlpm.x&lt;&gt;"",TRIM(CLEAN(LEFT(_xlpm.x,FIND(".",_xlpm.x &amp; ".")-1))),""))))))</f>
        <v>CA211</v>
      </c>
      <c r="D102">
        <v>0.82999999999999796</v>
      </c>
      <c r="E102">
        <v>10.309999999999899</v>
      </c>
      <c r="F102" t="str">
        <f>_xlfn.LET(_xlpm.raw,_xlfn.XLOOKUP(A102,SITE1!$C$4:$C$1313,SITE1!$E$4:$E$1313),_xlpm.cleanRaw,SUBSTITUTE(SUBSTITUTE(_xlpm.raw,"_PIN","."),"PIN","."),_xlpm.mainPart,MID(_xlpm.cleanRaw,2,FIND(".",_xlpm.cleanRaw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" t="str">
        <f>_xlfn.LET(_xlpm.raw,_xlfn.XLOOKUP(A102,SITE5!$C$4:$C$1313,SITE5!$E$4:$E$1313),_xlpm.cleanRaw,SUBSTITUTE(SUBSTITUTE(_xlpm.raw,"_PIN","."),"PIN","."),_xlpm.mainPart,MID(_xlpm.cleanRaw,2,FIND(".",_xlpm.cleanRaw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" t="str">
        <f>""</f>
        <v/>
      </c>
      <c r="J102" t="str">
        <f t="shared" si="1"/>
        <v>AD70;PCIE_10_SSATA_4_TXN;CA211;0.829999999999998;10.3099999999999;;;;</v>
      </c>
    </row>
    <row r="103" spans="1:10">
      <c r="A103" t="s">
        <v>4551</v>
      </c>
      <c r="B103" t="str">
        <f>_xlfn.XLOOKUP(A103,SITE1!$R$4:$R$1313,SITE1!$S$4:$S$1313)</f>
        <v>PCIE_10_SSATA_4_TXP</v>
      </c>
      <c r="C103" t="str" cm="1">
        <f t="array" ref="C103">_xlfn.TEXTJOIN(",",TRUE,_xlfn.UNIQUE(TRANSPOSE(_xlfn.MAP(_xlfn.XLOOKUP(A103,SITE1!$C$4:$C$1313,SITE1!$F$4:$L$1313),_xlfn.LAMBDA(_xlpm.x,IF(_xlpm.x&lt;&gt;"",TRIM(CLEAN(LEFT(_xlpm.x,FIND(".",_xlpm.x &amp; ".")-1))),""))))))</f>
        <v>CA212</v>
      </c>
      <c r="D103">
        <v>0</v>
      </c>
      <c r="E103">
        <v>10.309999999999899</v>
      </c>
      <c r="F103" t="str">
        <f>_xlfn.LET(_xlpm.raw,_xlfn.XLOOKUP(A103,SITE1!$C$4:$C$1313,SITE1!$E$4:$E$1313),_xlpm.cleanRaw,SUBSTITUTE(SUBSTITUTE(_xlpm.raw,"_PIN","."),"PIN","."),_xlpm.mainPart,MID(_xlpm.cleanRaw,2,FIND(".",_xlpm.cleanRaw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" t="str">
        <f>_xlfn.LET(_xlpm.raw,_xlfn.XLOOKUP(A103,SITE3!$C$4:$C$1313,SITE3!$E$4:$E$1313),_xlpm.cleanRaw,SUBSTITUTE(SUBSTITUTE(_xlpm.raw,"_PIN","."),"PIN","."),_xlpm.mainPart,MID(_xlpm.cleanRaw,2,FIND(".",_xlpm.cleanRaw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" t="str">
        <f>_xlfn.LET(_xlpm.raw,_xlfn.XLOOKUP(A103,SITE5!$C$4:$C$1313,SITE5!$E$4:$E$1313),_xlpm.cleanRaw,SUBSTITUTE(SUBSTITUTE(_xlpm.raw,"_PIN","."),"PIN","."),_xlpm.mainPart,MID(_xlpm.cleanRaw,2,FIND(".",_xlpm.cleanRaw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" t="str">
        <f>""</f>
        <v/>
      </c>
      <c r="J103" t="str">
        <f t="shared" si="1"/>
        <v>AD72;PCIE_10_SSATA_4_TXP;CA212;0;10.3099999999999;;;;</v>
      </c>
    </row>
    <row r="104" spans="1:10">
      <c r="A104" t="s">
        <v>336</v>
      </c>
      <c r="B104" t="str">
        <f>_xlfn.XLOOKUP(A104,SITE1!$R$4:$R$1313,SITE1!$S$4:$S$1313)</f>
        <v>GPP_A_21</v>
      </c>
      <c r="C104" t="str" cm="1">
        <f t="array" ref="C104">_xlfn.TEXTJOIN(",",TRUE,_xlfn.UNIQUE(TRANSPOSE(_xlfn.MAP(_xlfn.XLOOKUP(A104,SITE1!$C$4:$C$1313,SITE1!$F$4:$L$1313),_xlfn.LAMBDA(_xlpm.x,IF(_xlpm.x&lt;&gt;"",TRIM(CLEAN(LEFT(_xlpm.x,FIND(".",_xlpm.x &amp; ".")-1))),""))))))</f>
        <v/>
      </c>
      <c r="D104">
        <v>32.204999999999998</v>
      </c>
      <c r="E104">
        <v>10.81</v>
      </c>
      <c r="F104" t="str">
        <f>_xlfn.LET(_xlpm.raw,_xlfn.XLOOKUP(A104,SITE1!$C$4:$C$1313,SITE1!$E$4:$E$1313),_xlpm.cleanRaw,SUBSTITUTE(SUBSTITUTE(_xlpm.raw,"_PIN","."),"PIN","."),_xlpm.mainPart,MID(_xlpm.cleanRaw,2,FIND(".",_xlpm.cleanRaw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104" t="str">
        <f>_xlfn.LET(_xlpm.raw,_xlfn.XLOOKUP(A104,SITE3!$C$4:$C$1313,SITE3!$E$4:$E$1313),_xlpm.cleanRaw,SUBSTITUTE(SUBSTITUTE(_xlpm.raw,"_PIN","."),"PIN","."),_xlpm.mainPart,MID(_xlpm.cleanRaw,2,FIND(".",_xlpm.cleanRaw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803118</v>
      </c>
      <c r="H104" t="str">
        <f>_xlfn.LET(_xlpm.raw,_xlfn.XLOOKUP(A104,SITE5!$C$4:$C$1313,SITE5!$E$4:$E$1313),_xlpm.cleanRaw,SUBSTITUTE(SUBSTITUTE(_xlpm.raw,"_PIN","."),"PIN","."),_xlpm.mainPart,MID(_xlpm.cleanRaw,2,FIND(".",_xlpm.cleanRaw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704118</v>
      </c>
      <c r="I104" t="str">
        <f>""</f>
        <v/>
      </c>
      <c r="J104" t="str">
        <f t="shared" si="1"/>
        <v>AE2;GPP_A_21;;32.205;10.81;606118;803118;704118;</v>
      </c>
    </row>
    <row r="105" spans="1:10">
      <c r="A105" t="s">
        <v>55</v>
      </c>
      <c r="B105" t="str">
        <f>_xlfn.XLOOKUP(A105,SITE1!$R$4:$R$1313,SITE1!$S$4:$S$1313)</f>
        <v>GPP_A_22</v>
      </c>
      <c r="C105" t="str" cm="1">
        <f t="array" ref="C105">_xlfn.TEXTJOIN(",",TRUE,_xlfn.UNIQUE(TRANSPOSE(_xlfn.MAP(_xlfn.XLOOKUP(A105,SITE1!$C$4:$C$1313,SITE1!$F$4:$L$1313),_xlfn.LAMBDA(_xlpm.x,IF(_xlpm.x&lt;&gt;"",TRIM(CLEAN(LEFT(_xlpm.x,FIND(".",_xlpm.x &amp; ".")-1))),""))))))</f>
        <v/>
      </c>
      <c r="D105">
        <v>31.375</v>
      </c>
      <c r="E105">
        <v>10.81</v>
      </c>
      <c r="F105" t="str">
        <f>_xlfn.LET(_xlpm.raw,_xlfn.XLOOKUP(A105,SITE1!$C$4:$C$1313,SITE1!$E$4:$E$1313),_xlpm.cleanRaw,SUBSTITUTE(SUBSTITUTE(_xlpm.raw,"_PIN","."),"PIN","."),_xlpm.mainPart,MID(_xlpm.cleanRaw,2,FIND(".",_xlpm.cleanRaw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105" t="str">
        <f>_xlfn.LET(_xlpm.raw,_xlfn.XLOOKUP(A105,SITE3!$C$4:$C$1313,SITE3!$E$4:$E$1313),_xlpm.cleanRaw,SUBSTITUTE(SUBSTITUTE(_xlpm.raw,"_PIN","."),"PIN","."),_xlpm.mainPart,MID(_xlpm.cleanRaw,2,FIND(".",_xlpm.cleanRaw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802074</v>
      </c>
      <c r="H105" t="str">
        <f>_xlfn.LET(_xlpm.raw,_xlfn.XLOOKUP(A105,SITE5!$C$4:$C$1313,SITE5!$E$4:$E$1313),_xlpm.cleanRaw,SUBSTITUTE(SUBSTITUTE(_xlpm.raw,"_PIN","."),"PIN","."),_xlpm.mainPart,MID(_xlpm.cleanRaw,2,FIND(".",_xlpm.cleanRaw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705069</v>
      </c>
      <c r="I105" t="str">
        <f>""</f>
        <v/>
      </c>
      <c r="J105" t="str">
        <f t="shared" si="1"/>
        <v>AE4;GPP_A_22;;31.375;10.81;605069;802074;705069;</v>
      </c>
    </row>
    <row r="106" spans="1:10">
      <c r="A106" t="s">
        <v>4441</v>
      </c>
      <c r="B106" t="str">
        <f>_xlfn.XLOOKUP(A106,SITE1!$R$4:$R$1313,SITE1!$S$4:$S$1313)</f>
        <v>GPP_L_18_VISA2CH1_D7</v>
      </c>
      <c r="C106" t="str" cm="1">
        <f t="array" ref="C106">_xlfn.TEXTJOIN(",",TRUE,_xlfn.UNIQUE(TRANSPOSE(_xlfn.MAP(_xlfn.XLOOKUP(A106,SITE1!$C$4:$C$1313,SITE1!$F$4:$L$1313),_xlfn.LAMBDA(_xlpm.x,IF(_xlpm.x&lt;&gt;"",TRIM(CLEAN(LEFT(_xlpm.x,FIND(".",_xlpm.x &amp; ".")-1))),""))))))</f>
        <v>RA309,JA1</v>
      </c>
      <c r="D106">
        <v>30.045999999999999</v>
      </c>
      <c r="E106">
        <v>10.586</v>
      </c>
      <c r="F106" t="str">
        <f>_xlfn.LET(_xlpm.raw,_xlfn.XLOOKUP(A106,SITE1!$C$4:$C$1313,SITE1!$E$4:$E$1313),_xlpm.cleanRaw,SUBSTITUTE(SUBSTITUTE(_xlpm.raw,"_PIN","."),"PIN","."),_xlpm.mainPart,MID(_xlpm.cleanRaw,2,FIND(".",_xlpm.cleanRaw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106" t="str">
        <f>_xlfn.LET(_xlpm.raw,_xlfn.XLOOKUP(A106,SITE3!$C$4:$C$1313,SITE3!$E$4:$E$1313),_xlpm.cleanRaw,SUBSTITUTE(SUBSTITUTE(_xlpm.raw,"_PIN","."),"PIN","."),_xlpm.mainPart,MID(_xlpm.cleanRaw,2,FIND(".",_xlpm.cleanRaw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803125</v>
      </c>
      <c r="H106" t="str">
        <f>_xlfn.LET(_xlpm.raw,_xlfn.XLOOKUP(A106,SITE5!$C$4:$C$1313,SITE5!$E$4:$E$1313),_xlpm.cleanRaw,SUBSTITUTE(SUBSTITUTE(_xlpm.raw,"_PIN","."),"PIN","."),_xlpm.mainPart,MID(_xlpm.cleanRaw,2,FIND(".",_xlpm.cleanRaw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703001</v>
      </c>
      <c r="I106" t="str">
        <f>""</f>
        <v/>
      </c>
      <c r="J106" t="str">
        <f t="shared" si="1"/>
        <v>AE7;GPP_L_18_VISA2CH1_D7;RA309,JA1;30.046;10.586;608042;803125;703001;</v>
      </c>
    </row>
    <row r="107" spans="1:10">
      <c r="A107" t="s">
        <v>4448</v>
      </c>
      <c r="B107" t="str">
        <f>_xlfn.XLOOKUP(A107,SITE1!$R$4:$R$1313,SITE1!$S$4:$S$1313)</f>
        <v>GPP_L_4_VISA2CH0_D2</v>
      </c>
      <c r="C107" t="str" cm="1">
        <f t="array" ref="C107">_xlfn.TEXTJOIN(",",TRUE,_xlfn.UNIQUE(TRANSPOSE(_xlfn.MAP(_xlfn.XLOOKUP(A107,SITE1!$C$4:$C$1313,SITE1!$F$4:$L$1313),_xlfn.LAMBDA(_xlpm.x,IF(_xlpm.x&lt;&gt;"",TRIM(CLEAN(LEFT(_xlpm.x,FIND(".",_xlpm.x &amp; ".")-1))),""))))))</f>
        <v>RA312,JA1</v>
      </c>
      <c r="D107">
        <v>28.329000000000001</v>
      </c>
      <c r="E107">
        <v>10.586</v>
      </c>
      <c r="F107" t="str">
        <f>_xlfn.LET(_xlpm.raw,_xlfn.XLOOKUP(A107,SITE1!$C$4:$C$1313,SITE1!$E$4:$E$1313),_xlpm.cleanRaw,SUBSTITUTE(SUBSTITUTE(_xlpm.raw,"_PIN","."),"PIN","."),_xlpm.mainPart,MID(_xlpm.cleanRaw,2,FIND(".",_xlpm.cleanRaw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107" t="str">
        <f>_xlfn.LET(_xlpm.raw,_xlfn.XLOOKUP(A107,SITE3!$C$4:$C$1313,SITE3!$E$4:$E$1313),_xlpm.cleanRaw,SUBSTITUTE(SUBSTITUTE(_xlpm.raw,"_PIN","."),"PIN","."),_xlpm.mainPart,MID(_xlpm.cleanRaw,2,FIND(".",_xlpm.cleanRaw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802050</v>
      </c>
      <c r="H107" t="str">
        <f>_xlfn.LET(_xlpm.raw,_xlfn.XLOOKUP(A107,SITE5!$C$4:$C$1313,SITE5!$E$4:$E$1313),_xlpm.cleanRaw,SUBSTITUTE(SUBSTITUTE(_xlpm.raw,"_PIN","."),"PIN","."),_xlpm.mainPart,MID(_xlpm.cleanRaw,2,FIND(".",_xlpm.cleanRaw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703040</v>
      </c>
      <c r="I107" t="str">
        <f>""</f>
        <v/>
      </c>
      <c r="J107" t="str">
        <f t="shared" si="1"/>
        <v>AE11;GPP_L_4_VISA2CH0_D2;RA312,JA1;28.329;10.586;606128;802050;703040;</v>
      </c>
    </row>
    <row r="108" spans="1:10">
      <c r="A108" t="s">
        <v>4446</v>
      </c>
      <c r="B108" t="str">
        <f>_xlfn.XLOOKUP(A108,SITE1!$R$4:$R$1313,SITE1!$S$4:$S$1313)</f>
        <v>GPP_L_3_VISA2CH0_D1</v>
      </c>
      <c r="C108" t="str" cm="1">
        <f t="array" ref="C108">_xlfn.TEXTJOIN(",",TRUE,_xlfn.UNIQUE(TRANSPOSE(_xlfn.MAP(_xlfn.XLOOKUP(A108,SITE1!$C$4:$C$1313,SITE1!$F$4:$L$1313),_xlfn.LAMBDA(_xlpm.x,IF(_xlpm.x&lt;&gt;"",TRIM(CLEAN(LEFT(_xlpm.x,FIND(".",_xlpm.x &amp; ".")-1))),""))))))</f>
        <v>RA311,JA1</v>
      </c>
      <c r="D108">
        <v>26.611999999999998</v>
      </c>
      <c r="E108">
        <v>10.586</v>
      </c>
      <c r="F108" t="str">
        <f>_xlfn.LET(_xlpm.raw,_xlfn.XLOOKUP(A108,SITE1!$C$4:$C$1313,SITE1!$E$4:$E$1313),_xlpm.cleanRaw,SUBSTITUTE(SUBSTITUTE(_xlpm.raw,"_PIN","."),"PIN","."),_xlpm.mainPart,MID(_xlpm.cleanRaw,2,FIND(".",_xlpm.cleanRaw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108" t="str">
        <f>_xlfn.LET(_xlpm.raw,_xlfn.XLOOKUP(A108,SITE3!$C$4:$C$1313,SITE3!$E$4:$E$1313),_xlpm.cleanRaw,SUBSTITUTE(SUBSTITUTE(_xlpm.raw,"_PIN","."),"PIN","."),_xlpm.mainPart,MID(_xlpm.cleanRaw,2,FIND(".",_xlpm.cleanRaw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803127</v>
      </c>
      <c r="H108" t="str">
        <f>_xlfn.LET(_xlpm.raw,_xlfn.XLOOKUP(A108,SITE5!$C$4:$C$1313,SITE5!$E$4:$E$1313),_xlpm.cleanRaw,SUBSTITUTE(SUBSTITUTE(_xlpm.raw,"_PIN","."),"PIN","."),_xlpm.mainPart,MID(_xlpm.cleanRaw,2,FIND(".",_xlpm.cleanRaw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704085</v>
      </c>
      <c r="I108" t="str">
        <f>""</f>
        <v/>
      </c>
      <c r="J108" t="str">
        <f t="shared" si="1"/>
        <v>AE15;GPP_L_3_VISA2CH0_D1;RA311,JA1;26.612;10.586;605044;803127;704085;</v>
      </c>
    </row>
    <row r="109" spans="1:10">
      <c r="A109" t="s">
        <v>3505</v>
      </c>
      <c r="B109" t="str">
        <f>_xlfn.XLOOKUP(A109,SITE1!$R$4:$R$1313,SITE1!$S$4:$S$1313)</f>
        <v>GPP_L_2_VISA2CH0_D0</v>
      </c>
      <c r="C109" t="str" cm="1">
        <f t="array" ref="C109">_xlfn.TEXTJOIN(",",TRUE,_xlfn.UNIQUE(TRANSPOSE(_xlfn.MAP(_xlfn.XLOOKUP(A109,SITE1!$C$4:$C$1313,SITE1!$F$4:$L$1313),_xlfn.LAMBDA(_xlpm.x,IF(_xlpm.x&lt;&gt;"",TRIM(CLEAN(LEFT(_xlpm.x,FIND(".",_xlpm.x &amp; ".")-1))),""))))))</f>
        <v>RA310,JA1</v>
      </c>
      <c r="D109">
        <v>24.895</v>
      </c>
      <c r="E109">
        <v>10.586</v>
      </c>
      <c r="F109" t="str">
        <f>_xlfn.LET(_xlpm.raw,_xlfn.XLOOKUP(A109,SITE1!$C$4:$C$1313,SITE1!$E$4:$E$1313),_xlpm.cleanRaw,SUBSTITUTE(SUBSTITUTE(_xlpm.raw,"_PIN","."),"PIN","."),_xlpm.mainPart,MID(_xlpm.cleanRaw,2,FIND(".",_xlpm.cleanRaw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605042</v>
      </c>
      <c r="G109" t="str">
        <f>_xlfn.LET(_xlpm.raw,_xlfn.XLOOKUP(A109,SITE3!$C$4:$C$1313,SITE3!$E$4:$E$1313),_xlpm.cleanRaw,SUBSTITUTE(SUBSTITUTE(_xlpm.raw,"_PIN","."),"PIN","."),_xlpm.mainPart,MID(_xlpm.cleanRaw,2,FIND(".",_xlpm.cleanRaw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803090</v>
      </c>
      <c r="H109" t="str">
        <f>_xlfn.LET(_xlpm.raw,_xlfn.XLOOKUP(A109,SITE5!$C$4:$C$1313,SITE5!$E$4:$E$1313),_xlpm.cleanRaw,SUBSTITUTE(SUBSTITUTE(_xlpm.raw,"_PIN","."),"PIN","."),_xlpm.mainPart,MID(_xlpm.cleanRaw,2,FIND(".",_xlpm.cleanRaw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705043</v>
      </c>
      <c r="I109" t="str">
        <f>""</f>
        <v/>
      </c>
      <c r="J109" t="str">
        <f t="shared" si="1"/>
        <v>AE18;GPP_L_2_VISA2CH0_D0;RA310,JA1;24.895;10.586;605042;803090;705043;</v>
      </c>
    </row>
    <row r="110" spans="1:10">
      <c r="A110" t="s">
        <v>3500</v>
      </c>
      <c r="B110" t="str">
        <f>_xlfn.XLOOKUP(A110,SITE1!$R$4:$R$1313,SITE1!$S$4:$S$1313)</f>
        <v>VSS</v>
      </c>
      <c r="C110" t="str" cm="1">
        <f t="array" ref="C110">_xlfn.TEXTJOIN(",",TRUE,_xlfn.UNIQUE(TRANSPOSE(_xlfn.MAP(_xlfn.XLOOKUP(A110,SITE1!$C$4:$C$1313,SITE1!$F$4:$L$1313),_xlfn.LAMBDA(_xlpm.x,IF(_xlpm.x&lt;&gt;"",TRIM(CLEAN(LEFT(_xlpm.x,FIND(".",_xlpm.x &amp; ".")-1))),""))))))</f>
        <v/>
      </c>
      <c r="D110">
        <v>23.177999999999901</v>
      </c>
      <c r="E110">
        <v>10.586</v>
      </c>
      <c r="F110" t="str">
        <f>_xlfn.LET(_xlpm.raw,_xlfn.XLOOKUP(A110,SITE1!$C$4:$C$1313,SITE1!$E$4:$E$1313),_xlpm.cleanRaw,SUBSTITUTE(SUBSTITUTE(_xlpm.raw,"_PIN","."),"PIN","."),_xlpm.mainPart,MID(_xlpm.cleanRaw,2,FIND(".",_xlpm.cleanRaw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" t="str">
        <f>_xlfn.LET(_xlpm.raw,_xlfn.XLOOKUP(A110,SITE3!$C$4:$C$1313,SITE3!$E$4:$E$1313),_xlpm.cleanRaw,SUBSTITUTE(SUBSTITUTE(_xlpm.raw,"_PIN","."),"PIN","."),_xlpm.mainPart,MID(_xlpm.cleanRaw,2,FIND(".",_xlpm.cleanRaw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" t="str">
        <f>_xlfn.LET(_xlpm.raw,_xlfn.XLOOKUP(A110,SITE5!$C$4:$C$1313,SITE5!$E$4:$E$1313),_xlpm.cleanRaw,SUBSTITUTE(SUBSTITUTE(_xlpm.raw,"_PIN","."),"PIN","."),_xlpm.mainPart,MID(_xlpm.cleanRaw,2,FIND(".",_xlpm.cleanRaw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" t="str">
        <f>""</f>
        <v/>
      </c>
      <c r="J110" t="str">
        <f t="shared" si="1"/>
        <v>AE22;VSS;;23.1779999999999;10.586;;;;</v>
      </c>
    </row>
    <row r="111" spans="1:10">
      <c r="A111" t="s">
        <v>3501</v>
      </c>
      <c r="B111" t="str">
        <f>_xlfn.XLOOKUP(A111,SITE1!$R$4:$R$1313,SITE1!$S$4:$S$1313)</f>
        <v>VCCFUSE_EHV_1P8</v>
      </c>
      <c r="C111" t="str" cm="1">
        <f t="array" ref="C111">_xlfn.TEXTJOIN(",",TRUE,_xlfn.UNIQUE(TRANSPOSE(_xlfn.MAP(_xlfn.XLOOKUP(A111,SITE1!$C$4:$C$1313,SITE1!$F$4:$L$1313),_xlfn.LAMBDA(_xlpm.x,IF(_xlpm.x&lt;&gt;"",TRIM(CLEAN(LEFT(_xlpm.x,FIND(".",_xlpm.x &amp; ".")-1))),""))))))</f>
        <v/>
      </c>
      <c r="D111">
        <v>21.510999999999999</v>
      </c>
      <c r="E111">
        <v>10.662000000000001</v>
      </c>
      <c r="F111" t="str">
        <f>_xlfn.LET(_xlpm.raw,_xlfn.XLOOKUP(A111,SITE1!$C$4:$C$1313,SITE1!$E$4:$E$1313),_xlpm.cleanRaw,SUBSTITUTE(SUBSTITUTE(_xlpm.raw,"_PIN","."),"PIN","."),_xlpm.mainPart,MID(_xlpm.cleanRaw,2,FIND(".",_xlpm.cleanRaw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" t="str">
        <f>_xlfn.LET(_xlpm.raw,_xlfn.XLOOKUP(A111,SITE3!$C$4:$C$1313,SITE3!$E$4:$E$1313),_xlpm.cleanRaw,SUBSTITUTE(SUBSTITUTE(_xlpm.raw,"_PIN","."),"PIN","."),_xlpm.mainPart,MID(_xlpm.cleanRaw,2,FIND(".",_xlpm.cleanRaw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" t="str">
        <f>_xlfn.LET(_xlpm.raw,_xlfn.XLOOKUP(A111,SITE5!$C$4:$C$1313,SITE5!$E$4:$E$1313),_xlpm.cleanRaw,SUBSTITUTE(SUBSTITUTE(_xlpm.raw,"_PIN","."),"PIN","."),_xlpm.mainPart,MID(_xlpm.cleanRaw,2,FIND(".",_xlpm.cleanRaw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" t="str">
        <f>""</f>
        <v/>
      </c>
      <c r="J111" t="str">
        <f t="shared" si="1"/>
        <v>AE26;VCCFUSE_EHV_1P8;;21.511;10.662;;;;</v>
      </c>
    </row>
    <row r="112" spans="1:10">
      <c r="A112" t="s">
        <v>5110</v>
      </c>
      <c r="B112" t="str">
        <f>_xlfn.XLOOKUP(A112,SITE1!$R$4:$R$1313,SITE1!$S$4:$S$1313)</f>
        <v>VCCRAMXXXSI0_HVMINTC_1P0</v>
      </c>
      <c r="C112" t="str" cm="1">
        <f t="array" ref="C112">_xlfn.TEXTJOIN(",",TRUE,_xlfn.UNIQUE(TRANSPOSE(_xlfn.MAP(_xlfn.XLOOKUP(A112,SITE1!$C$4:$C$1313,SITE1!$F$4:$L$1313),_xlfn.LAMBDA(_xlpm.x,IF(_xlpm.x&lt;&gt;"",TRIM(CLEAN(LEFT(_xlpm.x,FIND(".",_xlpm.x &amp; ".")-1))),""))))))</f>
        <v/>
      </c>
      <c r="D112">
        <v>20.710999999999999</v>
      </c>
      <c r="E112">
        <v>10.662000000000001</v>
      </c>
      <c r="F112" t="str">
        <f>_xlfn.LET(_xlpm.raw,_xlfn.XLOOKUP(A112,SITE1!$C$4:$C$1313,SITE1!$E$4:$E$1313),_xlpm.cleanRaw,SUBSTITUTE(SUBSTITUTE(_xlpm.raw,"_PIN","."),"PIN","."),_xlpm.mainPart,MID(_xlpm.cleanRaw,2,FIND(".",_xlpm.cleanRaw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" t="str">
        <f>_xlfn.LET(_xlpm.raw,_xlfn.XLOOKUP(A112,SITE5!$C$4:$C$1313,SITE5!$E$4:$E$1313),_xlpm.cleanRaw,SUBSTITUTE(SUBSTITUTE(_xlpm.raw,"_PIN","."),"PIN","."),_xlpm.mainPart,MID(_xlpm.cleanRaw,2,FIND(".",_xlpm.cleanRaw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" t="str">
        <f>""</f>
        <v/>
      </c>
      <c r="J112" t="str">
        <f t="shared" si="1"/>
        <v>AE27;VCCRAMXXXSI0_HVMINTC_1P0;;20.711;10.662;;;;</v>
      </c>
    </row>
    <row r="113" spans="1:10">
      <c r="A113" t="s">
        <v>5194</v>
      </c>
      <c r="B113" t="str">
        <f>_xlfn.XLOOKUP(A113,SITE1!$R$4:$R$1313,SITE1!$S$4:$S$1313)</f>
        <v>VSS</v>
      </c>
      <c r="C113" t="str" cm="1">
        <f t="array" ref="C113">_xlfn.TEXTJOIN(",",TRUE,_xlfn.UNIQUE(TRANSPOSE(_xlfn.MAP(_xlfn.XLOOKUP(A113,SITE1!$C$4:$C$1313,SITE1!$F$4:$L$1313),_xlfn.LAMBDA(_xlpm.x,IF(_xlpm.x&lt;&gt;"",TRIM(CLEAN(LEFT(_xlpm.x,FIND(".",_xlpm.x &amp; ".")-1))),""))))))</f>
        <v/>
      </c>
      <c r="D113">
        <v>19.91</v>
      </c>
      <c r="E113">
        <v>10.662000000000001</v>
      </c>
      <c r="F113" t="str">
        <f>_xlfn.LET(_xlpm.raw,_xlfn.XLOOKUP(A113,SITE1!$C$4:$C$1313,SITE1!$E$4:$E$1313),_xlpm.cleanRaw,SUBSTITUTE(SUBSTITUTE(_xlpm.raw,"_PIN","."),"PIN","."),_xlpm.mainPart,MID(_xlpm.cleanRaw,2,FIND(".",_xlpm.cleanRaw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" t="str">
        <f>_xlfn.LET(_xlpm.raw,_xlfn.XLOOKUP(A113,SITE3!$C$4:$C$1313,SITE3!$E$4:$E$1313),_xlpm.cleanRaw,SUBSTITUTE(SUBSTITUTE(_xlpm.raw,"_PIN","."),"PIN","."),_xlpm.mainPart,MID(_xlpm.cleanRaw,2,FIND(".",_xlpm.cleanRaw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" t="str">
        <f>_xlfn.LET(_xlpm.raw,_xlfn.XLOOKUP(A113,SITE5!$C$4:$C$1313,SITE5!$E$4:$E$1313),_xlpm.cleanRaw,SUBSTITUTE(SUBSTITUTE(_xlpm.raw,"_PIN","."),"PIN","."),_xlpm.mainPart,MID(_xlpm.cleanRaw,2,FIND(".",_xlpm.cleanRaw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" t="str">
        <f>""</f>
        <v/>
      </c>
      <c r="J113" t="str">
        <f t="shared" si="1"/>
        <v>AE29;VSS;;19.91;10.662;;;;</v>
      </c>
    </row>
    <row r="114" spans="1:10">
      <c r="A114" t="s">
        <v>3710</v>
      </c>
      <c r="B114" t="str">
        <f>_xlfn.XLOOKUP(A114,SITE1!$R$4:$R$1313,SITE1!$S$4:$S$1313)</f>
        <v>VNNPRIM_CPM</v>
      </c>
      <c r="C114" t="str" cm="1">
        <f t="array" ref="C114">_xlfn.TEXTJOIN(",",TRUE,_xlfn.UNIQUE(TRANSPOSE(_xlfn.MAP(_xlfn.XLOOKUP(A114,SITE1!$C$4:$C$1313,SITE1!$F$4:$L$1313),_xlfn.LAMBDA(_xlpm.x,IF(_xlpm.x&lt;&gt;"",TRIM(CLEAN(LEFT(_xlpm.x,FIND(".",_xlpm.x &amp; ".")-1))),""))))))</f>
        <v/>
      </c>
      <c r="D114">
        <v>19.11</v>
      </c>
      <c r="E114">
        <v>10.662000000000001</v>
      </c>
      <c r="F114" t="str">
        <f>_xlfn.LET(_xlpm.raw,_xlfn.XLOOKUP(A114,SITE1!$C$4:$C$1313,SITE1!$E$4:$E$1313),_xlpm.cleanRaw,SUBSTITUTE(SUBSTITUTE(_xlpm.raw,"_PIN","."),"PIN","."),_xlpm.mainPart,MID(_xlpm.cleanRaw,2,FIND(".",_xlpm.cleanRaw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" t="str">
        <f>_xlfn.LET(_xlpm.raw,_xlfn.XLOOKUP(A114,SITE3!$C$4:$C$1313,SITE3!$E$4:$E$1313),_xlpm.cleanRaw,SUBSTITUTE(SUBSTITUTE(_xlpm.raw,"_PIN","."),"PIN","."),_xlpm.mainPart,MID(_xlpm.cleanRaw,2,FIND(".",_xlpm.cleanRaw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" t="str">
        <f>_xlfn.LET(_xlpm.raw,_xlfn.XLOOKUP(A114,SITE5!$C$4:$C$1313,SITE5!$E$4:$E$1313),_xlpm.cleanRaw,SUBSTITUTE(SUBSTITUTE(_xlpm.raw,"_PIN","."),"PIN","."),_xlpm.mainPart,MID(_xlpm.cleanRaw,2,FIND(".",_xlpm.cleanRaw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" t="str">
        <f>""</f>
        <v/>
      </c>
      <c r="J114" t="str">
        <f t="shared" si="1"/>
        <v>AE30;VNNPRIM_CPM;;19.11;10.662;;;;</v>
      </c>
    </row>
    <row r="115" spans="1:10">
      <c r="A115" t="s">
        <v>3548</v>
      </c>
      <c r="B115" t="str">
        <f>_xlfn.XLOOKUP(A115,SITE1!$R$4:$R$1313,SITE1!$S$4:$S$1313)</f>
        <v>VNNPRIM_CPM</v>
      </c>
      <c r="C115" t="str" cm="1">
        <f t="array" ref="C115">_xlfn.TEXTJOIN(",",TRUE,_xlfn.UNIQUE(TRANSPOSE(_xlfn.MAP(_xlfn.XLOOKUP(A115,SITE1!$C$4:$C$1313,SITE1!$F$4:$L$1313),_xlfn.LAMBDA(_xlpm.x,IF(_xlpm.x&lt;&gt;"",TRIM(CLEAN(LEFT(_xlpm.x,FIND(".",_xlpm.x &amp; ".")-1))),""))))))</f>
        <v/>
      </c>
      <c r="D115">
        <v>18.309999999999999</v>
      </c>
      <c r="E115">
        <v>10.662000000000001</v>
      </c>
      <c r="F115" t="str">
        <f>_xlfn.LET(_xlpm.raw,_xlfn.XLOOKUP(A115,SITE1!$C$4:$C$1313,SITE1!$E$4:$E$1313),_xlpm.cleanRaw,SUBSTITUTE(SUBSTITUTE(_xlpm.raw,"_PIN","."),"PIN","."),_xlpm.mainPart,MID(_xlpm.cleanRaw,2,FIND(".",_xlpm.cleanRaw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" t="str">
        <f>_xlfn.LET(_xlpm.raw,_xlfn.XLOOKUP(A115,SITE5!$C$4:$C$1313,SITE5!$E$4:$E$1313),_xlpm.cleanRaw,SUBSTITUTE(SUBSTITUTE(_xlpm.raw,"_PIN","."),"PIN","."),_xlpm.mainPart,MID(_xlpm.cleanRaw,2,FIND(".",_xlpm.cleanRaw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" t="str">
        <f>""</f>
        <v/>
      </c>
      <c r="J115" t="str">
        <f t="shared" si="1"/>
        <v>AE32;VNNPRIM_CPM;;18.31;10.662;;;;</v>
      </c>
    </row>
    <row r="116" spans="1:10">
      <c r="A116" t="s">
        <v>56</v>
      </c>
      <c r="B116" t="str">
        <f>_xlfn.XLOOKUP(A116,SITE1!$R$4:$R$1313,SITE1!$S$4:$S$1313)</f>
        <v>VNNPRIM_CPM</v>
      </c>
      <c r="C116" t="str" cm="1">
        <f t="array" ref="C116">_xlfn.TEXTJOIN(",",TRUE,_xlfn.UNIQUE(TRANSPOSE(_xlfn.MAP(_xlfn.XLOOKUP(A116,SITE1!$C$4:$C$1313,SITE1!$F$4:$L$1313),_xlfn.LAMBDA(_xlpm.x,IF(_xlpm.x&lt;&gt;"",TRIM(CLEAN(LEFT(_xlpm.x,FIND(".",_xlpm.x &amp; ".")-1))),""))))))</f>
        <v/>
      </c>
      <c r="D116">
        <v>17.509999999999899</v>
      </c>
      <c r="E116">
        <v>10.662000000000001</v>
      </c>
      <c r="F116" t="str">
        <f>_xlfn.LET(_xlpm.raw,_xlfn.XLOOKUP(A116,SITE1!$C$4:$C$1313,SITE1!$E$4:$E$1313),_xlpm.cleanRaw,SUBSTITUTE(SUBSTITUTE(_xlpm.raw,"_PIN","."),"PIN","."),_xlpm.mainPart,MID(_xlpm.cleanRaw,2,FIND(".",_xlpm.cleanRaw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" t="str">
        <f>_xlfn.LET(_xlpm.raw,_xlfn.XLOOKUP(A116,SITE3!$C$4:$C$1313,SITE3!$E$4:$E$1313),_xlpm.cleanRaw,SUBSTITUTE(SUBSTITUTE(_xlpm.raw,"_PIN","."),"PIN","."),_xlpm.mainPart,MID(_xlpm.cleanRaw,2,FIND(".",_xlpm.cleanRaw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" t="str">
        <f>_xlfn.LET(_xlpm.raw,_xlfn.XLOOKUP(A116,SITE5!$C$4:$C$1313,SITE5!$E$4:$E$1313),_xlpm.cleanRaw,SUBSTITUTE(SUBSTITUTE(_xlpm.raw,"_PIN","."),"PIN","."),_xlpm.mainPart,MID(_xlpm.cleanRaw,2,FIND(".",_xlpm.cleanRaw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" t="str">
        <f>""</f>
        <v/>
      </c>
      <c r="J116" t="str">
        <f t="shared" si="1"/>
        <v>AE34;VNNPRIM_CPM;;17.5099999999999;10.662;;;;</v>
      </c>
    </row>
    <row r="117" spans="1:10">
      <c r="A117" t="s">
        <v>354</v>
      </c>
      <c r="B117" t="str">
        <f>_xlfn.XLOOKUP(A117,SITE1!$R$4:$R$1313,SITE1!$S$4:$S$1313)</f>
        <v>VNNPRIM_CPM</v>
      </c>
      <c r="C117" t="str" cm="1">
        <f t="array" ref="C117">_xlfn.TEXTJOIN(",",TRUE,_xlfn.UNIQUE(TRANSPOSE(_xlfn.MAP(_xlfn.XLOOKUP(A117,SITE1!$C$4:$C$1313,SITE1!$F$4:$L$1313),_xlfn.LAMBDA(_xlpm.x,IF(_xlpm.x&lt;&gt;"",TRIM(CLEAN(LEFT(_xlpm.x,FIND(".",_xlpm.x &amp; ".")-1))),""))))))</f>
        <v/>
      </c>
      <c r="D117">
        <v>16.709999999999901</v>
      </c>
      <c r="E117">
        <v>10.662000000000001</v>
      </c>
      <c r="F117" t="str">
        <f>_xlfn.LET(_xlpm.raw,_xlfn.XLOOKUP(A117,SITE1!$C$4:$C$1313,SITE1!$E$4:$E$1313),_xlpm.cleanRaw,SUBSTITUTE(SUBSTITUTE(_xlpm.raw,"_PIN","."),"PIN","."),_xlpm.mainPart,MID(_xlpm.cleanRaw,2,FIND(".",_xlpm.cleanRaw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" t="str">
        <f>_xlfn.LET(_xlpm.raw,_xlfn.XLOOKUP(A117,SITE3!$C$4:$C$1313,SITE3!$E$4:$E$1313),_xlpm.cleanRaw,SUBSTITUTE(SUBSTITUTE(_xlpm.raw,"_PIN","."),"PIN","."),_xlpm.mainPart,MID(_xlpm.cleanRaw,2,FIND(".",_xlpm.cleanRaw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" t="str">
        <f>_xlfn.LET(_xlpm.raw,_xlfn.XLOOKUP(A117,SITE5!$C$4:$C$1313,SITE5!$E$4:$E$1313),_xlpm.cleanRaw,SUBSTITUTE(SUBSTITUTE(_xlpm.raw,"_PIN","."),"PIN","."),_xlpm.mainPart,MID(_xlpm.cleanRaw,2,FIND(".",_xlpm.cleanRaw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" t="str">
        <f>""</f>
        <v/>
      </c>
      <c r="J117" t="str">
        <f t="shared" si="1"/>
        <v>AE36;VNNPRIM_CPM;;16.7099999999999;10.662;;;;</v>
      </c>
    </row>
    <row r="118" spans="1:10">
      <c r="A118" t="s">
        <v>5159</v>
      </c>
      <c r="B118" t="str">
        <f>_xlfn.XLOOKUP(A118,SITE1!$R$4:$R$1313,SITE1!$S$4:$S$1313)</f>
        <v>VNNPRIM_CPM</v>
      </c>
      <c r="C118" t="str" cm="1">
        <f t="array" ref="C118">_xlfn.TEXTJOIN(",",TRUE,_xlfn.UNIQUE(TRANSPOSE(_xlfn.MAP(_xlfn.XLOOKUP(A118,SITE1!$C$4:$C$1313,SITE1!$F$4:$L$1313),_xlfn.LAMBDA(_xlpm.x,IF(_xlpm.x&lt;&gt;"",TRIM(CLEAN(LEFT(_xlpm.x,FIND(".",_xlpm.x &amp; ".")-1))),""))))))</f>
        <v/>
      </c>
      <c r="D118">
        <v>15.909999999999901</v>
      </c>
      <c r="E118">
        <v>10.662000000000001</v>
      </c>
      <c r="F118" t="str">
        <f>_xlfn.LET(_xlpm.raw,_xlfn.XLOOKUP(A118,SITE1!$C$4:$C$1313,SITE1!$E$4:$E$1313),_xlpm.cleanRaw,SUBSTITUTE(SUBSTITUTE(_xlpm.raw,"_PIN","."),"PIN","."),_xlpm.mainPart,MID(_xlpm.cleanRaw,2,FIND(".",_xlpm.cleanRaw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" t="str">
        <f>_xlfn.LET(_xlpm.raw,_xlfn.XLOOKUP(A118,SITE3!$C$4:$C$1313,SITE3!$E$4:$E$1313),_xlpm.cleanRaw,SUBSTITUTE(SUBSTITUTE(_xlpm.raw,"_PIN","."),"PIN","."),_xlpm.mainPart,MID(_xlpm.cleanRaw,2,FIND(".",_xlpm.cleanRaw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" t="str">
        <f>_xlfn.LET(_xlpm.raw,_xlfn.XLOOKUP(A118,SITE5!$C$4:$C$1313,SITE5!$E$4:$E$1313),_xlpm.cleanRaw,SUBSTITUTE(SUBSTITUTE(_xlpm.raw,"_PIN","."),"PIN","."),_xlpm.mainPart,MID(_xlpm.cleanRaw,2,FIND(".",_xlpm.cleanRaw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" t="str">
        <f>""</f>
        <v/>
      </c>
      <c r="J118" t="str">
        <f t="shared" si="1"/>
        <v>AE37;VNNPRIM_CPM;;15.9099999999999;10.662;;;;</v>
      </c>
    </row>
    <row r="119" spans="1:10">
      <c r="A119" t="s">
        <v>5160</v>
      </c>
      <c r="B119" t="str">
        <f>_xlfn.XLOOKUP(A119,SITE1!$R$4:$R$1313,SITE1!$S$4:$S$1313)</f>
        <v>VNNPRIM_CPM</v>
      </c>
      <c r="C119" t="str" cm="1">
        <f t="array" ref="C119">_xlfn.TEXTJOIN(",",TRUE,_xlfn.UNIQUE(TRANSPOSE(_xlfn.MAP(_xlfn.XLOOKUP(A119,SITE1!$C$4:$C$1313,SITE1!$F$4:$L$1313),_xlfn.LAMBDA(_xlpm.x,IF(_xlpm.x&lt;&gt;"",TRIM(CLEAN(LEFT(_xlpm.x,FIND(".",_xlpm.x &amp; ".")-1))),""))))))</f>
        <v/>
      </c>
      <c r="D119">
        <v>15.11</v>
      </c>
      <c r="E119">
        <v>10.662000000000001</v>
      </c>
      <c r="F119" t="str">
        <f>_xlfn.LET(_xlpm.raw,_xlfn.XLOOKUP(A119,SITE1!$C$4:$C$1313,SITE1!$E$4:$E$1313),_xlpm.cleanRaw,SUBSTITUTE(SUBSTITUTE(_xlpm.raw,"_PIN","."),"PIN","."),_xlpm.mainPart,MID(_xlpm.cleanRaw,2,FIND(".",_xlpm.cleanRaw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" t="str">
        <f>_xlfn.LET(_xlpm.raw,_xlfn.XLOOKUP(A119,SITE5!$C$4:$C$1313,SITE5!$E$4:$E$1313),_xlpm.cleanRaw,SUBSTITUTE(SUBSTITUTE(_xlpm.raw,"_PIN","."),"PIN","."),_xlpm.mainPart,MID(_xlpm.cleanRaw,2,FIND(".",_xlpm.cleanRaw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" t="str">
        <f>""</f>
        <v/>
      </c>
      <c r="J119" t="str">
        <f t="shared" si="1"/>
        <v>AE39;VNNPRIM_CPM;;15.11;10.662;;;;</v>
      </c>
    </row>
    <row r="120" spans="1:10">
      <c r="A120" t="s">
        <v>5161</v>
      </c>
      <c r="B120" t="str">
        <f>_xlfn.XLOOKUP(A120,SITE1!$R$4:$R$1313,SITE1!$S$4:$S$1313)</f>
        <v>VNNPRIM_CPM</v>
      </c>
      <c r="C120" t="str" cm="1">
        <f t="array" ref="C120">_xlfn.TEXTJOIN(",",TRUE,_xlfn.UNIQUE(TRANSPOSE(_xlfn.MAP(_xlfn.XLOOKUP(A120,SITE1!$C$4:$C$1313,SITE1!$F$4:$L$1313),_xlfn.LAMBDA(_xlpm.x,IF(_xlpm.x&lt;&gt;"",TRIM(CLEAN(LEFT(_xlpm.x,FIND(".",_xlpm.x &amp; ".")-1))),""))))))</f>
        <v/>
      </c>
      <c r="D120">
        <v>14.309999999999899</v>
      </c>
      <c r="E120">
        <v>10.662000000000001</v>
      </c>
      <c r="F120" t="str">
        <f>_xlfn.LET(_xlpm.raw,_xlfn.XLOOKUP(A120,SITE1!$C$4:$C$1313,SITE1!$E$4:$E$1313),_xlpm.cleanRaw,SUBSTITUTE(SUBSTITUTE(_xlpm.raw,"_PIN","."),"PIN","."),_xlpm.mainPart,MID(_xlpm.cleanRaw,2,FIND(".",_xlpm.cleanRaw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" t="str">
        <f>_xlfn.LET(_xlpm.raw,_xlfn.XLOOKUP(A120,SITE3!$C$4:$C$1313,SITE3!$E$4:$E$1313),_xlpm.cleanRaw,SUBSTITUTE(SUBSTITUTE(_xlpm.raw,"_PIN","."),"PIN","."),_xlpm.mainPart,MID(_xlpm.cleanRaw,2,FIND(".",_xlpm.cleanRaw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0" t="str">
        <f>_xlfn.LET(_xlpm.raw,_xlfn.XLOOKUP(A120,SITE5!$C$4:$C$1313,SITE5!$E$4:$E$1313),_xlpm.cleanRaw,SUBSTITUTE(SUBSTITUTE(_xlpm.raw,"_PIN","."),"PIN","."),_xlpm.mainPart,MID(_xlpm.cleanRaw,2,FIND(".",_xlpm.cleanRaw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0" t="str">
        <f>""</f>
        <v/>
      </c>
      <c r="J120" t="str">
        <f t="shared" si="1"/>
        <v>AE41;VNNPRIM_CPM;;14.3099999999999;10.662;;;;</v>
      </c>
    </row>
    <row r="121" spans="1:10">
      <c r="A121" t="s">
        <v>5195</v>
      </c>
      <c r="B121" t="str">
        <f>_xlfn.XLOOKUP(A121,SITE1!$R$4:$R$1313,SITE1!$S$4:$S$1313)</f>
        <v>VSS</v>
      </c>
      <c r="C121" t="str" cm="1">
        <f t="array" ref="C121">_xlfn.TEXTJOIN(",",TRUE,_xlfn.UNIQUE(TRANSPOSE(_xlfn.MAP(_xlfn.XLOOKUP(A121,SITE1!$C$4:$C$1313,SITE1!$F$4:$L$1313),_xlfn.LAMBDA(_xlpm.x,IF(_xlpm.x&lt;&gt;"",TRIM(CLEAN(LEFT(_xlpm.x,FIND(".",_xlpm.x &amp; ".")-1))),""))))))</f>
        <v/>
      </c>
      <c r="D121">
        <v>13.5099999999999</v>
      </c>
      <c r="E121">
        <v>10.662000000000001</v>
      </c>
      <c r="F121" t="str">
        <f>_xlfn.LET(_xlpm.raw,_xlfn.XLOOKUP(A121,SITE1!$C$4:$C$1313,SITE1!$E$4:$E$1313),_xlpm.cleanRaw,SUBSTITUTE(SUBSTITUTE(_xlpm.raw,"_PIN","."),"PIN","."),_xlpm.mainPart,MID(_xlpm.cleanRaw,2,FIND(".",_xlpm.cleanRaw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" t="str">
        <f>_xlfn.LET(_xlpm.raw,_xlfn.XLOOKUP(A121,SITE3!$C$4:$C$1313,SITE3!$E$4:$E$1313),_xlpm.cleanRaw,SUBSTITUTE(SUBSTITUTE(_xlpm.raw,"_PIN","."),"PIN","."),_xlpm.mainPart,MID(_xlpm.cleanRaw,2,FIND(".",_xlpm.cleanRaw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" t="str">
        <f>_xlfn.LET(_xlpm.raw,_xlfn.XLOOKUP(A121,SITE5!$C$4:$C$1313,SITE5!$E$4:$E$1313),_xlpm.cleanRaw,SUBSTITUTE(SUBSTITUTE(_xlpm.raw,"_PIN","."),"PIN","."),_xlpm.mainPart,MID(_xlpm.cleanRaw,2,FIND(".",_xlpm.cleanRaw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" t="str">
        <f>""</f>
        <v/>
      </c>
      <c r="J121" t="str">
        <f t="shared" si="1"/>
        <v>AE43;VSS;;13.5099999999999;10.662;;;;</v>
      </c>
    </row>
    <row r="122" spans="1:10">
      <c r="A122" t="s">
        <v>5009</v>
      </c>
      <c r="B122" t="str">
        <f>_xlfn.XLOOKUP(A122,SITE1!$R$4:$R$1313,SITE1!$S$4:$S$1313)</f>
        <v>VCCA_PLL1_1P05</v>
      </c>
      <c r="C122" t="str" cm="1">
        <f t="array" ref="C122">_xlfn.TEXTJOIN(",",TRUE,_xlfn.UNIQUE(TRANSPOSE(_xlfn.MAP(_xlfn.XLOOKUP(A122,SITE1!$C$4:$C$1313,SITE1!$F$4:$L$1313),_xlfn.LAMBDA(_xlpm.x,IF(_xlpm.x&lt;&gt;"",TRIM(CLEAN(LEFT(_xlpm.x,FIND(".",_xlpm.x &amp; ".")-1))),""))))))</f>
        <v/>
      </c>
      <c r="D122">
        <v>12.71</v>
      </c>
      <c r="E122">
        <v>10.662000000000001</v>
      </c>
      <c r="F122" t="str">
        <f>_xlfn.LET(_xlpm.raw,_xlfn.XLOOKUP(A122,SITE1!$C$4:$C$1313,SITE1!$E$4:$E$1313),_xlpm.cleanRaw,SUBSTITUTE(SUBSTITUTE(_xlpm.raw,"_PIN","."),"PIN","."),_xlpm.mainPart,MID(_xlpm.cleanRaw,2,FIND(".",_xlpm.cleanRaw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" t="str">
        <f>_xlfn.LET(_xlpm.raw,_xlfn.XLOOKUP(A122,SITE3!$C$4:$C$1313,SITE3!$E$4:$E$1313),_xlpm.cleanRaw,SUBSTITUTE(SUBSTITUTE(_xlpm.raw,"_PIN","."),"PIN","."),_xlpm.mainPart,MID(_xlpm.cleanRaw,2,FIND(".",_xlpm.cleanRaw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" t="str">
        <f>_xlfn.LET(_xlpm.raw,_xlfn.XLOOKUP(A122,SITE5!$C$4:$C$1313,SITE5!$E$4:$E$1313),_xlpm.cleanRaw,SUBSTITUTE(SUBSTITUTE(_xlpm.raw,"_PIN","."),"PIN","."),_xlpm.mainPart,MID(_xlpm.cleanRaw,2,FIND(".",_xlpm.cleanRaw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" t="str">
        <f>""</f>
        <v/>
      </c>
      <c r="J122" t="str">
        <f t="shared" si="1"/>
        <v>AE45;VCCA_PLL1_1P05;;12.71;10.662;;;;</v>
      </c>
    </row>
    <row r="123" spans="1:10">
      <c r="A123" t="s">
        <v>3618</v>
      </c>
      <c r="B123" t="str">
        <f>_xlfn.XLOOKUP(A123,SITE1!$R$4:$R$1313,SITE1!$S$4:$S$1313)</f>
        <v>VCCA_BCLK_1P05</v>
      </c>
      <c r="C123" t="str" cm="1">
        <f t="array" ref="C123">_xlfn.TEXTJOIN(",",TRUE,_xlfn.UNIQUE(TRANSPOSE(_xlfn.MAP(_xlfn.XLOOKUP(A123,SITE1!$C$4:$C$1313,SITE1!$F$4:$L$1313),_xlfn.LAMBDA(_xlpm.x,IF(_xlpm.x&lt;&gt;"",TRIM(CLEAN(LEFT(_xlpm.x,FIND(".",_xlpm.x &amp; ".")-1))),""))))))</f>
        <v/>
      </c>
      <c r="D123">
        <v>11.908999999999899</v>
      </c>
      <c r="E123">
        <v>10.662000000000001</v>
      </c>
      <c r="F123" t="str">
        <f>_xlfn.LET(_xlpm.raw,_xlfn.XLOOKUP(A123,SITE1!$C$4:$C$1313,SITE1!$E$4:$E$1313),_xlpm.cleanRaw,SUBSTITUTE(SUBSTITUTE(_xlpm.raw,"_PIN","."),"PIN","."),_xlpm.mainPart,MID(_xlpm.cleanRaw,2,FIND(".",_xlpm.cleanRaw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" t="str">
        <f>_xlfn.LET(_xlpm.raw,_xlfn.XLOOKUP(A123,SITE3!$C$4:$C$1313,SITE3!$E$4:$E$1313),_xlpm.cleanRaw,SUBSTITUTE(SUBSTITUTE(_xlpm.raw,"_PIN","."),"PIN","."),_xlpm.mainPart,MID(_xlpm.cleanRaw,2,FIND(".",_xlpm.cleanRaw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" t="str">
        <f>_xlfn.LET(_xlpm.raw,_xlfn.XLOOKUP(A123,SITE5!$C$4:$C$1313,SITE5!$E$4:$E$1313),_xlpm.cleanRaw,SUBSTITUTE(SUBSTITUTE(_xlpm.raw,"_PIN","."),"PIN","."),_xlpm.mainPart,MID(_xlpm.cleanRaw,2,FIND(".",_xlpm.cleanRaw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" t="str">
        <f>""</f>
        <v/>
      </c>
      <c r="J123" t="str">
        <f t="shared" si="1"/>
        <v>AE46;VCCA_BCLK_1P05;;11.9089999999999;10.662;;;;</v>
      </c>
    </row>
    <row r="124" spans="1:10">
      <c r="A124" t="s">
        <v>3619</v>
      </c>
      <c r="B124" t="str">
        <f>_xlfn.XLOOKUP(A124,SITE1!$R$4:$R$1313,SITE1!$S$4:$S$1313)</f>
        <v>VSS</v>
      </c>
      <c r="C124" t="str" cm="1">
        <f t="array" ref="C124">_xlfn.TEXTJOIN(",",TRUE,_xlfn.UNIQUE(TRANSPOSE(_xlfn.MAP(_xlfn.XLOOKUP(A124,SITE1!$C$4:$C$1313,SITE1!$F$4:$L$1313),_xlfn.LAMBDA(_xlpm.x,IF(_xlpm.x&lt;&gt;"",TRIM(CLEAN(LEFT(_xlpm.x,FIND(".",_xlpm.x &amp; ".")-1))),""))))))</f>
        <v/>
      </c>
      <c r="D124">
        <v>11.108999999999901</v>
      </c>
      <c r="E124">
        <v>10.662000000000001</v>
      </c>
      <c r="F124" t="str">
        <f>_xlfn.LET(_xlpm.raw,_xlfn.XLOOKUP(A124,SITE1!$C$4:$C$1313,SITE1!$E$4:$E$1313),_xlpm.cleanRaw,SUBSTITUTE(SUBSTITUTE(_xlpm.raw,"_PIN","."),"PIN","."),_xlpm.mainPart,MID(_xlpm.cleanRaw,2,FIND(".",_xlpm.cleanRaw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4" t="str">
        <f>_xlfn.LET(_xlpm.raw,_xlfn.XLOOKUP(A124,SITE3!$C$4:$C$1313,SITE3!$E$4:$E$1313),_xlpm.cleanRaw,SUBSTITUTE(SUBSTITUTE(_xlpm.raw,"_PIN","."),"PIN","."),_xlpm.mainPart,MID(_xlpm.cleanRaw,2,FIND(".",_xlpm.cleanRaw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4" t="str">
        <f>_xlfn.LET(_xlpm.raw,_xlfn.XLOOKUP(A124,SITE5!$C$4:$C$1313,SITE5!$E$4:$E$1313),_xlpm.cleanRaw,SUBSTITUTE(SUBSTITUTE(_xlpm.raw,"_PIN","."),"PIN","."),_xlpm.mainPart,MID(_xlpm.cleanRaw,2,FIND(".",_xlpm.cleanRaw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4" t="str">
        <f>""</f>
        <v/>
      </c>
      <c r="J124" t="str">
        <f t="shared" si="1"/>
        <v>AE48;VSS;;11.1089999999999;10.662;;;;</v>
      </c>
    </row>
    <row r="125" spans="1:10">
      <c r="A125" t="s">
        <v>3711</v>
      </c>
      <c r="B125" t="str">
        <f>_xlfn.XLOOKUP(A125,SITE1!$R$4:$R$1313,SITE1!$S$4:$S$1313)</f>
        <v>VSS</v>
      </c>
      <c r="C125" t="str" cm="1">
        <f t="array" ref="C125">_xlfn.TEXTJOIN(",",TRUE,_xlfn.UNIQUE(TRANSPOSE(_xlfn.MAP(_xlfn.XLOOKUP(A125,SITE1!$C$4:$C$1313,SITE1!$F$4:$L$1313),_xlfn.LAMBDA(_xlpm.x,IF(_xlpm.x&lt;&gt;"",TRIM(CLEAN(LEFT(_xlpm.x,FIND(".",_xlpm.x &amp; ".")-1))),""))))))</f>
        <v/>
      </c>
      <c r="D125">
        <v>9.4420000000000002</v>
      </c>
      <c r="E125">
        <v>10.586</v>
      </c>
      <c r="F125" t="str">
        <f>_xlfn.LET(_xlpm.raw,_xlfn.XLOOKUP(A125,SITE1!$C$4:$C$1313,SITE1!$E$4:$E$1313),_xlpm.cleanRaw,SUBSTITUTE(SUBSTITUTE(_xlpm.raw,"_PIN","."),"PIN","."),_xlpm.mainPart,MID(_xlpm.cleanRaw,2,FIND(".",_xlpm.cleanRaw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" t="str">
        <f>_xlfn.LET(_xlpm.raw,_xlfn.XLOOKUP(A125,SITE3!$C$4:$C$1313,SITE3!$E$4:$E$1313),_xlpm.cleanRaw,SUBSTITUTE(SUBSTITUTE(_xlpm.raw,"_PIN","."),"PIN","."),_xlpm.mainPart,MID(_xlpm.cleanRaw,2,FIND(".",_xlpm.cleanRaw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" t="str">
        <f>_xlfn.LET(_xlpm.raw,_xlfn.XLOOKUP(A125,SITE5!$C$4:$C$1313,SITE5!$E$4:$E$1313),_xlpm.cleanRaw,SUBSTITUTE(SUBSTITUTE(_xlpm.raw,"_PIN","."),"PIN","."),_xlpm.mainPart,MID(_xlpm.cleanRaw,2,FIND(".",_xlpm.cleanRaw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" t="str">
        <f>""</f>
        <v/>
      </c>
      <c r="J125" t="str">
        <f t="shared" si="1"/>
        <v>AE52;VSS;;9.442;10.586;;;;</v>
      </c>
    </row>
    <row r="126" spans="1:10">
      <c r="A126" t="s">
        <v>3511</v>
      </c>
      <c r="B126" t="str">
        <f>_xlfn.XLOOKUP(A126,SITE1!$R$4:$R$1313,SITE1!$S$4:$S$1313)</f>
        <v>VSS</v>
      </c>
      <c r="C126" t="str" cm="1">
        <f t="array" ref="C126">_xlfn.TEXTJOIN(",",TRUE,_xlfn.UNIQUE(TRANSPOSE(_xlfn.MAP(_xlfn.XLOOKUP(A126,SITE1!$C$4:$C$1313,SITE1!$F$4:$L$1313),_xlfn.LAMBDA(_xlpm.x,IF(_xlpm.x&lt;&gt;"",TRIM(CLEAN(LEFT(_xlpm.x,FIND(".",_xlpm.x &amp; ".")-1))),""))))))</f>
        <v/>
      </c>
      <c r="D126">
        <v>7.7249999999999899</v>
      </c>
      <c r="E126">
        <v>10.586</v>
      </c>
      <c r="F126" t="str">
        <f>_xlfn.LET(_xlpm.raw,_xlfn.XLOOKUP(A126,SITE1!$C$4:$C$1313,SITE1!$E$4:$E$1313),_xlpm.cleanRaw,SUBSTITUTE(SUBSTITUTE(_xlpm.raw,"_PIN","."),"PIN","."),_xlpm.mainPart,MID(_xlpm.cleanRaw,2,FIND(".",_xlpm.cleanRaw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" t="str">
        <f>_xlfn.LET(_xlpm.raw,_xlfn.XLOOKUP(A126,SITE3!$C$4:$C$1313,SITE3!$E$4:$E$1313),_xlpm.cleanRaw,SUBSTITUTE(SUBSTITUTE(_xlpm.raw,"_PIN","."),"PIN","."),_xlpm.mainPart,MID(_xlpm.cleanRaw,2,FIND(".",_xlpm.cleanRaw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" t="str">
        <f>_xlfn.LET(_xlpm.raw,_xlfn.XLOOKUP(A126,SITE5!$C$4:$C$1313,SITE5!$E$4:$E$1313),_xlpm.cleanRaw,SUBSTITUTE(SUBSTITUTE(_xlpm.raw,"_PIN","."),"PIN","."),_xlpm.mainPart,MID(_xlpm.cleanRaw,2,FIND(".",_xlpm.cleanRaw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" t="str">
        <f>""</f>
        <v/>
      </c>
      <c r="J126" t="str">
        <f t="shared" si="1"/>
        <v>AE56;VSS;;7.72499999999999;10.586;;;;</v>
      </c>
    </row>
    <row r="127" spans="1:10">
      <c r="A127" t="s">
        <v>5196</v>
      </c>
      <c r="B127" t="str">
        <f>_xlfn.XLOOKUP(A127,SITE1!$R$4:$R$1313,SITE1!$S$4:$S$1313)</f>
        <v>VSS</v>
      </c>
      <c r="C127" t="str" cm="1">
        <f t="array" ref="C127">_xlfn.TEXTJOIN(",",TRUE,_xlfn.UNIQUE(TRANSPOSE(_xlfn.MAP(_xlfn.XLOOKUP(A127,SITE1!$C$4:$C$1313,SITE1!$F$4:$L$1313),_xlfn.LAMBDA(_xlpm.x,IF(_xlpm.x&lt;&gt;"",TRIM(CLEAN(LEFT(_xlpm.x,FIND(".",_xlpm.x &amp; ".")-1))),""))))))</f>
        <v/>
      </c>
      <c r="D127">
        <v>6.0079999999999902</v>
      </c>
      <c r="E127">
        <v>10.586</v>
      </c>
      <c r="F127" t="str">
        <f>_xlfn.LET(_xlpm.raw,_xlfn.XLOOKUP(A127,SITE1!$C$4:$C$1313,SITE1!$E$4:$E$1313),_xlpm.cleanRaw,SUBSTITUTE(SUBSTITUTE(_xlpm.raw,"_PIN","."),"PIN","."),_xlpm.mainPart,MID(_xlpm.cleanRaw,2,FIND(".",_xlpm.cleanRaw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7" t="str">
        <f>_xlfn.LET(_xlpm.raw,_xlfn.XLOOKUP(A127,SITE3!$C$4:$C$1313,SITE3!$E$4:$E$1313),_xlpm.cleanRaw,SUBSTITUTE(SUBSTITUTE(_xlpm.raw,"_PIN","."),"PIN","."),_xlpm.mainPart,MID(_xlpm.cleanRaw,2,FIND(".",_xlpm.cleanRaw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7" t="str">
        <f>_xlfn.LET(_xlpm.raw,_xlfn.XLOOKUP(A127,SITE5!$C$4:$C$1313,SITE5!$E$4:$E$1313),_xlpm.cleanRaw,SUBSTITUTE(SUBSTITUTE(_xlpm.raw,"_PIN","."),"PIN","."),_xlpm.mainPart,MID(_xlpm.cleanRaw,2,FIND(".",_xlpm.cleanRaw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7" t="str">
        <f>""</f>
        <v/>
      </c>
      <c r="J127" t="str">
        <f t="shared" si="1"/>
        <v>AE59;VSS;;6.00799999999999;10.586;;;;</v>
      </c>
    </row>
    <row r="128" spans="1:10">
      <c r="A128" t="s">
        <v>5197</v>
      </c>
      <c r="B128" t="str">
        <f>_xlfn.XLOOKUP(A128,SITE1!$R$4:$R$1313,SITE1!$S$4:$S$1313)</f>
        <v>VSS</v>
      </c>
      <c r="C128" t="str" cm="1">
        <f t="array" ref="C128">_xlfn.TEXTJOIN(",",TRUE,_xlfn.UNIQUE(TRANSPOSE(_xlfn.MAP(_xlfn.XLOOKUP(A128,SITE1!$C$4:$C$1313,SITE1!$F$4:$L$1313),_xlfn.LAMBDA(_xlpm.x,IF(_xlpm.x&lt;&gt;"",TRIM(CLEAN(LEFT(_xlpm.x,FIND(".",_xlpm.x &amp; ".")-1))),""))))))</f>
        <v/>
      </c>
      <c r="D128">
        <v>4.2909999999999897</v>
      </c>
      <c r="E128">
        <v>10.586</v>
      </c>
      <c r="F128" t="str">
        <f>_xlfn.LET(_xlpm.raw,_xlfn.XLOOKUP(A128,SITE1!$C$4:$C$1313,SITE1!$E$4:$E$1313),_xlpm.cleanRaw,SUBSTITUTE(SUBSTITUTE(_xlpm.raw,"_PIN","."),"PIN","."),_xlpm.mainPart,MID(_xlpm.cleanRaw,2,FIND(".",_xlpm.cleanRaw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8" t="str">
        <f>_xlfn.LET(_xlpm.raw,_xlfn.XLOOKUP(A128,SITE3!$C$4:$C$1313,SITE3!$E$4:$E$1313),_xlpm.cleanRaw,SUBSTITUTE(SUBSTITUTE(_xlpm.raw,"_PIN","."),"PIN","."),_xlpm.mainPart,MID(_xlpm.cleanRaw,2,FIND(".",_xlpm.cleanRaw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8" t="str">
        <f>_xlfn.LET(_xlpm.raw,_xlfn.XLOOKUP(A128,SITE5!$C$4:$C$1313,SITE5!$E$4:$E$1313),_xlpm.cleanRaw,SUBSTITUTE(SUBSTITUTE(_xlpm.raw,"_PIN","."),"PIN","."),_xlpm.mainPart,MID(_xlpm.cleanRaw,2,FIND(".",_xlpm.cleanRaw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8" t="str">
        <f>""</f>
        <v/>
      </c>
      <c r="J128" t="str">
        <f t="shared" si="1"/>
        <v>AE63;VSS;;4.29099999999999;10.586;;;;</v>
      </c>
    </row>
    <row r="129" spans="1:10">
      <c r="A129" t="s">
        <v>3496</v>
      </c>
      <c r="B129" t="str">
        <f>_xlfn.XLOOKUP(A129,SITE1!$R$4:$R$1313,SITE1!$S$4:$S$1313)</f>
        <v>VSS</v>
      </c>
      <c r="C129" t="str" cm="1">
        <f t="array" ref="C129">_xlfn.TEXTJOIN(",",TRUE,_xlfn.UNIQUE(TRANSPOSE(_xlfn.MAP(_xlfn.XLOOKUP(A129,SITE1!$C$4:$C$1313,SITE1!$F$4:$L$1313),_xlfn.LAMBDA(_xlpm.x,IF(_xlpm.x&lt;&gt;"",TRIM(CLEAN(LEFT(_xlpm.x,FIND(".",_xlpm.x &amp; ".")-1))),""))))))</f>
        <v/>
      </c>
      <c r="D129">
        <v>2.5739999999999901</v>
      </c>
      <c r="E129">
        <v>10.586</v>
      </c>
      <c r="F129" t="str">
        <f>_xlfn.LET(_xlpm.raw,_xlfn.XLOOKUP(A129,SITE1!$C$4:$C$1313,SITE1!$E$4:$E$1313),_xlpm.cleanRaw,SUBSTITUTE(SUBSTITUTE(_xlpm.raw,"_PIN","."),"PIN","."),_xlpm.mainPart,MID(_xlpm.cleanRaw,2,FIND(".",_xlpm.cleanRaw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9" t="str">
        <f>_xlfn.LET(_xlpm.raw,_xlfn.XLOOKUP(A129,SITE3!$C$4:$C$1313,SITE3!$E$4:$E$1313),_xlpm.cleanRaw,SUBSTITUTE(SUBSTITUTE(_xlpm.raw,"_PIN","."),"PIN","."),_xlpm.mainPart,MID(_xlpm.cleanRaw,2,FIND(".",_xlpm.cleanRaw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9" t="str">
        <f>_xlfn.LET(_xlpm.raw,_xlfn.XLOOKUP(A129,SITE5!$C$4:$C$1313,SITE5!$E$4:$E$1313),_xlpm.cleanRaw,SUBSTITUTE(SUBSTITUTE(_xlpm.raw,"_PIN","."),"PIN","."),_xlpm.mainPart,MID(_xlpm.cleanRaw,2,FIND(".",_xlpm.cleanRaw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9" t="str">
        <f>""</f>
        <v/>
      </c>
      <c r="J129" t="str">
        <f t="shared" si="1"/>
        <v>AE66;VSS;;2.57399999999999;10.586;;;;</v>
      </c>
    </row>
    <row r="130" spans="1:10">
      <c r="A130" t="s">
        <v>4653</v>
      </c>
      <c r="B130" t="str">
        <f>_xlfn.XLOOKUP(A130,SITE1!$R$4:$R$1313,SITE1!$S$4:$S$1313)</f>
        <v>PCIE_9_SSATA_3_TXN</v>
      </c>
      <c r="C130" t="str" cm="1">
        <f t="array" ref="C130">_xlfn.TEXTJOIN(",",TRUE,_xlfn.UNIQUE(TRANSPOSE(_xlfn.MAP(_xlfn.XLOOKUP(A130,SITE1!$C$4:$C$1313,SITE1!$F$4:$L$1313),_xlfn.LAMBDA(_xlpm.x,IF(_xlpm.x&lt;&gt;"",TRIM(CLEAN(LEFT(_xlpm.x,FIND(".",_xlpm.x &amp; ".")-1))),""))))))</f>
        <v>LA5</v>
      </c>
      <c r="D130">
        <v>1.2449999999999899</v>
      </c>
      <c r="E130">
        <v>10.81</v>
      </c>
      <c r="F130" t="str">
        <f>_xlfn.LET(_xlpm.raw,_xlfn.XLOOKUP(A130,SITE1!$C$4:$C$1313,SITE1!$E$4:$E$1313),_xlpm.cleanRaw,SUBSTITUTE(SUBSTITUTE(_xlpm.raw,"_PIN","."),"PIN","."),_xlpm.mainPart,MID(_xlpm.cleanRaw,2,FIND(".",_xlpm.cleanRaw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508047</v>
      </c>
      <c r="G130" t="str">
        <f>_xlfn.LET(_xlpm.raw,_xlfn.XLOOKUP(A130,SITE3!$C$4:$C$1313,SITE3!$E$4:$E$1313),_xlpm.cleanRaw,SUBSTITUTE(SUBSTITUTE(_xlpm.raw,"_PIN","."),"PIN","."),_xlpm.mainPart,MID(_xlpm.cleanRaw,2,FIND(".",_xlpm.cleanRaw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H130" t="str">
        <f>_xlfn.LET(_xlpm.raw,_xlfn.XLOOKUP(A130,SITE5!$C$4:$C$1313,SITE5!$E$4:$E$1313),_xlpm.cleanRaw,SUBSTITUTE(SUBSTITUTE(_xlpm.raw,"_PIN","."),"PIN","."),_xlpm.mainPart,MID(_xlpm.cleanRaw,2,FIND(".",_xlpm.cleanRaw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807032</v>
      </c>
      <c r="I130" t="str">
        <f>""</f>
        <v/>
      </c>
      <c r="J130" t="str">
        <f t="shared" ref="J130:J193" si="2">A130&amp;";"&amp;B130&amp;";"&amp;C130&amp;";"&amp;D130&amp;";"&amp;E130&amp;";"&amp;F130&amp;";"&amp;G130&amp;";"&amp;H130&amp;";"&amp;I130</f>
        <v>AE69;PCIE_9_SSATA_3_TXN;LA5;1.24499999999999;10.81;508047;506027;807032;</v>
      </c>
    </row>
    <row r="131" spans="1:10">
      <c r="A131" t="s">
        <v>4656</v>
      </c>
      <c r="B131" t="str">
        <f>_xlfn.XLOOKUP(A131,SITE1!$R$4:$R$1313,SITE1!$S$4:$S$1313)</f>
        <v>PCIE_9_SSATA_3_TXP</v>
      </c>
      <c r="C131" t="str" cm="1">
        <f t="array" ref="C131">_xlfn.TEXTJOIN(",",TRUE,_xlfn.UNIQUE(TRANSPOSE(_xlfn.MAP(_xlfn.XLOOKUP(A131,SITE1!$C$4:$C$1313,SITE1!$F$4:$L$1313),_xlfn.LAMBDA(_xlpm.x,IF(_xlpm.x&lt;&gt;"",TRIM(CLEAN(LEFT(_xlpm.x,FIND(".",_xlpm.x &amp; ".")-1))),""))))))</f>
        <v>LA5</v>
      </c>
      <c r="D131">
        <v>0.41499999999999898</v>
      </c>
      <c r="E131">
        <v>10.81</v>
      </c>
      <c r="F131" t="str">
        <f>_xlfn.LET(_xlpm.raw,_xlfn.XLOOKUP(A131,SITE1!$C$4:$C$1313,SITE1!$E$4:$E$1313),_xlpm.cleanRaw,SUBSTITUTE(SUBSTITUTE(_xlpm.raw,"_PIN","."),"PIN","."),_xlpm.mainPart,MID(_xlpm.cleanRaw,2,FIND(".",_xlpm.cleanRaw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508045</v>
      </c>
      <c r="G131" t="str">
        <f>_xlfn.LET(_xlpm.raw,_xlfn.XLOOKUP(A131,SITE3!$C$4:$C$1313,SITE3!$E$4:$E$1313),_xlpm.cleanRaw,SUBSTITUTE(SUBSTITUTE(_xlpm.raw,"_PIN","."),"PIN","."),_xlpm.mainPart,MID(_xlpm.cleanRaw,2,FIND(".",_xlpm.cleanRaw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H131" t="str">
        <f>_xlfn.LET(_xlpm.raw,_xlfn.XLOOKUP(A131,SITE5!$C$4:$C$1313,SITE5!$E$4:$E$1313),_xlpm.cleanRaw,SUBSTITUTE(SUBSTITUTE(_xlpm.raw,"_PIN","."),"PIN","."),_xlpm.mainPart,MID(_xlpm.cleanRaw,2,FIND(".",_xlpm.cleanRaw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807031</v>
      </c>
      <c r="I131" t="str">
        <f>""</f>
        <v/>
      </c>
      <c r="J131" t="str">
        <f t="shared" si="2"/>
        <v>AE71;PCIE_9_SSATA_3_TXP;LA5;0.414999999999999;10.81;508045;506028;807031;</v>
      </c>
    </row>
    <row r="132" spans="1:10">
      <c r="A132" t="s">
        <v>355</v>
      </c>
      <c r="B132" t="str">
        <f>_xlfn.XLOOKUP(A132,SITE1!$R$4:$R$1313,SITE1!$S$4:$S$1313)</f>
        <v>VSS</v>
      </c>
      <c r="C132" t="str" cm="1">
        <f t="array" ref="C132">_xlfn.TEXTJOIN(",",TRUE,_xlfn.UNIQUE(TRANSPOSE(_xlfn.MAP(_xlfn.XLOOKUP(A132,SITE1!$C$4:$C$1313,SITE1!$F$4:$L$1313),_xlfn.LAMBDA(_xlpm.x,IF(_xlpm.x&lt;&gt;"",TRIM(CLEAN(LEFT(_xlpm.x,FIND(".",_xlpm.x &amp; ".")-1))),""))))))</f>
        <v/>
      </c>
      <c r="D132">
        <v>32.619999999999997</v>
      </c>
      <c r="E132">
        <v>11.31</v>
      </c>
      <c r="F132" t="str">
        <f>_xlfn.LET(_xlpm.raw,_xlfn.XLOOKUP(A132,SITE1!$C$4:$C$1313,SITE1!$E$4:$E$1313),_xlpm.cleanRaw,SUBSTITUTE(SUBSTITUTE(_xlpm.raw,"_PIN","."),"PIN","."),_xlpm.mainPart,MID(_xlpm.cleanRaw,2,FIND(".",_xlpm.cleanRaw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2" t="str">
        <f>_xlfn.LET(_xlpm.raw,_xlfn.XLOOKUP(A132,SITE3!$C$4:$C$1313,SITE3!$E$4:$E$1313),_xlpm.cleanRaw,SUBSTITUTE(SUBSTITUTE(_xlpm.raw,"_PIN","."),"PIN","."),_xlpm.mainPart,MID(_xlpm.cleanRaw,2,FIND(".",_xlpm.cleanRaw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2" t="str">
        <f>_xlfn.LET(_xlpm.raw,_xlfn.XLOOKUP(A132,SITE5!$C$4:$C$1313,SITE5!$E$4:$E$1313),_xlpm.cleanRaw,SUBSTITUTE(SUBSTITUTE(_xlpm.raw,"_PIN","."),"PIN","."),_xlpm.mainPart,MID(_xlpm.cleanRaw,2,FIND(".",_xlpm.cleanRaw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2" t="str">
        <f>""</f>
        <v/>
      </c>
      <c r="J132" t="str">
        <f t="shared" si="2"/>
        <v>AF1;VSS;;32.62;11.31;;;;</v>
      </c>
    </row>
    <row r="133" spans="1:10">
      <c r="A133" t="s">
        <v>218</v>
      </c>
      <c r="B133" t="str">
        <f>_xlfn.XLOOKUP(A133,SITE1!$R$4:$R$1313,SITE1!$S$4:$S$1313)</f>
        <v>VSS</v>
      </c>
      <c r="C133" t="str" cm="1">
        <f t="array" ref="C133">_xlfn.TEXTJOIN(",",TRUE,_xlfn.UNIQUE(TRANSPOSE(_xlfn.MAP(_xlfn.XLOOKUP(A133,SITE1!$C$4:$C$1313,SITE1!$F$4:$L$1313),_xlfn.LAMBDA(_xlpm.x,IF(_xlpm.x&lt;&gt;"",TRIM(CLEAN(LEFT(_xlpm.x,FIND(".",_xlpm.x &amp; ".")-1))),""))))))</f>
        <v/>
      </c>
      <c r="D133">
        <v>31.79</v>
      </c>
      <c r="E133">
        <v>11.31</v>
      </c>
      <c r="F133" t="str">
        <f>_xlfn.LET(_xlpm.raw,_xlfn.XLOOKUP(A133,SITE1!$C$4:$C$1313,SITE1!$E$4:$E$1313),_xlpm.cleanRaw,SUBSTITUTE(SUBSTITUTE(_xlpm.raw,"_PIN","."),"PIN","."),_xlpm.mainPart,MID(_xlpm.cleanRaw,2,FIND(".",_xlpm.cleanRaw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3" t="str">
        <f>_xlfn.LET(_xlpm.raw,_xlfn.XLOOKUP(A133,SITE3!$C$4:$C$1313,SITE3!$E$4:$E$1313),_xlpm.cleanRaw,SUBSTITUTE(SUBSTITUTE(_xlpm.raw,"_PIN","."),"PIN","."),_xlpm.mainPart,MID(_xlpm.cleanRaw,2,FIND(".",_xlpm.cleanRaw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3" t="str">
        <f>_xlfn.LET(_xlpm.raw,_xlfn.XLOOKUP(A133,SITE5!$C$4:$C$1313,SITE5!$E$4:$E$1313),_xlpm.cleanRaw,SUBSTITUTE(SUBSTITUTE(_xlpm.raw,"_PIN","."),"PIN","."),_xlpm.mainPart,MID(_xlpm.cleanRaw,2,FIND(".",_xlpm.cleanRaw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3" t="str">
        <f>""</f>
        <v/>
      </c>
      <c r="J133" t="str">
        <f t="shared" si="2"/>
        <v>AF3;VSS;;31.79;11.31;;;;</v>
      </c>
    </row>
    <row r="134" spans="1:10">
      <c r="A134" t="s">
        <v>54</v>
      </c>
      <c r="B134" t="str">
        <f>_xlfn.XLOOKUP(A134,SITE1!$R$4:$R$1313,SITE1!$S$4:$S$1313)</f>
        <v>VSS</v>
      </c>
      <c r="C134" t="str" cm="1">
        <f t="array" ref="C134">_xlfn.TEXTJOIN(",",TRUE,_xlfn.UNIQUE(TRANSPOSE(_xlfn.MAP(_xlfn.XLOOKUP(A134,SITE1!$C$4:$C$1313,SITE1!$F$4:$L$1313),_xlfn.LAMBDA(_xlpm.x,IF(_xlpm.x&lt;&gt;"",TRIM(CLEAN(LEFT(_xlpm.x,FIND(".",_xlpm.x &amp; ".")-1))),""))))))</f>
        <v/>
      </c>
      <c r="D134">
        <v>30.96</v>
      </c>
      <c r="E134">
        <v>11.31</v>
      </c>
      <c r="F134" t="str">
        <f>_xlfn.LET(_xlpm.raw,_xlfn.XLOOKUP(A134,SITE1!$C$4:$C$1313,SITE1!$E$4:$E$1313),_xlpm.cleanRaw,SUBSTITUTE(SUBSTITUTE(_xlpm.raw,"_PIN","."),"PIN","."),_xlpm.mainPart,MID(_xlpm.cleanRaw,2,FIND(".",_xlpm.cleanRaw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4" t="str">
        <f>_xlfn.LET(_xlpm.raw,_xlfn.XLOOKUP(A134,SITE3!$C$4:$C$1313,SITE3!$E$4:$E$1313),_xlpm.cleanRaw,SUBSTITUTE(SUBSTITUTE(_xlpm.raw,"_PIN","."),"PIN","."),_xlpm.mainPart,MID(_xlpm.cleanRaw,2,FIND(".",_xlpm.cleanRaw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4" t="str">
        <f>_xlfn.LET(_xlpm.raw,_xlfn.XLOOKUP(A134,SITE5!$C$4:$C$1313,SITE5!$E$4:$E$1313),_xlpm.cleanRaw,SUBSTITUTE(SUBSTITUTE(_xlpm.raw,"_PIN","."),"PIN","."),_xlpm.mainPart,MID(_xlpm.cleanRaw,2,FIND(".",_xlpm.cleanRaw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4" t="str">
        <f>""</f>
        <v/>
      </c>
      <c r="J134" t="str">
        <f t="shared" si="2"/>
        <v>AF5;VSS;;30.96;11.31;;;;</v>
      </c>
    </row>
    <row r="135" spans="1:10">
      <c r="A135" t="s">
        <v>79</v>
      </c>
      <c r="B135" t="str">
        <f>_xlfn.XLOOKUP(A135,SITE1!$R$4:$R$1313,SITE1!$S$4:$S$1313)</f>
        <v>VSS</v>
      </c>
      <c r="C135" t="str" cm="1">
        <f t="array" ref="C135">_xlfn.TEXTJOIN(",",TRUE,_xlfn.UNIQUE(TRANSPOSE(_xlfn.MAP(_xlfn.XLOOKUP(A135,SITE1!$C$4:$C$1313,SITE1!$F$4:$L$1313),_xlfn.LAMBDA(_xlpm.x,IF(_xlpm.x&lt;&gt;"",TRIM(CLEAN(LEFT(_xlpm.x,FIND(".",_xlpm.x &amp; ".")-1))),""))))))</f>
        <v/>
      </c>
      <c r="D135">
        <v>29.187999999999999</v>
      </c>
      <c r="E135">
        <v>11.081</v>
      </c>
      <c r="F135" t="str">
        <f>_xlfn.LET(_xlpm.raw,_xlfn.XLOOKUP(A135,SITE1!$C$4:$C$1313,SITE1!$E$4:$E$1313),_xlpm.cleanRaw,SUBSTITUTE(SUBSTITUTE(_xlpm.raw,"_PIN","."),"PIN","."),_xlpm.mainPart,MID(_xlpm.cleanRaw,2,FIND(".",_xlpm.cleanRaw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5" t="str">
        <f>_xlfn.LET(_xlpm.raw,_xlfn.XLOOKUP(A135,SITE3!$C$4:$C$1313,SITE3!$E$4:$E$1313),_xlpm.cleanRaw,SUBSTITUTE(SUBSTITUTE(_xlpm.raw,"_PIN","."),"PIN","."),_xlpm.mainPart,MID(_xlpm.cleanRaw,2,FIND(".",_xlpm.cleanRaw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5" t="str">
        <f>_xlfn.LET(_xlpm.raw,_xlfn.XLOOKUP(A135,SITE5!$C$4:$C$1313,SITE5!$E$4:$E$1313),_xlpm.cleanRaw,SUBSTITUTE(SUBSTITUTE(_xlpm.raw,"_PIN","."),"PIN","."),_xlpm.mainPart,MID(_xlpm.cleanRaw,2,FIND(".",_xlpm.cleanRaw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5" t="str">
        <f>""</f>
        <v/>
      </c>
      <c r="J135" t="str">
        <f t="shared" si="2"/>
        <v>AF9;VSS;;29.188;11.081;;;;</v>
      </c>
    </row>
    <row r="136" spans="1:10">
      <c r="A136" t="s">
        <v>3508</v>
      </c>
      <c r="B136" t="str">
        <f>_xlfn.XLOOKUP(A136,SITE1!$R$4:$R$1313,SITE1!$S$4:$S$1313)</f>
        <v>VSS</v>
      </c>
      <c r="C136" t="str" cm="1">
        <f t="array" ref="C136">_xlfn.TEXTJOIN(",",TRUE,_xlfn.UNIQUE(TRANSPOSE(_xlfn.MAP(_xlfn.XLOOKUP(A136,SITE1!$C$4:$C$1313,SITE1!$F$4:$L$1313),_xlfn.LAMBDA(_xlpm.x,IF(_xlpm.x&lt;&gt;"",TRIM(CLEAN(LEFT(_xlpm.x,FIND(".",_xlpm.x &amp; ".")-1))),""))))))</f>
        <v/>
      </c>
      <c r="D136">
        <v>27.470999999999901</v>
      </c>
      <c r="E136">
        <v>11.081</v>
      </c>
      <c r="F136" t="str">
        <f>_xlfn.LET(_xlpm.raw,_xlfn.XLOOKUP(A136,SITE1!$C$4:$C$1313,SITE1!$E$4:$E$1313),_xlpm.cleanRaw,SUBSTITUTE(SUBSTITUTE(_xlpm.raw,"_PIN","."),"PIN","."),_xlpm.mainPart,MID(_xlpm.cleanRaw,2,FIND(".",_xlpm.cleanRaw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6" t="str">
        <f>_xlfn.LET(_xlpm.raw,_xlfn.XLOOKUP(A136,SITE3!$C$4:$C$1313,SITE3!$E$4:$E$1313),_xlpm.cleanRaw,SUBSTITUTE(SUBSTITUTE(_xlpm.raw,"_PIN","."),"PIN","."),_xlpm.mainPart,MID(_xlpm.cleanRaw,2,FIND(".",_xlpm.cleanRaw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6" t="str">
        <f>_xlfn.LET(_xlpm.raw,_xlfn.XLOOKUP(A136,SITE5!$C$4:$C$1313,SITE5!$E$4:$E$1313),_xlpm.cleanRaw,SUBSTITUTE(SUBSTITUTE(_xlpm.raw,"_PIN","."),"PIN","."),_xlpm.mainPart,MID(_xlpm.cleanRaw,2,FIND(".",_xlpm.cleanRaw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6" t="str">
        <f>""</f>
        <v/>
      </c>
      <c r="J136" t="str">
        <f t="shared" si="2"/>
        <v>AF13;VSS;;27.4709999999999;11.081;;;;</v>
      </c>
    </row>
    <row r="137" spans="1:10">
      <c r="A137" t="s">
        <v>3504</v>
      </c>
      <c r="B137" t="str">
        <f>_xlfn.XLOOKUP(A137,SITE1!$R$4:$R$1313,SITE1!$S$4:$S$1313)</f>
        <v>VSS</v>
      </c>
      <c r="C137" t="str" cm="1">
        <f t="array" ref="C137">_xlfn.TEXTJOIN(",",TRUE,_xlfn.UNIQUE(TRANSPOSE(_xlfn.MAP(_xlfn.XLOOKUP(A137,SITE1!$C$4:$C$1313,SITE1!$F$4:$L$1313),_xlfn.LAMBDA(_xlpm.x,IF(_xlpm.x&lt;&gt;"",TRIM(CLEAN(LEFT(_xlpm.x,FIND(".",_xlpm.x &amp; ".")-1))),""))))))</f>
        <v/>
      </c>
      <c r="D137">
        <v>25.753999999999898</v>
      </c>
      <c r="E137">
        <v>11.081</v>
      </c>
      <c r="F137" t="str">
        <f>_xlfn.LET(_xlpm.raw,_xlfn.XLOOKUP(A137,SITE1!$C$4:$C$1313,SITE1!$E$4:$E$1313),_xlpm.cleanRaw,SUBSTITUTE(SUBSTITUTE(_xlpm.raw,"_PIN","."),"PIN","."),_xlpm.mainPart,MID(_xlpm.cleanRaw,2,FIND(".",_xlpm.cleanRaw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7" t="str">
        <f>_xlfn.LET(_xlpm.raw,_xlfn.XLOOKUP(A137,SITE3!$C$4:$C$1313,SITE3!$E$4:$E$1313),_xlpm.cleanRaw,SUBSTITUTE(SUBSTITUTE(_xlpm.raw,"_PIN","."),"PIN","."),_xlpm.mainPart,MID(_xlpm.cleanRaw,2,FIND(".",_xlpm.cleanRaw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7" t="str">
        <f>_xlfn.LET(_xlpm.raw,_xlfn.XLOOKUP(A137,SITE5!$C$4:$C$1313,SITE5!$E$4:$E$1313),_xlpm.cleanRaw,SUBSTITUTE(SUBSTITUTE(_xlpm.raw,"_PIN","."),"PIN","."),_xlpm.mainPart,MID(_xlpm.cleanRaw,2,FIND(".",_xlpm.cleanRaw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7" t="str">
        <f>""</f>
        <v/>
      </c>
      <c r="J137" t="str">
        <f t="shared" si="2"/>
        <v>AF17;VSS;;25.7539999999999;11.081;;;;</v>
      </c>
    </row>
    <row r="138" spans="1:10">
      <c r="A138" t="s">
        <v>4429</v>
      </c>
      <c r="B138" t="str">
        <f>_xlfn.XLOOKUP(A138,SITE1!$R$4:$R$1313,SITE1!$S$4:$S$1313)</f>
        <v>GPP_L_10_VISA2CH0_CLK</v>
      </c>
      <c r="C138" t="str" cm="1">
        <f t="array" ref="C138">_xlfn.TEXTJOIN(",",TRUE,_xlfn.UNIQUE(TRANSPOSE(_xlfn.MAP(_xlfn.XLOOKUP(A138,SITE1!$C$4:$C$1313,SITE1!$F$4:$L$1313),_xlfn.LAMBDA(_xlpm.x,IF(_xlpm.x&lt;&gt;"",TRIM(CLEAN(LEFT(_xlpm.x,FIND(".",_xlpm.x &amp; ".")-1))),""))))))</f>
        <v>RA314,JA1</v>
      </c>
      <c r="D138">
        <v>24.036999999999999</v>
      </c>
      <c r="E138">
        <v>11.081</v>
      </c>
      <c r="F138" t="str">
        <f>_xlfn.LET(_xlpm.raw,_xlfn.XLOOKUP(A138,SITE1!$C$4:$C$1313,SITE1!$E$4:$E$1313),_xlpm.cleanRaw,SUBSTITUTE(SUBSTITUTE(_xlpm.raw,"_PIN","."),"PIN","."),_xlpm.mainPart,MID(_xlpm.cleanRaw,2,FIND(".",_xlpm.cleanRaw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138" t="str">
        <f>_xlfn.LET(_xlpm.raw,_xlfn.XLOOKUP(A138,SITE3!$C$4:$C$1313,SITE3!$E$4:$E$1313),_xlpm.cleanRaw,SUBSTITUTE(SUBSTITUTE(_xlpm.raw,"_PIN","."),"PIN","."),_xlpm.mainPart,MID(_xlpm.cleanRaw,2,FIND(".",_xlpm.cleanRaw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803089</v>
      </c>
      <c r="H138" t="str">
        <f>_xlfn.LET(_xlpm.raw,_xlfn.XLOOKUP(A138,SITE5!$C$4:$C$1313,SITE5!$E$4:$E$1313),_xlpm.cleanRaw,SUBSTITUTE(SUBSTITUTE(_xlpm.raw,"_PIN","."),"PIN","."),_xlpm.mainPart,MID(_xlpm.cleanRaw,2,FIND(".",_xlpm.cleanRaw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703003</v>
      </c>
      <c r="I138" t="str">
        <f>""</f>
        <v/>
      </c>
      <c r="J138" t="str">
        <f t="shared" si="2"/>
        <v>AF20;GPP_L_10_VISA2CH0_CLK;RA314,JA1;24.037;11.081;606089;803089;703003;</v>
      </c>
    </row>
    <row r="139" spans="1:10">
      <c r="A139" t="s">
        <v>5198</v>
      </c>
      <c r="B139" t="str">
        <f>_xlfn.XLOOKUP(A139,SITE1!$R$4:$R$1313,SITE1!$S$4:$S$1313)</f>
        <v>VSS</v>
      </c>
      <c r="C139" t="str" cm="1">
        <f t="array" ref="C139">_xlfn.TEXTJOIN(",",TRUE,_xlfn.UNIQUE(TRANSPOSE(_xlfn.MAP(_xlfn.XLOOKUP(A139,SITE1!$C$4:$C$1313,SITE1!$F$4:$L$1313),_xlfn.LAMBDA(_xlpm.x,IF(_xlpm.x&lt;&gt;"",TRIM(CLEAN(LEFT(_xlpm.x,FIND(".",_xlpm.x &amp; ".")-1))),""))))))</f>
        <v/>
      </c>
      <c r="D139">
        <v>22.32</v>
      </c>
      <c r="E139">
        <v>11.081</v>
      </c>
      <c r="F139" t="str">
        <f>_xlfn.LET(_xlpm.raw,_xlfn.XLOOKUP(A139,SITE1!$C$4:$C$1313,SITE1!$E$4:$E$1313),_xlpm.cleanRaw,SUBSTITUTE(SUBSTITUTE(_xlpm.raw,"_PIN","."),"PIN","."),_xlpm.mainPart,MID(_xlpm.cleanRaw,2,FIND(".",_xlpm.cleanRaw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9" t="str">
        <f>_xlfn.LET(_xlpm.raw,_xlfn.XLOOKUP(A139,SITE3!$C$4:$C$1313,SITE3!$E$4:$E$1313),_xlpm.cleanRaw,SUBSTITUTE(SUBSTITUTE(_xlpm.raw,"_PIN","."),"PIN","."),_xlpm.mainPart,MID(_xlpm.cleanRaw,2,FIND(".",_xlpm.cleanRaw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9" t="str">
        <f>_xlfn.LET(_xlpm.raw,_xlfn.XLOOKUP(A139,SITE5!$C$4:$C$1313,SITE5!$E$4:$E$1313),_xlpm.cleanRaw,SUBSTITUTE(SUBSTITUTE(_xlpm.raw,"_PIN","."),"PIN","."),_xlpm.mainPart,MID(_xlpm.cleanRaw,2,FIND(".",_xlpm.cleanRaw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9" t="str">
        <f>""</f>
        <v/>
      </c>
      <c r="J139" t="str">
        <f t="shared" si="2"/>
        <v>AF24;VSS;;22.32;11.081;;;;</v>
      </c>
    </row>
    <row r="140" spans="1:10">
      <c r="A140" t="s">
        <v>5199</v>
      </c>
      <c r="B140" t="str">
        <f>_xlfn.XLOOKUP(A140,SITE1!$R$4:$R$1313,SITE1!$S$4:$S$1313)</f>
        <v>VSS</v>
      </c>
      <c r="C140" t="str" cm="1">
        <f t="array" ref="C140">_xlfn.TEXTJOIN(",",TRUE,_xlfn.UNIQUE(TRANSPOSE(_xlfn.MAP(_xlfn.XLOOKUP(A140,SITE1!$C$4:$C$1313,SITE1!$F$4:$L$1313),_xlfn.LAMBDA(_xlpm.x,IF(_xlpm.x&lt;&gt;"",TRIM(CLEAN(LEFT(_xlpm.x,FIND(".",_xlpm.x &amp; ".")-1))),""))))))</f>
        <v/>
      </c>
      <c r="D140">
        <v>10.299999999999899</v>
      </c>
      <c r="E140">
        <v>11.081</v>
      </c>
      <c r="F140" t="str">
        <f>_xlfn.LET(_xlpm.raw,_xlfn.XLOOKUP(A140,SITE1!$C$4:$C$1313,SITE1!$E$4:$E$1313),_xlpm.cleanRaw,SUBSTITUTE(SUBSTITUTE(_xlpm.raw,"_PIN","."),"PIN","."),_xlpm.mainPart,MID(_xlpm.cleanRaw,2,FIND(".",_xlpm.cleanRaw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0" t="str">
        <f>_xlfn.LET(_xlpm.raw,_xlfn.XLOOKUP(A140,SITE3!$C$4:$C$1313,SITE3!$E$4:$E$1313),_xlpm.cleanRaw,SUBSTITUTE(SUBSTITUTE(_xlpm.raw,"_PIN","."),"PIN","."),_xlpm.mainPart,MID(_xlpm.cleanRaw,2,FIND(".",_xlpm.cleanRaw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0" t="str">
        <f>_xlfn.LET(_xlpm.raw,_xlfn.XLOOKUP(A140,SITE5!$C$4:$C$1313,SITE5!$E$4:$E$1313),_xlpm.cleanRaw,SUBSTITUTE(SUBSTITUTE(_xlpm.raw,"_PIN","."),"PIN","."),_xlpm.mainPart,MID(_xlpm.cleanRaw,2,FIND(".",_xlpm.cleanRaw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0" t="str">
        <f>""</f>
        <v/>
      </c>
      <c r="J140" t="str">
        <f t="shared" si="2"/>
        <v>AF50;VSS;;10.2999999999999;11.081;;;;</v>
      </c>
    </row>
    <row r="141" spans="1:10">
      <c r="A141" t="s">
        <v>4476</v>
      </c>
      <c r="B141" t="str">
        <f>_xlfn.XLOOKUP(A141,SITE1!$R$4:$R$1313,SITE1!$S$4:$S$1313)</f>
        <v>JTAGX</v>
      </c>
      <c r="C141" t="str" cm="1">
        <f t="array" ref="C141">_xlfn.TEXTJOIN(",",TRUE,_xlfn.UNIQUE(TRANSPOSE(_xlfn.MAP(_xlfn.XLOOKUP(A141,SITE1!$C$4:$C$1313,SITE1!$F$4:$L$1313),_xlfn.LAMBDA(_xlpm.x,IF(_xlpm.x&lt;&gt;"",TRIM(CLEAN(LEFT(_xlpm.x,FIND(".",_xlpm.x &amp; ".")-1))),""))))))</f>
        <v/>
      </c>
      <c r="D141">
        <v>8.5829999999999895</v>
      </c>
      <c r="E141">
        <v>11.081</v>
      </c>
      <c r="F141" t="str">
        <f>_xlfn.LET(_xlpm.raw,_xlfn.XLOOKUP(A141,SITE1!$C$4:$C$1313,SITE1!$E$4:$E$1313),_xlpm.cleanRaw,SUBSTITUTE(SUBSTITUTE(_xlpm.raw,"_PIN","."),"PIN","."),_xlpm.mainPart,MID(_xlpm.cleanRaw,2,FIND(".",_xlpm.cleanRaw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141" t="str">
        <f>_xlfn.LET(_xlpm.raw,_xlfn.XLOOKUP(A141,SITE3!$C$4:$C$1313,SITE3!$E$4:$E$1313),_xlpm.cleanRaw,SUBSTITUTE(SUBSTITUTE(_xlpm.raw,"_PIN","."),"PIN","."),_xlpm.mainPart,MID(_xlpm.cleanRaw,2,FIND(".",_xlpm.cleanRaw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806109</v>
      </c>
      <c r="H141" t="str">
        <f>_xlfn.LET(_xlpm.raw,_xlfn.XLOOKUP(A141,SITE5!$C$4:$C$1313,SITE5!$E$4:$E$1313),_xlpm.cleanRaw,SUBSTITUTE(SUBSTITUTE(_xlpm.raw,"_PIN","."),"PIN","."),_xlpm.mainPart,MID(_xlpm.cleanRaw,2,FIND(".",_xlpm.cleanRaw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701109</v>
      </c>
      <c r="I141" t="str">
        <f>""</f>
        <v/>
      </c>
      <c r="J141" t="str">
        <f t="shared" si="2"/>
        <v>AF54;JTAGX;;8.58299999999999;11.081;609109;806109;701109;</v>
      </c>
    </row>
    <row r="142" spans="1:10">
      <c r="A142" t="s">
        <v>4793</v>
      </c>
      <c r="B142" t="str">
        <f>_xlfn.XLOOKUP(A142,SITE1!$R$4:$R$1313,SITE1!$S$4:$S$1313)</f>
        <v>PCIEUP_RCOMPN</v>
      </c>
      <c r="C142" t="str" cm="1">
        <f t="array" ref="C142">_xlfn.TEXTJOIN(",",TRUE,_xlfn.UNIQUE(TRANSPOSE(_xlfn.MAP(_xlfn.XLOOKUP(A142,SITE1!$C$4:$C$1313,SITE1!$F$4:$L$1313),_xlfn.LAMBDA(_xlpm.x,IF(_xlpm.x&lt;&gt;"",TRIM(CLEAN(LEFT(_xlpm.x,FIND(".",_xlpm.x &amp; ".")-1))),""))))))</f>
        <v>RA10</v>
      </c>
      <c r="D142">
        <v>6.8659999999999997</v>
      </c>
      <c r="E142">
        <v>11.081</v>
      </c>
      <c r="F142" t="str">
        <f>_xlfn.LET(_xlpm.raw,_xlfn.XLOOKUP(A142,SITE1!$C$4:$C$1313,SITE1!$E$4:$E$1313),_xlpm.cleanRaw,SUBSTITUTE(SUBSTITUTE(_xlpm.raw,"_PIN","."),"PIN","."),_xlpm.mainPart,MID(_xlpm.cleanRaw,2,FIND(".",_xlpm.cleanRaw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2" t="str">
        <f>_xlfn.LET(_xlpm.raw,_xlfn.XLOOKUP(A142,SITE3!$C$4:$C$1313,SITE3!$E$4:$E$1313),_xlpm.cleanRaw,SUBSTITUTE(SUBSTITUTE(_xlpm.raw,"_PIN","."),"PIN","."),_xlpm.mainPart,MID(_xlpm.cleanRaw,2,FIND(".",_xlpm.cleanRaw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2" t="str">
        <f>_xlfn.LET(_xlpm.raw,_xlfn.XLOOKUP(A142,SITE5!$C$4:$C$1313,SITE5!$E$4:$E$1313),_xlpm.cleanRaw,SUBSTITUTE(SUBSTITUTE(_xlpm.raw,"_PIN","."),"PIN","."),_xlpm.mainPart,MID(_xlpm.cleanRaw,2,FIND(".",_xlpm.cleanRaw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2" t="str">
        <f>""</f>
        <v/>
      </c>
      <c r="J142" t="str">
        <f t="shared" si="2"/>
        <v>AF58;PCIEUP_RCOMPN;RA10;6.866;11.081;;;;</v>
      </c>
    </row>
    <row r="143" spans="1:10">
      <c r="A143" t="s">
        <v>3712</v>
      </c>
      <c r="B143" t="str">
        <f>_xlfn.XLOOKUP(A143,SITE1!$R$4:$R$1313,SITE1!$S$4:$S$1313)</f>
        <v>RSVD</v>
      </c>
      <c r="C143" t="str" cm="1">
        <f t="array" ref="C143">_xlfn.TEXTJOIN(",",TRUE,_xlfn.UNIQUE(TRANSPOSE(_xlfn.MAP(_xlfn.XLOOKUP(A143,SITE1!$C$4:$C$1313,SITE1!$F$4:$L$1313),_xlfn.LAMBDA(_xlpm.x,IF(_xlpm.x&lt;&gt;"",TRIM(CLEAN(LEFT(_xlpm.x,FIND(".",_xlpm.x &amp; ".")-1))),""))))))</f>
        <v/>
      </c>
      <c r="D143">
        <v>5.149</v>
      </c>
      <c r="E143">
        <v>11.081</v>
      </c>
      <c r="F143" t="str">
        <f>_xlfn.LET(_xlpm.raw,_xlfn.XLOOKUP(A143,SITE1!$C$4:$C$1313,SITE1!$E$4:$E$1313),_xlpm.cleanRaw,SUBSTITUTE(SUBSTITUTE(_xlpm.raw,"_PIN","."),"PIN","."),_xlpm.mainPart,MID(_xlpm.cleanRaw,2,FIND(".",_xlpm.cleanRaw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3" t="str">
        <f>_xlfn.LET(_xlpm.raw,_xlfn.XLOOKUP(A143,SITE3!$C$4:$C$1313,SITE3!$E$4:$E$1313),_xlpm.cleanRaw,SUBSTITUTE(SUBSTITUTE(_xlpm.raw,"_PIN","."),"PIN","."),_xlpm.mainPart,MID(_xlpm.cleanRaw,2,FIND(".",_xlpm.cleanRaw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3" t="str">
        <f>_xlfn.LET(_xlpm.raw,_xlfn.XLOOKUP(A143,SITE5!$C$4:$C$1313,SITE5!$E$4:$E$1313),_xlpm.cleanRaw,SUBSTITUTE(SUBSTITUTE(_xlpm.raw,"_PIN","."),"PIN","."),_xlpm.mainPart,MID(_xlpm.cleanRaw,2,FIND(".",_xlpm.cleanRaw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3" t="str">
        <f>""</f>
        <v/>
      </c>
      <c r="J143" t="str">
        <f t="shared" si="2"/>
        <v>AF61;RSVD;;5.149;11.081;;;;</v>
      </c>
    </row>
    <row r="144" spans="1:10">
      <c r="A144" t="s">
        <v>3713</v>
      </c>
      <c r="B144" t="str">
        <f>_xlfn.XLOOKUP(A144,SITE1!$R$4:$R$1313,SITE1!$S$4:$S$1313)</f>
        <v>PCIE_16_UP_4_SATA_4_RXN</v>
      </c>
      <c r="C144" t="str" cm="1">
        <f t="array" ref="C144">_xlfn.TEXTJOIN(",",TRUE,_xlfn.UNIQUE(TRANSPOSE(_xlfn.MAP(_xlfn.XLOOKUP(A144,SITE1!$C$4:$C$1313,SITE1!$F$4:$L$1313),_xlfn.LAMBDA(_xlpm.x,IF(_xlpm.x&lt;&gt;"",TRIM(CLEAN(LEFT(_xlpm.x,FIND(".",_xlpm.x &amp; ".")-1))),""))))))</f>
        <v>CA219</v>
      </c>
      <c r="D144">
        <v>3.4319999999999902</v>
      </c>
      <c r="E144">
        <v>11.081</v>
      </c>
      <c r="F144" t="str">
        <f>_xlfn.LET(_xlpm.raw,_xlfn.XLOOKUP(A144,SITE1!$C$4:$C$1313,SITE1!$E$4:$E$1313),_xlpm.cleanRaw,SUBSTITUTE(SUBSTITUTE(_xlpm.raw,"_PIN","."),"PIN","."),_xlpm.mainPart,MID(_xlpm.cleanRaw,2,FIND(".",_xlpm.cleanRaw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4" t="str">
        <f>_xlfn.LET(_xlpm.raw,_xlfn.XLOOKUP(A144,SITE3!$C$4:$C$1313,SITE3!$E$4:$E$1313),_xlpm.cleanRaw,SUBSTITUTE(SUBSTITUTE(_xlpm.raw,"_PIN","."),"PIN","."),_xlpm.mainPart,MID(_xlpm.cleanRaw,2,FIND(".",_xlpm.cleanRaw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4" t="str">
        <f>_xlfn.LET(_xlpm.raw,_xlfn.XLOOKUP(A144,SITE5!$C$4:$C$1313,SITE5!$E$4:$E$1313),_xlpm.cleanRaw,SUBSTITUTE(SUBSTITUTE(_xlpm.raw,"_PIN","."),"PIN","."),_xlpm.mainPart,MID(_xlpm.cleanRaw,2,FIND(".",_xlpm.cleanRaw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4" t="str">
        <f>""</f>
        <v/>
      </c>
      <c r="J144" t="str">
        <f t="shared" si="2"/>
        <v>AF65;PCIE_16_UP_4_SATA_4_RXN;CA219;3.43199999999999;11.081;;;;</v>
      </c>
    </row>
    <row r="145" spans="1:10">
      <c r="A145" t="s">
        <v>5200</v>
      </c>
      <c r="B145" t="str">
        <f>_xlfn.XLOOKUP(A145,SITE1!$R$4:$R$1313,SITE1!$S$4:$S$1313)</f>
        <v>VSS</v>
      </c>
      <c r="C145" t="str" cm="1">
        <f t="array" ref="C145">_xlfn.TEXTJOIN(",",TRUE,_xlfn.UNIQUE(TRANSPOSE(_xlfn.MAP(_xlfn.XLOOKUP(A145,SITE1!$C$4:$C$1313,SITE1!$F$4:$L$1313),_xlfn.LAMBDA(_xlpm.x,IF(_xlpm.x&lt;&gt;"",TRIM(CLEAN(LEFT(_xlpm.x,FIND(".",_xlpm.x &amp; ".")-1))),""))))))</f>
        <v/>
      </c>
      <c r="D145">
        <v>1.6599999999999899</v>
      </c>
      <c r="E145">
        <v>11.31</v>
      </c>
      <c r="F145" t="str">
        <f>_xlfn.LET(_xlpm.raw,_xlfn.XLOOKUP(A145,SITE1!$C$4:$C$1313,SITE1!$E$4:$E$1313),_xlpm.cleanRaw,SUBSTITUTE(SUBSTITUTE(_xlpm.raw,"_PIN","."),"PIN","."),_xlpm.mainPart,MID(_xlpm.cleanRaw,2,FIND(".",_xlpm.cleanRaw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5" t="str">
        <f>_xlfn.LET(_xlpm.raw,_xlfn.XLOOKUP(A145,SITE3!$C$4:$C$1313,SITE3!$E$4:$E$1313),_xlpm.cleanRaw,SUBSTITUTE(SUBSTITUTE(_xlpm.raw,"_PIN","."),"PIN","."),_xlpm.mainPart,MID(_xlpm.cleanRaw,2,FIND(".",_xlpm.cleanRaw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5" t="str">
        <f>_xlfn.LET(_xlpm.raw,_xlfn.XLOOKUP(A145,SITE5!$C$4:$C$1313,SITE5!$E$4:$E$1313),_xlpm.cleanRaw,SUBSTITUTE(SUBSTITUTE(_xlpm.raw,"_PIN","."),"PIN","."),_xlpm.mainPart,MID(_xlpm.cleanRaw,2,FIND(".",_xlpm.cleanRaw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5" t="str">
        <f>""</f>
        <v/>
      </c>
      <c r="J145" t="str">
        <f t="shared" si="2"/>
        <v>AF68;VSS;;1.65999999999999;11.31;;;;</v>
      </c>
    </row>
    <row r="146" spans="1:10">
      <c r="A146" t="s">
        <v>4644</v>
      </c>
      <c r="B146" t="str">
        <f>_xlfn.XLOOKUP(A146,SITE1!$R$4:$R$1313,SITE1!$S$4:$S$1313)</f>
        <v>PCIE_8_SSATA_2_LAN_0D_TXN</v>
      </c>
      <c r="C146" t="str" cm="1">
        <f t="array" ref="C146">_xlfn.TEXTJOIN(",",TRUE,_xlfn.UNIQUE(TRANSPOSE(_xlfn.MAP(_xlfn.XLOOKUP(A146,SITE1!$C$4:$C$1313,SITE1!$F$4:$L$1313),_xlfn.LAMBDA(_xlpm.x,IF(_xlpm.x&lt;&gt;"",TRIM(CLEAN(LEFT(_xlpm.x,FIND(".",_xlpm.x &amp; ".")-1))),""))))))</f>
        <v>LA4</v>
      </c>
      <c r="D146">
        <v>0.82999999999999796</v>
      </c>
      <c r="E146">
        <v>11.31</v>
      </c>
      <c r="F146" t="str">
        <f>_xlfn.LET(_xlpm.raw,_xlfn.XLOOKUP(A146,SITE1!$C$4:$C$1313,SITE1!$E$4:$E$1313),_xlpm.cleanRaw,SUBSTITUTE(SUBSTITUTE(_xlpm.raw,"_PIN","."),"PIN","."),_xlpm.mainPart,MID(_xlpm.cleanRaw,2,FIND(".",_xlpm.cleanRaw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507090</v>
      </c>
      <c r="G146" t="str">
        <f>_xlfn.LET(_xlpm.raw,_xlfn.XLOOKUP(A146,SITE3!$C$4:$C$1313,SITE3!$E$4:$E$1313),_xlpm.cleanRaw,SUBSTITUTE(SUBSTITUTE(_xlpm.raw,"_PIN","."),"PIN","."),_xlpm.mainPart,MID(_xlpm.cleanRaw,2,FIND(".",_xlpm.cleanRaw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504112</v>
      </c>
      <c r="H146" t="str">
        <f>_xlfn.LET(_xlpm.raw,_xlfn.XLOOKUP(A146,SITE5!$C$4:$C$1313,SITE5!$E$4:$E$1313),_xlpm.cleanRaw,SUBSTITUTE(SUBSTITUTE(_xlpm.raw,"_PIN","."),"PIN","."),_xlpm.mainPart,MID(_xlpm.cleanRaw,2,FIND(".",_xlpm.cleanRaw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809090</v>
      </c>
      <c r="I146" t="str">
        <f>""</f>
        <v/>
      </c>
      <c r="J146" t="str">
        <f t="shared" si="2"/>
        <v>AF70;PCIE_8_SSATA_2_LAN_0D_TXN;LA4;0.829999999999998;11.31;507090;504112;809090;</v>
      </c>
    </row>
    <row r="147" spans="1:10">
      <c r="A147" t="s">
        <v>4647</v>
      </c>
      <c r="B147" t="str">
        <f>_xlfn.XLOOKUP(A147,SITE1!$R$4:$R$1313,SITE1!$S$4:$S$1313)</f>
        <v>PCIE_8_SSATA_2_LAN_0D_TXP</v>
      </c>
      <c r="C147" t="str" cm="1">
        <f t="array" ref="C147">_xlfn.TEXTJOIN(",",TRUE,_xlfn.UNIQUE(TRANSPOSE(_xlfn.MAP(_xlfn.XLOOKUP(A147,SITE1!$C$4:$C$1313,SITE1!$F$4:$L$1313),_xlfn.LAMBDA(_xlpm.x,IF(_xlpm.x&lt;&gt;"",TRIM(CLEAN(LEFT(_xlpm.x,FIND(".",_xlpm.x &amp; ".")-1))),""))))))</f>
        <v>LA4</v>
      </c>
      <c r="D147">
        <v>0</v>
      </c>
      <c r="E147">
        <v>11.31</v>
      </c>
      <c r="F147" t="str">
        <f>_xlfn.LET(_xlpm.raw,_xlfn.XLOOKUP(A147,SITE1!$C$4:$C$1313,SITE1!$E$4:$E$1313),_xlpm.cleanRaw,SUBSTITUTE(SUBSTITUTE(_xlpm.raw,"_PIN","."),"PIN","."),_xlpm.mainPart,MID(_xlpm.cleanRaw,2,FIND(".",_xlpm.cleanRaw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507092</v>
      </c>
      <c r="G147" t="str">
        <f>_xlfn.LET(_xlpm.raw,_xlfn.XLOOKUP(A147,SITE3!$C$4:$C$1313,SITE3!$E$4:$E$1313),_xlpm.cleanRaw,SUBSTITUTE(SUBSTITUTE(_xlpm.raw,"_PIN","."),"PIN","."),_xlpm.mainPart,MID(_xlpm.cleanRaw,2,FIND(".",_xlpm.cleanRaw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H147" t="str">
        <f>_xlfn.LET(_xlpm.raw,_xlfn.XLOOKUP(A147,SITE5!$C$4:$C$1313,SITE5!$E$4:$E$1313),_xlpm.cleanRaw,SUBSTITUTE(SUBSTITUTE(_xlpm.raw,"_PIN","."),"PIN","."),_xlpm.mainPart,MID(_xlpm.cleanRaw,2,FIND(".",_xlpm.cleanRaw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809092</v>
      </c>
      <c r="I147" t="str">
        <f>""</f>
        <v/>
      </c>
      <c r="J147" t="str">
        <f t="shared" si="2"/>
        <v>AF72;PCIE_8_SSATA_2_LAN_0D_TXP;LA4;0;11.31;507092;504111;809092;</v>
      </c>
    </row>
    <row r="148" spans="1:10">
      <c r="A148" t="s">
        <v>4239</v>
      </c>
      <c r="B148" t="str">
        <f>_xlfn.XLOOKUP(A148,SITE1!$R$4:$R$1313,SITE1!$S$4:$S$1313)</f>
        <v>GPP_F_0_SATAXPCIE_3_SATAGP_3</v>
      </c>
      <c r="C148" t="str" cm="1">
        <f t="array" ref="C148">_xlfn.TEXTJOIN(",",TRUE,_xlfn.UNIQUE(TRANSPOSE(_xlfn.MAP(_xlfn.XLOOKUP(A148,SITE1!$C$4:$C$1313,SITE1!$F$4:$L$1313),_xlfn.LAMBDA(_xlpm.x,IF(_xlpm.x&lt;&gt;"",TRIM(CLEAN(LEFT(_xlpm.x,FIND(".",_xlpm.x &amp; ".")-1))),""))))))</f>
        <v/>
      </c>
      <c r="D148">
        <v>30.045999999999999</v>
      </c>
      <c r="E148">
        <v>11.576000000000001</v>
      </c>
      <c r="F148" t="str">
        <f>_xlfn.LET(_xlpm.raw,_xlfn.XLOOKUP(A148,SITE1!$C$4:$C$1313,SITE1!$E$4:$E$1313),_xlpm.cleanRaw,SUBSTITUTE(SUBSTITUTE(_xlpm.raw,"_PIN","."),"PIN","."),_xlpm.mainPart,MID(_xlpm.cleanRaw,2,FIND(".",_xlpm.cleanRaw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148" t="str">
        <f>_xlfn.LET(_xlpm.raw,_xlfn.XLOOKUP(A148,SITE3!$C$4:$C$1313,SITE3!$E$4:$E$1313),_xlpm.cleanRaw,SUBSTITUTE(SUBSTITUTE(_xlpm.raw,"_PIN","."),"PIN","."),_xlpm.mainPart,MID(_xlpm.cleanRaw,2,FIND(".",_xlpm.cleanRaw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803095</v>
      </c>
      <c r="H148" t="str">
        <f>_xlfn.LET(_xlpm.raw,_xlfn.XLOOKUP(A148,SITE5!$C$4:$C$1313,SITE5!$E$4:$E$1313),_xlpm.cleanRaw,SUBSTITUTE(SUBSTITUTE(_xlpm.raw,"_PIN","."),"PIN","."),_xlpm.mainPart,MID(_xlpm.cleanRaw,2,FIND(".",_xlpm.cleanRaw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704095</v>
      </c>
      <c r="I148" t="str">
        <f>""</f>
        <v/>
      </c>
      <c r="J148" t="str">
        <f t="shared" si="2"/>
        <v>AG7;GPP_F_0_SATAXPCIE_3_SATAGP_3;;30.046;11.576;606095;803095;704095;</v>
      </c>
    </row>
    <row r="149" spans="1:10">
      <c r="A149" t="s">
        <v>4443</v>
      </c>
      <c r="B149" t="str">
        <f>_xlfn.XLOOKUP(A149,SITE1!$R$4:$R$1313,SITE1!$S$4:$S$1313)</f>
        <v>GPP_L_19_VISA2CH1_CLK</v>
      </c>
      <c r="C149" t="str" cm="1">
        <f t="array" ref="C149">_xlfn.TEXTJOIN(",",TRUE,_xlfn.UNIQUE(TRANSPOSE(_xlfn.MAP(_xlfn.XLOOKUP(A149,SITE1!$C$4:$C$1313,SITE1!$F$4:$L$1313),_xlfn.LAMBDA(_xlpm.x,IF(_xlpm.x&lt;&gt;"",TRIM(CLEAN(LEFT(_xlpm.x,FIND(".",_xlpm.x &amp; ".")-1))),""))))))</f>
        <v>RA301,JA1</v>
      </c>
      <c r="D149">
        <v>28.329000000000001</v>
      </c>
      <c r="E149">
        <v>11.576000000000001</v>
      </c>
      <c r="F149" t="str">
        <f>_xlfn.LET(_xlpm.raw,_xlfn.XLOOKUP(A149,SITE1!$C$4:$C$1313,SITE1!$E$4:$E$1313),_xlpm.cleanRaw,SUBSTITUTE(SUBSTITUTE(_xlpm.raw,"_PIN","."),"PIN","."),_xlpm.mainPart,MID(_xlpm.cleanRaw,2,FIND(".",_xlpm.cleanRaw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149" t="str">
        <f>_xlfn.LET(_xlpm.raw,_xlfn.XLOOKUP(A149,SITE3!$C$4:$C$1313,SITE3!$E$4:$E$1313),_xlpm.cleanRaw,SUBSTITUTE(SUBSTITUTE(_xlpm.raw,"_PIN","."),"PIN","."),_xlpm.mainPart,MID(_xlpm.cleanRaw,2,FIND(".",_xlpm.cleanRaw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802049</v>
      </c>
      <c r="H149" t="str">
        <f>_xlfn.LET(_xlpm.raw,_xlfn.XLOOKUP(A149,SITE5!$C$4:$C$1313,SITE5!$E$4:$E$1313),_xlpm.cleanRaw,SUBSTITUTE(SUBSTITUTE(_xlpm.raw,"_PIN","."),"PIN","."),_xlpm.mainPart,MID(_xlpm.cleanRaw,2,FIND(".",_xlpm.cleanRaw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704086</v>
      </c>
      <c r="I149" t="str">
        <f>""</f>
        <v/>
      </c>
      <c r="J149" t="str">
        <f t="shared" si="2"/>
        <v>AG11;GPP_L_19_VISA2CH1_CLK;RA301,JA1;28.329;11.576;607040;802049;704086;</v>
      </c>
    </row>
    <row r="150" spans="1:10">
      <c r="A150" t="s">
        <v>4809</v>
      </c>
      <c r="B150" t="str">
        <f>_xlfn.XLOOKUP(A150,SITE1!$R$4:$R$1313,SITE1!$S$4:$S$1313)</f>
        <v>RSVD</v>
      </c>
      <c r="C150" t="str" cm="1">
        <f t="array" ref="C150">_xlfn.TEXTJOIN(",",TRUE,_xlfn.UNIQUE(TRANSPOSE(_xlfn.MAP(_xlfn.XLOOKUP(A150,SITE1!$C$4:$C$1313,SITE1!$F$4:$L$1313),_xlfn.LAMBDA(_xlpm.x,IF(_xlpm.x&lt;&gt;"",TRIM(CLEAN(LEFT(_xlpm.x,FIND(".",_xlpm.x &amp; ".")-1))),""))))))</f>
        <v/>
      </c>
      <c r="D150">
        <v>26.611999999999998</v>
      </c>
      <c r="E150">
        <v>11.576000000000001</v>
      </c>
      <c r="F150" t="str">
        <f>_xlfn.LET(_xlpm.raw,_xlfn.XLOOKUP(A150,SITE1!$C$4:$C$1313,SITE1!$E$4:$E$1313),_xlpm.cleanRaw,SUBSTITUTE(SUBSTITUTE(_xlpm.raw,"_PIN","."),"PIN","."),_xlpm.mainPart,MID(_xlpm.cleanRaw,2,FIND(".",_xlpm.cleanRaw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0" t="str">
        <f>_xlfn.LET(_xlpm.raw,_xlfn.XLOOKUP(A150,SITE3!$C$4:$C$1313,SITE3!$E$4:$E$1313),_xlpm.cleanRaw,SUBSTITUTE(SUBSTITUTE(_xlpm.raw,"_PIN","."),"PIN","."),_xlpm.mainPart,MID(_xlpm.cleanRaw,2,FIND(".",_xlpm.cleanRaw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0" t="str">
        <f>_xlfn.LET(_xlpm.raw,_xlfn.XLOOKUP(A150,SITE5!$C$4:$C$1313,SITE5!$E$4:$E$1313),_xlpm.cleanRaw,SUBSTITUTE(SUBSTITUTE(_xlpm.raw,"_PIN","."),"PIN","."),_xlpm.mainPart,MID(_xlpm.cleanRaw,2,FIND(".",_xlpm.cleanRaw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0" t="str">
        <f>""</f>
        <v/>
      </c>
      <c r="J150" t="str">
        <f t="shared" si="2"/>
        <v>AG15;RSVD;;26.612;11.576;;;;</v>
      </c>
    </row>
    <row r="151" spans="1:10">
      <c r="A151" t="s">
        <v>3506</v>
      </c>
      <c r="B151" t="str">
        <f>_xlfn.XLOOKUP(A151,SITE1!$R$4:$R$1313,SITE1!$S$4:$S$1313)</f>
        <v>INTRUDERB</v>
      </c>
      <c r="C151" t="str" cm="1">
        <f t="array" ref="C151">_xlfn.TEXTJOIN(",",TRUE,_xlfn.UNIQUE(TRANSPOSE(_xlfn.MAP(_xlfn.XLOOKUP(A151,SITE1!$C$4:$C$1313,SITE1!$F$4:$L$1313),_xlfn.LAMBDA(_xlpm.x,IF(_xlpm.x&lt;&gt;"",TRIM(CLEAN(LEFT(_xlpm.x,FIND(".",_xlpm.x &amp; ".")-1))),""))))))</f>
        <v/>
      </c>
      <c r="D151">
        <v>24.895</v>
      </c>
      <c r="E151">
        <v>11.576000000000001</v>
      </c>
      <c r="F151" t="str">
        <f>_xlfn.LET(_xlpm.raw,_xlfn.XLOOKUP(A151,SITE1!$C$4:$C$1313,SITE1!$E$4:$E$1313),_xlpm.cleanRaw,SUBSTITUTE(SUBSTITUTE(_xlpm.raw,"_PIN","."),"PIN","."),_xlpm.mainPart,MID(_xlpm.cleanRaw,2,FIND(".",_xlpm.cleanRaw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151" t="str">
        <f>_xlfn.LET(_xlpm.raw,_xlfn.XLOOKUP(A151,SITE3!$C$4:$C$1313,SITE3!$E$4:$E$1313),_xlpm.cleanRaw,SUBSTITUTE(SUBSTITUTE(_xlpm.raw,"_PIN","."),"PIN","."),_xlpm.mainPart,MID(_xlpm.cleanRaw,2,FIND(".",_xlpm.cleanRaw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802077</v>
      </c>
      <c r="H151" t="str">
        <f>_xlfn.LET(_xlpm.raw,_xlfn.XLOOKUP(A151,SITE5!$C$4:$C$1313,SITE5!$E$4:$E$1313),_xlpm.cleanRaw,SUBSTITUTE(SUBSTITUTE(_xlpm.raw,"_PIN","."),"PIN","."),_xlpm.mainPart,MID(_xlpm.cleanRaw,2,FIND(".",_xlpm.cleanRaw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705077</v>
      </c>
      <c r="I151" t="str">
        <f>""</f>
        <v/>
      </c>
      <c r="J151" t="str">
        <f t="shared" si="2"/>
        <v>AG18;INTRUDERB;;24.895;11.576;605077;802077;705077;</v>
      </c>
    </row>
    <row r="152" spans="1:10">
      <c r="A152" t="s">
        <v>3714</v>
      </c>
      <c r="B152" t="str">
        <f>_xlfn.XLOOKUP(A152,SITE1!$R$4:$R$1313,SITE1!$S$4:$S$1313)</f>
        <v>VCCRTCEXT</v>
      </c>
      <c r="C152" t="str" cm="1">
        <f t="array" ref="C152">_xlfn.TEXTJOIN(",",TRUE,_xlfn.UNIQUE(TRANSPOSE(_xlfn.MAP(_xlfn.XLOOKUP(A152,SITE1!$C$4:$C$1313,SITE1!$F$4:$L$1313),_xlfn.LAMBDA(_xlpm.x,IF(_xlpm.x&lt;&gt;"",TRIM(CLEAN(LEFT(_xlpm.x,FIND(".",_xlpm.x &amp; ".")-1))),""))))))</f>
        <v>CA1</v>
      </c>
      <c r="D152">
        <v>23.177999999999901</v>
      </c>
      <c r="E152">
        <v>11.576000000000001</v>
      </c>
      <c r="F152" t="str">
        <f>_xlfn.LET(_xlpm.raw,_xlfn.XLOOKUP(A152,SITE1!$C$4:$C$1313,SITE1!$E$4:$E$1313),_xlpm.cleanRaw,SUBSTITUTE(SUBSTITUTE(_xlpm.raw,"_PIN","."),"PIN","."),_xlpm.mainPart,MID(_xlpm.cleanRaw,2,FIND(".",_xlpm.cleanRaw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152" t="str">
        <f>_xlfn.LET(_xlpm.raw,_xlfn.XLOOKUP(A152,SITE3!$C$4:$C$1313,SITE3!$E$4:$E$1313),_xlpm.cleanRaw,SUBSTITUTE(SUBSTITUTE(_xlpm.raw,"_PIN","."),"PIN","."),_xlpm.mainPart,MID(_xlpm.cleanRaw,2,FIND(".",_xlpm.cleanRaw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152" t="str">
        <f>_xlfn.LET(_xlpm.raw,_xlfn.XLOOKUP(A152,SITE5!$C$4:$C$1313,SITE5!$E$4:$E$1313),_xlpm.cleanRaw,SUBSTITUTE(SUBSTITUTE(_xlpm.raw,"_PIN","."),"PIN","."),_xlpm.mainPart,MID(_xlpm.cleanRaw,2,FIND(".",_xlpm.cleanRaw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I152" t="str">
        <f>""</f>
        <v/>
      </c>
      <c r="J152" t="str">
        <f t="shared" si="2"/>
        <v>AG22;VCCRTCEXT;CA1;23.1779999999999;11.576;608058;805058;702058;</v>
      </c>
    </row>
    <row r="153" spans="1:10">
      <c r="A153" t="s">
        <v>3715</v>
      </c>
      <c r="B153" t="str">
        <f>_xlfn.XLOOKUP(A153,SITE1!$R$4:$R$1313,SITE1!$S$4:$S$1313)</f>
        <v>VSS</v>
      </c>
      <c r="C153" t="str" cm="1">
        <f t="array" ref="C153">_xlfn.TEXTJOIN(",",TRUE,_xlfn.UNIQUE(TRANSPOSE(_xlfn.MAP(_xlfn.XLOOKUP(A153,SITE1!$C$4:$C$1313,SITE1!$F$4:$L$1313),_xlfn.LAMBDA(_xlpm.x,IF(_xlpm.x&lt;&gt;"",TRIM(CLEAN(LEFT(_xlpm.x,FIND(".",_xlpm.x &amp; ".")-1))),""))))))</f>
        <v/>
      </c>
      <c r="D153">
        <v>21.510999999999999</v>
      </c>
      <c r="E153">
        <v>11.462</v>
      </c>
      <c r="F153" t="str">
        <f>_xlfn.LET(_xlpm.raw,_xlfn.XLOOKUP(A153,SITE1!$C$4:$C$1313,SITE1!$E$4:$E$1313),_xlpm.cleanRaw,SUBSTITUTE(SUBSTITUTE(_xlpm.raw,"_PIN","."),"PIN","."),_xlpm.mainPart,MID(_xlpm.cleanRaw,2,FIND(".",_xlpm.cleanRaw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3" t="str">
        <f>_xlfn.LET(_xlpm.raw,_xlfn.XLOOKUP(A153,SITE3!$C$4:$C$1313,SITE3!$E$4:$E$1313),_xlpm.cleanRaw,SUBSTITUTE(SUBSTITUTE(_xlpm.raw,"_PIN","."),"PIN","."),_xlpm.mainPart,MID(_xlpm.cleanRaw,2,FIND(".",_xlpm.cleanRaw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3" t="str">
        <f>_xlfn.LET(_xlpm.raw,_xlfn.XLOOKUP(A153,SITE5!$C$4:$C$1313,SITE5!$E$4:$E$1313),_xlpm.cleanRaw,SUBSTITUTE(SUBSTITUTE(_xlpm.raw,"_PIN","."),"PIN","."),_xlpm.mainPart,MID(_xlpm.cleanRaw,2,FIND(".",_xlpm.cleanRaw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3" t="str">
        <f>""</f>
        <v/>
      </c>
      <c r="J153" t="str">
        <f t="shared" si="2"/>
        <v>AG26;VSS;;21.511;11.462;;;;</v>
      </c>
    </row>
    <row r="154" spans="1:10">
      <c r="A154" t="s">
        <v>5067</v>
      </c>
      <c r="B154" t="str">
        <f>_xlfn.XLOOKUP(A154,SITE1!$R$4:$R$1313,SITE1!$S$4:$S$1313)</f>
        <v>VCCPAZIO_1P8</v>
      </c>
      <c r="C154" t="str" cm="1">
        <f t="array" ref="C154">_xlfn.TEXTJOIN(",",TRUE,_xlfn.UNIQUE(TRANSPOSE(_xlfn.MAP(_xlfn.XLOOKUP(A154,SITE1!$C$4:$C$1313,SITE1!$F$4:$L$1313),_xlfn.LAMBDA(_xlpm.x,IF(_xlpm.x&lt;&gt;"",TRIM(CLEAN(LEFT(_xlpm.x,FIND(".",_xlpm.x &amp; ".")-1))),""))))))</f>
        <v/>
      </c>
      <c r="D154">
        <v>20.710999999999999</v>
      </c>
      <c r="E154">
        <v>11.462</v>
      </c>
      <c r="F154" t="str">
        <f>_xlfn.LET(_xlpm.raw,_xlfn.XLOOKUP(A154,SITE1!$C$4:$C$1313,SITE1!$E$4:$E$1313),_xlpm.cleanRaw,SUBSTITUTE(SUBSTITUTE(_xlpm.raw,"_PIN","."),"PIN","."),_xlpm.mainPart,MID(_xlpm.cleanRaw,2,FIND(".",_xlpm.cleanRaw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4" t="str">
        <f>_xlfn.LET(_xlpm.raw,_xlfn.XLOOKUP(A154,SITE3!$C$4:$C$1313,SITE3!$E$4:$E$1313),_xlpm.cleanRaw,SUBSTITUTE(SUBSTITUTE(_xlpm.raw,"_PIN","."),"PIN","."),_xlpm.mainPart,MID(_xlpm.cleanRaw,2,FIND(".",_xlpm.cleanRaw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4" t="str">
        <f>_xlfn.LET(_xlpm.raw,_xlfn.XLOOKUP(A154,SITE5!$C$4:$C$1313,SITE5!$E$4:$E$1313),_xlpm.cleanRaw,SUBSTITUTE(SUBSTITUTE(_xlpm.raw,"_PIN","."),"PIN","."),_xlpm.mainPart,MID(_xlpm.cleanRaw,2,FIND(".",_xlpm.cleanRaw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4" t="str">
        <f>""</f>
        <v/>
      </c>
      <c r="J154" t="str">
        <f t="shared" si="2"/>
        <v>AG27;VCCPAZIO_1P8;;20.711;11.462;;;;</v>
      </c>
    </row>
    <row r="155" spans="1:10">
      <c r="A155" t="s">
        <v>5104</v>
      </c>
      <c r="B155" t="str">
        <f>_xlfn.XLOOKUP(A155,SITE1!$R$4:$R$1313,SITE1!$S$4:$S$1313)</f>
        <v>vccprtcprim_3p3</v>
      </c>
      <c r="C155" t="str" cm="1">
        <f t="array" ref="C155">_xlfn.TEXTJOIN(",",TRUE,_xlfn.UNIQUE(TRANSPOSE(_xlfn.MAP(_xlfn.XLOOKUP(A155,SITE1!$C$4:$C$1313,SITE1!$F$4:$L$1313),_xlfn.LAMBDA(_xlpm.x,IF(_xlpm.x&lt;&gt;"",TRIM(CLEAN(LEFT(_xlpm.x,FIND(".",_xlpm.x &amp; ".")-1))),""))))))</f>
        <v/>
      </c>
      <c r="D155">
        <v>19.91</v>
      </c>
      <c r="E155">
        <v>11.462</v>
      </c>
      <c r="F155" t="str">
        <f>_xlfn.LET(_xlpm.raw,_xlfn.XLOOKUP(A155,SITE1!$C$4:$C$1313,SITE1!$E$4:$E$1313),_xlpm.cleanRaw,SUBSTITUTE(SUBSTITUTE(_xlpm.raw,"_PIN","."),"PIN","."),_xlpm.mainPart,MID(_xlpm.cleanRaw,2,FIND(".",_xlpm.cleanRaw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5" t="str">
        <f>_xlfn.LET(_xlpm.raw,_xlfn.XLOOKUP(A155,SITE3!$C$4:$C$1313,SITE3!$E$4:$E$1313),_xlpm.cleanRaw,SUBSTITUTE(SUBSTITUTE(_xlpm.raw,"_PIN","."),"PIN","."),_xlpm.mainPart,MID(_xlpm.cleanRaw,2,FIND(".",_xlpm.cleanRaw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5" t="str">
        <f>_xlfn.LET(_xlpm.raw,_xlfn.XLOOKUP(A155,SITE5!$C$4:$C$1313,SITE5!$E$4:$E$1313),_xlpm.cleanRaw,SUBSTITUTE(SUBSTITUTE(_xlpm.raw,"_PIN","."),"PIN","."),_xlpm.mainPart,MID(_xlpm.cleanRaw,2,FIND(".",_xlpm.cleanRaw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5" t="str">
        <f>""</f>
        <v/>
      </c>
      <c r="J155" t="str">
        <f t="shared" si="2"/>
        <v>AG29;vccprtcprim_3p3;;19.91;11.462;;;;</v>
      </c>
    </row>
    <row r="156" spans="1:10">
      <c r="A156" t="s">
        <v>3639</v>
      </c>
      <c r="B156" t="str">
        <f>_xlfn.XLOOKUP(A156,SITE1!$R$4:$R$1313,SITE1!$S$4:$S$1313)</f>
        <v>VSS</v>
      </c>
      <c r="C156" t="str" cm="1">
        <f t="array" ref="C156">_xlfn.TEXTJOIN(",",TRUE,_xlfn.UNIQUE(TRANSPOSE(_xlfn.MAP(_xlfn.XLOOKUP(A156,SITE1!$C$4:$C$1313,SITE1!$F$4:$L$1313),_xlfn.LAMBDA(_xlpm.x,IF(_xlpm.x&lt;&gt;"",TRIM(CLEAN(LEFT(_xlpm.x,FIND(".",_xlpm.x &amp; ".")-1))),""))))))</f>
        <v/>
      </c>
      <c r="D156">
        <v>19.11</v>
      </c>
      <c r="E156">
        <v>11.462</v>
      </c>
      <c r="F156" t="str">
        <f>_xlfn.LET(_xlpm.raw,_xlfn.XLOOKUP(A156,SITE1!$C$4:$C$1313,SITE1!$E$4:$E$1313),_xlpm.cleanRaw,SUBSTITUTE(SUBSTITUTE(_xlpm.raw,"_PIN","."),"PIN","."),_xlpm.mainPart,MID(_xlpm.cleanRaw,2,FIND(".",_xlpm.cleanRaw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6" t="str">
        <f>_xlfn.LET(_xlpm.raw,_xlfn.XLOOKUP(A156,SITE3!$C$4:$C$1313,SITE3!$E$4:$E$1313),_xlpm.cleanRaw,SUBSTITUTE(SUBSTITUTE(_xlpm.raw,"_PIN","."),"PIN","."),_xlpm.mainPart,MID(_xlpm.cleanRaw,2,FIND(".",_xlpm.cleanRaw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6" t="str">
        <f>_xlfn.LET(_xlpm.raw,_xlfn.XLOOKUP(A156,SITE5!$C$4:$C$1313,SITE5!$E$4:$E$1313),_xlpm.cleanRaw,SUBSTITUTE(SUBSTITUTE(_xlpm.raw,"_PIN","."),"PIN","."),_xlpm.mainPart,MID(_xlpm.cleanRaw,2,FIND(".",_xlpm.cleanRaw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6" t="str">
        <f>""</f>
        <v/>
      </c>
      <c r="J156" t="str">
        <f t="shared" si="2"/>
        <v>AG30;VSS;;19.11;11.462;;;;</v>
      </c>
    </row>
    <row r="157" spans="1:10">
      <c r="A157" t="s">
        <v>3716</v>
      </c>
      <c r="B157" t="str">
        <f>_xlfn.XLOOKUP(A157,SITE1!$R$4:$R$1313,SITE1!$S$4:$S$1313)</f>
        <v>VNNPRIM_CPM</v>
      </c>
      <c r="C157" t="str" cm="1">
        <f t="array" ref="C157">_xlfn.TEXTJOIN(",",TRUE,_xlfn.UNIQUE(TRANSPOSE(_xlfn.MAP(_xlfn.XLOOKUP(A157,SITE1!$C$4:$C$1313,SITE1!$F$4:$L$1313),_xlfn.LAMBDA(_xlpm.x,IF(_xlpm.x&lt;&gt;"",TRIM(CLEAN(LEFT(_xlpm.x,FIND(".",_xlpm.x &amp; ".")-1))),""))))))</f>
        <v/>
      </c>
      <c r="D157">
        <v>18.309999999999999</v>
      </c>
      <c r="E157">
        <v>11.462</v>
      </c>
      <c r="F157" t="str">
        <f>_xlfn.LET(_xlpm.raw,_xlfn.XLOOKUP(A157,SITE1!$C$4:$C$1313,SITE1!$E$4:$E$1313),_xlpm.cleanRaw,SUBSTITUTE(SUBSTITUTE(_xlpm.raw,"_PIN","."),"PIN","."),_xlpm.mainPart,MID(_xlpm.cleanRaw,2,FIND(".",_xlpm.cleanRaw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7" t="str">
        <f>_xlfn.LET(_xlpm.raw,_xlfn.XLOOKUP(A157,SITE3!$C$4:$C$1313,SITE3!$E$4:$E$1313),_xlpm.cleanRaw,SUBSTITUTE(SUBSTITUTE(_xlpm.raw,"_PIN","."),"PIN","."),_xlpm.mainPart,MID(_xlpm.cleanRaw,2,FIND(".",_xlpm.cleanRaw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7" t="str">
        <f>_xlfn.LET(_xlpm.raw,_xlfn.XLOOKUP(A157,SITE5!$C$4:$C$1313,SITE5!$E$4:$E$1313),_xlpm.cleanRaw,SUBSTITUTE(SUBSTITUTE(_xlpm.raw,"_PIN","."),"PIN","."),_xlpm.mainPart,MID(_xlpm.cleanRaw,2,FIND(".",_xlpm.cleanRaw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7" t="str">
        <f>""</f>
        <v/>
      </c>
      <c r="J157" t="str">
        <f t="shared" si="2"/>
        <v>AG32;VNNPRIM_CPM;;18.31;11.462;;;;</v>
      </c>
    </row>
    <row r="158" spans="1:10">
      <c r="A158" t="s">
        <v>53</v>
      </c>
      <c r="B158" t="str">
        <f>_xlfn.XLOOKUP(A158,SITE1!$R$4:$R$1313,SITE1!$S$4:$S$1313)</f>
        <v>VNNPRIM_CPM</v>
      </c>
      <c r="C158" t="str" cm="1">
        <f t="array" ref="C158">_xlfn.TEXTJOIN(",",TRUE,_xlfn.UNIQUE(TRANSPOSE(_xlfn.MAP(_xlfn.XLOOKUP(A158,SITE1!$C$4:$C$1313,SITE1!$F$4:$L$1313),_xlfn.LAMBDA(_xlpm.x,IF(_xlpm.x&lt;&gt;"",TRIM(CLEAN(LEFT(_xlpm.x,FIND(".",_xlpm.x &amp; ".")-1))),""))))))</f>
        <v/>
      </c>
      <c r="D158">
        <v>17.509999999999899</v>
      </c>
      <c r="E158">
        <v>11.462</v>
      </c>
      <c r="F158" t="str">
        <f>_xlfn.LET(_xlpm.raw,_xlfn.XLOOKUP(A158,SITE1!$C$4:$C$1313,SITE1!$E$4:$E$1313),_xlpm.cleanRaw,SUBSTITUTE(SUBSTITUTE(_xlpm.raw,"_PIN","."),"PIN","."),_xlpm.mainPart,MID(_xlpm.cleanRaw,2,FIND(".",_xlpm.cleanRaw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8" t="str">
        <f>_xlfn.LET(_xlpm.raw,_xlfn.XLOOKUP(A158,SITE5!$C$4:$C$1313,SITE5!$E$4:$E$1313),_xlpm.cleanRaw,SUBSTITUTE(SUBSTITUTE(_xlpm.raw,"_PIN","."),"PIN","."),_xlpm.mainPart,MID(_xlpm.cleanRaw,2,FIND(".",_xlpm.cleanRaw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8" t="str">
        <f>""</f>
        <v/>
      </c>
      <c r="J158" t="str">
        <f t="shared" si="2"/>
        <v>AG34;VNNPRIM_CPM;;17.5099999999999;11.462;;;;</v>
      </c>
    </row>
    <row r="159" spans="1:10">
      <c r="A159" t="s">
        <v>213</v>
      </c>
      <c r="B159" t="str">
        <f>_xlfn.XLOOKUP(A159,SITE1!$R$4:$R$1313,SITE1!$S$4:$S$1313)</f>
        <v>VNNPRIM_CPM</v>
      </c>
      <c r="C159" t="str" cm="1">
        <f t="array" ref="C159">_xlfn.TEXTJOIN(",",TRUE,_xlfn.UNIQUE(TRANSPOSE(_xlfn.MAP(_xlfn.XLOOKUP(A159,SITE1!$C$4:$C$1313,SITE1!$F$4:$L$1313),_xlfn.LAMBDA(_xlpm.x,IF(_xlpm.x&lt;&gt;"",TRIM(CLEAN(LEFT(_xlpm.x,FIND(".",_xlpm.x &amp; ".")-1))),""))))))</f>
        <v/>
      </c>
      <c r="D159">
        <v>16.709999999999901</v>
      </c>
      <c r="E159">
        <v>11.462</v>
      </c>
      <c r="F159" t="str">
        <f>_xlfn.LET(_xlpm.raw,_xlfn.XLOOKUP(A159,SITE1!$C$4:$C$1313,SITE1!$E$4:$E$1313),_xlpm.cleanRaw,SUBSTITUTE(SUBSTITUTE(_xlpm.raw,"_PIN","."),"PIN","."),_xlpm.mainPart,MID(_xlpm.cleanRaw,2,FIND(".",_xlpm.cleanRaw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9" t="str">
        <f>_xlfn.LET(_xlpm.raw,_xlfn.XLOOKUP(A159,SITE3!$C$4:$C$1313,SITE3!$E$4:$E$1313),_xlpm.cleanRaw,SUBSTITUTE(SUBSTITUTE(_xlpm.raw,"_PIN","."),"PIN","."),_xlpm.mainPart,MID(_xlpm.cleanRaw,2,FIND(".",_xlpm.cleanRaw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9" t="str">
        <f>_xlfn.LET(_xlpm.raw,_xlfn.XLOOKUP(A159,SITE5!$C$4:$C$1313,SITE5!$E$4:$E$1313),_xlpm.cleanRaw,SUBSTITUTE(SUBSTITUTE(_xlpm.raw,"_PIN","."),"PIN","."),_xlpm.mainPart,MID(_xlpm.cleanRaw,2,FIND(".",_xlpm.cleanRaw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9" t="str">
        <f>""</f>
        <v/>
      </c>
      <c r="J159" t="str">
        <f t="shared" si="2"/>
        <v>AG36;VNNPRIM_CPM;;16.7099999999999;11.462;;;;</v>
      </c>
    </row>
    <row r="160" spans="1:10">
      <c r="A160" t="s">
        <v>5162</v>
      </c>
      <c r="B160" t="str">
        <f>_xlfn.XLOOKUP(A160,SITE1!$R$4:$R$1313,SITE1!$S$4:$S$1313)</f>
        <v>VNNPRIM_CPM</v>
      </c>
      <c r="C160" t="str" cm="1">
        <f t="array" ref="C160">_xlfn.TEXTJOIN(",",TRUE,_xlfn.UNIQUE(TRANSPOSE(_xlfn.MAP(_xlfn.XLOOKUP(A160,SITE1!$C$4:$C$1313,SITE1!$F$4:$L$1313),_xlfn.LAMBDA(_xlpm.x,IF(_xlpm.x&lt;&gt;"",TRIM(CLEAN(LEFT(_xlpm.x,FIND(".",_xlpm.x &amp; ".")-1))),""))))))</f>
        <v/>
      </c>
      <c r="D160">
        <v>15.909999999999901</v>
      </c>
      <c r="E160">
        <v>11.462</v>
      </c>
      <c r="F160" t="str">
        <f>_xlfn.LET(_xlpm.raw,_xlfn.XLOOKUP(A160,SITE1!$C$4:$C$1313,SITE1!$E$4:$E$1313),_xlpm.cleanRaw,SUBSTITUTE(SUBSTITUTE(_xlpm.raw,"_PIN","."),"PIN","."),_xlpm.mainPart,MID(_xlpm.cleanRaw,2,FIND(".",_xlpm.cleanRaw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0" t="str">
        <f>_xlfn.LET(_xlpm.raw,_xlfn.XLOOKUP(A160,SITE3!$C$4:$C$1313,SITE3!$E$4:$E$1313),_xlpm.cleanRaw,SUBSTITUTE(SUBSTITUTE(_xlpm.raw,"_PIN","."),"PIN","."),_xlpm.mainPart,MID(_xlpm.cleanRaw,2,FIND(".",_xlpm.cleanRaw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0" t="str">
        <f>_xlfn.LET(_xlpm.raw,_xlfn.XLOOKUP(A160,SITE5!$C$4:$C$1313,SITE5!$E$4:$E$1313),_xlpm.cleanRaw,SUBSTITUTE(SUBSTITUTE(_xlpm.raw,"_PIN","."),"PIN","."),_xlpm.mainPart,MID(_xlpm.cleanRaw,2,FIND(".",_xlpm.cleanRaw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0" t="str">
        <f>""</f>
        <v/>
      </c>
      <c r="J160" t="str">
        <f t="shared" si="2"/>
        <v>AG37;VNNPRIM_CPM;;15.9099999999999;11.462;;;;</v>
      </c>
    </row>
    <row r="161" spans="1:10">
      <c r="A161" t="s">
        <v>5163</v>
      </c>
      <c r="B161" t="str">
        <f>_xlfn.XLOOKUP(A161,SITE1!$R$4:$R$1313,SITE1!$S$4:$S$1313)</f>
        <v>VNNPRIM_CPM</v>
      </c>
      <c r="C161" t="str" cm="1">
        <f t="array" ref="C161">_xlfn.TEXTJOIN(",",TRUE,_xlfn.UNIQUE(TRANSPOSE(_xlfn.MAP(_xlfn.XLOOKUP(A161,SITE1!$C$4:$C$1313,SITE1!$F$4:$L$1313),_xlfn.LAMBDA(_xlpm.x,IF(_xlpm.x&lt;&gt;"",TRIM(CLEAN(LEFT(_xlpm.x,FIND(".",_xlpm.x &amp; ".")-1))),""))))))</f>
        <v/>
      </c>
      <c r="D161">
        <v>15.11</v>
      </c>
      <c r="E161">
        <v>11.462</v>
      </c>
      <c r="F161" t="str">
        <f>_xlfn.LET(_xlpm.raw,_xlfn.XLOOKUP(A161,SITE1!$C$4:$C$1313,SITE1!$E$4:$E$1313),_xlpm.cleanRaw,SUBSTITUTE(SUBSTITUTE(_xlpm.raw,"_PIN","."),"PIN","."),_xlpm.mainPart,MID(_xlpm.cleanRaw,2,FIND(".",_xlpm.cleanRaw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1" t="str">
        <f>_xlfn.LET(_xlpm.raw,_xlfn.XLOOKUP(A161,SITE3!$C$4:$C$1313,SITE3!$E$4:$E$1313),_xlpm.cleanRaw,SUBSTITUTE(SUBSTITUTE(_xlpm.raw,"_PIN","."),"PIN","."),_xlpm.mainPart,MID(_xlpm.cleanRaw,2,FIND(".",_xlpm.cleanRaw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1" t="str">
        <f>_xlfn.LET(_xlpm.raw,_xlfn.XLOOKUP(A161,SITE5!$C$4:$C$1313,SITE5!$E$4:$E$1313),_xlpm.cleanRaw,SUBSTITUTE(SUBSTITUTE(_xlpm.raw,"_PIN","."),"PIN","."),_xlpm.mainPart,MID(_xlpm.cleanRaw,2,FIND(".",_xlpm.cleanRaw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1" t="str">
        <f>""</f>
        <v/>
      </c>
      <c r="J161" t="str">
        <f t="shared" si="2"/>
        <v>AG39;VNNPRIM_CPM;;15.11;11.462;;;;</v>
      </c>
    </row>
    <row r="162" spans="1:10">
      <c r="A162" t="s">
        <v>5201</v>
      </c>
      <c r="B162" t="str">
        <f>_xlfn.XLOOKUP(A162,SITE1!$R$4:$R$1313,SITE1!$S$4:$S$1313)</f>
        <v>VSS</v>
      </c>
      <c r="C162" t="str" cm="1">
        <f t="array" ref="C162">_xlfn.TEXTJOIN(",",TRUE,_xlfn.UNIQUE(TRANSPOSE(_xlfn.MAP(_xlfn.XLOOKUP(A162,SITE1!$C$4:$C$1313,SITE1!$F$4:$L$1313),_xlfn.LAMBDA(_xlpm.x,IF(_xlpm.x&lt;&gt;"",TRIM(CLEAN(LEFT(_xlpm.x,FIND(".",_xlpm.x &amp; ".")-1))),""))))))</f>
        <v/>
      </c>
      <c r="D162">
        <v>14.309999999999899</v>
      </c>
      <c r="E162">
        <v>11.462</v>
      </c>
      <c r="F162" t="str">
        <f>_xlfn.LET(_xlpm.raw,_xlfn.XLOOKUP(A162,SITE1!$C$4:$C$1313,SITE1!$E$4:$E$1313),_xlpm.cleanRaw,SUBSTITUTE(SUBSTITUTE(_xlpm.raw,"_PIN","."),"PIN","."),_xlpm.mainPart,MID(_xlpm.cleanRaw,2,FIND(".",_xlpm.cleanRaw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2" t="str">
        <f>_xlfn.LET(_xlpm.raw,_xlfn.XLOOKUP(A162,SITE3!$C$4:$C$1313,SITE3!$E$4:$E$1313),_xlpm.cleanRaw,SUBSTITUTE(SUBSTITUTE(_xlpm.raw,"_PIN","."),"PIN","."),_xlpm.mainPart,MID(_xlpm.cleanRaw,2,FIND(".",_xlpm.cleanRaw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2" t="str">
        <f>_xlfn.LET(_xlpm.raw,_xlfn.XLOOKUP(A162,SITE5!$C$4:$C$1313,SITE5!$E$4:$E$1313),_xlpm.cleanRaw,SUBSTITUTE(SUBSTITUTE(_xlpm.raw,"_PIN","."),"PIN","."),_xlpm.mainPart,MID(_xlpm.cleanRaw,2,FIND(".",_xlpm.cleanRaw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2" t="str">
        <f>""</f>
        <v/>
      </c>
      <c r="J162" t="str">
        <f t="shared" si="2"/>
        <v>AG41;VSS;;14.3099999999999;11.462;;;;</v>
      </c>
    </row>
    <row r="163" spans="1:10">
      <c r="A163" t="s">
        <v>5202</v>
      </c>
      <c r="B163" t="str">
        <f>_xlfn.XLOOKUP(A163,SITE1!$R$4:$R$1313,SITE1!$S$4:$S$1313)</f>
        <v>VSS</v>
      </c>
      <c r="C163" t="str" cm="1">
        <f t="array" ref="C163">_xlfn.TEXTJOIN(",",TRUE,_xlfn.UNIQUE(TRANSPOSE(_xlfn.MAP(_xlfn.XLOOKUP(A163,SITE1!$C$4:$C$1313,SITE1!$F$4:$L$1313),_xlfn.LAMBDA(_xlpm.x,IF(_xlpm.x&lt;&gt;"",TRIM(CLEAN(LEFT(_xlpm.x,FIND(".",_xlpm.x &amp; ".")-1))),""))))))</f>
        <v/>
      </c>
      <c r="D163">
        <v>13.5099999999999</v>
      </c>
      <c r="E163">
        <v>11.462</v>
      </c>
      <c r="F163" t="str">
        <f>_xlfn.LET(_xlpm.raw,_xlfn.XLOOKUP(A163,SITE1!$C$4:$C$1313,SITE1!$E$4:$E$1313),_xlpm.cleanRaw,SUBSTITUTE(SUBSTITUTE(_xlpm.raw,"_PIN","."),"PIN","."),_xlpm.mainPart,MID(_xlpm.cleanRaw,2,FIND(".",_xlpm.cleanRaw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3" t="str">
        <f>_xlfn.LET(_xlpm.raw,_xlfn.XLOOKUP(A163,SITE3!$C$4:$C$1313,SITE3!$E$4:$E$1313),_xlpm.cleanRaw,SUBSTITUTE(SUBSTITUTE(_xlpm.raw,"_PIN","."),"PIN","."),_xlpm.mainPart,MID(_xlpm.cleanRaw,2,FIND(".",_xlpm.cleanRaw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3" t="str">
        <f>_xlfn.LET(_xlpm.raw,_xlfn.XLOOKUP(A163,SITE5!$C$4:$C$1313,SITE5!$E$4:$E$1313),_xlpm.cleanRaw,SUBSTITUTE(SUBSTITUTE(_xlpm.raw,"_PIN","."),"PIN","."),_xlpm.mainPart,MID(_xlpm.cleanRaw,2,FIND(".",_xlpm.cleanRaw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3" t="str">
        <f>""</f>
        <v/>
      </c>
      <c r="J163" t="str">
        <f t="shared" si="2"/>
        <v>AG43;VSS;;13.5099999999999;11.462;;;;</v>
      </c>
    </row>
    <row r="164" spans="1:10">
      <c r="A164" t="s">
        <v>5004</v>
      </c>
      <c r="B164" t="str">
        <f>_xlfn.XLOOKUP(A164,SITE1!$R$4:$R$1313,SITE1!$S$4:$S$1313)</f>
        <v>VCCA_DP_1P05</v>
      </c>
      <c r="C164" t="str" cm="1">
        <f t="array" ref="C164">_xlfn.TEXTJOIN(",",TRUE,_xlfn.UNIQUE(TRANSPOSE(_xlfn.MAP(_xlfn.XLOOKUP(A164,SITE1!$C$4:$C$1313,SITE1!$F$4:$L$1313),_xlfn.LAMBDA(_xlpm.x,IF(_xlpm.x&lt;&gt;"",TRIM(CLEAN(LEFT(_xlpm.x,FIND(".",_xlpm.x &amp; ".")-1))),""))))))</f>
        <v/>
      </c>
      <c r="D164">
        <v>12.71</v>
      </c>
      <c r="E164">
        <v>11.462</v>
      </c>
      <c r="F164" t="str">
        <f>_xlfn.LET(_xlpm.raw,_xlfn.XLOOKUP(A164,SITE1!$C$4:$C$1313,SITE1!$E$4:$E$1313),_xlpm.cleanRaw,SUBSTITUTE(SUBSTITUTE(_xlpm.raw,"_PIN","."),"PIN","."),_xlpm.mainPart,MID(_xlpm.cleanRaw,2,FIND(".",_xlpm.cleanRaw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4" t="str">
        <f>_xlfn.LET(_xlpm.raw,_xlfn.XLOOKUP(A164,SITE3!$C$4:$C$1313,SITE3!$E$4:$E$1313),_xlpm.cleanRaw,SUBSTITUTE(SUBSTITUTE(_xlpm.raw,"_PIN","."),"PIN","."),_xlpm.mainPart,MID(_xlpm.cleanRaw,2,FIND(".",_xlpm.cleanRaw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4" t="str">
        <f>_xlfn.LET(_xlpm.raw,_xlfn.XLOOKUP(A164,SITE5!$C$4:$C$1313,SITE5!$E$4:$E$1313),_xlpm.cleanRaw,SUBSTITUTE(SUBSTITUTE(_xlpm.raw,"_PIN","."),"PIN","."),_xlpm.mainPart,MID(_xlpm.cleanRaw,2,FIND(".",_xlpm.cleanRaw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4" t="str">
        <f>""</f>
        <v/>
      </c>
      <c r="J164" t="str">
        <f t="shared" si="2"/>
        <v>AG45;VCCA_DP_1P05;;12.71;11.462;;;;</v>
      </c>
    </row>
    <row r="165" spans="1:10">
      <c r="A165" t="s">
        <v>3620</v>
      </c>
      <c r="B165" t="str">
        <f>_xlfn.XLOOKUP(A165,SITE1!$R$4:$R$1313,SITE1!$S$4:$S$1313)</f>
        <v>VSS</v>
      </c>
      <c r="C165" t="str" cm="1">
        <f t="array" ref="C165">_xlfn.TEXTJOIN(",",TRUE,_xlfn.UNIQUE(TRANSPOSE(_xlfn.MAP(_xlfn.XLOOKUP(A165,SITE1!$C$4:$C$1313,SITE1!$F$4:$L$1313),_xlfn.LAMBDA(_xlpm.x,IF(_xlpm.x&lt;&gt;"",TRIM(CLEAN(LEFT(_xlpm.x,FIND(".",_xlpm.x &amp; ".")-1))),""))))))</f>
        <v/>
      </c>
      <c r="D165">
        <v>11.908999999999899</v>
      </c>
      <c r="E165">
        <v>11.462</v>
      </c>
      <c r="F165" t="str">
        <f>_xlfn.LET(_xlpm.raw,_xlfn.XLOOKUP(A165,SITE1!$C$4:$C$1313,SITE1!$E$4:$E$1313),_xlpm.cleanRaw,SUBSTITUTE(SUBSTITUTE(_xlpm.raw,"_PIN","."),"PIN","."),_xlpm.mainPart,MID(_xlpm.cleanRaw,2,FIND(".",_xlpm.cleanRaw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5" t="str">
        <f>_xlfn.LET(_xlpm.raw,_xlfn.XLOOKUP(A165,SITE3!$C$4:$C$1313,SITE3!$E$4:$E$1313),_xlpm.cleanRaw,SUBSTITUTE(SUBSTITUTE(_xlpm.raw,"_PIN","."),"PIN","."),_xlpm.mainPart,MID(_xlpm.cleanRaw,2,FIND(".",_xlpm.cleanRaw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5" t="str">
        <f>_xlfn.LET(_xlpm.raw,_xlfn.XLOOKUP(A165,SITE5!$C$4:$C$1313,SITE5!$E$4:$E$1313),_xlpm.cleanRaw,SUBSTITUTE(SUBSTITUTE(_xlpm.raw,"_PIN","."),"PIN","."),_xlpm.mainPart,MID(_xlpm.cleanRaw,2,FIND(".",_xlpm.cleanRaw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5" t="str">
        <f>""</f>
        <v/>
      </c>
      <c r="J165" t="str">
        <f t="shared" si="2"/>
        <v>AG46;VSS;;11.9089999999999;11.462;;;;</v>
      </c>
    </row>
    <row r="166" spans="1:10">
      <c r="A166" t="s">
        <v>3621</v>
      </c>
      <c r="B166" t="str">
        <f>_xlfn.XLOOKUP(A166,SITE1!$R$4:$R$1313,SITE1!$S$4:$S$1313)</f>
        <v>VCCA_PLL0_1P05</v>
      </c>
      <c r="C166" t="str" cm="1">
        <f t="array" ref="C166">_xlfn.TEXTJOIN(",",TRUE,_xlfn.UNIQUE(TRANSPOSE(_xlfn.MAP(_xlfn.XLOOKUP(A166,SITE1!$C$4:$C$1313,SITE1!$F$4:$L$1313),_xlfn.LAMBDA(_xlpm.x,IF(_xlpm.x&lt;&gt;"",TRIM(CLEAN(LEFT(_xlpm.x,FIND(".",_xlpm.x &amp; ".")-1))),""))))))</f>
        <v/>
      </c>
      <c r="D166">
        <v>11.108999999999901</v>
      </c>
      <c r="E166">
        <v>11.462</v>
      </c>
      <c r="F166" t="str">
        <f>_xlfn.LET(_xlpm.raw,_xlfn.XLOOKUP(A166,SITE1!$C$4:$C$1313,SITE1!$E$4:$E$1313),_xlpm.cleanRaw,SUBSTITUTE(SUBSTITUTE(_xlpm.raw,"_PIN","."),"PIN","."),_xlpm.mainPart,MID(_xlpm.cleanRaw,2,FIND(".",_xlpm.cleanRaw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6" t="str">
        <f>_xlfn.LET(_xlpm.raw,_xlfn.XLOOKUP(A166,SITE5!$C$4:$C$1313,SITE5!$E$4:$E$1313),_xlpm.cleanRaw,SUBSTITUTE(SUBSTITUTE(_xlpm.raw,"_PIN","."),"PIN","."),_xlpm.mainPart,MID(_xlpm.cleanRaw,2,FIND(".",_xlpm.cleanRaw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6" t="str">
        <f>""</f>
        <v/>
      </c>
      <c r="J166" t="str">
        <f t="shared" si="2"/>
        <v>AG48;VCCA_PLL0_1P05;;11.1089999999999;11.462;;;;</v>
      </c>
    </row>
    <row r="167" spans="1:10">
      <c r="A167" t="s">
        <v>3717</v>
      </c>
      <c r="B167" t="str">
        <f>_xlfn.XLOOKUP(A167,SITE1!$R$4:$R$1313,SITE1!$S$4:$S$1313)</f>
        <v>VSS</v>
      </c>
      <c r="C167" t="str" cm="1">
        <f t="array" ref="C167">_xlfn.TEXTJOIN(",",TRUE,_xlfn.UNIQUE(TRANSPOSE(_xlfn.MAP(_xlfn.XLOOKUP(A167,SITE1!$C$4:$C$1313,SITE1!$F$4:$L$1313),_xlfn.LAMBDA(_xlpm.x,IF(_xlpm.x&lt;&gt;"",TRIM(CLEAN(LEFT(_xlpm.x,FIND(".",_xlpm.x &amp; ".")-1))),""))))))</f>
        <v/>
      </c>
      <c r="D167">
        <v>9.4420000000000002</v>
      </c>
      <c r="E167">
        <v>11.576000000000001</v>
      </c>
      <c r="F167" t="str">
        <f>_xlfn.LET(_xlpm.raw,_xlfn.XLOOKUP(A167,SITE1!$C$4:$C$1313,SITE1!$E$4:$E$1313),_xlpm.cleanRaw,SUBSTITUTE(SUBSTITUTE(_xlpm.raw,"_PIN","."),"PIN","."),_xlpm.mainPart,MID(_xlpm.cleanRaw,2,FIND(".",_xlpm.cleanRaw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7" t="str">
        <f>_xlfn.LET(_xlpm.raw,_xlfn.XLOOKUP(A167,SITE3!$C$4:$C$1313,SITE3!$E$4:$E$1313),_xlpm.cleanRaw,SUBSTITUTE(SUBSTITUTE(_xlpm.raw,"_PIN","."),"PIN","."),_xlpm.mainPart,MID(_xlpm.cleanRaw,2,FIND(".",_xlpm.cleanRaw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7" t="str">
        <f>_xlfn.LET(_xlpm.raw,_xlfn.XLOOKUP(A167,SITE5!$C$4:$C$1313,SITE5!$E$4:$E$1313),_xlpm.cleanRaw,SUBSTITUTE(SUBSTITUTE(_xlpm.raw,"_PIN","."),"PIN","."),_xlpm.mainPart,MID(_xlpm.cleanRaw,2,FIND(".",_xlpm.cleanRaw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7" t="str">
        <f>""</f>
        <v/>
      </c>
      <c r="J167" t="str">
        <f t="shared" si="2"/>
        <v>AG52;VSS;;9.442;11.576;;;;</v>
      </c>
    </row>
    <row r="168" spans="1:10">
      <c r="A168" t="s">
        <v>3510</v>
      </c>
      <c r="B168" t="str">
        <f>_xlfn.XLOOKUP(A168,SITE1!$R$4:$R$1313,SITE1!$S$4:$S$1313)</f>
        <v>VSS</v>
      </c>
      <c r="C168" t="str" cm="1">
        <f t="array" ref="C168">_xlfn.TEXTJOIN(",",TRUE,_xlfn.UNIQUE(TRANSPOSE(_xlfn.MAP(_xlfn.XLOOKUP(A168,SITE1!$C$4:$C$1313,SITE1!$F$4:$L$1313),_xlfn.LAMBDA(_xlpm.x,IF(_xlpm.x&lt;&gt;"",TRIM(CLEAN(LEFT(_xlpm.x,FIND(".",_xlpm.x &amp; ".")-1))),""))))))</f>
        <v/>
      </c>
      <c r="D168">
        <v>7.7249999999999899</v>
      </c>
      <c r="E168">
        <v>11.576000000000001</v>
      </c>
      <c r="F168" t="str">
        <f>_xlfn.LET(_xlpm.raw,_xlfn.XLOOKUP(A168,SITE1!$C$4:$C$1313,SITE1!$E$4:$E$1313),_xlpm.cleanRaw,SUBSTITUTE(SUBSTITUTE(_xlpm.raw,"_PIN","."),"PIN","."),_xlpm.mainPart,MID(_xlpm.cleanRaw,2,FIND(".",_xlpm.cleanRaw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8" t="str">
        <f>_xlfn.LET(_xlpm.raw,_xlfn.XLOOKUP(A168,SITE3!$C$4:$C$1313,SITE3!$E$4:$E$1313),_xlpm.cleanRaw,SUBSTITUTE(SUBSTITUTE(_xlpm.raw,"_PIN","."),"PIN","."),_xlpm.mainPart,MID(_xlpm.cleanRaw,2,FIND(".",_xlpm.cleanRaw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8" t="str">
        <f>_xlfn.LET(_xlpm.raw,_xlfn.XLOOKUP(A168,SITE5!$C$4:$C$1313,SITE5!$E$4:$E$1313),_xlpm.cleanRaw,SUBSTITUTE(SUBSTITUTE(_xlpm.raw,"_PIN","."),"PIN","."),_xlpm.mainPart,MID(_xlpm.cleanRaw,2,FIND(".",_xlpm.cleanRaw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8" t="str">
        <f>""</f>
        <v/>
      </c>
      <c r="J168" t="str">
        <f t="shared" si="2"/>
        <v>AG56;VSS;;7.72499999999999;11.576;;;;</v>
      </c>
    </row>
    <row r="169" spans="1:10">
      <c r="A169" t="s">
        <v>5203</v>
      </c>
      <c r="B169" t="str">
        <f>_xlfn.XLOOKUP(A169,SITE1!$R$4:$R$1313,SITE1!$S$4:$S$1313)</f>
        <v>VSS</v>
      </c>
      <c r="C169" t="str" cm="1">
        <f t="array" ref="C169">_xlfn.TEXTJOIN(",",TRUE,_xlfn.UNIQUE(TRANSPOSE(_xlfn.MAP(_xlfn.XLOOKUP(A169,SITE1!$C$4:$C$1313,SITE1!$F$4:$L$1313),_xlfn.LAMBDA(_xlpm.x,IF(_xlpm.x&lt;&gt;"",TRIM(CLEAN(LEFT(_xlpm.x,FIND(".",_xlpm.x &amp; ".")-1))),""))))))</f>
        <v/>
      </c>
      <c r="D169">
        <v>6.0079999999999902</v>
      </c>
      <c r="E169">
        <v>11.576000000000001</v>
      </c>
      <c r="F169" t="str">
        <f>_xlfn.LET(_xlpm.raw,_xlfn.XLOOKUP(A169,SITE1!$C$4:$C$1313,SITE1!$E$4:$E$1313),_xlpm.cleanRaw,SUBSTITUTE(SUBSTITUTE(_xlpm.raw,"_PIN","."),"PIN","."),_xlpm.mainPart,MID(_xlpm.cleanRaw,2,FIND(".",_xlpm.cleanRaw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9" t="str">
        <f>_xlfn.LET(_xlpm.raw,_xlfn.XLOOKUP(A169,SITE3!$C$4:$C$1313,SITE3!$E$4:$E$1313),_xlpm.cleanRaw,SUBSTITUTE(SUBSTITUTE(_xlpm.raw,"_PIN","."),"PIN","."),_xlpm.mainPart,MID(_xlpm.cleanRaw,2,FIND(".",_xlpm.cleanRaw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9" t="str">
        <f>_xlfn.LET(_xlpm.raw,_xlfn.XLOOKUP(A169,SITE5!$C$4:$C$1313,SITE5!$E$4:$E$1313),_xlpm.cleanRaw,SUBSTITUTE(SUBSTITUTE(_xlpm.raw,"_PIN","."),"PIN","."),_xlpm.mainPart,MID(_xlpm.cleanRaw,2,FIND(".",_xlpm.cleanRaw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9" t="str">
        <f>""</f>
        <v/>
      </c>
      <c r="J169" t="str">
        <f t="shared" si="2"/>
        <v>AG59;VSS;;6.00799999999999;11.576;;;;</v>
      </c>
    </row>
    <row r="170" spans="1:10">
      <c r="A170" t="s">
        <v>4597</v>
      </c>
      <c r="B170" t="str">
        <f>_xlfn.XLOOKUP(A170,SITE1!$R$4:$R$1313,SITE1!$S$4:$S$1313)</f>
        <v>PCIE_17_UP_5_SATA_5_RXP</v>
      </c>
      <c r="C170" t="str" cm="1">
        <f t="array" ref="C170">_xlfn.TEXTJOIN(",",TRUE,_xlfn.UNIQUE(TRANSPOSE(_xlfn.MAP(_xlfn.XLOOKUP(A170,SITE1!$C$4:$C$1313,SITE1!$F$4:$L$1313),_xlfn.LAMBDA(_xlpm.x,IF(_xlpm.x&lt;&gt;"",TRIM(CLEAN(LEFT(_xlpm.x,FIND(".",_xlpm.x &amp; ".")-1))),""))))))</f>
        <v>CA252</v>
      </c>
      <c r="D170">
        <v>4.2909999999999897</v>
      </c>
      <c r="E170">
        <v>11.576000000000001</v>
      </c>
      <c r="F170" t="str">
        <f>_xlfn.LET(_xlpm.raw,_xlfn.XLOOKUP(A170,SITE1!$C$4:$C$1313,SITE1!$E$4:$E$1313),_xlpm.cleanRaw,SUBSTITUTE(SUBSTITUTE(_xlpm.raw,"_PIN","."),"PIN","."),_xlpm.mainPart,MID(_xlpm.cleanRaw,2,FIND(".",_xlpm.cleanRaw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0" t="str">
        <f>_xlfn.LET(_xlpm.raw,_xlfn.XLOOKUP(A170,SITE3!$C$4:$C$1313,SITE3!$E$4:$E$1313),_xlpm.cleanRaw,SUBSTITUTE(SUBSTITUTE(_xlpm.raw,"_PIN","."),"PIN","."),_xlpm.mainPart,MID(_xlpm.cleanRaw,2,FIND(".",_xlpm.cleanRaw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0" t="str">
        <f>_xlfn.LET(_xlpm.raw,_xlfn.XLOOKUP(A170,SITE5!$C$4:$C$1313,SITE5!$E$4:$E$1313),_xlpm.cleanRaw,SUBSTITUTE(SUBSTITUTE(_xlpm.raw,"_PIN","."),"PIN","."),_xlpm.mainPart,MID(_xlpm.cleanRaw,2,FIND(".",_xlpm.cleanRaw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0" t="str">
        <f>""</f>
        <v/>
      </c>
      <c r="J170" t="str">
        <f t="shared" si="2"/>
        <v>AG63;PCIE_17_UP_5_SATA_5_RXP;CA252;4.29099999999999;11.576;;;;</v>
      </c>
    </row>
    <row r="171" spans="1:10">
      <c r="A171" t="s">
        <v>3493</v>
      </c>
      <c r="B171" t="str">
        <f>_xlfn.XLOOKUP(A171,SITE1!$R$4:$R$1313,SITE1!$S$4:$S$1313)</f>
        <v>VSS</v>
      </c>
      <c r="C171" t="str" cm="1">
        <f t="array" ref="C171">_xlfn.TEXTJOIN(",",TRUE,_xlfn.UNIQUE(TRANSPOSE(_xlfn.MAP(_xlfn.XLOOKUP(A171,SITE1!$C$4:$C$1313,SITE1!$F$4:$L$1313),_xlfn.LAMBDA(_xlpm.x,IF(_xlpm.x&lt;&gt;"",TRIM(CLEAN(LEFT(_xlpm.x,FIND(".",_xlpm.x &amp; ".")-1))),""))))))</f>
        <v/>
      </c>
      <c r="D171">
        <v>2.5739999999999901</v>
      </c>
      <c r="E171">
        <v>11.576000000000001</v>
      </c>
      <c r="F171" t="str">
        <f>_xlfn.LET(_xlpm.raw,_xlfn.XLOOKUP(A171,SITE1!$C$4:$C$1313,SITE1!$E$4:$E$1313),_xlpm.cleanRaw,SUBSTITUTE(SUBSTITUTE(_xlpm.raw,"_PIN","."),"PIN","."),_xlpm.mainPart,MID(_xlpm.cleanRaw,2,FIND(".",_xlpm.cleanRaw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1" t="str">
        <f>_xlfn.LET(_xlpm.raw,_xlfn.XLOOKUP(A171,SITE3!$C$4:$C$1313,SITE3!$E$4:$E$1313),_xlpm.cleanRaw,SUBSTITUTE(SUBSTITUTE(_xlpm.raw,"_PIN","."),"PIN","."),_xlpm.mainPart,MID(_xlpm.cleanRaw,2,FIND(".",_xlpm.cleanRaw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1" t="str">
        <f>_xlfn.LET(_xlpm.raw,_xlfn.XLOOKUP(A171,SITE5!$C$4:$C$1313,SITE5!$E$4:$E$1313),_xlpm.cleanRaw,SUBSTITUTE(SUBSTITUTE(_xlpm.raw,"_PIN","."),"PIN","."),_xlpm.mainPart,MID(_xlpm.cleanRaw,2,FIND(".",_xlpm.cleanRaw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1" t="str">
        <f>""</f>
        <v/>
      </c>
      <c r="J171" t="str">
        <f t="shared" si="2"/>
        <v>AG66;VSS;;2.57399999999999;11.576;;;;</v>
      </c>
    </row>
    <row r="172" spans="1:10">
      <c r="A172" t="s">
        <v>4423</v>
      </c>
      <c r="B172" t="str">
        <f>_xlfn.XLOOKUP(A172,SITE1!$R$4:$R$1313,SITE1!$S$4:$S$1313)</f>
        <v>GPP_K_7</v>
      </c>
      <c r="C172" t="str" cm="1">
        <f t="array" ref="C172">_xlfn.TEXTJOIN(",",TRUE,_xlfn.UNIQUE(TRANSPOSE(_xlfn.MAP(_xlfn.XLOOKUP(A172,SITE1!$C$4:$C$1313,SITE1!$F$4:$L$1313),_xlfn.LAMBDA(_xlpm.x,IF(_xlpm.x&lt;&gt;"",TRIM(CLEAN(LEFT(_xlpm.x,FIND(".",_xlpm.x &amp; ".")-1))),""))))))</f>
        <v/>
      </c>
      <c r="D172">
        <v>32.204999999999998</v>
      </c>
      <c r="E172">
        <v>11.81</v>
      </c>
      <c r="F172" t="str">
        <f>_xlfn.LET(_xlpm.raw,_xlfn.XLOOKUP(A172,SITE1!$C$4:$C$1313,SITE1!$E$4:$E$1313),_xlpm.cleanRaw,SUBSTITUTE(SUBSTITUTE(_xlpm.raw,"_PIN","."),"PIN","."),_xlpm.mainPart,MID(_xlpm.cleanRaw,2,FIND(".",_xlpm.cleanRaw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172" t="str">
        <f>_xlfn.LET(_xlpm.raw,_xlfn.XLOOKUP(A172,SITE3!$C$4:$C$1313,SITE3!$E$4:$E$1313),_xlpm.cleanRaw,SUBSTITUTE(SUBSTITUTE(_xlpm.raw,"_PIN","."),"PIN","."),_xlpm.mainPart,MID(_xlpm.cleanRaw,2,FIND(".",_xlpm.cleanRaw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805082</v>
      </c>
      <c r="H172" t="str">
        <f>_xlfn.LET(_xlpm.raw,_xlfn.XLOOKUP(A172,SITE5!$C$4:$C$1313,SITE5!$E$4:$E$1313),_xlpm.cleanRaw,SUBSTITUTE(SUBSTITUTE(_xlpm.raw,"_PIN","."),"PIN","."),_xlpm.mainPart,MID(_xlpm.cleanRaw,2,FIND(".",_xlpm.cleanRaw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172" t="str">
        <f>""</f>
        <v/>
      </c>
      <c r="J172" t="str">
        <f t="shared" si="2"/>
        <v>AH2;GPP_K_7;;32.205;11.81;609097;805082;701097;</v>
      </c>
    </row>
    <row r="173" spans="1:10">
      <c r="A173" t="s">
        <v>4409</v>
      </c>
      <c r="B173" t="str">
        <f>_xlfn.XLOOKUP(A173,SITE1!$R$4:$R$1313,SITE1!$S$4:$S$1313)</f>
        <v>GPP_K_10_PE_RST_N</v>
      </c>
      <c r="C173" t="str" cm="1">
        <f t="array" ref="C173">_xlfn.TEXTJOIN(",",TRUE,_xlfn.UNIQUE(TRANSPOSE(_xlfn.MAP(_xlfn.XLOOKUP(A173,SITE1!$C$4:$C$1313,SITE1!$F$4:$L$1313),_xlfn.LAMBDA(_xlpm.x,IF(_xlpm.x&lt;&gt;"",TRIM(CLEAN(LEFT(_xlpm.x,FIND(".",_xlpm.x &amp; ".")-1))),""))))))</f>
        <v/>
      </c>
      <c r="D173">
        <v>31.375</v>
      </c>
      <c r="E173">
        <v>11.81</v>
      </c>
      <c r="F173" t="str">
        <f>_xlfn.LET(_xlpm.raw,_xlfn.XLOOKUP(A173,SITE1!$C$4:$C$1313,SITE1!$E$4:$E$1313),_xlpm.cleanRaw,SUBSTITUTE(SUBSTITUTE(_xlpm.raw,"_PIN","."),"PIN","."),_xlpm.mainPart,MID(_xlpm.cleanRaw,2,FIND(".",_xlpm.cleanRaw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173" t="str">
        <f>_xlfn.LET(_xlpm.raw,_xlfn.XLOOKUP(A173,SITE3!$C$4:$C$1313,SITE3!$E$4:$E$1313),_xlpm.cleanRaw,SUBSTITUTE(SUBSTITUTE(_xlpm.raw,"_PIN","."),"PIN","."),_xlpm.mainPart,MID(_xlpm.cleanRaw,2,FIND(".",_xlpm.cleanRaw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802070</v>
      </c>
      <c r="H173" t="str">
        <f>_xlfn.LET(_xlpm.raw,_xlfn.XLOOKUP(A173,SITE5!$C$4:$C$1313,SITE5!$E$4:$E$1313),_xlpm.cleanRaw,SUBSTITUTE(SUBSTITUTE(_xlpm.raw,"_PIN","."),"PIN","."),_xlpm.mainPart,MID(_xlpm.cleanRaw,2,FIND(".",_xlpm.cleanRaw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705074</v>
      </c>
      <c r="I173" t="str">
        <f>""</f>
        <v/>
      </c>
      <c r="J173" t="str">
        <f t="shared" si="2"/>
        <v>AH4;GPP_K_10_PE_RST_N;;31.375;11.81;605074;802070;705074;</v>
      </c>
    </row>
    <row r="174" spans="1:10">
      <c r="A174" t="s">
        <v>217</v>
      </c>
      <c r="B174" t="str">
        <f>_xlfn.XLOOKUP(A174,SITE1!$R$4:$R$1313,SITE1!$S$4:$S$1313)</f>
        <v>GPP_F_8_SATA_DEVSLP_6</v>
      </c>
      <c r="C174" t="str" cm="1">
        <f t="array" ref="C174">_xlfn.TEXTJOIN(",",TRUE,_xlfn.UNIQUE(TRANSPOSE(_xlfn.MAP(_xlfn.XLOOKUP(A174,SITE1!$C$4:$C$1313,SITE1!$F$4:$L$1313),_xlfn.LAMBDA(_xlpm.x,IF(_xlpm.x&lt;&gt;"",TRIM(CLEAN(LEFT(_xlpm.x,FIND(".",_xlpm.x &amp; ".")-1))),""))))))</f>
        <v/>
      </c>
      <c r="D174">
        <v>29.187999999999999</v>
      </c>
      <c r="E174">
        <v>12.071999999999999</v>
      </c>
      <c r="F174" t="str">
        <f>_xlfn.LET(_xlpm.raw,_xlfn.XLOOKUP(A174,SITE1!$C$4:$C$1313,SITE1!$E$4:$E$1313),_xlpm.cleanRaw,SUBSTITUTE(SUBSTITUTE(_xlpm.raw,"_PIN","."),"PIN","."),_xlpm.mainPart,MID(_xlpm.cleanRaw,2,FIND(".",_xlpm.cleanRaw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174" t="str">
        <f>_xlfn.LET(_xlpm.raw,_xlfn.XLOOKUP(A174,SITE3!$C$4:$C$1313,SITE3!$E$4:$E$1313),_xlpm.cleanRaw,SUBSTITUTE(SUBSTITUTE(_xlpm.raw,"_PIN","."),"PIN","."),_xlpm.mainPart,MID(_xlpm.cleanRaw,2,FIND(".",_xlpm.cleanRaw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803093</v>
      </c>
      <c r="H174" t="str">
        <f>_xlfn.LET(_xlpm.raw,_xlfn.XLOOKUP(A174,SITE5!$C$4:$C$1313,SITE5!$E$4:$E$1313),_xlpm.cleanRaw,SUBSTITUTE(SUBSTITUTE(_xlpm.raw,"_PIN","."),"PIN","."),_xlpm.mainPart,MID(_xlpm.cleanRaw,2,FIND(".",_xlpm.cleanRaw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704093</v>
      </c>
      <c r="I174" t="str">
        <f>""</f>
        <v/>
      </c>
      <c r="J174" t="str">
        <f t="shared" si="2"/>
        <v>AH9;GPP_F_8_SATA_DEVSLP_6;;29.188;12.072;606093;803093;704093;</v>
      </c>
    </row>
    <row r="175" spans="1:10">
      <c r="A175" t="s">
        <v>3718</v>
      </c>
      <c r="B175" t="str">
        <f>_xlfn.XLOOKUP(A175,SITE1!$R$4:$R$1313,SITE1!$S$4:$S$1313)</f>
        <v>GPP_F_4_SATAXPCIE_7_SATAGP_7</v>
      </c>
      <c r="C175" t="str" cm="1">
        <f t="array" ref="C175">_xlfn.TEXTJOIN(",",TRUE,_xlfn.UNIQUE(TRANSPOSE(_xlfn.MAP(_xlfn.XLOOKUP(A175,SITE1!$C$4:$C$1313,SITE1!$F$4:$L$1313),_xlfn.LAMBDA(_xlpm.x,IF(_xlpm.x&lt;&gt;"",TRIM(CLEAN(LEFT(_xlpm.x,FIND(".",_xlpm.x &amp; ".")-1))),""))))))</f>
        <v/>
      </c>
      <c r="D175">
        <v>27.470999999999901</v>
      </c>
      <c r="E175">
        <v>12.071999999999999</v>
      </c>
      <c r="F175" t="str">
        <f>_xlfn.LET(_xlpm.raw,_xlfn.XLOOKUP(A175,SITE1!$C$4:$C$1313,SITE1!$E$4:$E$1313),_xlpm.cleanRaw,SUBSTITUTE(SUBSTITUTE(_xlpm.raw,"_PIN","."),"PIN","."),_xlpm.mainPart,MID(_xlpm.cleanRaw,2,FIND(".",_xlpm.cleanRaw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175" t="str">
        <f>_xlfn.LET(_xlpm.raw,_xlfn.XLOOKUP(A175,SITE3!$C$4:$C$1313,SITE3!$E$4:$E$1313),_xlpm.cleanRaw,SUBSTITUTE(SUBSTITUTE(_xlpm.raw,"_PIN","."),"PIN","."),_xlpm.mainPart,MID(_xlpm.cleanRaw,2,FIND(".",_xlpm.cleanRaw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803094</v>
      </c>
      <c r="H175" t="str">
        <f>_xlfn.LET(_xlpm.raw,_xlfn.XLOOKUP(A175,SITE5!$C$4:$C$1313,SITE5!$E$4:$E$1313),_xlpm.cleanRaw,SUBSTITUTE(SUBSTITUTE(_xlpm.raw,"_PIN","."),"PIN","."),_xlpm.mainPart,MID(_xlpm.cleanRaw,2,FIND(".",_xlpm.cleanRaw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704094</v>
      </c>
      <c r="I175" t="str">
        <f>""</f>
        <v/>
      </c>
      <c r="J175" t="str">
        <f t="shared" si="2"/>
        <v>AH13;GPP_F_4_SATAXPCIE_7_SATAGP_7;;27.4709999999999;12.072;606094;803094;704094;</v>
      </c>
    </row>
    <row r="176" spans="1:10">
      <c r="A176" t="s">
        <v>4271</v>
      </c>
      <c r="B176" t="str">
        <f>_xlfn.XLOOKUP(A176,SITE1!$R$4:$R$1313,SITE1!$S$4:$S$1313)</f>
        <v>GPP_F_5_SATA_DEVSLP_3</v>
      </c>
      <c r="C176" t="str" cm="1">
        <f t="array" ref="C176">_xlfn.TEXTJOIN(",",TRUE,_xlfn.UNIQUE(TRANSPOSE(_xlfn.MAP(_xlfn.XLOOKUP(A176,SITE1!$C$4:$C$1313,SITE1!$F$4:$L$1313),_xlfn.LAMBDA(_xlpm.x,IF(_xlpm.x&lt;&gt;"",TRIM(CLEAN(LEFT(_xlpm.x,FIND(".",_xlpm.x &amp; ".")-1))),""))))))</f>
        <v/>
      </c>
      <c r="D176">
        <v>25.753999999999898</v>
      </c>
      <c r="E176">
        <v>12.071999999999999</v>
      </c>
      <c r="F176" t="str">
        <f>_xlfn.LET(_xlpm.raw,_xlfn.XLOOKUP(A176,SITE1!$C$4:$C$1313,SITE1!$E$4:$E$1313),_xlpm.cleanRaw,SUBSTITUTE(SUBSTITUTE(_xlpm.raw,"_PIN","."),"PIN","."),_xlpm.mainPart,MID(_xlpm.cleanRaw,2,FIND(".",_xlpm.cleanRaw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176" t="str">
        <f>_xlfn.LET(_xlpm.raw,_xlfn.XLOOKUP(A176,SITE3!$C$4:$C$1313,SITE3!$E$4:$E$1313),_xlpm.cleanRaw,SUBSTITUTE(SUBSTITUTE(_xlpm.raw,"_PIN","."),"PIN","."),_xlpm.mainPart,MID(_xlpm.cleanRaw,2,FIND(".",_xlpm.cleanRaw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803096</v>
      </c>
      <c r="H176" t="str">
        <f>_xlfn.LET(_xlpm.raw,_xlfn.XLOOKUP(A176,SITE5!$C$4:$C$1313,SITE5!$E$4:$E$1313),_xlpm.cleanRaw,SUBSTITUTE(SUBSTITUTE(_xlpm.raw,"_PIN","."),"PIN","."),_xlpm.mainPart,MID(_xlpm.cleanRaw,2,FIND(".",_xlpm.cleanRaw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704096</v>
      </c>
      <c r="I176" t="str">
        <f>""</f>
        <v/>
      </c>
      <c r="J176" t="str">
        <f t="shared" si="2"/>
        <v>AH17;GPP_F_5_SATA_DEVSLP_3;;25.7539999999999;12.072;606096;803096;704096;</v>
      </c>
    </row>
    <row r="177" spans="1:10">
      <c r="A177" t="s">
        <v>5204</v>
      </c>
      <c r="B177" t="str">
        <f>_xlfn.XLOOKUP(A177,SITE1!$R$4:$R$1313,SITE1!$S$4:$S$1313)</f>
        <v>VSS</v>
      </c>
      <c r="C177" t="str" cm="1">
        <f t="array" ref="C177">_xlfn.TEXTJOIN(",",TRUE,_xlfn.UNIQUE(TRANSPOSE(_xlfn.MAP(_xlfn.XLOOKUP(A177,SITE1!$C$4:$C$1313,SITE1!$F$4:$L$1313),_xlfn.LAMBDA(_xlpm.x,IF(_xlpm.x&lt;&gt;"",TRIM(CLEAN(LEFT(_xlpm.x,FIND(".",_xlpm.x &amp; ".")-1))),""))))))</f>
        <v/>
      </c>
      <c r="D177">
        <v>24.036999999999999</v>
      </c>
      <c r="E177">
        <v>12.071999999999999</v>
      </c>
      <c r="F177" t="str">
        <f>_xlfn.LET(_xlpm.raw,_xlfn.XLOOKUP(A177,SITE1!$C$4:$C$1313,SITE1!$E$4:$E$1313),_xlpm.cleanRaw,SUBSTITUTE(SUBSTITUTE(_xlpm.raw,"_PIN","."),"PIN","."),_xlpm.mainPart,MID(_xlpm.cleanRaw,2,FIND(".",_xlpm.cleanRaw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7" t="str">
        <f>_xlfn.LET(_xlpm.raw,_xlfn.XLOOKUP(A177,SITE3!$C$4:$C$1313,SITE3!$E$4:$E$1313),_xlpm.cleanRaw,SUBSTITUTE(SUBSTITUTE(_xlpm.raw,"_PIN","."),"PIN","."),_xlpm.mainPart,MID(_xlpm.cleanRaw,2,FIND(".",_xlpm.cleanRaw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7" t="str">
        <f>_xlfn.LET(_xlpm.raw,_xlfn.XLOOKUP(A177,SITE5!$C$4:$C$1313,SITE5!$E$4:$E$1313),_xlpm.cleanRaw,SUBSTITUTE(SUBSTITUTE(_xlpm.raw,"_PIN","."),"PIN","."),_xlpm.mainPart,MID(_xlpm.cleanRaw,2,FIND(".",_xlpm.cleanRaw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7" t="str">
        <f>""</f>
        <v/>
      </c>
      <c r="J177" t="str">
        <f t="shared" si="2"/>
        <v>AH20;VSS;;24.037;12.072;;;;</v>
      </c>
    </row>
    <row r="178" spans="1:10">
      <c r="A178" t="s">
        <v>5071</v>
      </c>
      <c r="B178" t="str">
        <f>_xlfn.XLOOKUP(A178,SITE1!$R$4:$R$1313,SITE1!$S$4:$S$1313)</f>
        <v>VCCPDSW_3P3</v>
      </c>
      <c r="C178" t="str" cm="1">
        <f t="array" ref="C178">_xlfn.TEXTJOIN(",",TRUE,_xlfn.UNIQUE(TRANSPOSE(_xlfn.MAP(_xlfn.XLOOKUP(A178,SITE1!$C$4:$C$1313,SITE1!$F$4:$L$1313),_xlfn.LAMBDA(_xlpm.x,IF(_xlpm.x&lt;&gt;"",TRIM(CLEAN(LEFT(_xlpm.x,FIND(".",_xlpm.x &amp; ".")-1))),""))))))</f>
        <v/>
      </c>
      <c r="D178">
        <v>22.32</v>
      </c>
      <c r="E178">
        <v>12.071999999999999</v>
      </c>
      <c r="F178" t="str">
        <f>_xlfn.LET(_xlpm.raw,_xlfn.XLOOKUP(A178,SITE1!$C$4:$C$1313,SITE1!$E$4:$E$1313),_xlpm.cleanRaw,SUBSTITUTE(SUBSTITUTE(_xlpm.raw,"_PIN","."),"PIN","."),_xlpm.mainPart,MID(_xlpm.cleanRaw,2,FIND(".",_xlpm.cleanRaw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8" t="str">
        <f>_xlfn.LET(_xlpm.raw,_xlfn.XLOOKUP(A178,SITE3!$C$4:$C$1313,SITE3!$E$4:$E$1313),_xlpm.cleanRaw,SUBSTITUTE(SUBSTITUTE(_xlpm.raw,"_PIN","."),"PIN","."),_xlpm.mainPart,MID(_xlpm.cleanRaw,2,FIND(".",_xlpm.cleanRaw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8" t="str">
        <f>_xlfn.LET(_xlpm.raw,_xlfn.XLOOKUP(A178,SITE5!$C$4:$C$1313,SITE5!$E$4:$E$1313),_xlpm.cleanRaw,SUBSTITUTE(SUBSTITUTE(_xlpm.raw,"_PIN","."),"PIN","."),_xlpm.mainPart,MID(_xlpm.cleanRaw,2,FIND(".",_xlpm.cleanRaw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8" t="str">
        <f>""</f>
        <v/>
      </c>
      <c r="J178" t="str">
        <f t="shared" si="2"/>
        <v>AH24;VCCPDSW_3P3;;22.32;12.072;;;;</v>
      </c>
    </row>
    <row r="179" spans="1:10">
      <c r="A179" t="s">
        <v>5001</v>
      </c>
      <c r="B179" t="str">
        <f>_xlfn.XLOOKUP(A179,SITE1!$R$4:$R$1313,SITE1!$S$4:$S$1313)</f>
        <v>VCCA_CRO_1P05</v>
      </c>
      <c r="C179" t="str" cm="1">
        <f t="array" ref="C179">_xlfn.TEXTJOIN(",",TRUE,_xlfn.UNIQUE(TRANSPOSE(_xlfn.MAP(_xlfn.XLOOKUP(A179,SITE1!$C$4:$C$1313,SITE1!$F$4:$L$1313),_xlfn.LAMBDA(_xlpm.x,IF(_xlpm.x&lt;&gt;"",TRIM(CLEAN(LEFT(_xlpm.x,FIND(".",_xlpm.x &amp; ".")-1))),""))))))</f>
        <v/>
      </c>
      <c r="D179">
        <v>10.299999999999899</v>
      </c>
      <c r="E179">
        <v>12.071999999999999</v>
      </c>
      <c r="F179" t="str">
        <f>_xlfn.LET(_xlpm.raw,_xlfn.XLOOKUP(A179,SITE1!$C$4:$C$1313,SITE1!$E$4:$E$1313),_xlpm.cleanRaw,SUBSTITUTE(SUBSTITUTE(_xlpm.raw,"_PIN","."),"PIN","."),_xlpm.mainPart,MID(_xlpm.cleanRaw,2,FIND(".",_xlpm.cleanRaw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9" t="str">
        <f>_xlfn.LET(_xlpm.raw,_xlfn.XLOOKUP(A179,SITE3!$C$4:$C$1313,SITE3!$E$4:$E$1313),_xlpm.cleanRaw,SUBSTITUTE(SUBSTITUTE(_xlpm.raw,"_PIN","."),"PIN","."),_xlpm.mainPart,MID(_xlpm.cleanRaw,2,FIND(".",_xlpm.cleanRaw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9" t="str">
        <f>_xlfn.LET(_xlpm.raw,_xlfn.XLOOKUP(A179,SITE5!$C$4:$C$1313,SITE5!$E$4:$E$1313),_xlpm.cleanRaw,SUBSTITUTE(SUBSTITUTE(_xlpm.raw,"_PIN","."),"PIN","."),_xlpm.mainPart,MID(_xlpm.cleanRaw,2,FIND(".",_xlpm.cleanRaw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9" t="str">
        <f>""</f>
        <v/>
      </c>
      <c r="J179" t="str">
        <f t="shared" si="2"/>
        <v>AH50;VCCA_CRO_1P05;;10.2999999999999;12.072;;;;</v>
      </c>
    </row>
    <row r="180" spans="1:10">
      <c r="A180" t="s">
        <v>4474</v>
      </c>
      <c r="B180" t="str">
        <f>_xlfn.XLOOKUP(A180,SITE1!$R$4:$R$1313,SITE1!$S$4:$S$1313)</f>
        <v>JTAG_TMS</v>
      </c>
      <c r="C180" t="str" cm="1">
        <f t="array" ref="C180">_xlfn.TEXTJOIN(",",TRUE,_xlfn.UNIQUE(TRANSPOSE(_xlfn.MAP(_xlfn.XLOOKUP(A180,SITE1!$C$4:$C$1313,SITE1!$F$4:$L$1313),_xlfn.LAMBDA(_xlpm.x,IF(_xlpm.x&lt;&gt;"",TRIM(CLEAN(LEFT(_xlpm.x,FIND(".",_xlpm.x &amp; ".")-1))),""))))))</f>
        <v>UA9</v>
      </c>
      <c r="D180">
        <v>8.5829999999999895</v>
      </c>
      <c r="E180">
        <v>12.071999999999999</v>
      </c>
      <c r="F180" t="str">
        <f>_xlfn.LET(_xlpm.raw,_xlfn.XLOOKUP(A180,SITE1!$C$4:$C$1313,SITE1!$E$4:$E$1313),_xlpm.cleanRaw,SUBSTITUTE(SUBSTITUTE(_xlpm.raw,"_PIN","."),"PIN","."),_xlpm.mainPart,MID(_xlpm.cleanRaw,2,FIND(".",_xlpm.cleanRaw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180" t="str">
        <f>_xlfn.LET(_xlpm.raw,_xlfn.XLOOKUP(A180,SITE3!$C$4:$C$1313,SITE3!$E$4:$E$1313),_xlpm.cleanRaw,SUBSTITUTE(SUBSTITUTE(_xlpm.raw,"_PIN","."),"PIN","."),_xlpm.mainPart,MID(_xlpm.cleanRaw,2,FIND(".",_xlpm.cleanRaw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806107</v>
      </c>
      <c r="H180" t="str">
        <f>_xlfn.LET(_xlpm.raw,_xlfn.XLOOKUP(A180,SITE5!$C$4:$C$1313,SITE5!$E$4:$E$1313),_xlpm.cleanRaw,SUBSTITUTE(SUBSTITUTE(_xlpm.raw,"_PIN","."),"PIN","."),_xlpm.mainPart,MID(_xlpm.cleanRaw,2,FIND(".",_xlpm.cleanRaw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701110</v>
      </c>
      <c r="I180" t="str">
        <f>""</f>
        <v/>
      </c>
      <c r="J180" t="str">
        <f t="shared" si="2"/>
        <v>AH54;JTAG_TMS;UA9;8.58299999999999;12.072;608083;806107;701110;</v>
      </c>
    </row>
    <row r="181" spans="1:10">
      <c r="A181" t="s">
        <v>4795</v>
      </c>
      <c r="B181" t="str">
        <f>_xlfn.XLOOKUP(A181,SITE1!$R$4:$R$1313,SITE1!$S$4:$S$1313)</f>
        <v>PCIEUP_RCOMPP</v>
      </c>
      <c r="C181" t="str" cm="1">
        <f t="array" ref="C181">_xlfn.TEXTJOIN(",",TRUE,_xlfn.UNIQUE(TRANSPOSE(_xlfn.MAP(_xlfn.XLOOKUP(A181,SITE1!$C$4:$C$1313,SITE1!$F$4:$L$1313),_xlfn.LAMBDA(_xlpm.x,IF(_xlpm.x&lt;&gt;"",TRIM(CLEAN(LEFT(_xlpm.x,FIND(".",_xlpm.x &amp; ".")-1))),""))))))</f>
        <v>RA10</v>
      </c>
      <c r="D181">
        <v>6.8659999999999997</v>
      </c>
      <c r="E181">
        <v>12.071999999999999</v>
      </c>
      <c r="F181" t="str">
        <f>_xlfn.LET(_xlpm.raw,_xlfn.XLOOKUP(A181,SITE1!$C$4:$C$1313,SITE1!$E$4:$E$1313),_xlpm.cleanRaw,SUBSTITUTE(SUBSTITUTE(_xlpm.raw,"_PIN","."),"PIN","."),_xlpm.mainPart,MID(_xlpm.cleanRaw,2,FIND(".",_xlpm.cleanRaw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1" t="str">
        <f>_xlfn.LET(_xlpm.raw,_xlfn.XLOOKUP(A181,SITE5!$C$4:$C$1313,SITE5!$E$4:$E$1313),_xlpm.cleanRaw,SUBSTITUTE(SUBSTITUTE(_xlpm.raw,"_PIN","."),"PIN","."),_xlpm.mainPart,MID(_xlpm.cleanRaw,2,FIND(".",_xlpm.cleanRaw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1" t="str">
        <f>""</f>
        <v/>
      </c>
      <c r="J181" t="str">
        <f t="shared" si="2"/>
        <v>AH58;PCIEUP_RCOMPP;RA10;6.866;12.072;;;;</v>
      </c>
    </row>
    <row r="182" spans="1:10">
      <c r="A182" t="s">
        <v>3497</v>
      </c>
      <c r="B182" t="str">
        <f>_xlfn.XLOOKUP(A182,SITE1!$R$4:$R$1313,SITE1!$S$4:$S$1313)</f>
        <v>PCIE_17_UP_5_SATA_5_RXN</v>
      </c>
      <c r="C182" t="str" cm="1">
        <f t="array" ref="C182">_xlfn.TEXTJOIN(",",TRUE,_xlfn.UNIQUE(TRANSPOSE(_xlfn.MAP(_xlfn.XLOOKUP(A182,SITE1!$C$4:$C$1313,SITE1!$F$4:$L$1313),_xlfn.LAMBDA(_xlpm.x,IF(_xlpm.x&lt;&gt;"",TRIM(CLEAN(LEFT(_xlpm.x,FIND(".",_xlpm.x &amp; ".")-1))),""))))))</f>
        <v>CA251</v>
      </c>
      <c r="D182">
        <v>5.149</v>
      </c>
      <c r="E182">
        <v>12.071999999999999</v>
      </c>
      <c r="F182" t="str">
        <f>_xlfn.LET(_xlpm.raw,_xlfn.XLOOKUP(A182,SITE1!$C$4:$C$1313,SITE1!$E$4:$E$1313),_xlpm.cleanRaw,SUBSTITUTE(SUBSTITUTE(_xlpm.raw,"_PIN","."),"PIN","."),_xlpm.mainPart,MID(_xlpm.cleanRaw,2,FIND(".",_xlpm.cleanRaw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2" t="str">
        <f>_xlfn.LET(_xlpm.raw,_xlfn.XLOOKUP(A182,SITE3!$C$4:$C$1313,SITE3!$E$4:$E$1313),_xlpm.cleanRaw,SUBSTITUTE(SUBSTITUTE(_xlpm.raw,"_PIN","."),"PIN","."),_xlpm.mainPart,MID(_xlpm.cleanRaw,2,FIND(".",_xlpm.cleanRaw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2" t="str">
        <f>_xlfn.LET(_xlpm.raw,_xlfn.XLOOKUP(A182,SITE5!$C$4:$C$1313,SITE5!$E$4:$E$1313),_xlpm.cleanRaw,SUBSTITUTE(SUBSTITUTE(_xlpm.raw,"_PIN","."),"PIN","."),_xlpm.mainPart,MID(_xlpm.cleanRaw,2,FIND(".",_xlpm.cleanRaw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2" t="str">
        <f>""</f>
        <v/>
      </c>
      <c r="J182" t="str">
        <f t="shared" si="2"/>
        <v>AH61;PCIE_17_UP_5_SATA_5_RXN;CA251;5.149;12.072;;;;</v>
      </c>
    </row>
    <row r="183" spans="1:10">
      <c r="A183" t="s">
        <v>3719</v>
      </c>
      <c r="B183" t="str">
        <f>_xlfn.XLOOKUP(A183,SITE1!$R$4:$R$1313,SITE1!$S$4:$S$1313)</f>
        <v>PCIE_16_UP_4_SATA_4_RXP</v>
      </c>
      <c r="C183" t="str" cm="1">
        <f t="array" ref="C183">_xlfn.TEXTJOIN(",",TRUE,_xlfn.UNIQUE(TRANSPOSE(_xlfn.MAP(_xlfn.XLOOKUP(A183,SITE1!$C$4:$C$1313,SITE1!$F$4:$L$1313),_xlfn.LAMBDA(_xlpm.x,IF(_xlpm.x&lt;&gt;"",TRIM(CLEAN(LEFT(_xlpm.x,FIND(".",_xlpm.x &amp; ".")-1))),""))))))</f>
        <v>CA220</v>
      </c>
      <c r="D183">
        <v>3.4319999999999902</v>
      </c>
      <c r="E183">
        <v>12.071999999999999</v>
      </c>
      <c r="F183" t="str">
        <f>_xlfn.LET(_xlpm.raw,_xlfn.XLOOKUP(A183,SITE1!$C$4:$C$1313,SITE1!$E$4:$E$1313),_xlpm.cleanRaw,SUBSTITUTE(SUBSTITUTE(_xlpm.raw,"_PIN","."),"PIN","."),_xlpm.mainPart,MID(_xlpm.cleanRaw,2,FIND(".",_xlpm.cleanRaw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3" t="str">
        <f>_xlfn.LET(_xlpm.raw,_xlfn.XLOOKUP(A183,SITE3!$C$4:$C$1313,SITE3!$E$4:$E$1313),_xlpm.cleanRaw,SUBSTITUTE(SUBSTITUTE(_xlpm.raw,"_PIN","."),"PIN","."),_xlpm.mainPart,MID(_xlpm.cleanRaw,2,FIND(".",_xlpm.cleanRaw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3" t="str">
        <f>_xlfn.LET(_xlpm.raw,_xlfn.XLOOKUP(A183,SITE5!$C$4:$C$1313,SITE5!$E$4:$E$1313),_xlpm.cleanRaw,SUBSTITUTE(SUBSTITUTE(_xlpm.raw,"_PIN","."),"PIN","."),_xlpm.mainPart,MID(_xlpm.cleanRaw,2,FIND(".",_xlpm.cleanRaw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3" t="str">
        <f>""</f>
        <v/>
      </c>
      <c r="J183" t="str">
        <f t="shared" si="2"/>
        <v>AH65;PCIE_16_UP_4_SATA_4_RXP;CA220;3.43199999999999;12.072;;;;</v>
      </c>
    </row>
    <row r="184" spans="1:10">
      <c r="A184" t="s">
        <v>3495</v>
      </c>
      <c r="B184" t="str">
        <f>_xlfn.XLOOKUP(A184,SITE1!$R$4:$R$1313,SITE1!$S$4:$S$1313)</f>
        <v>PCIE_7_SSATA_1_TXN</v>
      </c>
      <c r="C184" t="str" cm="1">
        <f t="array" ref="C184">_xlfn.TEXTJOIN(",",TRUE,_xlfn.UNIQUE(TRANSPOSE(_xlfn.MAP(_xlfn.XLOOKUP(A184,SITE1!$C$4:$C$1313,SITE1!$F$4:$L$1313),_xlfn.LAMBDA(_xlpm.x,IF(_xlpm.x&lt;&gt;"",TRIM(CLEAN(LEFT(_xlpm.x,FIND(".",_xlpm.x &amp; ".")-1))),""))))))</f>
        <v>CA209</v>
      </c>
      <c r="D184">
        <v>1.2449999999999899</v>
      </c>
      <c r="E184">
        <v>11.81</v>
      </c>
      <c r="F184" t="str">
        <f>_xlfn.LET(_xlpm.raw,_xlfn.XLOOKUP(A184,SITE1!$C$4:$C$1313,SITE1!$E$4:$E$1313),_xlpm.cleanRaw,SUBSTITUTE(SUBSTITUTE(_xlpm.raw,"_PIN","."),"PIN","."),_xlpm.mainPart,MID(_xlpm.cleanRaw,2,FIND(".",_xlpm.cleanRaw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4" t="str">
        <f>_xlfn.LET(_xlpm.raw,_xlfn.XLOOKUP(A184,SITE3!$C$4:$C$1313,SITE3!$E$4:$E$1313),_xlpm.cleanRaw,SUBSTITUTE(SUBSTITUTE(_xlpm.raw,"_PIN","."),"PIN","."),_xlpm.mainPart,MID(_xlpm.cleanRaw,2,FIND(".",_xlpm.cleanRaw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4" t="str">
        <f>_xlfn.LET(_xlpm.raw,_xlfn.XLOOKUP(A184,SITE5!$C$4:$C$1313,SITE5!$E$4:$E$1313),_xlpm.cleanRaw,SUBSTITUTE(SUBSTITUTE(_xlpm.raw,"_PIN","."),"PIN","."),_xlpm.mainPart,MID(_xlpm.cleanRaw,2,FIND(".",_xlpm.cleanRaw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4" t="str">
        <f>""</f>
        <v/>
      </c>
      <c r="J184" t="str">
        <f t="shared" si="2"/>
        <v>AH69;PCIE_7_SSATA_1_TXN;CA209;1.24499999999999;11.81;;;;</v>
      </c>
    </row>
    <row r="185" spans="1:10">
      <c r="A185" t="s">
        <v>3720</v>
      </c>
      <c r="B185" t="str">
        <f>_xlfn.XLOOKUP(A185,SITE1!$R$4:$R$1313,SITE1!$S$4:$S$1313)</f>
        <v>PCIE_7_SSATA_1_TXP</v>
      </c>
      <c r="C185" t="str" cm="1">
        <f t="array" ref="C185">_xlfn.TEXTJOIN(",",TRUE,_xlfn.UNIQUE(TRANSPOSE(_xlfn.MAP(_xlfn.XLOOKUP(A185,SITE1!$C$4:$C$1313,SITE1!$F$4:$L$1313),_xlfn.LAMBDA(_xlpm.x,IF(_xlpm.x&lt;&gt;"",TRIM(CLEAN(LEFT(_xlpm.x,FIND(".",_xlpm.x &amp; ".")-1))),""))))))</f>
        <v>CA210</v>
      </c>
      <c r="D185">
        <v>0.41499999999999898</v>
      </c>
      <c r="E185">
        <v>11.81</v>
      </c>
      <c r="F185" t="str">
        <f>_xlfn.LET(_xlpm.raw,_xlfn.XLOOKUP(A185,SITE1!$C$4:$C$1313,SITE1!$E$4:$E$1313),_xlpm.cleanRaw,SUBSTITUTE(SUBSTITUTE(_xlpm.raw,"_PIN","."),"PIN","."),_xlpm.mainPart,MID(_xlpm.cleanRaw,2,FIND(".",_xlpm.cleanRaw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5" t="str">
        <f>_xlfn.LET(_xlpm.raw,_xlfn.XLOOKUP(A185,SITE3!$C$4:$C$1313,SITE3!$E$4:$E$1313),_xlpm.cleanRaw,SUBSTITUTE(SUBSTITUTE(_xlpm.raw,"_PIN","."),"PIN","."),_xlpm.mainPart,MID(_xlpm.cleanRaw,2,FIND(".",_xlpm.cleanRaw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5" t="str">
        <f>_xlfn.LET(_xlpm.raw,_xlfn.XLOOKUP(A185,SITE5!$C$4:$C$1313,SITE5!$E$4:$E$1313),_xlpm.cleanRaw,SUBSTITUTE(SUBSTITUTE(_xlpm.raw,"_PIN","."),"PIN","."),_xlpm.mainPart,MID(_xlpm.cleanRaw,2,FIND(".",_xlpm.cleanRaw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5" t="str">
        <f>""</f>
        <v/>
      </c>
      <c r="J185" t="str">
        <f t="shared" si="2"/>
        <v>AH71;PCIE_7_SSATA_1_TXP;CA210;0.414999999999999;11.81;;;;</v>
      </c>
    </row>
    <row r="186" spans="1:10">
      <c r="A186" t="s">
        <v>4405</v>
      </c>
      <c r="B186" t="str">
        <f>_xlfn.XLOOKUP(A186,SITE1!$R$4:$R$1313,SITE1!$S$4:$S$1313)</f>
        <v>GPP_K_0_GBE_RMIICLK</v>
      </c>
      <c r="C186" t="str" cm="1">
        <f t="array" ref="C186">_xlfn.TEXTJOIN(",",TRUE,_xlfn.UNIQUE(TRANSPOSE(_xlfn.MAP(_xlfn.XLOOKUP(A186,SITE1!$C$4:$C$1313,SITE1!$F$4:$L$1313),_xlfn.LAMBDA(_xlpm.x,IF(_xlpm.x&lt;&gt;"",TRIM(CLEAN(LEFT(_xlpm.x,FIND(".",_xlpm.x &amp; ".")-1))),""))))))</f>
        <v/>
      </c>
      <c r="D186">
        <v>32.619999999999997</v>
      </c>
      <c r="E186">
        <v>12.31</v>
      </c>
      <c r="F186" t="str">
        <f>_xlfn.LET(_xlpm.raw,_xlfn.XLOOKUP(A186,SITE1!$C$4:$C$1313,SITE1!$E$4:$E$1313),_xlpm.cleanRaw,SUBSTITUTE(SUBSTITUTE(_xlpm.raw,"_PIN","."),"PIN","."),_xlpm.mainPart,MID(_xlpm.cleanRaw,2,FIND(".",_xlpm.cleanRaw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186" t="str">
        <f>_xlfn.LET(_xlpm.raw,_xlfn.XLOOKUP(A186,SITE3!$C$4:$C$1313,SITE3!$E$4:$E$1313),_xlpm.cleanRaw,SUBSTITUTE(SUBSTITUTE(_xlpm.raw,"_PIN","."),"PIN","."),_xlpm.mainPart,MID(_xlpm.cleanRaw,2,FIND(".",_xlpm.cleanRaw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802052</v>
      </c>
      <c r="H186" t="str">
        <f>_xlfn.LET(_xlpm.raw,_xlfn.XLOOKUP(A186,SITE5!$C$4:$C$1313,SITE5!$E$4:$E$1313),_xlpm.cleanRaw,SUBSTITUTE(SUBSTITUTE(_xlpm.raw,"_PIN","."),"PIN","."),_xlpm.mainPart,MID(_xlpm.cleanRaw,2,FIND(".",_xlpm.cleanRaw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705052</v>
      </c>
      <c r="I186" t="str">
        <f>""</f>
        <v/>
      </c>
      <c r="J186" t="str">
        <f t="shared" si="2"/>
        <v>AJ1;GPP_K_0_GBE_RMIICLK;;32.62;12.31;605052;802052;705052;</v>
      </c>
    </row>
    <row r="187" spans="1:10">
      <c r="A187" t="s">
        <v>4425</v>
      </c>
      <c r="B187" t="str">
        <f>_xlfn.XLOOKUP(A187,SITE1!$R$4:$R$1313,SITE1!$S$4:$S$1313)</f>
        <v>GPP_K_8_GBE_RMII_ARBIN</v>
      </c>
      <c r="C187" t="str" cm="1">
        <f t="array" ref="C187">_xlfn.TEXTJOIN(",",TRUE,_xlfn.UNIQUE(TRANSPOSE(_xlfn.MAP(_xlfn.XLOOKUP(A187,SITE1!$C$4:$C$1313,SITE1!$F$4:$L$1313),_xlfn.LAMBDA(_xlpm.x,IF(_xlpm.x&lt;&gt;"",TRIM(CLEAN(LEFT(_xlpm.x,FIND(".",_xlpm.x &amp; ".")-1))),""))))))</f>
        <v/>
      </c>
      <c r="D187">
        <v>31.79</v>
      </c>
      <c r="E187">
        <v>12.31</v>
      </c>
      <c r="F187" t="str">
        <f>_xlfn.LET(_xlpm.raw,_xlfn.XLOOKUP(A187,SITE1!$C$4:$C$1313,SITE1!$E$4:$E$1313),_xlpm.cleanRaw,SUBSTITUTE(SUBSTITUTE(_xlpm.raw,"_PIN","."),"PIN","."),_xlpm.mainPart,MID(_xlpm.cleanRaw,2,FIND(".",_xlpm.cleanRaw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187" t="str">
        <f>_xlfn.LET(_xlpm.raw,_xlfn.XLOOKUP(A187,SITE3!$C$4:$C$1313,SITE3!$E$4:$E$1313),_xlpm.cleanRaw,SUBSTITUTE(SUBSTITUTE(_xlpm.raw,"_PIN","."),"PIN","."),_xlpm.mainPart,MID(_xlpm.cleanRaw,2,FIND(".",_xlpm.cleanRaw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805066</v>
      </c>
      <c r="H187" t="str">
        <f>_xlfn.LET(_xlpm.raw,_xlfn.XLOOKUP(A187,SITE5!$C$4:$C$1313,SITE5!$E$4:$E$1313),_xlpm.cleanRaw,SUBSTITUTE(SUBSTITUTE(_xlpm.raw,"_PIN","."),"PIN","."),_xlpm.mainPart,MID(_xlpm.cleanRaw,2,FIND(".",_xlpm.cleanRaw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I187" t="str">
        <f>""</f>
        <v/>
      </c>
      <c r="J187" t="str">
        <f t="shared" si="2"/>
        <v>AJ3;GPP_K_8_GBE_RMII_ARBIN;;31.79;12.31;608066;805066;702066;</v>
      </c>
    </row>
    <row r="188" spans="1:10">
      <c r="A188" t="s">
        <v>5211</v>
      </c>
      <c r="B188" t="str">
        <f>_xlfn.XLOOKUP(A188,SITE1!$R$4:$R$1313,SITE1!$S$4:$S$1313)</f>
        <v>VSS</v>
      </c>
      <c r="C188" t="str" cm="1">
        <f t="array" ref="C188">_xlfn.TEXTJOIN(",",TRUE,_xlfn.UNIQUE(TRANSPOSE(_xlfn.MAP(_xlfn.XLOOKUP(A188,SITE1!$C$4:$C$1313,SITE1!$F$4:$L$1313),_xlfn.LAMBDA(_xlpm.x,IF(_xlpm.x&lt;&gt;"",TRIM(CLEAN(LEFT(_xlpm.x,FIND(".",_xlpm.x &amp; ".")-1))),""))))))</f>
        <v/>
      </c>
      <c r="D188">
        <v>30.96</v>
      </c>
      <c r="E188">
        <v>12.31</v>
      </c>
      <c r="F188" t="str">
        <f>_xlfn.LET(_xlpm.raw,_xlfn.XLOOKUP(A188,SITE1!$C$4:$C$1313,SITE1!$E$4:$E$1313),_xlpm.cleanRaw,SUBSTITUTE(SUBSTITUTE(_xlpm.raw,"_PIN","."),"PIN","."),_xlpm.mainPart,MID(_xlpm.cleanRaw,2,FIND(".",_xlpm.cleanRaw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8" t="str">
        <f>_xlfn.LET(_xlpm.raw,_xlfn.XLOOKUP(A188,SITE3!$C$4:$C$1313,SITE3!$E$4:$E$1313),_xlpm.cleanRaw,SUBSTITUTE(SUBSTITUTE(_xlpm.raw,"_PIN","."),"PIN","."),_xlpm.mainPart,MID(_xlpm.cleanRaw,2,FIND(".",_xlpm.cleanRaw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8" t="str">
        <f>_xlfn.LET(_xlpm.raw,_xlfn.XLOOKUP(A188,SITE5!$C$4:$C$1313,SITE5!$E$4:$E$1313),_xlpm.cleanRaw,SUBSTITUTE(SUBSTITUTE(_xlpm.raw,"_PIN","."),"PIN","."),_xlpm.mainPart,MID(_xlpm.cleanRaw,2,FIND(".",_xlpm.cleanRaw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8" t="str">
        <f>""</f>
        <v/>
      </c>
      <c r="J188" t="str">
        <f t="shared" si="2"/>
        <v>AJ5;VSS;;30.96;12.31;;;;</v>
      </c>
    </row>
    <row r="189" spans="1:10">
      <c r="A189" t="s">
        <v>5213</v>
      </c>
      <c r="B189" t="str">
        <f>_xlfn.XLOOKUP(A189,SITE1!$R$4:$R$1313,SITE1!$S$4:$S$1313)</f>
        <v>VSS</v>
      </c>
      <c r="C189" t="str" cm="1">
        <f t="array" ref="C189">_xlfn.TEXTJOIN(",",TRUE,_xlfn.UNIQUE(TRANSPOSE(_xlfn.MAP(_xlfn.XLOOKUP(A189,SITE1!$C$4:$C$1313,SITE1!$F$4:$L$1313),_xlfn.LAMBDA(_xlpm.x,IF(_xlpm.x&lt;&gt;"",TRIM(CLEAN(LEFT(_xlpm.x,FIND(".",_xlpm.x &amp; ".")-1))),""))))))</f>
        <v/>
      </c>
      <c r="D189">
        <v>30.045999999999999</v>
      </c>
      <c r="E189">
        <v>12.567</v>
      </c>
      <c r="F189" t="str">
        <f>_xlfn.LET(_xlpm.raw,_xlfn.XLOOKUP(A189,SITE1!$C$4:$C$1313,SITE1!$E$4:$E$1313),_xlpm.cleanRaw,SUBSTITUTE(SUBSTITUTE(_xlpm.raw,"_PIN","."),"PIN","."),_xlpm.mainPart,MID(_xlpm.cleanRaw,2,FIND(".",_xlpm.cleanRaw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9" t="str">
        <f>_xlfn.LET(_xlpm.raw,_xlfn.XLOOKUP(A189,SITE5!$C$4:$C$1313,SITE5!$E$4:$E$1313),_xlpm.cleanRaw,SUBSTITUTE(SUBSTITUTE(_xlpm.raw,"_PIN","."),"PIN","."),_xlpm.mainPart,MID(_xlpm.cleanRaw,2,FIND(".",_xlpm.cleanRaw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9" t="str">
        <f>""</f>
        <v/>
      </c>
      <c r="J189" t="str">
        <f t="shared" si="2"/>
        <v>AJ7;VSS;;30.046;12.567;;;;</v>
      </c>
    </row>
    <row r="190" spans="1:10">
      <c r="A190" t="s">
        <v>5205</v>
      </c>
      <c r="B190" t="str">
        <f>_xlfn.XLOOKUP(A190,SITE1!$R$4:$R$1313,SITE1!$S$4:$S$1313)</f>
        <v>VSS</v>
      </c>
      <c r="C190" t="str" cm="1">
        <f t="array" ref="C190">_xlfn.TEXTJOIN(",",TRUE,_xlfn.UNIQUE(TRANSPOSE(_xlfn.MAP(_xlfn.XLOOKUP(A190,SITE1!$C$4:$C$1313,SITE1!$F$4:$L$1313),_xlfn.LAMBDA(_xlpm.x,IF(_xlpm.x&lt;&gt;"",TRIM(CLEAN(LEFT(_xlpm.x,FIND(".",_xlpm.x &amp; ".")-1))),""))))))</f>
        <v/>
      </c>
      <c r="D190">
        <v>28.329000000000001</v>
      </c>
      <c r="E190">
        <v>12.567</v>
      </c>
      <c r="F190" t="str">
        <f>_xlfn.LET(_xlpm.raw,_xlfn.XLOOKUP(A190,SITE1!$C$4:$C$1313,SITE1!$E$4:$E$1313),_xlpm.cleanRaw,SUBSTITUTE(SUBSTITUTE(_xlpm.raw,"_PIN","."),"PIN","."),_xlpm.mainPart,MID(_xlpm.cleanRaw,2,FIND(".",_xlpm.cleanRaw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0" t="str">
        <f>_xlfn.LET(_xlpm.raw,_xlfn.XLOOKUP(A190,SITE3!$C$4:$C$1313,SITE3!$E$4:$E$1313),_xlpm.cleanRaw,SUBSTITUTE(SUBSTITUTE(_xlpm.raw,"_PIN","."),"PIN","."),_xlpm.mainPart,MID(_xlpm.cleanRaw,2,FIND(".",_xlpm.cleanRaw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0" t="str">
        <f>_xlfn.LET(_xlpm.raw,_xlfn.XLOOKUP(A190,SITE5!$C$4:$C$1313,SITE5!$E$4:$E$1313),_xlpm.cleanRaw,SUBSTITUTE(SUBSTITUTE(_xlpm.raw,"_PIN","."),"PIN","."),_xlpm.mainPart,MID(_xlpm.cleanRaw,2,FIND(".",_xlpm.cleanRaw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0" t="str">
        <f>""</f>
        <v/>
      </c>
      <c r="J190" t="str">
        <f t="shared" si="2"/>
        <v>AJ11;VSS;;28.329;12.567;;;;</v>
      </c>
    </row>
    <row r="191" spans="1:10">
      <c r="A191" t="s">
        <v>5206</v>
      </c>
      <c r="B191" t="str">
        <f>_xlfn.XLOOKUP(A191,SITE1!$R$4:$R$1313,SITE1!$S$4:$S$1313)</f>
        <v>VSS</v>
      </c>
      <c r="C191" t="str" cm="1">
        <f t="array" ref="C191">_xlfn.TEXTJOIN(",",TRUE,_xlfn.UNIQUE(TRANSPOSE(_xlfn.MAP(_xlfn.XLOOKUP(A191,SITE1!$C$4:$C$1313,SITE1!$F$4:$L$1313),_xlfn.LAMBDA(_xlpm.x,IF(_xlpm.x&lt;&gt;"",TRIM(CLEAN(LEFT(_xlpm.x,FIND(".",_xlpm.x &amp; ".")-1))),""))))))</f>
        <v/>
      </c>
      <c r="D191">
        <v>26.611999999999998</v>
      </c>
      <c r="E191">
        <v>12.567</v>
      </c>
      <c r="F191" t="str">
        <f>_xlfn.LET(_xlpm.raw,_xlfn.XLOOKUP(A191,SITE1!$C$4:$C$1313,SITE1!$E$4:$E$1313),_xlpm.cleanRaw,SUBSTITUTE(SUBSTITUTE(_xlpm.raw,"_PIN","."),"PIN","."),_xlpm.mainPart,MID(_xlpm.cleanRaw,2,FIND(".",_xlpm.cleanRaw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1" t="str">
        <f>_xlfn.LET(_xlpm.raw,_xlfn.XLOOKUP(A191,SITE3!$C$4:$C$1313,SITE3!$E$4:$E$1313),_xlpm.cleanRaw,SUBSTITUTE(SUBSTITUTE(_xlpm.raw,"_PIN","."),"PIN","."),_xlpm.mainPart,MID(_xlpm.cleanRaw,2,FIND(".",_xlpm.cleanRaw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1" t="str">
        <f>_xlfn.LET(_xlpm.raw,_xlfn.XLOOKUP(A191,SITE5!$C$4:$C$1313,SITE5!$E$4:$E$1313),_xlpm.cleanRaw,SUBSTITUTE(SUBSTITUTE(_xlpm.raw,"_PIN","."),"PIN","."),_xlpm.mainPart,MID(_xlpm.cleanRaw,2,FIND(".",_xlpm.cleanRaw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1" t="str">
        <f>""</f>
        <v/>
      </c>
      <c r="J191" t="str">
        <f t="shared" si="2"/>
        <v>AJ15;VSS;;26.612;12.567;;;;</v>
      </c>
    </row>
    <row r="192" spans="1:10">
      <c r="A192" t="s">
        <v>3721</v>
      </c>
      <c r="B192" t="str">
        <f>_xlfn.XLOOKUP(A192,SITE1!$R$4:$R$1313,SITE1!$S$4:$S$1313)</f>
        <v>VSS</v>
      </c>
      <c r="C192" t="str" cm="1">
        <f t="array" ref="C192">_xlfn.TEXTJOIN(",",TRUE,_xlfn.UNIQUE(TRANSPOSE(_xlfn.MAP(_xlfn.XLOOKUP(A192,SITE1!$C$4:$C$1313,SITE1!$F$4:$L$1313),_xlfn.LAMBDA(_xlpm.x,IF(_xlpm.x&lt;&gt;"",TRIM(CLEAN(LEFT(_xlpm.x,FIND(".",_xlpm.x &amp; ".")-1))),""))))))</f>
        <v/>
      </c>
      <c r="D192">
        <v>24.895</v>
      </c>
      <c r="E192">
        <v>12.567</v>
      </c>
      <c r="F192" t="str">
        <f>_xlfn.LET(_xlpm.raw,_xlfn.XLOOKUP(A192,SITE1!$C$4:$C$1313,SITE1!$E$4:$E$1313),_xlpm.cleanRaw,SUBSTITUTE(SUBSTITUTE(_xlpm.raw,"_PIN","."),"PIN","."),_xlpm.mainPart,MID(_xlpm.cleanRaw,2,FIND(".",_xlpm.cleanRaw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2" t="str">
        <f>_xlfn.LET(_xlpm.raw,_xlfn.XLOOKUP(A192,SITE3!$C$4:$C$1313,SITE3!$E$4:$E$1313),_xlpm.cleanRaw,SUBSTITUTE(SUBSTITUTE(_xlpm.raw,"_PIN","."),"PIN","."),_xlpm.mainPart,MID(_xlpm.cleanRaw,2,FIND(".",_xlpm.cleanRaw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2" t="str">
        <f>_xlfn.LET(_xlpm.raw,_xlfn.XLOOKUP(A192,SITE5!$C$4:$C$1313,SITE5!$E$4:$E$1313),_xlpm.cleanRaw,SUBSTITUTE(SUBSTITUTE(_xlpm.raw,"_PIN","."),"PIN","."),_xlpm.mainPart,MID(_xlpm.cleanRaw,2,FIND(".",_xlpm.cleanRaw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2" t="str">
        <f>""</f>
        <v/>
      </c>
      <c r="J192" t="str">
        <f t="shared" si="2"/>
        <v>AJ18;VSS;;24.895;12.567;;;;</v>
      </c>
    </row>
    <row r="193" spans="1:10">
      <c r="A193" t="s">
        <v>3553</v>
      </c>
      <c r="B193" t="str">
        <f>_xlfn.XLOOKUP(A193,SITE1!$R$4:$R$1313,SITE1!$S$4:$S$1313)</f>
        <v>VSS</v>
      </c>
      <c r="C193" t="str" cm="1">
        <f t="array" ref="C193">_xlfn.TEXTJOIN(",",TRUE,_xlfn.UNIQUE(TRANSPOSE(_xlfn.MAP(_xlfn.XLOOKUP(A193,SITE1!$C$4:$C$1313,SITE1!$F$4:$L$1313),_xlfn.LAMBDA(_xlpm.x,IF(_xlpm.x&lt;&gt;"",TRIM(CLEAN(LEFT(_xlpm.x,FIND(".",_xlpm.x &amp; ".")-1))),""))))))</f>
        <v/>
      </c>
      <c r="D193">
        <v>23.177999999999901</v>
      </c>
      <c r="E193">
        <v>12.567</v>
      </c>
      <c r="F193" t="str">
        <f>_xlfn.LET(_xlpm.raw,_xlfn.XLOOKUP(A193,SITE1!$C$4:$C$1313,SITE1!$E$4:$E$1313),_xlpm.cleanRaw,SUBSTITUTE(SUBSTITUTE(_xlpm.raw,"_PIN","."),"PIN","."),_xlpm.mainPart,MID(_xlpm.cleanRaw,2,FIND(".",_xlpm.cleanRaw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3" t="str">
        <f>_xlfn.LET(_xlpm.raw,_xlfn.XLOOKUP(A193,SITE3!$C$4:$C$1313,SITE3!$E$4:$E$1313),_xlpm.cleanRaw,SUBSTITUTE(SUBSTITUTE(_xlpm.raw,"_PIN","."),"PIN","."),_xlpm.mainPart,MID(_xlpm.cleanRaw,2,FIND(".",_xlpm.cleanRaw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3" t="str">
        <f>_xlfn.LET(_xlpm.raw,_xlfn.XLOOKUP(A193,SITE5!$C$4:$C$1313,SITE5!$E$4:$E$1313),_xlpm.cleanRaw,SUBSTITUTE(SUBSTITUTE(_xlpm.raw,"_PIN","."),"PIN","."),_xlpm.mainPart,MID(_xlpm.cleanRaw,2,FIND(".",_xlpm.cleanRaw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3" t="str">
        <f>""</f>
        <v/>
      </c>
      <c r="J193" t="str">
        <f t="shared" si="2"/>
        <v>AJ22;VSS;;23.1779999999999;12.567;;;;</v>
      </c>
    </row>
    <row r="194" spans="1:10">
      <c r="A194" t="s">
        <v>3550</v>
      </c>
      <c r="B194" t="str">
        <f>_xlfn.XLOOKUP(A194,SITE1!$R$4:$R$1313,SITE1!$S$4:$S$1313)</f>
        <v>VSS</v>
      </c>
      <c r="C194" t="str" cm="1">
        <f t="array" ref="C194">_xlfn.TEXTJOIN(",",TRUE,_xlfn.UNIQUE(TRANSPOSE(_xlfn.MAP(_xlfn.XLOOKUP(A194,SITE1!$C$4:$C$1313,SITE1!$F$4:$L$1313),_xlfn.LAMBDA(_xlpm.x,IF(_xlpm.x&lt;&gt;"",TRIM(CLEAN(LEFT(_xlpm.x,FIND(".",_xlpm.x &amp; ".")-1))),""))))))</f>
        <v/>
      </c>
      <c r="D194">
        <v>21.510999999999999</v>
      </c>
      <c r="E194">
        <v>12.262</v>
      </c>
      <c r="F194" t="str">
        <f>_xlfn.LET(_xlpm.raw,_xlfn.XLOOKUP(A194,SITE1!$C$4:$C$1313,SITE1!$E$4:$E$1313),_xlpm.cleanRaw,SUBSTITUTE(SUBSTITUTE(_xlpm.raw,"_PIN","."),"PIN","."),_xlpm.mainPart,MID(_xlpm.cleanRaw,2,FIND(".",_xlpm.cleanRaw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4" t="str">
        <f>_xlfn.LET(_xlpm.raw,_xlfn.XLOOKUP(A194,SITE3!$C$4:$C$1313,SITE3!$E$4:$E$1313),_xlpm.cleanRaw,SUBSTITUTE(SUBSTITUTE(_xlpm.raw,"_PIN","."),"PIN","."),_xlpm.mainPart,MID(_xlpm.cleanRaw,2,FIND(".",_xlpm.cleanRaw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4" t="str">
        <f>_xlfn.LET(_xlpm.raw,_xlfn.XLOOKUP(A194,SITE5!$C$4:$C$1313,SITE5!$E$4:$E$1313),_xlpm.cleanRaw,SUBSTITUTE(SUBSTITUTE(_xlpm.raw,"_PIN","."),"PIN","."),_xlpm.mainPart,MID(_xlpm.cleanRaw,2,FIND(".",_xlpm.cleanRaw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4" t="str">
        <f>""</f>
        <v/>
      </c>
      <c r="J194" t="str">
        <f t="shared" ref="J194:J257" si="3">A194&amp;";"&amp;B194&amp;";"&amp;C194&amp;";"&amp;D194&amp;";"&amp;E194&amp;";"&amp;F194&amp;";"&amp;G194&amp;";"&amp;H194&amp;";"&amp;I194</f>
        <v>AJ26;VSS;;21.511;12.262;;;;</v>
      </c>
    </row>
    <row r="195" spans="1:10">
      <c r="A195" t="s">
        <v>5102</v>
      </c>
      <c r="B195" t="str">
        <f>_xlfn.XLOOKUP(A195,SITE1!$R$4:$R$1313,SITE1!$S$4:$S$1313)</f>
        <v>VCCPRTC_3P3</v>
      </c>
      <c r="C195" t="str" cm="1">
        <f t="array" ref="C195">_xlfn.TEXTJOIN(",",TRUE,_xlfn.UNIQUE(TRANSPOSE(_xlfn.MAP(_xlfn.XLOOKUP(A195,SITE1!$C$4:$C$1313,SITE1!$F$4:$L$1313),_xlfn.LAMBDA(_xlpm.x,IF(_xlpm.x&lt;&gt;"",TRIM(CLEAN(LEFT(_xlpm.x,FIND(".",_xlpm.x &amp; ".")-1))),""))))))</f>
        <v/>
      </c>
      <c r="D195">
        <v>20.710999999999999</v>
      </c>
      <c r="E195">
        <v>12.262</v>
      </c>
      <c r="F195" t="str">
        <f>_xlfn.LET(_xlpm.raw,_xlfn.XLOOKUP(A195,SITE1!$C$4:$C$1313,SITE1!$E$4:$E$1313),_xlpm.cleanRaw,SUBSTITUTE(SUBSTITUTE(_xlpm.raw,"_PIN","."),"PIN","."),_xlpm.mainPart,MID(_xlpm.cleanRaw,2,FIND(".",_xlpm.cleanRaw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5" t="str">
        <f>_xlfn.LET(_xlpm.raw,_xlfn.XLOOKUP(A195,SITE3!$C$4:$C$1313,SITE3!$E$4:$E$1313),_xlpm.cleanRaw,SUBSTITUTE(SUBSTITUTE(_xlpm.raw,"_PIN","."),"PIN","."),_xlpm.mainPart,MID(_xlpm.cleanRaw,2,FIND(".",_xlpm.cleanRaw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5" t="str">
        <f>_xlfn.LET(_xlpm.raw,_xlfn.XLOOKUP(A195,SITE5!$C$4:$C$1313,SITE5!$E$4:$E$1313),_xlpm.cleanRaw,SUBSTITUTE(SUBSTITUTE(_xlpm.raw,"_PIN","."),"PIN","."),_xlpm.mainPart,MID(_xlpm.cleanRaw,2,FIND(".",_xlpm.cleanRaw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5" t="str">
        <f>""</f>
        <v/>
      </c>
      <c r="J195" t="str">
        <f t="shared" si="3"/>
        <v>AJ27;VCCPRTC_3P3;;20.711;12.262;;;;</v>
      </c>
    </row>
    <row r="196" spans="1:10">
      <c r="A196" t="s">
        <v>5069</v>
      </c>
      <c r="B196" t="str">
        <f>_xlfn.XLOOKUP(A196,SITE1!$R$4:$R$1313,SITE1!$S$4:$S$1313)</f>
        <v>VCCPCPU_1P05</v>
      </c>
      <c r="C196" t="str" cm="1">
        <f t="array" ref="C196">_xlfn.TEXTJOIN(",",TRUE,_xlfn.UNIQUE(TRANSPOSE(_xlfn.MAP(_xlfn.XLOOKUP(A196,SITE1!$C$4:$C$1313,SITE1!$F$4:$L$1313),_xlfn.LAMBDA(_xlpm.x,IF(_xlpm.x&lt;&gt;"",TRIM(CLEAN(LEFT(_xlpm.x,FIND(".",_xlpm.x &amp; ".")-1))),""))))))</f>
        <v/>
      </c>
      <c r="D196">
        <v>19.91</v>
      </c>
      <c r="E196">
        <v>12.262</v>
      </c>
      <c r="F196" t="str">
        <f>_xlfn.LET(_xlpm.raw,_xlfn.XLOOKUP(A196,SITE1!$C$4:$C$1313,SITE1!$E$4:$E$1313),_xlpm.cleanRaw,SUBSTITUTE(SUBSTITUTE(_xlpm.raw,"_PIN","."),"PIN","."),_xlpm.mainPart,MID(_xlpm.cleanRaw,2,FIND(".",_xlpm.cleanRaw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6" t="str">
        <f>_xlfn.LET(_xlpm.raw,_xlfn.XLOOKUP(A196,SITE3!$C$4:$C$1313,SITE3!$E$4:$E$1313),_xlpm.cleanRaw,SUBSTITUTE(SUBSTITUTE(_xlpm.raw,"_PIN","."),"PIN","."),_xlpm.mainPart,MID(_xlpm.cleanRaw,2,FIND(".",_xlpm.cleanRaw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6" t="str">
        <f>_xlfn.LET(_xlpm.raw,_xlfn.XLOOKUP(A196,SITE5!$C$4:$C$1313,SITE5!$E$4:$E$1313),_xlpm.cleanRaw,SUBSTITUTE(SUBSTITUTE(_xlpm.raw,"_PIN","."),"PIN","."),_xlpm.mainPart,MID(_xlpm.cleanRaw,2,FIND(".",_xlpm.cleanRaw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6" t="str">
        <f>""</f>
        <v/>
      </c>
      <c r="J196" t="str">
        <f t="shared" si="3"/>
        <v>AJ29;VCCPCPU_1P05;;19.91;12.262;;;;</v>
      </c>
    </row>
    <row r="197" spans="1:10">
      <c r="A197" t="s">
        <v>3722</v>
      </c>
      <c r="B197" t="str">
        <f>_xlfn.XLOOKUP(A197,SITE1!$R$4:$R$1313,SITE1!$S$4:$S$1313)</f>
        <v>VSS</v>
      </c>
      <c r="C197" t="str" cm="1">
        <f t="array" ref="C197">_xlfn.TEXTJOIN(",",TRUE,_xlfn.UNIQUE(TRANSPOSE(_xlfn.MAP(_xlfn.XLOOKUP(A197,SITE1!$C$4:$C$1313,SITE1!$F$4:$L$1313),_xlfn.LAMBDA(_xlpm.x,IF(_xlpm.x&lt;&gt;"",TRIM(CLEAN(LEFT(_xlpm.x,FIND(".",_xlpm.x &amp; ".")-1))),""))))))</f>
        <v/>
      </c>
      <c r="D197">
        <v>19.11</v>
      </c>
      <c r="E197">
        <v>12.262</v>
      </c>
      <c r="F197" t="str">
        <f>_xlfn.LET(_xlpm.raw,_xlfn.XLOOKUP(A197,SITE1!$C$4:$C$1313,SITE1!$E$4:$E$1313),_xlpm.cleanRaw,SUBSTITUTE(SUBSTITUTE(_xlpm.raw,"_PIN","."),"PIN","."),_xlpm.mainPart,MID(_xlpm.cleanRaw,2,FIND(".",_xlpm.cleanRaw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7" t="str">
        <f>_xlfn.LET(_xlpm.raw,_xlfn.XLOOKUP(A197,SITE3!$C$4:$C$1313,SITE3!$E$4:$E$1313),_xlpm.cleanRaw,SUBSTITUTE(SUBSTITUTE(_xlpm.raw,"_PIN","."),"PIN","."),_xlpm.mainPart,MID(_xlpm.cleanRaw,2,FIND(".",_xlpm.cleanRaw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7" t="str">
        <f>_xlfn.LET(_xlpm.raw,_xlfn.XLOOKUP(A197,SITE5!$C$4:$C$1313,SITE5!$E$4:$E$1313),_xlpm.cleanRaw,SUBSTITUTE(SUBSTITUTE(_xlpm.raw,"_PIN","."),"PIN","."),_xlpm.mainPart,MID(_xlpm.cleanRaw,2,FIND(".",_xlpm.cleanRaw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7" t="str">
        <f>""</f>
        <v/>
      </c>
      <c r="J197" t="str">
        <f t="shared" si="3"/>
        <v>AJ30;VSS;;19.11;12.262;;;;</v>
      </c>
    </row>
    <row r="198" spans="1:10">
      <c r="A198" t="s">
        <v>3567</v>
      </c>
      <c r="B198" t="str">
        <f>_xlfn.XLOOKUP(A198,SITE1!$R$4:$R$1313,SITE1!$S$4:$S$1313)</f>
        <v>VSS</v>
      </c>
      <c r="C198" t="str" cm="1">
        <f t="array" ref="C198">_xlfn.TEXTJOIN(",",TRUE,_xlfn.UNIQUE(TRANSPOSE(_xlfn.MAP(_xlfn.XLOOKUP(A198,SITE1!$C$4:$C$1313,SITE1!$F$4:$L$1313),_xlfn.LAMBDA(_xlpm.x,IF(_xlpm.x&lt;&gt;"",TRIM(CLEAN(LEFT(_xlpm.x,FIND(".",_xlpm.x &amp; ".")-1))),""))))))</f>
        <v/>
      </c>
      <c r="D198">
        <v>18.309999999999999</v>
      </c>
      <c r="E198">
        <v>12.262</v>
      </c>
      <c r="F198" t="str">
        <f>_xlfn.LET(_xlpm.raw,_xlfn.XLOOKUP(A198,SITE1!$C$4:$C$1313,SITE1!$E$4:$E$1313),_xlpm.cleanRaw,SUBSTITUTE(SUBSTITUTE(_xlpm.raw,"_PIN","."),"PIN","."),_xlpm.mainPart,MID(_xlpm.cleanRaw,2,FIND(".",_xlpm.cleanRaw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8" t="str">
        <f>_xlfn.LET(_xlpm.raw,_xlfn.XLOOKUP(A198,SITE3!$C$4:$C$1313,SITE3!$E$4:$E$1313),_xlpm.cleanRaw,SUBSTITUTE(SUBSTITUTE(_xlpm.raw,"_PIN","."),"PIN","."),_xlpm.mainPart,MID(_xlpm.cleanRaw,2,FIND(".",_xlpm.cleanRaw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8" t="str">
        <f>_xlfn.LET(_xlpm.raw,_xlfn.XLOOKUP(A198,SITE5!$C$4:$C$1313,SITE5!$E$4:$E$1313),_xlpm.cleanRaw,SUBSTITUTE(SUBSTITUTE(_xlpm.raw,"_PIN","."),"PIN","."),_xlpm.mainPart,MID(_xlpm.cleanRaw,2,FIND(".",_xlpm.cleanRaw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8" t="str">
        <f>""</f>
        <v/>
      </c>
      <c r="J198" t="str">
        <f t="shared" si="3"/>
        <v>AJ32;VSS;;18.31;12.262;;;;</v>
      </c>
    </row>
    <row r="199" spans="1:10">
      <c r="A199" t="s">
        <v>237</v>
      </c>
      <c r="B199" t="str">
        <f>_xlfn.XLOOKUP(A199,SITE1!$R$4:$R$1313,SITE1!$S$4:$S$1313)</f>
        <v>VSS</v>
      </c>
      <c r="C199" t="str" cm="1">
        <f t="array" ref="C199">_xlfn.TEXTJOIN(",",TRUE,_xlfn.UNIQUE(TRANSPOSE(_xlfn.MAP(_xlfn.XLOOKUP(A199,SITE1!$C$4:$C$1313,SITE1!$F$4:$L$1313),_xlfn.LAMBDA(_xlpm.x,IF(_xlpm.x&lt;&gt;"",TRIM(CLEAN(LEFT(_xlpm.x,FIND(".",_xlpm.x &amp; ".")-1))),""))))))</f>
        <v/>
      </c>
      <c r="D199">
        <v>17.509999999999899</v>
      </c>
      <c r="E199">
        <v>12.262</v>
      </c>
      <c r="F199" t="str">
        <f>_xlfn.LET(_xlpm.raw,_xlfn.XLOOKUP(A199,SITE1!$C$4:$C$1313,SITE1!$E$4:$E$1313),_xlpm.cleanRaw,SUBSTITUTE(SUBSTITUTE(_xlpm.raw,"_PIN","."),"PIN","."),_xlpm.mainPart,MID(_xlpm.cleanRaw,2,FIND(".",_xlpm.cleanRaw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9" t="str">
        <f>_xlfn.LET(_xlpm.raw,_xlfn.XLOOKUP(A199,SITE3!$C$4:$C$1313,SITE3!$E$4:$E$1313),_xlpm.cleanRaw,SUBSTITUTE(SUBSTITUTE(_xlpm.raw,"_PIN","."),"PIN","."),_xlpm.mainPart,MID(_xlpm.cleanRaw,2,FIND(".",_xlpm.cleanRaw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9" t="str">
        <f>_xlfn.LET(_xlpm.raw,_xlfn.XLOOKUP(A199,SITE5!$C$4:$C$1313,SITE5!$E$4:$E$1313),_xlpm.cleanRaw,SUBSTITUTE(SUBSTITUTE(_xlpm.raw,"_PIN","."),"PIN","."),_xlpm.mainPart,MID(_xlpm.cleanRaw,2,FIND(".",_xlpm.cleanRaw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9" t="str">
        <f>""</f>
        <v/>
      </c>
      <c r="J199" t="str">
        <f t="shared" si="3"/>
        <v>AJ34;VSS;;17.5099999999999;12.262;;;;</v>
      </c>
    </row>
    <row r="200" spans="1:10">
      <c r="A200" t="s">
        <v>240</v>
      </c>
      <c r="B200" t="str">
        <f>_xlfn.XLOOKUP(A200,SITE1!$R$4:$R$1313,SITE1!$S$4:$S$1313)</f>
        <v>VSS</v>
      </c>
      <c r="C200" t="str" cm="1">
        <f t="array" ref="C200">_xlfn.TEXTJOIN(",",TRUE,_xlfn.UNIQUE(TRANSPOSE(_xlfn.MAP(_xlfn.XLOOKUP(A200,SITE1!$C$4:$C$1313,SITE1!$F$4:$L$1313),_xlfn.LAMBDA(_xlpm.x,IF(_xlpm.x&lt;&gt;"",TRIM(CLEAN(LEFT(_xlpm.x,FIND(".",_xlpm.x &amp; ".")-1))),""))))))</f>
        <v/>
      </c>
      <c r="D200">
        <v>16.709999999999901</v>
      </c>
      <c r="E200">
        <v>12.262</v>
      </c>
      <c r="F200" t="str">
        <f>_xlfn.LET(_xlpm.raw,_xlfn.XLOOKUP(A200,SITE1!$C$4:$C$1313,SITE1!$E$4:$E$1313),_xlpm.cleanRaw,SUBSTITUTE(SUBSTITUTE(_xlpm.raw,"_PIN","."),"PIN","."),_xlpm.mainPart,MID(_xlpm.cleanRaw,2,FIND(".",_xlpm.cleanRaw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0" t="str">
        <f>_xlfn.LET(_xlpm.raw,_xlfn.XLOOKUP(A200,SITE3!$C$4:$C$1313,SITE3!$E$4:$E$1313),_xlpm.cleanRaw,SUBSTITUTE(SUBSTITUTE(_xlpm.raw,"_PIN","."),"PIN","."),_xlpm.mainPart,MID(_xlpm.cleanRaw,2,FIND(".",_xlpm.cleanRaw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0" t="str">
        <f>_xlfn.LET(_xlpm.raw,_xlfn.XLOOKUP(A200,SITE5!$C$4:$C$1313,SITE5!$E$4:$E$1313),_xlpm.cleanRaw,SUBSTITUTE(SUBSTITUTE(_xlpm.raw,"_PIN","."),"PIN","."),_xlpm.mainPart,MID(_xlpm.cleanRaw,2,FIND(".",_xlpm.cleanRaw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0" t="str">
        <f>""</f>
        <v/>
      </c>
      <c r="J200" t="str">
        <f t="shared" si="3"/>
        <v>AJ36;VSS;;16.7099999999999;12.262;;;;</v>
      </c>
    </row>
    <row r="201" spans="1:10">
      <c r="A201" t="s">
        <v>5207</v>
      </c>
      <c r="B201" t="str">
        <f>_xlfn.XLOOKUP(A201,SITE1!$R$4:$R$1313,SITE1!$S$4:$S$1313)</f>
        <v>VSS</v>
      </c>
      <c r="C201" t="str" cm="1">
        <f t="array" ref="C201">_xlfn.TEXTJOIN(",",TRUE,_xlfn.UNIQUE(TRANSPOSE(_xlfn.MAP(_xlfn.XLOOKUP(A201,SITE1!$C$4:$C$1313,SITE1!$F$4:$L$1313),_xlfn.LAMBDA(_xlpm.x,IF(_xlpm.x&lt;&gt;"",TRIM(CLEAN(LEFT(_xlpm.x,FIND(".",_xlpm.x &amp; ".")-1))),""))))))</f>
        <v/>
      </c>
      <c r="D201">
        <v>15.909999999999901</v>
      </c>
      <c r="E201">
        <v>12.262</v>
      </c>
      <c r="F201" t="str">
        <f>_xlfn.LET(_xlpm.raw,_xlfn.XLOOKUP(A201,SITE1!$C$4:$C$1313,SITE1!$E$4:$E$1313),_xlpm.cleanRaw,SUBSTITUTE(SUBSTITUTE(_xlpm.raw,"_PIN","."),"PIN","."),_xlpm.mainPart,MID(_xlpm.cleanRaw,2,FIND(".",_xlpm.cleanRaw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1" t="str">
        <f>_xlfn.LET(_xlpm.raw,_xlfn.XLOOKUP(A201,SITE3!$C$4:$C$1313,SITE3!$E$4:$E$1313),_xlpm.cleanRaw,SUBSTITUTE(SUBSTITUTE(_xlpm.raw,"_PIN","."),"PIN","."),_xlpm.mainPart,MID(_xlpm.cleanRaw,2,FIND(".",_xlpm.cleanRaw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1" t="str">
        <f>_xlfn.LET(_xlpm.raw,_xlfn.XLOOKUP(A201,SITE5!$C$4:$C$1313,SITE5!$E$4:$E$1313),_xlpm.cleanRaw,SUBSTITUTE(SUBSTITUTE(_xlpm.raw,"_PIN","."),"PIN","."),_xlpm.mainPart,MID(_xlpm.cleanRaw,2,FIND(".",_xlpm.cleanRaw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1" t="str">
        <f>""</f>
        <v/>
      </c>
      <c r="J201" t="str">
        <f t="shared" si="3"/>
        <v>AJ37;VSS;;15.9099999999999;12.262;;;;</v>
      </c>
    </row>
    <row r="202" spans="1:10">
      <c r="A202" t="s">
        <v>5208</v>
      </c>
      <c r="B202" t="str">
        <f>_xlfn.XLOOKUP(A202,SITE1!$R$4:$R$1313,SITE1!$S$4:$S$1313)</f>
        <v>VSS</v>
      </c>
      <c r="C202" t="str" cm="1">
        <f t="array" ref="C202">_xlfn.TEXTJOIN(",",TRUE,_xlfn.UNIQUE(TRANSPOSE(_xlfn.MAP(_xlfn.XLOOKUP(A202,SITE1!$C$4:$C$1313,SITE1!$F$4:$L$1313),_xlfn.LAMBDA(_xlpm.x,IF(_xlpm.x&lt;&gt;"",TRIM(CLEAN(LEFT(_xlpm.x,FIND(".",_xlpm.x &amp; ".")-1))),""))))))</f>
        <v/>
      </c>
      <c r="D202">
        <v>15.11</v>
      </c>
      <c r="E202">
        <v>12.262</v>
      </c>
      <c r="F202" t="str">
        <f>_xlfn.LET(_xlpm.raw,_xlfn.XLOOKUP(A202,SITE1!$C$4:$C$1313,SITE1!$E$4:$E$1313),_xlpm.cleanRaw,SUBSTITUTE(SUBSTITUTE(_xlpm.raw,"_PIN","."),"PIN","."),_xlpm.mainPart,MID(_xlpm.cleanRaw,2,FIND(".",_xlpm.cleanRaw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2" t="str">
        <f>_xlfn.LET(_xlpm.raw,_xlfn.XLOOKUP(A202,SITE3!$C$4:$C$1313,SITE3!$E$4:$E$1313),_xlpm.cleanRaw,SUBSTITUTE(SUBSTITUTE(_xlpm.raw,"_PIN","."),"PIN","."),_xlpm.mainPart,MID(_xlpm.cleanRaw,2,FIND(".",_xlpm.cleanRaw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2" t="str">
        <f>_xlfn.LET(_xlpm.raw,_xlfn.XLOOKUP(A202,SITE5!$C$4:$C$1313,SITE5!$E$4:$E$1313),_xlpm.cleanRaw,SUBSTITUTE(SUBSTITUTE(_xlpm.raw,"_PIN","."),"PIN","."),_xlpm.mainPart,MID(_xlpm.cleanRaw,2,FIND(".",_xlpm.cleanRaw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2" t="str">
        <f>""</f>
        <v/>
      </c>
      <c r="J202" t="str">
        <f t="shared" si="3"/>
        <v>AJ39;VSS;;15.11;12.262;;;;</v>
      </c>
    </row>
    <row r="203" spans="1:10">
      <c r="A203" t="s">
        <v>5209</v>
      </c>
      <c r="B203" t="str">
        <f>_xlfn.XLOOKUP(A203,SITE1!$R$4:$R$1313,SITE1!$S$4:$S$1313)</f>
        <v>VSS</v>
      </c>
      <c r="C203" t="str" cm="1">
        <f t="array" ref="C203">_xlfn.TEXTJOIN(",",TRUE,_xlfn.UNIQUE(TRANSPOSE(_xlfn.MAP(_xlfn.XLOOKUP(A203,SITE1!$C$4:$C$1313,SITE1!$F$4:$L$1313),_xlfn.LAMBDA(_xlpm.x,IF(_xlpm.x&lt;&gt;"",TRIM(CLEAN(LEFT(_xlpm.x,FIND(".",_xlpm.x &amp; ".")-1))),""))))))</f>
        <v/>
      </c>
      <c r="D203">
        <v>14.309999999999899</v>
      </c>
      <c r="E203">
        <v>12.262</v>
      </c>
      <c r="F203" t="str">
        <f>_xlfn.LET(_xlpm.raw,_xlfn.XLOOKUP(A203,SITE1!$C$4:$C$1313,SITE1!$E$4:$E$1313),_xlpm.cleanRaw,SUBSTITUTE(SUBSTITUTE(_xlpm.raw,"_PIN","."),"PIN","."),_xlpm.mainPart,MID(_xlpm.cleanRaw,2,FIND(".",_xlpm.cleanRaw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3" t="str">
        <f>_xlfn.LET(_xlpm.raw,_xlfn.XLOOKUP(A203,SITE3!$C$4:$C$1313,SITE3!$E$4:$E$1313),_xlpm.cleanRaw,SUBSTITUTE(SUBSTITUTE(_xlpm.raw,"_PIN","."),"PIN","."),_xlpm.mainPart,MID(_xlpm.cleanRaw,2,FIND(".",_xlpm.cleanRaw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3" t="str">
        <f>_xlfn.LET(_xlpm.raw,_xlfn.XLOOKUP(A203,SITE5!$C$4:$C$1313,SITE5!$E$4:$E$1313),_xlpm.cleanRaw,SUBSTITUTE(SUBSTITUTE(_xlpm.raw,"_PIN","."),"PIN","."),_xlpm.mainPart,MID(_xlpm.cleanRaw,2,FIND(".",_xlpm.cleanRaw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3" t="str">
        <f>""</f>
        <v/>
      </c>
      <c r="J203" t="str">
        <f t="shared" si="3"/>
        <v>AJ41;VSS;;14.3099999999999;12.262;;;;</v>
      </c>
    </row>
    <row r="204" spans="1:10">
      <c r="A204" t="s">
        <v>5052</v>
      </c>
      <c r="B204" t="str">
        <f>_xlfn.XLOOKUP(A204,SITE1!$R$4:$R$1313,SITE1!$S$4:$S$1313)</f>
        <v>VCCMPHY_1P05</v>
      </c>
      <c r="C204" t="str" cm="1">
        <f t="array" ref="C204">_xlfn.TEXTJOIN(",",TRUE,_xlfn.UNIQUE(TRANSPOSE(_xlfn.MAP(_xlfn.XLOOKUP(A204,SITE1!$C$4:$C$1313,SITE1!$F$4:$L$1313),_xlfn.LAMBDA(_xlpm.x,IF(_xlpm.x&lt;&gt;"",TRIM(CLEAN(LEFT(_xlpm.x,FIND(".",_xlpm.x &amp; ".")-1))),""))))))</f>
        <v/>
      </c>
      <c r="D204">
        <v>13.5099999999999</v>
      </c>
      <c r="E204">
        <v>12.262</v>
      </c>
      <c r="F204" t="str">
        <f>_xlfn.LET(_xlpm.raw,_xlfn.XLOOKUP(A204,SITE1!$C$4:$C$1313,SITE1!$E$4:$E$1313),_xlpm.cleanRaw,SUBSTITUTE(SUBSTITUTE(_xlpm.raw,"_PIN","."),"PIN","."),_xlpm.mainPart,MID(_xlpm.cleanRaw,2,FIND(".",_xlpm.cleanRaw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4" t="str">
        <f>_xlfn.LET(_xlpm.raw,_xlfn.XLOOKUP(A204,SITE3!$C$4:$C$1313,SITE3!$E$4:$E$1313),_xlpm.cleanRaw,SUBSTITUTE(SUBSTITUTE(_xlpm.raw,"_PIN","."),"PIN","."),_xlpm.mainPart,MID(_xlpm.cleanRaw,2,FIND(".",_xlpm.cleanRaw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4" t="str">
        <f>_xlfn.LET(_xlpm.raw,_xlfn.XLOOKUP(A204,SITE5!$C$4:$C$1313,SITE5!$E$4:$E$1313),_xlpm.cleanRaw,SUBSTITUTE(SUBSTITUTE(_xlpm.raw,"_PIN","."),"PIN","."),_xlpm.mainPart,MID(_xlpm.cleanRaw,2,FIND(".",_xlpm.cleanRaw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4" t="str">
        <f>""</f>
        <v/>
      </c>
      <c r="J204" t="str">
        <f t="shared" si="3"/>
        <v>AJ43;VCCMPHY_1P05;;13.5099999999999;12.262;;;;</v>
      </c>
    </row>
    <row r="205" spans="1:10">
      <c r="A205" t="s">
        <v>5210</v>
      </c>
      <c r="B205" t="str">
        <f>_xlfn.XLOOKUP(A205,SITE1!$R$4:$R$1313,SITE1!$S$4:$S$1313)</f>
        <v>VSS</v>
      </c>
      <c r="C205" t="str" cm="1">
        <f t="array" ref="C205">_xlfn.TEXTJOIN(",",TRUE,_xlfn.UNIQUE(TRANSPOSE(_xlfn.MAP(_xlfn.XLOOKUP(A205,SITE1!$C$4:$C$1313,SITE1!$F$4:$L$1313),_xlfn.LAMBDA(_xlpm.x,IF(_xlpm.x&lt;&gt;"",TRIM(CLEAN(LEFT(_xlpm.x,FIND(".",_xlpm.x &amp; ".")-1))),""))))))</f>
        <v/>
      </c>
      <c r="D205">
        <v>12.71</v>
      </c>
      <c r="E205">
        <v>12.262</v>
      </c>
      <c r="F205" t="str">
        <f>_xlfn.LET(_xlpm.raw,_xlfn.XLOOKUP(A205,SITE1!$C$4:$C$1313,SITE1!$E$4:$E$1313),_xlpm.cleanRaw,SUBSTITUTE(SUBSTITUTE(_xlpm.raw,"_PIN","."),"PIN","."),_xlpm.mainPart,MID(_xlpm.cleanRaw,2,FIND(".",_xlpm.cleanRaw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5" t="str">
        <f>_xlfn.LET(_xlpm.raw,_xlfn.XLOOKUP(A205,SITE3!$C$4:$C$1313,SITE3!$E$4:$E$1313),_xlpm.cleanRaw,SUBSTITUTE(SUBSTITUTE(_xlpm.raw,"_PIN","."),"PIN","."),_xlpm.mainPart,MID(_xlpm.cleanRaw,2,FIND(".",_xlpm.cleanRaw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5" t="str">
        <f>_xlfn.LET(_xlpm.raw,_xlfn.XLOOKUP(A205,SITE5!$C$4:$C$1313,SITE5!$E$4:$E$1313),_xlpm.cleanRaw,SUBSTITUTE(SUBSTITUTE(_xlpm.raw,"_PIN","."),"PIN","."),_xlpm.mainPart,MID(_xlpm.cleanRaw,2,FIND(".",_xlpm.cleanRaw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5" t="str">
        <f>""</f>
        <v/>
      </c>
      <c r="J205" t="str">
        <f t="shared" si="3"/>
        <v>AJ45;VSS;;12.71;12.262;;;;</v>
      </c>
    </row>
    <row r="206" spans="1:10">
      <c r="A206" t="s">
        <v>3622</v>
      </c>
      <c r="B206" t="str">
        <f>_xlfn.XLOOKUP(A206,SITE1!$R$4:$R$1313,SITE1!$S$4:$S$1313)</f>
        <v>VCCA_NSSC_1P05</v>
      </c>
      <c r="C206" t="str" cm="1">
        <f t="array" ref="C206">_xlfn.TEXTJOIN(",",TRUE,_xlfn.UNIQUE(TRANSPOSE(_xlfn.MAP(_xlfn.XLOOKUP(A206,SITE1!$C$4:$C$1313,SITE1!$F$4:$L$1313),_xlfn.LAMBDA(_xlpm.x,IF(_xlpm.x&lt;&gt;"",TRIM(CLEAN(LEFT(_xlpm.x,FIND(".",_xlpm.x &amp; ".")-1))),""))))))</f>
        <v/>
      </c>
      <c r="D206">
        <v>11.908999999999899</v>
      </c>
      <c r="E206">
        <v>12.262</v>
      </c>
      <c r="F206" t="str">
        <f>_xlfn.LET(_xlpm.raw,_xlfn.XLOOKUP(A206,SITE1!$C$4:$C$1313,SITE1!$E$4:$E$1313),_xlpm.cleanRaw,SUBSTITUTE(SUBSTITUTE(_xlpm.raw,"_PIN","."),"PIN","."),_xlpm.mainPart,MID(_xlpm.cleanRaw,2,FIND(".",_xlpm.cleanRaw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6" t="str">
        <f>_xlfn.LET(_xlpm.raw,_xlfn.XLOOKUP(A206,SITE3!$C$4:$C$1313,SITE3!$E$4:$E$1313),_xlpm.cleanRaw,SUBSTITUTE(SUBSTITUTE(_xlpm.raw,"_PIN","."),"PIN","."),_xlpm.mainPart,MID(_xlpm.cleanRaw,2,FIND(".",_xlpm.cleanRaw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6" t="str">
        <f>_xlfn.LET(_xlpm.raw,_xlfn.XLOOKUP(A206,SITE5!$C$4:$C$1313,SITE5!$E$4:$E$1313),_xlpm.cleanRaw,SUBSTITUTE(SUBSTITUTE(_xlpm.raw,"_PIN","."),"PIN","."),_xlpm.mainPart,MID(_xlpm.cleanRaw,2,FIND(".",_xlpm.cleanRaw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6" t="str">
        <f>""</f>
        <v/>
      </c>
      <c r="J206" t="str">
        <f t="shared" si="3"/>
        <v>AJ46;VCCA_NSSC_1P05;;11.9089999999999;12.262;;;;</v>
      </c>
    </row>
    <row r="207" spans="1:10">
      <c r="A207" t="s">
        <v>3623</v>
      </c>
      <c r="B207" t="str">
        <f>_xlfn.XLOOKUP(A207,SITE1!$R$4:$R$1313,SITE1!$S$4:$S$1313)</f>
        <v>VCCA_PCI_1P05</v>
      </c>
      <c r="C207" t="str" cm="1">
        <f t="array" ref="C207">_xlfn.TEXTJOIN(",",TRUE,_xlfn.UNIQUE(TRANSPOSE(_xlfn.MAP(_xlfn.XLOOKUP(A207,SITE1!$C$4:$C$1313,SITE1!$F$4:$L$1313),_xlfn.LAMBDA(_xlpm.x,IF(_xlpm.x&lt;&gt;"",TRIM(CLEAN(LEFT(_xlpm.x,FIND(".",_xlpm.x &amp; ".")-1))),""))))))</f>
        <v/>
      </c>
      <c r="D207">
        <v>11.108999999999901</v>
      </c>
      <c r="E207">
        <v>12.262</v>
      </c>
      <c r="F207" t="str">
        <f>_xlfn.LET(_xlpm.raw,_xlfn.XLOOKUP(A207,SITE1!$C$4:$C$1313,SITE1!$E$4:$E$1313),_xlpm.cleanRaw,SUBSTITUTE(SUBSTITUTE(_xlpm.raw,"_PIN","."),"PIN","."),_xlpm.mainPart,MID(_xlpm.cleanRaw,2,FIND(".",_xlpm.cleanRaw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7" t="str">
        <f>_xlfn.LET(_xlpm.raw,_xlfn.XLOOKUP(A207,SITE3!$C$4:$C$1313,SITE3!$E$4:$E$1313),_xlpm.cleanRaw,SUBSTITUTE(SUBSTITUTE(_xlpm.raw,"_PIN","."),"PIN","."),_xlpm.mainPart,MID(_xlpm.cleanRaw,2,FIND(".",_xlpm.cleanRaw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7" t="str">
        <f>_xlfn.LET(_xlpm.raw,_xlfn.XLOOKUP(A207,SITE5!$C$4:$C$1313,SITE5!$E$4:$E$1313),_xlpm.cleanRaw,SUBSTITUTE(SUBSTITUTE(_xlpm.raw,"_PIN","."),"PIN","."),_xlpm.mainPart,MID(_xlpm.cleanRaw,2,FIND(".",_xlpm.cleanRaw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7" t="str">
        <f>""</f>
        <v/>
      </c>
      <c r="J207" t="str">
        <f t="shared" si="3"/>
        <v>AJ48;VCCA_PCI_1P05;;11.1089999999999;12.262;;;;</v>
      </c>
    </row>
    <row r="208" spans="1:10">
      <c r="A208" t="s">
        <v>3723</v>
      </c>
      <c r="B208" t="str">
        <f>_xlfn.XLOOKUP(A208,SITE1!$R$4:$R$1313,SITE1!$S$4:$S$1313)</f>
        <v>VSS</v>
      </c>
      <c r="C208" t="str" cm="1">
        <f t="array" ref="C208">_xlfn.TEXTJOIN(",",TRUE,_xlfn.UNIQUE(TRANSPOSE(_xlfn.MAP(_xlfn.XLOOKUP(A208,SITE1!$C$4:$C$1313,SITE1!$F$4:$L$1313),_xlfn.LAMBDA(_xlpm.x,IF(_xlpm.x&lt;&gt;"",TRIM(CLEAN(LEFT(_xlpm.x,FIND(".",_xlpm.x &amp; ".")-1))),""))))))</f>
        <v/>
      </c>
      <c r="D208">
        <v>9.4420000000000002</v>
      </c>
      <c r="E208">
        <v>12.567</v>
      </c>
      <c r="F208" t="str">
        <f>_xlfn.LET(_xlpm.raw,_xlfn.XLOOKUP(A208,SITE1!$C$4:$C$1313,SITE1!$E$4:$E$1313),_xlpm.cleanRaw,SUBSTITUTE(SUBSTITUTE(_xlpm.raw,"_PIN","."),"PIN","."),_xlpm.mainPart,MID(_xlpm.cleanRaw,2,FIND(".",_xlpm.cleanRaw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8" t="str">
        <f>_xlfn.LET(_xlpm.raw,_xlfn.XLOOKUP(A208,SITE3!$C$4:$C$1313,SITE3!$E$4:$E$1313),_xlpm.cleanRaw,SUBSTITUTE(SUBSTITUTE(_xlpm.raw,"_PIN","."),"PIN","."),_xlpm.mainPart,MID(_xlpm.cleanRaw,2,FIND(".",_xlpm.cleanRaw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8" t="str">
        <f>_xlfn.LET(_xlpm.raw,_xlfn.XLOOKUP(A208,SITE5!$C$4:$C$1313,SITE5!$E$4:$E$1313),_xlpm.cleanRaw,SUBSTITUTE(SUBSTITUTE(_xlpm.raw,"_PIN","."),"PIN","."),_xlpm.mainPart,MID(_xlpm.cleanRaw,2,FIND(".",_xlpm.cleanRaw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8" t="str">
        <f>""</f>
        <v/>
      </c>
      <c r="J208" t="str">
        <f t="shared" si="3"/>
        <v>AJ52;VSS;;9.442;12.567;;;;</v>
      </c>
    </row>
    <row r="209" spans="1:10">
      <c r="A209" t="s">
        <v>3509</v>
      </c>
      <c r="B209" t="str">
        <f>_xlfn.XLOOKUP(A209,SITE1!$R$4:$R$1313,SITE1!$S$4:$S$1313)</f>
        <v>VSS</v>
      </c>
      <c r="C209" t="str" cm="1">
        <f t="array" ref="C209">_xlfn.TEXTJOIN(",",TRUE,_xlfn.UNIQUE(TRANSPOSE(_xlfn.MAP(_xlfn.XLOOKUP(A209,SITE1!$C$4:$C$1313,SITE1!$F$4:$L$1313),_xlfn.LAMBDA(_xlpm.x,IF(_xlpm.x&lt;&gt;"",TRIM(CLEAN(LEFT(_xlpm.x,FIND(".",_xlpm.x &amp; ".")-1))),""))))))</f>
        <v/>
      </c>
      <c r="D209">
        <v>7.7249999999999899</v>
      </c>
      <c r="E209">
        <v>12.567</v>
      </c>
      <c r="F209" t="str">
        <f>_xlfn.LET(_xlpm.raw,_xlfn.XLOOKUP(A209,SITE1!$C$4:$C$1313,SITE1!$E$4:$E$1313),_xlpm.cleanRaw,SUBSTITUTE(SUBSTITUTE(_xlpm.raw,"_PIN","."),"PIN","."),_xlpm.mainPart,MID(_xlpm.cleanRaw,2,FIND(".",_xlpm.cleanRaw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9" t="str">
        <f>_xlfn.LET(_xlpm.raw,_xlfn.XLOOKUP(A209,SITE3!$C$4:$C$1313,SITE3!$E$4:$E$1313),_xlpm.cleanRaw,SUBSTITUTE(SUBSTITUTE(_xlpm.raw,"_PIN","."),"PIN","."),_xlpm.mainPart,MID(_xlpm.cleanRaw,2,FIND(".",_xlpm.cleanRaw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9" t="str">
        <f>_xlfn.LET(_xlpm.raw,_xlfn.XLOOKUP(A209,SITE5!$C$4:$C$1313,SITE5!$E$4:$E$1313),_xlpm.cleanRaw,SUBSTITUTE(SUBSTITUTE(_xlpm.raw,"_PIN","."),"PIN","."),_xlpm.mainPart,MID(_xlpm.cleanRaw,2,FIND(".",_xlpm.cleanRaw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9" t="str">
        <f>""</f>
        <v/>
      </c>
      <c r="J209" t="str">
        <f t="shared" si="3"/>
        <v>AJ56;VSS;;7.72499999999999;12.567;;;;</v>
      </c>
    </row>
    <row r="210" spans="1:10">
      <c r="A210" t="s">
        <v>5212</v>
      </c>
      <c r="B210" t="str">
        <f>_xlfn.XLOOKUP(A210,SITE1!$R$4:$R$1313,SITE1!$S$4:$S$1313)</f>
        <v>VSS</v>
      </c>
      <c r="C210" t="str" cm="1">
        <f t="array" ref="C210">_xlfn.TEXTJOIN(",",TRUE,_xlfn.UNIQUE(TRANSPOSE(_xlfn.MAP(_xlfn.XLOOKUP(A210,SITE1!$C$4:$C$1313,SITE1!$F$4:$L$1313),_xlfn.LAMBDA(_xlpm.x,IF(_xlpm.x&lt;&gt;"",TRIM(CLEAN(LEFT(_xlpm.x,FIND(".",_xlpm.x &amp; ".")-1))),""))))))</f>
        <v/>
      </c>
      <c r="D210">
        <v>6.0079999999999902</v>
      </c>
      <c r="E210">
        <v>12.567</v>
      </c>
      <c r="F210" t="str">
        <f>_xlfn.LET(_xlpm.raw,_xlfn.XLOOKUP(A210,SITE1!$C$4:$C$1313,SITE1!$E$4:$E$1313),_xlpm.cleanRaw,SUBSTITUTE(SUBSTITUTE(_xlpm.raw,"_PIN","."),"PIN","."),_xlpm.mainPart,MID(_xlpm.cleanRaw,2,FIND(".",_xlpm.cleanRaw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0" t="str">
        <f>_xlfn.LET(_xlpm.raw,_xlfn.XLOOKUP(A210,SITE3!$C$4:$C$1313,SITE3!$E$4:$E$1313),_xlpm.cleanRaw,SUBSTITUTE(SUBSTITUTE(_xlpm.raw,"_PIN","."),"PIN","."),_xlpm.mainPart,MID(_xlpm.cleanRaw,2,FIND(".",_xlpm.cleanRaw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0" t="str">
        <f>_xlfn.LET(_xlpm.raw,_xlfn.XLOOKUP(A210,SITE5!$C$4:$C$1313,SITE5!$E$4:$E$1313),_xlpm.cleanRaw,SUBSTITUTE(SUBSTITUTE(_xlpm.raw,"_PIN","."),"PIN","."),_xlpm.mainPart,MID(_xlpm.cleanRaw,2,FIND(".",_xlpm.cleanRaw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0" t="str">
        <f>""</f>
        <v/>
      </c>
      <c r="J210" t="str">
        <f t="shared" si="3"/>
        <v>AJ59;VSS;;6.00799999999999;12.567;;;;</v>
      </c>
    </row>
    <row r="211" spans="1:10">
      <c r="A211" t="s">
        <v>4580</v>
      </c>
      <c r="B211" t="str">
        <f>_xlfn.XLOOKUP(A211,SITE1!$R$4:$R$1313,SITE1!$S$4:$S$1313)</f>
        <v>PCIE_14_UP_2_SATA_2_RXP</v>
      </c>
      <c r="C211" t="str" cm="1">
        <f t="array" ref="C211">_xlfn.TEXTJOIN(",",TRUE,_xlfn.UNIQUE(TRANSPOSE(_xlfn.MAP(_xlfn.XLOOKUP(A211,SITE1!$C$4:$C$1313,SITE1!$F$4:$L$1313),_xlfn.LAMBDA(_xlpm.x,IF(_xlpm.x&lt;&gt;"",TRIM(CLEAN(LEFT(_xlpm.x,FIND(".",_xlpm.x &amp; ".")-1))),""))))))</f>
        <v>CA216</v>
      </c>
      <c r="D211">
        <v>4.2909999999999897</v>
      </c>
      <c r="E211">
        <v>12.567</v>
      </c>
      <c r="F211" t="str">
        <f>_xlfn.LET(_xlpm.raw,_xlfn.XLOOKUP(A211,SITE1!$C$4:$C$1313,SITE1!$E$4:$E$1313),_xlpm.cleanRaw,SUBSTITUTE(SUBSTITUTE(_xlpm.raw,"_PIN","."),"PIN","."),_xlpm.mainPart,MID(_xlpm.cleanRaw,2,FIND(".",_xlpm.cleanRaw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1" t="str">
        <f>_xlfn.LET(_xlpm.raw,_xlfn.XLOOKUP(A211,SITE3!$C$4:$C$1313,SITE3!$E$4:$E$1313),_xlpm.cleanRaw,SUBSTITUTE(SUBSTITUTE(_xlpm.raw,"_PIN","."),"PIN","."),_xlpm.mainPart,MID(_xlpm.cleanRaw,2,FIND(".",_xlpm.cleanRaw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1" t="str">
        <f>_xlfn.LET(_xlpm.raw,_xlfn.XLOOKUP(A211,SITE5!$C$4:$C$1313,SITE5!$E$4:$E$1313),_xlpm.cleanRaw,SUBSTITUTE(SUBSTITUTE(_xlpm.raw,"_PIN","."),"PIN","."),_xlpm.mainPart,MID(_xlpm.cleanRaw,2,FIND(".",_xlpm.cleanRaw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1" t="str">
        <f>""</f>
        <v/>
      </c>
      <c r="J211" t="str">
        <f t="shared" si="3"/>
        <v>AJ63;PCIE_14_UP_2_SATA_2_RXP;CA216;4.29099999999999;12.567;;;;</v>
      </c>
    </row>
    <row r="212" spans="1:10">
      <c r="A212" t="s">
        <v>3724</v>
      </c>
      <c r="B212" t="str">
        <f>_xlfn.XLOOKUP(A212,SITE1!$R$4:$R$1313,SITE1!$S$4:$S$1313)</f>
        <v>VSS</v>
      </c>
      <c r="C212" t="str" cm="1">
        <f t="array" ref="C212">_xlfn.TEXTJOIN(",",TRUE,_xlfn.UNIQUE(TRANSPOSE(_xlfn.MAP(_xlfn.XLOOKUP(A212,SITE1!$C$4:$C$1313,SITE1!$F$4:$L$1313),_xlfn.LAMBDA(_xlpm.x,IF(_xlpm.x&lt;&gt;"",TRIM(CLEAN(LEFT(_xlpm.x,FIND(".",_xlpm.x &amp; ".")-1))),""))))))</f>
        <v/>
      </c>
      <c r="D212">
        <v>2.5739999999999901</v>
      </c>
      <c r="E212">
        <v>12.567</v>
      </c>
      <c r="F212" t="str">
        <f>_xlfn.LET(_xlpm.raw,_xlfn.XLOOKUP(A212,SITE1!$C$4:$C$1313,SITE1!$E$4:$E$1313),_xlpm.cleanRaw,SUBSTITUTE(SUBSTITUTE(_xlpm.raw,"_PIN","."),"PIN","."),_xlpm.mainPart,MID(_xlpm.cleanRaw,2,FIND(".",_xlpm.cleanRaw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2" t="str">
        <f>_xlfn.LET(_xlpm.raw,_xlfn.XLOOKUP(A212,SITE3!$C$4:$C$1313,SITE3!$E$4:$E$1313),_xlpm.cleanRaw,SUBSTITUTE(SUBSTITUTE(_xlpm.raw,"_PIN","."),"PIN","."),_xlpm.mainPart,MID(_xlpm.cleanRaw,2,FIND(".",_xlpm.cleanRaw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2" t="str">
        <f>_xlfn.LET(_xlpm.raw,_xlfn.XLOOKUP(A212,SITE5!$C$4:$C$1313,SITE5!$E$4:$E$1313),_xlpm.cleanRaw,SUBSTITUTE(SUBSTITUTE(_xlpm.raw,"_PIN","."),"PIN","."),_xlpm.mainPart,MID(_xlpm.cleanRaw,2,FIND(".",_xlpm.cleanRaw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2" t="str">
        <f>""</f>
        <v/>
      </c>
      <c r="J212" t="str">
        <f t="shared" si="3"/>
        <v>AJ66;VSS;;2.57399999999999;12.567;;;;</v>
      </c>
    </row>
    <row r="213" spans="1:10">
      <c r="A213" t="s">
        <v>3494</v>
      </c>
      <c r="B213" t="str">
        <f>_xlfn.XLOOKUP(A213,SITE1!$R$4:$R$1313,SITE1!$S$4:$S$1313)</f>
        <v>VSS</v>
      </c>
      <c r="C213" t="str" cm="1">
        <f t="array" ref="C213">_xlfn.TEXTJOIN(",",TRUE,_xlfn.UNIQUE(TRANSPOSE(_xlfn.MAP(_xlfn.XLOOKUP(A213,SITE1!$C$4:$C$1313,SITE1!$F$4:$L$1313),_xlfn.LAMBDA(_xlpm.x,IF(_xlpm.x&lt;&gt;"",TRIM(CLEAN(LEFT(_xlpm.x,FIND(".",_xlpm.x &amp; ".")-1))),""))))))</f>
        <v/>
      </c>
      <c r="D213">
        <v>1.6599999999999899</v>
      </c>
      <c r="E213">
        <v>12.31</v>
      </c>
      <c r="F213" t="str">
        <f>_xlfn.LET(_xlpm.raw,_xlfn.XLOOKUP(A213,SITE1!$C$4:$C$1313,SITE1!$E$4:$E$1313),_xlpm.cleanRaw,SUBSTITUTE(SUBSTITUTE(_xlpm.raw,"_PIN","."),"PIN","."),_xlpm.mainPart,MID(_xlpm.cleanRaw,2,FIND(".",_xlpm.cleanRaw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3" t="str">
        <f>_xlfn.LET(_xlpm.raw,_xlfn.XLOOKUP(A213,SITE3!$C$4:$C$1313,SITE3!$E$4:$E$1313),_xlpm.cleanRaw,SUBSTITUTE(SUBSTITUTE(_xlpm.raw,"_PIN","."),"PIN","."),_xlpm.mainPart,MID(_xlpm.cleanRaw,2,FIND(".",_xlpm.cleanRaw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3" t="str">
        <f>_xlfn.LET(_xlpm.raw,_xlfn.XLOOKUP(A213,SITE5!$C$4:$C$1313,SITE5!$E$4:$E$1313),_xlpm.cleanRaw,SUBSTITUTE(SUBSTITUTE(_xlpm.raw,"_PIN","."),"PIN","."),_xlpm.mainPart,MID(_xlpm.cleanRaw,2,FIND(".",_xlpm.cleanRaw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3" t="str">
        <f>""</f>
        <v/>
      </c>
      <c r="J213" t="str">
        <f t="shared" si="3"/>
        <v>AJ68;VSS;;1.65999999999999;12.31;;;;</v>
      </c>
    </row>
    <row r="214" spans="1:10">
      <c r="A214" t="s">
        <v>3725</v>
      </c>
      <c r="B214" t="str">
        <f>_xlfn.XLOOKUP(A214,SITE1!$R$4:$R$1313,SITE1!$S$4:$S$1313)</f>
        <v>PCIE_6_SSATA_0_TXN</v>
      </c>
      <c r="C214" t="str" cm="1">
        <f t="array" ref="C214">_xlfn.TEXTJOIN(",",TRUE,_xlfn.UNIQUE(TRANSPOSE(_xlfn.MAP(_xlfn.XLOOKUP(A214,SITE1!$C$4:$C$1313,SITE1!$F$4:$L$1313),_xlfn.LAMBDA(_xlpm.x,IF(_xlpm.x&lt;&gt;"",TRIM(CLEAN(LEFT(_xlpm.x,FIND(".",_xlpm.x &amp; ".")-1))),""))))))</f>
        <v>CA207</v>
      </c>
      <c r="D214">
        <v>0.82999999999999796</v>
      </c>
      <c r="E214">
        <v>12.31</v>
      </c>
      <c r="F214" t="str">
        <f>_xlfn.LET(_xlpm.raw,_xlfn.XLOOKUP(A214,SITE1!$C$4:$C$1313,SITE1!$E$4:$E$1313),_xlpm.cleanRaw,SUBSTITUTE(SUBSTITUTE(_xlpm.raw,"_PIN","."),"PIN","."),_xlpm.mainPart,MID(_xlpm.cleanRaw,2,FIND(".",_xlpm.cleanRaw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4" t="str">
        <f>_xlfn.LET(_xlpm.raw,_xlfn.XLOOKUP(A214,SITE3!$C$4:$C$1313,SITE3!$E$4:$E$1313),_xlpm.cleanRaw,SUBSTITUTE(SUBSTITUTE(_xlpm.raw,"_PIN","."),"PIN","."),_xlpm.mainPart,MID(_xlpm.cleanRaw,2,FIND(".",_xlpm.cleanRaw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4" t="str">
        <f>_xlfn.LET(_xlpm.raw,_xlfn.XLOOKUP(A214,SITE5!$C$4:$C$1313,SITE5!$E$4:$E$1313),_xlpm.cleanRaw,SUBSTITUTE(SUBSTITUTE(_xlpm.raw,"_PIN","."),"PIN","."),_xlpm.mainPart,MID(_xlpm.cleanRaw,2,FIND(".",_xlpm.cleanRaw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4" t="str">
        <f>""</f>
        <v/>
      </c>
      <c r="J214" t="str">
        <f t="shared" si="3"/>
        <v>AJ70;PCIE_6_SSATA_0_TXN;CA207;0.829999999999998;12.31;;;;</v>
      </c>
    </row>
    <row r="215" spans="1:10">
      <c r="A215" t="s">
        <v>4632</v>
      </c>
      <c r="B215" t="str">
        <f>_xlfn.XLOOKUP(A215,SITE1!$R$4:$R$1313,SITE1!$S$4:$S$1313)</f>
        <v>PCIE_6_SSATA_0_TXP</v>
      </c>
      <c r="C215" t="str" cm="1">
        <f t="array" ref="C215">_xlfn.TEXTJOIN(",",TRUE,_xlfn.UNIQUE(TRANSPOSE(_xlfn.MAP(_xlfn.XLOOKUP(A215,SITE1!$C$4:$C$1313,SITE1!$F$4:$L$1313),_xlfn.LAMBDA(_xlpm.x,IF(_xlpm.x&lt;&gt;"",TRIM(CLEAN(LEFT(_xlpm.x,FIND(".",_xlpm.x &amp; ".")-1))),""))))))</f>
        <v>CA208</v>
      </c>
      <c r="D215">
        <v>0</v>
      </c>
      <c r="E215">
        <v>12.31</v>
      </c>
      <c r="F215" t="str">
        <f>_xlfn.LET(_xlpm.raw,_xlfn.XLOOKUP(A215,SITE1!$C$4:$C$1313,SITE1!$E$4:$E$1313),_xlpm.cleanRaw,SUBSTITUTE(SUBSTITUTE(_xlpm.raw,"_PIN","."),"PIN","."),_xlpm.mainPart,MID(_xlpm.cleanRaw,2,FIND(".",_xlpm.cleanRaw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5" t="str">
        <f>_xlfn.LET(_xlpm.raw,_xlfn.XLOOKUP(A215,SITE3!$C$4:$C$1313,SITE3!$E$4:$E$1313),_xlpm.cleanRaw,SUBSTITUTE(SUBSTITUTE(_xlpm.raw,"_PIN","."),"PIN","."),_xlpm.mainPart,MID(_xlpm.cleanRaw,2,FIND(".",_xlpm.cleanRaw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5" t="str">
        <f>_xlfn.LET(_xlpm.raw,_xlfn.XLOOKUP(A215,SITE5!$C$4:$C$1313,SITE5!$E$4:$E$1313),_xlpm.cleanRaw,SUBSTITUTE(SUBSTITUTE(_xlpm.raw,"_PIN","."),"PIN","."),_xlpm.mainPart,MID(_xlpm.cleanRaw,2,FIND(".",_xlpm.cleanRaw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5" t="str">
        <f>""</f>
        <v/>
      </c>
      <c r="J215" t="str">
        <f t="shared" si="3"/>
        <v>AJ72;PCIE_6_SSATA_0_TXP;CA208;0;12.31;;;;</v>
      </c>
    </row>
    <row r="216" spans="1:10">
      <c r="A216" t="s">
        <v>4421</v>
      </c>
      <c r="B216" t="str">
        <f>_xlfn.XLOOKUP(A216,SITE1!$R$4:$R$1313,SITE1!$S$4:$S$1313)</f>
        <v>GPP_K_6_GBE_RMII_TXD_1</v>
      </c>
      <c r="C216" t="str" cm="1">
        <f t="array" ref="C216">_xlfn.TEXTJOIN(",",TRUE,_xlfn.UNIQUE(TRANSPOSE(_xlfn.MAP(_xlfn.XLOOKUP(A216,SITE1!$C$4:$C$1313,SITE1!$F$4:$L$1313),_xlfn.LAMBDA(_xlpm.x,IF(_xlpm.x&lt;&gt;"",TRIM(CLEAN(LEFT(_xlpm.x,FIND(".",_xlpm.x &amp; ".")-1))),""))))))</f>
        <v/>
      </c>
      <c r="D216">
        <v>32.204999999999998</v>
      </c>
      <c r="E216">
        <v>12.81</v>
      </c>
      <c r="F216" t="str">
        <f>_xlfn.LET(_xlpm.raw,_xlfn.XLOOKUP(A216,SITE1!$C$4:$C$1313,SITE1!$E$4:$E$1313),_xlpm.cleanRaw,SUBSTITUTE(SUBSTITUTE(_xlpm.raw,"_PIN","."),"PIN","."),_xlpm.mainPart,MID(_xlpm.cleanRaw,2,FIND(".",_xlpm.cleanRaw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216" t="str">
        <f>_xlfn.LET(_xlpm.raw,_xlfn.XLOOKUP(A216,SITE3!$C$4:$C$1313,SITE3!$E$4:$E$1313),_xlpm.cleanRaw,SUBSTITUTE(SUBSTITUTE(_xlpm.raw,"_PIN","."),"PIN","."),_xlpm.mainPart,MID(_xlpm.cleanRaw,2,FIND(".",_xlpm.cleanRaw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805081</v>
      </c>
      <c r="H216" t="str">
        <f>_xlfn.LET(_xlpm.raw,_xlfn.XLOOKUP(A216,SITE5!$C$4:$C$1313,SITE5!$E$4:$E$1313),_xlpm.cleanRaw,SUBSTITUTE(SUBSTITUTE(_xlpm.raw,"_PIN","."),"PIN","."),_xlpm.mainPart,MID(_xlpm.cleanRaw,2,FIND(".",_xlpm.cleanRaw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216" t="str">
        <f>""</f>
        <v/>
      </c>
      <c r="J216" t="str">
        <f t="shared" si="3"/>
        <v>AK2;GPP_K_6_GBE_RMII_TXD_1;;32.205;12.81;609099;805081;701099;</v>
      </c>
    </row>
    <row r="217" spans="1:10">
      <c r="A217" t="s">
        <v>4427</v>
      </c>
      <c r="B217" t="str">
        <f>_xlfn.XLOOKUP(A217,SITE1!$R$4:$R$1313,SITE1!$S$4:$S$1313)</f>
        <v>GPP_K_9_GBE_RMII_ARB_OUT</v>
      </c>
      <c r="C217" t="str" cm="1">
        <f t="array" ref="C217">_xlfn.TEXTJOIN(",",TRUE,_xlfn.UNIQUE(TRANSPOSE(_xlfn.MAP(_xlfn.XLOOKUP(A217,SITE1!$C$4:$C$1313,SITE1!$F$4:$L$1313),_xlfn.LAMBDA(_xlpm.x,IF(_xlpm.x&lt;&gt;"",TRIM(CLEAN(LEFT(_xlpm.x,FIND(".",_xlpm.x &amp; ".")-1))),""))))))</f>
        <v/>
      </c>
      <c r="D217">
        <v>31.375</v>
      </c>
      <c r="E217">
        <v>12.81</v>
      </c>
      <c r="F217" t="str">
        <f>_xlfn.LET(_xlpm.raw,_xlfn.XLOOKUP(A217,SITE1!$C$4:$C$1313,SITE1!$E$4:$E$1313),_xlpm.cleanRaw,SUBSTITUTE(SUBSTITUTE(_xlpm.raw,"_PIN","."),"PIN","."),_xlpm.mainPart,MID(_xlpm.cleanRaw,2,FIND(".",_xlpm.cleanRaw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217" t="str">
        <f>_xlfn.LET(_xlpm.raw,_xlfn.XLOOKUP(A217,SITE3!$C$4:$C$1313,SITE3!$E$4:$E$1313),_xlpm.cleanRaw,SUBSTITUTE(SUBSTITUTE(_xlpm.raw,"_PIN","."),"PIN","."),_xlpm.mainPart,MID(_xlpm.cleanRaw,2,FIND(".",_xlpm.cleanRaw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802072</v>
      </c>
      <c r="H217" t="str">
        <f>_xlfn.LET(_xlpm.raw,_xlfn.XLOOKUP(A217,SITE5!$C$4:$C$1313,SITE5!$E$4:$E$1313),_xlpm.cleanRaw,SUBSTITUTE(SUBSTITUTE(_xlpm.raw,"_PIN","."),"PIN","."),_xlpm.mainPart,MID(_xlpm.cleanRaw,2,FIND(".",_xlpm.cleanRaw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705070</v>
      </c>
      <c r="I217" t="str">
        <f>""</f>
        <v/>
      </c>
      <c r="J217" t="str">
        <f t="shared" si="3"/>
        <v>AK4;GPP_K_9_GBE_RMII_ARB_OUT;;31.375;12.81;605070;802072;705070;</v>
      </c>
    </row>
    <row r="218" spans="1:10">
      <c r="A218" t="s">
        <v>150</v>
      </c>
      <c r="B218" t="str">
        <f>_xlfn.XLOOKUP(A218,SITE1!$R$4:$R$1313,SITE1!$S$4:$S$1313)</f>
        <v>GPP_F_1_SATAXPCIE_4_SATAGP_4</v>
      </c>
      <c r="C218" t="str" cm="1">
        <f t="array" ref="C218">_xlfn.TEXTJOIN(",",TRUE,_xlfn.UNIQUE(TRANSPOSE(_xlfn.MAP(_xlfn.XLOOKUP(A218,SITE1!$C$4:$C$1313,SITE1!$F$4:$L$1313),_xlfn.LAMBDA(_xlpm.x,IF(_xlpm.x&lt;&gt;"",TRIM(CLEAN(LEFT(_xlpm.x,FIND(".",_xlpm.x &amp; ".")-1))),""))))))</f>
        <v/>
      </c>
      <c r="D218">
        <v>29.187999999999999</v>
      </c>
      <c r="E218">
        <v>13.061999999999999</v>
      </c>
      <c r="F218" t="str">
        <f>_xlfn.LET(_xlpm.raw,_xlfn.XLOOKUP(A218,SITE1!$C$4:$C$1313,SITE1!$E$4:$E$1313),_xlpm.cleanRaw,SUBSTITUTE(SUBSTITUTE(_xlpm.raw,"_PIN","."),"PIN","."),_xlpm.mainPart,MID(_xlpm.cleanRaw,2,FIND(".",_xlpm.cleanRaw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218" t="str">
        <f>_xlfn.LET(_xlpm.raw,_xlfn.XLOOKUP(A218,SITE3!$C$4:$C$1313,SITE3!$E$4:$E$1313),_xlpm.cleanRaw,SUBSTITUTE(SUBSTITUTE(_xlpm.raw,"_PIN","."),"PIN","."),_xlpm.mainPart,MID(_xlpm.cleanRaw,2,FIND(".",_xlpm.cleanRaw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802046</v>
      </c>
      <c r="H218" t="str">
        <f>_xlfn.LET(_xlpm.raw,_xlfn.XLOOKUP(A218,SITE5!$C$4:$C$1313,SITE5!$E$4:$E$1313),_xlpm.cleanRaw,SUBSTITUTE(SUBSTITUTE(_xlpm.raw,"_PIN","."),"PIN","."),_xlpm.mainPart,MID(_xlpm.cleanRaw,2,FIND(".",_xlpm.cleanRaw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705046</v>
      </c>
      <c r="I218" t="str">
        <f>""</f>
        <v/>
      </c>
      <c r="J218" t="str">
        <f t="shared" si="3"/>
        <v>AK9;GPP_F_1_SATAXPCIE_4_SATAGP_4;;29.188;13.062;605046;802046;705046;</v>
      </c>
    </row>
    <row r="219" spans="1:10">
      <c r="A219" t="s">
        <v>77</v>
      </c>
      <c r="B219" t="str">
        <f>_xlfn.XLOOKUP(A219,SITE1!$R$4:$R$1313,SITE1!$S$4:$S$1313)</f>
        <v>GPP_F_3_SATAXPCIE_6_SATAGP_6</v>
      </c>
      <c r="C219" t="str" cm="1">
        <f t="array" ref="C219">_xlfn.TEXTJOIN(",",TRUE,_xlfn.UNIQUE(TRANSPOSE(_xlfn.MAP(_xlfn.XLOOKUP(A219,SITE1!$C$4:$C$1313,SITE1!$F$4:$L$1313),_xlfn.LAMBDA(_xlpm.x,IF(_xlpm.x&lt;&gt;"",TRIM(CLEAN(LEFT(_xlpm.x,FIND(".",_xlpm.x &amp; ".")-1))),""))))))</f>
        <v/>
      </c>
      <c r="D219">
        <v>27.470999999999901</v>
      </c>
      <c r="E219">
        <v>13.061999999999999</v>
      </c>
      <c r="F219" t="str">
        <f>_xlfn.LET(_xlpm.raw,_xlfn.XLOOKUP(A219,SITE1!$C$4:$C$1313,SITE1!$E$4:$E$1313),_xlpm.cleanRaw,SUBSTITUTE(SUBSTITUTE(_xlpm.raw,"_PIN","."),"PIN","."),_xlpm.mainPart,MID(_xlpm.cleanRaw,2,FIND(".",_xlpm.cleanRaw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219" t="str">
        <f>_xlfn.LET(_xlpm.raw,_xlfn.XLOOKUP(A219,SITE3!$C$4:$C$1313,SITE3!$E$4:$E$1313),_xlpm.cleanRaw,SUBSTITUTE(SUBSTITUTE(_xlpm.raw,"_PIN","."),"PIN","."),_xlpm.mainPart,MID(_xlpm.cleanRaw,2,FIND(".",_xlpm.cleanRaw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802048</v>
      </c>
      <c r="H219" t="str">
        <f>_xlfn.LET(_xlpm.raw,_xlfn.XLOOKUP(A219,SITE5!$C$4:$C$1313,SITE5!$E$4:$E$1313),_xlpm.cleanRaw,SUBSTITUTE(SUBSTITUTE(_xlpm.raw,"_PIN","."),"PIN","."),_xlpm.mainPart,MID(_xlpm.cleanRaw,2,FIND(".",_xlpm.cleanRaw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705048</v>
      </c>
      <c r="I219" t="str">
        <f>""</f>
        <v/>
      </c>
      <c r="J219" t="str">
        <f t="shared" si="3"/>
        <v>AK13;GPP_F_3_SATAXPCIE_6_SATAGP_6;;27.4709999999999;13.062;605048;802048;705048;</v>
      </c>
    </row>
    <row r="220" spans="1:10">
      <c r="A220" t="s">
        <v>4274</v>
      </c>
      <c r="B220" t="str">
        <f>_xlfn.XLOOKUP(A220,SITE1!$R$4:$R$1313,SITE1!$S$4:$S$1313)</f>
        <v>GPP_F_7_SATA_DEVSLP_5</v>
      </c>
      <c r="C220" t="str" cm="1">
        <f t="array" ref="C220">_xlfn.TEXTJOIN(",",TRUE,_xlfn.UNIQUE(TRANSPOSE(_xlfn.MAP(_xlfn.XLOOKUP(A220,SITE1!$C$4:$C$1313,SITE1!$F$4:$L$1313),_xlfn.LAMBDA(_xlpm.x,IF(_xlpm.x&lt;&gt;"",TRIM(CLEAN(LEFT(_xlpm.x,FIND(".",_xlpm.x &amp; ".")-1))),""))))))</f>
        <v/>
      </c>
      <c r="D220">
        <v>25.753999999999898</v>
      </c>
      <c r="E220">
        <v>13.061999999999999</v>
      </c>
      <c r="F220" t="str">
        <f>_xlfn.LET(_xlpm.raw,_xlfn.XLOOKUP(A220,SITE1!$C$4:$C$1313,SITE1!$E$4:$E$1313),_xlpm.cleanRaw,SUBSTITUTE(SUBSTITUTE(_xlpm.raw,"_PIN","."),"PIN","."),_xlpm.mainPart,MID(_xlpm.cleanRaw,2,FIND(".",_xlpm.cleanRaw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220" t="str">
        <f>_xlfn.LET(_xlpm.raw,_xlfn.XLOOKUP(A220,SITE3!$C$4:$C$1313,SITE3!$E$4:$E$1313),_xlpm.cleanRaw,SUBSTITUTE(SUBSTITUTE(_xlpm.raw,"_PIN","."),"PIN","."),_xlpm.mainPart,MID(_xlpm.cleanRaw,2,FIND(".",_xlpm.cleanRaw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802047</v>
      </c>
      <c r="H220" t="str">
        <f>_xlfn.LET(_xlpm.raw,_xlfn.XLOOKUP(A220,SITE5!$C$4:$C$1313,SITE5!$E$4:$E$1313),_xlpm.cleanRaw,SUBSTITUTE(SUBSTITUTE(_xlpm.raw,"_PIN","."),"PIN","."),_xlpm.mainPart,MID(_xlpm.cleanRaw,2,FIND(".",_xlpm.cleanRaw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705047</v>
      </c>
      <c r="I220" t="str">
        <f>""</f>
        <v/>
      </c>
      <c r="J220" t="str">
        <f t="shared" si="3"/>
        <v>AK17;GPP_F_7_SATA_DEVSLP_5;;25.7539999999999;13.062;605047;802047;705047;</v>
      </c>
    </row>
    <row r="221" spans="1:10">
      <c r="A221" t="s">
        <v>4260</v>
      </c>
      <c r="B221" t="str">
        <f>_xlfn.XLOOKUP(A221,SITE1!$R$4:$R$1313,SITE1!$S$4:$S$1313)</f>
        <v>GPP_F_2_SATAXPCIE_5_SATAGP_5</v>
      </c>
      <c r="C221" t="str" cm="1">
        <f t="array" ref="C221">_xlfn.TEXTJOIN(",",TRUE,_xlfn.UNIQUE(TRANSPOSE(_xlfn.MAP(_xlfn.XLOOKUP(A221,SITE1!$C$4:$C$1313,SITE1!$F$4:$L$1313),_xlfn.LAMBDA(_xlpm.x,IF(_xlpm.x&lt;&gt;"",TRIM(CLEAN(LEFT(_xlpm.x,FIND(".",_xlpm.x &amp; ".")-1))),""))))))</f>
        <v/>
      </c>
      <c r="D221">
        <v>24.036999999999999</v>
      </c>
      <c r="E221">
        <v>13.061999999999999</v>
      </c>
      <c r="F221" t="str">
        <f>_xlfn.LET(_xlpm.raw,_xlfn.XLOOKUP(A221,SITE1!$C$4:$C$1313,SITE1!$E$4:$E$1313),_xlpm.cleanRaw,SUBSTITUTE(SUBSTITUTE(_xlpm.raw,"_PIN","."),"PIN","."),_xlpm.mainPart,MID(_xlpm.cleanRaw,2,FIND(".",_xlpm.cleanRaw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221" t="str">
        <f>_xlfn.LET(_xlpm.raw,_xlfn.XLOOKUP(A221,SITE3!$C$4:$C$1313,SITE3!$E$4:$E$1313),_xlpm.cleanRaw,SUBSTITUTE(SUBSTITUTE(_xlpm.raw,"_PIN","."),"PIN","."),_xlpm.mainPart,MID(_xlpm.cleanRaw,2,FIND(".",_xlpm.cleanRaw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802045</v>
      </c>
      <c r="H221" t="str">
        <f>_xlfn.LET(_xlpm.raw,_xlfn.XLOOKUP(A221,SITE5!$C$4:$C$1313,SITE5!$E$4:$E$1313),_xlpm.cleanRaw,SUBSTITUTE(SUBSTITUTE(_xlpm.raw,"_PIN","."),"PIN","."),_xlpm.mainPart,MID(_xlpm.cleanRaw,2,FIND(".",_xlpm.cleanRaw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705045</v>
      </c>
      <c r="I221" t="str">
        <f>""</f>
        <v/>
      </c>
      <c r="J221" t="str">
        <f t="shared" si="3"/>
        <v>AK20;GPP_F_2_SATAXPCIE_5_SATAGP_5;;24.037;13.062;605045;802045;705045;</v>
      </c>
    </row>
    <row r="222" spans="1:10">
      <c r="A222" t="s">
        <v>5100</v>
      </c>
      <c r="B222" t="str">
        <f>_xlfn.XLOOKUP(A222,SITE1!$R$4:$R$1313,SITE1!$S$4:$S$1313)</f>
        <v>VCCPLDO_1P8</v>
      </c>
      <c r="C222" t="str" cm="1">
        <f t="array" ref="C222">_xlfn.TEXTJOIN(",",TRUE,_xlfn.UNIQUE(TRANSPOSE(_xlfn.MAP(_xlfn.XLOOKUP(A222,SITE1!$C$4:$C$1313,SITE1!$F$4:$L$1313),_xlfn.LAMBDA(_xlpm.x,IF(_xlpm.x&lt;&gt;"",TRIM(CLEAN(LEFT(_xlpm.x,FIND(".",_xlpm.x &amp; ".")-1))),""))))))</f>
        <v/>
      </c>
      <c r="D222">
        <v>22.32</v>
      </c>
      <c r="E222">
        <v>13.061999999999999</v>
      </c>
      <c r="F222" t="str">
        <f>_xlfn.LET(_xlpm.raw,_xlfn.XLOOKUP(A222,SITE1!$C$4:$C$1313,SITE1!$E$4:$E$1313),_xlpm.cleanRaw,SUBSTITUTE(SUBSTITUTE(_xlpm.raw,"_PIN","."),"PIN","."),_xlpm.mainPart,MID(_xlpm.cleanRaw,2,FIND(".",_xlpm.cleanRaw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2" t="str">
        <f>_xlfn.LET(_xlpm.raw,_xlfn.XLOOKUP(A222,SITE5!$C$4:$C$1313,SITE5!$E$4:$E$1313),_xlpm.cleanRaw,SUBSTITUTE(SUBSTITUTE(_xlpm.raw,"_PIN","."),"PIN","."),_xlpm.mainPart,MID(_xlpm.cleanRaw,2,FIND(".",_xlpm.cleanRaw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2" t="str">
        <f>""</f>
        <v/>
      </c>
      <c r="J222" t="str">
        <f t="shared" si="3"/>
        <v>AK24;VCCPLDO_1P8;;22.32;13.062;;;;</v>
      </c>
    </row>
    <row r="223" spans="1:10">
      <c r="A223" t="s">
        <v>5214</v>
      </c>
      <c r="B223" t="str">
        <f>_xlfn.XLOOKUP(A223,SITE1!$R$4:$R$1313,SITE1!$S$4:$S$1313)</f>
        <v>VSS</v>
      </c>
      <c r="C223" t="str" cm="1">
        <f t="array" ref="C223">_xlfn.TEXTJOIN(",",TRUE,_xlfn.UNIQUE(TRANSPOSE(_xlfn.MAP(_xlfn.XLOOKUP(A223,SITE1!$C$4:$C$1313,SITE1!$F$4:$L$1313),_xlfn.LAMBDA(_xlpm.x,IF(_xlpm.x&lt;&gt;"",TRIM(CLEAN(LEFT(_xlpm.x,FIND(".",_xlpm.x &amp; ".")-1))),""))))))</f>
        <v/>
      </c>
      <c r="D223">
        <v>21.510999999999999</v>
      </c>
      <c r="E223">
        <v>13.061999999999999</v>
      </c>
      <c r="F223" t="str">
        <f>_xlfn.LET(_xlpm.raw,_xlfn.XLOOKUP(A223,SITE1!$C$4:$C$1313,SITE1!$E$4:$E$1313),_xlpm.cleanRaw,SUBSTITUTE(SUBSTITUTE(_xlpm.raw,"_PIN","."),"PIN","."),_xlpm.mainPart,MID(_xlpm.cleanRaw,2,FIND(".",_xlpm.cleanRaw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3" t="str">
        <f>_xlfn.LET(_xlpm.raw,_xlfn.XLOOKUP(A223,SITE3!$C$4:$C$1313,SITE3!$E$4:$E$1313),_xlpm.cleanRaw,SUBSTITUTE(SUBSTITUTE(_xlpm.raw,"_PIN","."),"PIN","."),_xlpm.mainPart,MID(_xlpm.cleanRaw,2,FIND(".",_xlpm.cleanRaw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3" t="str">
        <f>_xlfn.LET(_xlpm.raw,_xlfn.XLOOKUP(A223,SITE5!$C$4:$C$1313,SITE5!$E$4:$E$1313),_xlpm.cleanRaw,SUBSTITUTE(SUBSTITUTE(_xlpm.raw,"_PIN","."),"PIN","."),_xlpm.mainPart,MID(_xlpm.cleanRaw,2,FIND(".",_xlpm.cleanRaw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3" t="str">
        <f>""</f>
        <v/>
      </c>
      <c r="J223" t="str">
        <f t="shared" si="3"/>
        <v>AK26;VSS;;21.511;13.062;;;;</v>
      </c>
    </row>
    <row r="224" spans="1:10">
      <c r="A224" t="s">
        <v>76</v>
      </c>
      <c r="B224" t="str">
        <f>_xlfn.XLOOKUP(A224,SITE1!$R$4:$R$1313,SITE1!$S$4:$S$1313)</f>
        <v>VCCIO_1P05</v>
      </c>
      <c r="C224" t="str" cm="1">
        <f t="array" ref="C224">_xlfn.TEXTJOIN(",",TRUE,_xlfn.UNIQUE(TRANSPOSE(_xlfn.MAP(_xlfn.XLOOKUP(A224,SITE1!$C$4:$C$1313,SITE1!$F$4:$L$1313),_xlfn.LAMBDA(_xlpm.x,IF(_xlpm.x&lt;&gt;"",TRIM(CLEAN(LEFT(_xlpm.x,FIND(".",_xlpm.x &amp; ".")-1))),""))))))</f>
        <v/>
      </c>
      <c r="D224">
        <v>20.710999999999999</v>
      </c>
      <c r="E224">
        <v>13.061999999999999</v>
      </c>
      <c r="F224" t="str">
        <f>_xlfn.LET(_xlpm.raw,_xlfn.XLOOKUP(A224,SITE1!$C$4:$C$1313,SITE1!$E$4:$E$1313),_xlpm.cleanRaw,SUBSTITUTE(SUBSTITUTE(_xlpm.raw,"_PIN","."),"PIN","."),_xlpm.mainPart,MID(_xlpm.cleanRaw,2,FIND(".",_xlpm.cleanRaw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4" t="str">
        <f>_xlfn.LET(_xlpm.raw,_xlfn.XLOOKUP(A224,SITE3!$C$4:$C$1313,SITE3!$E$4:$E$1313),_xlpm.cleanRaw,SUBSTITUTE(SUBSTITUTE(_xlpm.raw,"_PIN","."),"PIN","."),_xlpm.mainPart,MID(_xlpm.cleanRaw,2,FIND(".",_xlpm.cleanRaw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4" t="str">
        <f>_xlfn.LET(_xlpm.raw,_xlfn.XLOOKUP(A224,SITE5!$C$4:$C$1313,SITE5!$E$4:$E$1313),_xlpm.cleanRaw,SUBSTITUTE(SUBSTITUTE(_xlpm.raw,"_PIN","."),"PIN","."),_xlpm.mainPart,MID(_xlpm.cleanRaw,2,FIND(".",_xlpm.cleanRaw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4" t="str">
        <f>""</f>
        <v/>
      </c>
      <c r="J224" t="str">
        <f t="shared" si="3"/>
        <v>AK27;VCCIO_1P05;;20.711;13.062;;;;</v>
      </c>
    </row>
    <row r="225" spans="1:10">
      <c r="A225" t="s">
        <v>75</v>
      </c>
      <c r="B225" t="str">
        <f>_xlfn.XLOOKUP(A225,SITE1!$R$4:$R$1313,SITE1!$S$4:$S$1313)</f>
        <v>VCCPSPI_1P8</v>
      </c>
      <c r="C225" t="str" cm="1">
        <f t="array" ref="C225">_xlfn.TEXTJOIN(",",TRUE,_xlfn.UNIQUE(TRANSPOSE(_xlfn.MAP(_xlfn.XLOOKUP(A225,SITE1!$C$4:$C$1313,SITE1!$F$4:$L$1313),_xlfn.LAMBDA(_xlpm.x,IF(_xlpm.x&lt;&gt;"",TRIM(CLEAN(LEFT(_xlpm.x,FIND(".",_xlpm.x &amp; ".")-1))),""))))))</f>
        <v/>
      </c>
      <c r="D225">
        <v>19.91</v>
      </c>
      <c r="E225">
        <v>13.061999999999999</v>
      </c>
      <c r="F225" t="str">
        <f>_xlfn.LET(_xlpm.raw,_xlfn.XLOOKUP(A225,SITE1!$C$4:$C$1313,SITE1!$E$4:$E$1313),_xlpm.cleanRaw,SUBSTITUTE(SUBSTITUTE(_xlpm.raw,"_PIN","."),"PIN","."),_xlpm.mainPart,MID(_xlpm.cleanRaw,2,FIND(".",_xlpm.cleanRaw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5" t="str">
        <f>_xlfn.LET(_xlpm.raw,_xlfn.XLOOKUP(A225,SITE5!$C$4:$C$1313,SITE5!$E$4:$E$1313),_xlpm.cleanRaw,SUBSTITUTE(SUBSTITUTE(_xlpm.raw,"_PIN","."),"PIN","."),_xlpm.mainPart,MID(_xlpm.cleanRaw,2,FIND(".",_xlpm.cleanRaw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5" t="str">
        <f>""</f>
        <v/>
      </c>
      <c r="J225" t="str">
        <f t="shared" si="3"/>
        <v>AK29;VCCPSPI_1P8;;19.91;13.062;;;;</v>
      </c>
    </row>
    <row r="226" spans="1:10">
      <c r="A226" t="s">
        <v>5215</v>
      </c>
      <c r="B226" t="str">
        <f>_xlfn.XLOOKUP(A226,SITE1!$R$4:$R$1313,SITE1!$S$4:$S$1313)</f>
        <v>VSS</v>
      </c>
      <c r="C226" t="str" cm="1">
        <f t="array" ref="C226">_xlfn.TEXTJOIN(",",TRUE,_xlfn.UNIQUE(TRANSPOSE(_xlfn.MAP(_xlfn.XLOOKUP(A226,SITE1!$C$4:$C$1313,SITE1!$F$4:$L$1313),_xlfn.LAMBDA(_xlpm.x,IF(_xlpm.x&lt;&gt;"",TRIM(CLEAN(LEFT(_xlpm.x,FIND(".",_xlpm.x &amp; ".")-1))),""))))))</f>
        <v/>
      </c>
      <c r="D226">
        <v>19.11</v>
      </c>
      <c r="E226">
        <v>13.061999999999999</v>
      </c>
      <c r="F226" t="str">
        <f>_xlfn.LET(_xlpm.raw,_xlfn.XLOOKUP(A226,SITE1!$C$4:$C$1313,SITE1!$E$4:$E$1313),_xlpm.cleanRaw,SUBSTITUTE(SUBSTITUTE(_xlpm.raw,"_PIN","."),"PIN","."),_xlpm.mainPart,MID(_xlpm.cleanRaw,2,FIND(".",_xlpm.cleanRaw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6" t="str">
        <f>_xlfn.LET(_xlpm.raw,_xlfn.XLOOKUP(A226,SITE3!$C$4:$C$1313,SITE3!$E$4:$E$1313),_xlpm.cleanRaw,SUBSTITUTE(SUBSTITUTE(_xlpm.raw,"_PIN","."),"PIN","."),_xlpm.mainPart,MID(_xlpm.cleanRaw,2,FIND(".",_xlpm.cleanRaw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6" t="str">
        <f>_xlfn.LET(_xlpm.raw,_xlfn.XLOOKUP(A226,SITE5!$C$4:$C$1313,SITE5!$E$4:$E$1313),_xlpm.cleanRaw,SUBSTITUTE(SUBSTITUTE(_xlpm.raw,"_PIN","."),"PIN","."),_xlpm.mainPart,MID(_xlpm.cleanRaw,2,FIND(".",_xlpm.cleanRaw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6" t="str">
        <f>""</f>
        <v/>
      </c>
      <c r="J226" t="str">
        <f t="shared" si="3"/>
        <v>AK30;VSS;;19.11;13.062;;;;</v>
      </c>
    </row>
    <row r="227" spans="1:10">
      <c r="A227" t="s">
        <v>5127</v>
      </c>
      <c r="B227" t="str">
        <f>_xlfn.XLOOKUP(A227,SITE1!$R$4:$R$1313,SITE1!$S$4:$S$1313)</f>
        <v>VNNPRIM</v>
      </c>
      <c r="C227" t="str" cm="1">
        <f t="array" ref="C227">_xlfn.TEXTJOIN(",",TRUE,_xlfn.UNIQUE(TRANSPOSE(_xlfn.MAP(_xlfn.XLOOKUP(A227,SITE1!$C$4:$C$1313,SITE1!$F$4:$L$1313),_xlfn.LAMBDA(_xlpm.x,IF(_xlpm.x&lt;&gt;"",TRIM(CLEAN(LEFT(_xlpm.x,FIND(".",_xlpm.x &amp; ".")-1))),""))))))</f>
        <v/>
      </c>
      <c r="D227">
        <v>18.309999999999999</v>
      </c>
      <c r="E227">
        <v>13.061999999999999</v>
      </c>
      <c r="F227" t="str">
        <f>_xlfn.LET(_xlpm.raw,_xlfn.XLOOKUP(A227,SITE1!$C$4:$C$1313,SITE1!$E$4:$E$1313),_xlpm.cleanRaw,SUBSTITUTE(SUBSTITUTE(_xlpm.raw,"_PIN","."),"PIN","."),_xlpm.mainPart,MID(_xlpm.cleanRaw,2,FIND(".",_xlpm.cleanRaw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7" t="str">
        <f>_xlfn.LET(_xlpm.raw,_xlfn.XLOOKUP(A227,SITE3!$C$4:$C$1313,SITE3!$E$4:$E$1313),_xlpm.cleanRaw,SUBSTITUTE(SUBSTITUTE(_xlpm.raw,"_PIN","."),"PIN","."),_xlpm.mainPart,MID(_xlpm.cleanRaw,2,FIND(".",_xlpm.cleanRaw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7" t="str">
        <f>_xlfn.LET(_xlpm.raw,_xlfn.XLOOKUP(A227,SITE5!$C$4:$C$1313,SITE5!$E$4:$E$1313),_xlpm.cleanRaw,SUBSTITUTE(SUBSTITUTE(_xlpm.raw,"_PIN","."),"PIN","."),_xlpm.mainPart,MID(_xlpm.cleanRaw,2,FIND(".",_xlpm.cleanRaw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7" t="str">
        <f>""</f>
        <v/>
      </c>
      <c r="J227" t="str">
        <f t="shared" si="3"/>
        <v>AK32;VNNPRIM;;18.31;13.062;;;;</v>
      </c>
    </row>
    <row r="228" spans="1:10">
      <c r="A228" t="s">
        <v>5130</v>
      </c>
      <c r="B228" t="str">
        <f>_xlfn.XLOOKUP(A228,SITE1!$R$4:$R$1313,SITE1!$S$4:$S$1313)</f>
        <v>VNNPRIM</v>
      </c>
      <c r="C228" t="str" cm="1">
        <f t="array" ref="C228">_xlfn.TEXTJOIN(",",TRUE,_xlfn.UNIQUE(TRANSPOSE(_xlfn.MAP(_xlfn.XLOOKUP(A228,SITE1!$C$4:$C$1313,SITE1!$F$4:$L$1313),_xlfn.LAMBDA(_xlpm.x,IF(_xlpm.x&lt;&gt;"",TRIM(CLEAN(LEFT(_xlpm.x,FIND(".",_xlpm.x &amp; ".")-1))),""))))))</f>
        <v/>
      </c>
      <c r="D228">
        <v>17.509999999999899</v>
      </c>
      <c r="E228">
        <v>13.061999999999999</v>
      </c>
      <c r="F228" t="str">
        <f>_xlfn.LET(_xlpm.raw,_xlfn.XLOOKUP(A228,SITE1!$C$4:$C$1313,SITE1!$E$4:$E$1313),_xlpm.cleanRaw,SUBSTITUTE(SUBSTITUTE(_xlpm.raw,"_PIN","."),"PIN","."),_xlpm.mainPart,MID(_xlpm.cleanRaw,2,FIND(".",_xlpm.cleanRaw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8" t="str">
        <f>_xlfn.LET(_xlpm.raw,_xlfn.XLOOKUP(A228,SITE5!$C$4:$C$1313,SITE5!$E$4:$E$1313),_xlpm.cleanRaw,SUBSTITUTE(SUBSTITUTE(_xlpm.raw,"_PIN","."),"PIN","."),_xlpm.mainPart,MID(_xlpm.cleanRaw,2,FIND(".",_xlpm.cleanRaw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8" t="str">
        <f>""</f>
        <v/>
      </c>
      <c r="J228" t="str">
        <f t="shared" si="3"/>
        <v>AK34;VNNPRIM;;17.5099999999999;13.062;;;;</v>
      </c>
    </row>
    <row r="229" spans="1:10">
      <c r="A229" t="s">
        <v>5173</v>
      </c>
      <c r="B229" t="str">
        <f>_xlfn.XLOOKUP(A229,SITE1!$R$4:$R$1313,SITE1!$S$4:$S$1313)</f>
        <v>VNNPRIM_SENSE</v>
      </c>
      <c r="C229" t="str" cm="1">
        <f t="array" ref="C229">_xlfn.TEXTJOIN(",",TRUE,_xlfn.UNIQUE(TRANSPOSE(_xlfn.MAP(_xlfn.XLOOKUP(A229,SITE1!$C$4:$C$1313,SITE1!$F$4:$L$1313),_xlfn.LAMBDA(_xlpm.x,IF(_xlpm.x&lt;&gt;"",TRIM(CLEAN(LEFT(_xlpm.x,FIND(".",_xlpm.x &amp; ".")-1))),""))))))</f>
        <v>RA2</v>
      </c>
      <c r="D229">
        <v>16.709999999999901</v>
      </c>
      <c r="E229">
        <v>13.061999999999999</v>
      </c>
      <c r="F229" t="str">
        <f>_xlfn.LET(_xlpm.raw,_xlfn.XLOOKUP(A229,SITE1!$C$4:$C$1313,SITE1!$E$4:$E$1313),_xlpm.cleanRaw,SUBSTITUTE(SUBSTITUTE(_xlpm.raw,"_PIN","."),"PIN","."),_xlpm.mainPart,MID(_xlpm.cleanRaw,2,FIND(".",_xlpm.cleanRaw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9" t="str">
        <f>_xlfn.LET(_xlpm.raw,_xlfn.XLOOKUP(A229,SITE3!$C$4:$C$1313,SITE3!$E$4:$E$1313),_xlpm.cleanRaw,SUBSTITUTE(SUBSTITUTE(_xlpm.raw,"_PIN","."),"PIN","."),_xlpm.mainPart,MID(_xlpm.cleanRaw,2,FIND(".",_xlpm.cleanRaw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9" t="str">
        <f>_xlfn.LET(_xlpm.raw,_xlfn.XLOOKUP(A229,SITE5!$C$4:$C$1313,SITE5!$E$4:$E$1313),_xlpm.cleanRaw,SUBSTITUTE(SUBSTITUTE(_xlpm.raw,"_PIN","."),"PIN","."),_xlpm.mainPart,MID(_xlpm.cleanRaw,2,FIND(".",_xlpm.cleanRaw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9" t="str">
        <f>""</f>
        <v/>
      </c>
      <c r="J229" t="str">
        <f t="shared" si="3"/>
        <v>AK36;VNNPRIM_SENSE;RA2;16.7099999999999;13.062;;;;</v>
      </c>
    </row>
    <row r="230" spans="1:10">
      <c r="A230" t="s">
        <v>5131</v>
      </c>
      <c r="B230" t="str">
        <f>_xlfn.XLOOKUP(A230,SITE1!$R$4:$R$1313,SITE1!$S$4:$S$1313)</f>
        <v>VNNPRIM</v>
      </c>
      <c r="C230" t="str" cm="1">
        <f t="array" ref="C230">_xlfn.TEXTJOIN(",",TRUE,_xlfn.UNIQUE(TRANSPOSE(_xlfn.MAP(_xlfn.XLOOKUP(A230,SITE1!$C$4:$C$1313,SITE1!$F$4:$L$1313),_xlfn.LAMBDA(_xlpm.x,IF(_xlpm.x&lt;&gt;"",TRIM(CLEAN(LEFT(_xlpm.x,FIND(".",_xlpm.x &amp; ".")-1))),""))))))</f>
        <v/>
      </c>
      <c r="D230">
        <v>15.909999999999901</v>
      </c>
      <c r="E230">
        <v>13.061999999999999</v>
      </c>
      <c r="F230" t="str">
        <f>_xlfn.LET(_xlpm.raw,_xlfn.XLOOKUP(A230,SITE1!$C$4:$C$1313,SITE1!$E$4:$E$1313),_xlpm.cleanRaw,SUBSTITUTE(SUBSTITUTE(_xlpm.raw,"_PIN","."),"PIN","."),_xlpm.mainPart,MID(_xlpm.cleanRaw,2,FIND(".",_xlpm.cleanRaw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0" t="str">
        <f>_xlfn.LET(_xlpm.raw,_xlfn.XLOOKUP(A230,SITE3!$C$4:$C$1313,SITE3!$E$4:$E$1313),_xlpm.cleanRaw,SUBSTITUTE(SUBSTITUTE(_xlpm.raw,"_PIN","."),"PIN","."),_xlpm.mainPart,MID(_xlpm.cleanRaw,2,FIND(".",_xlpm.cleanRaw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0" t="str">
        <f>_xlfn.LET(_xlpm.raw,_xlfn.XLOOKUP(A230,SITE5!$C$4:$C$1313,SITE5!$E$4:$E$1313),_xlpm.cleanRaw,SUBSTITUTE(SUBSTITUTE(_xlpm.raw,"_PIN","."),"PIN","."),_xlpm.mainPart,MID(_xlpm.cleanRaw,2,FIND(".",_xlpm.cleanRaw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0" t="str">
        <f>""</f>
        <v/>
      </c>
      <c r="J230" t="str">
        <f t="shared" si="3"/>
        <v>AK37;VNNPRIM;;15.9099999999999;13.062;;;;</v>
      </c>
    </row>
    <row r="231" spans="1:10">
      <c r="A231" t="s">
        <v>5132</v>
      </c>
      <c r="B231" t="str">
        <f>_xlfn.XLOOKUP(A231,SITE1!$R$4:$R$1313,SITE1!$S$4:$S$1313)</f>
        <v>VNNPRIM</v>
      </c>
      <c r="C231" t="str" cm="1">
        <f t="array" ref="C231">_xlfn.TEXTJOIN(",",TRUE,_xlfn.UNIQUE(TRANSPOSE(_xlfn.MAP(_xlfn.XLOOKUP(A231,SITE1!$C$4:$C$1313,SITE1!$F$4:$L$1313),_xlfn.LAMBDA(_xlpm.x,IF(_xlpm.x&lt;&gt;"",TRIM(CLEAN(LEFT(_xlpm.x,FIND(".",_xlpm.x &amp; ".")-1))),""))))))</f>
        <v/>
      </c>
      <c r="D231">
        <v>15.11</v>
      </c>
      <c r="E231">
        <v>13.061999999999999</v>
      </c>
      <c r="F231" t="str">
        <f>_xlfn.LET(_xlpm.raw,_xlfn.XLOOKUP(A231,SITE1!$C$4:$C$1313,SITE1!$E$4:$E$1313),_xlpm.cleanRaw,SUBSTITUTE(SUBSTITUTE(_xlpm.raw,"_PIN","."),"PIN","."),_xlpm.mainPart,MID(_xlpm.cleanRaw,2,FIND(".",_xlpm.cleanRaw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1" t="str">
        <f>_xlfn.LET(_xlpm.raw,_xlfn.XLOOKUP(A231,SITE3!$C$4:$C$1313,SITE3!$E$4:$E$1313),_xlpm.cleanRaw,SUBSTITUTE(SUBSTITUTE(_xlpm.raw,"_PIN","."),"PIN","."),_xlpm.mainPart,MID(_xlpm.cleanRaw,2,FIND(".",_xlpm.cleanRaw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1" t="str">
        <f>_xlfn.LET(_xlpm.raw,_xlfn.XLOOKUP(A231,SITE5!$C$4:$C$1313,SITE5!$E$4:$E$1313),_xlpm.cleanRaw,SUBSTITUTE(SUBSTITUTE(_xlpm.raw,"_PIN","."),"PIN","."),_xlpm.mainPart,MID(_xlpm.cleanRaw,2,FIND(".",_xlpm.cleanRaw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1" t="str">
        <f>""</f>
        <v/>
      </c>
      <c r="J231" t="str">
        <f t="shared" si="3"/>
        <v>AK39;VNNPRIM;;15.11;13.062;;;;</v>
      </c>
    </row>
    <row r="232" spans="1:10">
      <c r="A232" t="s">
        <v>5216</v>
      </c>
      <c r="B232" t="str">
        <f>_xlfn.XLOOKUP(A232,SITE1!$R$4:$R$1313,SITE1!$S$4:$S$1313)</f>
        <v>VSS</v>
      </c>
      <c r="C232" t="str" cm="1">
        <f t="array" ref="C232">_xlfn.TEXTJOIN(",",TRUE,_xlfn.UNIQUE(TRANSPOSE(_xlfn.MAP(_xlfn.XLOOKUP(A232,SITE1!$C$4:$C$1313,SITE1!$F$4:$L$1313),_xlfn.LAMBDA(_xlpm.x,IF(_xlpm.x&lt;&gt;"",TRIM(CLEAN(LEFT(_xlpm.x,FIND(".",_xlpm.x &amp; ".")-1))),""))))))</f>
        <v/>
      </c>
      <c r="D232">
        <v>14.309999999999899</v>
      </c>
      <c r="E232">
        <v>13.061999999999999</v>
      </c>
      <c r="F232" t="str">
        <f>_xlfn.LET(_xlpm.raw,_xlfn.XLOOKUP(A232,SITE1!$C$4:$C$1313,SITE1!$E$4:$E$1313),_xlpm.cleanRaw,SUBSTITUTE(SUBSTITUTE(_xlpm.raw,"_PIN","."),"PIN","."),_xlpm.mainPart,MID(_xlpm.cleanRaw,2,FIND(".",_xlpm.cleanRaw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2" t="str">
        <f>_xlfn.LET(_xlpm.raw,_xlfn.XLOOKUP(A232,SITE3!$C$4:$C$1313,SITE3!$E$4:$E$1313),_xlpm.cleanRaw,SUBSTITUTE(SUBSTITUTE(_xlpm.raw,"_PIN","."),"PIN","."),_xlpm.mainPart,MID(_xlpm.cleanRaw,2,FIND(".",_xlpm.cleanRaw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2" t="str">
        <f>_xlfn.LET(_xlpm.raw,_xlfn.XLOOKUP(A232,SITE5!$C$4:$C$1313,SITE5!$E$4:$E$1313),_xlpm.cleanRaw,SUBSTITUTE(SUBSTITUTE(_xlpm.raw,"_PIN","."),"PIN","."),_xlpm.mainPart,MID(_xlpm.cleanRaw,2,FIND(".",_xlpm.cleanRaw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2" t="str">
        <f>""</f>
        <v/>
      </c>
      <c r="J232" t="str">
        <f t="shared" si="3"/>
        <v>AK41;VSS;;14.3099999999999;13.062;;;;</v>
      </c>
    </row>
    <row r="233" spans="1:10">
      <c r="A233" t="s">
        <v>5055</v>
      </c>
      <c r="B233" t="str">
        <f>_xlfn.XLOOKUP(A233,SITE1!$R$4:$R$1313,SITE1!$S$4:$S$1313)</f>
        <v>VCCMPHY_1P05</v>
      </c>
      <c r="C233" t="str" cm="1">
        <f t="array" ref="C233">_xlfn.TEXTJOIN(",",TRUE,_xlfn.UNIQUE(TRANSPOSE(_xlfn.MAP(_xlfn.XLOOKUP(A233,SITE1!$C$4:$C$1313,SITE1!$F$4:$L$1313),_xlfn.LAMBDA(_xlpm.x,IF(_xlpm.x&lt;&gt;"",TRIM(CLEAN(LEFT(_xlpm.x,FIND(".",_xlpm.x &amp; ".")-1))),""))))))</f>
        <v/>
      </c>
      <c r="D233">
        <v>13.5099999999999</v>
      </c>
      <c r="E233">
        <v>13.061999999999999</v>
      </c>
      <c r="F233" t="str">
        <f>_xlfn.LET(_xlpm.raw,_xlfn.XLOOKUP(A233,SITE1!$C$4:$C$1313,SITE1!$E$4:$E$1313),_xlpm.cleanRaw,SUBSTITUTE(SUBSTITUTE(_xlpm.raw,"_PIN","."),"PIN","."),_xlpm.mainPart,MID(_xlpm.cleanRaw,2,FIND(".",_xlpm.cleanRaw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3" t="str">
        <f>_xlfn.LET(_xlpm.raw,_xlfn.XLOOKUP(A233,SITE3!$C$4:$C$1313,SITE3!$E$4:$E$1313),_xlpm.cleanRaw,SUBSTITUTE(SUBSTITUTE(_xlpm.raw,"_PIN","."),"PIN","."),_xlpm.mainPart,MID(_xlpm.cleanRaw,2,FIND(".",_xlpm.cleanRaw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3" t="str">
        <f>_xlfn.LET(_xlpm.raw,_xlfn.XLOOKUP(A233,SITE5!$C$4:$C$1313,SITE5!$E$4:$E$1313),_xlpm.cleanRaw,SUBSTITUTE(SUBSTITUTE(_xlpm.raw,"_PIN","."),"PIN","."),_xlpm.mainPart,MID(_xlpm.cleanRaw,2,FIND(".",_xlpm.cleanRaw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3" t="str">
        <f>""</f>
        <v/>
      </c>
      <c r="J233" t="str">
        <f t="shared" si="3"/>
        <v>AK43;VCCMPHY_1P05;;13.5099999999999;13.062;;;;</v>
      </c>
    </row>
    <row r="234" spans="1:10">
      <c r="A234" t="s">
        <v>3624</v>
      </c>
      <c r="B234" t="str">
        <f>_xlfn.XLOOKUP(A234,SITE1!$R$4:$R$1313,SITE1!$S$4:$S$1313)</f>
        <v>VCCMPHY_1P05</v>
      </c>
      <c r="C234" t="str" cm="1">
        <f t="array" ref="C234">_xlfn.TEXTJOIN(",",TRUE,_xlfn.UNIQUE(TRANSPOSE(_xlfn.MAP(_xlfn.XLOOKUP(A234,SITE1!$C$4:$C$1313,SITE1!$F$4:$L$1313),_xlfn.LAMBDA(_xlpm.x,IF(_xlpm.x&lt;&gt;"",TRIM(CLEAN(LEFT(_xlpm.x,FIND(".",_xlpm.x &amp; ".")-1))),""))))))</f>
        <v/>
      </c>
      <c r="D234">
        <v>12.71</v>
      </c>
      <c r="E234">
        <v>13.061999999999999</v>
      </c>
      <c r="F234" t="str">
        <f>_xlfn.LET(_xlpm.raw,_xlfn.XLOOKUP(A234,SITE1!$C$4:$C$1313,SITE1!$E$4:$E$1313),_xlpm.cleanRaw,SUBSTITUTE(SUBSTITUTE(_xlpm.raw,"_PIN","."),"PIN","."),_xlpm.mainPart,MID(_xlpm.cleanRaw,2,FIND(".",_xlpm.cleanRaw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4" t="str">
        <f>_xlfn.LET(_xlpm.raw,_xlfn.XLOOKUP(A234,SITE3!$C$4:$C$1313,SITE3!$E$4:$E$1313),_xlpm.cleanRaw,SUBSTITUTE(SUBSTITUTE(_xlpm.raw,"_PIN","."),"PIN","."),_xlpm.mainPart,MID(_xlpm.cleanRaw,2,FIND(".",_xlpm.cleanRaw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4" t="str">
        <f>_xlfn.LET(_xlpm.raw,_xlfn.XLOOKUP(A234,SITE5!$C$4:$C$1313,SITE5!$E$4:$E$1313),_xlpm.cleanRaw,SUBSTITUTE(SUBSTITUTE(_xlpm.raw,"_PIN","."),"PIN","."),_xlpm.mainPart,MID(_xlpm.cleanRaw,2,FIND(".",_xlpm.cleanRaw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4" t="str">
        <f>""</f>
        <v/>
      </c>
      <c r="J234" t="str">
        <f t="shared" si="3"/>
        <v>AK45;VCCMPHY_1P05;;12.71;13.062;;;;</v>
      </c>
    </row>
    <row r="235" spans="1:10">
      <c r="A235" t="s">
        <v>5217</v>
      </c>
      <c r="B235" t="str">
        <f>_xlfn.XLOOKUP(A235,SITE1!$R$4:$R$1313,SITE1!$S$4:$S$1313)</f>
        <v>VSS</v>
      </c>
      <c r="C235" t="str" cm="1">
        <f t="array" ref="C235">_xlfn.TEXTJOIN(",",TRUE,_xlfn.UNIQUE(TRANSPOSE(_xlfn.MAP(_xlfn.XLOOKUP(A235,SITE1!$C$4:$C$1313,SITE1!$F$4:$L$1313),_xlfn.LAMBDA(_xlpm.x,IF(_xlpm.x&lt;&gt;"",TRIM(CLEAN(LEFT(_xlpm.x,FIND(".",_xlpm.x &amp; ".")-1))),""))))))</f>
        <v/>
      </c>
      <c r="D235">
        <v>11.908999999999899</v>
      </c>
      <c r="E235">
        <v>13.061999999999999</v>
      </c>
      <c r="F235" t="str">
        <f>_xlfn.LET(_xlpm.raw,_xlfn.XLOOKUP(A235,SITE1!$C$4:$C$1313,SITE1!$E$4:$E$1313),_xlpm.cleanRaw,SUBSTITUTE(SUBSTITUTE(_xlpm.raw,"_PIN","."),"PIN","."),_xlpm.mainPart,MID(_xlpm.cleanRaw,2,FIND(".",_xlpm.cleanRaw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5" t="str">
        <f>_xlfn.LET(_xlpm.raw,_xlfn.XLOOKUP(A235,SITE3!$C$4:$C$1313,SITE3!$E$4:$E$1313),_xlpm.cleanRaw,SUBSTITUTE(SUBSTITUTE(_xlpm.raw,"_PIN","."),"PIN","."),_xlpm.mainPart,MID(_xlpm.cleanRaw,2,FIND(".",_xlpm.cleanRaw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5" t="str">
        <f>_xlfn.LET(_xlpm.raw,_xlfn.XLOOKUP(A235,SITE5!$C$4:$C$1313,SITE5!$E$4:$E$1313),_xlpm.cleanRaw,SUBSTITUTE(SUBSTITUTE(_xlpm.raw,"_PIN","."),"PIN","."),_xlpm.mainPart,MID(_xlpm.cleanRaw,2,FIND(".",_xlpm.cleanRaw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5" t="str">
        <f>""</f>
        <v/>
      </c>
      <c r="J235" t="str">
        <f t="shared" si="3"/>
        <v>AK46;VSS;;11.9089999999999;13.062;;;;</v>
      </c>
    </row>
    <row r="236" spans="1:10">
      <c r="A236" t="s">
        <v>5218</v>
      </c>
      <c r="B236" t="str">
        <f>_xlfn.XLOOKUP(A236,SITE1!$R$4:$R$1313,SITE1!$S$4:$S$1313)</f>
        <v>VSS</v>
      </c>
      <c r="C236" t="str" cm="1">
        <f t="array" ref="C236">_xlfn.TEXTJOIN(",",TRUE,_xlfn.UNIQUE(TRANSPOSE(_xlfn.MAP(_xlfn.XLOOKUP(A236,SITE1!$C$4:$C$1313,SITE1!$F$4:$L$1313),_xlfn.LAMBDA(_xlpm.x,IF(_xlpm.x&lt;&gt;"",TRIM(CLEAN(LEFT(_xlpm.x,FIND(".",_xlpm.x &amp; ".")-1))),""))))))</f>
        <v/>
      </c>
      <c r="D236">
        <v>11.108999999999901</v>
      </c>
      <c r="E236">
        <v>13.061999999999999</v>
      </c>
      <c r="F236" t="str">
        <f>_xlfn.LET(_xlpm.raw,_xlfn.XLOOKUP(A236,SITE1!$C$4:$C$1313,SITE1!$E$4:$E$1313),_xlpm.cleanRaw,SUBSTITUTE(SUBSTITUTE(_xlpm.raw,"_PIN","."),"PIN","."),_xlpm.mainPart,MID(_xlpm.cleanRaw,2,FIND(".",_xlpm.cleanRaw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6" t="str">
        <f>_xlfn.LET(_xlpm.raw,_xlfn.XLOOKUP(A236,SITE3!$C$4:$C$1313,SITE3!$E$4:$E$1313),_xlpm.cleanRaw,SUBSTITUTE(SUBSTITUTE(_xlpm.raw,"_PIN","."),"PIN","."),_xlpm.mainPart,MID(_xlpm.cleanRaw,2,FIND(".",_xlpm.cleanRaw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6" t="str">
        <f>_xlfn.LET(_xlpm.raw,_xlfn.XLOOKUP(A236,SITE5!$C$4:$C$1313,SITE5!$E$4:$E$1313),_xlpm.cleanRaw,SUBSTITUTE(SUBSTITUTE(_xlpm.raw,"_PIN","."),"PIN","."),_xlpm.mainPart,MID(_xlpm.cleanRaw,2,FIND(".",_xlpm.cleanRaw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6" t="str">
        <f>""</f>
        <v/>
      </c>
      <c r="J236" t="str">
        <f t="shared" si="3"/>
        <v>AK48;VSS;;11.1089999999999;13.062;;;;</v>
      </c>
    </row>
    <row r="237" spans="1:10">
      <c r="A237" t="s">
        <v>5024</v>
      </c>
      <c r="B237" t="str">
        <f>_xlfn.XLOOKUP(A237,SITE1!$R$4:$R$1313,SITE1!$S$4:$S$1313)</f>
        <v>VCCAUPPCIE2PLL_1P05</v>
      </c>
      <c r="C237" t="str" cm="1">
        <f t="array" ref="C237">_xlfn.TEXTJOIN(",",TRUE,_xlfn.UNIQUE(TRANSPOSE(_xlfn.MAP(_xlfn.XLOOKUP(A237,SITE1!$C$4:$C$1313,SITE1!$F$4:$L$1313),_xlfn.LAMBDA(_xlpm.x,IF(_xlpm.x&lt;&gt;"",TRIM(CLEAN(LEFT(_xlpm.x,FIND(".",_xlpm.x &amp; ".")-1))),""))))))</f>
        <v/>
      </c>
      <c r="D237">
        <v>10.299999999999899</v>
      </c>
      <c r="E237">
        <v>13.061999999999999</v>
      </c>
      <c r="F237" t="str">
        <f>_xlfn.LET(_xlpm.raw,_xlfn.XLOOKUP(A237,SITE1!$C$4:$C$1313,SITE1!$E$4:$E$1313),_xlpm.cleanRaw,SUBSTITUTE(SUBSTITUTE(_xlpm.raw,"_PIN","."),"PIN","."),_xlpm.mainPart,MID(_xlpm.cleanRaw,2,FIND(".",_xlpm.cleanRaw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7" t="str">
        <f>_xlfn.LET(_xlpm.raw,_xlfn.XLOOKUP(A237,SITE3!$C$4:$C$1313,SITE3!$E$4:$E$1313),_xlpm.cleanRaw,SUBSTITUTE(SUBSTITUTE(_xlpm.raw,"_PIN","."),"PIN","."),_xlpm.mainPart,MID(_xlpm.cleanRaw,2,FIND(".",_xlpm.cleanRaw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7" t="str">
        <f>_xlfn.LET(_xlpm.raw,_xlfn.XLOOKUP(A237,SITE5!$C$4:$C$1313,SITE5!$E$4:$E$1313),_xlpm.cleanRaw,SUBSTITUTE(SUBSTITUTE(_xlpm.raw,"_PIN","."),"PIN","."),_xlpm.mainPart,MID(_xlpm.cleanRaw,2,FIND(".",_xlpm.cleanRaw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7" t="str">
        <f>""</f>
        <v/>
      </c>
      <c r="J237" t="str">
        <f t="shared" si="3"/>
        <v>AK50;VCCAUPPCIE2PLL_1P05;;10.2999999999999;13.062;;;;</v>
      </c>
    </row>
    <row r="238" spans="1:10">
      <c r="A238" t="s">
        <v>4467</v>
      </c>
      <c r="B238" t="str">
        <f>_xlfn.XLOOKUP(A238,SITE1!$R$4:$R$1313,SITE1!$S$4:$S$1313)</f>
        <v>JTAG_2_TRSTB</v>
      </c>
      <c r="C238" t="str" cm="1">
        <f t="array" ref="C238">_xlfn.TEXTJOIN(",",TRUE,_xlfn.UNIQUE(TRANSPOSE(_xlfn.MAP(_xlfn.XLOOKUP(A238,SITE1!$C$4:$C$1313,SITE1!$F$4:$L$1313),_xlfn.LAMBDA(_xlpm.x,IF(_xlpm.x&lt;&gt;"",TRIM(CLEAN(LEFT(_xlpm.x,FIND(".",_xlpm.x &amp; ".")-1))),""))))))</f>
        <v/>
      </c>
      <c r="D238">
        <v>8.5829999999999895</v>
      </c>
      <c r="E238">
        <v>13.061999999999999</v>
      </c>
      <c r="F238" t="str">
        <f>_xlfn.LET(_xlpm.raw,_xlfn.XLOOKUP(A238,SITE1!$C$4:$C$1313,SITE1!$E$4:$E$1313),_xlpm.cleanRaw,SUBSTITUTE(SUBSTITUTE(_xlpm.raw,"_PIN","."),"PIN","."),_xlpm.mainPart,MID(_xlpm.cleanRaw,2,FIND(".",_xlpm.cleanRaw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508064</v>
      </c>
      <c r="G238" t="str">
        <f>_xlfn.LET(_xlpm.raw,_xlfn.XLOOKUP(A238,SITE3!$C$4:$C$1313,SITE3!$E$4:$E$1313),_xlpm.cleanRaw,SUBSTITUTE(SUBSTITUTE(_xlpm.raw,"_PIN","."),"PIN","."),_xlpm.mainPart,MID(_xlpm.cleanRaw,2,FIND(".",_xlpm.cleanRaw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505064</v>
      </c>
      <c r="H238" t="str">
        <f>_xlfn.LET(_xlpm.raw,_xlfn.XLOOKUP(A238,SITE5!$C$4:$C$1313,SITE5!$E$4:$E$1313),_xlpm.cleanRaw,SUBSTITUTE(SUBSTITUTE(_xlpm.raw,"_PIN","."),"PIN","."),_xlpm.mainPart,MID(_xlpm.cleanRaw,2,FIND(".",_xlpm.cleanRaw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808064</v>
      </c>
      <c r="I238" t="str">
        <f>""</f>
        <v/>
      </c>
      <c r="J238" t="str">
        <f t="shared" si="3"/>
        <v>AK54;JTAG_2_TRSTB;;8.58299999999999;13.062;508064;505064;808064;</v>
      </c>
    </row>
    <row r="239" spans="1:10">
      <c r="A239" t="s">
        <v>5219</v>
      </c>
      <c r="B239" t="str">
        <f>_xlfn.XLOOKUP(A239,SITE1!$R$4:$R$1313,SITE1!$S$4:$S$1313)</f>
        <v>VSS</v>
      </c>
      <c r="C239" t="str" cm="1">
        <f t="array" ref="C239">_xlfn.TEXTJOIN(",",TRUE,_xlfn.UNIQUE(TRANSPOSE(_xlfn.MAP(_xlfn.XLOOKUP(A239,SITE1!$C$4:$C$1313,SITE1!$F$4:$L$1313),_xlfn.LAMBDA(_xlpm.x,IF(_xlpm.x&lt;&gt;"",TRIM(CLEAN(LEFT(_xlpm.x,FIND(".",_xlpm.x &amp; ".")-1))),""))))))</f>
        <v/>
      </c>
      <c r="D239">
        <v>6.8659999999999997</v>
      </c>
      <c r="E239">
        <v>13.061999999999999</v>
      </c>
      <c r="F239" t="str">
        <f>_xlfn.LET(_xlpm.raw,_xlfn.XLOOKUP(A239,SITE1!$C$4:$C$1313,SITE1!$E$4:$E$1313),_xlpm.cleanRaw,SUBSTITUTE(SUBSTITUTE(_xlpm.raw,"_PIN","."),"PIN","."),_xlpm.mainPart,MID(_xlpm.cleanRaw,2,FIND(".",_xlpm.cleanRaw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9" t="str">
        <f>_xlfn.LET(_xlpm.raw,_xlfn.XLOOKUP(A239,SITE3!$C$4:$C$1313,SITE3!$E$4:$E$1313),_xlpm.cleanRaw,SUBSTITUTE(SUBSTITUTE(_xlpm.raw,"_PIN","."),"PIN","."),_xlpm.mainPart,MID(_xlpm.cleanRaw,2,FIND(".",_xlpm.cleanRaw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9" t="str">
        <f>_xlfn.LET(_xlpm.raw,_xlfn.XLOOKUP(A239,SITE5!$C$4:$C$1313,SITE5!$E$4:$E$1313),_xlpm.cleanRaw,SUBSTITUTE(SUBSTITUTE(_xlpm.raw,"_PIN","."),"PIN","."),_xlpm.mainPart,MID(_xlpm.cleanRaw,2,FIND(".",_xlpm.cleanRaw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9" t="str">
        <f>""</f>
        <v/>
      </c>
      <c r="J239" t="str">
        <f t="shared" si="3"/>
        <v>AK58;VSS;;6.866;13.062;;;;</v>
      </c>
    </row>
    <row r="240" spans="1:10">
      <c r="A240" t="s">
        <v>3726</v>
      </c>
      <c r="B240" t="str">
        <f>_xlfn.XLOOKUP(A240,SITE1!$R$4:$R$1313,SITE1!$S$4:$S$1313)</f>
        <v>VSS</v>
      </c>
      <c r="C240" t="str" cm="1">
        <f t="array" ref="C240">_xlfn.TEXTJOIN(",",TRUE,_xlfn.UNIQUE(TRANSPOSE(_xlfn.MAP(_xlfn.XLOOKUP(A240,SITE1!$C$4:$C$1313,SITE1!$F$4:$L$1313),_xlfn.LAMBDA(_xlpm.x,IF(_xlpm.x&lt;&gt;"",TRIM(CLEAN(LEFT(_xlpm.x,FIND(".",_xlpm.x &amp; ".")-1))),""))))))</f>
        <v/>
      </c>
      <c r="D240">
        <v>5.149</v>
      </c>
      <c r="E240">
        <v>13.061999999999999</v>
      </c>
      <c r="F240" t="str">
        <f>_xlfn.LET(_xlpm.raw,_xlfn.XLOOKUP(A240,SITE1!$C$4:$C$1313,SITE1!$E$4:$E$1313),_xlpm.cleanRaw,SUBSTITUTE(SUBSTITUTE(_xlpm.raw,"_PIN","."),"PIN","."),_xlpm.mainPart,MID(_xlpm.cleanRaw,2,FIND(".",_xlpm.cleanRaw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0" t="str">
        <f>_xlfn.LET(_xlpm.raw,_xlfn.XLOOKUP(A240,SITE3!$C$4:$C$1313,SITE3!$E$4:$E$1313),_xlpm.cleanRaw,SUBSTITUTE(SUBSTITUTE(_xlpm.raw,"_PIN","."),"PIN","."),_xlpm.mainPart,MID(_xlpm.cleanRaw,2,FIND(".",_xlpm.cleanRaw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0" t="str">
        <f>_xlfn.LET(_xlpm.raw,_xlfn.XLOOKUP(A240,SITE5!$C$4:$C$1313,SITE5!$E$4:$E$1313),_xlpm.cleanRaw,SUBSTITUTE(SUBSTITUTE(_xlpm.raw,"_PIN","."),"PIN","."),_xlpm.mainPart,MID(_xlpm.cleanRaw,2,FIND(".",_xlpm.cleanRaw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0" t="str">
        <f>""</f>
        <v/>
      </c>
      <c r="J240" t="str">
        <f t="shared" si="3"/>
        <v>AK61;VSS;;5.149;13.062;;;;</v>
      </c>
    </row>
    <row r="241" spans="1:10">
      <c r="A241" t="s">
        <v>3640</v>
      </c>
      <c r="B241" t="str">
        <f>_xlfn.XLOOKUP(A241,SITE1!$R$4:$R$1313,SITE1!$S$4:$S$1313)</f>
        <v>PCIE_14_UP_2_SATA_2_RXN</v>
      </c>
      <c r="C241" t="str" cm="1">
        <f t="array" ref="C241">_xlfn.TEXTJOIN(",",TRUE,_xlfn.UNIQUE(TRANSPOSE(_xlfn.MAP(_xlfn.XLOOKUP(A241,SITE1!$C$4:$C$1313,SITE1!$F$4:$L$1313),_xlfn.LAMBDA(_xlpm.x,IF(_xlpm.x&lt;&gt;"",TRIM(CLEAN(LEFT(_xlpm.x,FIND(".",_xlpm.x &amp; ".")-1))),""))))))</f>
        <v>CA215</v>
      </c>
      <c r="D241">
        <v>3.4319999999999902</v>
      </c>
      <c r="E241">
        <v>13.061999999999999</v>
      </c>
      <c r="F241" t="str">
        <f>_xlfn.LET(_xlpm.raw,_xlfn.XLOOKUP(A241,SITE1!$C$4:$C$1313,SITE1!$E$4:$E$1313),_xlpm.cleanRaw,SUBSTITUTE(SUBSTITUTE(_xlpm.raw,"_PIN","."),"PIN","."),_xlpm.mainPart,MID(_xlpm.cleanRaw,2,FIND(".",_xlpm.cleanRaw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1" t="str">
        <f>_xlfn.LET(_xlpm.raw,_xlfn.XLOOKUP(A241,SITE3!$C$4:$C$1313,SITE3!$E$4:$E$1313),_xlpm.cleanRaw,SUBSTITUTE(SUBSTITUTE(_xlpm.raw,"_PIN","."),"PIN","."),_xlpm.mainPart,MID(_xlpm.cleanRaw,2,FIND(".",_xlpm.cleanRaw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1" t="str">
        <f>_xlfn.LET(_xlpm.raw,_xlfn.XLOOKUP(A241,SITE5!$C$4:$C$1313,SITE5!$E$4:$E$1313),_xlpm.cleanRaw,SUBSTITUTE(SUBSTITUTE(_xlpm.raw,"_PIN","."),"PIN","."),_xlpm.mainPart,MID(_xlpm.cleanRaw,2,FIND(".",_xlpm.cleanRaw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1" t="str">
        <f>""</f>
        <v/>
      </c>
      <c r="J241" t="str">
        <f t="shared" si="3"/>
        <v>AK65;PCIE_14_UP_2_SATA_2_RXN;CA215;3.43199999999999;13.062;;;;</v>
      </c>
    </row>
    <row r="242" spans="1:10">
      <c r="A242" t="s">
        <v>3727</v>
      </c>
      <c r="B242" t="str">
        <f>_xlfn.XLOOKUP(A242,SITE1!$R$4:$R$1313,SITE1!$S$4:$S$1313)</f>
        <v>VSS</v>
      </c>
      <c r="C242" t="str" cm="1">
        <f t="array" ref="C242">_xlfn.TEXTJOIN(",",TRUE,_xlfn.UNIQUE(TRANSPOSE(_xlfn.MAP(_xlfn.XLOOKUP(A242,SITE1!$C$4:$C$1313,SITE1!$F$4:$L$1313),_xlfn.LAMBDA(_xlpm.x,IF(_xlpm.x&lt;&gt;"",TRIM(CLEAN(LEFT(_xlpm.x,FIND(".",_xlpm.x &amp; ".")-1))),""))))))</f>
        <v/>
      </c>
      <c r="D242">
        <v>1.2449999999999899</v>
      </c>
      <c r="E242">
        <v>12.81</v>
      </c>
      <c r="F242" t="str">
        <f>_xlfn.LET(_xlpm.raw,_xlfn.XLOOKUP(A242,SITE1!$C$4:$C$1313,SITE1!$E$4:$E$1313),_xlpm.cleanRaw,SUBSTITUTE(SUBSTITUTE(_xlpm.raw,"_PIN","."),"PIN","."),_xlpm.mainPart,MID(_xlpm.cleanRaw,2,FIND(".",_xlpm.cleanRaw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2" t="str">
        <f>_xlfn.LET(_xlpm.raw,_xlfn.XLOOKUP(A242,SITE3!$C$4:$C$1313,SITE3!$E$4:$E$1313),_xlpm.cleanRaw,SUBSTITUTE(SUBSTITUTE(_xlpm.raw,"_PIN","."),"PIN","."),_xlpm.mainPart,MID(_xlpm.cleanRaw,2,FIND(".",_xlpm.cleanRaw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2" t="str">
        <f>_xlfn.LET(_xlpm.raw,_xlfn.XLOOKUP(A242,SITE5!$C$4:$C$1313,SITE5!$E$4:$E$1313),_xlpm.cleanRaw,SUBSTITUTE(SUBSTITUTE(_xlpm.raw,"_PIN","."),"PIN","."),_xlpm.mainPart,MID(_xlpm.cleanRaw,2,FIND(".",_xlpm.cleanRaw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2" t="str">
        <f>""</f>
        <v/>
      </c>
      <c r="J242" t="str">
        <f t="shared" si="3"/>
        <v>AK69;VSS;;1.24499999999999;12.81;;;;</v>
      </c>
    </row>
    <row r="243" spans="1:10">
      <c r="A243" t="s">
        <v>5220</v>
      </c>
      <c r="B243" t="str">
        <f>_xlfn.XLOOKUP(A243,SITE1!$R$4:$R$1313,SITE1!$S$4:$S$1313)</f>
        <v>VSS</v>
      </c>
      <c r="C243" t="str" cm="1">
        <f t="array" ref="C243">_xlfn.TEXTJOIN(",",TRUE,_xlfn.UNIQUE(TRANSPOSE(_xlfn.MAP(_xlfn.XLOOKUP(A243,SITE1!$C$4:$C$1313,SITE1!$F$4:$L$1313),_xlfn.LAMBDA(_xlpm.x,IF(_xlpm.x&lt;&gt;"",TRIM(CLEAN(LEFT(_xlpm.x,FIND(".",_xlpm.x &amp; ".")-1))),""))))))</f>
        <v/>
      </c>
      <c r="D243">
        <v>0.41499999999999898</v>
      </c>
      <c r="E243">
        <v>12.81</v>
      </c>
      <c r="F243" t="str">
        <f>_xlfn.LET(_xlpm.raw,_xlfn.XLOOKUP(A243,SITE1!$C$4:$C$1313,SITE1!$E$4:$E$1313),_xlpm.cleanRaw,SUBSTITUTE(SUBSTITUTE(_xlpm.raw,"_PIN","."),"PIN","."),_xlpm.mainPart,MID(_xlpm.cleanRaw,2,FIND(".",_xlpm.cleanRaw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3" t="str">
        <f>_xlfn.LET(_xlpm.raw,_xlfn.XLOOKUP(A243,SITE3!$C$4:$C$1313,SITE3!$E$4:$E$1313),_xlpm.cleanRaw,SUBSTITUTE(SUBSTITUTE(_xlpm.raw,"_PIN","."),"PIN","."),_xlpm.mainPart,MID(_xlpm.cleanRaw,2,FIND(".",_xlpm.cleanRaw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3" t="str">
        <f>_xlfn.LET(_xlpm.raw,_xlfn.XLOOKUP(A243,SITE5!$C$4:$C$1313,SITE5!$E$4:$E$1313),_xlpm.cleanRaw,SUBSTITUTE(SUBSTITUTE(_xlpm.raw,"_PIN","."),"PIN","."),_xlpm.mainPart,MID(_xlpm.cleanRaw,2,FIND(".",_xlpm.cleanRaw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3" t="str">
        <f>""</f>
        <v/>
      </c>
      <c r="J243" t="str">
        <f t="shared" si="3"/>
        <v>AK71;VSS;;0.414999999999999;12.81;;;;</v>
      </c>
    </row>
    <row r="244" spans="1:10">
      <c r="A244" t="s">
        <v>4407</v>
      </c>
      <c r="B244" t="str">
        <f>_xlfn.XLOOKUP(A244,SITE1!$R$4:$R$1313,SITE1!$S$4:$S$1313)</f>
        <v>GPP_K_1_GBE_RMII_RXD_0</v>
      </c>
      <c r="C244" t="str" cm="1">
        <f t="array" ref="C244">_xlfn.TEXTJOIN(",",TRUE,_xlfn.UNIQUE(TRANSPOSE(_xlfn.MAP(_xlfn.XLOOKUP(A244,SITE1!$C$4:$C$1313,SITE1!$F$4:$L$1313),_xlfn.LAMBDA(_xlpm.x,IF(_xlpm.x&lt;&gt;"",TRIM(CLEAN(LEFT(_xlpm.x,FIND(".",_xlpm.x &amp; ".")-1))),""))))))</f>
        <v/>
      </c>
      <c r="D244">
        <v>32.619999999999997</v>
      </c>
      <c r="E244">
        <v>13.31</v>
      </c>
      <c r="F244" t="str">
        <f>_xlfn.LET(_xlpm.raw,_xlfn.XLOOKUP(A244,SITE1!$C$4:$C$1313,SITE1!$E$4:$E$1313),_xlpm.cleanRaw,SUBSTITUTE(SUBSTITUTE(_xlpm.raw,"_PIN","."),"PIN","."),_xlpm.mainPart,MID(_xlpm.cleanRaw,2,FIND(".",_xlpm.cleanRaw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244" t="str">
        <f>_xlfn.LET(_xlpm.raw,_xlfn.XLOOKUP(A244,SITE3!$C$4:$C$1313,SITE3!$E$4:$E$1313),_xlpm.cleanRaw,SUBSTITUTE(SUBSTITUTE(_xlpm.raw,"_PIN","."),"PIN","."),_xlpm.mainPart,MID(_xlpm.cleanRaw,2,FIND(".",_xlpm.cleanRaw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802053</v>
      </c>
      <c r="H244" t="str">
        <f>_xlfn.LET(_xlpm.raw,_xlfn.XLOOKUP(A244,SITE5!$C$4:$C$1313,SITE5!$E$4:$E$1313),_xlpm.cleanRaw,SUBSTITUTE(SUBSTITUTE(_xlpm.raw,"_PIN","."),"PIN","."),_xlpm.mainPart,MID(_xlpm.cleanRaw,2,FIND(".",_xlpm.cleanRaw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244" t="str">
        <f>""</f>
        <v/>
      </c>
      <c r="J244" t="str">
        <f t="shared" si="3"/>
        <v>AL1;GPP_K_1_GBE_RMII_RXD_0;;32.62;13.31;605053;802053;705053;</v>
      </c>
    </row>
    <row r="245" spans="1:10">
      <c r="A245" t="s">
        <v>4417</v>
      </c>
      <c r="B245" t="str">
        <f>_xlfn.XLOOKUP(A245,SITE1!$R$4:$R$1313,SITE1!$S$4:$S$1313)</f>
        <v>GPP_K_4_GBE_RMII_TX_EN</v>
      </c>
      <c r="C245" t="str" cm="1">
        <f t="array" ref="C245">_xlfn.TEXTJOIN(",",TRUE,_xlfn.UNIQUE(TRANSPOSE(_xlfn.MAP(_xlfn.XLOOKUP(A245,SITE1!$C$4:$C$1313,SITE1!$F$4:$L$1313),_xlfn.LAMBDA(_xlpm.x,IF(_xlpm.x&lt;&gt;"",TRIM(CLEAN(LEFT(_xlpm.x,FIND(".",_xlpm.x &amp; ".")-1))),""))))))</f>
        <v/>
      </c>
      <c r="D245">
        <v>31.79</v>
      </c>
      <c r="E245">
        <v>13.31</v>
      </c>
      <c r="F245" t="str">
        <f>_xlfn.LET(_xlpm.raw,_xlfn.XLOOKUP(A245,SITE1!$C$4:$C$1313,SITE1!$E$4:$E$1313),_xlpm.cleanRaw,SUBSTITUTE(SUBSTITUTE(_xlpm.raw,"_PIN","."),"PIN","."),_xlpm.mainPart,MID(_xlpm.cleanRaw,2,FIND(".",_xlpm.cleanRaw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245" t="str">
        <f>_xlfn.LET(_xlpm.raw,_xlfn.XLOOKUP(A245,SITE3!$C$4:$C$1313,SITE3!$E$4:$E$1313),_xlpm.cleanRaw,SUBSTITUTE(SUBSTITUTE(_xlpm.raw,"_PIN","."),"PIN","."),_xlpm.mainPart,MID(_xlpm.cleanRaw,2,FIND(".",_xlpm.cleanRaw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805065</v>
      </c>
      <c r="H245" t="str">
        <f>_xlfn.LET(_xlpm.raw,_xlfn.XLOOKUP(A245,SITE5!$C$4:$C$1313,SITE5!$E$4:$E$1313),_xlpm.cleanRaw,SUBSTITUTE(SUBSTITUTE(_xlpm.raw,"_PIN","."),"PIN","."),_xlpm.mainPart,MID(_xlpm.cleanRaw,2,FIND(".",_xlpm.cleanRaw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702065</v>
      </c>
      <c r="I245" t="str">
        <f>""</f>
        <v/>
      </c>
      <c r="J245" t="str">
        <f t="shared" si="3"/>
        <v>AL3;GPP_K_4_GBE_RMII_TX_EN;;31.79;13.31;608065;805065;702065;</v>
      </c>
    </row>
    <row r="246" spans="1:10">
      <c r="A246" t="s">
        <v>5221</v>
      </c>
      <c r="B246" t="str">
        <f>_xlfn.XLOOKUP(A246,SITE1!$R$4:$R$1313,SITE1!$S$4:$S$1313)</f>
        <v>VSS</v>
      </c>
      <c r="C246" t="str" cm="1">
        <f t="array" ref="C246">_xlfn.TEXTJOIN(",",TRUE,_xlfn.UNIQUE(TRANSPOSE(_xlfn.MAP(_xlfn.XLOOKUP(A246,SITE1!$C$4:$C$1313,SITE1!$F$4:$L$1313),_xlfn.LAMBDA(_xlpm.x,IF(_xlpm.x&lt;&gt;"",TRIM(CLEAN(LEFT(_xlpm.x,FIND(".",_xlpm.x &amp; ".")-1))),""))))))</f>
        <v/>
      </c>
      <c r="D246">
        <v>30.96</v>
      </c>
      <c r="E246">
        <v>13.31</v>
      </c>
      <c r="F246" t="str">
        <f>_xlfn.LET(_xlpm.raw,_xlfn.XLOOKUP(A246,SITE1!$C$4:$C$1313,SITE1!$E$4:$E$1313),_xlpm.cleanRaw,SUBSTITUTE(SUBSTITUTE(_xlpm.raw,"_PIN","."),"PIN","."),_xlpm.mainPart,MID(_xlpm.cleanRaw,2,FIND(".",_xlpm.cleanRaw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6" t="str">
        <f>_xlfn.LET(_xlpm.raw,_xlfn.XLOOKUP(A246,SITE5!$C$4:$C$1313,SITE5!$E$4:$E$1313),_xlpm.cleanRaw,SUBSTITUTE(SUBSTITUTE(_xlpm.raw,"_PIN","."),"PIN","."),_xlpm.mainPart,MID(_xlpm.cleanRaw,2,FIND(".",_xlpm.cleanRaw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6" t="str">
        <f>""</f>
        <v/>
      </c>
      <c r="J246" t="str">
        <f t="shared" si="3"/>
        <v>AL5;VSS;;30.96;13.31;;;;</v>
      </c>
    </row>
    <row r="247" spans="1:10">
      <c r="A247" t="s">
        <v>4242</v>
      </c>
      <c r="B247" t="str">
        <f>_xlfn.XLOOKUP(A247,SITE1!$R$4:$R$1313,SITE1!$S$4:$S$1313)</f>
        <v>GPP_F_10_SATA_SCLOCK</v>
      </c>
      <c r="C247" t="str" cm="1">
        <f t="array" ref="C247">_xlfn.TEXTJOIN(",",TRUE,_xlfn.UNIQUE(TRANSPOSE(_xlfn.MAP(_xlfn.XLOOKUP(A247,SITE1!$C$4:$C$1313,SITE1!$F$4:$L$1313),_xlfn.LAMBDA(_xlpm.x,IF(_xlpm.x&lt;&gt;"",TRIM(CLEAN(LEFT(_xlpm.x,FIND(".",_xlpm.x &amp; ".")-1))),""))))))</f>
        <v/>
      </c>
      <c r="D247">
        <v>30.045999999999999</v>
      </c>
      <c r="E247">
        <v>13.558</v>
      </c>
      <c r="F247" t="str">
        <f>_xlfn.LET(_xlpm.raw,_xlfn.XLOOKUP(A247,SITE1!$C$4:$C$1313,SITE1!$E$4:$E$1313),_xlpm.cleanRaw,SUBSTITUTE(SUBSTITUTE(_xlpm.raw,"_PIN","."),"PIN","."),_xlpm.mainPart,MID(_xlpm.cleanRaw,2,FIND(".",_xlpm.cleanRaw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247" t="str">
        <f>_xlfn.LET(_xlpm.raw,_xlfn.XLOOKUP(A247,SITE3!$C$4:$C$1313,SITE3!$E$4:$E$1313),_xlpm.cleanRaw,SUBSTITUTE(SUBSTITUTE(_xlpm.raw,"_PIN","."),"PIN","."),_xlpm.mainPart,MID(_xlpm.cleanRaw,2,FIND(".",_xlpm.cleanRaw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803116</v>
      </c>
      <c r="H247" t="str">
        <f>_xlfn.LET(_xlpm.raw,_xlfn.XLOOKUP(A247,SITE5!$C$4:$C$1313,SITE5!$E$4:$E$1313),_xlpm.cleanRaw,SUBSTITUTE(SUBSTITUTE(_xlpm.raw,"_PIN","."),"PIN","."),_xlpm.mainPart,MID(_xlpm.cleanRaw,2,FIND(".",_xlpm.cleanRaw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704116</v>
      </c>
      <c r="I247" t="str">
        <f>""</f>
        <v/>
      </c>
      <c r="J247" t="str">
        <f t="shared" si="3"/>
        <v>AL7;GPP_F_10_SATA_SCLOCK;;30.046;13.558;606116;803116;704116;</v>
      </c>
    </row>
    <row r="248" spans="1:10">
      <c r="A248" t="s">
        <v>4248</v>
      </c>
      <c r="B248" t="str">
        <f>_xlfn.XLOOKUP(A248,SITE1!$R$4:$R$1313,SITE1!$S$4:$S$1313)</f>
        <v>GPP_F_14_SSATA_LEDB</v>
      </c>
      <c r="C248" t="str" cm="1">
        <f t="array" ref="C248">_xlfn.TEXTJOIN(",",TRUE,_xlfn.UNIQUE(TRANSPOSE(_xlfn.MAP(_xlfn.XLOOKUP(A248,SITE1!$C$4:$C$1313,SITE1!$F$4:$L$1313),_xlfn.LAMBDA(_xlpm.x,IF(_xlpm.x&lt;&gt;"",TRIM(CLEAN(LEFT(_xlpm.x,FIND(".",_xlpm.x &amp; ".")-1))),""))))))</f>
        <v/>
      </c>
      <c r="D248">
        <v>28.329000000000001</v>
      </c>
      <c r="E248">
        <v>13.558</v>
      </c>
      <c r="F248" t="str">
        <f>_xlfn.LET(_xlpm.raw,_xlfn.XLOOKUP(A248,SITE1!$C$4:$C$1313,SITE1!$E$4:$E$1313),_xlpm.cleanRaw,SUBSTITUTE(SUBSTITUTE(_xlpm.raw,"_PIN","."),"PIN","."),_xlpm.mainPart,MID(_xlpm.cleanRaw,2,FIND(".",_xlpm.cleanRaw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248" t="str">
        <f>_xlfn.LET(_xlpm.raw,_xlfn.XLOOKUP(A248,SITE3!$C$4:$C$1313,SITE3!$E$4:$E$1313),_xlpm.cleanRaw,SUBSTITUTE(SUBSTITUTE(_xlpm.raw,"_PIN","."),"PIN","."),_xlpm.mainPart,MID(_xlpm.cleanRaw,2,FIND(".",_xlpm.cleanRaw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803114</v>
      </c>
      <c r="H248" t="str">
        <f>_xlfn.LET(_xlpm.raw,_xlfn.XLOOKUP(A248,SITE5!$C$4:$C$1313,SITE5!$E$4:$E$1313),_xlpm.cleanRaw,SUBSTITUTE(SUBSTITUTE(_xlpm.raw,"_PIN","."),"PIN","."),_xlpm.mainPart,MID(_xlpm.cleanRaw,2,FIND(".",_xlpm.cleanRaw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704114</v>
      </c>
      <c r="I248" t="str">
        <f>""</f>
        <v/>
      </c>
      <c r="J248" t="str">
        <f t="shared" si="3"/>
        <v>AL11;GPP_F_14_SSATA_LEDB;;28.329;13.558;606114;803114;704114;</v>
      </c>
    </row>
    <row r="249" spans="1:10">
      <c r="A249" t="s">
        <v>4256</v>
      </c>
      <c r="B249" t="str">
        <f>_xlfn.XLOOKUP(A249,SITE1!$R$4:$R$1313,SITE1!$S$4:$S$1313)</f>
        <v>GPP_F_18_USB2_OCB_7</v>
      </c>
      <c r="C249" t="str" cm="1">
        <f t="array" ref="C249">_xlfn.TEXTJOIN(",",TRUE,_xlfn.UNIQUE(TRANSPOSE(_xlfn.MAP(_xlfn.XLOOKUP(A249,SITE1!$C$4:$C$1313,SITE1!$F$4:$L$1313),_xlfn.LAMBDA(_xlpm.x,IF(_xlpm.x&lt;&gt;"",TRIM(CLEAN(LEFT(_xlpm.x,FIND(".",_xlpm.x &amp; ".")-1))),""))))))</f>
        <v/>
      </c>
      <c r="D249">
        <v>26.611999999999998</v>
      </c>
      <c r="E249">
        <v>13.558</v>
      </c>
      <c r="F249" t="str">
        <f>_xlfn.LET(_xlpm.raw,_xlfn.XLOOKUP(A249,SITE1!$C$4:$C$1313,SITE1!$E$4:$E$1313),_xlpm.cleanRaw,SUBSTITUTE(SUBSTITUTE(_xlpm.raw,"_PIN","."),"PIN","."),_xlpm.mainPart,MID(_xlpm.cleanRaw,2,FIND(".",_xlpm.cleanRaw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249" t="str">
        <f>_xlfn.LET(_xlpm.raw,_xlfn.XLOOKUP(A249,SITE3!$C$4:$C$1313,SITE3!$E$4:$E$1313),_xlpm.cleanRaw,SUBSTITUTE(SUBSTITUTE(_xlpm.raw,"_PIN","."),"PIN","."),_xlpm.mainPart,MID(_xlpm.cleanRaw,2,FIND(".",_xlpm.cleanRaw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803115</v>
      </c>
      <c r="H249" t="str">
        <f>_xlfn.LET(_xlpm.raw,_xlfn.XLOOKUP(A249,SITE5!$C$4:$C$1313,SITE5!$E$4:$E$1313),_xlpm.cleanRaw,SUBSTITUTE(SUBSTITUTE(_xlpm.raw,"_PIN","."),"PIN","."),_xlpm.mainPart,MID(_xlpm.cleanRaw,2,FIND(".",_xlpm.cleanRaw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704115</v>
      </c>
      <c r="I249" t="str">
        <f>""</f>
        <v/>
      </c>
      <c r="J249" t="str">
        <f t="shared" si="3"/>
        <v>AL15;GPP_F_18_USB2_OCB_7;;26.612;13.558;606115;803115;704115;</v>
      </c>
    </row>
    <row r="250" spans="1:10">
      <c r="A250" t="s">
        <v>74</v>
      </c>
      <c r="B250" t="str">
        <f>_xlfn.XLOOKUP(A250,SITE1!$R$4:$R$1313,SITE1!$S$4:$S$1313)</f>
        <v>GPP_F_6_SATA_DEVSLP_4</v>
      </c>
      <c r="C250" t="str" cm="1">
        <f t="array" ref="C250">_xlfn.TEXTJOIN(",",TRUE,_xlfn.UNIQUE(TRANSPOSE(_xlfn.MAP(_xlfn.XLOOKUP(A250,SITE1!$C$4:$C$1313,SITE1!$F$4:$L$1313),_xlfn.LAMBDA(_xlpm.x,IF(_xlpm.x&lt;&gt;"",TRIM(CLEAN(LEFT(_xlpm.x,FIND(".",_xlpm.x &amp; ".")-1))),""))))))</f>
        <v/>
      </c>
      <c r="D250">
        <v>24.895</v>
      </c>
      <c r="E250">
        <v>13.558</v>
      </c>
      <c r="F250" t="str">
        <f>_xlfn.LET(_xlpm.raw,_xlfn.XLOOKUP(A250,SITE1!$C$4:$C$1313,SITE1!$E$4:$E$1313),_xlpm.cleanRaw,SUBSTITUTE(SUBSTITUTE(_xlpm.raw,"_PIN","."),"PIN","."),_xlpm.mainPart,MID(_xlpm.cleanRaw,2,FIND(".",_xlpm.cleanRaw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250" t="str">
        <f>_xlfn.LET(_xlpm.raw,_xlfn.XLOOKUP(A250,SITE3!$C$4:$C$1313,SITE3!$E$4:$E$1313),_xlpm.cleanRaw,SUBSTITUTE(SUBSTITUTE(_xlpm.raw,"_PIN","."),"PIN","."),_xlpm.mainPart,MID(_xlpm.cleanRaw,2,FIND(".",_xlpm.cleanRaw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803113</v>
      </c>
      <c r="H250" t="str">
        <f>_xlfn.LET(_xlpm.raw,_xlfn.XLOOKUP(A250,SITE5!$C$4:$C$1313,SITE5!$E$4:$E$1313),_xlpm.cleanRaw,SUBSTITUTE(SUBSTITUTE(_xlpm.raw,"_PIN","."),"PIN","."),_xlpm.mainPart,MID(_xlpm.cleanRaw,2,FIND(".",_xlpm.cleanRaw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704113</v>
      </c>
      <c r="I250" t="str">
        <f>""</f>
        <v/>
      </c>
      <c r="J250" t="str">
        <f t="shared" si="3"/>
        <v>AL18;GPP_F_6_SATA_DEVSLP_4;;24.895;13.558;606113;803113;704113;</v>
      </c>
    </row>
    <row r="251" spans="1:10">
      <c r="A251" t="s">
        <v>73</v>
      </c>
      <c r="B251" t="str">
        <f>_xlfn.XLOOKUP(A251,SITE1!$R$4:$R$1313,SITE1!$S$4:$S$1313)</f>
        <v>VSS</v>
      </c>
      <c r="C251" t="str" cm="1">
        <f t="array" ref="C251">_xlfn.TEXTJOIN(",",TRUE,_xlfn.UNIQUE(TRANSPOSE(_xlfn.MAP(_xlfn.XLOOKUP(A251,SITE1!$C$4:$C$1313,SITE1!$F$4:$L$1313),_xlfn.LAMBDA(_xlpm.x,IF(_xlpm.x&lt;&gt;"",TRIM(CLEAN(LEFT(_xlpm.x,FIND(".",_xlpm.x &amp; ".")-1))),""))))))</f>
        <v/>
      </c>
      <c r="D251">
        <v>23.177999999999901</v>
      </c>
      <c r="E251">
        <v>13.558</v>
      </c>
      <c r="F251" t="str">
        <f>_xlfn.LET(_xlpm.raw,_xlfn.XLOOKUP(A251,SITE1!$C$4:$C$1313,SITE1!$E$4:$E$1313),_xlpm.cleanRaw,SUBSTITUTE(SUBSTITUTE(_xlpm.raw,"_PIN","."),"PIN","."),_xlpm.mainPart,MID(_xlpm.cleanRaw,2,FIND(".",_xlpm.cleanRaw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1" t="str">
        <f>_xlfn.LET(_xlpm.raw,_xlfn.XLOOKUP(A251,SITE3!$C$4:$C$1313,SITE3!$E$4:$E$1313),_xlpm.cleanRaw,SUBSTITUTE(SUBSTITUTE(_xlpm.raw,"_PIN","."),"PIN","."),_xlpm.mainPart,MID(_xlpm.cleanRaw,2,FIND(".",_xlpm.cleanRaw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1" t="str">
        <f>_xlfn.LET(_xlpm.raw,_xlfn.XLOOKUP(A251,SITE5!$C$4:$C$1313,SITE5!$E$4:$E$1313),_xlpm.cleanRaw,SUBSTITUTE(SUBSTITUTE(_xlpm.raw,"_PIN","."),"PIN","."),_xlpm.mainPart,MID(_xlpm.cleanRaw,2,FIND(".",_xlpm.cleanRaw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1" t="str">
        <f>""</f>
        <v/>
      </c>
      <c r="J251" t="str">
        <f t="shared" si="3"/>
        <v>AL22;VSS;;23.1779999999999;13.558;;;;</v>
      </c>
    </row>
    <row r="252" spans="1:10">
      <c r="A252" t="s">
        <v>3625</v>
      </c>
      <c r="B252" t="str">
        <f>_xlfn.XLOOKUP(A252,SITE1!$R$4:$R$1313,SITE1!$S$4:$S$1313)</f>
        <v>VSS</v>
      </c>
      <c r="C252" t="str" cm="1">
        <f t="array" ref="C252">_xlfn.TEXTJOIN(",",TRUE,_xlfn.UNIQUE(TRANSPOSE(_xlfn.MAP(_xlfn.XLOOKUP(A252,SITE1!$C$4:$C$1313,SITE1!$F$4:$L$1313),_xlfn.LAMBDA(_xlpm.x,IF(_xlpm.x&lt;&gt;"",TRIM(CLEAN(LEFT(_xlpm.x,FIND(".",_xlpm.x &amp; ".")-1))),""))))))</f>
        <v/>
      </c>
      <c r="D252">
        <v>9.4420000000000002</v>
      </c>
      <c r="E252">
        <v>13.558</v>
      </c>
      <c r="F252" t="str">
        <f>_xlfn.LET(_xlpm.raw,_xlfn.XLOOKUP(A252,SITE1!$C$4:$C$1313,SITE1!$E$4:$E$1313),_xlpm.cleanRaw,SUBSTITUTE(SUBSTITUTE(_xlpm.raw,"_PIN","."),"PIN","."),_xlpm.mainPart,MID(_xlpm.cleanRaw,2,FIND(".",_xlpm.cleanRaw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2" t="str">
        <f>_xlfn.LET(_xlpm.raw,_xlfn.XLOOKUP(A252,SITE5!$C$4:$C$1313,SITE5!$E$4:$E$1313),_xlpm.cleanRaw,SUBSTITUTE(SUBSTITUTE(_xlpm.raw,"_PIN","."),"PIN","."),_xlpm.mainPart,MID(_xlpm.cleanRaw,2,FIND(".",_xlpm.cleanRaw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2" t="str">
        <f>""</f>
        <v/>
      </c>
      <c r="J252" t="str">
        <f t="shared" si="3"/>
        <v>AL52;VSS;;9.442;13.558;;;;</v>
      </c>
    </row>
    <row r="253" spans="1:10">
      <c r="A253" t="s">
        <v>3728</v>
      </c>
      <c r="B253" t="str">
        <f>_xlfn.XLOOKUP(A253,SITE1!$R$4:$R$1313,SITE1!$S$4:$S$1313)</f>
        <v>JTAG_TCK</v>
      </c>
      <c r="C253" t="str" cm="1">
        <f t="array" ref="C253">_xlfn.TEXTJOIN(",",TRUE,_xlfn.UNIQUE(TRANSPOSE(_xlfn.MAP(_xlfn.XLOOKUP(A253,SITE1!$C$4:$C$1313,SITE1!$F$4:$L$1313),_xlfn.LAMBDA(_xlpm.x,IF(_xlpm.x&lt;&gt;"",TRIM(CLEAN(LEFT(_xlpm.x,FIND(".",_xlpm.x &amp; ".")-1))),""))))))</f>
        <v>UA9</v>
      </c>
      <c r="D253">
        <v>7.7249999999999899</v>
      </c>
      <c r="E253">
        <v>13.558</v>
      </c>
      <c r="F253" t="str">
        <f>_xlfn.LET(_xlpm.raw,_xlfn.XLOOKUP(A253,SITE1!$C$4:$C$1313,SITE1!$E$4:$E$1313),_xlpm.cleanRaw,SUBSTITUTE(SUBSTITUTE(_xlpm.raw,"_PIN","."),"PIN","."),_xlpm.mainPart,MID(_xlpm.cleanRaw,2,FIND(".",_xlpm.cleanRaw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609105</v>
      </c>
      <c r="G253" t="str">
        <f>_xlfn.LET(_xlpm.raw,_xlfn.XLOOKUP(A253,SITE3!$C$4:$C$1313,SITE3!$E$4:$E$1313),_xlpm.cleanRaw,SUBSTITUTE(SUBSTITUTE(_xlpm.raw,"_PIN","."),"PIN","."),_xlpm.mainPart,MID(_xlpm.cleanRaw,2,FIND(".",_xlpm.cleanRaw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806110</v>
      </c>
      <c r="H253" t="str">
        <f>_xlfn.LET(_xlpm.raw,_xlfn.XLOOKUP(A253,SITE5!$C$4:$C$1313,SITE5!$E$4:$E$1313),_xlpm.cleanRaw,SUBSTITUTE(SUBSTITUTE(_xlpm.raw,"_PIN","."),"PIN","."),_xlpm.mainPart,MID(_xlpm.cleanRaw,2,FIND(".",_xlpm.cleanRaw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701108</v>
      </c>
      <c r="I253" t="str">
        <f>""</f>
        <v/>
      </c>
      <c r="J253" t="str">
        <f t="shared" si="3"/>
        <v>AL56;JTAG_TCK;UA9;7.72499999999999;13.558;609105;806110;701108;</v>
      </c>
    </row>
    <row r="254" spans="1:10">
      <c r="A254" t="s">
        <v>5222</v>
      </c>
      <c r="B254" t="str">
        <f>_xlfn.XLOOKUP(A254,SITE1!$R$4:$R$1313,SITE1!$S$4:$S$1313)</f>
        <v>VSS</v>
      </c>
      <c r="C254" t="str" cm="1">
        <f t="array" ref="C254">_xlfn.TEXTJOIN(",",TRUE,_xlfn.UNIQUE(TRANSPOSE(_xlfn.MAP(_xlfn.XLOOKUP(A254,SITE1!$C$4:$C$1313,SITE1!$F$4:$L$1313),_xlfn.LAMBDA(_xlpm.x,IF(_xlpm.x&lt;&gt;"",TRIM(CLEAN(LEFT(_xlpm.x,FIND(".",_xlpm.x &amp; ".")-1))),""))))))</f>
        <v/>
      </c>
      <c r="D254">
        <v>6.0079999999999902</v>
      </c>
      <c r="E254">
        <v>13.558</v>
      </c>
      <c r="F254" t="str">
        <f>_xlfn.LET(_xlpm.raw,_xlfn.XLOOKUP(A254,SITE1!$C$4:$C$1313,SITE1!$E$4:$E$1313),_xlpm.cleanRaw,SUBSTITUTE(SUBSTITUTE(_xlpm.raw,"_PIN","."),"PIN","."),_xlpm.mainPart,MID(_xlpm.cleanRaw,2,FIND(".",_xlpm.cleanRaw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4" t="str">
        <f>_xlfn.LET(_xlpm.raw,_xlfn.XLOOKUP(A254,SITE3!$C$4:$C$1313,SITE3!$E$4:$E$1313),_xlpm.cleanRaw,SUBSTITUTE(SUBSTITUTE(_xlpm.raw,"_PIN","."),"PIN","."),_xlpm.mainPart,MID(_xlpm.cleanRaw,2,FIND(".",_xlpm.cleanRaw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4" t="str">
        <f>_xlfn.LET(_xlpm.raw,_xlfn.XLOOKUP(A254,SITE5!$C$4:$C$1313,SITE5!$E$4:$E$1313),_xlpm.cleanRaw,SUBSTITUTE(SUBSTITUTE(_xlpm.raw,"_PIN","."),"PIN","."),_xlpm.mainPart,MID(_xlpm.cleanRaw,2,FIND(".",_xlpm.cleanRaw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4" t="str">
        <f>""</f>
        <v/>
      </c>
      <c r="J254" t="str">
        <f t="shared" si="3"/>
        <v>AL59;VSS;;6.00799999999999;13.558;;;;</v>
      </c>
    </row>
    <row r="255" spans="1:10">
      <c r="A255" t="s">
        <v>4586</v>
      </c>
      <c r="B255" t="str">
        <f>_xlfn.XLOOKUP(A255,SITE1!$R$4:$R$1313,SITE1!$S$4:$S$1313)</f>
        <v>PCIE_15_UP_3_SATA_3_RXP</v>
      </c>
      <c r="C255" t="str" cm="1">
        <f t="array" ref="C255">_xlfn.TEXTJOIN(",",TRUE,_xlfn.UNIQUE(TRANSPOSE(_xlfn.MAP(_xlfn.XLOOKUP(A255,SITE1!$C$4:$C$1313,SITE1!$F$4:$L$1313),_xlfn.LAMBDA(_xlpm.x,IF(_xlpm.x&lt;&gt;"",TRIM(CLEAN(LEFT(_xlpm.x,FIND(".",_xlpm.x &amp; ".")-1))),""))))))</f>
        <v>CA218</v>
      </c>
      <c r="D255">
        <v>4.2909999999999897</v>
      </c>
      <c r="E255">
        <v>13.558</v>
      </c>
      <c r="F255" t="str">
        <f>_xlfn.LET(_xlpm.raw,_xlfn.XLOOKUP(A255,SITE1!$C$4:$C$1313,SITE1!$E$4:$E$1313),_xlpm.cleanRaw,SUBSTITUTE(SUBSTITUTE(_xlpm.raw,"_PIN","."),"PIN","."),_xlpm.mainPart,MID(_xlpm.cleanRaw,2,FIND(".",_xlpm.cleanRaw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5" t="str">
        <f>_xlfn.LET(_xlpm.raw,_xlfn.XLOOKUP(A255,SITE3!$C$4:$C$1313,SITE3!$E$4:$E$1313),_xlpm.cleanRaw,SUBSTITUTE(SUBSTITUTE(_xlpm.raw,"_PIN","."),"PIN","."),_xlpm.mainPart,MID(_xlpm.cleanRaw,2,FIND(".",_xlpm.cleanRaw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5" t="str">
        <f>_xlfn.LET(_xlpm.raw,_xlfn.XLOOKUP(A255,SITE5!$C$4:$C$1313,SITE5!$E$4:$E$1313),_xlpm.cleanRaw,SUBSTITUTE(SUBSTITUTE(_xlpm.raw,"_PIN","."),"PIN","."),_xlpm.mainPart,MID(_xlpm.cleanRaw,2,FIND(".",_xlpm.cleanRaw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5" t="str">
        <f>""</f>
        <v/>
      </c>
      <c r="J255" t="str">
        <f t="shared" si="3"/>
        <v>AL63;PCIE_15_UP_3_SATA_3_RXP;CA218;4.29099999999999;13.558;;;;</v>
      </c>
    </row>
    <row r="256" spans="1:10">
      <c r="A256" t="s">
        <v>3641</v>
      </c>
      <c r="B256" t="str">
        <f>_xlfn.XLOOKUP(A256,SITE1!$R$4:$R$1313,SITE1!$S$4:$S$1313)</f>
        <v>PCIE_13_UP_1_SATA_1_RXN</v>
      </c>
      <c r="C256" t="str" cm="1">
        <f t="array" ref="C256">_xlfn.TEXTJOIN(",",TRUE,_xlfn.UNIQUE(TRANSPOSE(_xlfn.MAP(_xlfn.XLOOKUP(A256,SITE1!$C$4:$C$1313,SITE1!$F$4:$L$1313),_xlfn.LAMBDA(_xlpm.x,IF(_xlpm.x&lt;&gt;"",TRIM(CLEAN(LEFT(_xlpm.x,FIND(".",_xlpm.x &amp; ".")-1))),""))))))</f>
        <v>CA213</v>
      </c>
      <c r="D256">
        <v>2.5739999999999901</v>
      </c>
      <c r="E256">
        <v>13.558</v>
      </c>
      <c r="F256" t="str">
        <f>_xlfn.LET(_xlpm.raw,_xlfn.XLOOKUP(A256,SITE1!$C$4:$C$1313,SITE1!$E$4:$E$1313),_xlpm.cleanRaw,SUBSTITUTE(SUBSTITUTE(_xlpm.raw,"_PIN","."),"PIN","."),_xlpm.mainPart,MID(_xlpm.cleanRaw,2,FIND(".",_xlpm.cleanRaw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6" t="str">
        <f>_xlfn.LET(_xlpm.raw,_xlfn.XLOOKUP(A256,SITE5!$C$4:$C$1313,SITE5!$E$4:$E$1313),_xlpm.cleanRaw,SUBSTITUTE(SUBSTITUTE(_xlpm.raw,"_PIN","."),"PIN","."),_xlpm.mainPart,MID(_xlpm.cleanRaw,2,FIND(".",_xlpm.cleanRaw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6" t="str">
        <f>""</f>
        <v/>
      </c>
      <c r="J256" t="str">
        <f t="shared" si="3"/>
        <v>AL66;PCIE_13_UP_1_SATA_1_RXN;CA213;2.57399999999999;13.558;;;;</v>
      </c>
    </row>
    <row r="257" spans="1:10">
      <c r="A257" t="s">
        <v>3729</v>
      </c>
      <c r="B257" t="str">
        <f>_xlfn.XLOOKUP(A257,SITE1!$R$4:$R$1313,SITE1!$S$4:$S$1313)</f>
        <v>VSS</v>
      </c>
      <c r="C257" t="str" cm="1">
        <f t="array" ref="C257">_xlfn.TEXTJOIN(",",TRUE,_xlfn.UNIQUE(TRANSPOSE(_xlfn.MAP(_xlfn.XLOOKUP(A257,SITE1!$C$4:$C$1313,SITE1!$F$4:$L$1313),_xlfn.LAMBDA(_xlpm.x,IF(_xlpm.x&lt;&gt;"",TRIM(CLEAN(LEFT(_xlpm.x,FIND(".",_xlpm.x &amp; ".")-1))),""))))))</f>
        <v/>
      </c>
      <c r="D257">
        <v>1.6599999999999899</v>
      </c>
      <c r="E257">
        <v>13.31</v>
      </c>
      <c r="F257" t="str">
        <f>_xlfn.LET(_xlpm.raw,_xlfn.XLOOKUP(A257,SITE1!$C$4:$C$1313,SITE1!$E$4:$E$1313),_xlpm.cleanRaw,SUBSTITUTE(SUBSTITUTE(_xlpm.raw,"_PIN","."),"PIN","."),_xlpm.mainPart,MID(_xlpm.cleanRaw,2,FIND(".",_xlpm.cleanRaw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7" t="str">
        <f>_xlfn.LET(_xlpm.raw,_xlfn.XLOOKUP(A257,SITE5!$C$4:$C$1313,SITE5!$E$4:$E$1313),_xlpm.cleanRaw,SUBSTITUTE(SUBSTITUTE(_xlpm.raw,"_PIN","."),"PIN","."),_xlpm.mainPart,MID(_xlpm.cleanRaw,2,FIND(".",_xlpm.cleanRaw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7" t="str">
        <f>""</f>
        <v/>
      </c>
      <c r="J257" t="str">
        <f t="shared" si="3"/>
        <v>AL68;VSS;;1.65999999999999;13.31;;;;</v>
      </c>
    </row>
    <row r="258" spans="1:10">
      <c r="A258" t="s">
        <v>5223</v>
      </c>
      <c r="B258" t="str">
        <f>_xlfn.XLOOKUP(A258,SITE1!$R$4:$R$1313,SITE1!$S$4:$S$1313)</f>
        <v>VSS</v>
      </c>
      <c r="C258" t="str" cm="1">
        <f t="array" ref="C258">_xlfn.TEXTJOIN(",",TRUE,_xlfn.UNIQUE(TRANSPOSE(_xlfn.MAP(_xlfn.XLOOKUP(A258,SITE1!$C$4:$C$1313,SITE1!$F$4:$L$1313),_xlfn.LAMBDA(_xlpm.x,IF(_xlpm.x&lt;&gt;"",TRIM(CLEAN(LEFT(_xlpm.x,FIND(".",_xlpm.x &amp; ".")-1))),""))))))</f>
        <v/>
      </c>
      <c r="D258">
        <v>0.82999999999999796</v>
      </c>
      <c r="E258">
        <v>13.31</v>
      </c>
      <c r="F258" t="str">
        <f>_xlfn.LET(_xlpm.raw,_xlfn.XLOOKUP(A258,SITE1!$C$4:$C$1313,SITE1!$E$4:$E$1313),_xlpm.cleanRaw,SUBSTITUTE(SUBSTITUTE(_xlpm.raw,"_PIN","."),"PIN","."),_xlpm.mainPart,MID(_xlpm.cleanRaw,2,FIND(".",_xlpm.cleanRaw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8" t="str">
        <f>_xlfn.LET(_xlpm.raw,_xlfn.XLOOKUP(A258,SITE3!$C$4:$C$1313,SITE3!$E$4:$E$1313),_xlpm.cleanRaw,SUBSTITUTE(SUBSTITUTE(_xlpm.raw,"_PIN","."),"PIN","."),_xlpm.mainPart,MID(_xlpm.cleanRaw,2,FIND(".",_xlpm.cleanRaw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8" t="str">
        <f>_xlfn.LET(_xlpm.raw,_xlfn.XLOOKUP(A258,SITE5!$C$4:$C$1313,SITE5!$E$4:$E$1313),_xlpm.cleanRaw,SUBSTITUTE(SUBSTITUTE(_xlpm.raw,"_PIN","."),"PIN","."),_xlpm.mainPart,MID(_xlpm.cleanRaw,2,FIND(".",_xlpm.cleanRaw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8" t="str">
        <f>""</f>
        <v/>
      </c>
      <c r="J258" t="str">
        <f t="shared" ref="J258:J321" si="4">A258&amp;";"&amp;B258&amp;";"&amp;C258&amp;";"&amp;D258&amp;";"&amp;E258&amp;";"&amp;F258&amp;";"&amp;G258&amp;";"&amp;H258&amp;";"&amp;I258</f>
        <v>AL70;VSS;;0.829999999999998;13.31;;;;</v>
      </c>
    </row>
    <row r="259" spans="1:10">
      <c r="A259" t="s">
        <v>5224</v>
      </c>
      <c r="B259" t="str">
        <f>_xlfn.XLOOKUP(A259,SITE1!$R$4:$R$1313,SITE1!$S$4:$S$1313)</f>
        <v>VSS</v>
      </c>
      <c r="C259" t="str" cm="1">
        <f t="array" ref="C259">_xlfn.TEXTJOIN(",",TRUE,_xlfn.UNIQUE(TRANSPOSE(_xlfn.MAP(_xlfn.XLOOKUP(A259,SITE1!$C$4:$C$1313,SITE1!$F$4:$L$1313),_xlfn.LAMBDA(_xlpm.x,IF(_xlpm.x&lt;&gt;"",TRIM(CLEAN(LEFT(_xlpm.x,FIND(".",_xlpm.x &amp; ".")-1))),""))))))</f>
        <v/>
      </c>
      <c r="D259">
        <v>0</v>
      </c>
      <c r="E259">
        <v>13.31</v>
      </c>
      <c r="F259" t="str">
        <f>_xlfn.LET(_xlpm.raw,_xlfn.XLOOKUP(A259,SITE1!$C$4:$C$1313,SITE1!$E$4:$E$1313),_xlpm.cleanRaw,SUBSTITUTE(SUBSTITUTE(_xlpm.raw,"_PIN","."),"PIN","."),_xlpm.mainPart,MID(_xlpm.cleanRaw,2,FIND(".",_xlpm.cleanRaw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9" t="str">
        <f>_xlfn.LET(_xlpm.raw,_xlfn.XLOOKUP(A259,SITE5!$C$4:$C$1313,SITE5!$E$4:$E$1313),_xlpm.cleanRaw,SUBSTITUTE(SUBSTITUTE(_xlpm.raw,"_PIN","."),"PIN","."),_xlpm.mainPart,MID(_xlpm.cleanRaw,2,FIND(".",_xlpm.cleanRaw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9" t="str">
        <f>""</f>
        <v/>
      </c>
      <c r="J259" t="str">
        <f t="shared" si="4"/>
        <v>AL72;VSS;;0;13.31;;;;</v>
      </c>
    </row>
    <row r="260" spans="1:10">
      <c r="A260" t="s">
        <v>4419</v>
      </c>
      <c r="B260" t="str">
        <f>_xlfn.XLOOKUP(A260,SITE1!$R$4:$R$1313,SITE1!$S$4:$S$1313)</f>
        <v>GPP_K_5_GBE_RMII_TXD_0</v>
      </c>
      <c r="C260" t="str" cm="1">
        <f t="array" ref="C260">_xlfn.TEXTJOIN(",",TRUE,_xlfn.UNIQUE(TRANSPOSE(_xlfn.MAP(_xlfn.XLOOKUP(A260,SITE1!$C$4:$C$1313,SITE1!$F$4:$L$1313),_xlfn.LAMBDA(_xlpm.x,IF(_xlpm.x&lt;&gt;"",TRIM(CLEAN(LEFT(_xlpm.x,FIND(".",_xlpm.x &amp; ".")-1))),""))))))</f>
        <v/>
      </c>
      <c r="D260">
        <v>32.204999999999998</v>
      </c>
      <c r="E260">
        <v>13.81</v>
      </c>
      <c r="F260" t="str">
        <f>_xlfn.LET(_xlpm.raw,_xlfn.XLOOKUP(A260,SITE1!$C$4:$C$1313,SITE1!$E$4:$E$1313),_xlpm.cleanRaw,SUBSTITUTE(SUBSTITUTE(_xlpm.raw,"_PIN","."),"PIN","."),_xlpm.mainPart,MID(_xlpm.cleanRaw,2,FIND(".",_xlpm.cleanRaw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609128</v>
      </c>
      <c r="G260" t="str">
        <f>_xlfn.LET(_xlpm.raw,_xlfn.XLOOKUP(A260,SITE3!$C$4:$C$1313,SITE3!$E$4:$E$1313),_xlpm.cleanRaw,SUBSTITUTE(SUBSTITUTE(_xlpm.raw,"_PIN","."),"PIN","."),_xlpm.mainPart,MID(_xlpm.cleanRaw,2,FIND(".",_xlpm.cleanRaw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805052</v>
      </c>
      <c r="H260" t="str">
        <f>_xlfn.LET(_xlpm.raw,_xlfn.XLOOKUP(A260,SITE5!$C$4:$C$1313,SITE5!$E$4:$E$1313),_xlpm.cleanRaw,SUBSTITUTE(SUBSTITUTE(_xlpm.raw,"_PIN","."),"PIN","."),_xlpm.mainPart,MID(_xlpm.cleanRaw,2,FIND(".",_xlpm.cleanRaw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701128</v>
      </c>
      <c r="I260" t="str">
        <f>""</f>
        <v/>
      </c>
      <c r="J260" t="str">
        <f t="shared" si="4"/>
        <v>AM2;GPP_K_5_GBE_RMII_TXD_0;;32.205;13.81;609128;805052;701128;</v>
      </c>
    </row>
    <row r="261" spans="1:10">
      <c r="A261" t="s">
        <v>4411</v>
      </c>
      <c r="B261" t="str">
        <f>_xlfn.XLOOKUP(A261,SITE1!$R$4:$R$1313,SITE1!$S$4:$S$1313)</f>
        <v>GPP_K_11_GPIO_RCOMP_1P8_3P3</v>
      </c>
      <c r="C261" t="str" cm="1">
        <f t="array" ref="C261">_xlfn.TEXTJOIN(",",TRUE,_xlfn.UNIQUE(TRANSPOSE(_xlfn.MAP(_xlfn.XLOOKUP(A261,SITE1!$C$4:$C$1313,SITE1!$F$4:$L$1313),_xlfn.LAMBDA(_xlpm.x,IF(_xlpm.x&lt;&gt;"",TRIM(CLEAN(LEFT(_xlpm.x,FIND(".",_xlpm.x &amp; ".")-1))),""))))))</f>
        <v>RA13</v>
      </c>
      <c r="D261">
        <v>31.375</v>
      </c>
      <c r="E261">
        <v>13.81</v>
      </c>
      <c r="F261" t="str">
        <f>_xlfn.LET(_xlpm.raw,_xlfn.XLOOKUP(A261,SITE1!$C$4:$C$1313,SITE1!$E$4:$E$1313),_xlpm.cleanRaw,SUBSTITUTE(SUBSTITUTE(_xlpm.raw,"_PIN","."),"PIN","."),_xlpm.mainPart,MID(_xlpm.cleanRaw,2,FIND(".",_xlpm.cleanRaw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1" t="str">
        <f>_xlfn.LET(_xlpm.raw,_xlfn.XLOOKUP(A261,SITE3!$C$4:$C$1313,SITE3!$E$4:$E$1313),_xlpm.cleanRaw,SUBSTITUTE(SUBSTITUTE(_xlpm.raw,"_PIN","."),"PIN","."),_xlpm.mainPart,MID(_xlpm.cleanRaw,2,FIND(".",_xlpm.cleanRaw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1" t="str">
        <f>_xlfn.LET(_xlpm.raw,_xlfn.XLOOKUP(A261,SITE5!$C$4:$C$1313,SITE5!$E$4:$E$1313),_xlpm.cleanRaw,SUBSTITUTE(SUBSTITUTE(_xlpm.raw,"_PIN","."),"PIN","."),_xlpm.mainPart,MID(_xlpm.cleanRaw,2,FIND(".",_xlpm.cleanRaw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1" t="str">
        <f>""</f>
        <v/>
      </c>
      <c r="J261" t="str">
        <f t="shared" si="4"/>
        <v>AM4;GPP_K_11_GPIO_RCOMP_1P8_3P3;RA13;31.375;13.81;;;;</v>
      </c>
    </row>
    <row r="262" spans="1:10">
      <c r="A262" t="s">
        <v>5225</v>
      </c>
      <c r="B262" t="str">
        <f>_xlfn.XLOOKUP(A262,SITE1!$R$4:$R$1313,SITE1!$S$4:$S$1313)</f>
        <v>VSS</v>
      </c>
      <c r="C262" t="str" cm="1">
        <f t="array" ref="C262">_xlfn.TEXTJOIN(",",TRUE,_xlfn.UNIQUE(TRANSPOSE(_xlfn.MAP(_xlfn.XLOOKUP(A262,SITE1!$C$4:$C$1313,SITE1!$F$4:$L$1313),_xlfn.LAMBDA(_xlpm.x,IF(_xlpm.x&lt;&gt;"",TRIM(CLEAN(LEFT(_xlpm.x,FIND(".",_xlpm.x &amp; ".")-1))),""))))))</f>
        <v/>
      </c>
      <c r="D262">
        <v>21.510999999999999</v>
      </c>
      <c r="E262">
        <v>13.862</v>
      </c>
      <c r="F262" t="str">
        <f>_xlfn.LET(_xlpm.raw,_xlfn.XLOOKUP(A262,SITE1!$C$4:$C$1313,SITE1!$E$4:$E$1313),_xlpm.cleanRaw,SUBSTITUTE(SUBSTITUTE(_xlpm.raw,"_PIN","."),"PIN","."),_xlpm.mainPart,MID(_xlpm.cleanRaw,2,FIND(".",_xlpm.cleanRaw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2" t="str">
        <f>_xlfn.LET(_xlpm.raw,_xlfn.XLOOKUP(A262,SITE5!$C$4:$C$1313,SITE5!$E$4:$E$1313),_xlpm.cleanRaw,SUBSTITUTE(SUBSTITUTE(_xlpm.raw,"_PIN","."),"PIN","."),_xlpm.mainPart,MID(_xlpm.cleanRaw,2,FIND(".",_xlpm.cleanRaw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2" t="str">
        <f>""</f>
        <v/>
      </c>
      <c r="J262" t="str">
        <f t="shared" si="4"/>
        <v>AM26;VSS;;21.511;13.862;;;;</v>
      </c>
    </row>
    <row r="263" spans="1:10">
      <c r="A263" t="s">
        <v>52</v>
      </c>
      <c r="B263" t="str">
        <f>_xlfn.XLOOKUP(A263,SITE1!$R$4:$R$1313,SITE1!$S$4:$S$1313)</f>
        <v>VCCPGPPL_1P05</v>
      </c>
      <c r="C263" t="str" cm="1">
        <f t="array" ref="C263">_xlfn.TEXTJOIN(",",TRUE,_xlfn.UNIQUE(TRANSPOSE(_xlfn.MAP(_xlfn.XLOOKUP(A263,SITE1!$C$4:$C$1313,SITE1!$F$4:$L$1313),_xlfn.LAMBDA(_xlpm.x,IF(_xlpm.x&lt;&gt;"",TRIM(CLEAN(LEFT(_xlpm.x,FIND(".",_xlpm.x &amp; ".")-1))),""))))))</f>
        <v/>
      </c>
      <c r="D263">
        <v>20.710999999999999</v>
      </c>
      <c r="E263">
        <v>13.862</v>
      </c>
      <c r="F263" t="str">
        <f>_xlfn.LET(_xlpm.raw,_xlfn.XLOOKUP(A263,SITE1!$C$4:$C$1313,SITE1!$E$4:$E$1313),_xlpm.cleanRaw,SUBSTITUTE(SUBSTITUTE(_xlpm.raw,"_PIN","."),"PIN","."),_xlpm.mainPart,MID(_xlpm.cleanRaw,2,FIND(".",_xlpm.cleanRaw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3" t="str">
        <f>_xlfn.LET(_xlpm.raw,_xlfn.XLOOKUP(A263,SITE5!$C$4:$C$1313,SITE5!$E$4:$E$1313),_xlpm.cleanRaw,SUBSTITUTE(SUBSTITUTE(_xlpm.raw,"_PIN","."),"PIN","."),_xlpm.mainPart,MID(_xlpm.cleanRaw,2,FIND(".",_xlpm.cleanRaw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3" t="str">
        <f>""</f>
        <v/>
      </c>
      <c r="J263" t="str">
        <f t="shared" si="4"/>
        <v>AM27;VCCPGPPL_1P05;;20.711;13.862;;;;</v>
      </c>
    </row>
    <row r="264" spans="1:10">
      <c r="A264" t="s">
        <v>51</v>
      </c>
      <c r="B264" t="str">
        <f>_xlfn.XLOOKUP(A264,SITE1!$R$4:$R$1313,SITE1!$S$4:$S$1313)</f>
        <v>VCCPGPP_1P8</v>
      </c>
      <c r="C264" t="str" cm="1">
        <f t="array" ref="C264">_xlfn.TEXTJOIN(",",TRUE,_xlfn.UNIQUE(TRANSPOSE(_xlfn.MAP(_xlfn.XLOOKUP(A264,SITE1!$C$4:$C$1313,SITE1!$F$4:$L$1313),_xlfn.LAMBDA(_xlpm.x,IF(_xlpm.x&lt;&gt;"",TRIM(CLEAN(LEFT(_xlpm.x,FIND(".",_xlpm.x &amp; ".")-1))),""))))))</f>
        <v/>
      </c>
      <c r="D264">
        <v>19.91</v>
      </c>
      <c r="E264">
        <v>13.862</v>
      </c>
      <c r="F264" t="str">
        <f>_xlfn.LET(_xlpm.raw,_xlfn.XLOOKUP(A264,SITE1!$C$4:$C$1313,SITE1!$E$4:$E$1313),_xlpm.cleanRaw,SUBSTITUTE(SUBSTITUTE(_xlpm.raw,"_PIN","."),"PIN","."),_xlpm.mainPart,MID(_xlpm.cleanRaw,2,FIND(".",_xlpm.cleanRaw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4" t="str">
        <f>_xlfn.LET(_xlpm.raw,_xlfn.XLOOKUP(A264,SITE3!$C$4:$C$1313,SITE3!$E$4:$E$1313),_xlpm.cleanRaw,SUBSTITUTE(SUBSTITUTE(_xlpm.raw,"_PIN","."),"PIN","."),_xlpm.mainPart,MID(_xlpm.cleanRaw,2,FIND(".",_xlpm.cleanRaw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4" t="str">
        <f>_xlfn.LET(_xlpm.raw,_xlfn.XLOOKUP(A264,SITE5!$C$4:$C$1313,SITE5!$E$4:$E$1313),_xlpm.cleanRaw,SUBSTITUTE(SUBSTITUTE(_xlpm.raw,"_PIN","."),"PIN","."),_xlpm.mainPart,MID(_xlpm.cleanRaw,2,FIND(".",_xlpm.cleanRaw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4" t="str">
        <f>""</f>
        <v/>
      </c>
      <c r="J264" t="str">
        <f t="shared" si="4"/>
        <v>AM29;VCCPGPP_1P8;;19.91;13.862;;;;</v>
      </c>
    </row>
    <row r="265" spans="1:10">
      <c r="A265" t="s">
        <v>5226</v>
      </c>
      <c r="B265" t="str">
        <f>_xlfn.XLOOKUP(A265,SITE1!$R$4:$R$1313,SITE1!$S$4:$S$1313)</f>
        <v>VSS</v>
      </c>
      <c r="C265" t="str" cm="1">
        <f t="array" ref="C265">_xlfn.TEXTJOIN(",",TRUE,_xlfn.UNIQUE(TRANSPOSE(_xlfn.MAP(_xlfn.XLOOKUP(A265,SITE1!$C$4:$C$1313,SITE1!$F$4:$L$1313),_xlfn.LAMBDA(_xlpm.x,IF(_xlpm.x&lt;&gt;"",TRIM(CLEAN(LEFT(_xlpm.x,FIND(".",_xlpm.x &amp; ".")-1))),""))))))</f>
        <v/>
      </c>
      <c r="D265">
        <v>19.11</v>
      </c>
      <c r="E265">
        <v>13.862</v>
      </c>
      <c r="F265" t="str">
        <f>_xlfn.LET(_xlpm.raw,_xlfn.XLOOKUP(A265,SITE1!$C$4:$C$1313,SITE1!$E$4:$E$1313),_xlpm.cleanRaw,SUBSTITUTE(SUBSTITUTE(_xlpm.raw,"_PIN","."),"PIN","."),_xlpm.mainPart,MID(_xlpm.cleanRaw,2,FIND(".",_xlpm.cleanRaw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5" t="str">
        <f>_xlfn.LET(_xlpm.raw,_xlfn.XLOOKUP(A265,SITE3!$C$4:$C$1313,SITE3!$E$4:$E$1313),_xlpm.cleanRaw,SUBSTITUTE(SUBSTITUTE(_xlpm.raw,"_PIN","."),"PIN","."),_xlpm.mainPart,MID(_xlpm.cleanRaw,2,FIND(".",_xlpm.cleanRaw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5" t="str">
        <f>_xlfn.LET(_xlpm.raw,_xlfn.XLOOKUP(A265,SITE5!$C$4:$C$1313,SITE5!$E$4:$E$1313),_xlpm.cleanRaw,SUBSTITUTE(SUBSTITUTE(_xlpm.raw,"_PIN","."),"PIN","."),_xlpm.mainPart,MID(_xlpm.cleanRaw,2,FIND(".",_xlpm.cleanRaw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5" t="str">
        <f>""</f>
        <v/>
      </c>
      <c r="J265" t="str">
        <f t="shared" si="4"/>
        <v>AM30;VSS;;19.11;13.862;;;;</v>
      </c>
    </row>
    <row r="266" spans="1:10">
      <c r="A266" t="s">
        <v>5133</v>
      </c>
      <c r="B266" t="str">
        <f>_xlfn.XLOOKUP(A266,SITE1!$R$4:$R$1313,SITE1!$S$4:$S$1313)</f>
        <v>VNNPRIM</v>
      </c>
      <c r="C266" t="str" cm="1">
        <f t="array" ref="C266">_xlfn.TEXTJOIN(",",TRUE,_xlfn.UNIQUE(TRANSPOSE(_xlfn.MAP(_xlfn.XLOOKUP(A266,SITE1!$C$4:$C$1313,SITE1!$F$4:$L$1313),_xlfn.LAMBDA(_xlpm.x,IF(_xlpm.x&lt;&gt;"",TRIM(CLEAN(LEFT(_xlpm.x,FIND(".",_xlpm.x &amp; ".")-1))),""))))))</f>
        <v/>
      </c>
      <c r="D266">
        <v>18.309999999999999</v>
      </c>
      <c r="E266">
        <v>13.862</v>
      </c>
      <c r="F266" t="str">
        <f>_xlfn.LET(_xlpm.raw,_xlfn.XLOOKUP(A266,SITE1!$C$4:$C$1313,SITE1!$E$4:$E$1313),_xlpm.cleanRaw,SUBSTITUTE(SUBSTITUTE(_xlpm.raw,"_PIN","."),"PIN","."),_xlpm.mainPart,MID(_xlpm.cleanRaw,2,FIND(".",_xlpm.cleanRaw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6" t="str">
        <f>_xlfn.LET(_xlpm.raw,_xlfn.XLOOKUP(A266,SITE5!$C$4:$C$1313,SITE5!$E$4:$E$1313),_xlpm.cleanRaw,SUBSTITUTE(SUBSTITUTE(_xlpm.raw,"_PIN","."),"PIN","."),_xlpm.mainPart,MID(_xlpm.cleanRaw,2,FIND(".",_xlpm.cleanRaw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6" t="str">
        <f>""</f>
        <v/>
      </c>
      <c r="J266" t="str">
        <f t="shared" si="4"/>
        <v>AM32;VNNPRIM;;18.31;13.862;;;;</v>
      </c>
    </row>
    <row r="267" spans="1:10">
      <c r="A267" t="s">
        <v>5134</v>
      </c>
      <c r="B267" t="str">
        <f>_xlfn.XLOOKUP(A267,SITE1!$R$4:$R$1313,SITE1!$S$4:$S$1313)</f>
        <v>VNNPRIM</v>
      </c>
      <c r="C267" t="str" cm="1">
        <f t="array" ref="C267">_xlfn.TEXTJOIN(",",TRUE,_xlfn.UNIQUE(TRANSPOSE(_xlfn.MAP(_xlfn.XLOOKUP(A267,SITE1!$C$4:$C$1313,SITE1!$F$4:$L$1313),_xlfn.LAMBDA(_xlpm.x,IF(_xlpm.x&lt;&gt;"",TRIM(CLEAN(LEFT(_xlpm.x,FIND(".",_xlpm.x &amp; ".")-1))),""))))))</f>
        <v/>
      </c>
      <c r="D267">
        <v>17.509999999999899</v>
      </c>
      <c r="E267">
        <v>13.862</v>
      </c>
      <c r="F267" t="str">
        <f>_xlfn.LET(_xlpm.raw,_xlfn.XLOOKUP(A267,SITE1!$C$4:$C$1313,SITE1!$E$4:$E$1313),_xlpm.cleanRaw,SUBSTITUTE(SUBSTITUTE(_xlpm.raw,"_PIN","."),"PIN","."),_xlpm.mainPart,MID(_xlpm.cleanRaw,2,FIND(".",_xlpm.cleanRaw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7" t="str">
        <f>_xlfn.LET(_xlpm.raw,_xlfn.XLOOKUP(A267,SITE3!$C$4:$C$1313,SITE3!$E$4:$E$1313),_xlpm.cleanRaw,SUBSTITUTE(SUBSTITUTE(_xlpm.raw,"_PIN","."),"PIN","."),_xlpm.mainPart,MID(_xlpm.cleanRaw,2,FIND(".",_xlpm.cleanRaw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7" t="str">
        <f>_xlfn.LET(_xlpm.raw,_xlfn.XLOOKUP(A267,SITE5!$C$4:$C$1313,SITE5!$E$4:$E$1313),_xlpm.cleanRaw,SUBSTITUTE(SUBSTITUTE(_xlpm.raw,"_PIN","."),"PIN","."),_xlpm.mainPart,MID(_xlpm.cleanRaw,2,FIND(".",_xlpm.cleanRaw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7" t="str">
        <f>""</f>
        <v/>
      </c>
      <c r="J267" t="str">
        <f t="shared" si="4"/>
        <v>AM34;VNNPRIM;;17.5099999999999;13.862;;;;</v>
      </c>
    </row>
    <row r="268" spans="1:10">
      <c r="A268" t="s">
        <v>5135</v>
      </c>
      <c r="B268" t="str">
        <f>_xlfn.XLOOKUP(A268,SITE1!$R$4:$R$1313,SITE1!$S$4:$S$1313)</f>
        <v>VNNPRIM</v>
      </c>
      <c r="C268" t="str" cm="1">
        <f t="array" ref="C268">_xlfn.TEXTJOIN(",",TRUE,_xlfn.UNIQUE(TRANSPOSE(_xlfn.MAP(_xlfn.XLOOKUP(A268,SITE1!$C$4:$C$1313,SITE1!$F$4:$L$1313),_xlfn.LAMBDA(_xlpm.x,IF(_xlpm.x&lt;&gt;"",TRIM(CLEAN(LEFT(_xlpm.x,FIND(".",_xlpm.x &amp; ".")-1))),""))))))</f>
        <v/>
      </c>
      <c r="D268">
        <v>16.709999999999901</v>
      </c>
      <c r="E268">
        <v>13.862</v>
      </c>
      <c r="F268" t="str">
        <f>_xlfn.LET(_xlpm.raw,_xlfn.XLOOKUP(A268,SITE1!$C$4:$C$1313,SITE1!$E$4:$E$1313),_xlpm.cleanRaw,SUBSTITUTE(SUBSTITUTE(_xlpm.raw,"_PIN","."),"PIN","."),_xlpm.mainPart,MID(_xlpm.cleanRaw,2,FIND(".",_xlpm.cleanRaw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8" t="str">
        <f>_xlfn.LET(_xlpm.raw,_xlfn.XLOOKUP(A268,SITE3!$C$4:$C$1313,SITE3!$E$4:$E$1313),_xlpm.cleanRaw,SUBSTITUTE(SUBSTITUTE(_xlpm.raw,"_PIN","."),"PIN","."),_xlpm.mainPart,MID(_xlpm.cleanRaw,2,FIND(".",_xlpm.cleanRaw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8" t="str">
        <f>_xlfn.LET(_xlpm.raw,_xlfn.XLOOKUP(A268,SITE5!$C$4:$C$1313,SITE5!$E$4:$E$1313),_xlpm.cleanRaw,SUBSTITUTE(SUBSTITUTE(_xlpm.raw,"_PIN","."),"PIN","."),_xlpm.mainPart,MID(_xlpm.cleanRaw,2,FIND(".",_xlpm.cleanRaw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8" t="str">
        <f>""</f>
        <v/>
      </c>
      <c r="J268" t="str">
        <f t="shared" si="4"/>
        <v>AM36;VNNPRIM;;16.7099999999999;13.862;;;;</v>
      </c>
    </row>
    <row r="269" spans="1:10">
      <c r="A269" t="s">
        <v>5136</v>
      </c>
      <c r="B269" t="str">
        <f>_xlfn.XLOOKUP(A269,SITE1!$R$4:$R$1313,SITE1!$S$4:$S$1313)</f>
        <v>VNNPRIM</v>
      </c>
      <c r="C269" t="str" cm="1">
        <f t="array" ref="C269">_xlfn.TEXTJOIN(",",TRUE,_xlfn.UNIQUE(TRANSPOSE(_xlfn.MAP(_xlfn.XLOOKUP(A269,SITE1!$C$4:$C$1313,SITE1!$F$4:$L$1313),_xlfn.LAMBDA(_xlpm.x,IF(_xlpm.x&lt;&gt;"",TRIM(CLEAN(LEFT(_xlpm.x,FIND(".",_xlpm.x &amp; ".")-1))),""))))))</f>
        <v/>
      </c>
      <c r="D269">
        <v>15.909999999999901</v>
      </c>
      <c r="E269">
        <v>13.862</v>
      </c>
      <c r="F269" t="str">
        <f>_xlfn.LET(_xlpm.raw,_xlfn.XLOOKUP(A269,SITE1!$C$4:$C$1313,SITE1!$E$4:$E$1313),_xlpm.cleanRaw,SUBSTITUTE(SUBSTITUTE(_xlpm.raw,"_PIN","."),"PIN","."),_xlpm.mainPart,MID(_xlpm.cleanRaw,2,FIND(".",_xlpm.cleanRaw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9" t="str">
        <f>_xlfn.LET(_xlpm.raw,_xlfn.XLOOKUP(A269,SITE5!$C$4:$C$1313,SITE5!$E$4:$E$1313),_xlpm.cleanRaw,SUBSTITUTE(SUBSTITUTE(_xlpm.raw,"_PIN","."),"PIN","."),_xlpm.mainPart,MID(_xlpm.cleanRaw,2,FIND(".",_xlpm.cleanRaw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9" t="str">
        <f>""</f>
        <v/>
      </c>
      <c r="J269" t="str">
        <f t="shared" si="4"/>
        <v>AM37;VNNPRIM;;15.9099999999999;13.862;;;;</v>
      </c>
    </row>
    <row r="270" spans="1:10">
      <c r="A270" t="s">
        <v>5137</v>
      </c>
      <c r="B270" t="str">
        <f>_xlfn.XLOOKUP(A270,SITE1!$R$4:$R$1313,SITE1!$S$4:$S$1313)</f>
        <v>VNNPRIM</v>
      </c>
      <c r="C270" t="str" cm="1">
        <f t="array" ref="C270">_xlfn.TEXTJOIN(",",TRUE,_xlfn.UNIQUE(TRANSPOSE(_xlfn.MAP(_xlfn.XLOOKUP(A270,SITE1!$C$4:$C$1313,SITE1!$F$4:$L$1313),_xlfn.LAMBDA(_xlpm.x,IF(_xlpm.x&lt;&gt;"",TRIM(CLEAN(LEFT(_xlpm.x,FIND(".",_xlpm.x &amp; ".")-1))),""))))))</f>
        <v/>
      </c>
      <c r="D270">
        <v>15.11</v>
      </c>
      <c r="E270">
        <v>13.862</v>
      </c>
      <c r="F270" t="str">
        <f>_xlfn.LET(_xlpm.raw,_xlfn.XLOOKUP(A270,SITE1!$C$4:$C$1313,SITE1!$E$4:$E$1313),_xlpm.cleanRaw,SUBSTITUTE(SUBSTITUTE(_xlpm.raw,"_PIN","."),"PIN","."),_xlpm.mainPart,MID(_xlpm.cleanRaw,2,FIND(".",_xlpm.cleanRaw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0" t="str">
        <f>_xlfn.LET(_xlpm.raw,_xlfn.XLOOKUP(A270,SITE3!$C$4:$C$1313,SITE3!$E$4:$E$1313),_xlpm.cleanRaw,SUBSTITUTE(SUBSTITUTE(_xlpm.raw,"_PIN","."),"PIN","."),_xlpm.mainPart,MID(_xlpm.cleanRaw,2,FIND(".",_xlpm.cleanRaw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0" t="str">
        <f>_xlfn.LET(_xlpm.raw,_xlfn.XLOOKUP(A270,SITE5!$C$4:$C$1313,SITE5!$E$4:$E$1313),_xlpm.cleanRaw,SUBSTITUTE(SUBSTITUTE(_xlpm.raw,"_PIN","."),"PIN","."),_xlpm.mainPart,MID(_xlpm.cleanRaw,2,FIND(".",_xlpm.cleanRaw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0" t="str">
        <f>""</f>
        <v/>
      </c>
      <c r="J270" t="str">
        <f t="shared" si="4"/>
        <v>AM39;VNNPRIM;;15.11;13.862;;;;</v>
      </c>
    </row>
    <row r="271" spans="1:10">
      <c r="A271" t="s">
        <v>5227</v>
      </c>
      <c r="B271" t="str">
        <f>_xlfn.XLOOKUP(A271,SITE1!$R$4:$R$1313,SITE1!$S$4:$S$1313)</f>
        <v>VSS</v>
      </c>
      <c r="C271" t="str" cm="1">
        <f t="array" ref="C271">_xlfn.TEXTJOIN(",",TRUE,_xlfn.UNIQUE(TRANSPOSE(_xlfn.MAP(_xlfn.XLOOKUP(A271,SITE1!$C$4:$C$1313,SITE1!$F$4:$L$1313),_xlfn.LAMBDA(_xlpm.x,IF(_xlpm.x&lt;&gt;"",TRIM(CLEAN(LEFT(_xlpm.x,FIND(".",_xlpm.x &amp; ".")-1))),""))))))</f>
        <v/>
      </c>
      <c r="D271">
        <v>14.309999999999899</v>
      </c>
      <c r="E271">
        <v>13.862</v>
      </c>
      <c r="F271" t="str">
        <f>_xlfn.LET(_xlpm.raw,_xlfn.XLOOKUP(A271,SITE1!$C$4:$C$1313,SITE1!$E$4:$E$1313),_xlpm.cleanRaw,SUBSTITUTE(SUBSTITUTE(_xlpm.raw,"_PIN","."),"PIN","."),_xlpm.mainPart,MID(_xlpm.cleanRaw,2,FIND(".",_xlpm.cleanRaw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1" t="str">
        <f>_xlfn.LET(_xlpm.raw,_xlfn.XLOOKUP(A271,SITE3!$C$4:$C$1313,SITE3!$E$4:$E$1313),_xlpm.cleanRaw,SUBSTITUTE(SUBSTITUTE(_xlpm.raw,"_PIN","."),"PIN","."),_xlpm.mainPart,MID(_xlpm.cleanRaw,2,FIND(".",_xlpm.cleanRaw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1" t="str">
        <f>_xlfn.LET(_xlpm.raw,_xlfn.XLOOKUP(A271,SITE5!$C$4:$C$1313,SITE5!$E$4:$E$1313),_xlpm.cleanRaw,SUBSTITUTE(SUBSTITUTE(_xlpm.raw,"_PIN","."),"PIN","."),_xlpm.mainPart,MID(_xlpm.cleanRaw,2,FIND(".",_xlpm.cleanRaw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1" t="str">
        <f>""</f>
        <v/>
      </c>
      <c r="J271" t="str">
        <f t="shared" si="4"/>
        <v>AM41;VSS;;14.3099999999999;13.862;;;;</v>
      </c>
    </row>
    <row r="272" spans="1:10">
      <c r="A272" t="s">
        <v>5056</v>
      </c>
      <c r="B272" t="str">
        <f>_xlfn.XLOOKUP(A272,SITE1!$R$4:$R$1313,SITE1!$S$4:$S$1313)</f>
        <v>VCCMPHY_1P05</v>
      </c>
      <c r="C272" t="str" cm="1">
        <f t="array" ref="C272">_xlfn.TEXTJOIN(",",TRUE,_xlfn.UNIQUE(TRANSPOSE(_xlfn.MAP(_xlfn.XLOOKUP(A272,SITE1!$C$4:$C$1313,SITE1!$F$4:$L$1313),_xlfn.LAMBDA(_xlpm.x,IF(_xlpm.x&lt;&gt;"",TRIM(CLEAN(LEFT(_xlpm.x,FIND(".",_xlpm.x &amp; ".")-1))),""))))))</f>
        <v/>
      </c>
      <c r="D272">
        <v>13.5099999999999</v>
      </c>
      <c r="E272">
        <v>13.862</v>
      </c>
      <c r="F272" t="str">
        <f>_xlfn.LET(_xlpm.raw,_xlfn.XLOOKUP(A272,SITE1!$C$4:$C$1313,SITE1!$E$4:$E$1313),_xlpm.cleanRaw,SUBSTITUTE(SUBSTITUTE(_xlpm.raw,"_PIN","."),"PIN","."),_xlpm.mainPart,MID(_xlpm.cleanRaw,2,FIND(".",_xlpm.cleanRaw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2" t="str">
        <f>_xlfn.LET(_xlpm.raw,_xlfn.XLOOKUP(A272,SITE3!$C$4:$C$1313,SITE3!$E$4:$E$1313),_xlpm.cleanRaw,SUBSTITUTE(SUBSTITUTE(_xlpm.raw,"_PIN","."),"PIN","."),_xlpm.mainPart,MID(_xlpm.cleanRaw,2,FIND(".",_xlpm.cleanRaw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2" t="str">
        <f>_xlfn.LET(_xlpm.raw,_xlfn.XLOOKUP(A272,SITE5!$C$4:$C$1313,SITE5!$E$4:$E$1313),_xlpm.cleanRaw,SUBSTITUTE(SUBSTITUTE(_xlpm.raw,"_PIN","."),"PIN","."),_xlpm.mainPart,MID(_xlpm.cleanRaw,2,FIND(".",_xlpm.cleanRaw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2" t="str">
        <f>""</f>
        <v/>
      </c>
      <c r="J272" t="str">
        <f t="shared" si="4"/>
        <v>AM43;VCCMPHY_1P05;;13.5099999999999;13.862;;;;</v>
      </c>
    </row>
    <row r="273" spans="1:10">
      <c r="A273" t="s">
        <v>5057</v>
      </c>
      <c r="B273" t="str">
        <f>_xlfn.XLOOKUP(A273,SITE1!$R$4:$R$1313,SITE1!$S$4:$S$1313)</f>
        <v>VCCMPHY_1P05</v>
      </c>
      <c r="C273" t="str" cm="1">
        <f t="array" ref="C273">_xlfn.TEXTJOIN(",",TRUE,_xlfn.UNIQUE(TRANSPOSE(_xlfn.MAP(_xlfn.XLOOKUP(A273,SITE1!$C$4:$C$1313,SITE1!$F$4:$L$1313),_xlfn.LAMBDA(_xlpm.x,IF(_xlpm.x&lt;&gt;"",TRIM(CLEAN(LEFT(_xlpm.x,FIND(".",_xlpm.x &amp; ".")-1))),""))))))</f>
        <v/>
      </c>
      <c r="D273">
        <v>12.71</v>
      </c>
      <c r="E273">
        <v>13.862</v>
      </c>
      <c r="F273" t="str">
        <f>_xlfn.LET(_xlpm.raw,_xlfn.XLOOKUP(A273,SITE1!$C$4:$C$1313,SITE1!$E$4:$E$1313),_xlpm.cleanRaw,SUBSTITUTE(SUBSTITUTE(_xlpm.raw,"_PIN","."),"PIN","."),_xlpm.mainPart,MID(_xlpm.cleanRaw,2,FIND(".",_xlpm.cleanRaw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3" t="str">
        <f>_xlfn.LET(_xlpm.raw,_xlfn.XLOOKUP(A273,SITE3!$C$4:$C$1313,SITE3!$E$4:$E$1313),_xlpm.cleanRaw,SUBSTITUTE(SUBSTITUTE(_xlpm.raw,"_PIN","."),"PIN","."),_xlpm.mainPart,MID(_xlpm.cleanRaw,2,FIND(".",_xlpm.cleanRaw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3" t="str">
        <f>_xlfn.LET(_xlpm.raw,_xlfn.XLOOKUP(A273,SITE5!$C$4:$C$1313,SITE5!$E$4:$E$1313),_xlpm.cleanRaw,SUBSTITUTE(SUBSTITUTE(_xlpm.raw,"_PIN","."),"PIN","."),_xlpm.mainPart,MID(_xlpm.cleanRaw,2,FIND(".",_xlpm.cleanRaw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3" t="str">
        <f>""</f>
        <v/>
      </c>
      <c r="J273" t="str">
        <f t="shared" si="4"/>
        <v>AM45;VCCMPHY_1P05;;12.71;13.862;;;;</v>
      </c>
    </row>
    <row r="274" spans="1:10">
      <c r="A274" t="s">
        <v>5228</v>
      </c>
      <c r="B274" t="str">
        <f>_xlfn.XLOOKUP(A274,SITE1!$R$4:$R$1313,SITE1!$S$4:$S$1313)</f>
        <v>VSS</v>
      </c>
      <c r="C274" t="str" cm="1">
        <f t="array" ref="C274">_xlfn.TEXTJOIN(",",TRUE,_xlfn.UNIQUE(TRANSPOSE(_xlfn.MAP(_xlfn.XLOOKUP(A274,SITE1!$C$4:$C$1313,SITE1!$F$4:$L$1313),_xlfn.LAMBDA(_xlpm.x,IF(_xlpm.x&lt;&gt;"",TRIM(CLEAN(LEFT(_xlpm.x,FIND(".",_xlpm.x &amp; ".")-1))),""))))))</f>
        <v/>
      </c>
      <c r="D274">
        <v>11.908999999999899</v>
      </c>
      <c r="E274">
        <v>13.862</v>
      </c>
      <c r="F274" t="str">
        <f>_xlfn.LET(_xlpm.raw,_xlfn.XLOOKUP(A274,SITE1!$C$4:$C$1313,SITE1!$E$4:$E$1313),_xlpm.cleanRaw,SUBSTITUTE(SUBSTITUTE(_xlpm.raw,"_PIN","."),"PIN","."),_xlpm.mainPart,MID(_xlpm.cleanRaw,2,FIND(".",_xlpm.cleanRaw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4" t="str">
        <f>_xlfn.LET(_xlpm.raw,_xlfn.XLOOKUP(A274,SITE3!$C$4:$C$1313,SITE3!$E$4:$E$1313),_xlpm.cleanRaw,SUBSTITUTE(SUBSTITUTE(_xlpm.raw,"_PIN","."),"PIN","."),_xlpm.mainPart,MID(_xlpm.cleanRaw,2,FIND(".",_xlpm.cleanRaw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4" t="str">
        <f>_xlfn.LET(_xlpm.raw,_xlfn.XLOOKUP(A274,SITE5!$C$4:$C$1313,SITE5!$E$4:$E$1313),_xlpm.cleanRaw,SUBSTITUTE(SUBSTITUTE(_xlpm.raw,"_PIN","."),"PIN","."),_xlpm.mainPart,MID(_xlpm.cleanRaw,2,FIND(".",_xlpm.cleanRaw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4" t="str">
        <f>""</f>
        <v/>
      </c>
      <c r="J274" t="str">
        <f t="shared" si="4"/>
        <v>AM46;VSS;;11.9089999999999;13.862;;;;</v>
      </c>
    </row>
    <row r="275" spans="1:10">
      <c r="A275" t="s">
        <v>5022</v>
      </c>
      <c r="B275" t="str">
        <f>_xlfn.XLOOKUP(A275,SITE1!$R$4:$R$1313,SITE1!$S$4:$S$1313)</f>
        <v>VCCAUPCIE2PLLEBB_1P05</v>
      </c>
      <c r="C275" t="str" cm="1">
        <f t="array" ref="C275">_xlfn.TEXTJOIN(",",TRUE,_xlfn.UNIQUE(TRANSPOSE(_xlfn.MAP(_xlfn.XLOOKUP(A275,SITE1!$C$4:$C$1313,SITE1!$F$4:$L$1313),_xlfn.LAMBDA(_xlpm.x,IF(_xlpm.x&lt;&gt;"",TRIM(CLEAN(LEFT(_xlpm.x,FIND(".",_xlpm.x &amp; ".")-1))),""))))))</f>
        <v/>
      </c>
      <c r="D275">
        <v>11.108999999999901</v>
      </c>
      <c r="E275">
        <v>13.862</v>
      </c>
      <c r="F275" t="str">
        <f>_xlfn.LET(_xlpm.raw,_xlfn.XLOOKUP(A275,SITE1!$C$4:$C$1313,SITE1!$E$4:$E$1313),_xlpm.cleanRaw,SUBSTITUTE(SUBSTITUTE(_xlpm.raw,"_PIN","."),"PIN","."),_xlpm.mainPart,MID(_xlpm.cleanRaw,2,FIND(".",_xlpm.cleanRaw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5" t="str">
        <f>_xlfn.LET(_xlpm.raw,_xlfn.XLOOKUP(A275,SITE3!$C$4:$C$1313,SITE3!$E$4:$E$1313),_xlpm.cleanRaw,SUBSTITUTE(SUBSTITUTE(_xlpm.raw,"_PIN","."),"PIN","."),_xlpm.mainPart,MID(_xlpm.cleanRaw,2,FIND(".",_xlpm.cleanRaw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5" t="str">
        <f>_xlfn.LET(_xlpm.raw,_xlfn.XLOOKUP(A275,SITE5!$C$4:$C$1313,SITE5!$E$4:$E$1313),_xlpm.cleanRaw,SUBSTITUTE(SUBSTITUTE(_xlpm.raw,"_PIN","."),"PIN","."),_xlpm.mainPart,MID(_xlpm.cleanRaw,2,FIND(".",_xlpm.cleanRaw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5" t="str">
        <f>""</f>
        <v/>
      </c>
      <c r="J275" t="str">
        <f t="shared" si="4"/>
        <v>AM48;VCCAUPCIE2PLLEBB_1P05;;11.1089999999999;13.862;;;;</v>
      </c>
    </row>
    <row r="276" spans="1:10">
      <c r="A276" t="s">
        <v>3646</v>
      </c>
      <c r="B276" t="str">
        <f>_xlfn.XLOOKUP(A276,SITE1!$R$4:$R$1313,SITE1!$S$4:$S$1313)</f>
        <v>PCIE_5_LAN_0C_RXN</v>
      </c>
      <c r="C276" t="str" cm="1">
        <f t="array" ref="C276">_xlfn.TEXTJOIN(",",TRUE,_xlfn.UNIQUE(TRANSPOSE(_xlfn.MAP(_xlfn.XLOOKUP(A276,SITE1!$C$4:$C$1313,SITE1!$F$4:$L$1313),_xlfn.LAMBDA(_xlpm.x,IF(_xlpm.x&lt;&gt;"",TRIM(CLEAN(LEFT(_xlpm.x,FIND(".",_xlpm.x &amp; ".")-1))),""))))))</f>
        <v>CA205</v>
      </c>
      <c r="D276">
        <v>1.2449999999999899</v>
      </c>
      <c r="E276">
        <v>13.81</v>
      </c>
      <c r="F276" t="str">
        <f>_xlfn.LET(_xlpm.raw,_xlfn.XLOOKUP(A276,SITE1!$C$4:$C$1313,SITE1!$E$4:$E$1313),_xlpm.cleanRaw,SUBSTITUTE(SUBSTITUTE(_xlpm.raw,"_PIN","."),"PIN","."),_xlpm.mainPart,MID(_xlpm.cleanRaw,2,FIND(".",_xlpm.cleanRaw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6" t="str">
        <f>_xlfn.LET(_xlpm.raw,_xlfn.XLOOKUP(A276,SITE3!$C$4:$C$1313,SITE3!$E$4:$E$1313),_xlpm.cleanRaw,SUBSTITUTE(SUBSTITUTE(_xlpm.raw,"_PIN","."),"PIN","."),_xlpm.mainPart,MID(_xlpm.cleanRaw,2,FIND(".",_xlpm.cleanRaw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6" t="str">
        <f>_xlfn.LET(_xlpm.raw,_xlfn.XLOOKUP(A276,SITE5!$C$4:$C$1313,SITE5!$E$4:$E$1313),_xlpm.cleanRaw,SUBSTITUTE(SUBSTITUTE(_xlpm.raw,"_PIN","."),"PIN","."),_xlpm.mainPart,MID(_xlpm.cleanRaw,2,FIND(".",_xlpm.cleanRaw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6" t="str">
        <f>""</f>
        <v/>
      </c>
      <c r="J276" t="str">
        <f t="shared" si="4"/>
        <v>AM69;PCIE_5_LAN_0C_RXN;CA205;1.24499999999999;13.81;;;;</v>
      </c>
    </row>
    <row r="277" spans="1:10">
      <c r="A277" t="s">
        <v>4622</v>
      </c>
      <c r="B277" t="str">
        <f>_xlfn.XLOOKUP(A277,SITE1!$R$4:$R$1313,SITE1!$S$4:$S$1313)</f>
        <v>PCIE_5_LAN_0C_RXP</v>
      </c>
      <c r="C277" t="str" cm="1">
        <f t="array" ref="C277">_xlfn.TEXTJOIN(",",TRUE,_xlfn.UNIQUE(TRANSPOSE(_xlfn.MAP(_xlfn.XLOOKUP(A277,SITE1!$C$4:$C$1313,SITE1!$F$4:$L$1313),_xlfn.LAMBDA(_xlpm.x,IF(_xlpm.x&lt;&gt;"",TRIM(CLEAN(LEFT(_xlpm.x,FIND(".",_xlpm.x &amp; ".")-1))),""))))))</f>
        <v>CA206</v>
      </c>
      <c r="D277">
        <v>0.41499999999999898</v>
      </c>
      <c r="E277">
        <v>13.81</v>
      </c>
      <c r="F277" t="str">
        <f>_xlfn.LET(_xlpm.raw,_xlfn.XLOOKUP(A277,SITE1!$C$4:$C$1313,SITE1!$E$4:$E$1313),_xlpm.cleanRaw,SUBSTITUTE(SUBSTITUTE(_xlpm.raw,"_PIN","."),"PIN","."),_xlpm.mainPart,MID(_xlpm.cleanRaw,2,FIND(".",_xlpm.cleanRaw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7" t="str">
        <f>_xlfn.LET(_xlpm.raw,_xlfn.XLOOKUP(A277,SITE3!$C$4:$C$1313,SITE3!$E$4:$E$1313),_xlpm.cleanRaw,SUBSTITUTE(SUBSTITUTE(_xlpm.raw,"_PIN","."),"PIN","."),_xlpm.mainPart,MID(_xlpm.cleanRaw,2,FIND(".",_xlpm.cleanRaw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7" t="str">
        <f>_xlfn.LET(_xlpm.raw,_xlfn.XLOOKUP(A277,SITE5!$C$4:$C$1313,SITE5!$E$4:$E$1313),_xlpm.cleanRaw,SUBSTITUTE(SUBSTITUTE(_xlpm.raw,"_PIN","."),"PIN","."),_xlpm.mainPart,MID(_xlpm.cleanRaw,2,FIND(".",_xlpm.cleanRaw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7" t="str">
        <f>""</f>
        <v/>
      </c>
      <c r="J277" t="str">
        <f t="shared" si="4"/>
        <v>AM71;PCIE_5_LAN_0C_RXP;CA206;0.414999999999999;13.81;;;;</v>
      </c>
    </row>
    <row r="278" spans="1:10">
      <c r="A278" t="s">
        <v>4413</v>
      </c>
      <c r="B278" t="str">
        <f>_xlfn.XLOOKUP(A278,SITE1!$R$4:$R$1313,SITE1!$S$4:$S$1313)</f>
        <v>GPP_K_2_GBE_RMII_RXD_1</v>
      </c>
      <c r="C278" t="str" cm="1">
        <f t="array" ref="C278">_xlfn.TEXTJOIN(",",TRUE,_xlfn.UNIQUE(TRANSPOSE(_xlfn.MAP(_xlfn.XLOOKUP(A278,SITE1!$C$4:$C$1313,SITE1!$F$4:$L$1313),_xlfn.LAMBDA(_xlpm.x,IF(_xlpm.x&lt;&gt;"",TRIM(CLEAN(LEFT(_xlpm.x,FIND(".",_xlpm.x &amp; ".")-1))),""))))))</f>
        <v/>
      </c>
      <c r="D278">
        <v>32.619999999999997</v>
      </c>
      <c r="E278">
        <v>14.31</v>
      </c>
      <c r="F278" t="str">
        <f>_xlfn.LET(_xlpm.raw,_xlfn.XLOOKUP(A278,SITE1!$C$4:$C$1313,SITE1!$E$4:$E$1313),_xlpm.cleanRaw,SUBSTITUTE(SUBSTITUTE(_xlpm.raw,"_PIN","."),"PIN","."),_xlpm.mainPart,MID(_xlpm.cleanRaw,2,FIND(".",_xlpm.cleanRaw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278" t="str">
        <f>_xlfn.LET(_xlpm.raw,_xlfn.XLOOKUP(A278,SITE3!$C$4:$C$1313,SITE3!$E$4:$E$1313),_xlpm.cleanRaw,SUBSTITUTE(SUBSTITUTE(_xlpm.raw,"_PIN","."),"PIN","."),_xlpm.mainPart,MID(_xlpm.cleanRaw,2,FIND(".",_xlpm.cleanRaw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802051</v>
      </c>
      <c r="H278" t="str">
        <f>_xlfn.LET(_xlpm.raw,_xlfn.XLOOKUP(A278,SITE5!$C$4:$C$1313,SITE5!$E$4:$E$1313),_xlpm.cleanRaw,SUBSTITUTE(SUBSTITUTE(_xlpm.raw,"_PIN","."),"PIN","."),_xlpm.mainPart,MID(_xlpm.cleanRaw,2,FIND(".",_xlpm.cleanRaw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278" t="str">
        <f>""</f>
        <v/>
      </c>
      <c r="J278" t="str">
        <f t="shared" si="4"/>
        <v>AN1;GPP_K_2_GBE_RMII_RXD_1;;32.62;14.31;605051;802051;705051;</v>
      </c>
    </row>
    <row r="279" spans="1:10">
      <c r="A279" t="s">
        <v>4415</v>
      </c>
      <c r="B279" t="str">
        <f>_xlfn.XLOOKUP(A279,SITE1!$R$4:$R$1313,SITE1!$S$4:$S$1313)</f>
        <v>GPP_K_3_GBE_RMII_CRS_DV</v>
      </c>
      <c r="C279" t="str" cm="1">
        <f t="array" ref="C279">_xlfn.TEXTJOIN(",",TRUE,_xlfn.UNIQUE(TRANSPOSE(_xlfn.MAP(_xlfn.XLOOKUP(A279,SITE1!$C$4:$C$1313,SITE1!$F$4:$L$1313),_xlfn.LAMBDA(_xlpm.x,IF(_xlpm.x&lt;&gt;"",TRIM(CLEAN(LEFT(_xlpm.x,FIND(".",_xlpm.x &amp; ".")-1))),""))))))</f>
        <v/>
      </c>
      <c r="D279">
        <v>31.79</v>
      </c>
      <c r="E279">
        <v>14.31</v>
      </c>
      <c r="F279" t="str">
        <f>_xlfn.LET(_xlpm.raw,_xlfn.XLOOKUP(A279,SITE1!$C$4:$C$1313,SITE1!$E$4:$E$1313),_xlpm.cleanRaw,SUBSTITUTE(SUBSTITUTE(_xlpm.raw,"_PIN","."),"PIN","."),_xlpm.mainPart,MID(_xlpm.cleanRaw,2,FIND(".",_xlpm.cleanRaw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279" t="str">
        <f>_xlfn.LET(_xlpm.raw,_xlfn.XLOOKUP(A279,SITE3!$C$4:$C$1313,SITE3!$E$4:$E$1313),_xlpm.cleanRaw,SUBSTITUTE(SUBSTITUTE(_xlpm.raw,"_PIN","."),"PIN","."),_xlpm.mainPart,MID(_xlpm.cleanRaw,2,FIND(".",_xlpm.cleanRaw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805069</v>
      </c>
      <c r="H279" t="str">
        <f>_xlfn.LET(_xlpm.raw,_xlfn.XLOOKUP(A279,SITE5!$C$4:$C$1313,SITE5!$E$4:$E$1313),_xlpm.cleanRaw,SUBSTITUTE(SUBSTITUTE(_xlpm.raw,"_PIN","."),"PIN","."),_xlpm.mainPart,MID(_xlpm.cleanRaw,2,FIND(".",_xlpm.cleanRaw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702069</v>
      </c>
      <c r="I279" t="str">
        <f>""</f>
        <v/>
      </c>
      <c r="J279" t="str">
        <f t="shared" si="4"/>
        <v>AN3;GPP_K_3_GBE_RMII_CRS_DV;;31.79;14.31;608069;805069;702069;</v>
      </c>
    </row>
    <row r="280" spans="1:10">
      <c r="A280" t="s">
        <v>5231</v>
      </c>
      <c r="B280" t="str">
        <f>_xlfn.XLOOKUP(A280,SITE1!$R$4:$R$1313,SITE1!$S$4:$S$1313)</f>
        <v>VSS</v>
      </c>
      <c r="C280" t="str" cm="1">
        <f t="array" ref="C280">_xlfn.TEXTJOIN(",",TRUE,_xlfn.UNIQUE(TRANSPOSE(_xlfn.MAP(_xlfn.XLOOKUP(A280,SITE1!$C$4:$C$1313,SITE1!$F$4:$L$1313),_xlfn.LAMBDA(_xlpm.x,IF(_xlpm.x&lt;&gt;"",TRIM(CLEAN(LEFT(_xlpm.x,FIND(".",_xlpm.x &amp; ".")-1))),""))))))</f>
        <v/>
      </c>
      <c r="D280">
        <v>30.96</v>
      </c>
      <c r="E280">
        <v>14.31</v>
      </c>
      <c r="F280" t="str">
        <f>_xlfn.LET(_xlpm.raw,_xlfn.XLOOKUP(A280,SITE1!$C$4:$C$1313,SITE1!$E$4:$E$1313),_xlpm.cleanRaw,SUBSTITUTE(SUBSTITUTE(_xlpm.raw,"_PIN","."),"PIN","."),_xlpm.mainPart,MID(_xlpm.cleanRaw,2,FIND(".",_xlpm.cleanRaw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0" t="str">
        <f>_xlfn.LET(_xlpm.raw,_xlfn.XLOOKUP(A280,SITE3!$C$4:$C$1313,SITE3!$E$4:$E$1313),_xlpm.cleanRaw,SUBSTITUTE(SUBSTITUTE(_xlpm.raw,"_PIN","."),"PIN","."),_xlpm.mainPart,MID(_xlpm.cleanRaw,2,FIND(".",_xlpm.cleanRaw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0" t="str">
        <f>_xlfn.LET(_xlpm.raw,_xlfn.XLOOKUP(A280,SITE5!$C$4:$C$1313,SITE5!$E$4:$E$1313),_xlpm.cleanRaw,SUBSTITUTE(SUBSTITUTE(_xlpm.raw,"_PIN","."),"PIN","."),_xlpm.mainPart,MID(_xlpm.cleanRaw,2,FIND(".",_xlpm.cleanRaw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0" t="str">
        <f>""</f>
        <v/>
      </c>
      <c r="J280" t="str">
        <f t="shared" si="4"/>
        <v>AN5;VSS;;30.96;14.31;;;;</v>
      </c>
    </row>
    <row r="281" spans="1:10">
      <c r="A281" t="s">
        <v>5232</v>
      </c>
      <c r="B281" t="str">
        <f>_xlfn.XLOOKUP(A281,SITE1!$R$4:$R$1313,SITE1!$S$4:$S$1313)</f>
        <v>VSS</v>
      </c>
      <c r="C281" t="str" cm="1">
        <f t="array" ref="C281">_xlfn.TEXTJOIN(",",TRUE,_xlfn.UNIQUE(TRANSPOSE(_xlfn.MAP(_xlfn.XLOOKUP(A281,SITE1!$C$4:$C$1313,SITE1!$F$4:$L$1313),_xlfn.LAMBDA(_xlpm.x,IF(_xlpm.x&lt;&gt;"",TRIM(CLEAN(LEFT(_xlpm.x,FIND(".",_xlpm.x &amp; ".")-1))),""))))))</f>
        <v/>
      </c>
      <c r="D281">
        <v>29.187999999999999</v>
      </c>
      <c r="E281">
        <v>14.053000000000001</v>
      </c>
      <c r="F281" t="str">
        <f>_xlfn.LET(_xlpm.raw,_xlfn.XLOOKUP(A281,SITE1!$C$4:$C$1313,SITE1!$E$4:$E$1313),_xlpm.cleanRaw,SUBSTITUTE(SUBSTITUTE(_xlpm.raw,"_PIN","."),"PIN","."),_xlpm.mainPart,MID(_xlpm.cleanRaw,2,FIND(".",_xlpm.cleanRaw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1" t="str">
        <f>_xlfn.LET(_xlpm.raw,_xlfn.XLOOKUP(A281,SITE3!$C$4:$C$1313,SITE3!$E$4:$E$1313),_xlpm.cleanRaw,SUBSTITUTE(SUBSTITUTE(_xlpm.raw,"_PIN","."),"PIN","."),_xlpm.mainPart,MID(_xlpm.cleanRaw,2,FIND(".",_xlpm.cleanRaw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1" t="str">
        <f>_xlfn.LET(_xlpm.raw,_xlfn.XLOOKUP(A281,SITE5!$C$4:$C$1313,SITE5!$E$4:$E$1313),_xlpm.cleanRaw,SUBSTITUTE(SUBSTITUTE(_xlpm.raw,"_PIN","."),"PIN","."),_xlpm.mainPart,MID(_xlpm.cleanRaw,2,FIND(".",_xlpm.cleanRaw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1" t="str">
        <f>""</f>
        <v/>
      </c>
      <c r="J281" t="str">
        <f t="shared" si="4"/>
        <v>AN9;VSS;;29.188;14.053;;;;</v>
      </c>
    </row>
    <row r="282" spans="1:10">
      <c r="A282" t="s">
        <v>5229</v>
      </c>
      <c r="B282" t="str">
        <f>_xlfn.XLOOKUP(A282,SITE1!$R$4:$R$1313,SITE1!$S$4:$S$1313)</f>
        <v>VSS</v>
      </c>
      <c r="C282" t="str" cm="1">
        <f t="array" ref="C282">_xlfn.TEXTJOIN(",",TRUE,_xlfn.UNIQUE(TRANSPOSE(_xlfn.MAP(_xlfn.XLOOKUP(A282,SITE1!$C$4:$C$1313,SITE1!$F$4:$L$1313),_xlfn.LAMBDA(_xlpm.x,IF(_xlpm.x&lt;&gt;"",TRIM(CLEAN(LEFT(_xlpm.x,FIND(".",_xlpm.x &amp; ".")-1))),""))))))</f>
        <v/>
      </c>
      <c r="D282">
        <v>27.470999999999901</v>
      </c>
      <c r="E282">
        <v>14.053000000000001</v>
      </c>
      <c r="F282" t="str">
        <f>_xlfn.LET(_xlpm.raw,_xlfn.XLOOKUP(A282,SITE1!$C$4:$C$1313,SITE1!$E$4:$E$1313),_xlpm.cleanRaw,SUBSTITUTE(SUBSTITUTE(_xlpm.raw,"_PIN","."),"PIN","."),_xlpm.mainPart,MID(_xlpm.cleanRaw,2,FIND(".",_xlpm.cleanRaw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2" t="str">
        <f>_xlfn.LET(_xlpm.raw,_xlfn.XLOOKUP(A282,SITE3!$C$4:$C$1313,SITE3!$E$4:$E$1313),_xlpm.cleanRaw,SUBSTITUTE(SUBSTITUTE(_xlpm.raw,"_PIN","."),"PIN","."),_xlpm.mainPart,MID(_xlpm.cleanRaw,2,FIND(".",_xlpm.cleanRaw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2" t="str">
        <f>_xlfn.LET(_xlpm.raw,_xlfn.XLOOKUP(A282,SITE5!$C$4:$C$1313,SITE5!$E$4:$E$1313),_xlpm.cleanRaw,SUBSTITUTE(SUBSTITUTE(_xlpm.raw,"_PIN","."),"PIN","."),_xlpm.mainPart,MID(_xlpm.cleanRaw,2,FIND(".",_xlpm.cleanRaw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2" t="str">
        <f>""</f>
        <v/>
      </c>
      <c r="J282" t="str">
        <f t="shared" si="4"/>
        <v>AN13;VSS;;27.4709999999999;14.053;;;;</v>
      </c>
    </row>
    <row r="283" spans="1:10">
      <c r="A283" t="s">
        <v>5230</v>
      </c>
      <c r="B283" t="str">
        <f>_xlfn.XLOOKUP(A283,SITE1!$R$4:$R$1313,SITE1!$S$4:$S$1313)</f>
        <v>VSS</v>
      </c>
      <c r="C283" t="str" cm="1">
        <f t="array" ref="C283">_xlfn.TEXTJOIN(",",TRUE,_xlfn.UNIQUE(TRANSPOSE(_xlfn.MAP(_xlfn.XLOOKUP(A283,SITE1!$C$4:$C$1313,SITE1!$F$4:$L$1313),_xlfn.LAMBDA(_xlpm.x,IF(_xlpm.x&lt;&gt;"",TRIM(CLEAN(LEFT(_xlpm.x,FIND(".",_xlpm.x &amp; ".")-1))),""))))))</f>
        <v/>
      </c>
      <c r="D283">
        <v>25.753999999999898</v>
      </c>
      <c r="E283">
        <v>14.053000000000001</v>
      </c>
      <c r="F283" t="str">
        <f>_xlfn.LET(_xlpm.raw,_xlfn.XLOOKUP(A283,SITE1!$C$4:$C$1313,SITE1!$E$4:$E$1313),_xlpm.cleanRaw,SUBSTITUTE(SUBSTITUTE(_xlpm.raw,"_PIN","."),"PIN","."),_xlpm.mainPart,MID(_xlpm.cleanRaw,2,FIND(".",_xlpm.cleanRaw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3" t="str">
        <f>_xlfn.LET(_xlpm.raw,_xlfn.XLOOKUP(A283,SITE3!$C$4:$C$1313,SITE3!$E$4:$E$1313),_xlpm.cleanRaw,SUBSTITUTE(SUBSTITUTE(_xlpm.raw,"_PIN","."),"PIN","."),_xlpm.mainPart,MID(_xlpm.cleanRaw,2,FIND(".",_xlpm.cleanRaw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3" t="str">
        <f>_xlfn.LET(_xlpm.raw,_xlfn.XLOOKUP(A283,SITE5!$C$4:$C$1313,SITE5!$E$4:$E$1313),_xlpm.cleanRaw,SUBSTITUTE(SUBSTITUTE(_xlpm.raw,"_PIN","."),"PIN","."),_xlpm.mainPart,MID(_xlpm.cleanRaw,2,FIND(".",_xlpm.cleanRaw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3" t="str">
        <f>""</f>
        <v/>
      </c>
      <c r="J283" t="str">
        <f t="shared" si="4"/>
        <v>AN17;VSS;;25.7539999999999;14.053;;;;</v>
      </c>
    </row>
    <row r="284" spans="1:10">
      <c r="A284" t="s">
        <v>50</v>
      </c>
      <c r="B284" t="str">
        <f>_xlfn.XLOOKUP(A284,SITE1!$R$4:$R$1313,SITE1!$S$4:$S$1313)</f>
        <v>VSS</v>
      </c>
      <c r="C284" t="str" cm="1">
        <f t="array" ref="C284">_xlfn.TEXTJOIN(",",TRUE,_xlfn.UNIQUE(TRANSPOSE(_xlfn.MAP(_xlfn.XLOOKUP(A284,SITE1!$C$4:$C$1313,SITE1!$F$4:$L$1313),_xlfn.LAMBDA(_xlpm.x,IF(_xlpm.x&lt;&gt;"",TRIM(CLEAN(LEFT(_xlpm.x,FIND(".",_xlpm.x &amp; ".")-1))),""))))))</f>
        <v/>
      </c>
      <c r="D284">
        <v>24.036999999999999</v>
      </c>
      <c r="E284">
        <v>14.053000000000001</v>
      </c>
      <c r="F284" t="str">
        <f>_xlfn.LET(_xlpm.raw,_xlfn.XLOOKUP(A284,SITE1!$C$4:$C$1313,SITE1!$E$4:$E$1313),_xlpm.cleanRaw,SUBSTITUTE(SUBSTITUTE(_xlpm.raw,"_PIN","."),"PIN","."),_xlpm.mainPart,MID(_xlpm.cleanRaw,2,FIND(".",_xlpm.cleanRaw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4" t="str">
        <f>_xlfn.LET(_xlpm.raw,_xlfn.XLOOKUP(A284,SITE3!$C$4:$C$1313,SITE3!$E$4:$E$1313),_xlpm.cleanRaw,SUBSTITUTE(SUBSTITUTE(_xlpm.raw,"_PIN","."),"PIN","."),_xlpm.mainPart,MID(_xlpm.cleanRaw,2,FIND(".",_xlpm.cleanRaw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4" t="str">
        <f>_xlfn.LET(_xlpm.raw,_xlfn.XLOOKUP(A284,SITE5!$C$4:$C$1313,SITE5!$E$4:$E$1313),_xlpm.cleanRaw,SUBSTITUTE(SUBSTITUTE(_xlpm.raw,"_PIN","."),"PIN","."),_xlpm.mainPart,MID(_xlpm.cleanRaw,2,FIND(".",_xlpm.cleanRaw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4" t="str">
        <f>""</f>
        <v/>
      </c>
      <c r="J284" t="str">
        <f t="shared" si="4"/>
        <v>AN20;VSS;;24.037;14.053;;;;</v>
      </c>
    </row>
    <row r="285" spans="1:10">
      <c r="A285" t="s">
        <v>72</v>
      </c>
      <c r="B285" t="str">
        <f>_xlfn.XLOOKUP(A285,SITE1!$R$4:$R$1313,SITE1!$S$4:$S$1313)</f>
        <v>VCCPAZIO</v>
      </c>
      <c r="C285" t="str" cm="1">
        <f t="array" ref="C285">_xlfn.TEXTJOIN(",",TRUE,_xlfn.UNIQUE(TRANSPOSE(_xlfn.MAP(_xlfn.XLOOKUP(A285,SITE1!$C$4:$C$1313,SITE1!$F$4:$L$1313),_xlfn.LAMBDA(_xlpm.x,IF(_xlpm.x&lt;&gt;"",TRIM(CLEAN(LEFT(_xlpm.x,FIND(".",_xlpm.x &amp; ".")-1))),""))))))</f>
        <v/>
      </c>
      <c r="D285">
        <v>22.32</v>
      </c>
      <c r="E285">
        <v>14.053000000000001</v>
      </c>
      <c r="F285" t="str">
        <f>_xlfn.LET(_xlpm.raw,_xlfn.XLOOKUP(A285,SITE1!$C$4:$C$1313,SITE1!$E$4:$E$1313),_xlpm.cleanRaw,SUBSTITUTE(SUBSTITUTE(_xlpm.raw,"_PIN","."),"PIN","."),_xlpm.mainPart,MID(_xlpm.cleanRaw,2,FIND(".",_xlpm.cleanRaw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5" t="str">
        <f>_xlfn.LET(_xlpm.raw,_xlfn.XLOOKUP(A285,SITE3!$C$4:$C$1313,SITE3!$E$4:$E$1313),_xlpm.cleanRaw,SUBSTITUTE(SUBSTITUTE(_xlpm.raw,"_PIN","."),"PIN","."),_xlpm.mainPart,MID(_xlpm.cleanRaw,2,FIND(".",_xlpm.cleanRaw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5" t="str">
        <f>_xlfn.LET(_xlpm.raw,_xlfn.XLOOKUP(A285,SITE5!$C$4:$C$1313,SITE5!$E$4:$E$1313),_xlpm.cleanRaw,SUBSTITUTE(SUBSTITUTE(_xlpm.raw,"_PIN","."),"PIN","."),_xlpm.mainPart,MID(_xlpm.cleanRaw,2,FIND(".",_xlpm.cleanRaw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5" t="str">
        <f>""</f>
        <v/>
      </c>
      <c r="J285" t="str">
        <f t="shared" si="4"/>
        <v>AN24;VCCPAZIO;;22.32;14.053;;;;</v>
      </c>
    </row>
    <row r="286" spans="1:10">
      <c r="A286" t="s">
        <v>5026</v>
      </c>
      <c r="B286" t="str">
        <f>_xlfn.XLOOKUP(A286,SITE1!$R$4:$R$1313,SITE1!$S$4:$S$1313)</f>
        <v>VCCAUPPCIE3PLL_1P05</v>
      </c>
      <c r="C286" t="str" cm="1">
        <f t="array" ref="C286">_xlfn.TEXTJOIN(",",TRUE,_xlfn.UNIQUE(TRANSPOSE(_xlfn.MAP(_xlfn.XLOOKUP(A286,SITE1!$C$4:$C$1313,SITE1!$F$4:$L$1313),_xlfn.LAMBDA(_xlpm.x,IF(_xlpm.x&lt;&gt;"",TRIM(CLEAN(LEFT(_xlpm.x,FIND(".",_xlpm.x &amp; ".")-1))),""))))))</f>
        <v/>
      </c>
      <c r="D286">
        <v>10.299999999999899</v>
      </c>
      <c r="E286">
        <v>14.053000000000001</v>
      </c>
      <c r="F286" t="str">
        <f>_xlfn.LET(_xlpm.raw,_xlfn.XLOOKUP(A286,SITE1!$C$4:$C$1313,SITE1!$E$4:$E$1313),_xlpm.cleanRaw,SUBSTITUTE(SUBSTITUTE(_xlpm.raw,"_PIN","."),"PIN","."),_xlpm.mainPart,MID(_xlpm.cleanRaw,2,FIND(".",_xlpm.cleanRaw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6" t="str">
        <f>_xlfn.LET(_xlpm.raw,_xlfn.XLOOKUP(A286,SITE3!$C$4:$C$1313,SITE3!$E$4:$E$1313),_xlpm.cleanRaw,SUBSTITUTE(SUBSTITUTE(_xlpm.raw,"_PIN","."),"PIN","."),_xlpm.mainPart,MID(_xlpm.cleanRaw,2,FIND(".",_xlpm.cleanRaw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6" t="str">
        <f>_xlfn.LET(_xlpm.raw,_xlfn.XLOOKUP(A286,SITE5!$C$4:$C$1313,SITE5!$E$4:$E$1313),_xlpm.cleanRaw,SUBSTITUTE(SUBSTITUTE(_xlpm.raw,"_PIN","."),"PIN","."),_xlpm.mainPart,MID(_xlpm.cleanRaw,2,FIND(".",_xlpm.cleanRaw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6" t="str">
        <f>""</f>
        <v/>
      </c>
      <c r="J286" t="str">
        <f t="shared" si="4"/>
        <v>AN50;VCCAUPPCIE3PLL_1P05;;10.2999999999999;14.053;;;;</v>
      </c>
    </row>
    <row r="287" spans="1:10">
      <c r="A287" t="s">
        <v>3626</v>
      </c>
      <c r="B287" t="str">
        <f>_xlfn.XLOOKUP(A287,SITE1!$R$4:$R$1313,SITE1!$S$4:$S$1313)</f>
        <v>JTAG_TDI</v>
      </c>
      <c r="C287" t="str" cm="1">
        <f t="array" ref="C287">_xlfn.TEXTJOIN(",",TRUE,_xlfn.UNIQUE(TRANSPOSE(_xlfn.MAP(_xlfn.XLOOKUP(A287,SITE1!$C$4:$C$1313,SITE1!$F$4:$L$1313),_xlfn.LAMBDA(_xlpm.x,IF(_xlpm.x&lt;&gt;"",TRIM(CLEAN(LEFT(_xlpm.x,FIND(".",_xlpm.x &amp; ".")-1))),""))))))</f>
        <v>UA9</v>
      </c>
      <c r="D287">
        <v>8.5829999999999895</v>
      </c>
      <c r="E287">
        <v>14.053000000000001</v>
      </c>
      <c r="F287" t="str">
        <f>_xlfn.LET(_xlpm.raw,_xlfn.XLOOKUP(A287,SITE1!$C$4:$C$1313,SITE1!$E$4:$E$1313),_xlpm.cleanRaw,SUBSTITUTE(SUBSTITUTE(_xlpm.raw,"_PIN","."),"PIN","."),_xlpm.mainPart,MID(_xlpm.cleanRaw,2,FIND(".",_xlpm.cleanRaw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287" t="str">
        <f>_xlfn.LET(_xlpm.raw,_xlfn.XLOOKUP(A287,SITE3!$C$4:$C$1313,SITE3!$E$4:$E$1313),_xlpm.cleanRaw,SUBSTITUTE(SUBSTITUTE(_xlpm.raw,"_PIN","."),"PIN","."),_xlpm.mainPart,MID(_xlpm.cleanRaw,2,FIND(".",_xlpm.cleanRaw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806105</v>
      </c>
      <c r="H287" t="str">
        <f>_xlfn.LET(_xlpm.raw,_xlfn.XLOOKUP(A287,SITE5!$C$4:$C$1313,SITE5!$E$4:$E$1313),_xlpm.cleanRaw,SUBSTITUTE(SUBSTITUTE(_xlpm.raw,"_PIN","."),"PIN","."),_xlpm.mainPart,MID(_xlpm.cleanRaw,2,FIND(".",_xlpm.cleanRaw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701107</v>
      </c>
      <c r="I287" t="str">
        <f>""</f>
        <v/>
      </c>
      <c r="J287" t="str">
        <f t="shared" si="4"/>
        <v>AN54;JTAG_TDI;UA9;8.58299999999999;14.053;608081;806105;701107;</v>
      </c>
    </row>
    <row r="288" spans="1:10">
      <c r="A288" t="s">
        <v>3627</v>
      </c>
      <c r="B288" t="str">
        <f>_xlfn.XLOOKUP(A288,SITE1!$R$4:$R$1313,SITE1!$S$4:$S$1313)</f>
        <v>VSS</v>
      </c>
      <c r="C288" t="str" cm="1">
        <f t="array" ref="C288">_xlfn.TEXTJOIN(",",TRUE,_xlfn.UNIQUE(TRANSPOSE(_xlfn.MAP(_xlfn.XLOOKUP(A288,SITE1!$C$4:$C$1313,SITE1!$F$4:$L$1313),_xlfn.LAMBDA(_xlpm.x,IF(_xlpm.x&lt;&gt;"",TRIM(CLEAN(LEFT(_xlpm.x,FIND(".",_xlpm.x &amp; ".")-1))),""))))))</f>
        <v/>
      </c>
      <c r="D288">
        <v>6.8659999999999997</v>
      </c>
      <c r="E288">
        <v>14.053000000000001</v>
      </c>
      <c r="F288" t="str">
        <f>_xlfn.LET(_xlpm.raw,_xlfn.XLOOKUP(A288,SITE1!$C$4:$C$1313,SITE1!$E$4:$E$1313),_xlpm.cleanRaw,SUBSTITUTE(SUBSTITUTE(_xlpm.raw,"_PIN","."),"PIN","."),_xlpm.mainPart,MID(_xlpm.cleanRaw,2,FIND(".",_xlpm.cleanRaw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8" t="str">
        <f>_xlfn.LET(_xlpm.raw,_xlfn.XLOOKUP(A288,SITE3!$C$4:$C$1313,SITE3!$E$4:$E$1313),_xlpm.cleanRaw,SUBSTITUTE(SUBSTITUTE(_xlpm.raw,"_PIN","."),"PIN","."),_xlpm.mainPart,MID(_xlpm.cleanRaw,2,FIND(".",_xlpm.cleanRaw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8" t="str">
        <f>_xlfn.LET(_xlpm.raw,_xlfn.XLOOKUP(A288,SITE5!$C$4:$C$1313,SITE5!$E$4:$E$1313),_xlpm.cleanRaw,SUBSTITUTE(SUBSTITUTE(_xlpm.raw,"_PIN","."),"PIN","."),_xlpm.mainPart,MID(_xlpm.cleanRaw,2,FIND(".",_xlpm.cleanRaw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8" t="str">
        <f>""</f>
        <v/>
      </c>
      <c r="J288" t="str">
        <f t="shared" si="4"/>
        <v>AN58;VSS;;6.866;14.053;;;;</v>
      </c>
    </row>
    <row r="289" spans="1:10">
      <c r="A289" t="s">
        <v>4603</v>
      </c>
      <c r="B289" t="str">
        <f>_xlfn.XLOOKUP(A289,SITE1!$R$4:$R$1313,SITE1!$S$4:$S$1313)</f>
        <v>PCIE_18_UP_6_SATA_6_RXP</v>
      </c>
      <c r="C289" t="str" cm="1">
        <f t="array" ref="C289">_xlfn.TEXTJOIN(",",TRUE,_xlfn.UNIQUE(TRANSPOSE(_xlfn.MAP(_xlfn.XLOOKUP(A289,SITE1!$C$4:$C$1313,SITE1!$F$4:$L$1313),_xlfn.LAMBDA(_xlpm.x,IF(_xlpm.x&lt;&gt;"",TRIM(CLEAN(LEFT(_xlpm.x,FIND(".",_xlpm.x &amp; ".")-1))),""))))))</f>
        <v>CA254</v>
      </c>
      <c r="D289">
        <v>5.149</v>
      </c>
      <c r="E289">
        <v>14.053000000000001</v>
      </c>
      <c r="F289" t="str">
        <f>_xlfn.LET(_xlpm.raw,_xlfn.XLOOKUP(A289,SITE1!$C$4:$C$1313,SITE1!$E$4:$E$1313),_xlpm.cleanRaw,SUBSTITUTE(SUBSTITUTE(_xlpm.raw,"_PIN","."),"PIN","."),_xlpm.mainPart,MID(_xlpm.cleanRaw,2,FIND(".",_xlpm.cleanRaw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9" t="str">
        <f>_xlfn.LET(_xlpm.raw,_xlfn.XLOOKUP(A289,SITE3!$C$4:$C$1313,SITE3!$E$4:$E$1313),_xlpm.cleanRaw,SUBSTITUTE(SUBSTITUTE(_xlpm.raw,"_PIN","."),"PIN","."),_xlpm.mainPart,MID(_xlpm.cleanRaw,2,FIND(".",_xlpm.cleanRaw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9" t="str">
        <f>_xlfn.LET(_xlpm.raw,_xlfn.XLOOKUP(A289,SITE5!$C$4:$C$1313,SITE5!$E$4:$E$1313),_xlpm.cleanRaw,SUBSTITUTE(SUBSTITUTE(_xlpm.raw,"_PIN","."),"PIN","."),_xlpm.mainPart,MID(_xlpm.cleanRaw,2,FIND(".",_xlpm.cleanRaw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9" t="str">
        <f>""</f>
        <v/>
      </c>
      <c r="J289" t="str">
        <f t="shared" si="4"/>
        <v>AN61;PCIE_18_UP_6_SATA_6_RXP;CA254;5.149;14.053;;;;</v>
      </c>
    </row>
    <row r="290" spans="1:10">
      <c r="A290" t="s">
        <v>4572</v>
      </c>
      <c r="B290" t="str">
        <f>_xlfn.XLOOKUP(A290,SITE1!$R$4:$R$1313,SITE1!$S$4:$S$1313)</f>
        <v>PCIE_13_UP_1_SATA_1_RXP</v>
      </c>
      <c r="C290" t="str" cm="1">
        <f t="array" ref="C290">_xlfn.TEXTJOIN(",",TRUE,_xlfn.UNIQUE(TRANSPOSE(_xlfn.MAP(_xlfn.XLOOKUP(A290,SITE1!$C$4:$C$1313,SITE1!$F$4:$L$1313),_xlfn.LAMBDA(_xlpm.x,IF(_xlpm.x&lt;&gt;"",TRIM(CLEAN(LEFT(_xlpm.x,FIND(".",_xlpm.x &amp; ".")-1))),""))))))</f>
        <v>CA214</v>
      </c>
      <c r="D290">
        <v>3.4319999999999902</v>
      </c>
      <c r="E290">
        <v>14.053000000000001</v>
      </c>
      <c r="F290" t="str">
        <f>_xlfn.LET(_xlpm.raw,_xlfn.XLOOKUP(A290,SITE1!$C$4:$C$1313,SITE1!$E$4:$E$1313),_xlpm.cleanRaw,SUBSTITUTE(SUBSTITUTE(_xlpm.raw,"_PIN","."),"PIN","."),_xlpm.mainPart,MID(_xlpm.cleanRaw,2,FIND(".",_xlpm.cleanRaw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0" t="str">
        <f>_xlfn.LET(_xlpm.raw,_xlfn.XLOOKUP(A290,SITE5!$C$4:$C$1313,SITE5!$E$4:$E$1313),_xlpm.cleanRaw,SUBSTITUTE(SUBSTITUTE(_xlpm.raw,"_PIN","."),"PIN","."),_xlpm.mainPart,MID(_xlpm.cleanRaw,2,FIND(".",_xlpm.cleanRaw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0" t="str">
        <f>""</f>
        <v/>
      </c>
      <c r="J290" t="str">
        <f t="shared" si="4"/>
        <v>AN65;PCIE_13_UP_1_SATA_1_RXP;CA214;3.43199999999999;14.053;;;;</v>
      </c>
    </row>
    <row r="291" spans="1:10">
      <c r="A291" t="s">
        <v>3730</v>
      </c>
      <c r="B291" t="str">
        <f>_xlfn.XLOOKUP(A291,SITE1!$R$4:$R$1313,SITE1!$S$4:$S$1313)</f>
        <v>VSS</v>
      </c>
      <c r="C291" t="str" cm="1">
        <f t="array" ref="C291">_xlfn.TEXTJOIN(",",TRUE,_xlfn.UNIQUE(TRANSPOSE(_xlfn.MAP(_xlfn.XLOOKUP(A291,SITE1!$C$4:$C$1313,SITE1!$F$4:$L$1313),_xlfn.LAMBDA(_xlpm.x,IF(_xlpm.x&lt;&gt;"",TRIM(CLEAN(LEFT(_xlpm.x,FIND(".",_xlpm.x &amp; ".")-1))),""))))))</f>
        <v/>
      </c>
      <c r="D291">
        <v>1.6599999999999899</v>
      </c>
      <c r="E291">
        <v>14.31</v>
      </c>
      <c r="F291" t="str">
        <f>_xlfn.LET(_xlpm.raw,_xlfn.XLOOKUP(A291,SITE1!$C$4:$C$1313,SITE1!$E$4:$E$1313),_xlpm.cleanRaw,SUBSTITUTE(SUBSTITUTE(_xlpm.raw,"_PIN","."),"PIN","."),_xlpm.mainPart,MID(_xlpm.cleanRaw,2,FIND(".",_xlpm.cleanRaw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1" t="str">
        <f>_xlfn.LET(_xlpm.raw,_xlfn.XLOOKUP(A291,SITE3!$C$4:$C$1313,SITE3!$E$4:$E$1313),_xlpm.cleanRaw,SUBSTITUTE(SUBSTITUTE(_xlpm.raw,"_PIN","."),"PIN","."),_xlpm.mainPart,MID(_xlpm.cleanRaw,2,FIND(".",_xlpm.cleanRaw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1" t="str">
        <f>_xlfn.LET(_xlpm.raw,_xlfn.XLOOKUP(A291,SITE5!$C$4:$C$1313,SITE5!$E$4:$E$1313),_xlpm.cleanRaw,SUBSTITUTE(SUBSTITUTE(_xlpm.raw,"_PIN","."),"PIN","."),_xlpm.mainPart,MID(_xlpm.cleanRaw,2,FIND(".",_xlpm.cleanRaw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1" t="str">
        <f>""</f>
        <v/>
      </c>
      <c r="J291" t="str">
        <f t="shared" si="4"/>
        <v>AN68;VSS;;1.65999999999999;14.31;;;;</v>
      </c>
    </row>
    <row r="292" spans="1:10">
      <c r="A292" t="s">
        <v>4614</v>
      </c>
      <c r="B292" t="str">
        <f>_xlfn.XLOOKUP(A292,SITE1!$R$4:$R$1313,SITE1!$S$4:$S$1313)</f>
        <v>PCIE_4_LAN_0B_RXN</v>
      </c>
      <c r="C292" t="str" cm="1">
        <f t="array" ref="C292">_xlfn.TEXTJOIN(",",TRUE,_xlfn.UNIQUE(TRANSPOSE(_xlfn.MAP(_xlfn.XLOOKUP(A292,SITE1!$C$4:$C$1313,SITE1!$F$4:$L$1313),_xlfn.LAMBDA(_xlpm.x,IF(_xlpm.x&lt;&gt;"",TRIM(CLEAN(LEFT(_xlpm.x,FIND(".",_xlpm.x &amp; ".")-1))),""))))))</f>
        <v>LA3</v>
      </c>
      <c r="D292">
        <v>0.82999999999999796</v>
      </c>
      <c r="E292">
        <v>14.31</v>
      </c>
      <c r="F292" t="str">
        <f>_xlfn.LET(_xlpm.raw,_xlfn.XLOOKUP(A292,SITE1!$C$4:$C$1313,SITE1!$E$4:$E$1313),_xlpm.cleanRaw,SUBSTITUTE(SUBSTITUTE(_xlpm.raw,"_PIN","."),"PIN","."),_xlpm.mainPart,MID(_xlpm.cleanRaw,2,FIND(".",_xlpm.cleanRaw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G292" t="str">
        <f>_xlfn.LET(_xlpm.raw,_xlfn.XLOOKUP(A292,SITE3!$C$4:$C$1313,SITE3!$E$4:$E$1313),_xlpm.cleanRaw,SUBSTITUTE(SUBSTITUTE(_xlpm.raw,"_PIN","."),"PIN","."),_xlpm.mainPart,MID(_xlpm.cleanRaw,2,FIND(".",_xlpm.cleanRaw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H292" t="str">
        <f>_xlfn.LET(_xlpm.raw,_xlfn.XLOOKUP(A292,SITE5!$C$4:$C$1313,SITE5!$E$4:$E$1313),_xlpm.cleanRaw,SUBSTITUTE(SUBSTITUTE(_xlpm.raw,"_PIN","."),"PIN","."),_xlpm.mainPart,MID(_xlpm.cleanRaw,2,FIND(".",_xlpm.cleanRaw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807027</v>
      </c>
      <c r="I292" t="str">
        <f>""</f>
        <v/>
      </c>
      <c r="J292" t="str">
        <f t="shared" si="4"/>
        <v>AN70;PCIE_4_LAN_0B_RXN;LA3;0.829999999999998;14.31;508048;506031;807027;</v>
      </c>
    </row>
    <row r="293" spans="1:10">
      <c r="A293" t="s">
        <v>4616</v>
      </c>
      <c r="B293" t="str">
        <f>_xlfn.XLOOKUP(A293,SITE1!$R$4:$R$1313,SITE1!$S$4:$S$1313)</f>
        <v>PCIE_4_LAN_0B_RXP</v>
      </c>
      <c r="C293" t="str" cm="1">
        <f t="array" ref="C293">_xlfn.TEXTJOIN(",",TRUE,_xlfn.UNIQUE(TRANSPOSE(_xlfn.MAP(_xlfn.XLOOKUP(A293,SITE1!$C$4:$C$1313,SITE1!$F$4:$L$1313),_xlfn.LAMBDA(_xlpm.x,IF(_xlpm.x&lt;&gt;"",TRIM(CLEAN(LEFT(_xlpm.x,FIND(".",_xlpm.x &amp; ".")-1))),""))))))</f>
        <v>LA3</v>
      </c>
      <c r="D293">
        <v>0</v>
      </c>
      <c r="E293">
        <v>14.31</v>
      </c>
      <c r="F293" t="str">
        <f>_xlfn.LET(_xlpm.raw,_xlfn.XLOOKUP(A293,SITE1!$C$4:$C$1313,SITE1!$E$4:$E$1313),_xlpm.cleanRaw,SUBSTITUTE(SUBSTITUTE(_xlpm.raw,"_PIN","."),"PIN","."),_xlpm.mainPart,MID(_xlpm.cleanRaw,2,FIND(".",_xlpm.cleanRaw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508046</v>
      </c>
      <c r="G293" t="str">
        <f>_xlfn.LET(_xlpm.raw,_xlfn.XLOOKUP(A293,SITE3!$C$4:$C$1313,SITE3!$E$4:$E$1313),_xlpm.cleanRaw,SUBSTITUTE(SUBSTITUTE(_xlpm.raw,"_PIN","."),"PIN","."),_xlpm.mainPart,MID(_xlpm.cleanRaw,2,FIND(".",_xlpm.cleanRaw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H293" t="str">
        <f>_xlfn.LET(_xlpm.raw,_xlfn.XLOOKUP(A293,SITE5!$C$4:$C$1313,SITE5!$E$4:$E$1313),_xlpm.cleanRaw,SUBSTITUTE(SUBSTITUTE(_xlpm.raw,"_PIN","."),"PIN","."),_xlpm.mainPart,MID(_xlpm.cleanRaw,2,FIND(".",_xlpm.cleanRaw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807028</v>
      </c>
      <c r="I293" t="str">
        <f>""</f>
        <v/>
      </c>
      <c r="J293" t="str">
        <f t="shared" si="4"/>
        <v>AN72;PCIE_4_LAN_0B_RXP;LA3;0;14.31;508046;506032;807028;</v>
      </c>
    </row>
    <row r="294" spans="1:10">
      <c r="A294" t="s">
        <v>5233</v>
      </c>
      <c r="B294" t="str">
        <f>_xlfn.XLOOKUP(A294,SITE1!$R$4:$R$1313,SITE1!$S$4:$S$1313)</f>
        <v>VSS</v>
      </c>
      <c r="C294" t="str" cm="1">
        <f t="array" ref="C294">_xlfn.TEXTJOIN(",",TRUE,_xlfn.UNIQUE(TRANSPOSE(_xlfn.MAP(_xlfn.XLOOKUP(A294,SITE1!$C$4:$C$1313,SITE1!$F$4:$L$1313),_xlfn.LAMBDA(_xlpm.x,IF(_xlpm.x&lt;&gt;"",TRIM(CLEAN(LEFT(_xlpm.x,FIND(".",_xlpm.x &amp; ".")-1))),""))))))</f>
        <v/>
      </c>
      <c r="D294">
        <v>32.204999999999998</v>
      </c>
      <c r="E294">
        <v>14.81</v>
      </c>
      <c r="F294" t="str">
        <f>_xlfn.LET(_xlpm.raw,_xlfn.XLOOKUP(A294,SITE1!$C$4:$C$1313,SITE1!$E$4:$E$1313),_xlpm.cleanRaw,SUBSTITUTE(SUBSTITUTE(_xlpm.raw,"_PIN","."),"PIN","."),_xlpm.mainPart,MID(_xlpm.cleanRaw,2,FIND(".",_xlpm.cleanRaw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4" t="str">
        <f>_xlfn.LET(_xlpm.raw,_xlfn.XLOOKUP(A294,SITE3!$C$4:$C$1313,SITE3!$E$4:$E$1313),_xlpm.cleanRaw,SUBSTITUTE(SUBSTITUTE(_xlpm.raw,"_PIN","."),"PIN","."),_xlpm.mainPart,MID(_xlpm.cleanRaw,2,FIND(".",_xlpm.cleanRaw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4" t="str">
        <f>_xlfn.LET(_xlpm.raw,_xlfn.XLOOKUP(A294,SITE5!$C$4:$C$1313,SITE5!$E$4:$E$1313),_xlpm.cleanRaw,SUBSTITUTE(SUBSTITUTE(_xlpm.raw,"_PIN","."),"PIN","."),_xlpm.mainPart,MID(_xlpm.cleanRaw,2,FIND(".",_xlpm.cleanRaw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4" t="str">
        <f>""</f>
        <v/>
      </c>
      <c r="J294" t="str">
        <f t="shared" si="4"/>
        <v>AP2;VSS;;32.205;14.81;;;;</v>
      </c>
    </row>
    <row r="295" spans="1:10">
      <c r="A295" t="s">
        <v>5237</v>
      </c>
      <c r="B295" t="str">
        <f>_xlfn.XLOOKUP(A295,SITE1!$R$4:$R$1313,SITE1!$S$4:$S$1313)</f>
        <v>VSS</v>
      </c>
      <c r="C295" t="str" cm="1">
        <f t="array" ref="C295">_xlfn.TEXTJOIN(",",TRUE,_xlfn.UNIQUE(TRANSPOSE(_xlfn.MAP(_xlfn.XLOOKUP(A295,SITE1!$C$4:$C$1313,SITE1!$F$4:$L$1313),_xlfn.LAMBDA(_xlpm.x,IF(_xlpm.x&lt;&gt;"",TRIM(CLEAN(LEFT(_xlpm.x,FIND(".",_xlpm.x &amp; ".")-1))),""))))))</f>
        <v/>
      </c>
      <c r="D295">
        <v>31.375</v>
      </c>
      <c r="E295">
        <v>14.81</v>
      </c>
      <c r="F295" t="str">
        <f>_xlfn.LET(_xlpm.raw,_xlfn.XLOOKUP(A295,SITE1!$C$4:$C$1313,SITE1!$E$4:$E$1313),_xlpm.cleanRaw,SUBSTITUTE(SUBSTITUTE(_xlpm.raw,"_PIN","."),"PIN","."),_xlpm.mainPart,MID(_xlpm.cleanRaw,2,FIND(".",_xlpm.cleanRaw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5" t="str">
        <f>_xlfn.LET(_xlpm.raw,_xlfn.XLOOKUP(A295,SITE3!$C$4:$C$1313,SITE3!$E$4:$E$1313),_xlpm.cleanRaw,SUBSTITUTE(SUBSTITUTE(_xlpm.raw,"_PIN","."),"PIN","."),_xlpm.mainPart,MID(_xlpm.cleanRaw,2,FIND(".",_xlpm.cleanRaw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5" t="str">
        <f>_xlfn.LET(_xlpm.raw,_xlfn.XLOOKUP(A295,SITE5!$C$4:$C$1313,SITE5!$E$4:$E$1313),_xlpm.cleanRaw,SUBSTITUTE(SUBSTITUTE(_xlpm.raw,"_PIN","."),"PIN","."),_xlpm.mainPart,MID(_xlpm.cleanRaw,2,FIND(".",_xlpm.cleanRaw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5" t="str">
        <f>""</f>
        <v/>
      </c>
      <c r="J295" t="str">
        <f t="shared" si="4"/>
        <v>AP4;VSS;;31.375;14.81;;;;</v>
      </c>
    </row>
    <row r="296" spans="1:10">
      <c r="A296" t="s">
        <v>82</v>
      </c>
      <c r="B296" t="str">
        <f>_xlfn.XLOOKUP(A296,SITE1!$R$4:$R$1313,SITE1!$S$4:$S$1313)</f>
        <v>GPP_F_12_SATA_SDATAOUT1</v>
      </c>
      <c r="C296" t="str" cm="1">
        <f t="array" ref="C296">_xlfn.TEXTJOIN(",",TRUE,_xlfn.UNIQUE(TRANSPOSE(_xlfn.MAP(_xlfn.XLOOKUP(A296,SITE1!$C$4:$C$1313,SITE1!$F$4:$L$1313),_xlfn.LAMBDA(_xlpm.x,IF(_xlpm.x&lt;&gt;"",TRIM(CLEAN(LEFT(_xlpm.x,FIND(".",_xlpm.x &amp; ".")-1))),""))))))</f>
        <v/>
      </c>
      <c r="D296">
        <v>30.045999999999999</v>
      </c>
      <c r="E296">
        <v>14.548</v>
      </c>
      <c r="F296" t="str">
        <f>_xlfn.LET(_xlpm.raw,_xlfn.XLOOKUP(A296,SITE1!$C$4:$C$1313,SITE1!$E$4:$E$1313),_xlpm.cleanRaw,SUBSTITUTE(SUBSTITUTE(_xlpm.raw,"_PIN","."),"PIN","."),_xlpm.mainPart,MID(_xlpm.cleanRaw,2,FIND(".",_xlpm.cleanRaw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296" t="str">
        <f>_xlfn.LET(_xlpm.raw,_xlfn.XLOOKUP(A296,SITE3!$C$4:$C$1313,SITE3!$E$4:$E$1313),_xlpm.cleanRaw,SUBSTITUTE(SUBSTITUTE(_xlpm.raw,"_PIN","."),"PIN","."),_xlpm.mainPart,MID(_xlpm.cleanRaw,2,FIND(".",_xlpm.cleanRaw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802062</v>
      </c>
      <c r="H296" t="str">
        <f>_xlfn.LET(_xlpm.raw,_xlfn.XLOOKUP(A296,SITE5!$C$4:$C$1313,SITE5!$E$4:$E$1313),_xlpm.cleanRaw,SUBSTITUTE(SUBSTITUTE(_xlpm.raw,"_PIN","."),"PIN","."),_xlpm.mainPart,MID(_xlpm.cleanRaw,2,FIND(".",_xlpm.cleanRaw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705062</v>
      </c>
      <c r="I296" t="str">
        <f>""</f>
        <v/>
      </c>
      <c r="J296" t="str">
        <f t="shared" si="4"/>
        <v>AP7;GPP_F_12_SATA_SDATAOUT1;;30.046;14.548;605062;802062;705062;</v>
      </c>
    </row>
    <row r="297" spans="1:10">
      <c r="A297" t="s">
        <v>224</v>
      </c>
      <c r="B297" t="str">
        <f>_xlfn.XLOOKUP(A297,SITE1!$R$4:$R$1313,SITE1!$S$4:$S$1313)</f>
        <v>GPP_F_13_SATA_SDATAOUT0</v>
      </c>
      <c r="C297" t="str" cm="1">
        <f t="array" ref="C297">_xlfn.TEXTJOIN(",",TRUE,_xlfn.UNIQUE(TRANSPOSE(_xlfn.MAP(_xlfn.XLOOKUP(A297,SITE1!$C$4:$C$1313,SITE1!$F$4:$L$1313),_xlfn.LAMBDA(_xlpm.x,IF(_xlpm.x&lt;&gt;"",TRIM(CLEAN(LEFT(_xlpm.x,FIND(".",_xlpm.x &amp; ".")-1))),""))))))</f>
        <v/>
      </c>
      <c r="D297">
        <v>28.329000000000001</v>
      </c>
      <c r="E297">
        <v>14.548</v>
      </c>
      <c r="F297" t="str">
        <f>_xlfn.LET(_xlpm.raw,_xlfn.XLOOKUP(A297,SITE1!$C$4:$C$1313,SITE1!$E$4:$E$1313),_xlpm.cleanRaw,SUBSTITUTE(SUBSTITUTE(_xlpm.raw,"_PIN","."),"PIN","."),_xlpm.mainPart,MID(_xlpm.cleanRaw,2,FIND(".",_xlpm.cleanRaw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297" t="str">
        <f>_xlfn.LET(_xlpm.raw,_xlfn.XLOOKUP(A297,SITE3!$C$4:$C$1313,SITE3!$E$4:$E$1313),_xlpm.cleanRaw,SUBSTITUTE(SUBSTITUTE(_xlpm.raw,"_PIN","."),"PIN","."),_xlpm.mainPart,MID(_xlpm.cleanRaw,2,FIND(".",_xlpm.cleanRaw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802064</v>
      </c>
      <c r="H297" t="str">
        <f>_xlfn.LET(_xlpm.raw,_xlfn.XLOOKUP(A297,SITE5!$C$4:$C$1313,SITE5!$E$4:$E$1313),_xlpm.cleanRaw,SUBSTITUTE(SUBSTITUTE(_xlpm.raw,"_PIN","."),"PIN","."),_xlpm.mainPart,MID(_xlpm.cleanRaw,2,FIND(".",_xlpm.cleanRaw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705064</v>
      </c>
      <c r="I297" t="str">
        <f>""</f>
        <v/>
      </c>
      <c r="J297" t="str">
        <f t="shared" si="4"/>
        <v>AP11;GPP_F_13_SATA_SDATAOUT0;;28.329;14.548;605064;802064;705064;</v>
      </c>
    </row>
    <row r="298" spans="1:10">
      <c r="A298" t="s">
        <v>4254</v>
      </c>
      <c r="B298" t="str">
        <f>_xlfn.XLOOKUP(A298,SITE1!$R$4:$R$1313,SITE1!$S$4:$S$1313)</f>
        <v>GPP_F_17_USB2_OCB_6</v>
      </c>
      <c r="C298" t="str" cm="1">
        <f t="array" ref="C298">_xlfn.TEXTJOIN(",",TRUE,_xlfn.UNIQUE(TRANSPOSE(_xlfn.MAP(_xlfn.XLOOKUP(A298,SITE1!$C$4:$C$1313,SITE1!$F$4:$L$1313),_xlfn.LAMBDA(_xlpm.x,IF(_xlpm.x&lt;&gt;"",TRIM(CLEAN(LEFT(_xlpm.x,FIND(".",_xlpm.x &amp; ".")-1))),""))))))</f>
        <v/>
      </c>
      <c r="D298">
        <v>26.611999999999998</v>
      </c>
      <c r="E298">
        <v>14.548</v>
      </c>
      <c r="F298" t="str">
        <f>_xlfn.LET(_xlpm.raw,_xlfn.XLOOKUP(A298,SITE1!$C$4:$C$1313,SITE1!$E$4:$E$1313),_xlpm.cleanRaw,SUBSTITUTE(SUBSTITUTE(_xlpm.raw,"_PIN","."),"PIN","."),_xlpm.mainPart,MID(_xlpm.cleanRaw,2,FIND(".",_xlpm.cleanRaw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298" t="str">
        <f>_xlfn.LET(_xlpm.raw,_xlfn.XLOOKUP(A298,SITE3!$C$4:$C$1313,SITE3!$E$4:$E$1313),_xlpm.cleanRaw,SUBSTITUTE(SUBSTITUTE(_xlpm.raw,"_PIN","."),"PIN","."),_xlpm.mainPart,MID(_xlpm.cleanRaw,2,FIND(".",_xlpm.cleanRaw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802063</v>
      </c>
      <c r="H298" t="str">
        <f>_xlfn.LET(_xlpm.raw,_xlfn.XLOOKUP(A298,SITE5!$C$4:$C$1313,SITE5!$E$4:$E$1313),_xlpm.cleanRaw,SUBSTITUTE(SUBSTITUTE(_xlpm.raw,"_PIN","."),"PIN","."),_xlpm.mainPart,MID(_xlpm.cleanRaw,2,FIND(".",_xlpm.cleanRaw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705063</v>
      </c>
      <c r="I298" t="str">
        <f>""</f>
        <v/>
      </c>
      <c r="J298" t="str">
        <f t="shared" si="4"/>
        <v>AP15;GPP_F_17_USB2_OCB_6;;26.612;14.548;605063;802063;705063;</v>
      </c>
    </row>
    <row r="299" spans="1:10">
      <c r="A299" t="s">
        <v>4265</v>
      </c>
      <c r="B299" t="str">
        <f>_xlfn.XLOOKUP(A299,SITE1!$R$4:$R$1313,SITE1!$S$4:$S$1313)</f>
        <v>GPP_F_22_SSATA_SCLOCK</v>
      </c>
      <c r="C299" t="str" cm="1">
        <f t="array" ref="C299">_xlfn.TEXTJOIN(",",TRUE,_xlfn.UNIQUE(TRANSPOSE(_xlfn.MAP(_xlfn.XLOOKUP(A299,SITE1!$C$4:$C$1313,SITE1!$F$4:$L$1313),_xlfn.LAMBDA(_xlpm.x,IF(_xlpm.x&lt;&gt;"",TRIM(CLEAN(LEFT(_xlpm.x,FIND(".",_xlpm.x &amp; ".")-1))),""))))))</f>
        <v/>
      </c>
      <c r="D299">
        <v>24.895</v>
      </c>
      <c r="E299">
        <v>14.548</v>
      </c>
      <c r="F299" t="str">
        <f>_xlfn.LET(_xlpm.raw,_xlfn.XLOOKUP(A299,SITE1!$C$4:$C$1313,SITE1!$E$4:$E$1313),_xlpm.cleanRaw,SUBSTITUTE(SUBSTITUTE(_xlpm.raw,"_PIN","."),"PIN","."),_xlpm.mainPart,MID(_xlpm.cleanRaw,2,FIND(".",_xlpm.cleanRaw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299" t="str">
        <f>_xlfn.LET(_xlpm.raw,_xlfn.XLOOKUP(A299,SITE3!$C$4:$C$1313,SITE3!$E$4:$E$1313),_xlpm.cleanRaw,SUBSTITUTE(SUBSTITUTE(_xlpm.raw,"_PIN","."),"PIN","."),_xlpm.mainPart,MID(_xlpm.cleanRaw,2,FIND(".",_xlpm.cleanRaw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802061</v>
      </c>
      <c r="H299" t="str">
        <f>_xlfn.LET(_xlpm.raw,_xlfn.XLOOKUP(A299,SITE5!$C$4:$C$1313,SITE5!$E$4:$E$1313),_xlpm.cleanRaw,SUBSTITUTE(SUBSTITUTE(_xlpm.raw,"_PIN","."),"PIN","."),_xlpm.mainPart,MID(_xlpm.cleanRaw,2,FIND(".",_xlpm.cleanRaw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299" t="str">
        <f>""</f>
        <v/>
      </c>
      <c r="J299" t="str">
        <f t="shared" si="4"/>
        <v>AP18;GPP_F_22_SSATA_SCLOCK;;24.895;14.548;605061;802061;705061;</v>
      </c>
    </row>
    <row r="300" spans="1:10">
      <c r="A300" t="s">
        <v>5234</v>
      </c>
      <c r="B300" t="str">
        <f>_xlfn.XLOOKUP(A300,SITE1!$R$4:$R$1313,SITE1!$S$4:$S$1313)</f>
        <v>VSS</v>
      </c>
      <c r="C300" t="str" cm="1">
        <f t="array" ref="C300">_xlfn.TEXTJOIN(",",TRUE,_xlfn.UNIQUE(TRANSPOSE(_xlfn.MAP(_xlfn.XLOOKUP(A300,SITE1!$C$4:$C$1313,SITE1!$F$4:$L$1313),_xlfn.LAMBDA(_xlpm.x,IF(_xlpm.x&lt;&gt;"",TRIM(CLEAN(LEFT(_xlpm.x,FIND(".",_xlpm.x &amp; ".")-1))),""))))))</f>
        <v/>
      </c>
      <c r="D300">
        <v>23.177999999999901</v>
      </c>
      <c r="E300">
        <v>14.548</v>
      </c>
      <c r="F300" t="str">
        <f>_xlfn.LET(_xlpm.raw,_xlfn.XLOOKUP(A300,SITE1!$C$4:$C$1313,SITE1!$E$4:$E$1313),_xlpm.cleanRaw,SUBSTITUTE(SUBSTITUTE(_xlpm.raw,"_PIN","."),"PIN","."),_xlpm.mainPart,MID(_xlpm.cleanRaw,2,FIND(".",_xlpm.cleanRaw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0" t="str">
        <f>_xlfn.LET(_xlpm.raw,_xlfn.XLOOKUP(A300,SITE3!$C$4:$C$1313,SITE3!$E$4:$E$1313),_xlpm.cleanRaw,SUBSTITUTE(SUBSTITUTE(_xlpm.raw,"_PIN","."),"PIN","."),_xlpm.mainPart,MID(_xlpm.cleanRaw,2,FIND(".",_xlpm.cleanRaw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0" t="str">
        <f>_xlfn.LET(_xlpm.raw,_xlfn.XLOOKUP(A300,SITE5!$C$4:$C$1313,SITE5!$E$4:$E$1313),_xlpm.cleanRaw,SUBSTITUTE(SUBSTITUTE(_xlpm.raw,"_PIN","."),"PIN","."),_xlpm.mainPart,MID(_xlpm.cleanRaw,2,FIND(".",_xlpm.cleanRaw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0" t="str">
        <f>""</f>
        <v/>
      </c>
      <c r="J300" t="str">
        <f t="shared" si="4"/>
        <v>AP22;VSS;;23.1779999999999;14.548;;;;</v>
      </c>
    </row>
    <row r="301" spans="1:10">
      <c r="A301" t="s">
        <v>5235</v>
      </c>
      <c r="B301" t="str">
        <f>_xlfn.XLOOKUP(A301,SITE1!$R$4:$R$1313,SITE1!$S$4:$S$1313)</f>
        <v>VSS</v>
      </c>
      <c r="C301" t="str" cm="1">
        <f t="array" ref="C301">_xlfn.TEXTJOIN(",",TRUE,_xlfn.UNIQUE(TRANSPOSE(_xlfn.MAP(_xlfn.XLOOKUP(A301,SITE1!$C$4:$C$1313,SITE1!$F$4:$L$1313),_xlfn.LAMBDA(_xlpm.x,IF(_xlpm.x&lt;&gt;"",TRIM(CLEAN(LEFT(_xlpm.x,FIND(".",_xlpm.x &amp; ".")-1))),""))))))</f>
        <v/>
      </c>
      <c r="D301">
        <v>21.510999999999999</v>
      </c>
      <c r="E301">
        <v>14.663</v>
      </c>
      <c r="F301" t="str">
        <f>_xlfn.LET(_xlpm.raw,_xlfn.XLOOKUP(A301,SITE1!$C$4:$C$1313,SITE1!$E$4:$E$1313),_xlpm.cleanRaw,SUBSTITUTE(SUBSTITUTE(_xlpm.raw,"_PIN","."),"PIN","."),_xlpm.mainPart,MID(_xlpm.cleanRaw,2,FIND(".",_xlpm.cleanRaw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1" t="str">
        <f>_xlfn.LET(_xlpm.raw,_xlfn.XLOOKUP(A301,SITE3!$C$4:$C$1313,SITE3!$E$4:$E$1313),_xlpm.cleanRaw,SUBSTITUTE(SUBSTITUTE(_xlpm.raw,"_PIN","."),"PIN","."),_xlpm.mainPart,MID(_xlpm.cleanRaw,2,FIND(".",_xlpm.cleanRaw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1" t="str">
        <f>_xlfn.LET(_xlpm.raw,_xlfn.XLOOKUP(A301,SITE5!$C$4:$C$1313,SITE5!$E$4:$E$1313),_xlpm.cleanRaw,SUBSTITUTE(SUBSTITUTE(_xlpm.raw,"_PIN","."),"PIN","."),_xlpm.mainPart,MID(_xlpm.cleanRaw,2,FIND(".",_xlpm.cleanRaw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1" t="str">
        <f>""</f>
        <v/>
      </c>
      <c r="J301" t="str">
        <f t="shared" si="4"/>
        <v>AP26;VSS;;21.511;14.663;;;;</v>
      </c>
    </row>
    <row r="302" spans="1:10">
      <c r="A302" t="s">
        <v>49</v>
      </c>
      <c r="B302" t="str">
        <f>_xlfn.XLOOKUP(A302,SITE1!$R$4:$R$1313,SITE1!$S$4:$S$1313)</f>
        <v>VCCLDODSWUSB_1P0</v>
      </c>
      <c r="C302" t="str" cm="1">
        <f t="array" ref="C302">_xlfn.TEXTJOIN(",",TRUE,_xlfn.UNIQUE(TRANSPOSE(_xlfn.MAP(_xlfn.XLOOKUP(A302,SITE1!$C$4:$C$1313,SITE1!$F$4:$L$1313),_xlfn.LAMBDA(_xlpm.x,IF(_xlpm.x&lt;&gt;"",TRIM(CLEAN(LEFT(_xlpm.x,FIND(".",_xlpm.x &amp; ".")-1))),""))))))</f>
        <v>KA6</v>
      </c>
      <c r="D302">
        <v>20.710999999999999</v>
      </c>
      <c r="E302">
        <v>14.663</v>
      </c>
      <c r="F302" t="str">
        <f>_xlfn.LET(_xlpm.raw,_xlfn.XLOOKUP(A302,SITE1!$C$4:$C$1313,SITE1!$E$4:$E$1313),_xlpm.cleanRaw,SUBSTITUTE(SUBSTITUTE(_xlpm.raw,"_PIN","."),"PIN","."),_xlpm.mainPart,MID(_xlpm.cleanRaw,2,FIND(".",_xlpm.cleanRaw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302" t="str">
        <f>_xlfn.LET(_xlpm.raw,_xlfn.XLOOKUP(A302,SITE3!$C$4:$C$1313,SITE3!$E$4:$E$1313),_xlpm.cleanRaw,SUBSTITUTE(SUBSTITUTE(_xlpm.raw,"_PIN","."),"PIN","."),_xlpm.mainPart,MID(_xlpm.cleanRaw,2,FIND(".",_xlpm.cleanRaw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802076</v>
      </c>
      <c r="H302" t="str">
        <f>_xlfn.LET(_xlpm.raw,_xlfn.XLOOKUP(A302,SITE5!$C$4:$C$1313,SITE5!$E$4:$E$1313),_xlpm.cleanRaw,SUBSTITUTE(SUBSTITUTE(_xlpm.raw,"_PIN","."),"PIN","."),_xlpm.mainPart,MID(_xlpm.cleanRaw,2,FIND(".",_xlpm.cleanRaw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705076</v>
      </c>
      <c r="I302" t="str">
        <f>""</f>
        <v/>
      </c>
      <c r="J302" t="str">
        <f t="shared" si="4"/>
        <v>AP27;VCCLDODSWUSB_1P0;KA6;20.711;14.663;605076;802076;705076;</v>
      </c>
    </row>
    <row r="303" spans="1:10">
      <c r="A303" t="s">
        <v>48</v>
      </c>
      <c r="B303" t="str">
        <f>_xlfn.XLOOKUP(A303,SITE1!$R$4:$R$1313,SITE1!$S$4:$S$1313)</f>
        <v>VCCPGPP_1P8</v>
      </c>
      <c r="C303" t="str" cm="1">
        <f t="array" ref="C303">_xlfn.TEXTJOIN(",",TRUE,_xlfn.UNIQUE(TRANSPOSE(_xlfn.MAP(_xlfn.XLOOKUP(A303,SITE1!$C$4:$C$1313,SITE1!$F$4:$L$1313),_xlfn.LAMBDA(_xlpm.x,IF(_xlpm.x&lt;&gt;"",TRIM(CLEAN(LEFT(_xlpm.x,FIND(".",_xlpm.x &amp; ".")-1))),""))))))</f>
        <v/>
      </c>
      <c r="D303">
        <v>19.91</v>
      </c>
      <c r="E303">
        <v>14.663</v>
      </c>
      <c r="F303" t="str">
        <f>_xlfn.LET(_xlpm.raw,_xlfn.XLOOKUP(A303,SITE1!$C$4:$C$1313,SITE1!$E$4:$E$1313),_xlpm.cleanRaw,SUBSTITUTE(SUBSTITUTE(_xlpm.raw,"_PIN","."),"PIN","."),_xlpm.mainPart,MID(_xlpm.cleanRaw,2,FIND(".",_xlpm.cleanRaw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3" t="str">
        <f>_xlfn.LET(_xlpm.raw,_xlfn.XLOOKUP(A303,SITE3!$C$4:$C$1313,SITE3!$E$4:$E$1313),_xlpm.cleanRaw,SUBSTITUTE(SUBSTITUTE(_xlpm.raw,"_PIN","."),"PIN","."),_xlpm.mainPart,MID(_xlpm.cleanRaw,2,FIND(".",_xlpm.cleanRaw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3" t="str">
        <f>_xlfn.LET(_xlpm.raw,_xlfn.XLOOKUP(A303,SITE5!$C$4:$C$1313,SITE5!$E$4:$E$1313),_xlpm.cleanRaw,SUBSTITUTE(SUBSTITUTE(_xlpm.raw,"_PIN","."),"PIN","."),_xlpm.mainPart,MID(_xlpm.cleanRaw,2,FIND(".",_xlpm.cleanRaw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3" t="str">
        <f>""</f>
        <v/>
      </c>
      <c r="J303" t="str">
        <f t="shared" si="4"/>
        <v>AP29;VCCPGPP_1P8;;19.91;14.663;;;;</v>
      </c>
    </row>
    <row r="304" spans="1:10">
      <c r="A304" t="s">
        <v>5236</v>
      </c>
      <c r="B304" t="str">
        <f>_xlfn.XLOOKUP(A304,SITE1!$R$4:$R$1313,SITE1!$S$4:$S$1313)</f>
        <v>VSS</v>
      </c>
      <c r="C304" t="str" cm="1">
        <f t="array" ref="C304">_xlfn.TEXTJOIN(",",TRUE,_xlfn.UNIQUE(TRANSPOSE(_xlfn.MAP(_xlfn.XLOOKUP(A304,SITE1!$C$4:$C$1313,SITE1!$F$4:$L$1313),_xlfn.LAMBDA(_xlpm.x,IF(_xlpm.x&lt;&gt;"",TRIM(CLEAN(LEFT(_xlpm.x,FIND(".",_xlpm.x &amp; ".")-1))),""))))))</f>
        <v/>
      </c>
      <c r="D304">
        <v>19.11</v>
      </c>
      <c r="E304">
        <v>14.663</v>
      </c>
      <c r="F304" t="str">
        <f>_xlfn.LET(_xlpm.raw,_xlfn.XLOOKUP(A304,SITE1!$C$4:$C$1313,SITE1!$E$4:$E$1313),_xlpm.cleanRaw,SUBSTITUTE(SUBSTITUTE(_xlpm.raw,"_PIN","."),"PIN","."),_xlpm.mainPart,MID(_xlpm.cleanRaw,2,FIND(".",_xlpm.cleanRaw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4" t="str">
        <f>_xlfn.LET(_xlpm.raw,_xlfn.XLOOKUP(A304,SITE3!$C$4:$C$1313,SITE3!$E$4:$E$1313),_xlpm.cleanRaw,SUBSTITUTE(SUBSTITUTE(_xlpm.raw,"_PIN","."),"PIN","."),_xlpm.mainPart,MID(_xlpm.cleanRaw,2,FIND(".",_xlpm.cleanRaw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4" t="str">
        <f>_xlfn.LET(_xlpm.raw,_xlfn.XLOOKUP(A304,SITE5!$C$4:$C$1313,SITE5!$E$4:$E$1313),_xlpm.cleanRaw,SUBSTITUTE(SUBSTITUTE(_xlpm.raw,"_PIN","."),"PIN","."),_xlpm.mainPart,MID(_xlpm.cleanRaw,2,FIND(".",_xlpm.cleanRaw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4" t="str">
        <f>""</f>
        <v/>
      </c>
      <c r="J304" t="str">
        <f t="shared" si="4"/>
        <v>AP30;VSS;;19.11;14.663;;;;</v>
      </c>
    </row>
    <row r="305" spans="1:10">
      <c r="A305" t="s">
        <v>5138</v>
      </c>
      <c r="B305" t="str">
        <f>_xlfn.XLOOKUP(A305,SITE1!$R$4:$R$1313,SITE1!$S$4:$S$1313)</f>
        <v>VNNPRIM</v>
      </c>
      <c r="C305" t="str" cm="1">
        <f t="array" ref="C305">_xlfn.TEXTJOIN(",",TRUE,_xlfn.UNIQUE(TRANSPOSE(_xlfn.MAP(_xlfn.XLOOKUP(A305,SITE1!$C$4:$C$1313,SITE1!$F$4:$L$1313),_xlfn.LAMBDA(_xlpm.x,IF(_xlpm.x&lt;&gt;"",TRIM(CLEAN(LEFT(_xlpm.x,FIND(".",_xlpm.x &amp; ".")-1))),""))))))</f>
        <v/>
      </c>
      <c r="D305">
        <v>18.309999999999999</v>
      </c>
      <c r="E305">
        <v>14.663</v>
      </c>
      <c r="F305" t="str">
        <f>_xlfn.LET(_xlpm.raw,_xlfn.XLOOKUP(A305,SITE1!$C$4:$C$1313,SITE1!$E$4:$E$1313),_xlpm.cleanRaw,SUBSTITUTE(SUBSTITUTE(_xlpm.raw,"_PIN","."),"PIN","."),_xlpm.mainPart,MID(_xlpm.cleanRaw,2,FIND(".",_xlpm.cleanRaw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5" t="str">
        <f>_xlfn.LET(_xlpm.raw,_xlfn.XLOOKUP(A305,SITE5!$C$4:$C$1313,SITE5!$E$4:$E$1313),_xlpm.cleanRaw,SUBSTITUTE(SUBSTITUTE(_xlpm.raw,"_PIN","."),"PIN","."),_xlpm.mainPart,MID(_xlpm.cleanRaw,2,FIND(".",_xlpm.cleanRaw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5" t="str">
        <f>""</f>
        <v/>
      </c>
      <c r="J305" t="str">
        <f t="shared" si="4"/>
        <v>AP32;VNNPRIM;;18.31;14.663;;;;</v>
      </c>
    </row>
    <row r="306" spans="1:10">
      <c r="A306" t="s">
        <v>5139</v>
      </c>
      <c r="B306" t="str">
        <f>_xlfn.XLOOKUP(A306,SITE1!$R$4:$R$1313,SITE1!$S$4:$S$1313)</f>
        <v>VNNPRIM</v>
      </c>
      <c r="C306" t="str" cm="1">
        <f t="array" ref="C306">_xlfn.TEXTJOIN(",",TRUE,_xlfn.UNIQUE(TRANSPOSE(_xlfn.MAP(_xlfn.XLOOKUP(A306,SITE1!$C$4:$C$1313,SITE1!$F$4:$L$1313),_xlfn.LAMBDA(_xlpm.x,IF(_xlpm.x&lt;&gt;"",TRIM(CLEAN(LEFT(_xlpm.x,FIND(".",_xlpm.x &amp; ".")-1))),""))))))</f>
        <v/>
      </c>
      <c r="D306">
        <v>17.509999999999899</v>
      </c>
      <c r="E306">
        <v>14.663</v>
      </c>
      <c r="F306" t="str">
        <f>_xlfn.LET(_xlpm.raw,_xlfn.XLOOKUP(A306,SITE1!$C$4:$C$1313,SITE1!$E$4:$E$1313),_xlpm.cleanRaw,SUBSTITUTE(SUBSTITUTE(_xlpm.raw,"_PIN","."),"PIN","."),_xlpm.mainPart,MID(_xlpm.cleanRaw,2,FIND(".",_xlpm.cleanRaw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6" t="str">
        <f>_xlfn.LET(_xlpm.raw,_xlfn.XLOOKUP(A306,SITE3!$C$4:$C$1313,SITE3!$E$4:$E$1313),_xlpm.cleanRaw,SUBSTITUTE(SUBSTITUTE(_xlpm.raw,"_PIN","."),"PIN","."),_xlpm.mainPart,MID(_xlpm.cleanRaw,2,FIND(".",_xlpm.cleanRaw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6" t="str">
        <f>_xlfn.LET(_xlpm.raw,_xlfn.XLOOKUP(A306,SITE5!$C$4:$C$1313,SITE5!$E$4:$E$1313),_xlpm.cleanRaw,SUBSTITUTE(SUBSTITUTE(_xlpm.raw,"_PIN","."),"PIN","."),_xlpm.mainPart,MID(_xlpm.cleanRaw,2,FIND(".",_xlpm.cleanRaw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6" t="str">
        <f>""</f>
        <v/>
      </c>
      <c r="J306" t="str">
        <f t="shared" si="4"/>
        <v>AP34;VNNPRIM;;17.5099999999999;14.663;;;;</v>
      </c>
    </row>
    <row r="307" spans="1:10">
      <c r="A307" t="s">
        <v>5140</v>
      </c>
      <c r="B307" t="str">
        <f>_xlfn.XLOOKUP(A307,SITE1!$R$4:$R$1313,SITE1!$S$4:$S$1313)</f>
        <v>VNNPRIM</v>
      </c>
      <c r="C307" t="str" cm="1">
        <f t="array" ref="C307">_xlfn.TEXTJOIN(",",TRUE,_xlfn.UNIQUE(TRANSPOSE(_xlfn.MAP(_xlfn.XLOOKUP(A307,SITE1!$C$4:$C$1313,SITE1!$F$4:$L$1313),_xlfn.LAMBDA(_xlpm.x,IF(_xlpm.x&lt;&gt;"",TRIM(CLEAN(LEFT(_xlpm.x,FIND(".",_xlpm.x &amp; ".")-1))),""))))))</f>
        <v/>
      </c>
      <c r="D307">
        <v>16.709999999999901</v>
      </c>
      <c r="E307">
        <v>14.663</v>
      </c>
      <c r="F307" t="str">
        <f>_xlfn.LET(_xlpm.raw,_xlfn.XLOOKUP(A307,SITE1!$C$4:$C$1313,SITE1!$E$4:$E$1313),_xlpm.cleanRaw,SUBSTITUTE(SUBSTITUTE(_xlpm.raw,"_PIN","."),"PIN","."),_xlpm.mainPart,MID(_xlpm.cleanRaw,2,FIND(".",_xlpm.cleanRaw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7" t="str">
        <f>_xlfn.LET(_xlpm.raw,_xlfn.XLOOKUP(A307,SITE3!$C$4:$C$1313,SITE3!$E$4:$E$1313),_xlpm.cleanRaw,SUBSTITUTE(SUBSTITUTE(_xlpm.raw,"_PIN","."),"PIN","."),_xlpm.mainPart,MID(_xlpm.cleanRaw,2,FIND(".",_xlpm.cleanRaw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7" t="str">
        <f>_xlfn.LET(_xlpm.raw,_xlfn.XLOOKUP(A307,SITE5!$C$4:$C$1313,SITE5!$E$4:$E$1313),_xlpm.cleanRaw,SUBSTITUTE(SUBSTITUTE(_xlpm.raw,"_PIN","."),"PIN","."),_xlpm.mainPart,MID(_xlpm.cleanRaw,2,FIND(".",_xlpm.cleanRaw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7" t="str">
        <f>""</f>
        <v/>
      </c>
      <c r="J307" t="str">
        <f t="shared" si="4"/>
        <v>AP36;VNNPRIM;;16.7099999999999;14.663;;;;</v>
      </c>
    </row>
    <row r="308" spans="1:10">
      <c r="A308" t="s">
        <v>5141</v>
      </c>
      <c r="B308" t="str">
        <f>_xlfn.XLOOKUP(A308,SITE1!$R$4:$R$1313,SITE1!$S$4:$S$1313)</f>
        <v>VNNPRIM</v>
      </c>
      <c r="C308" t="str" cm="1">
        <f t="array" ref="C308">_xlfn.TEXTJOIN(",",TRUE,_xlfn.UNIQUE(TRANSPOSE(_xlfn.MAP(_xlfn.XLOOKUP(A308,SITE1!$C$4:$C$1313,SITE1!$F$4:$L$1313),_xlfn.LAMBDA(_xlpm.x,IF(_xlpm.x&lt;&gt;"",TRIM(CLEAN(LEFT(_xlpm.x,FIND(".",_xlpm.x &amp; ".")-1))),""))))))</f>
        <v/>
      </c>
      <c r="D308">
        <v>15.909999999999901</v>
      </c>
      <c r="E308">
        <v>14.663</v>
      </c>
      <c r="F308" t="str">
        <f>_xlfn.LET(_xlpm.raw,_xlfn.XLOOKUP(A308,SITE1!$C$4:$C$1313,SITE1!$E$4:$E$1313),_xlpm.cleanRaw,SUBSTITUTE(SUBSTITUTE(_xlpm.raw,"_PIN","."),"PIN","."),_xlpm.mainPart,MID(_xlpm.cleanRaw,2,FIND(".",_xlpm.cleanRaw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8" t="str">
        <f>_xlfn.LET(_xlpm.raw,_xlfn.XLOOKUP(A308,SITE3!$C$4:$C$1313,SITE3!$E$4:$E$1313),_xlpm.cleanRaw,SUBSTITUTE(SUBSTITUTE(_xlpm.raw,"_PIN","."),"PIN","."),_xlpm.mainPart,MID(_xlpm.cleanRaw,2,FIND(".",_xlpm.cleanRaw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8" t="str">
        <f>_xlfn.LET(_xlpm.raw,_xlfn.XLOOKUP(A308,SITE5!$C$4:$C$1313,SITE5!$E$4:$E$1313),_xlpm.cleanRaw,SUBSTITUTE(SUBSTITUTE(_xlpm.raw,"_PIN","."),"PIN","."),_xlpm.mainPart,MID(_xlpm.cleanRaw,2,FIND(".",_xlpm.cleanRaw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8" t="str">
        <f>""</f>
        <v/>
      </c>
      <c r="J308" t="str">
        <f t="shared" si="4"/>
        <v>AP37;VNNPRIM;;15.9099999999999;14.663;;;;</v>
      </c>
    </row>
    <row r="309" spans="1:10">
      <c r="A309" t="s">
        <v>5142</v>
      </c>
      <c r="B309" t="str">
        <f>_xlfn.XLOOKUP(A309,SITE1!$R$4:$R$1313,SITE1!$S$4:$S$1313)</f>
        <v>VNNPRIM</v>
      </c>
      <c r="C309" t="str" cm="1">
        <f t="array" ref="C309">_xlfn.TEXTJOIN(",",TRUE,_xlfn.UNIQUE(TRANSPOSE(_xlfn.MAP(_xlfn.XLOOKUP(A309,SITE1!$C$4:$C$1313,SITE1!$F$4:$L$1313),_xlfn.LAMBDA(_xlpm.x,IF(_xlpm.x&lt;&gt;"",TRIM(CLEAN(LEFT(_xlpm.x,FIND(".",_xlpm.x &amp; ".")-1))),""))))))</f>
        <v/>
      </c>
      <c r="D309">
        <v>15.11</v>
      </c>
      <c r="E309">
        <v>14.663</v>
      </c>
      <c r="F309" t="str">
        <f>_xlfn.LET(_xlpm.raw,_xlfn.XLOOKUP(A309,SITE1!$C$4:$C$1313,SITE1!$E$4:$E$1313),_xlpm.cleanRaw,SUBSTITUTE(SUBSTITUTE(_xlpm.raw,"_PIN","."),"PIN","."),_xlpm.mainPart,MID(_xlpm.cleanRaw,2,FIND(".",_xlpm.cleanRaw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9" t="str">
        <f>_xlfn.LET(_xlpm.raw,_xlfn.XLOOKUP(A309,SITE3!$C$4:$C$1313,SITE3!$E$4:$E$1313),_xlpm.cleanRaw,SUBSTITUTE(SUBSTITUTE(_xlpm.raw,"_PIN","."),"PIN","."),_xlpm.mainPart,MID(_xlpm.cleanRaw,2,FIND(".",_xlpm.cleanRaw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9" t="str">
        <f>_xlfn.LET(_xlpm.raw,_xlfn.XLOOKUP(A309,SITE5!$C$4:$C$1313,SITE5!$E$4:$E$1313),_xlpm.cleanRaw,SUBSTITUTE(SUBSTITUTE(_xlpm.raw,"_PIN","."),"PIN","."),_xlpm.mainPart,MID(_xlpm.cleanRaw,2,FIND(".",_xlpm.cleanRaw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9" t="str">
        <f>""</f>
        <v/>
      </c>
      <c r="J309" t="str">
        <f t="shared" si="4"/>
        <v>AP39;VNNPRIM;;15.11;14.663;;;;</v>
      </c>
    </row>
    <row r="310" spans="1:10">
      <c r="A310" t="s">
        <v>5238</v>
      </c>
      <c r="B310" t="str">
        <f>_xlfn.XLOOKUP(A310,SITE1!$R$4:$R$1313,SITE1!$S$4:$S$1313)</f>
        <v>VSS</v>
      </c>
      <c r="C310" t="str" cm="1">
        <f t="array" ref="C310">_xlfn.TEXTJOIN(",",TRUE,_xlfn.UNIQUE(TRANSPOSE(_xlfn.MAP(_xlfn.XLOOKUP(A310,SITE1!$C$4:$C$1313,SITE1!$F$4:$L$1313),_xlfn.LAMBDA(_xlpm.x,IF(_xlpm.x&lt;&gt;"",TRIM(CLEAN(LEFT(_xlpm.x,FIND(".",_xlpm.x &amp; ".")-1))),""))))))</f>
        <v/>
      </c>
      <c r="D310">
        <v>14.309999999999899</v>
      </c>
      <c r="E310">
        <v>14.663</v>
      </c>
      <c r="F310" t="str">
        <f>_xlfn.LET(_xlpm.raw,_xlfn.XLOOKUP(A310,SITE1!$C$4:$C$1313,SITE1!$E$4:$E$1313),_xlpm.cleanRaw,SUBSTITUTE(SUBSTITUTE(_xlpm.raw,"_PIN","."),"PIN","."),_xlpm.mainPart,MID(_xlpm.cleanRaw,2,FIND(".",_xlpm.cleanRaw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0" t="str">
        <f>_xlfn.LET(_xlpm.raw,_xlfn.XLOOKUP(A310,SITE3!$C$4:$C$1313,SITE3!$E$4:$E$1313),_xlpm.cleanRaw,SUBSTITUTE(SUBSTITUTE(_xlpm.raw,"_PIN","."),"PIN","."),_xlpm.mainPart,MID(_xlpm.cleanRaw,2,FIND(".",_xlpm.cleanRaw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0" t="str">
        <f>_xlfn.LET(_xlpm.raw,_xlfn.XLOOKUP(A310,SITE5!$C$4:$C$1313,SITE5!$E$4:$E$1313),_xlpm.cleanRaw,SUBSTITUTE(SUBSTITUTE(_xlpm.raw,"_PIN","."),"PIN","."),_xlpm.mainPart,MID(_xlpm.cleanRaw,2,FIND(".",_xlpm.cleanRaw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0" t="str">
        <f>""</f>
        <v/>
      </c>
      <c r="J310" t="str">
        <f t="shared" si="4"/>
        <v>AP41;VSS;;14.3099999999999;14.663;;;;</v>
      </c>
    </row>
    <row r="311" spans="1:10">
      <c r="A311" t="s">
        <v>5058</v>
      </c>
      <c r="B311" t="str">
        <f>_xlfn.XLOOKUP(A311,SITE1!$R$4:$R$1313,SITE1!$S$4:$S$1313)</f>
        <v>VCCMPHY_1P05</v>
      </c>
      <c r="C311" t="str" cm="1">
        <f t="array" ref="C311">_xlfn.TEXTJOIN(",",TRUE,_xlfn.UNIQUE(TRANSPOSE(_xlfn.MAP(_xlfn.XLOOKUP(A311,SITE1!$C$4:$C$1313,SITE1!$F$4:$L$1313),_xlfn.LAMBDA(_xlpm.x,IF(_xlpm.x&lt;&gt;"",TRIM(CLEAN(LEFT(_xlpm.x,FIND(".",_xlpm.x &amp; ".")-1))),""))))))</f>
        <v/>
      </c>
      <c r="D311">
        <v>13.5099999999999</v>
      </c>
      <c r="E311">
        <v>14.663</v>
      </c>
      <c r="F311" t="str">
        <f>_xlfn.LET(_xlpm.raw,_xlfn.XLOOKUP(A311,SITE1!$C$4:$C$1313,SITE1!$E$4:$E$1313),_xlpm.cleanRaw,SUBSTITUTE(SUBSTITUTE(_xlpm.raw,"_PIN","."),"PIN","."),_xlpm.mainPart,MID(_xlpm.cleanRaw,2,FIND(".",_xlpm.cleanRaw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1" t="str">
        <f>_xlfn.LET(_xlpm.raw,_xlfn.XLOOKUP(A311,SITE3!$C$4:$C$1313,SITE3!$E$4:$E$1313),_xlpm.cleanRaw,SUBSTITUTE(SUBSTITUTE(_xlpm.raw,"_PIN","."),"PIN","."),_xlpm.mainPart,MID(_xlpm.cleanRaw,2,FIND(".",_xlpm.cleanRaw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1" t="str">
        <f>_xlfn.LET(_xlpm.raw,_xlfn.XLOOKUP(A311,SITE5!$C$4:$C$1313,SITE5!$E$4:$E$1313),_xlpm.cleanRaw,SUBSTITUTE(SUBSTITUTE(_xlpm.raw,"_PIN","."),"PIN","."),_xlpm.mainPart,MID(_xlpm.cleanRaw,2,FIND(".",_xlpm.cleanRaw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1" t="str">
        <f>""</f>
        <v/>
      </c>
      <c r="J311" t="str">
        <f t="shared" si="4"/>
        <v>AP43;VCCMPHY_1P05;;13.5099999999999;14.663;;;;</v>
      </c>
    </row>
    <row r="312" spans="1:10">
      <c r="A312" t="s">
        <v>5059</v>
      </c>
      <c r="B312" t="str">
        <f>_xlfn.XLOOKUP(A312,SITE1!$R$4:$R$1313,SITE1!$S$4:$S$1313)</f>
        <v>VCCMPHY_1P05</v>
      </c>
      <c r="C312" t="str" cm="1">
        <f t="array" ref="C312">_xlfn.TEXTJOIN(",",TRUE,_xlfn.UNIQUE(TRANSPOSE(_xlfn.MAP(_xlfn.XLOOKUP(A312,SITE1!$C$4:$C$1313,SITE1!$F$4:$L$1313),_xlfn.LAMBDA(_xlpm.x,IF(_xlpm.x&lt;&gt;"",TRIM(CLEAN(LEFT(_xlpm.x,FIND(".",_xlpm.x &amp; ".")-1))),""))))))</f>
        <v/>
      </c>
      <c r="D312">
        <v>12.71</v>
      </c>
      <c r="E312">
        <v>14.663</v>
      </c>
      <c r="F312" t="str">
        <f>_xlfn.LET(_xlpm.raw,_xlfn.XLOOKUP(A312,SITE1!$C$4:$C$1313,SITE1!$E$4:$E$1313),_xlpm.cleanRaw,SUBSTITUTE(SUBSTITUTE(_xlpm.raw,"_PIN","."),"PIN","."),_xlpm.mainPart,MID(_xlpm.cleanRaw,2,FIND(".",_xlpm.cleanRaw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2" t="str">
        <f>_xlfn.LET(_xlpm.raw,_xlfn.XLOOKUP(A312,SITE3!$C$4:$C$1313,SITE3!$E$4:$E$1313),_xlpm.cleanRaw,SUBSTITUTE(SUBSTITUTE(_xlpm.raw,"_PIN","."),"PIN","."),_xlpm.mainPart,MID(_xlpm.cleanRaw,2,FIND(".",_xlpm.cleanRaw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2" t="str">
        <f>_xlfn.LET(_xlpm.raw,_xlfn.XLOOKUP(A312,SITE5!$C$4:$C$1313,SITE5!$E$4:$E$1313),_xlpm.cleanRaw,SUBSTITUTE(SUBSTITUTE(_xlpm.raw,"_PIN","."),"PIN","."),_xlpm.mainPart,MID(_xlpm.cleanRaw,2,FIND(".",_xlpm.cleanRaw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2" t="str">
        <f>""</f>
        <v/>
      </c>
      <c r="J312" t="str">
        <f t="shared" si="4"/>
        <v>AP45;VCCMPHY_1P05;;12.71;14.663;;;;</v>
      </c>
    </row>
    <row r="313" spans="1:10">
      <c r="A313" t="s">
        <v>5239</v>
      </c>
      <c r="B313" t="str">
        <f>_xlfn.XLOOKUP(A313,SITE1!$R$4:$R$1313,SITE1!$S$4:$S$1313)</f>
        <v>VSS</v>
      </c>
      <c r="C313" t="str" cm="1">
        <f t="array" ref="C313">_xlfn.TEXTJOIN(",",TRUE,_xlfn.UNIQUE(TRANSPOSE(_xlfn.MAP(_xlfn.XLOOKUP(A313,SITE1!$C$4:$C$1313,SITE1!$F$4:$L$1313),_xlfn.LAMBDA(_xlpm.x,IF(_xlpm.x&lt;&gt;"",TRIM(CLEAN(LEFT(_xlpm.x,FIND(".",_xlpm.x &amp; ".")-1))),""))))))</f>
        <v/>
      </c>
      <c r="D313">
        <v>11.908999999999899</v>
      </c>
      <c r="E313">
        <v>14.663</v>
      </c>
      <c r="F313" t="str">
        <f>_xlfn.LET(_xlpm.raw,_xlfn.XLOOKUP(A313,SITE1!$C$4:$C$1313,SITE1!$E$4:$E$1313),_xlpm.cleanRaw,SUBSTITUTE(SUBSTITUTE(_xlpm.raw,"_PIN","."),"PIN","."),_xlpm.mainPart,MID(_xlpm.cleanRaw,2,FIND(".",_xlpm.cleanRaw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3" t="str">
        <f>_xlfn.LET(_xlpm.raw,_xlfn.XLOOKUP(A313,SITE3!$C$4:$C$1313,SITE3!$E$4:$E$1313),_xlpm.cleanRaw,SUBSTITUTE(SUBSTITUTE(_xlpm.raw,"_PIN","."),"PIN","."),_xlpm.mainPart,MID(_xlpm.cleanRaw,2,FIND(".",_xlpm.cleanRaw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3" t="str">
        <f>_xlfn.LET(_xlpm.raw,_xlfn.XLOOKUP(A313,SITE5!$C$4:$C$1313,SITE5!$E$4:$E$1313),_xlpm.cleanRaw,SUBSTITUTE(SUBSTITUTE(_xlpm.raw,"_PIN","."),"PIN","."),_xlpm.mainPart,MID(_xlpm.cleanRaw,2,FIND(".",_xlpm.cleanRaw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3" t="str">
        <f>""</f>
        <v/>
      </c>
      <c r="J313" t="str">
        <f t="shared" si="4"/>
        <v>AP46;VSS;;11.9089999999999;14.663;;;;</v>
      </c>
    </row>
    <row r="314" spans="1:10">
      <c r="A314" t="s">
        <v>5020</v>
      </c>
      <c r="B314" t="str">
        <f>_xlfn.XLOOKUP(A314,SITE1!$R$4:$R$1313,SITE1!$S$4:$S$1313)</f>
        <v>VCCASATA3PLL_1P05</v>
      </c>
      <c r="C314" t="str" cm="1">
        <f t="array" ref="C314">_xlfn.TEXTJOIN(",",TRUE,_xlfn.UNIQUE(TRANSPOSE(_xlfn.MAP(_xlfn.XLOOKUP(A314,SITE1!$C$4:$C$1313,SITE1!$F$4:$L$1313),_xlfn.LAMBDA(_xlpm.x,IF(_xlpm.x&lt;&gt;"",TRIM(CLEAN(LEFT(_xlpm.x,FIND(".",_xlpm.x &amp; ".")-1))),""))))))</f>
        <v/>
      </c>
      <c r="D314">
        <v>11.108999999999901</v>
      </c>
      <c r="E314">
        <v>14.663</v>
      </c>
      <c r="F314" t="str">
        <f>_xlfn.LET(_xlpm.raw,_xlfn.XLOOKUP(A314,SITE1!$C$4:$C$1313,SITE1!$E$4:$E$1313),_xlpm.cleanRaw,SUBSTITUTE(SUBSTITUTE(_xlpm.raw,"_PIN","."),"PIN","."),_xlpm.mainPart,MID(_xlpm.cleanRaw,2,FIND(".",_xlpm.cleanRaw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4" t="str">
        <f>_xlfn.LET(_xlpm.raw,_xlfn.XLOOKUP(A314,SITE3!$C$4:$C$1313,SITE3!$E$4:$E$1313),_xlpm.cleanRaw,SUBSTITUTE(SUBSTITUTE(_xlpm.raw,"_PIN","."),"PIN","."),_xlpm.mainPart,MID(_xlpm.cleanRaw,2,FIND(".",_xlpm.cleanRaw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4" t="str">
        <f>_xlfn.LET(_xlpm.raw,_xlfn.XLOOKUP(A314,SITE5!$C$4:$C$1313,SITE5!$E$4:$E$1313),_xlpm.cleanRaw,SUBSTITUTE(SUBSTITUTE(_xlpm.raw,"_PIN","."),"PIN","."),_xlpm.mainPart,MID(_xlpm.cleanRaw,2,FIND(".",_xlpm.cleanRaw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4" t="str">
        <f>""</f>
        <v/>
      </c>
      <c r="J314" t="str">
        <f t="shared" si="4"/>
        <v>AP48;VCCASATA3PLL_1P05;;11.1089999999999;14.663;;;;</v>
      </c>
    </row>
    <row r="315" spans="1:10">
      <c r="A315" t="s">
        <v>5240</v>
      </c>
      <c r="B315" t="str">
        <f>_xlfn.XLOOKUP(A315,SITE1!$R$4:$R$1313,SITE1!$S$4:$S$1313)</f>
        <v>VSS</v>
      </c>
      <c r="C315" t="str" cm="1">
        <f t="array" ref="C315">_xlfn.TEXTJOIN(",",TRUE,_xlfn.UNIQUE(TRANSPOSE(_xlfn.MAP(_xlfn.XLOOKUP(A315,SITE1!$C$4:$C$1313,SITE1!$F$4:$L$1313),_xlfn.LAMBDA(_xlpm.x,IF(_xlpm.x&lt;&gt;"",TRIM(CLEAN(LEFT(_xlpm.x,FIND(".",_xlpm.x &amp; ".")-1))),""))))))</f>
        <v/>
      </c>
      <c r="D315">
        <v>9.4420000000000002</v>
      </c>
      <c r="E315">
        <v>14.548</v>
      </c>
      <c r="F315" t="str">
        <f>_xlfn.LET(_xlpm.raw,_xlfn.XLOOKUP(A315,SITE1!$C$4:$C$1313,SITE1!$E$4:$E$1313),_xlpm.cleanRaw,SUBSTITUTE(SUBSTITUTE(_xlpm.raw,"_PIN","."),"PIN","."),_xlpm.mainPart,MID(_xlpm.cleanRaw,2,FIND(".",_xlpm.cleanRaw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5" t="str">
        <f>_xlfn.LET(_xlpm.raw,_xlfn.XLOOKUP(A315,SITE3!$C$4:$C$1313,SITE3!$E$4:$E$1313),_xlpm.cleanRaw,SUBSTITUTE(SUBSTITUTE(_xlpm.raw,"_PIN","."),"PIN","."),_xlpm.mainPart,MID(_xlpm.cleanRaw,2,FIND(".",_xlpm.cleanRaw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5" t="str">
        <f>_xlfn.LET(_xlpm.raw,_xlfn.XLOOKUP(A315,SITE5!$C$4:$C$1313,SITE5!$E$4:$E$1313),_xlpm.cleanRaw,SUBSTITUTE(SUBSTITUTE(_xlpm.raw,"_PIN","."),"PIN","."),_xlpm.mainPart,MID(_xlpm.cleanRaw,2,FIND(".",_xlpm.cleanRaw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5" t="str">
        <f>""</f>
        <v/>
      </c>
      <c r="J315" t="str">
        <f t="shared" si="4"/>
        <v>AP52;VSS;;9.442;14.548;;;;</v>
      </c>
    </row>
    <row r="316" spans="1:10">
      <c r="A316" t="s">
        <v>4472</v>
      </c>
      <c r="B316" t="str">
        <f>_xlfn.XLOOKUP(A316,SITE1!$R$4:$R$1313,SITE1!$S$4:$S$1313)</f>
        <v>JTAG_TDO</v>
      </c>
      <c r="C316" t="str" cm="1">
        <f t="array" ref="C316">_xlfn.TEXTJOIN(",",TRUE,_xlfn.UNIQUE(TRANSPOSE(_xlfn.MAP(_xlfn.XLOOKUP(A316,SITE1!$C$4:$C$1313,SITE1!$F$4:$L$1313),_xlfn.LAMBDA(_xlpm.x,IF(_xlpm.x&lt;&gt;"",TRIM(CLEAN(LEFT(_xlpm.x,FIND(".",_xlpm.x &amp; ".")-1))),""))))))</f>
        <v>UA9</v>
      </c>
      <c r="D316">
        <v>7.7249999999999899</v>
      </c>
      <c r="E316">
        <v>14.548</v>
      </c>
      <c r="F316" t="str">
        <f>_xlfn.LET(_xlpm.raw,_xlfn.XLOOKUP(A316,SITE1!$C$4:$C$1313,SITE1!$E$4:$E$1313),_xlpm.cleanRaw,SUBSTITUTE(SUBSTITUTE(_xlpm.raw,"_PIN","."),"PIN","."),_xlpm.mainPart,MID(_xlpm.cleanRaw,2,FIND(".",_xlpm.cleanRaw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609107</v>
      </c>
      <c r="G316" t="str">
        <f>_xlfn.LET(_xlpm.raw,_xlfn.XLOOKUP(A316,SITE3!$C$4:$C$1313,SITE3!$E$4:$E$1313),_xlpm.cleanRaw,SUBSTITUTE(SUBSTITUTE(_xlpm.raw,"_PIN","."),"PIN","."),_xlpm.mainPart,MID(_xlpm.cleanRaw,2,FIND(".",_xlpm.cleanRaw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806108</v>
      </c>
      <c r="H316" t="str">
        <f>_xlfn.LET(_xlpm.raw,_xlfn.XLOOKUP(A316,SITE5!$C$4:$C$1313,SITE5!$E$4:$E$1313),_xlpm.cleanRaw,SUBSTITUTE(SUBSTITUTE(_xlpm.raw,"_PIN","."),"PIN","."),_xlpm.mainPart,MID(_xlpm.cleanRaw,2,FIND(".",_xlpm.cleanRaw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701105</v>
      </c>
      <c r="I316" t="str">
        <f>""</f>
        <v/>
      </c>
      <c r="J316" t="str">
        <f t="shared" si="4"/>
        <v>AP56;JTAG_TDO;UA9;7.72499999999999;14.548;609107;806108;701105;</v>
      </c>
    </row>
    <row r="317" spans="1:10">
      <c r="A317" t="s">
        <v>3628</v>
      </c>
      <c r="B317" t="str">
        <f>_xlfn.XLOOKUP(A317,SITE1!$R$4:$R$1313,SITE1!$S$4:$S$1313)</f>
        <v>PCIE_18_UP_6_SATA_6_RXN</v>
      </c>
      <c r="C317" t="str" cm="1">
        <f t="array" ref="C317">_xlfn.TEXTJOIN(",",TRUE,_xlfn.UNIQUE(TRANSPOSE(_xlfn.MAP(_xlfn.XLOOKUP(A317,SITE1!$C$4:$C$1313,SITE1!$F$4:$L$1313),_xlfn.LAMBDA(_xlpm.x,IF(_xlpm.x&lt;&gt;"",TRIM(CLEAN(LEFT(_xlpm.x,FIND(".",_xlpm.x &amp; ".")-1))),""))))))</f>
        <v>CA253</v>
      </c>
      <c r="D317">
        <v>6.0079999999999902</v>
      </c>
      <c r="E317">
        <v>14.548</v>
      </c>
      <c r="F317" t="str">
        <f>_xlfn.LET(_xlpm.raw,_xlfn.XLOOKUP(A317,SITE1!$C$4:$C$1313,SITE1!$E$4:$E$1313),_xlpm.cleanRaw,SUBSTITUTE(SUBSTITUTE(_xlpm.raw,"_PIN","."),"PIN","."),_xlpm.mainPart,MID(_xlpm.cleanRaw,2,FIND(".",_xlpm.cleanRaw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7" t="str">
        <f>_xlfn.LET(_xlpm.raw,_xlfn.XLOOKUP(A317,SITE3!$C$4:$C$1313,SITE3!$E$4:$E$1313),_xlpm.cleanRaw,SUBSTITUTE(SUBSTITUTE(_xlpm.raw,"_PIN","."),"PIN","."),_xlpm.mainPart,MID(_xlpm.cleanRaw,2,FIND(".",_xlpm.cleanRaw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7" t="str">
        <f>_xlfn.LET(_xlpm.raw,_xlfn.XLOOKUP(A317,SITE5!$C$4:$C$1313,SITE5!$E$4:$E$1313),_xlpm.cleanRaw,SUBSTITUTE(SUBSTITUTE(_xlpm.raw,"_PIN","."),"PIN","."),_xlpm.mainPart,MID(_xlpm.cleanRaw,2,FIND(".",_xlpm.cleanRaw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7" t="str">
        <f>""</f>
        <v/>
      </c>
      <c r="J317" t="str">
        <f t="shared" si="4"/>
        <v>AP59;PCIE_18_UP_6_SATA_6_RXN;CA253;6.00799999999999;14.548;;;;</v>
      </c>
    </row>
    <row r="318" spans="1:10">
      <c r="A318" t="s">
        <v>3661</v>
      </c>
      <c r="B318" t="str">
        <f>_xlfn.XLOOKUP(A318,SITE1!$R$4:$R$1313,SITE1!$S$4:$S$1313)</f>
        <v>PCIE_15_UP_3_SATA_3_RXN</v>
      </c>
      <c r="C318" t="str" cm="1">
        <f t="array" ref="C318">_xlfn.TEXTJOIN(",",TRUE,_xlfn.UNIQUE(TRANSPOSE(_xlfn.MAP(_xlfn.XLOOKUP(A318,SITE1!$C$4:$C$1313,SITE1!$F$4:$L$1313),_xlfn.LAMBDA(_xlpm.x,IF(_xlpm.x&lt;&gt;"",TRIM(CLEAN(LEFT(_xlpm.x,FIND(".",_xlpm.x &amp; ".")-1))),""))))))</f>
        <v>CA217</v>
      </c>
      <c r="D318">
        <v>4.2909999999999897</v>
      </c>
      <c r="E318">
        <v>14.548</v>
      </c>
      <c r="F318" t="str">
        <f>_xlfn.LET(_xlpm.raw,_xlfn.XLOOKUP(A318,SITE1!$C$4:$C$1313,SITE1!$E$4:$E$1313),_xlpm.cleanRaw,SUBSTITUTE(SUBSTITUTE(_xlpm.raw,"_PIN","."),"PIN","."),_xlpm.mainPart,MID(_xlpm.cleanRaw,2,FIND(".",_xlpm.cleanRaw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8" t="str">
        <f>_xlfn.LET(_xlpm.raw,_xlfn.XLOOKUP(A318,SITE3!$C$4:$C$1313,SITE3!$E$4:$E$1313),_xlpm.cleanRaw,SUBSTITUTE(SUBSTITUTE(_xlpm.raw,"_PIN","."),"PIN","."),_xlpm.mainPart,MID(_xlpm.cleanRaw,2,FIND(".",_xlpm.cleanRaw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8" t="str">
        <f>_xlfn.LET(_xlpm.raw,_xlfn.XLOOKUP(A318,SITE5!$C$4:$C$1313,SITE5!$E$4:$E$1313),_xlpm.cleanRaw,SUBSTITUTE(SUBSTITUTE(_xlpm.raw,"_PIN","."),"PIN","."),_xlpm.mainPart,MID(_xlpm.cleanRaw,2,FIND(".",_xlpm.cleanRaw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8" t="str">
        <f>""</f>
        <v/>
      </c>
      <c r="J318" t="str">
        <f t="shared" si="4"/>
        <v>AP63;PCIE_15_UP_3_SATA_3_RXN;CA217;4.29099999999999;14.548;;;;</v>
      </c>
    </row>
    <row r="319" spans="1:10">
      <c r="A319" t="s">
        <v>5241</v>
      </c>
      <c r="B319" t="str">
        <f>_xlfn.XLOOKUP(A319,SITE1!$R$4:$R$1313,SITE1!$S$4:$S$1313)</f>
        <v>VSS</v>
      </c>
      <c r="C319" t="str" cm="1">
        <f t="array" ref="C319">_xlfn.TEXTJOIN(",",TRUE,_xlfn.UNIQUE(TRANSPOSE(_xlfn.MAP(_xlfn.XLOOKUP(A319,SITE1!$C$4:$C$1313,SITE1!$F$4:$L$1313),_xlfn.LAMBDA(_xlpm.x,IF(_xlpm.x&lt;&gt;"",TRIM(CLEAN(LEFT(_xlpm.x,FIND(".",_xlpm.x &amp; ".")-1))),""))))))</f>
        <v/>
      </c>
      <c r="D319">
        <v>2.5739999999999901</v>
      </c>
      <c r="E319">
        <v>14.548</v>
      </c>
      <c r="F319" t="str">
        <f>_xlfn.LET(_xlpm.raw,_xlfn.XLOOKUP(A319,SITE1!$C$4:$C$1313,SITE1!$E$4:$E$1313),_xlpm.cleanRaw,SUBSTITUTE(SUBSTITUTE(_xlpm.raw,"_PIN","."),"PIN","."),_xlpm.mainPart,MID(_xlpm.cleanRaw,2,FIND(".",_xlpm.cleanRaw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9" t="str">
        <f>_xlfn.LET(_xlpm.raw,_xlfn.XLOOKUP(A319,SITE3!$C$4:$C$1313,SITE3!$E$4:$E$1313),_xlpm.cleanRaw,SUBSTITUTE(SUBSTITUTE(_xlpm.raw,"_PIN","."),"PIN","."),_xlpm.mainPart,MID(_xlpm.cleanRaw,2,FIND(".",_xlpm.cleanRaw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9" t="str">
        <f>_xlfn.LET(_xlpm.raw,_xlfn.XLOOKUP(A319,SITE5!$C$4:$C$1313,SITE5!$E$4:$E$1313),_xlpm.cleanRaw,SUBSTITUTE(SUBSTITUTE(_xlpm.raw,"_PIN","."),"PIN","."),_xlpm.mainPart,MID(_xlpm.cleanRaw,2,FIND(".",_xlpm.cleanRaw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9" t="str">
        <f>""</f>
        <v/>
      </c>
      <c r="J319" t="str">
        <f t="shared" si="4"/>
        <v>AP66;VSS;;2.57399999999999;14.548;;;;</v>
      </c>
    </row>
    <row r="320" spans="1:10">
      <c r="A320" t="s">
        <v>3647</v>
      </c>
      <c r="B320" t="str">
        <f>_xlfn.XLOOKUP(A320,SITE1!$R$4:$R$1313,SITE1!$S$4:$S$1313)</f>
        <v>PCIE3_PLLOBSN</v>
      </c>
      <c r="C320" t="str" cm="1">
        <f t="array" ref="C320">_xlfn.TEXTJOIN(",",TRUE,_xlfn.UNIQUE(TRANSPOSE(_xlfn.MAP(_xlfn.XLOOKUP(A320,SITE1!$C$4:$C$1313,SITE1!$F$4:$L$1313),_xlfn.LAMBDA(_xlpm.x,IF(_xlpm.x&lt;&gt;"",TRIM(CLEAN(LEFT(_xlpm.x,FIND(".",_xlpm.x &amp; ".")-1))),""))))))</f>
        <v>SMPA15,RA216</v>
      </c>
      <c r="D320">
        <v>1.2449999999999899</v>
      </c>
      <c r="E320">
        <v>14.81</v>
      </c>
      <c r="F320" t="str">
        <f>_xlfn.LET(_xlpm.raw,_xlfn.XLOOKUP(A320,SITE1!$C$4:$C$1313,SITE1!$E$4:$E$1313),_xlpm.cleanRaw,SUBSTITUTE(SUBSTITUTE(_xlpm.raw,"_PIN","."),"PIN","."),_xlpm.mainPart,MID(_xlpm.cleanRaw,2,FIND(".",_xlpm.cleanRaw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508078</v>
      </c>
      <c r="G320" t="str">
        <f>_xlfn.LET(_xlpm.raw,_xlfn.XLOOKUP(A320,SITE3!$C$4:$C$1313,SITE3!$E$4:$E$1313),_xlpm.cleanRaw,SUBSTITUTE(SUBSTITUTE(_xlpm.raw,"_PIN","."),"PIN","."),_xlpm.mainPart,MID(_xlpm.cleanRaw,2,FIND(".",_xlpm.cleanRaw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H320" t="str">
        <f>_xlfn.LET(_xlpm.raw,_xlfn.XLOOKUP(A320,SITE5!$C$4:$C$1313,SITE5!$E$4:$E$1313),_xlpm.cleanRaw,SUBSTITUTE(SUBSTITUTE(_xlpm.raw,"_PIN","."),"PIN","."),_xlpm.mainPart,MID(_xlpm.cleanRaw,2,FIND(".",_xlpm.cleanRaw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807005</v>
      </c>
      <c r="I320" t="str">
        <f>""</f>
        <v/>
      </c>
      <c r="J320" t="str">
        <f t="shared" si="4"/>
        <v>AP69;PCIE3_PLLOBSN;SMPA15,RA216;1.24499999999999;14.81;508078;505078;807005;</v>
      </c>
    </row>
    <row r="321" spans="1:10">
      <c r="A321" t="s">
        <v>4667</v>
      </c>
      <c r="B321" t="str">
        <f>_xlfn.XLOOKUP(A321,SITE1!$R$4:$R$1313,SITE1!$S$4:$S$1313)</f>
        <v>PCIE3_PLLOBSP</v>
      </c>
      <c r="C321" t="str" cm="1">
        <f t="array" ref="C321">_xlfn.TEXTJOIN(",",TRUE,_xlfn.UNIQUE(TRANSPOSE(_xlfn.MAP(_xlfn.XLOOKUP(A321,SITE1!$C$4:$C$1313,SITE1!$F$4:$L$1313),_xlfn.LAMBDA(_xlpm.x,IF(_xlpm.x&lt;&gt;"",TRIM(CLEAN(LEFT(_xlpm.x,FIND(".",_xlpm.x &amp; ".")-1))),""))))))</f>
        <v>SMPA16,RA217</v>
      </c>
      <c r="D321">
        <v>0.41499999999999898</v>
      </c>
      <c r="E321">
        <v>14.81</v>
      </c>
      <c r="F321" t="str">
        <f>_xlfn.LET(_xlpm.raw,_xlfn.XLOOKUP(A321,SITE1!$C$4:$C$1313,SITE1!$E$4:$E$1313),_xlpm.cleanRaw,SUBSTITUTE(SUBSTITUTE(_xlpm.raw,"_PIN","."),"PIN","."),_xlpm.mainPart,MID(_xlpm.cleanRaw,2,FIND(".",_xlpm.cleanRaw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508080</v>
      </c>
      <c r="G321" t="str">
        <f>_xlfn.LET(_xlpm.raw,_xlfn.XLOOKUP(A321,SITE3!$C$4:$C$1313,SITE3!$E$4:$E$1313),_xlpm.cleanRaw,SUBSTITUTE(SUBSTITUTE(_xlpm.raw,"_PIN","."),"PIN","."),_xlpm.mainPart,MID(_xlpm.cleanRaw,2,FIND(".",_xlpm.cleanRaw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505080</v>
      </c>
      <c r="H321" t="str">
        <f>_xlfn.LET(_xlpm.raw,_xlfn.XLOOKUP(A321,SITE5!$C$4:$C$1313,SITE5!$E$4:$E$1313),_xlpm.cleanRaw,SUBSTITUTE(SUBSTITUTE(_xlpm.raw,"_PIN","."),"PIN","."),_xlpm.mainPart,MID(_xlpm.cleanRaw,2,FIND(".",_xlpm.cleanRaw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I321" t="str">
        <f>""</f>
        <v/>
      </c>
      <c r="J321" t="str">
        <f t="shared" si="4"/>
        <v>AP71;PCIE3_PLLOBSP;SMPA16,RA217;0.414999999999999;14.81;508080;505080;807006;</v>
      </c>
    </row>
    <row r="322" spans="1:10">
      <c r="A322" t="s">
        <v>4337</v>
      </c>
      <c r="B322" t="str">
        <f>_xlfn.XLOOKUP(A322,SITE1!$R$4:$R$1313,SITE1!$S$4:$S$1313)</f>
        <v>GPP_H_3_SRCCLKREQB_9</v>
      </c>
      <c r="C322" t="str" cm="1">
        <f t="array" ref="C322">_xlfn.TEXTJOIN(",",TRUE,_xlfn.UNIQUE(TRANSPOSE(_xlfn.MAP(_xlfn.XLOOKUP(A322,SITE1!$C$4:$C$1313,SITE1!$F$4:$L$1313),_xlfn.LAMBDA(_xlpm.x,IF(_xlpm.x&lt;&gt;"",TRIM(CLEAN(LEFT(_xlpm.x,FIND(".",_xlpm.x &amp; ".")-1))),""))))))</f>
        <v/>
      </c>
      <c r="D322">
        <v>32.619999999999997</v>
      </c>
      <c r="E322">
        <v>15.31</v>
      </c>
      <c r="F322" t="str">
        <f>_xlfn.LET(_xlpm.raw,_xlfn.XLOOKUP(A322,SITE1!$C$4:$C$1313,SITE1!$E$4:$E$1313),_xlpm.cleanRaw,SUBSTITUTE(SUBSTITUTE(_xlpm.raw,"_PIN","."),"PIN","."),_xlpm.mainPart,MID(_xlpm.cleanRaw,2,FIND(".",_xlpm.cleanRaw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322" t="str">
        <f>_xlfn.LET(_xlpm.raw,_xlfn.XLOOKUP(A322,SITE3!$C$4:$C$1313,SITE3!$E$4:$E$1313),_xlpm.cleanRaw,SUBSTITUTE(SUBSTITUTE(_xlpm.raw,"_PIN","."),"PIN","."),_xlpm.mainPart,MID(_xlpm.cleanRaw,2,FIND(".",_xlpm.cleanRaw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802079</v>
      </c>
      <c r="H322" t="str">
        <f>_xlfn.LET(_xlpm.raw,_xlfn.XLOOKUP(A322,SITE5!$C$4:$C$1313,SITE5!$E$4:$E$1313),_xlpm.cleanRaw,SUBSTITUTE(SUBSTITUTE(_xlpm.raw,"_PIN","."),"PIN","."),_xlpm.mainPart,MID(_xlpm.cleanRaw,2,FIND(".",_xlpm.cleanRaw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705079</v>
      </c>
      <c r="I322" t="str">
        <f>""</f>
        <v/>
      </c>
      <c r="J322" t="str">
        <f t="shared" ref="J322:J385" si="5">A322&amp;";"&amp;B322&amp;";"&amp;C322&amp;";"&amp;D322&amp;";"&amp;E322&amp;";"&amp;F322&amp;";"&amp;G322&amp;";"&amp;H322&amp;";"&amp;I322</f>
        <v>AR1;GPP_H_3_SRCCLKREQB_9;;32.62;15.31;605079;802079;705079;</v>
      </c>
    </row>
    <row r="323" spans="1:10">
      <c r="A323" t="s">
        <v>4344</v>
      </c>
      <c r="B323" t="str">
        <f>_xlfn.XLOOKUP(A323,SITE1!$R$4:$R$1313,SITE1!$S$4:$S$1313)</f>
        <v>GPP_H_8_SRCCLKREQB_14</v>
      </c>
      <c r="C323" t="str" cm="1">
        <f t="array" ref="C323">_xlfn.TEXTJOIN(",",TRUE,_xlfn.UNIQUE(TRANSPOSE(_xlfn.MAP(_xlfn.XLOOKUP(A323,SITE1!$C$4:$C$1313,SITE1!$F$4:$L$1313),_xlfn.LAMBDA(_xlpm.x,IF(_xlpm.x&lt;&gt;"",TRIM(CLEAN(LEFT(_xlpm.x,FIND(".",_xlpm.x &amp; ".")-1))),""))))))</f>
        <v/>
      </c>
      <c r="D323">
        <v>31.79</v>
      </c>
      <c r="E323">
        <v>15.31</v>
      </c>
      <c r="F323" t="str">
        <f>_xlfn.LET(_xlpm.raw,_xlfn.XLOOKUP(A323,SITE1!$C$4:$C$1313,SITE1!$E$4:$E$1313),_xlpm.cleanRaw,SUBSTITUTE(SUBSTITUTE(_xlpm.raw,"_PIN","."),"PIN","."),_xlpm.mainPart,MID(_xlpm.cleanRaw,2,FIND(".",_xlpm.cleanRaw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323" t="str">
        <f>_xlfn.LET(_xlpm.raw,_xlfn.XLOOKUP(A323,SITE3!$C$4:$C$1313,SITE3!$E$4:$E$1313),_xlpm.cleanRaw,SUBSTITUTE(SUBSTITUTE(_xlpm.raw,"_PIN","."),"PIN","."),_xlpm.mainPart,MID(_xlpm.cleanRaw,2,FIND(".",_xlpm.cleanRaw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803110</v>
      </c>
      <c r="H323" t="str">
        <f>_xlfn.LET(_xlpm.raw,_xlfn.XLOOKUP(A323,SITE5!$C$4:$C$1313,SITE5!$E$4:$E$1313),_xlpm.cleanRaw,SUBSTITUTE(SUBSTITUTE(_xlpm.raw,"_PIN","."),"PIN","."),_xlpm.mainPart,MID(_xlpm.cleanRaw,2,FIND(".",_xlpm.cleanRaw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704110</v>
      </c>
      <c r="I323" t="str">
        <f>""</f>
        <v/>
      </c>
      <c r="J323" t="str">
        <f t="shared" si="5"/>
        <v>AR3;GPP_H_8_SRCCLKREQB_14;;31.79;15.31;606110;803110;704110;</v>
      </c>
    </row>
    <row r="324" spans="1:10">
      <c r="A324" t="s">
        <v>5242</v>
      </c>
      <c r="B324" t="str">
        <f>_xlfn.XLOOKUP(A324,SITE1!$R$4:$R$1313,SITE1!$S$4:$S$1313)</f>
        <v>VSS</v>
      </c>
      <c r="C324" t="str" cm="1">
        <f t="array" ref="C324">_xlfn.TEXTJOIN(",",TRUE,_xlfn.UNIQUE(TRANSPOSE(_xlfn.MAP(_xlfn.XLOOKUP(A324,SITE1!$C$4:$C$1313,SITE1!$F$4:$L$1313),_xlfn.LAMBDA(_xlpm.x,IF(_xlpm.x&lt;&gt;"",TRIM(CLEAN(LEFT(_xlpm.x,FIND(".",_xlpm.x &amp; ".")-1))),""))))))</f>
        <v/>
      </c>
      <c r="D324">
        <v>30.96</v>
      </c>
      <c r="E324">
        <v>15.31</v>
      </c>
      <c r="F324" t="str">
        <f>_xlfn.LET(_xlpm.raw,_xlfn.XLOOKUP(A324,SITE1!$C$4:$C$1313,SITE1!$E$4:$E$1313),_xlpm.cleanRaw,SUBSTITUTE(SUBSTITUTE(_xlpm.raw,"_PIN","."),"PIN","."),_xlpm.mainPart,MID(_xlpm.cleanRaw,2,FIND(".",_xlpm.cleanRaw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4" t="str">
        <f>_xlfn.LET(_xlpm.raw,_xlfn.XLOOKUP(A324,SITE5!$C$4:$C$1313,SITE5!$E$4:$E$1313),_xlpm.cleanRaw,SUBSTITUTE(SUBSTITUTE(_xlpm.raw,"_PIN","."),"PIN","."),_xlpm.mainPart,MID(_xlpm.cleanRaw,2,FIND(".",_xlpm.cleanRaw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4" t="str">
        <f>""</f>
        <v/>
      </c>
      <c r="J324" t="str">
        <f t="shared" si="5"/>
        <v>AR5;VSS;;30.96;15.31;;;;</v>
      </c>
    </row>
    <row r="325" spans="1:10">
      <c r="A325" t="s">
        <v>4244</v>
      </c>
      <c r="B325" t="str">
        <f>_xlfn.XLOOKUP(A325,SITE1!$R$4:$R$1313,SITE1!$S$4:$S$1313)</f>
        <v>GPP_F_11_SATA_SLOAD</v>
      </c>
      <c r="C325" t="str" cm="1">
        <f t="array" ref="C325">_xlfn.TEXTJOIN(",",TRUE,_xlfn.UNIQUE(TRANSPOSE(_xlfn.MAP(_xlfn.XLOOKUP(A325,SITE1!$C$4:$C$1313,SITE1!$F$4:$L$1313),_xlfn.LAMBDA(_xlpm.x,IF(_xlpm.x&lt;&gt;"",TRIM(CLEAN(LEFT(_xlpm.x,FIND(".",_xlpm.x &amp; ".")-1))),""))))))</f>
        <v/>
      </c>
      <c r="D325">
        <v>29.187999999999999</v>
      </c>
      <c r="E325">
        <v>15.044</v>
      </c>
      <c r="F325" t="str">
        <f>_xlfn.LET(_xlpm.raw,_xlfn.XLOOKUP(A325,SITE1!$C$4:$C$1313,SITE1!$E$4:$E$1313),_xlpm.cleanRaw,SUBSTITUTE(SUBSTITUTE(_xlpm.raw,"_PIN","."),"PIN","."),_xlpm.mainPart,MID(_xlpm.cleanRaw,2,FIND(".",_xlpm.cleanRaw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325" t="str">
        <f>_xlfn.LET(_xlpm.raw,_xlfn.XLOOKUP(A325,SITE3!$C$4:$C$1313,SITE3!$E$4:$E$1313),_xlpm.cleanRaw,SUBSTITUTE(SUBSTITUTE(_xlpm.raw,"_PIN","."),"PIN","."),_xlpm.mainPart,MID(_xlpm.cleanRaw,2,FIND(".",_xlpm.cleanRaw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802067</v>
      </c>
      <c r="H325" t="str">
        <f>_xlfn.LET(_xlpm.raw,_xlfn.XLOOKUP(A325,SITE5!$C$4:$C$1313,SITE5!$E$4:$E$1313),_xlpm.cleanRaw,SUBSTITUTE(SUBSTITUTE(_xlpm.raw,"_PIN","."),"PIN","."),_xlpm.mainPart,MID(_xlpm.cleanRaw,2,FIND(".",_xlpm.cleanRaw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705067</v>
      </c>
      <c r="I325" t="str">
        <f>""</f>
        <v/>
      </c>
      <c r="J325" t="str">
        <f t="shared" si="5"/>
        <v>AR9;GPP_F_11_SATA_SLOAD;;29.188;15.044;605067;802067;705067;</v>
      </c>
    </row>
    <row r="326" spans="1:10">
      <c r="A326" t="s">
        <v>4250</v>
      </c>
      <c r="B326" t="str">
        <f>_xlfn.XLOOKUP(A326,SITE1!$R$4:$R$1313,SITE1!$S$4:$S$1313)</f>
        <v>GPP_F_15_USB2_OCB_4</v>
      </c>
      <c r="C326" t="str" cm="1">
        <f t="array" ref="C326">_xlfn.TEXTJOIN(",",TRUE,_xlfn.UNIQUE(TRANSPOSE(_xlfn.MAP(_xlfn.XLOOKUP(A326,SITE1!$C$4:$C$1313,SITE1!$F$4:$L$1313),_xlfn.LAMBDA(_xlpm.x,IF(_xlpm.x&lt;&gt;"",TRIM(CLEAN(LEFT(_xlpm.x,FIND(".",_xlpm.x &amp; ".")-1))),""))))))</f>
        <v/>
      </c>
      <c r="D326">
        <v>27.470999999999901</v>
      </c>
      <c r="E326">
        <v>15.044</v>
      </c>
      <c r="F326" t="str">
        <f>_xlfn.LET(_xlpm.raw,_xlfn.XLOOKUP(A326,SITE1!$C$4:$C$1313,SITE1!$E$4:$E$1313),_xlpm.cleanRaw,SUBSTITUTE(SUBSTITUTE(_xlpm.raw,"_PIN","."),"PIN","."),_xlpm.mainPart,MID(_xlpm.cleanRaw,2,FIND(".",_xlpm.cleanRaw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326" t="str">
        <f>_xlfn.LET(_xlpm.raw,_xlfn.XLOOKUP(A326,SITE3!$C$4:$C$1313,SITE3!$E$4:$E$1313),_xlpm.cleanRaw,SUBSTITUTE(SUBSTITUTE(_xlpm.raw,"_PIN","."),"PIN","."),_xlpm.mainPart,MID(_xlpm.cleanRaw,2,FIND(".",_xlpm.cleanRaw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802065</v>
      </c>
      <c r="H326" t="str">
        <f>_xlfn.LET(_xlpm.raw,_xlfn.XLOOKUP(A326,SITE5!$C$4:$C$1313,SITE5!$E$4:$E$1313),_xlpm.cleanRaw,SUBSTITUTE(SUBSTITUTE(_xlpm.raw,"_PIN","."),"PIN","."),_xlpm.mainPart,MID(_xlpm.cleanRaw,2,FIND(".",_xlpm.cleanRaw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705065</v>
      </c>
      <c r="I326" t="str">
        <f>""</f>
        <v/>
      </c>
      <c r="J326" t="str">
        <f t="shared" si="5"/>
        <v>AR13;GPP_F_15_USB2_OCB_4;;27.4709999999999;15.044;605065;802065;705065;</v>
      </c>
    </row>
    <row r="327" spans="1:10">
      <c r="A327" t="s">
        <v>4263</v>
      </c>
      <c r="B327" t="str">
        <f>_xlfn.XLOOKUP(A327,SITE1!$R$4:$R$1313,SITE1!$S$4:$S$1313)</f>
        <v>GPP_F_21_GBE_SMBALRTN</v>
      </c>
      <c r="C327" t="str" cm="1">
        <f t="array" ref="C327">_xlfn.TEXTJOIN(",",TRUE,_xlfn.UNIQUE(TRANSPOSE(_xlfn.MAP(_xlfn.XLOOKUP(A327,SITE1!$C$4:$C$1313,SITE1!$F$4:$L$1313),_xlfn.LAMBDA(_xlpm.x,IF(_xlpm.x&lt;&gt;"",TRIM(CLEAN(LEFT(_xlpm.x,FIND(".",_xlpm.x &amp; ".")-1))),""))))))</f>
        <v/>
      </c>
      <c r="D327">
        <v>25.753999999999898</v>
      </c>
      <c r="E327">
        <v>15.044</v>
      </c>
      <c r="F327" t="str">
        <f>_xlfn.LET(_xlpm.raw,_xlfn.XLOOKUP(A327,SITE1!$C$4:$C$1313,SITE1!$E$4:$E$1313),_xlpm.cleanRaw,SUBSTITUTE(SUBSTITUTE(_xlpm.raw,"_PIN","."),"PIN","."),_xlpm.mainPart,MID(_xlpm.cleanRaw,2,FIND(".",_xlpm.cleanRaw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327" t="str">
        <f>_xlfn.LET(_xlpm.raw,_xlfn.XLOOKUP(A327,SITE3!$C$4:$C$1313,SITE3!$E$4:$E$1313),_xlpm.cleanRaw,SUBSTITUTE(SUBSTITUTE(_xlpm.raw,"_PIN","."),"PIN","."),_xlpm.mainPart,MID(_xlpm.cleanRaw,2,FIND(".",_xlpm.cleanRaw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802066</v>
      </c>
      <c r="H327" t="str">
        <f>_xlfn.LET(_xlpm.raw,_xlfn.XLOOKUP(A327,SITE5!$C$4:$C$1313,SITE5!$E$4:$E$1313),_xlpm.cleanRaw,SUBSTITUTE(SUBSTITUTE(_xlpm.raw,"_PIN","."),"PIN","."),_xlpm.mainPart,MID(_xlpm.cleanRaw,2,FIND(".",_xlpm.cleanRaw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705066</v>
      </c>
      <c r="I327" t="str">
        <f>""</f>
        <v/>
      </c>
      <c r="J327" t="str">
        <f t="shared" si="5"/>
        <v>AR17;GPP_F_21_GBE_SMBALRTN;;25.7539999999999;15.044;605066;802066;705066;</v>
      </c>
    </row>
    <row r="328" spans="1:10">
      <c r="A328" t="s">
        <v>47</v>
      </c>
      <c r="B328" t="str">
        <f>_xlfn.XLOOKUP(A328,SITE1!$R$4:$R$1313,SITE1!$S$4:$S$1313)</f>
        <v>GPP_F_9_SATA_DEVSLP_7</v>
      </c>
      <c r="C328" t="str" cm="1">
        <f t="array" ref="C328">_xlfn.TEXTJOIN(",",TRUE,_xlfn.UNIQUE(TRANSPOSE(_xlfn.MAP(_xlfn.XLOOKUP(A328,SITE1!$C$4:$C$1313,SITE1!$F$4:$L$1313),_xlfn.LAMBDA(_xlpm.x,IF(_xlpm.x&lt;&gt;"",TRIM(CLEAN(LEFT(_xlpm.x,FIND(".",_xlpm.x &amp; ".")-1))),""))))))</f>
        <v/>
      </c>
      <c r="D328">
        <v>24.036999999999999</v>
      </c>
      <c r="E328">
        <v>15.044</v>
      </c>
      <c r="F328" t="str">
        <f>_xlfn.LET(_xlpm.raw,_xlfn.XLOOKUP(A328,SITE1!$C$4:$C$1313,SITE1!$E$4:$E$1313),_xlpm.cleanRaw,SUBSTITUTE(SUBSTITUTE(_xlpm.raw,"_PIN","."),"PIN","."),_xlpm.mainPart,MID(_xlpm.cleanRaw,2,FIND(".",_xlpm.cleanRaw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328" t="str">
        <f>_xlfn.LET(_xlpm.raw,_xlfn.XLOOKUP(A328,SITE3!$C$4:$C$1313,SITE3!$E$4:$E$1313),_xlpm.cleanRaw,SUBSTITUTE(SUBSTITUTE(_xlpm.raw,"_PIN","."),"PIN","."),_xlpm.mainPart,MID(_xlpm.cleanRaw,2,FIND(".",_xlpm.cleanRaw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803112</v>
      </c>
      <c r="H328" t="str">
        <f>_xlfn.LET(_xlpm.raw,_xlfn.XLOOKUP(A328,SITE5!$C$4:$C$1313,SITE5!$E$4:$E$1313),_xlpm.cleanRaw,SUBSTITUTE(SUBSTITUTE(_xlpm.raw,"_PIN","."),"PIN","."),_xlpm.mainPart,MID(_xlpm.cleanRaw,2,FIND(".",_xlpm.cleanRaw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704112</v>
      </c>
      <c r="I328" t="str">
        <f>""</f>
        <v/>
      </c>
      <c r="J328" t="str">
        <f t="shared" si="5"/>
        <v>AR20;GPP_F_9_SATA_DEVSLP_7;;24.037;15.044;606112;803112;704112;</v>
      </c>
    </row>
    <row r="329" spans="1:10">
      <c r="A329" t="s">
        <v>71</v>
      </c>
      <c r="B329" t="str">
        <f>_xlfn.XLOOKUP(A329,SITE1!$R$4:$R$1313,SITE1!$S$4:$S$1313)</f>
        <v>VCCPSPI</v>
      </c>
      <c r="C329" t="str" cm="1">
        <f t="array" ref="C329">_xlfn.TEXTJOIN(",",TRUE,_xlfn.UNIQUE(TRANSPOSE(_xlfn.MAP(_xlfn.XLOOKUP(A329,SITE1!$C$4:$C$1313,SITE1!$F$4:$L$1313),_xlfn.LAMBDA(_xlpm.x,IF(_xlpm.x&lt;&gt;"",TRIM(CLEAN(LEFT(_xlpm.x,FIND(".",_xlpm.x &amp; ".")-1))),""))))))</f>
        <v/>
      </c>
      <c r="D329">
        <v>22.32</v>
      </c>
      <c r="E329">
        <v>15.044</v>
      </c>
      <c r="F329" t="str">
        <f>_xlfn.LET(_xlpm.raw,_xlfn.XLOOKUP(A329,SITE1!$C$4:$C$1313,SITE1!$E$4:$E$1313),_xlpm.cleanRaw,SUBSTITUTE(SUBSTITUTE(_xlpm.raw,"_PIN","."),"PIN","."),_xlpm.mainPart,MID(_xlpm.cleanRaw,2,FIND(".",_xlpm.cleanRaw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9" t="str">
        <f>_xlfn.LET(_xlpm.raw,_xlfn.XLOOKUP(A329,SITE3!$C$4:$C$1313,SITE3!$E$4:$E$1313),_xlpm.cleanRaw,SUBSTITUTE(SUBSTITUTE(_xlpm.raw,"_PIN","."),"PIN","."),_xlpm.mainPart,MID(_xlpm.cleanRaw,2,FIND(".",_xlpm.cleanRaw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9" t="str">
        <f>_xlfn.LET(_xlpm.raw,_xlfn.XLOOKUP(A329,SITE5!$C$4:$C$1313,SITE5!$E$4:$E$1313),_xlpm.cleanRaw,SUBSTITUTE(SUBSTITUTE(_xlpm.raw,"_PIN","."),"PIN","."),_xlpm.mainPart,MID(_xlpm.cleanRaw,2,FIND(".",_xlpm.cleanRaw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9" t="str">
        <f>""</f>
        <v/>
      </c>
      <c r="J329" t="str">
        <f t="shared" si="5"/>
        <v>AR24;VCCPSPI;;22.32;15.044;;;;</v>
      </c>
    </row>
    <row r="330" spans="1:10">
      <c r="A330" t="s">
        <v>5243</v>
      </c>
      <c r="B330" t="str">
        <f>_xlfn.XLOOKUP(A330,SITE1!$R$4:$R$1313,SITE1!$S$4:$S$1313)</f>
        <v>VSS</v>
      </c>
      <c r="C330" t="str" cm="1">
        <f t="array" ref="C330">_xlfn.TEXTJOIN(",",TRUE,_xlfn.UNIQUE(TRANSPOSE(_xlfn.MAP(_xlfn.XLOOKUP(A330,SITE1!$C$4:$C$1313,SITE1!$F$4:$L$1313),_xlfn.LAMBDA(_xlpm.x,IF(_xlpm.x&lt;&gt;"",TRIM(CLEAN(LEFT(_xlpm.x,FIND(".",_xlpm.x &amp; ".")-1))),""))))))</f>
        <v/>
      </c>
      <c r="D330">
        <v>10.299999999999899</v>
      </c>
      <c r="E330">
        <v>15.044</v>
      </c>
      <c r="F330" t="str">
        <f>_xlfn.LET(_xlpm.raw,_xlfn.XLOOKUP(A330,SITE1!$C$4:$C$1313,SITE1!$E$4:$E$1313),_xlpm.cleanRaw,SUBSTITUTE(SUBSTITUTE(_xlpm.raw,"_PIN","."),"PIN","."),_xlpm.mainPart,MID(_xlpm.cleanRaw,2,FIND(".",_xlpm.cleanRaw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0" t="str">
        <f>_xlfn.LET(_xlpm.raw,_xlfn.XLOOKUP(A330,SITE5!$C$4:$C$1313,SITE5!$E$4:$E$1313),_xlpm.cleanRaw,SUBSTITUTE(SUBSTITUTE(_xlpm.raw,"_PIN","."),"PIN","."),_xlpm.mainPart,MID(_xlpm.cleanRaw,2,FIND(".",_xlpm.cleanRaw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0" t="str">
        <f>""</f>
        <v/>
      </c>
      <c r="J330" t="str">
        <f t="shared" si="5"/>
        <v>AR50;VSS;;10.2999999999999;15.044;;;;</v>
      </c>
    </row>
    <row r="331" spans="1:10">
      <c r="A331" t="s">
        <v>4458</v>
      </c>
      <c r="B331" t="str">
        <f>_xlfn.XLOOKUP(A331,SITE1!$R$4:$R$1313,SITE1!$S$4:$S$1313)</f>
        <v>ITP_PMODE</v>
      </c>
      <c r="C331" t="str" cm="1">
        <f t="array" ref="C331">_xlfn.TEXTJOIN(",",TRUE,_xlfn.UNIQUE(TRANSPOSE(_xlfn.MAP(_xlfn.XLOOKUP(A331,SITE1!$C$4:$C$1313,SITE1!$F$4:$L$1313),_xlfn.LAMBDA(_xlpm.x,IF(_xlpm.x&lt;&gt;"",TRIM(CLEAN(LEFT(_xlpm.x,FIND(".",_xlpm.x &amp; ".")-1))),""))))))</f>
        <v>RA319,JA1</v>
      </c>
      <c r="D331">
        <v>8.5829999999999895</v>
      </c>
      <c r="E331">
        <v>15.044</v>
      </c>
      <c r="F331" t="str">
        <f>_xlfn.LET(_xlpm.raw,_xlfn.XLOOKUP(A331,SITE1!$C$4:$C$1313,SITE1!$E$4:$E$1313),_xlpm.cleanRaw,SUBSTITUTE(SUBSTITUTE(_xlpm.raw,"_PIN","."),"PIN","."),_xlpm.mainPart,MID(_xlpm.cleanRaw,2,FIND(".",_xlpm.cleanRaw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331" t="str">
        <f>_xlfn.LET(_xlpm.raw,_xlfn.XLOOKUP(A331,SITE3!$C$4:$C$1313,SITE3!$E$4:$E$1313),_xlpm.cleanRaw,SUBSTITUTE(SUBSTITUTE(_xlpm.raw,"_PIN","."),"PIN","."),_xlpm.mainPart,MID(_xlpm.cleanRaw,2,FIND(".",_xlpm.cleanRaw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806128</v>
      </c>
      <c r="H331" t="str">
        <f>_xlfn.LET(_xlpm.raw,_xlfn.XLOOKUP(A331,SITE5!$C$4:$C$1313,SITE5!$E$4:$E$1313),_xlpm.cleanRaw,SUBSTITUTE(SUBSTITUTE(_xlpm.raw,"_PIN","."),"PIN","."),_xlpm.mainPart,MID(_xlpm.cleanRaw,2,FIND(".",_xlpm.cleanRaw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702044</v>
      </c>
      <c r="I331" t="str">
        <f>""</f>
        <v/>
      </c>
      <c r="J331" t="str">
        <f t="shared" si="5"/>
        <v>AR54;ITP_PMODE;RA319,JA1;8.58299999999999;15.044;608044;806128;702044;</v>
      </c>
    </row>
    <row r="332" spans="1:10">
      <c r="A332" t="s">
        <v>3731</v>
      </c>
      <c r="B332" t="str">
        <f>_xlfn.XLOOKUP(A332,SITE1!$R$4:$R$1313,SITE1!$S$4:$S$1313)</f>
        <v>VSS</v>
      </c>
      <c r="C332" t="str" cm="1">
        <f t="array" ref="C332">_xlfn.TEXTJOIN(",",TRUE,_xlfn.UNIQUE(TRANSPOSE(_xlfn.MAP(_xlfn.XLOOKUP(A332,SITE1!$C$4:$C$1313,SITE1!$F$4:$L$1313),_xlfn.LAMBDA(_xlpm.x,IF(_xlpm.x&lt;&gt;"",TRIM(CLEAN(LEFT(_xlpm.x,FIND(".",_xlpm.x &amp; ".")-1))),""))))))</f>
        <v/>
      </c>
      <c r="D332">
        <v>6.8659999999999997</v>
      </c>
      <c r="E332">
        <v>15.044</v>
      </c>
      <c r="F332" t="str">
        <f>_xlfn.LET(_xlpm.raw,_xlfn.XLOOKUP(A332,SITE1!$C$4:$C$1313,SITE1!$E$4:$E$1313),_xlpm.cleanRaw,SUBSTITUTE(SUBSTITUTE(_xlpm.raw,"_PIN","."),"PIN","."),_xlpm.mainPart,MID(_xlpm.cleanRaw,2,FIND(".",_xlpm.cleanRaw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2" t="str">
        <f>_xlfn.LET(_xlpm.raw,_xlfn.XLOOKUP(A332,SITE3!$C$4:$C$1313,SITE3!$E$4:$E$1313),_xlpm.cleanRaw,SUBSTITUTE(SUBSTITUTE(_xlpm.raw,"_PIN","."),"PIN","."),_xlpm.mainPart,MID(_xlpm.cleanRaw,2,FIND(".",_xlpm.cleanRaw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2" t="str">
        <f>_xlfn.LET(_xlpm.raw,_xlfn.XLOOKUP(A332,SITE5!$C$4:$C$1313,SITE5!$E$4:$E$1313),_xlpm.cleanRaw,SUBSTITUTE(SUBSTITUTE(_xlpm.raw,"_PIN","."),"PIN","."),_xlpm.mainPart,MID(_xlpm.cleanRaw,2,FIND(".",_xlpm.cleanRaw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2" t="str">
        <f>""</f>
        <v/>
      </c>
      <c r="J332" t="str">
        <f t="shared" si="5"/>
        <v>AR58;VSS;;6.866;15.044;;;;</v>
      </c>
    </row>
    <row r="333" spans="1:10">
      <c r="A333" t="s">
        <v>4562</v>
      </c>
      <c r="B333" t="str">
        <f>_xlfn.XLOOKUP(A333,SITE1!$R$4:$R$1313,SITE1!$S$4:$S$1313)</f>
        <v>PCIE_12_UP_0_SATA_0_RXN</v>
      </c>
      <c r="C333" t="str" cm="1">
        <f t="array" ref="C333">_xlfn.TEXTJOIN(",",TRUE,_xlfn.UNIQUE(TRANSPOSE(_xlfn.MAP(_xlfn.XLOOKUP(A333,SITE1!$C$4:$C$1313,SITE1!$F$4:$L$1313),_xlfn.LAMBDA(_xlpm.x,IF(_xlpm.x&lt;&gt;"",TRIM(CLEAN(LEFT(_xlpm.x,FIND(".",_xlpm.x &amp; ".")-1))),""))))))</f>
        <v>LA7</v>
      </c>
      <c r="D333">
        <v>5.149</v>
      </c>
      <c r="E333">
        <v>15.044</v>
      </c>
      <c r="F333" t="str">
        <f>_xlfn.LET(_xlpm.raw,_xlfn.XLOOKUP(A333,SITE1!$C$4:$C$1313,SITE1!$E$4:$E$1313),_xlpm.cleanRaw,SUBSTITUTE(SUBSTITUTE(_xlpm.raw,"_PIN","."),"PIN","."),_xlpm.mainPart,MID(_xlpm.cleanRaw,2,FIND(".",_xlpm.cleanRaw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G333" t="str">
        <f>_xlfn.LET(_xlpm.raw,_xlfn.XLOOKUP(A333,SITE3!$C$4:$C$1313,SITE3!$E$4:$E$1313),_xlpm.cleanRaw,SUBSTITUTE(SUBSTITUTE(_xlpm.raw,"_PIN","."),"PIN","."),_xlpm.mainPart,MID(_xlpm.cleanRaw,2,FIND(".",_xlpm.cleanRaw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H333" t="str">
        <f>_xlfn.LET(_xlpm.raw,_xlfn.XLOOKUP(A333,SITE5!$C$4:$C$1313,SITE5!$E$4:$E$1313),_xlpm.cleanRaw,SUBSTITUTE(SUBSTITUTE(_xlpm.raw,"_PIN","."),"PIN","."),_xlpm.mainPart,MID(_xlpm.cleanRaw,2,FIND(".",_xlpm.cleanRaw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809106</v>
      </c>
      <c r="I333" t="str">
        <f>""</f>
        <v/>
      </c>
      <c r="J333" t="str">
        <f t="shared" si="5"/>
        <v>AR61;PCIE_12_UP_0_SATA_0_RXN;LA7;5.149;15.044;507104;504105;809106;</v>
      </c>
    </row>
    <row r="334" spans="1:10">
      <c r="A334" t="s">
        <v>5244</v>
      </c>
      <c r="B334" t="str">
        <f>_xlfn.XLOOKUP(A334,SITE1!$R$4:$R$1313,SITE1!$S$4:$S$1313)</f>
        <v>VSS</v>
      </c>
      <c r="C334" t="str" cm="1">
        <f t="array" ref="C334">_xlfn.TEXTJOIN(",",TRUE,_xlfn.UNIQUE(TRANSPOSE(_xlfn.MAP(_xlfn.XLOOKUP(A334,SITE1!$C$4:$C$1313,SITE1!$F$4:$L$1313),_xlfn.LAMBDA(_xlpm.x,IF(_xlpm.x&lt;&gt;"",TRIM(CLEAN(LEFT(_xlpm.x,FIND(".",_xlpm.x &amp; ".")-1))),""))))))</f>
        <v/>
      </c>
      <c r="D334">
        <v>3.4319999999999902</v>
      </c>
      <c r="E334">
        <v>15.044</v>
      </c>
      <c r="F334" t="str">
        <f>_xlfn.LET(_xlpm.raw,_xlfn.XLOOKUP(A334,SITE1!$C$4:$C$1313,SITE1!$E$4:$E$1313),_xlpm.cleanRaw,SUBSTITUTE(SUBSTITUTE(_xlpm.raw,"_PIN","."),"PIN","."),_xlpm.mainPart,MID(_xlpm.cleanRaw,2,FIND(".",_xlpm.cleanRaw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4" t="str">
        <f>_xlfn.LET(_xlpm.raw,_xlfn.XLOOKUP(A334,SITE3!$C$4:$C$1313,SITE3!$E$4:$E$1313),_xlpm.cleanRaw,SUBSTITUTE(SUBSTITUTE(_xlpm.raw,"_PIN","."),"PIN","."),_xlpm.mainPart,MID(_xlpm.cleanRaw,2,FIND(".",_xlpm.cleanRaw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4" t="str">
        <f>_xlfn.LET(_xlpm.raw,_xlfn.XLOOKUP(A334,SITE5!$C$4:$C$1313,SITE5!$E$4:$E$1313),_xlpm.cleanRaw,SUBSTITUTE(SUBSTITUTE(_xlpm.raw,"_PIN","."),"PIN","."),_xlpm.mainPart,MID(_xlpm.cleanRaw,2,FIND(".",_xlpm.cleanRaw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4" t="str">
        <f>""</f>
        <v/>
      </c>
      <c r="J334" t="str">
        <f t="shared" si="5"/>
        <v>AR65;VSS;;3.43199999999999;15.044;;;;</v>
      </c>
    </row>
    <row r="335" spans="1:10">
      <c r="A335" t="s">
        <v>3732</v>
      </c>
      <c r="B335" t="str">
        <f>_xlfn.XLOOKUP(A335,SITE1!$R$4:$R$1313,SITE1!$S$4:$S$1313)</f>
        <v>VSS</v>
      </c>
      <c r="C335" t="str" cm="1">
        <f t="array" ref="C335">_xlfn.TEXTJOIN(",",TRUE,_xlfn.UNIQUE(TRANSPOSE(_xlfn.MAP(_xlfn.XLOOKUP(A335,SITE1!$C$4:$C$1313,SITE1!$F$4:$L$1313),_xlfn.LAMBDA(_xlpm.x,IF(_xlpm.x&lt;&gt;"",TRIM(CLEAN(LEFT(_xlpm.x,FIND(".",_xlpm.x &amp; ".")-1))),""))))))</f>
        <v/>
      </c>
      <c r="D335">
        <v>1.6599999999999899</v>
      </c>
      <c r="E335">
        <v>15.31</v>
      </c>
      <c r="F335" t="str">
        <f>_xlfn.LET(_xlpm.raw,_xlfn.XLOOKUP(A335,SITE1!$C$4:$C$1313,SITE1!$E$4:$E$1313),_xlpm.cleanRaw,SUBSTITUTE(SUBSTITUTE(_xlpm.raw,"_PIN","."),"PIN","."),_xlpm.mainPart,MID(_xlpm.cleanRaw,2,FIND(".",_xlpm.cleanRaw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5" t="str">
        <f>_xlfn.LET(_xlpm.raw,_xlfn.XLOOKUP(A335,SITE3!$C$4:$C$1313,SITE3!$E$4:$E$1313),_xlpm.cleanRaw,SUBSTITUTE(SUBSTITUTE(_xlpm.raw,"_PIN","."),"PIN","."),_xlpm.mainPart,MID(_xlpm.cleanRaw,2,FIND(".",_xlpm.cleanRaw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5" t="str">
        <f>_xlfn.LET(_xlpm.raw,_xlfn.XLOOKUP(A335,SITE5!$C$4:$C$1313,SITE5!$E$4:$E$1313),_xlpm.cleanRaw,SUBSTITUTE(SUBSTITUTE(_xlpm.raw,"_PIN","."),"PIN","."),_xlpm.mainPart,MID(_xlpm.cleanRaw,2,FIND(".",_xlpm.cleanRaw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5" t="str">
        <f>""</f>
        <v/>
      </c>
      <c r="J335" t="str">
        <f t="shared" si="5"/>
        <v>AR68;VSS;;1.65999999999999;15.31;;;;</v>
      </c>
    </row>
    <row r="336" spans="1:10">
      <c r="A336" t="s">
        <v>5245</v>
      </c>
      <c r="B336" t="str">
        <f>_xlfn.XLOOKUP(A336,SITE1!$R$4:$R$1313,SITE1!$S$4:$S$1313)</f>
        <v>VSS</v>
      </c>
      <c r="C336" t="str" cm="1">
        <f t="array" ref="C336">_xlfn.TEXTJOIN(",",TRUE,_xlfn.UNIQUE(TRANSPOSE(_xlfn.MAP(_xlfn.XLOOKUP(A336,SITE1!$C$4:$C$1313,SITE1!$F$4:$L$1313),_xlfn.LAMBDA(_xlpm.x,IF(_xlpm.x&lt;&gt;"",TRIM(CLEAN(LEFT(_xlpm.x,FIND(".",_xlpm.x &amp; ".")-1))),""))))))</f>
        <v/>
      </c>
      <c r="D336">
        <v>0.82999999999999796</v>
      </c>
      <c r="E336">
        <v>15.31</v>
      </c>
      <c r="F336" t="str">
        <f>_xlfn.LET(_xlpm.raw,_xlfn.XLOOKUP(A336,SITE1!$C$4:$C$1313,SITE1!$E$4:$E$1313),_xlpm.cleanRaw,SUBSTITUTE(SUBSTITUTE(_xlpm.raw,"_PIN","."),"PIN","."),_xlpm.mainPart,MID(_xlpm.cleanRaw,2,FIND(".",_xlpm.cleanRaw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6" t="str">
        <f>_xlfn.LET(_xlpm.raw,_xlfn.XLOOKUP(A336,SITE3!$C$4:$C$1313,SITE3!$E$4:$E$1313),_xlpm.cleanRaw,SUBSTITUTE(SUBSTITUTE(_xlpm.raw,"_PIN","."),"PIN","."),_xlpm.mainPart,MID(_xlpm.cleanRaw,2,FIND(".",_xlpm.cleanRaw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6" t="str">
        <f>_xlfn.LET(_xlpm.raw,_xlfn.XLOOKUP(A336,SITE5!$C$4:$C$1313,SITE5!$E$4:$E$1313),_xlpm.cleanRaw,SUBSTITUTE(SUBSTITUTE(_xlpm.raw,"_PIN","."),"PIN","."),_xlpm.mainPart,MID(_xlpm.cleanRaw,2,FIND(".",_xlpm.cleanRaw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6" t="str">
        <f>""</f>
        <v/>
      </c>
      <c r="J336" t="str">
        <f t="shared" si="5"/>
        <v>AR70;VSS;;0.829999999999998;15.31;;;;</v>
      </c>
    </row>
    <row r="337" spans="1:10">
      <c r="A337" t="s">
        <v>3644</v>
      </c>
      <c r="B337" t="str">
        <f>_xlfn.XLOOKUP(A337,SITE1!$R$4:$R$1313,SITE1!$S$4:$S$1313)</f>
        <v>VSS</v>
      </c>
      <c r="C337" t="str" cm="1">
        <f t="array" ref="C337">_xlfn.TEXTJOIN(",",TRUE,_xlfn.UNIQUE(TRANSPOSE(_xlfn.MAP(_xlfn.XLOOKUP(A337,SITE1!$C$4:$C$1313,SITE1!$F$4:$L$1313),_xlfn.LAMBDA(_xlpm.x,IF(_xlpm.x&lt;&gt;"",TRIM(CLEAN(LEFT(_xlpm.x,FIND(".",_xlpm.x &amp; ".")-1))),""))))))</f>
        <v/>
      </c>
      <c r="D337">
        <v>0</v>
      </c>
      <c r="E337">
        <v>15.31</v>
      </c>
      <c r="F337" t="str">
        <f>_xlfn.LET(_xlpm.raw,_xlfn.XLOOKUP(A337,SITE1!$C$4:$C$1313,SITE1!$E$4:$E$1313),_xlpm.cleanRaw,SUBSTITUTE(SUBSTITUTE(_xlpm.raw,"_PIN","."),"PIN","."),_xlpm.mainPart,MID(_xlpm.cleanRaw,2,FIND(".",_xlpm.cleanRaw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7" t="str">
        <f>_xlfn.LET(_xlpm.raw,_xlfn.XLOOKUP(A337,SITE3!$C$4:$C$1313,SITE3!$E$4:$E$1313),_xlpm.cleanRaw,SUBSTITUTE(SUBSTITUTE(_xlpm.raw,"_PIN","."),"PIN","."),_xlpm.mainPart,MID(_xlpm.cleanRaw,2,FIND(".",_xlpm.cleanRaw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7" t="str">
        <f>_xlfn.LET(_xlpm.raw,_xlfn.XLOOKUP(A337,SITE5!$C$4:$C$1313,SITE5!$E$4:$E$1313),_xlpm.cleanRaw,SUBSTITUTE(SUBSTITUTE(_xlpm.raw,"_PIN","."),"PIN","."),_xlpm.mainPart,MID(_xlpm.cleanRaw,2,FIND(".",_xlpm.cleanRaw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7" t="str">
        <f>""</f>
        <v/>
      </c>
      <c r="J337" t="str">
        <f t="shared" si="5"/>
        <v>AR72;VSS;;0;15.31;;;;</v>
      </c>
    </row>
    <row r="338" spans="1:10">
      <c r="A338" t="s">
        <v>4339</v>
      </c>
      <c r="B338" t="str">
        <f>_xlfn.XLOOKUP(A338,SITE1!$R$4:$R$1313,SITE1!$S$4:$S$1313)</f>
        <v>GPP_H_4_SRCCLKREQB_10</v>
      </c>
      <c r="C338" t="str" cm="1">
        <f t="array" ref="C338">_xlfn.TEXTJOIN(",",TRUE,_xlfn.UNIQUE(TRANSPOSE(_xlfn.MAP(_xlfn.XLOOKUP(A338,SITE1!$C$4:$C$1313,SITE1!$F$4:$L$1313),_xlfn.LAMBDA(_xlpm.x,IF(_xlpm.x&lt;&gt;"",TRIM(CLEAN(LEFT(_xlpm.x,FIND(".",_xlpm.x &amp; ".")-1))),""))))))</f>
        <v/>
      </c>
      <c r="D338">
        <v>32.204999999999998</v>
      </c>
      <c r="E338">
        <v>15.81</v>
      </c>
      <c r="F338" t="str">
        <f>_xlfn.LET(_xlpm.raw,_xlfn.XLOOKUP(A338,SITE1!$C$4:$C$1313,SITE1!$E$4:$E$1313),_xlpm.cleanRaw,SUBSTITUTE(SUBSTITUTE(_xlpm.raw,"_PIN","."),"PIN","."),_xlpm.mainPart,MID(_xlpm.cleanRaw,2,FIND(".",_xlpm.cleanRaw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608050</v>
      </c>
      <c r="G338" t="str">
        <f>_xlfn.LET(_xlpm.raw,_xlfn.XLOOKUP(A338,SITE3!$C$4:$C$1313,SITE3!$E$4:$E$1313),_xlpm.cleanRaw,SUBSTITUTE(SUBSTITUTE(_xlpm.raw,"_PIN","."),"PIN","."),_xlpm.mainPart,MID(_xlpm.cleanRaw,2,FIND(".",_xlpm.cleanRaw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805062</v>
      </c>
      <c r="H338" t="str">
        <f>_xlfn.LET(_xlpm.raw,_xlfn.XLOOKUP(A338,SITE5!$C$4:$C$1313,SITE5!$E$4:$E$1313),_xlpm.cleanRaw,SUBSTITUTE(SUBSTITUTE(_xlpm.raw,"_PIN","."),"PIN","."),_xlpm.mainPart,MID(_xlpm.cleanRaw,2,FIND(".",_xlpm.cleanRaw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702081</v>
      </c>
      <c r="I338" t="str">
        <f>""</f>
        <v/>
      </c>
      <c r="J338" t="str">
        <f t="shared" si="5"/>
        <v>AT2;GPP_H_4_SRCCLKREQB_10;;32.205;15.81;608050;805062;702081;</v>
      </c>
    </row>
    <row r="339" spans="1:10">
      <c r="A339" t="s">
        <v>4313</v>
      </c>
      <c r="B339" t="str">
        <f>_xlfn.XLOOKUP(A339,SITE1!$R$4:$R$1313,SITE1!$S$4:$S$1313)</f>
        <v>GPP_H_0_SRCCLKREQB_6</v>
      </c>
      <c r="C339" t="str" cm="1">
        <f t="array" ref="C339">_xlfn.TEXTJOIN(",",TRUE,_xlfn.UNIQUE(TRANSPOSE(_xlfn.MAP(_xlfn.XLOOKUP(A339,SITE1!$C$4:$C$1313,SITE1!$F$4:$L$1313),_xlfn.LAMBDA(_xlpm.x,IF(_xlpm.x&lt;&gt;"",TRIM(CLEAN(LEFT(_xlpm.x,FIND(".",_xlpm.x &amp; ".")-1))),""))))))</f>
        <v/>
      </c>
      <c r="D339">
        <v>31.375</v>
      </c>
      <c r="E339">
        <v>15.81</v>
      </c>
      <c r="F339" t="str">
        <f>_xlfn.LET(_xlpm.raw,_xlfn.XLOOKUP(A339,SITE1!$C$4:$C$1313,SITE1!$E$4:$E$1313),_xlpm.cleanRaw,SUBSTITUTE(SUBSTITUTE(_xlpm.raw,"_PIN","."),"PIN","."),_xlpm.mainPart,MID(_xlpm.cleanRaw,2,FIND(".",_xlpm.cleanRaw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602044</v>
      </c>
      <c r="G339" t="str">
        <f>_xlfn.LET(_xlpm.raw,_xlfn.XLOOKUP(A339,SITE3!$C$4:$C$1313,SITE3!$E$4:$E$1313),_xlpm.cleanRaw,SUBSTITUTE(SUBSTITUTE(_xlpm.raw,"_PIN","."),"PIN","."),_xlpm.mainPart,MID(_xlpm.cleanRaw,2,FIND(".",_xlpm.cleanRaw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802044</v>
      </c>
      <c r="H339" t="str">
        <f>_xlfn.LET(_xlpm.raw,_xlfn.XLOOKUP(A339,SITE5!$C$4:$C$1313,SITE5!$E$4:$E$1313),_xlpm.cleanRaw,SUBSTITUTE(SUBSTITUTE(_xlpm.raw,"_PIN","."),"PIN","."),_xlpm.mainPart,MID(_xlpm.cleanRaw,2,FIND(".",_xlpm.cleanRaw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706002</v>
      </c>
      <c r="I339" t="str">
        <f>""</f>
        <v/>
      </c>
      <c r="J339" t="str">
        <f t="shared" si="5"/>
        <v>AT4;GPP_H_0_SRCCLKREQB_6;;31.375;15.81;602044;802044;706002;</v>
      </c>
    </row>
    <row r="340" spans="1:10">
      <c r="A340" t="s">
        <v>43</v>
      </c>
      <c r="B340" t="str">
        <f>_xlfn.XLOOKUP(A340,SITE1!$R$4:$R$1313,SITE1!$S$4:$S$1313)</f>
        <v>VSS</v>
      </c>
      <c r="C340" t="str" cm="1">
        <f t="array" ref="C340">_xlfn.TEXTJOIN(",",TRUE,_xlfn.UNIQUE(TRANSPOSE(_xlfn.MAP(_xlfn.XLOOKUP(A340,SITE1!$C$4:$C$1313,SITE1!$F$4:$L$1313),_xlfn.LAMBDA(_xlpm.x,IF(_xlpm.x&lt;&gt;"",TRIM(CLEAN(LEFT(_xlpm.x,FIND(".",_xlpm.x &amp; ".")-1))),""))))))</f>
        <v/>
      </c>
      <c r="D340">
        <v>30.045999999999999</v>
      </c>
      <c r="E340">
        <v>15.539</v>
      </c>
      <c r="F340" t="str">
        <f>_xlfn.LET(_xlpm.raw,_xlfn.XLOOKUP(A340,SITE1!$C$4:$C$1313,SITE1!$E$4:$E$1313),_xlpm.cleanRaw,SUBSTITUTE(SUBSTITUTE(_xlpm.raw,"_PIN","."),"PIN","."),_xlpm.mainPart,MID(_xlpm.cleanRaw,2,FIND(".",_xlpm.cleanRaw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0" t="str">
        <f>_xlfn.LET(_xlpm.raw,_xlfn.XLOOKUP(A340,SITE5!$C$4:$C$1313,SITE5!$E$4:$E$1313),_xlpm.cleanRaw,SUBSTITUTE(SUBSTITUTE(_xlpm.raw,"_PIN","."),"PIN","."),_xlpm.mainPart,MID(_xlpm.cleanRaw,2,FIND(".",_xlpm.cleanRaw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0" t="str">
        <f>""</f>
        <v/>
      </c>
      <c r="J340" t="str">
        <f t="shared" si="5"/>
        <v>AT7;VSS;;30.046;15.539;;;;</v>
      </c>
    </row>
    <row r="341" spans="1:10">
      <c r="A341" t="s">
        <v>46</v>
      </c>
      <c r="B341" t="str">
        <f>_xlfn.XLOOKUP(A341,SITE1!$R$4:$R$1313,SITE1!$S$4:$S$1313)</f>
        <v>VSS</v>
      </c>
      <c r="C341" t="str" cm="1">
        <f t="array" ref="C341">_xlfn.TEXTJOIN(",",TRUE,_xlfn.UNIQUE(TRANSPOSE(_xlfn.MAP(_xlfn.XLOOKUP(A341,SITE1!$C$4:$C$1313,SITE1!$F$4:$L$1313),_xlfn.LAMBDA(_xlpm.x,IF(_xlpm.x&lt;&gt;"",TRIM(CLEAN(LEFT(_xlpm.x,FIND(".",_xlpm.x &amp; ".")-1))),""))))))</f>
        <v/>
      </c>
      <c r="D341">
        <v>28.329000000000001</v>
      </c>
      <c r="E341">
        <v>15.539</v>
      </c>
      <c r="F341" t="str">
        <f>_xlfn.LET(_xlpm.raw,_xlfn.XLOOKUP(A341,SITE1!$C$4:$C$1313,SITE1!$E$4:$E$1313),_xlpm.cleanRaw,SUBSTITUTE(SUBSTITUTE(_xlpm.raw,"_PIN","."),"PIN","."),_xlpm.mainPart,MID(_xlpm.cleanRaw,2,FIND(".",_xlpm.cleanRaw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1" t="str">
        <f>_xlfn.LET(_xlpm.raw,_xlfn.XLOOKUP(A341,SITE5!$C$4:$C$1313,SITE5!$E$4:$E$1313),_xlpm.cleanRaw,SUBSTITUTE(SUBSTITUTE(_xlpm.raw,"_PIN","."),"PIN","."),_xlpm.mainPart,MID(_xlpm.cleanRaw,2,FIND(".",_xlpm.cleanRaw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1" t="str">
        <f>""</f>
        <v/>
      </c>
      <c r="J341" t="str">
        <f t="shared" si="5"/>
        <v>AT11;VSS;;28.329;15.539;;;;</v>
      </c>
    </row>
    <row r="342" spans="1:10">
      <c r="A342" t="s">
        <v>148</v>
      </c>
      <c r="B342" t="str">
        <f>_xlfn.XLOOKUP(A342,SITE1!$R$4:$R$1313,SITE1!$S$4:$S$1313)</f>
        <v>VSS</v>
      </c>
      <c r="C342" t="str" cm="1">
        <f t="array" ref="C342">_xlfn.TEXTJOIN(",",TRUE,_xlfn.UNIQUE(TRANSPOSE(_xlfn.MAP(_xlfn.XLOOKUP(A342,SITE1!$C$4:$C$1313,SITE1!$F$4:$L$1313),_xlfn.LAMBDA(_xlpm.x,IF(_xlpm.x&lt;&gt;"",TRIM(CLEAN(LEFT(_xlpm.x,FIND(".",_xlpm.x &amp; ".")-1))),""))))))</f>
        <v/>
      </c>
      <c r="D342">
        <v>26.611999999999998</v>
      </c>
      <c r="E342">
        <v>15.539</v>
      </c>
      <c r="F342" t="str">
        <f>_xlfn.LET(_xlpm.raw,_xlfn.XLOOKUP(A342,SITE1!$C$4:$C$1313,SITE1!$E$4:$E$1313),_xlpm.cleanRaw,SUBSTITUTE(SUBSTITUTE(_xlpm.raw,"_PIN","."),"PIN","."),_xlpm.mainPart,MID(_xlpm.cleanRaw,2,FIND(".",_xlpm.cleanRaw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2" t="str">
        <f>_xlfn.LET(_xlpm.raw,_xlfn.XLOOKUP(A342,SITE5!$C$4:$C$1313,SITE5!$E$4:$E$1313),_xlpm.cleanRaw,SUBSTITUTE(SUBSTITUTE(_xlpm.raw,"_PIN","."),"PIN","."),_xlpm.mainPart,MID(_xlpm.cleanRaw,2,FIND(".",_xlpm.cleanRaw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2" t="str">
        <f>""</f>
        <v/>
      </c>
      <c r="J342" t="str">
        <f t="shared" si="5"/>
        <v>AT15;VSS;;26.612;15.539;;;;</v>
      </c>
    </row>
    <row r="343" spans="1:10">
      <c r="A343" t="s">
        <v>5246</v>
      </c>
      <c r="B343" t="str">
        <f>_xlfn.XLOOKUP(A343,SITE1!$R$4:$R$1313,SITE1!$S$4:$S$1313)</f>
        <v>VSS</v>
      </c>
      <c r="C343" t="str" cm="1">
        <f t="array" ref="C343">_xlfn.TEXTJOIN(",",TRUE,_xlfn.UNIQUE(TRANSPOSE(_xlfn.MAP(_xlfn.XLOOKUP(A343,SITE1!$C$4:$C$1313,SITE1!$F$4:$L$1313),_xlfn.LAMBDA(_xlpm.x,IF(_xlpm.x&lt;&gt;"",TRIM(CLEAN(LEFT(_xlpm.x,FIND(".",_xlpm.x &amp; ".")-1))),""))))))</f>
        <v/>
      </c>
      <c r="D343">
        <v>24.895</v>
      </c>
      <c r="E343">
        <v>15.539</v>
      </c>
      <c r="F343" t="str">
        <f>_xlfn.LET(_xlpm.raw,_xlfn.XLOOKUP(A343,SITE1!$C$4:$C$1313,SITE1!$E$4:$E$1313),_xlpm.cleanRaw,SUBSTITUTE(SUBSTITUTE(_xlpm.raw,"_PIN","."),"PIN","."),_xlpm.mainPart,MID(_xlpm.cleanRaw,2,FIND(".",_xlpm.cleanRaw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3" t="str">
        <f>_xlfn.LET(_xlpm.raw,_xlfn.XLOOKUP(A343,SITE5!$C$4:$C$1313,SITE5!$E$4:$E$1313),_xlpm.cleanRaw,SUBSTITUTE(SUBSTITUTE(_xlpm.raw,"_PIN","."),"PIN","."),_xlpm.mainPart,MID(_xlpm.cleanRaw,2,FIND(".",_xlpm.cleanRaw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3" t="str">
        <f>""</f>
        <v/>
      </c>
      <c r="J343" t="str">
        <f t="shared" si="5"/>
        <v>AT18;VSS;;24.895;15.539;;;;</v>
      </c>
    </row>
    <row r="344" spans="1:10">
      <c r="A344" t="s">
        <v>5247</v>
      </c>
      <c r="B344" t="str">
        <f>_xlfn.XLOOKUP(A344,SITE1!$R$4:$R$1313,SITE1!$S$4:$S$1313)</f>
        <v>VSS</v>
      </c>
      <c r="C344" t="str" cm="1">
        <f t="array" ref="C344">_xlfn.TEXTJOIN(",",TRUE,_xlfn.UNIQUE(TRANSPOSE(_xlfn.MAP(_xlfn.XLOOKUP(A344,SITE1!$C$4:$C$1313,SITE1!$F$4:$L$1313),_xlfn.LAMBDA(_xlpm.x,IF(_xlpm.x&lt;&gt;"",TRIM(CLEAN(LEFT(_xlpm.x,FIND(".",_xlpm.x &amp; ".")-1))),""))))))</f>
        <v/>
      </c>
      <c r="D344">
        <v>23.177999999999901</v>
      </c>
      <c r="E344">
        <v>15.539</v>
      </c>
      <c r="F344" t="str">
        <f>_xlfn.LET(_xlpm.raw,_xlfn.XLOOKUP(A344,SITE1!$C$4:$C$1313,SITE1!$E$4:$E$1313),_xlpm.cleanRaw,SUBSTITUTE(SUBSTITUTE(_xlpm.raw,"_PIN","."),"PIN","."),_xlpm.mainPart,MID(_xlpm.cleanRaw,2,FIND(".",_xlpm.cleanRaw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4" t="str">
        <f>_xlfn.LET(_xlpm.raw,_xlfn.XLOOKUP(A344,SITE3!$C$4:$C$1313,SITE3!$E$4:$E$1313),_xlpm.cleanRaw,SUBSTITUTE(SUBSTITUTE(_xlpm.raw,"_PIN","."),"PIN","."),_xlpm.mainPart,MID(_xlpm.cleanRaw,2,FIND(".",_xlpm.cleanRaw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4" t="str">
        <f>_xlfn.LET(_xlpm.raw,_xlfn.XLOOKUP(A344,SITE5!$C$4:$C$1313,SITE5!$E$4:$E$1313),_xlpm.cleanRaw,SUBSTITUTE(SUBSTITUTE(_xlpm.raw,"_PIN","."),"PIN","."),_xlpm.mainPart,MID(_xlpm.cleanRaw,2,FIND(".",_xlpm.cleanRaw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4" t="str">
        <f>""</f>
        <v/>
      </c>
      <c r="J344" t="str">
        <f t="shared" si="5"/>
        <v>AT22;VSS;;23.1779999999999;15.539;;;;</v>
      </c>
    </row>
    <row r="345" spans="1:10">
      <c r="A345" t="s">
        <v>5248</v>
      </c>
      <c r="B345" t="str">
        <f>_xlfn.XLOOKUP(A345,SITE1!$R$4:$R$1313,SITE1!$S$4:$S$1313)</f>
        <v>VSS</v>
      </c>
      <c r="C345" t="str" cm="1">
        <f t="array" ref="C345">_xlfn.TEXTJOIN(",",TRUE,_xlfn.UNIQUE(TRANSPOSE(_xlfn.MAP(_xlfn.XLOOKUP(A345,SITE1!$C$4:$C$1313,SITE1!$F$4:$L$1313),_xlfn.LAMBDA(_xlpm.x,IF(_xlpm.x&lt;&gt;"",TRIM(CLEAN(LEFT(_xlpm.x,FIND(".",_xlpm.x &amp; ".")-1))),""))))))</f>
        <v/>
      </c>
      <c r="D345">
        <v>21.510999999999999</v>
      </c>
      <c r="E345">
        <v>15.462999999999999</v>
      </c>
      <c r="F345" t="str">
        <f>_xlfn.LET(_xlpm.raw,_xlfn.XLOOKUP(A345,SITE1!$C$4:$C$1313,SITE1!$E$4:$E$1313),_xlpm.cleanRaw,SUBSTITUTE(SUBSTITUTE(_xlpm.raw,"_PIN","."),"PIN","."),_xlpm.mainPart,MID(_xlpm.cleanRaw,2,FIND(".",_xlpm.cleanRaw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5" t="str">
        <f>_xlfn.LET(_xlpm.raw,_xlfn.XLOOKUP(A345,SITE3!$C$4:$C$1313,SITE3!$E$4:$E$1313),_xlpm.cleanRaw,SUBSTITUTE(SUBSTITUTE(_xlpm.raw,"_PIN","."),"PIN","."),_xlpm.mainPart,MID(_xlpm.cleanRaw,2,FIND(".",_xlpm.cleanRaw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5" t="str">
        <f>_xlfn.LET(_xlpm.raw,_xlfn.XLOOKUP(A345,SITE5!$C$4:$C$1313,SITE5!$E$4:$E$1313),_xlpm.cleanRaw,SUBSTITUTE(SUBSTITUTE(_xlpm.raw,"_PIN","."),"PIN","."),_xlpm.mainPart,MID(_xlpm.cleanRaw,2,FIND(".",_xlpm.cleanRaw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5" t="str">
        <f>""</f>
        <v/>
      </c>
      <c r="J345" t="str">
        <f t="shared" si="5"/>
        <v>AT26;VSS;;21.511;15.463;;;;</v>
      </c>
    </row>
    <row r="346" spans="1:10">
      <c r="A346" t="s">
        <v>45</v>
      </c>
      <c r="B346" t="str">
        <f>_xlfn.XLOOKUP(A346,SITE1!$R$4:$R$1313,SITE1!$S$4:$S$1313)</f>
        <v>VCCLDODSWUSB_1P8</v>
      </c>
      <c r="C346" t="str" cm="1">
        <f t="array" ref="C346">_xlfn.TEXTJOIN(",",TRUE,_xlfn.UNIQUE(TRANSPOSE(_xlfn.MAP(_xlfn.XLOOKUP(A346,SITE1!$C$4:$C$1313,SITE1!$F$4:$L$1313),_xlfn.LAMBDA(_xlpm.x,IF(_xlpm.x&lt;&gt;"",TRIM(CLEAN(LEFT(_xlpm.x,FIND(".",_xlpm.x &amp; ".")-1))),""))))))</f>
        <v>KA5</v>
      </c>
      <c r="D346">
        <v>20.710999999999999</v>
      </c>
      <c r="E346">
        <v>15.462999999999999</v>
      </c>
      <c r="F346" t="str">
        <f>_xlfn.LET(_xlpm.raw,_xlfn.XLOOKUP(A346,SITE1!$C$4:$C$1313,SITE1!$E$4:$E$1313),_xlpm.cleanRaw,SUBSTITUTE(SUBSTITUTE(_xlpm.raw,"_PIN","."),"PIN","."),_xlpm.mainPart,MID(_xlpm.cleanRaw,2,FIND(".",_xlpm.cleanRaw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346" t="str">
        <f>_xlfn.LET(_xlpm.raw,_xlfn.XLOOKUP(A346,SITE3!$C$4:$C$1313,SITE3!$E$4:$E$1313),_xlpm.cleanRaw,SUBSTITUTE(SUBSTITUTE(_xlpm.raw,"_PIN","."),"PIN","."),_xlpm.mainPart,MID(_xlpm.cleanRaw,2,FIND(".",_xlpm.cleanRaw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801034</v>
      </c>
      <c r="H346" t="str">
        <f>_xlfn.LET(_xlpm.raw,_xlfn.XLOOKUP(A346,SITE5!$C$4:$C$1313,SITE5!$E$4:$E$1313),_xlpm.cleanRaw,SUBSTITUTE(SUBSTITUTE(_xlpm.raw,"_PIN","."),"PIN","."),_xlpm.mainPart,MID(_xlpm.cleanRaw,2,FIND(".",_xlpm.cleanRaw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706034</v>
      </c>
      <c r="I346" t="str">
        <f>""</f>
        <v/>
      </c>
      <c r="J346" t="str">
        <f t="shared" si="5"/>
        <v>AT27;VCCLDODSWUSB_1P8;KA5;20.711;15.463;604034;801034;706034;</v>
      </c>
    </row>
    <row r="347" spans="1:10">
      <c r="A347" t="s">
        <v>44</v>
      </c>
      <c r="B347" t="str">
        <f>_xlfn.XLOOKUP(A347,SITE1!$R$4:$R$1313,SITE1!$S$4:$S$1313)</f>
        <v>VCCPGPP_1P8</v>
      </c>
      <c r="C347" t="str" cm="1">
        <f t="array" ref="C347">_xlfn.TEXTJOIN(",",TRUE,_xlfn.UNIQUE(TRANSPOSE(_xlfn.MAP(_xlfn.XLOOKUP(A347,SITE1!$C$4:$C$1313,SITE1!$F$4:$L$1313),_xlfn.LAMBDA(_xlpm.x,IF(_xlpm.x&lt;&gt;"",TRIM(CLEAN(LEFT(_xlpm.x,FIND(".",_xlpm.x &amp; ".")-1))),""))))))</f>
        <v/>
      </c>
      <c r="D347">
        <v>19.91</v>
      </c>
      <c r="E347">
        <v>15.462999999999999</v>
      </c>
      <c r="F347" t="str">
        <f>_xlfn.LET(_xlpm.raw,_xlfn.XLOOKUP(A347,SITE1!$C$4:$C$1313,SITE1!$E$4:$E$1313),_xlpm.cleanRaw,SUBSTITUTE(SUBSTITUTE(_xlpm.raw,"_PIN","."),"PIN","."),_xlpm.mainPart,MID(_xlpm.cleanRaw,2,FIND(".",_xlpm.cleanRaw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7" t="str">
        <f>_xlfn.LET(_xlpm.raw,_xlfn.XLOOKUP(A347,SITE3!$C$4:$C$1313,SITE3!$E$4:$E$1313),_xlpm.cleanRaw,SUBSTITUTE(SUBSTITUTE(_xlpm.raw,"_PIN","."),"PIN","."),_xlpm.mainPart,MID(_xlpm.cleanRaw,2,FIND(".",_xlpm.cleanRaw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7" t="str">
        <f>_xlfn.LET(_xlpm.raw,_xlfn.XLOOKUP(A347,SITE5!$C$4:$C$1313,SITE5!$E$4:$E$1313),_xlpm.cleanRaw,SUBSTITUTE(SUBSTITUTE(_xlpm.raw,"_PIN","."),"PIN","."),_xlpm.mainPart,MID(_xlpm.cleanRaw,2,FIND(".",_xlpm.cleanRaw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7" t="str">
        <f>""</f>
        <v/>
      </c>
      <c r="J347" t="str">
        <f t="shared" si="5"/>
        <v>AT29;VCCPGPP_1P8;;19.91;15.463;;;;</v>
      </c>
    </row>
    <row r="348" spans="1:10">
      <c r="A348" t="s">
        <v>5249</v>
      </c>
      <c r="B348" t="str">
        <f>_xlfn.XLOOKUP(A348,SITE1!$R$4:$R$1313,SITE1!$S$4:$S$1313)</f>
        <v>VSS</v>
      </c>
      <c r="C348" t="str" cm="1">
        <f t="array" ref="C348">_xlfn.TEXTJOIN(",",TRUE,_xlfn.UNIQUE(TRANSPOSE(_xlfn.MAP(_xlfn.XLOOKUP(A348,SITE1!$C$4:$C$1313,SITE1!$F$4:$L$1313),_xlfn.LAMBDA(_xlpm.x,IF(_xlpm.x&lt;&gt;"",TRIM(CLEAN(LEFT(_xlpm.x,FIND(".",_xlpm.x &amp; ".")-1))),""))))))</f>
        <v/>
      </c>
      <c r="D348">
        <v>19.11</v>
      </c>
      <c r="E348">
        <v>15.462999999999999</v>
      </c>
      <c r="F348" t="str">
        <f>_xlfn.LET(_xlpm.raw,_xlfn.XLOOKUP(A348,SITE1!$C$4:$C$1313,SITE1!$E$4:$E$1313),_xlpm.cleanRaw,SUBSTITUTE(SUBSTITUTE(_xlpm.raw,"_PIN","."),"PIN","."),_xlpm.mainPart,MID(_xlpm.cleanRaw,2,FIND(".",_xlpm.cleanRaw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8" t="str">
        <f>_xlfn.LET(_xlpm.raw,_xlfn.XLOOKUP(A348,SITE3!$C$4:$C$1313,SITE3!$E$4:$E$1313),_xlpm.cleanRaw,SUBSTITUTE(SUBSTITUTE(_xlpm.raw,"_PIN","."),"PIN","."),_xlpm.mainPart,MID(_xlpm.cleanRaw,2,FIND(".",_xlpm.cleanRaw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8" t="str">
        <f>_xlfn.LET(_xlpm.raw,_xlfn.XLOOKUP(A348,SITE5!$C$4:$C$1313,SITE5!$E$4:$E$1313),_xlpm.cleanRaw,SUBSTITUTE(SUBSTITUTE(_xlpm.raw,"_PIN","."),"PIN","."),_xlpm.mainPart,MID(_xlpm.cleanRaw,2,FIND(".",_xlpm.cleanRaw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8" t="str">
        <f>""</f>
        <v/>
      </c>
      <c r="J348" t="str">
        <f t="shared" si="5"/>
        <v>AT30;VSS;;19.11;15.463;;;;</v>
      </c>
    </row>
    <row r="349" spans="1:10">
      <c r="A349" t="s">
        <v>5143</v>
      </c>
      <c r="B349" t="str">
        <f>_xlfn.XLOOKUP(A349,SITE1!$R$4:$R$1313,SITE1!$S$4:$S$1313)</f>
        <v>VNNPRIM</v>
      </c>
      <c r="C349" t="str" cm="1">
        <f t="array" ref="C349">_xlfn.TEXTJOIN(",",TRUE,_xlfn.UNIQUE(TRANSPOSE(_xlfn.MAP(_xlfn.XLOOKUP(A349,SITE1!$C$4:$C$1313,SITE1!$F$4:$L$1313),_xlfn.LAMBDA(_xlpm.x,IF(_xlpm.x&lt;&gt;"",TRIM(CLEAN(LEFT(_xlpm.x,FIND(".",_xlpm.x &amp; ".")-1))),""))))))</f>
        <v/>
      </c>
      <c r="D349">
        <v>18.309999999999999</v>
      </c>
      <c r="E349">
        <v>15.462999999999999</v>
      </c>
      <c r="F349" t="str">
        <f>_xlfn.LET(_xlpm.raw,_xlfn.XLOOKUP(A349,SITE1!$C$4:$C$1313,SITE1!$E$4:$E$1313),_xlpm.cleanRaw,SUBSTITUTE(SUBSTITUTE(_xlpm.raw,"_PIN","."),"PIN","."),_xlpm.mainPart,MID(_xlpm.cleanRaw,2,FIND(".",_xlpm.cleanRaw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9" t="str">
        <f>_xlfn.LET(_xlpm.raw,_xlfn.XLOOKUP(A349,SITE3!$C$4:$C$1313,SITE3!$E$4:$E$1313),_xlpm.cleanRaw,SUBSTITUTE(SUBSTITUTE(_xlpm.raw,"_PIN","."),"PIN","."),_xlpm.mainPart,MID(_xlpm.cleanRaw,2,FIND(".",_xlpm.cleanRaw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9" t="str">
        <f>_xlfn.LET(_xlpm.raw,_xlfn.XLOOKUP(A349,SITE5!$C$4:$C$1313,SITE5!$E$4:$E$1313),_xlpm.cleanRaw,SUBSTITUTE(SUBSTITUTE(_xlpm.raw,"_PIN","."),"PIN","."),_xlpm.mainPart,MID(_xlpm.cleanRaw,2,FIND(".",_xlpm.cleanRaw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9" t="str">
        <f>""</f>
        <v/>
      </c>
      <c r="J349" t="str">
        <f t="shared" si="5"/>
        <v>AT32;VNNPRIM;;18.31;15.463;;;;</v>
      </c>
    </row>
    <row r="350" spans="1:10">
      <c r="A350" t="s">
        <v>5144</v>
      </c>
      <c r="B350" t="str">
        <f>_xlfn.XLOOKUP(A350,SITE1!$R$4:$R$1313,SITE1!$S$4:$S$1313)</f>
        <v>VNNPRIM</v>
      </c>
      <c r="C350" t="str" cm="1">
        <f t="array" ref="C350">_xlfn.TEXTJOIN(",",TRUE,_xlfn.UNIQUE(TRANSPOSE(_xlfn.MAP(_xlfn.XLOOKUP(A350,SITE1!$C$4:$C$1313,SITE1!$F$4:$L$1313),_xlfn.LAMBDA(_xlpm.x,IF(_xlpm.x&lt;&gt;"",TRIM(CLEAN(LEFT(_xlpm.x,FIND(".",_xlpm.x &amp; ".")-1))),""))))))</f>
        <v/>
      </c>
      <c r="D350">
        <v>17.509999999999899</v>
      </c>
      <c r="E350">
        <v>15.462999999999999</v>
      </c>
      <c r="F350" t="str">
        <f>_xlfn.LET(_xlpm.raw,_xlfn.XLOOKUP(A350,SITE1!$C$4:$C$1313,SITE1!$E$4:$E$1313),_xlpm.cleanRaw,SUBSTITUTE(SUBSTITUTE(_xlpm.raw,"_PIN","."),"PIN","."),_xlpm.mainPart,MID(_xlpm.cleanRaw,2,FIND(".",_xlpm.cleanRaw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0" t="str">
        <f>_xlfn.LET(_xlpm.raw,_xlfn.XLOOKUP(A350,SITE3!$C$4:$C$1313,SITE3!$E$4:$E$1313),_xlpm.cleanRaw,SUBSTITUTE(SUBSTITUTE(_xlpm.raw,"_PIN","."),"PIN","."),_xlpm.mainPart,MID(_xlpm.cleanRaw,2,FIND(".",_xlpm.cleanRaw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0" t="str">
        <f>_xlfn.LET(_xlpm.raw,_xlfn.XLOOKUP(A350,SITE5!$C$4:$C$1313,SITE5!$E$4:$E$1313),_xlpm.cleanRaw,SUBSTITUTE(SUBSTITUTE(_xlpm.raw,"_PIN","."),"PIN","."),_xlpm.mainPart,MID(_xlpm.cleanRaw,2,FIND(".",_xlpm.cleanRaw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0" t="str">
        <f>""</f>
        <v/>
      </c>
      <c r="J350" t="str">
        <f t="shared" si="5"/>
        <v>AT34;VNNPRIM;;17.5099999999999;15.463;;;;</v>
      </c>
    </row>
    <row r="351" spans="1:10">
      <c r="A351" t="s">
        <v>5145</v>
      </c>
      <c r="B351" t="str">
        <f>_xlfn.XLOOKUP(A351,SITE1!$R$4:$R$1313,SITE1!$S$4:$S$1313)</f>
        <v>VNNPRIM</v>
      </c>
      <c r="C351" t="str" cm="1">
        <f t="array" ref="C351">_xlfn.TEXTJOIN(",",TRUE,_xlfn.UNIQUE(TRANSPOSE(_xlfn.MAP(_xlfn.XLOOKUP(A351,SITE1!$C$4:$C$1313,SITE1!$F$4:$L$1313),_xlfn.LAMBDA(_xlpm.x,IF(_xlpm.x&lt;&gt;"",TRIM(CLEAN(LEFT(_xlpm.x,FIND(".",_xlpm.x &amp; ".")-1))),""))))))</f>
        <v/>
      </c>
      <c r="D351">
        <v>16.709999999999901</v>
      </c>
      <c r="E351">
        <v>15.462999999999999</v>
      </c>
      <c r="F351" t="str">
        <f>_xlfn.LET(_xlpm.raw,_xlfn.XLOOKUP(A351,SITE1!$C$4:$C$1313,SITE1!$E$4:$E$1313),_xlpm.cleanRaw,SUBSTITUTE(SUBSTITUTE(_xlpm.raw,"_PIN","."),"PIN","."),_xlpm.mainPart,MID(_xlpm.cleanRaw,2,FIND(".",_xlpm.cleanRaw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1" t="str">
        <f>_xlfn.LET(_xlpm.raw,_xlfn.XLOOKUP(A351,SITE3!$C$4:$C$1313,SITE3!$E$4:$E$1313),_xlpm.cleanRaw,SUBSTITUTE(SUBSTITUTE(_xlpm.raw,"_PIN","."),"PIN","."),_xlpm.mainPart,MID(_xlpm.cleanRaw,2,FIND(".",_xlpm.cleanRaw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1" t="str">
        <f>_xlfn.LET(_xlpm.raw,_xlfn.XLOOKUP(A351,SITE5!$C$4:$C$1313,SITE5!$E$4:$E$1313),_xlpm.cleanRaw,SUBSTITUTE(SUBSTITUTE(_xlpm.raw,"_PIN","."),"PIN","."),_xlpm.mainPart,MID(_xlpm.cleanRaw,2,FIND(".",_xlpm.cleanRaw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1" t="str">
        <f>""</f>
        <v/>
      </c>
      <c r="J351" t="str">
        <f t="shared" si="5"/>
        <v>AT36;VNNPRIM;;16.7099999999999;15.463;;;;</v>
      </c>
    </row>
    <row r="352" spans="1:10">
      <c r="A352" t="s">
        <v>5250</v>
      </c>
      <c r="B352" t="str">
        <f>_xlfn.XLOOKUP(A352,SITE1!$R$4:$R$1313,SITE1!$S$4:$S$1313)</f>
        <v>VSS</v>
      </c>
      <c r="C352" t="str" cm="1">
        <f t="array" ref="C352">_xlfn.TEXTJOIN(",",TRUE,_xlfn.UNIQUE(TRANSPOSE(_xlfn.MAP(_xlfn.XLOOKUP(A352,SITE1!$C$4:$C$1313,SITE1!$F$4:$L$1313),_xlfn.LAMBDA(_xlpm.x,IF(_xlpm.x&lt;&gt;"",TRIM(CLEAN(LEFT(_xlpm.x,FIND(".",_xlpm.x &amp; ".")-1))),""))))))</f>
        <v/>
      </c>
      <c r="D352">
        <v>15.909999999999901</v>
      </c>
      <c r="E352">
        <v>15.462999999999999</v>
      </c>
      <c r="F352" t="str">
        <f>_xlfn.LET(_xlpm.raw,_xlfn.XLOOKUP(A352,SITE1!$C$4:$C$1313,SITE1!$E$4:$E$1313),_xlpm.cleanRaw,SUBSTITUTE(SUBSTITUTE(_xlpm.raw,"_PIN","."),"PIN","."),_xlpm.mainPart,MID(_xlpm.cleanRaw,2,FIND(".",_xlpm.cleanRaw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2" t="str">
        <f>_xlfn.LET(_xlpm.raw,_xlfn.XLOOKUP(A352,SITE3!$C$4:$C$1313,SITE3!$E$4:$E$1313),_xlpm.cleanRaw,SUBSTITUTE(SUBSTITUTE(_xlpm.raw,"_PIN","."),"PIN","."),_xlpm.mainPart,MID(_xlpm.cleanRaw,2,FIND(".",_xlpm.cleanRaw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2" t="str">
        <f>_xlfn.LET(_xlpm.raw,_xlfn.XLOOKUP(A352,SITE5!$C$4:$C$1313,SITE5!$E$4:$E$1313),_xlpm.cleanRaw,SUBSTITUTE(SUBSTITUTE(_xlpm.raw,"_PIN","."),"PIN","."),_xlpm.mainPart,MID(_xlpm.cleanRaw,2,FIND(".",_xlpm.cleanRaw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2" t="str">
        <f>""</f>
        <v/>
      </c>
      <c r="J352" t="str">
        <f t="shared" si="5"/>
        <v>AT37;VSS;;15.9099999999999;15.463;;;;</v>
      </c>
    </row>
    <row r="353" spans="1:10">
      <c r="A353" t="s">
        <v>5116</v>
      </c>
      <c r="B353" t="str">
        <f>_xlfn.XLOOKUP(A353,SITE1!$R$4:$R$1313,SITE1!$S$4:$S$1313)</f>
        <v>VCCSRAM_1P05</v>
      </c>
      <c r="C353" t="str" cm="1">
        <f t="array" ref="C353">_xlfn.TEXTJOIN(",",TRUE,_xlfn.UNIQUE(TRANSPOSE(_xlfn.MAP(_xlfn.XLOOKUP(A353,SITE1!$C$4:$C$1313,SITE1!$F$4:$L$1313),_xlfn.LAMBDA(_xlpm.x,IF(_xlpm.x&lt;&gt;"",TRIM(CLEAN(LEFT(_xlpm.x,FIND(".",_xlpm.x &amp; ".")-1))),""))))))</f>
        <v/>
      </c>
      <c r="D353">
        <v>15.11</v>
      </c>
      <c r="E353">
        <v>15.462999999999999</v>
      </c>
      <c r="F353" t="str">
        <f>_xlfn.LET(_xlpm.raw,_xlfn.XLOOKUP(A353,SITE1!$C$4:$C$1313,SITE1!$E$4:$E$1313),_xlpm.cleanRaw,SUBSTITUTE(SUBSTITUTE(_xlpm.raw,"_PIN","."),"PIN","."),_xlpm.mainPart,MID(_xlpm.cleanRaw,2,FIND(".",_xlpm.cleanRaw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3" t="str">
        <f>_xlfn.LET(_xlpm.raw,_xlfn.XLOOKUP(A353,SITE3!$C$4:$C$1313,SITE3!$E$4:$E$1313),_xlpm.cleanRaw,SUBSTITUTE(SUBSTITUTE(_xlpm.raw,"_PIN","."),"PIN","."),_xlpm.mainPart,MID(_xlpm.cleanRaw,2,FIND(".",_xlpm.cleanRaw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3" t="str">
        <f>_xlfn.LET(_xlpm.raw,_xlfn.XLOOKUP(A353,SITE5!$C$4:$C$1313,SITE5!$E$4:$E$1313),_xlpm.cleanRaw,SUBSTITUTE(SUBSTITUTE(_xlpm.raw,"_PIN","."),"PIN","."),_xlpm.mainPart,MID(_xlpm.cleanRaw,2,FIND(".",_xlpm.cleanRaw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3" t="str">
        <f>""</f>
        <v/>
      </c>
      <c r="J353" t="str">
        <f t="shared" si="5"/>
        <v>AT39;VCCSRAM_1P05;;15.11;15.463;;;;</v>
      </c>
    </row>
    <row r="354" spans="1:10">
      <c r="A354" t="s">
        <v>5251</v>
      </c>
      <c r="B354" t="str">
        <f>_xlfn.XLOOKUP(A354,SITE1!$R$4:$R$1313,SITE1!$S$4:$S$1313)</f>
        <v>VSS</v>
      </c>
      <c r="C354" t="str" cm="1">
        <f t="array" ref="C354">_xlfn.TEXTJOIN(",",TRUE,_xlfn.UNIQUE(TRANSPOSE(_xlfn.MAP(_xlfn.XLOOKUP(A354,SITE1!$C$4:$C$1313,SITE1!$F$4:$L$1313),_xlfn.LAMBDA(_xlpm.x,IF(_xlpm.x&lt;&gt;"",TRIM(CLEAN(LEFT(_xlpm.x,FIND(".",_xlpm.x &amp; ".")-1))),""))))))</f>
        <v/>
      </c>
      <c r="D354">
        <v>14.309999999999899</v>
      </c>
      <c r="E354">
        <v>15.462999999999999</v>
      </c>
      <c r="F354" t="str">
        <f>_xlfn.LET(_xlpm.raw,_xlfn.XLOOKUP(A354,SITE1!$C$4:$C$1313,SITE1!$E$4:$E$1313),_xlpm.cleanRaw,SUBSTITUTE(SUBSTITUTE(_xlpm.raw,"_PIN","."),"PIN","."),_xlpm.mainPart,MID(_xlpm.cleanRaw,2,FIND(".",_xlpm.cleanRaw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4" t="str">
        <f>_xlfn.LET(_xlpm.raw,_xlfn.XLOOKUP(A354,SITE3!$C$4:$C$1313,SITE3!$E$4:$E$1313),_xlpm.cleanRaw,SUBSTITUTE(SUBSTITUTE(_xlpm.raw,"_PIN","."),"PIN","."),_xlpm.mainPart,MID(_xlpm.cleanRaw,2,FIND(".",_xlpm.cleanRaw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4" t="str">
        <f>_xlfn.LET(_xlpm.raw,_xlfn.XLOOKUP(A354,SITE5!$C$4:$C$1313,SITE5!$E$4:$E$1313),_xlpm.cleanRaw,SUBSTITUTE(SUBSTITUTE(_xlpm.raw,"_PIN","."),"PIN","."),_xlpm.mainPart,MID(_xlpm.cleanRaw,2,FIND(".",_xlpm.cleanRaw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4" t="str">
        <f>""</f>
        <v/>
      </c>
      <c r="J354" t="str">
        <f t="shared" si="5"/>
        <v>AT41;VSS;;14.3099999999999;15.463;;;;</v>
      </c>
    </row>
    <row r="355" spans="1:10">
      <c r="A355" t="s">
        <v>5060</v>
      </c>
      <c r="B355" t="str">
        <f>_xlfn.XLOOKUP(A355,SITE1!$R$4:$R$1313,SITE1!$S$4:$S$1313)</f>
        <v>VCCMPHY_1P05</v>
      </c>
      <c r="C355" t="str" cm="1">
        <f t="array" ref="C355">_xlfn.TEXTJOIN(",",TRUE,_xlfn.UNIQUE(TRANSPOSE(_xlfn.MAP(_xlfn.XLOOKUP(A355,SITE1!$C$4:$C$1313,SITE1!$F$4:$L$1313),_xlfn.LAMBDA(_xlpm.x,IF(_xlpm.x&lt;&gt;"",TRIM(CLEAN(LEFT(_xlpm.x,FIND(".",_xlpm.x &amp; ".")-1))),""))))))</f>
        <v/>
      </c>
      <c r="D355">
        <v>13.5099999999999</v>
      </c>
      <c r="E355">
        <v>15.462999999999999</v>
      </c>
      <c r="F355" t="str">
        <f>_xlfn.LET(_xlpm.raw,_xlfn.XLOOKUP(A355,SITE1!$C$4:$C$1313,SITE1!$E$4:$E$1313),_xlpm.cleanRaw,SUBSTITUTE(SUBSTITUTE(_xlpm.raw,"_PIN","."),"PIN","."),_xlpm.mainPart,MID(_xlpm.cleanRaw,2,FIND(".",_xlpm.cleanRaw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5" t="str">
        <f>_xlfn.LET(_xlpm.raw,_xlfn.XLOOKUP(A355,SITE5!$C$4:$C$1313,SITE5!$E$4:$E$1313),_xlpm.cleanRaw,SUBSTITUTE(SUBSTITUTE(_xlpm.raw,"_PIN","."),"PIN","."),_xlpm.mainPart,MID(_xlpm.cleanRaw,2,FIND(".",_xlpm.cleanRaw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5" t="str">
        <f>""</f>
        <v/>
      </c>
      <c r="J355" t="str">
        <f t="shared" si="5"/>
        <v>AT43;VCCMPHY_1P05;;13.5099999999999;15.463;;;;</v>
      </c>
    </row>
    <row r="356" spans="1:10">
      <c r="A356" t="s">
        <v>5061</v>
      </c>
      <c r="B356" t="str">
        <f>_xlfn.XLOOKUP(A356,SITE1!$R$4:$R$1313,SITE1!$S$4:$S$1313)</f>
        <v>VCCMPHY_1P05</v>
      </c>
      <c r="C356" t="str" cm="1">
        <f t="array" ref="C356">_xlfn.TEXTJOIN(",",TRUE,_xlfn.UNIQUE(TRANSPOSE(_xlfn.MAP(_xlfn.XLOOKUP(A356,SITE1!$C$4:$C$1313,SITE1!$F$4:$L$1313),_xlfn.LAMBDA(_xlpm.x,IF(_xlpm.x&lt;&gt;"",TRIM(CLEAN(LEFT(_xlpm.x,FIND(".",_xlpm.x &amp; ".")-1))),""))))))</f>
        <v/>
      </c>
      <c r="D356">
        <v>12.71</v>
      </c>
      <c r="E356">
        <v>15.462999999999999</v>
      </c>
      <c r="F356" t="str">
        <f>_xlfn.LET(_xlpm.raw,_xlfn.XLOOKUP(A356,SITE1!$C$4:$C$1313,SITE1!$E$4:$E$1313),_xlpm.cleanRaw,SUBSTITUTE(SUBSTITUTE(_xlpm.raw,"_PIN","."),"PIN","."),_xlpm.mainPart,MID(_xlpm.cleanRaw,2,FIND(".",_xlpm.cleanRaw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6" t="str">
        <f>_xlfn.LET(_xlpm.raw,_xlfn.XLOOKUP(A356,SITE5!$C$4:$C$1313,SITE5!$E$4:$E$1313),_xlpm.cleanRaw,SUBSTITUTE(SUBSTITUTE(_xlpm.raw,"_PIN","."),"PIN","."),_xlpm.mainPart,MID(_xlpm.cleanRaw,2,FIND(".",_xlpm.cleanRaw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6" t="str">
        <f>""</f>
        <v/>
      </c>
      <c r="J356" t="str">
        <f t="shared" si="5"/>
        <v>AT45;VCCMPHY_1P05;;12.71;15.463;;;;</v>
      </c>
    </row>
    <row r="357" spans="1:10">
      <c r="A357" t="s">
        <v>5252</v>
      </c>
      <c r="B357" t="str">
        <f>_xlfn.XLOOKUP(A357,SITE1!$R$4:$R$1313,SITE1!$S$4:$S$1313)</f>
        <v>VSS</v>
      </c>
      <c r="C357" t="str" cm="1">
        <f t="array" ref="C357">_xlfn.TEXTJOIN(",",TRUE,_xlfn.UNIQUE(TRANSPOSE(_xlfn.MAP(_xlfn.XLOOKUP(A357,SITE1!$C$4:$C$1313,SITE1!$F$4:$L$1313),_xlfn.LAMBDA(_xlpm.x,IF(_xlpm.x&lt;&gt;"",TRIM(CLEAN(LEFT(_xlpm.x,FIND(".",_xlpm.x &amp; ".")-1))),""))))))</f>
        <v/>
      </c>
      <c r="D357">
        <v>11.908999999999899</v>
      </c>
      <c r="E357">
        <v>15.462999999999999</v>
      </c>
      <c r="F357" t="str">
        <f>_xlfn.LET(_xlpm.raw,_xlfn.XLOOKUP(A357,SITE1!$C$4:$C$1313,SITE1!$E$4:$E$1313),_xlpm.cleanRaw,SUBSTITUTE(SUBSTITUTE(_xlpm.raw,"_PIN","."),"PIN","."),_xlpm.mainPart,MID(_xlpm.cleanRaw,2,FIND(".",_xlpm.cleanRaw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7" t="str">
        <f>_xlfn.LET(_xlpm.raw,_xlfn.XLOOKUP(A357,SITE3!$C$4:$C$1313,SITE3!$E$4:$E$1313),_xlpm.cleanRaw,SUBSTITUTE(SUBSTITUTE(_xlpm.raw,"_PIN","."),"PIN","."),_xlpm.mainPart,MID(_xlpm.cleanRaw,2,FIND(".",_xlpm.cleanRaw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7" t="str">
        <f>_xlfn.LET(_xlpm.raw,_xlfn.XLOOKUP(A357,SITE5!$C$4:$C$1313,SITE5!$E$4:$E$1313),_xlpm.cleanRaw,SUBSTITUTE(SUBSTITUTE(_xlpm.raw,"_PIN","."),"PIN","."),_xlpm.mainPart,MID(_xlpm.cleanRaw,2,FIND(".",_xlpm.cleanRaw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7" t="str">
        <f>""</f>
        <v/>
      </c>
      <c r="J357" t="str">
        <f t="shared" si="5"/>
        <v>AT46;VSS;;11.9089999999999;15.463;;;;</v>
      </c>
    </row>
    <row r="358" spans="1:10">
      <c r="A358" t="s">
        <v>5016</v>
      </c>
      <c r="B358" t="str">
        <f>_xlfn.XLOOKUP(A358,SITE1!$R$4:$R$1313,SITE1!$S$4:$S$1313)</f>
        <v>VCCAPCIE2PLLEBB_1P05</v>
      </c>
      <c r="C358" t="str" cm="1">
        <f t="array" ref="C358">_xlfn.TEXTJOIN(",",TRUE,_xlfn.UNIQUE(TRANSPOSE(_xlfn.MAP(_xlfn.XLOOKUP(A358,SITE1!$C$4:$C$1313,SITE1!$F$4:$L$1313),_xlfn.LAMBDA(_xlpm.x,IF(_xlpm.x&lt;&gt;"",TRIM(CLEAN(LEFT(_xlpm.x,FIND(".",_xlpm.x &amp; ".")-1))),""))))))</f>
        <v/>
      </c>
      <c r="D358">
        <v>11.108999999999901</v>
      </c>
      <c r="E358">
        <v>15.462999999999999</v>
      </c>
      <c r="F358" t="str">
        <f>_xlfn.LET(_xlpm.raw,_xlfn.XLOOKUP(A358,SITE1!$C$4:$C$1313,SITE1!$E$4:$E$1313),_xlpm.cleanRaw,SUBSTITUTE(SUBSTITUTE(_xlpm.raw,"_PIN","."),"PIN","."),_xlpm.mainPart,MID(_xlpm.cleanRaw,2,FIND(".",_xlpm.cleanRaw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8" t="str">
        <f>_xlfn.LET(_xlpm.raw,_xlfn.XLOOKUP(A358,SITE3!$C$4:$C$1313,SITE3!$E$4:$E$1313),_xlpm.cleanRaw,SUBSTITUTE(SUBSTITUTE(_xlpm.raw,"_PIN","."),"PIN","."),_xlpm.mainPart,MID(_xlpm.cleanRaw,2,FIND(".",_xlpm.cleanRaw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8" t="str">
        <f>_xlfn.LET(_xlpm.raw,_xlfn.XLOOKUP(A358,SITE5!$C$4:$C$1313,SITE5!$E$4:$E$1313),_xlpm.cleanRaw,SUBSTITUTE(SUBSTITUTE(_xlpm.raw,"_PIN","."),"PIN","."),_xlpm.mainPart,MID(_xlpm.cleanRaw,2,FIND(".",_xlpm.cleanRaw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8" t="str">
        <f>""</f>
        <v/>
      </c>
      <c r="J358" t="str">
        <f t="shared" si="5"/>
        <v>AT48;VCCAPCIE2PLLEBB_1P05;;11.1089999999999;15.463;;;;</v>
      </c>
    </row>
    <row r="359" spans="1:10">
      <c r="A359" t="s">
        <v>4229</v>
      </c>
      <c r="B359" t="str">
        <f>_xlfn.XLOOKUP(A359,SITE1!$R$4:$R$1313,SITE1!$S$4:$S$1313)</f>
        <v>GPP_E_5_SATA_DEVSLP_1</v>
      </c>
      <c r="C359" t="str" cm="1">
        <f t="array" ref="C359">_xlfn.TEXTJOIN(",",TRUE,_xlfn.UNIQUE(TRANSPOSE(_xlfn.MAP(_xlfn.XLOOKUP(A359,SITE1!$C$4:$C$1313,SITE1!$F$4:$L$1313),_xlfn.LAMBDA(_xlpm.x,IF(_xlpm.x&lt;&gt;"",TRIM(CLEAN(LEFT(_xlpm.x,FIND(".",_xlpm.x &amp; ".")-1))),""))))))</f>
        <v/>
      </c>
      <c r="D359">
        <v>9.4420000000000002</v>
      </c>
      <c r="E359">
        <v>15.539</v>
      </c>
      <c r="F359" t="str">
        <f>_xlfn.LET(_xlpm.raw,_xlfn.XLOOKUP(A359,SITE1!$C$4:$C$1313,SITE1!$E$4:$E$1313),_xlpm.cleanRaw,SUBSTITUTE(SUBSTITUTE(_xlpm.raw,"_PIN","."),"PIN","."),_xlpm.mainPart,MID(_xlpm.cleanRaw,2,FIND(".",_xlpm.cleanRaw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G359" t="str">
        <f>_xlfn.LET(_xlpm.raw,_xlfn.XLOOKUP(A359,SITE3!$C$4:$C$1313,SITE3!$E$4:$E$1313),_xlpm.cleanRaw,SUBSTITUTE(SUBSTITUTE(_xlpm.raw,"_PIN","."),"PIN","."),_xlpm.mainPart,MID(_xlpm.cleanRaw,2,FIND(".",_xlpm.cleanRaw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505068</v>
      </c>
      <c r="H359" t="str">
        <f>_xlfn.LET(_xlpm.raw,_xlfn.XLOOKUP(A359,SITE5!$C$4:$C$1313,SITE5!$E$4:$E$1313),_xlpm.cleanRaw,SUBSTITUTE(SUBSTITUTE(_xlpm.raw,"_PIN","."),"PIN","."),_xlpm.mainPart,MID(_xlpm.cleanRaw,2,FIND(".",_xlpm.cleanRaw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808068</v>
      </c>
      <c r="I359" t="str">
        <f>""</f>
        <v/>
      </c>
      <c r="J359" t="str">
        <f t="shared" si="5"/>
        <v>AT52;GPP_E_5_SATA_DEVSLP_1;;9.442;15.539;509016;505068;808068;</v>
      </c>
    </row>
    <row r="360" spans="1:10">
      <c r="A360" t="s">
        <v>3980</v>
      </c>
      <c r="B360" t="str">
        <f>_xlfn.XLOOKUP(A360,SITE1!$R$4:$R$1313,SITE1!$S$4:$S$1313)</f>
        <v>CPU_TRSTB</v>
      </c>
      <c r="C360" t="str" cm="1">
        <f t="array" ref="C360">_xlfn.TEXTJOIN(",",TRUE,_xlfn.UNIQUE(TRANSPOSE(_xlfn.MAP(_xlfn.XLOOKUP(A360,SITE1!$C$4:$C$1313,SITE1!$F$4:$L$1313),_xlfn.LAMBDA(_xlpm.x,IF(_xlpm.x&lt;&gt;"",TRIM(CLEAN(LEFT(_xlpm.x,FIND(".",_xlpm.x &amp; ".")-1))),""))))))</f>
        <v/>
      </c>
      <c r="D360">
        <v>7.7249999999999899</v>
      </c>
      <c r="E360">
        <v>15.539</v>
      </c>
      <c r="F360" t="str">
        <f>_xlfn.LET(_xlpm.raw,_xlfn.XLOOKUP(A360,SITE1!$C$4:$C$1313,SITE1!$E$4:$E$1313),_xlpm.cleanRaw,SUBSTITUTE(SUBSTITUTE(_xlpm.raw,"_PIN","."),"PIN","."),_xlpm.mainPart,MID(_xlpm.cleanRaw,2,FIND(".",_xlpm.cleanRaw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507118</v>
      </c>
      <c r="G360" t="str">
        <f>_xlfn.LET(_xlpm.raw,_xlfn.XLOOKUP(A360,SITE3!$C$4:$C$1313,SITE3!$E$4:$E$1313),_xlpm.cleanRaw,SUBSTITUTE(SUBSTITUTE(_xlpm.raw,"_PIN","."),"PIN","."),_xlpm.mainPart,MID(_xlpm.cleanRaw,2,FIND(".",_xlpm.cleanRaw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H360" t="str">
        <f>_xlfn.LET(_xlpm.raw,_xlfn.XLOOKUP(A360,SITE5!$C$4:$C$1313,SITE5!$E$4:$E$1313),_xlpm.cleanRaw,SUBSTITUTE(SUBSTITUTE(_xlpm.raw,"_PIN","."),"PIN","."),_xlpm.mainPart,MID(_xlpm.cleanRaw,2,FIND(".",_xlpm.cleanRaw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809118</v>
      </c>
      <c r="I360" t="str">
        <f>""</f>
        <v/>
      </c>
      <c r="J360" t="str">
        <f t="shared" si="5"/>
        <v>AT56;CPU_TRSTB;;7.72499999999999;15.539;507118;504118;809118;</v>
      </c>
    </row>
    <row r="361" spans="1:10">
      <c r="A361" t="s">
        <v>3629</v>
      </c>
      <c r="B361" t="str">
        <f>_xlfn.XLOOKUP(A361,SITE1!$R$4:$R$1313,SITE1!$S$4:$S$1313)</f>
        <v>VSS</v>
      </c>
      <c r="C361" t="str" cm="1">
        <f t="array" ref="C361">_xlfn.TEXTJOIN(",",TRUE,_xlfn.UNIQUE(TRANSPOSE(_xlfn.MAP(_xlfn.XLOOKUP(A361,SITE1!$C$4:$C$1313,SITE1!$F$4:$L$1313),_xlfn.LAMBDA(_xlpm.x,IF(_xlpm.x&lt;&gt;"",TRIM(CLEAN(LEFT(_xlpm.x,FIND(".",_xlpm.x &amp; ".")-1))),""))))))</f>
        <v/>
      </c>
      <c r="D361">
        <v>6.0079999999999902</v>
      </c>
      <c r="E361">
        <v>15.539</v>
      </c>
      <c r="F361" t="str">
        <f>_xlfn.LET(_xlpm.raw,_xlfn.XLOOKUP(A361,SITE1!$C$4:$C$1313,SITE1!$E$4:$E$1313),_xlpm.cleanRaw,SUBSTITUTE(SUBSTITUTE(_xlpm.raw,"_PIN","."),"PIN","."),_xlpm.mainPart,MID(_xlpm.cleanRaw,2,FIND(".",_xlpm.cleanRaw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1" t="str">
        <f>_xlfn.LET(_xlpm.raw,_xlfn.XLOOKUP(A361,SITE3!$C$4:$C$1313,SITE3!$E$4:$E$1313),_xlpm.cleanRaw,SUBSTITUTE(SUBSTITUTE(_xlpm.raw,"_PIN","."),"PIN","."),_xlpm.mainPart,MID(_xlpm.cleanRaw,2,FIND(".",_xlpm.cleanRaw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1" t="str">
        <f>_xlfn.LET(_xlpm.raw,_xlfn.XLOOKUP(A361,SITE5!$C$4:$C$1313,SITE5!$E$4:$E$1313),_xlpm.cleanRaw,SUBSTITUTE(SUBSTITUTE(_xlpm.raw,"_PIN","."),"PIN","."),_xlpm.mainPart,MID(_xlpm.cleanRaw,2,FIND(".",_xlpm.cleanRaw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1" t="str">
        <f>""</f>
        <v/>
      </c>
      <c r="J361" t="str">
        <f t="shared" si="5"/>
        <v>AT59;VSS;;6.00799999999999;15.539;;;;</v>
      </c>
    </row>
    <row r="362" spans="1:10">
      <c r="A362" t="s">
        <v>3662</v>
      </c>
      <c r="B362" t="str">
        <f>_xlfn.XLOOKUP(A362,SITE1!$R$4:$R$1313,SITE1!$S$4:$S$1313)</f>
        <v>PCIE_12_UP_0_SATA_0_RXP</v>
      </c>
      <c r="C362" t="str" cm="1">
        <f t="array" ref="C362">_xlfn.TEXTJOIN(",",TRUE,_xlfn.UNIQUE(TRANSPOSE(_xlfn.MAP(_xlfn.XLOOKUP(A362,SITE1!$C$4:$C$1313,SITE1!$F$4:$L$1313),_xlfn.LAMBDA(_xlpm.x,IF(_xlpm.x&lt;&gt;"",TRIM(CLEAN(LEFT(_xlpm.x,FIND(".",_xlpm.x &amp; ".")-1))),""))))))</f>
        <v>LA7</v>
      </c>
      <c r="D362">
        <v>4.2909999999999897</v>
      </c>
      <c r="E362">
        <v>15.539</v>
      </c>
      <c r="F362" t="str">
        <f>_xlfn.LET(_xlpm.raw,_xlfn.XLOOKUP(A362,SITE1!$C$4:$C$1313,SITE1!$E$4:$E$1313),_xlpm.cleanRaw,SUBSTITUTE(SUBSTITUTE(_xlpm.raw,"_PIN","."),"PIN","."),_xlpm.mainPart,MID(_xlpm.cleanRaw,2,FIND(".",_xlpm.cleanRaw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G362" t="str">
        <f>_xlfn.LET(_xlpm.raw,_xlfn.XLOOKUP(A362,SITE3!$C$4:$C$1313,SITE3!$E$4:$E$1313),_xlpm.cleanRaw,SUBSTITUTE(SUBSTITUTE(_xlpm.raw,"_PIN","."),"PIN","."),_xlpm.mainPart,MID(_xlpm.cleanRaw,2,FIND(".",_xlpm.cleanRaw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H362" t="str">
        <f>_xlfn.LET(_xlpm.raw,_xlfn.XLOOKUP(A362,SITE5!$C$4:$C$1313,SITE5!$E$4:$E$1313),_xlpm.cleanRaw,SUBSTITUTE(SUBSTITUTE(_xlpm.raw,"_PIN","."),"PIN","."),_xlpm.mainPart,MID(_xlpm.cleanRaw,2,FIND(".",_xlpm.cleanRaw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809104</v>
      </c>
      <c r="I362" t="str">
        <f>""</f>
        <v/>
      </c>
      <c r="J362" t="str">
        <f t="shared" si="5"/>
        <v>AT63;PCIE_12_UP_0_SATA_0_RXP;LA7;4.29099999999999;15.539;507106;504103;809104;</v>
      </c>
    </row>
    <row r="363" spans="1:10">
      <c r="A363" t="s">
        <v>4553</v>
      </c>
      <c r="B363" t="str">
        <f>_xlfn.XLOOKUP(A363,SITE1!$R$4:$R$1313,SITE1!$S$4:$S$1313)</f>
        <v>PCIE_11_SSATA_5_LAN_0E_RXN</v>
      </c>
      <c r="C363" t="str" cm="1">
        <f t="array" ref="C363">_xlfn.TEXTJOIN(",",TRUE,_xlfn.UNIQUE(TRANSPOSE(_xlfn.MAP(_xlfn.XLOOKUP(A363,SITE1!$C$4:$C$1313,SITE1!$F$4:$L$1313),_xlfn.LAMBDA(_xlpm.x,IF(_xlpm.x&lt;&gt;"",TRIM(CLEAN(LEFT(_xlpm.x,FIND(".",_xlpm.x &amp; ".")-1))),""))))))</f>
        <v>LA6</v>
      </c>
      <c r="D363">
        <v>2.5739999999999901</v>
      </c>
      <c r="E363">
        <v>15.539</v>
      </c>
      <c r="F363" t="str">
        <f>_xlfn.LET(_xlpm.raw,_xlfn.XLOOKUP(A363,SITE1!$C$4:$C$1313,SITE1!$E$4:$E$1313),_xlpm.cleanRaw,SUBSTITUTE(SUBSTITUTE(_xlpm.raw,"_PIN","."),"PIN","."),_xlpm.mainPart,MID(_xlpm.cleanRaw,2,FIND(".",_xlpm.cleanRaw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507086</v>
      </c>
      <c r="G363" t="str">
        <f>_xlfn.LET(_xlpm.raw,_xlfn.XLOOKUP(A363,SITE3!$C$4:$C$1313,SITE3!$E$4:$E$1313),_xlpm.cleanRaw,SUBSTITUTE(SUBSTITUTE(_xlpm.raw,"_PIN","."),"PIN","."),_xlpm.mainPart,MID(_xlpm.cleanRaw,2,FIND(".",_xlpm.cleanRaw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504086</v>
      </c>
      <c r="H363" t="str">
        <f>_xlfn.LET(_xlpm.raw,_xlfn.XLOOKUP(A363,SITE5!$C$4:$C$1313,SITE5!$E$4:$E$1313),_xlpm.cleanRaw,SUBSTITUTE(SUBSTITUTE(_xlpm.raw,"_PIN","."),"PIN","."),_xlpm.mainPart,MID(_xlpm.cleanRaw,2,FIND(".",_xlpm.cleanRaw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809086</v>
      </c>
      <c r="I363" t="str">
        <f>""</f>
        <v/>
      </c>
      <c r="J363" t="str">
        <f t="shared" si="5"/>
        <v>AT66;PCIE_11_SSATA_5_LAN_0E_RXN;LA6;2.57399999999999;15.539;507086;504086;809086;</v>
      </c>
    </row>
    <row r="364" spans="1:10">
      <c r="A364" t="s">
        <v>3648</v>
      </c>
      <c r="B364" t="str">
        <f>_xlfn.XLOOKUP(A364,SITE1!$R$4:$R$1313,SITE1!$S$4:$S$1313)</f>
        <v>RSVD</v>
      </c>
      <c r="C364" t="str" cm="1">
        <f t="array" ref="C364">_xlfn.TEXTJOIN(",",TRUE,_xlfn.UNIQUE(TRANSPOSE(_xlfn.MAP(_xlfn.XLOOKUP(A364,SITE1!$C$4:$C$1313,SITE1!$F$4:$L$1313),_xlfn.LAMBDA(_xlpm.x,IF(_xlpm.x&lt;&gt;"",TRIM(CLEAN(LEFT(_xlpm.x,FIND(".",_xlpm.x &amp; ".")-1))),""))))))</f>
        <v/>
      </c>
      <c r="D364">
        <v>1.2449999999999899</v>
      </c>
      <c r="E364">
        <v>15.81</v>
      </c>
      <c r="F364" t="str">
        <f>_xlfn.LET(_xlpm.raw,_xlfn.XLOOKUP(A364,SITE1!$C$4:$C$1313,SITE1!$E$4:$E$1313),_xlpm.cleanRaw,SUBSTITUTE(SUBSTITUTE(_xlpm.raw,"_PIN","."),"PIN","."),_xlpm.mainPart,MID(_xlpm.cleanRaw,2,FIND(".",_xlpm.cleanRaw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4" t="str">
        <f>_xlfn.LET(_xlpm.raw,_xlfn.XLOOKUP(A364,SITE3!$C$4:$C$1313,SITE3!$E$4:$E$1313),_xlpm.cleanRaw,SUBSTITUTE(SUBSTITUTE(_xlpm.raw,"_PIN","."),"PIN","."),_xlpm.mainPart,MID(_xlpm.cleanRaw,2,FIND(".",_xlpm.cleanRaw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4" t="str">
        <f>_xlfn.LET(_xlpm.raw,_xlfn.XLOOKUP(A364,SITE5!$C$4:$C$1313,SITE5!$E$4:$E$1313),_xlpm.cleanRaw,SUBSTITUTE(SUBSTITUTE(_xlpm.raw,"_PIN","."),"PIN","."),_xlpm.mainPart,MID(_xlpm.cleanRaw,2,FIND(".",_xlpm.cleanRaw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4" t="str">
        <f>""</f>
        <v/>
      </c>
      <c r="J364" t="str">
        <f t="shared" si="5"/>
        <v>AT69;RSVD;;1.24499999999999;15.81;;;;</v>
      </c>
    </row>
    <row r="365" spans="1:10">
      <c r="A365" t="s">
        <v>3645</v>
      </c>
      <c r="B365" t="str">
        <f>_xlfn.XLOOKUP(A365,SITE1!$R$4:$R$1313,SITE1!$S$4:$S$1313)</f>
        <v>RSVD</v>
      </c>
      <c r="C365" t="str" cm="1">
        <f t="array" ref="C365">_xlfn.TEXTJOIN(",",TRUE,_xlfn.UNIQUE(TRANSPOSE(_xlfn.MAP(_xlfn.XLOOKUP(A365,SITE1!$C$4:$C$1313,SITE1!$F$4:$L$1313),_xlfn.LAMBDA(_xlpm.x,IF(_xlpm.x&lt;&gt;"",TRIM(CLEAN(LEFT(_xlpm.x,FIND(".",_xlpm.x &amp; ".")-1))),""))))))</f>
        <v/>
      </c>
      <c r="D365">
        <v>0.41499999999999898</v>
      </c>
      <c r="E365">
        <v>15.81</v>
      </c>
      <c r="F365" t="str">
        <f>_xlfn.LET(_xlpm.raw,_xlfn.XLOOKUP(A365,SITE1!$C$4:$C$1313,SITE1!$E$4:$E$1313),_xlpm.cleanRaw,SUBSTITUTE(SUBSTITUTE(_xlpm.raw,"_PIN","."),"PIN","."),_xlpm.mainPart,MID(_xlpm.cleanRaw,2,FIND(".",_xlpm.cleanRaw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5" t="str">
        <f>_xlfn.LET(_xlpm.raw,_xlfn.XLOOKUP(A365,SITE3!$C$4:$C$1313,SITE3!$E$4:$E$1313),_xlpm.cleanRaw,SUBSTITUTE(SUBSTITUTE(_xlpm.raw,"_PIN","."),"PIN","."),_xlpm.mainPart,MID(_xlpm.cleanRaw,2,FIND(".",_xlpm.cleanRaw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5" t="str">
        <f>_xlfn.LET(_xlpm.raw,_xlfn.XLOOKUP(A365,SITE5!$C$4:$C$1313,SITE5!$E$4:$E$1313),_xlpm.cleanRaw,SUBSTITUTE(SUBSTITUTE(_xlpm.raw,"_PIN","."),"PIN","."),_xlpm.mainPart,MID(_xlpm.cleanRaw,2,FIND(".",_xlpm.cleanRaw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5" t="str">
        <f>""</f>
        <v/>
      </c>
      <c r="J365" t="str">
        <f t="shared" si="5"/>
        <v>AT71;RSVD;;0.414999999999999;15.81;;;;</v>
      </c>
    </row>
    <row r="366" spans="1:10">
      <c r="A366" t="s">
        <v>4258</v>
      </c>
      <c r="B366" t="str">
        <f>_xlfn.XLOOKUP(A366,SITE1!$R$4:$R$1313,SITE1!$S$4:$S$1313)</f>
        <v>GPP_F_19_GBE_SMBUS_CLK</v>
      </c>
      <c r="C366" t="str" cm="1">
        <f t="array" ref="C366">_xlfn.TEXTJOIN(",",TRUE,_xlfn.UNIQUE(TRANSPOSE(_xlfn.MAP(_xlfn.XLOOKUP(A366,SITE1!$C$4:$C$1313,SITE1!$F$4:$L$1313),_xlfn.LAMBDA(_xlpm.x,IF(_xlpm.x&lt;&gt;"",TRIM(CLEAN(LEFT(_xlpm.x,FIND(".",_xlpm.x &amp; ".")-1))),""))))))</f>
        <v/>
      </c>
      <c r="D366">
        <v>29.187999999999999</v>
      </c>
      <c r="E366">
        <v>16.033999999999999</v>
      </c>
      <c r="F366" t="str">
        <f>_xlfn.LET(_xlpm.raw,_xlfn.XLOOKUP(A366,SITE1!$C$4:$C$1313,SITE1!$E$4:$E$1313),_xlpm.cleanRaw,SUBSTITUTE(SUBSTITUTE(_xlpm.raw,"_PIN","."),"PIN","."),_xlpm.mainPart,MID(_xlpm.cleanRaw,2,FIND(".",_xlpm.cleanRaw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366" t="str">
        <f>_xlfn.LET(_xlpm.raw,_xlfn.XLOOKUP(A366,SITE3!$C$4:$C$1313,SITE3!$E$4:$E$1313),_xlpm.cleanRaw,SUBSTITUTE(SUBSTITUTE(_xlpm.raw,"_PIN","."),"PIN","."),_xlpm.mainPart,MID(_xlpm.cleanRaw,2,FIND(".",_xlpm.cleanRaw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802068</v>
      </c>
      <c r="H366" t="str">
        <f>_xlfn.LET(_xlpm.raw,_xlfn.XLOOKUP(A366,SITE5!$C$4:$C$1313,SITE5!$E$4:$E$1313),_xlpm.cleanRaw,SUBSTITUTE(SUBSTITUTE(_xlpm.raw,"_PIN","."),"PIN","."),_xlpm.mainPart,MID(_xlpm.cleanRaw,2,FIND(".",_xlpm.cleanRaw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705068</v>
      </c>
      <c r="I366" t="str">
        <f>""</f>
        <v/>
      </c>
      <c r="J366" t="str">
        <f t="shared" si="5"/>
        <v>AU9;GPP_F_19_GBE_SMBUS_CLK;;29.188;16.034;605068;802068;705068;</v>
      </c>
    </row>
    <row r="367" spans="1:10">
      <c r="A367" t="s">
        <v>4252</v>
      </c>
      <c r="B367" t="str">
        <f>_xlfn.XLOOKUP(A367,SITE1!$R$4:$R$1313,SITE1!$S$4:$S$1313)</f>
        <v>GPP_F_16_USB2_OCB_5</v>
      </c>
      <c r="C367" t="str" cm="1">
        <f t="array" ref="C367">_xlfn.TEXTJOIN(",",TRUE,_xlfn.UNIQUE(TRANSPOSE(_xlfn.MAP(_xlfn.XLOOKUP(A367,SITE1!$C$4:$C$1313,SITE1!$F$4:$L$1313),_xlfn.LAMBDA(_xlpm.x,IF(_xlpm.x&lt;&gt;"",TRIM(CLEAN(LEFT(_xlpm.x,FIND(".",_xlpm.x &amp; ".")-1))),""))))))</f>
        <v/>
      </c>
      <c r="D367">
        <v>27.470999999999901</v>
      </c>
      <c r="E367">
        <v>16.033999999999999</v>
      </c>
      <c r="F367" t="str">
        <f>_xlfn.LET(_xlpm.raw,_xlfn.XLOOKUP(A367,SITE1!$C$4:$C$1313,SITE1!$E$4:$E$1313),_xlpm.cleanRaw,SUBSTITUTE(SUBSTITUTE(_xlpm.raw,"_PIN","."),"PIN","."),_xlpm.mainPart,MID(_xlpm.cleanRaw,2,FIND(".",_xlpm.cleanRaw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367" t="str">
        <f>_xlfn.LET(_xlpm.raw,_xlfn.XLOOKUP(A367,SITE3!$C$4:$C$1313,SITE3!$E$4:$E$1313),_xlpm.cleanRaw,SUBSTITUTE(SUBSTITUTE(_xlpm.raw,"_PIN","."),"PIN","."),_xlpm.mainPart,MID(_xlpm.cleanRaw,2,FIND(".",_xlpm.cleanRaw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801022</v>
      </c>
      <c r="H367" t="str">
        <f>_xlfn.LET(_xlpm.raw,_xlfn.XLOOKUP(A367,SITE5!$C$4:$C$1313,SITE5!$E$4:$E$1313),_xlpm.cleanRaw,SUBSTITUTE(SUBSTITUTE(_xlpm.raw,"_PIN","."),"PIN","."),_xlpm.mainPart,MID(_xlpm.cleanRaw,2,FIND(".",_xlpm.cleanRaw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706022</v>
      </c>
      <c r="I367" t="str">
        <f>""</f>
        <v/>
      </c>
      <c r="J367" t="str">
        <f t="shared" si="5"/>
        <v>AU13;GPP_F_16_USB2_OCB_5;;27.4709999999999;16.034;604022;801022;706022;</v>
      </c>
    </row>
    <row r="368" spans="1:10">
      <c r="A368" t="s">
        <v>4267</v>
      </c>
      <c r="B368" t="str">
        <f>_xlfn.XLOOKUP(A368,SITE1!$R$4:$R$1313,SITE1!$S$4:$S$1313)</f>
        <v>GPP_F_23_SSATA_SLOAD</v>
      </c>
      <c r="C368" t="str" cm="1">
        <f t="array" ref="C368">_xlfn.TEXTJOIN(",",TRUE,_xlfn.UNIQUE(TRANSPOSE(_xlfn.MAP(_xlfn.XLOOKUP(A368,SITE1!$C$4:$C$1313,SITE1!$F$4:$L$1313),_xlfn.LAMBDA(_xlpm.x,IF(_xlpm.x&lt;&gt;"",TRIM(CLEAN(LEFT(_xlpm.x,FIND(".",_xlpm.x &amp; ".")-1))),""))))))</f>
        <v/>
      </c>
      <c r="D368">
        <v>25.753999999999898</v>
      </c>
      <c r="E368">
        <v>16.033999999999999</v>
      </c>
      <c r="F368" t="str">
        <f>_xlfn.LET(_xlpm.raw,_xlfn.XLOOKUP(A368,SITE1!$C$4:$C$1313,SITE1!$E$4:$E$1313),_xlpm.cleanRaw,SUBSTITUTE(SUBSTITUTE(_xlpm.raw,"_PIN","."),"PIN","."),_xlpm.mainPart,MID(_xlpm.cleanRaw,2,FIND(".",_xlpm.cleanRaw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368" t="str">
        <f>_xlfn.LET(_xlpm.raw,_xlfn.XLOOKUP(A368,SITE3!$C$4:$C$1313,SITE3!$E$4:$E$1313),_xlpm.cleanRaw,SUBSTITUTE(SUBSTITUTE(_xlpm.raw,"_PIN","."),"PIN","."),_xlpm.mainPart,MID(_xlpm.cleanRaw,2,FIND(".",_xlpm.cleanRaw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801021</v>
      </c>
      <c r="H368" t="str">
        <f>_xlfn.LET(_xlpm.raw,_xlfn.XLOOKUP(A368,SITE5!$C$4:$C$1313,SITE5!$E$4:$E$1313),_xlpm.cleanRaw,SUBSTITUTE(SUBSTITUTE(_xlpm.raw,"_PIN","."),"PIN","."),_xlpm.mainPart,MID(_xlpm.cleanRaw,2,FIND(".",_xlpm.cleanRaw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706021</v>
      </c>
      <c r="I368" t="str">
        <f>""</f>
        <v/>
      </c>
      <c r="J368" t="str">
        <f t="shared" si="5"/>
        <v>AU17;GPP_F_23_SSATA_SLOAD;;25.7539999999999;16.034;604021;801021;706021;</v>
      </c>
    </row>
    <row r="369" spans="1:10">
      <c r="A369" t="s">
        <v>42</v>
      </c>
      <c r="B369" t="str">
        <f>_xlfn.XLOOKUP(A369,SITE1!$R$4:$R$1313,SITE1!$S$4:$S$1313)</f>
        <v>GPP_F_20_GBE_SMBDATA</v>
      </c>
      <c r="C369" t="str" cm="1">
        <f t="array" ref="C369">_xlfn.TEXTJOIN(",",TRUE,_xlfn.UNIQUE(TRANSPOSE(_xlfn.MAP(_xlfn.XLOOKUP(A369,SITE1!$C$4:$C$1313,SITE1!$F$4:$L$1313),_xlfn.LAMBDA(_xlpm.x,IF(_xlpm.x&lt;&gt;"",TRIM(CLEAN(LEFT(_xlpm.x,FIND(".",_xlpm.x &amp; ".")-1))),""))))))</f>
        <v/>
      </c>
      <c r="D369">
        <v>24.036999999999999</v>
      </c>
      <c r="E369">
        <v>16.033999999999999</v>
      </c>
      <c r="F369" t="str">
        <f>_xlfn.LET(_xlpm.raw,_xlfn.XLOOKUP(A369,SITE1!$C$4:$C$1313,SITE1!$E$4:$E$1313),_xlpm.cleanRaw,SUBSTITUTE(SUBSTITUTE(_xlpm.raw,"_PIN","."),"PIN","."),_xlpm.mainPart,MID(_xlpm.cleanRaw,2,FIND(".",_xlpm.cleanRaw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604019</v>
      </c>
      <c r="G369" t="str">
        <f>_xlfn.LET(_xlpm.raw,_xlfn.XLOOKUP(A369,SITE3!$C$4:$C$1313,SITE3!$E$4:$E$1313),_xlpm.cleanRaw,SUBSTITUTE(SUBSTITUTE(_xlpm.raw,"_PIN","."),"PIN","."),_xlpm.mainPart,MID(_xlpm.cleanRaw,2,FIND(".",_xlpm.cleanRaw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801019</v>
      </c>
      <c r="H369" t="str">
        <f>_xlfn.LET(_xlpm.raw,_xlfn.XLOOKUP(A369,SITE5!$C$4:$C$1313,SITE5!$E$4:$E$1313),_xlpm.cleanRaw,SUBSTITUTE(SUBSTITUTE(_xlpm.raw,"_PIN","."),"PIN","."),_xlpm.mainPart,MID(_xlpm.cleanRaw,2,FIND(".",_xlpm.cleanRaw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706019</v>
      </c>
      <c r="I369" t="str">
        <f>""</f>
        <v/>
      </c>
      <c r="J369" t="str">
        <f t="shared" si="5"/>
        <v>AU20;GPP_F_20_GBE_SMBDATA;;24.037;16.034;604019;801019;706019;</v>
      </c>
    </row>
    <row r="370" spans="1:10">
      <c r="A370" t="s">
        <v>70</v>
      </c>
      <c r="B370" t="str">
        <f>_xlfn.XLOOKUP(A370,SITE1!$R$4:$R$1313,SITE1!$S$4:$S$1313)</f>
        <v>VCCPGPPK_3P3</v>
      </c>
      <c r="C370" t="str" cm="1">
        <f t="array" ref="C370">_xlfn.TEXTJOIN(",",TRUE,_xlfn.UNIQUE(TRANSPOSE(_xlfn.MAP(_xlfn.XLOOKUP(A370,SITE1!$C$4:$C$1313,SITE1!$F$4:$L$1313),_xlfn.LAMBDA(_xlpm.x,IF(_xlpm.x&lt;&gt;"",TRIM(CLEAN(LEFT(_xlpm.x,FIND(".",_xlpm.x &amp; ".")-1))),""))))))</f>
        <v/>
      </c>
      <c r="D370">
        <v>22.32</v>
      </c>
      <c r="E370">
        <v>16.033999999999999</v>
      </c>
      <c r="F370" t="str">
        <f>_xlfn.LET(_xlpm.raw,_xlfn.XLOOKUP(A370,SITE1!$C$4:$C$1313,SITE1!$E$4:$E$1313),_xlpm.cleanRaw,SUBSTITUTE(SUBSTITUTE(_xlpm.raw,"_PIN","."),"PIN","."),_xlpm.mainPart,MID(_xlpm.cleanRaw,2,FIND(".",_xlpm.cleanRaw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0" t="str">
        <f>_xlfn.LET(_xlpm.raw,_xlfn.XLOOKUP(A370,SITE5!$C$4:$C$1313,SITE5!$E$4:$E$1313),_xlpm.cleanRaw,SUBSTITUTE(SUBSTITUTE(_xlpm.raw,"_PIN","."),"PIN","."),_xlpm.mainPart,MID(_xlpm.cleanRaw,2,FIND(".",_xlpm.cleanRaw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0" t="str">
        <f>""</f>
        <v/>
      </c>
      <c r="J370" t="str">
        <f t="shared" si="5"/>
        <v>AU24;VCCPGPPK_3P3;;22.32;16.034;;;;</v>
      </c>
    </row>
    <row r="371" spans="1:10">
      <c r="A371" t="s">
        <v>69</v>
      </c>
      <c r="B371" t="str">
        <f>_xlfn.XLOOKUP(A371,SITE1!$R$4:$R$1313,SITE1!$S$4:$S$1313)</f>
        <v>VSS</v>
      </c>
      <c r="C371" t="str" cm="1">
        <f t="array" ref="C371">_xlfn.TEXTJOIN(",",TRUE,_xlfn.UNIQUE(TRANSPOSE(_xlfn.MAP(_xlfn.XLOOKUP(A371,SITE1!$C$4:$C$1313,SITE1!$F$4:$L$1313),_xlfn.LAMBDA(_xlpm.x,IF(_xlpm.x&lt;&gt;"",TRIM(CLEAN(LEFT(_xlpm.x,FIND(".",_xlpm.x &amp; ".")-1))),""))))))</f>
        <v/>
      </c>
      <c r="D371">
        <v>21.510999999999999</v>
      </c>
      <c r="E371">
        <v>16.262999999999899</v>
      </c>
      <c r="F371" t="str">
        <f>_xlfn.LET(_xlpm.raw,_xlfn.XLOOKUP(A371,SITE1!$C$4:$C$1313,SITE1!$E$4:$E$1313),_xlpm.cleanRaw,SUBSTITUTE(SUBSTITUTE(_xlpm.raw,"_PIN","."),"PIN","."),_xlpm.mainPart,MID(_xlpm.cleanRaw,2,FIND(".",_xlpm.cleanRaw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1" t="str">
        <f>_xlfn.LET(_xlpm.raw,_xlfn.XLOOKUP(A371,SITE5!$C$4:$C$1313,SITE5!$E$4:$E$1313),_xlpm.cleanRaw,SUBSTITUTE(SUBSTITUTE(_xlpm.raw,"_PIN","."),"PIN","."),_xlpm.mainPart,MID(_xlpm.cleanRaw,2,FIND(".",_xlpm.cleanRaw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1" t="str">
        <f>""</f>
        <v/>
      </c>
      <c r="J371" t="str">
        <f t="shared" si="5"/>
        <v>AU26;VSS;;21.511;16.2629999999999;;;;</v>
      </c>
    </row>
    <row r="372" spans="1:10">
      <c r="A372" t="s">
        <v>5085</v>
      </c>
      <c r="B372" t="str">
        <f>_xlfn.XLOOKUP(A372,SITE1!$R$4:$R$1313,SITE1!$S$4:$S$1313)</f>
        <v>VCCPGPPF_3P3</v>
      </c>
      <c r="C372" t="str" cm="1">
        <f t="array" ref="C372">_xlfn.TEXTJOIN(",",TRUE,_xlfn.UNIQUE(TRANSPOSE(_xlfn.MAP(_xlfn.XLOOKUP(A372,SITE1!$C$4:$C$1313,SITE1!$F$4:$L$1313),_xlfn.LAMBDA(_xlpm.x,IF(_xlpm.x&lt;&gt;"",TRIM(CLEAN(LEFT(_xlpm.x,FIND(".",_xlpm.x &amp; ".")-1))),""))))))</f>
        <v/>
      </c>
      <c r="D372">
        <v>20.710999999999999</v>
      </c>
      <c r="E372">
        <v>16.262999999999899</v>
      </c>
      <c r="F372" t="str">
        <f>_xlfn.LET(_xlpm.raw,_xlfn.XLOOKUP(A372,SITE1!$C$4:$C$1313,SITE1!$E$4:$E$1313),_xlpm.cleanRaw,SUBSTITUTE(SUBSTITUTE(_xlpm.raw,"_PIN","."),"PIN","."),_xlpm.mainPart,MID(_xlpm.cleanRaw,2,FIND(".",_xlpm.cleanRaw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2" t="str">
        <f>_xlfn.LET(_xlpm.raw,_xlfn.XLOOKUP(A372,SITE5!$C$4:$C$1313,SITE5!$E$4:$E$1313),_xlpm.cleanRaw,SUBSTITUTE(SUBSTITUTE(_xlpm.raw,"_PIN","."),"PIN","."),_xlpm.mainPart,MID(_xlpm.cleanRaw,2,FIND(".",_xlpm.cleanRaw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2" t="str">
        <f>""</f>
        <v/>
      </c>
      <c r="J372" t="str">
        <f t="shared" si="5"/>
        <v>AU27;VCCPGPPF_3P3;;20.711;16.2629999999999;;;;</v>
      </c>
    </row>
    <row r="373" spans="1:10">
      <c r="A373" t="s">
        <v>5074</v>
      </c>
      <c r="B373" t="str">
        <f>_xlfn.XLOOKUP(A373,SITE1!$R$4:$R$1313,SITE1!$S$4:$S$1313)</f>
        <v>VCCPGPP_1P8</v>
      </c>
      <c r="C373" t="str" cm="1">
        <f t="array" ref="C373">_xlfn.TEXTJOIN(",",TRUE,_xlfn.UNIQUE(TRANSPOSE(_xlfn.MAP(_xlfn.XLOOKUP(A373,SITE1!$C$4:$C$1313,SITE1!$F$4:$L$1313),_xlfn.LAMBDA(_xlpm.x,IF(_xlpm.x&lt;&gt;"",TRIM(CLEAN(LEFT(_xlpm.x,FIND(".",_xlpm.x &amp; ".")-1))),""))))))</f>
        <v/>
      </c>
      <c r="D373">
        <v>19.91</v>
      </c>
      <c r="E373">
        <v>16.262999999999899</v>
      </c>
      <c r="F373" t="str">
        <f>_xlfn.LET(_xlpm.raw,_xlfn.XLOOKUP(A373,SITE1!$C$4:$C$1313,SITE1!$E$4:$E$1313),_xlpm.cleanRaw,SUBSTITUTE(SUBSTITUTE(_xlpm.raw,"_PIN","."),"PIN","."),_xlpm.mainPart,MID(_xlpm.cleanRaw,2,FIND(".",_xlpm.cleanRaw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3" t="str">
        <f>_xlfn.LET(_xlpm.raw,_xlfn.XLOOKUP(A373,SITE5!$C$4:$C$1313,SITE5!$E$4:$E$1313),_xlpm.cleanRaw,SUBSTITUTE(SUBSTITUTE(_xlpm.raw,"_PIN","."),"PIN","."),_xlpm.mainPart,MID(_xlpm.cleanRaw,2,FIND(".",_xlpm.cleanRaw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3" t="str">
        <f>""</f>
        <v/>
      </c>
      <c r="J373" t="str">
        <f t="shared" si="5"/>
        <v>AU29;VCCPGPP_1P8;;19.91;16.2629999999999;;;;</v>
      </c>
    </row>
    <row r="374" spans="1:10">
      <c r="A374" t="s">
        <v>5253</v>
      </c>
      <c r="B374" t="str">
        <f>_xlfn.XLOOKUP(A374,SITE1!$R$4:$R$1313,SITE1!$S$4:$S$1313)</f>
        <v>VSS</v>
      </c>
      <c r="C374" t="str" cm="1">
        <f t="array" ref="C374">_xlfn.TEXTJOIN(",",TRUE,_xlfn.UNIQUE(TRANSPOSE(_xlfn.MAP(_xlfn.XLOOKUP(A374,SITE1!$C$4:$C$1313,SITE1!$F$4:$L$1313),_xlfn.LAMBDA(_xlpm.x,IF(_xlpm.x&lt;&gt;"",TRIM(CLEAN(LEFT(_xlpm.x,FIND(".",_xlpm.x &amp; ".")-1))),""))))))</f>
        <v/>
      </c>
      <c r="D374">
        <v>19.11</v>
      </c>
      <c r="E374">
        <v>16.262999999999899</v>
      </c>
      <c r="F374" t="str">
        <f>_xlfn.LET(_xlpm.raw,_xlfn.XLOOKUP(A374,SITE1!$C$4:$C$1313,SITE1!$E$4:$E$1313),_xlpm.cleanRaw,SUBSTITUTE(SUBSTITUTE(_xlpm.raw,"_PIN","."),"PIN","."),_xlpm.mainPart,MID(_xlpm.cleanRaw,2,FIND(".",_xlpm.cleanRaw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4" t="str">
        <f>_xlfn.LET(_xlpm.raw,_xlfn.XLOOKUP(A374,SITE5!$C$4:$C$1313,SITE5!$E$4:$E$1313),_xlpm.cleanRaw,SUBSTITUTE(SUBSTITUTE(_xlpm.raw,"_PIN","."),"PIN","."),_xlpm.mainPart,MID(_xlpm.cleanRaw,2,FIND(".",_xlpm.cleanRaw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4" t="str">
        <f>""</f>
        <v/>
      </c>
      <c r="J374" t="str">
        <f t="shared" si="5"/>
        <v>AU30;VSS;;19.11;16.2629999999999;;;;</v>
      </c>
    </row>
    <row r="375" spans="1:10">
      <c r="A375" t="s">
        <v>5146</v>
      </c>
      <c r="B375" t="str">
        <f>_xlfn.XLOOKUP(A375,SITE1!$R$4:$R$1313,SITE1!$S$4:$S$1313)</f>
        <v>VNNPRIM</v>
      </c>
      <c r="C375" t="str" cm="1">
        <f t="array" ref="C375">_xlfn.TEXTJOIN(",",TRUE,_xlfn.UNIQUE(TRANSPOSE(_xlfn.MAP(_xlfn.XLOOKUP(A375,SITE1!$C$4:$C$1313,SITE1!$F$4:$L$1313),_xlfn.LAMBDA(_xlpm.x,IF(_xlpm.x&lt;&gt;"",TRIM(CLEAN(LEFT(_xlpm.x,FIND(".",_xlpm.x &amp; ".")-1))),""))))))</f>
        <v/>
      </c>
      <c r="D375">
        <v>18.309999999999999</v>
      </c>
      <c r="E375">
        <v>16.262999999999899</v>
      </c>
      <c r="F375" t="str">
        <f>_xlfn.LET(_xlpm.raw,_xlfn.XLOOKUP(A375,SITE1!$C$4:$C$1313,SITE1!$E$4:$E$1313),_xlpm.cleanRaw,SUBSTITUTE(SUBSTITUTE(_xlpm.raw,"_PIN","."),"PIN","."),_xlpm.mainPart,MID(_xlpm.cleanRaw,2,FIND(".",_xlpm.cleanRaw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5" t="str">
        <f>_xlfn.LET(_xlpm.raw,_xlfn.XLOOKUP(A375,SITE5!$C$4:$C$1313,SITE5!$E$4:$E$1313),_xlpm.cleanRaw,SUBSTITUTE(SUBSTITUTE(_xlpm.raw,"_PIN","."),"PIN","."),_xlpm.mainPart,MID(_xlpm.cleanRaw,2,FIND(".",_xlpm.cleanRaw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5" t="str">
        <f>""</f>
        <v/>
      </c>
      <c r="J375" t="str">
        <f t="shared" si="5"/>
        <v>AU32;VNNPRIM;;18.31;16.2629999999999;;;;</v>
      </c>
    </row>
    <row r="376" spans="1:10">
      <c r="A376" t="s">
        <v>5147</v>
      </c>
      <c r="B376" t="str">
        <f>_xlfn.XLOOKUP(A376,SITE1!$R$4:$R$1313,SITE1!$S$4:$S$1313)</f>
        <v>VNNPRIM</v>
      </c>
      <c r="C376" t="str" cm="1">
        <f t="array" ref="C376">_xlfn.TEXTJOIN(",",TRUE,_xlfn.UNIQUE(TRANSPOSE(_xlfn.MAP(_xlfn.XLOOKUP(A376,SITE1!$C$4:$C$1313,SITE1!$F$4:$L$1313),_xlfn.LAMBDA(_xlpm.x,IF(_xlpm.x&lt;&gt;"",TRIM(CLEAN(LEFT(_xlpm.x,FIND(".",_xlpm.x &amp; ".")-1))),""))))))</f>
        <v/>
      </c>
      <c r="D376">
        <v>17.509999999999899</v>
      </c>
      <c r="E376">
        <v>16.262999999999899</v>
      </c>
      <c r="F376" t="str">
        <f>_xlfn.LET(_xlpm.raw,_xlfn.XLOOKUP(A376,SITE1!$C$4:$C$1313,SITE1!$E$4:$E$1313),_xlpm.cleanRaw,SUBSTITUTE(SUBSTITUTE(_xlpm.raw,"_PIN","."),"PIN","."),_xlpm.mainPart,MID(_xlpm.cleanRaw,2,FIND(".",_xlpm.cleanRaw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6" t="str">
        <f>_xlfn.LET(_xlpm.raw,_xlfn.XLOOKUP(A376,SITE3!$C$4:$C$1313,SITE3!$E$4:$E$1313),_xlpm.cleanRaw,SUBSTITUTE(SUBSTITUTE(_xlpm.raw,"_PIN","."),"PIN","."),_xlpm.mainPart,MID(_xlpm.cleanRaw,2,FIND(".",_xlpm.cleanRaw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6" t="str">
        <f>_xlfn.LET(_xlpm.raw,_xlfn.XLOOKUP(A376,SITE5!$C$4:$C$1313,SITE5!$E$4:$E$1313),_xlpm.cleanRaw,SUBSTITUTE(SUBSTITUTE(_xlpm.raw,"_PIN","."),"PIN","."),_xlpm.mainPart,MID(_xlpm.cleanRaw,2,FIND(".",_xlpm.cleanRaw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6" t="str">
        <f>""</f>
        <v/>
      </c>
      <c r="J376" t="str">
        <f t="shared" si="5"/>
        <v>AU34;VNNPRIM;;17.5099999999999;16.2629999999999;;;;</v>
      </c>
    </row>
    <row r="377" spans="1:10">
      <c r="A377" t="s">
        <v>5148</v>
      </c>
      <c r="B377" t="str">
        <f>_xlfn.XLOOKUP(A377,SITE1!$R$4:$R$1313,SITE1!$S$4:$S$1313)</f>
        <v>VNNPRIM</v>
      </c>
      <c r="C377" t="str" cm="1">
        <f t="array" ref="C377">_xlfn.TEXTJOIN(",",TRUE,_xlfn.UNIQUE(TRANSPOSE(_xlfn.MAP(_xlfn.XLOOKUP(A377,SITE1!$C$4:$C$1313,SITE1!$F$4:$L$1313),_xlfn.LAMBDA(_xlpm.x,IF(_xlpm.x&lt;&gt;"",TRIM(CLEAN(LEFT(_xlpm.x,FIND(".",_xlpm.x &amp; ".")-1))),""))))))</f>
        <v/>
      </c>
      <c r="D377">
        <v>16.709999999999901</v>
      </c>
      <c r="E377">
        <v>16.262999999999899</v>
      </c>
      <c r="F377" t="str">
        <f>_xlfn.LET(_xlpm.raw,_xlfn.XLOOKUP(A377,SITE1!$C$4:$C$1313,SITE1!$E$4:$E$1313),_xlpm.cleanRaw,SUBSTITUTE(SUBSTITUTE(_xlpm.raw,"_PIN","."),"PIN","."),_xlpm.mainPart,MID(_xlpm.cleanRaw,2,FIND(".",_xlpm.cleanRaw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7" t="str">
        <f>_xlfn.LET(_xlpm.raw,_xlfn.XLOOKUP(A377,SITE3!$C$4:$C$1313,SITE3!$E$4:$E$1313),_xlpm.cleanRaw,SUBSTITUTE(SUBSTITUTE(_xlpm.raw,"_PIN","."),"PIN","."),_xlpm.mainPart,MID(_xlpm.cleanRaw,2,FIND(".",_xlpm.cleanRaw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7" t="str">
        <f>_xlfn.LET(_xlpm.raw,_xlfn.XLOOKUP(A377,SITE5!$C$4:$C$1313,SITE5!$E$4:$E$1313),_xlpm.cleanRaw,SUBSTITUTE(SUBSTITUTE(_xlpm.raw,"_PIN","."),"PIN","."),_xlpm.mainPart,MID(_xlpm.cleanRaw,2,FIND(".",_xlpm.cleanRaw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7" t="str">
        <f>""</f>
        <v/>
      </c>
      <c r="J377" t="str">
        <f t="shared" si="5"/>
        <v>AU36;VNNPRIM;;16.7099999999999;16.2629999999999;;;;</v>
      </c>
    </row>
    <row r="378" spans="1:10">
      <c r="A378" t="s">
        <v>5117</v>
      </c>
      <c r="B378" t="str">
        <f>_xlfn.XLOOKUP(A378,SITE1!$R$4:$R$1313,SITE1!$S$4:$S$1313)</f>
        <v>VCCSRAM_1P05</v>
      </c>
      <c r="C378" t="str" cm="1">
        <f t="array" ref="C378">_xlfn.TEXTJOIN(",",TRUE,_xlfn.UNIQUE(TRANSPOSE(_xlfn.MAP(_xlfn.XLOOKUP(A378,SITE1!$C$4:$C$1313,SITE1!$F$4:$L$1313),_xlfn.LAMBDA(_xlpm.x,IF(_xlpm.x&lt;&gt;"",TRIM(CLEAN(LEFT(_xlpm.x,FIND(".",_xlpm.x &amp; ".")-1))),""))))))</f>
        <v/>
      </c>
      <c r="D378">
        <v>15.909999999999901</v>
      </c>
      <c r="E378">
        <v>16.262999999999899</v>
      </c>
      <c r="F378" t="str">
        <f>_xlfn.LET(_xlpm.raw,_xlfn.XLOOKUP(A378,SITE1!$C$4:$C$1313,SITE1!$E$4:$E$1313),_xlpm.cleanRaw,SUBSTITUTE(SUBSTITUTE(_xlpm.raw,"_PIN","."),"PIN","."),_xlpm.mainPart,MID(_xlpm.cleanRaw,2,FIND(".",_xlpm.cleanRaw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8" t="str">
        <f>_xlfn.LET(_xlpm.raw,_xlfn.XLOOKUP(A378,SITE3!$C$4:$C$1313,SITE3!$E$4:$E$1313),_xlpm.cleanRaw,SUBSTITUTE(SUBSTITUTE(_xlpm.raw,"_PIN","."),"PIN","."),_xlpm.mainPart,MID(_xlpm.cleanRaw,2,FIND(".",_xlpm.cleanRaw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8" t="str">
        <f>_xlfn.LET(_xlpm.raw,_xlfn.XLOOKUP(A378,SITE5!$C$4:$C$1313,SITE5!$E$4:$E$1313),_xlpm.cleanRaw,SUBSTITUTE(SUBSTITUTE(_xlpm.raw,"_PIN","."),"PIN","."),_xlpm.mainPart,MID(_xlpm.cleanRaw,2,FIND(".",_xlpm.cleanRaw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8" t="str">
        <f>""</f>
        <v/>
      </c>
      <c r="J378" t="str">
        <f t="shared" si="5"/>
        <v>AU37;VCCSRAM_1P05;;15.9099999999999;16.2629999999999;;;;</v>
      </c>
    </row>
    <row r="379" spans="1:10">
      <c r="A379" t="s">
        <v>5118</v>
      </c>
      <c r="B379" t="str">
        <f>_xlfn.XLOOKUP(A379,SITE1!$R$4:$R$1313,SITE1!$S$4:$S$1313)</f>
        <v>VCCSRAM_1P05</v>
      </c>
      <c r="C379" t="str" cm="1">
        <f t="array" ref="C379">_xlfn.TEXTJOIN(",",TRUE,_xlfn.UNIQUE(TRANSPOSE(_xlfn.MAP(_xlfn.XLOOKUP(A379,SITE1!$C$4:$C$1313,SITE1!$F$4:$L$1313),_xlfn.LAMBDA(_xlpm.x,IF(_xlpm.x&lt;&gt;"",TRIM(CLEAN(LEFT(_xlpm.x,FIND(".",_xlpm.x &amp; ".")-1))),""))))))</f>
        <v/>
      </c>
      <c r="D379">
        <v>15.11</v>
      </c>
      <c r="E379">
        <v>16.262999999999899</v>
      </c>
      <c r="F379" t="str">
        <f>_xlfn.LET(_xlpm.raw,_xlfn.XLOOKUP(A379,SITE1!$C$4:$C$1313,SITE1!$E$4:$E$1313),_xlpm.cleanRaw,SUBSTITUTE(SUBSTITUTE(_xlpm.raw,"_PIN","."),"PIN","."),_xlpm.mainPart,MID(_xlpm.cleanRaw,2,FIND(".",_xlpm.cleanRaw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9" t="str">
        <f>_xlfn.LET(_xlpm.raw,_xlfn.XLOOKUP(A379,SITE3!$C$4:$C$1313,SITE3!$E$4:$E$1313),_xlpm.cleanRaw,SUBSTITUTE(SUBSTITUTE(_xlpm.raw,"_PIN","."),"PIN","."),_xlpm.mainPart,MID(_xlpm.cleanRaw,2,FIND(".",_xlpm.cleanRaw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9" t="str">
        <f>_xlfn.LET(_xlpm.raw,_xlfn.XLOOKUP(A379,SITE5!$C$4:$C$1313,SITE5!$E$4:$E$1313),_xlpm.cleanRaw,SUBSTITUTE(SUBSTITUTE(_xlpm.raw,"_PIN","."),"PIN","."),_xlpm.mainPart,MID(_xlpm.cleanRaw,2,FIND(".",_xlpm.cleanRaw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9" t="str">
        <f>""</f>
        <v/>
      </c>
      <c r="J379" t="str">
        <f t="shared" si="5"/>
        <v>AU39;VCCSRAM_1P05;;15.11;16.2629999999999;;;;</v>
      </c>
    </row>
    <row r="380" spans="1:10">
      <c r="A380" t="s">
        <v>5254</v>
      </c>
      <c r="B380" t="str">
        <f>_xlfn.XLOOKUP(A380,SITE1!$R$4:$R$1313,SITE1!$S$4:$S$1313)</f>
        <v>VSS</v>
      </c>
      <c r="C380" t="str" cm="1">
        <f t="array" ref="C380">_xlfn.TEXTJOIN(",",TRUE,_xlfn.UNIQUE(TRANSPOSE(_xlfn.MAP(_xlfn.XLOOKUP(A380,SITE1!$C$4:$C$1313,SITE1!$F$4:$L$1313),_xlfn.LAMBDA(_xlpm.x,IF(_xlpm.x&lt;&gt;"",TRIM(CLEAN(LEFT(_xlpm.x,FIND(".",_xlpm.x &amp; ".")-1))),""))))))</f>
        <v/>
      </c>
      <c r="D380">
        <v>14.309999999999899</v>
      </c>
      <c r="E380">
        <v>16.262999999999899</v>
      </c>
      <c r="F380" t="str">
        <f>_xlfn.LET(_xlpm.raw,_xlfn.XLOOKUP(A380,SITE1!$C$4:$C$1313,SITE1!$E$4:$E$1313),_xlpm.cleanRaw,SUBSTITUTE(SUBSTITUTE(_xlpm.raw,"_PIN","."),"PIN","."),_xlpm.mainPart,MID(_xlpm.cleanRaw,2,FIND(".",_xlpm.cleanRaw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0" t="str">
        <f>_xlfn.LET(_xlpm.raw,_xlfn.XLOOKUP(A380,SITE3!$C$4:$C$1313,SITE3!$E$4:$E$1313),_xlpm.cleanRaw,SUBSTITUTE(SUBSTITUTE(_xlpm.raw,"_PIN","."),"PIN","."),_xlpm.mainPart,MID(_xlpm.cleanRaw,2,FIND(".",_xlpm.cleanRaw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0" t="str">
        <f>_xlfn.LET(_xlpm.raw,_xlfn.XLOOKUP(A380,SITE5!$C$4:$C$1313,SITE5!$E$4:$E$1313),_xlpm.cleanRaw,SUBSTITUTE(SUBSTITUTE(_xlpm.raw,"_PIN","."),"PIN","."),_xlpm.mainPart,MID(_xlpm.cleanRaw,2,FIND(".",_xlpm.cleanRaw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0" t="str">
        <f>""</f>
        <v/>
      </c>
      <c r="J380" t="str">
        <f t="shared" si="5"/>
        <v>AU41;VSS;;14.3099999999999;16.2629999999999;;;;</v>
      </c>
    </row>
    <row r="381" spans="1:10">
      <c r="A381" t="s">
        <v>5062</v>
      </c>
      <c r="B381" t="str">
        <f>_xlfn.XLOOKUP(A381,SITE1!$R$4:$R$1313,SITE1!$S$4:$S$1313)</f>
        <v>VCCMPHY_1P05</v>
      </c>
      <c r="C381" t="str" cm="1">
        <f t="array" ref="C381">_xlfn.TEXTJOIN(",",TRUE,_xlfn.UNIQUE(TRANSPOSE(_xlfn.MAP(_xlfn.XLOOKUP(A381,SITE1!$C$4:$C$1313,SITE1!$F$4:$L$1313),_xlfn.LAMBDA(_xlpm.x,IF(_xlpm.x&lt;&gt;"",TRIM(CLEAN(LEFT(_xlpm.x,FIND(".",_xlpm.x &amp; ".")-1))),""))))))</f>
        <v/>
      </c>
      <c r="D381">
        <v>13.5099999999999</v>
      </c>
      <c r="E381">
        <v>16.262999999999899</v>
      </c>
      <c r="F381" t="str">
        <f>_xlfn.LET(_xlpm.raw,_xlfn.XLOOKUP(A381,SITE1!$C$4:$C$1313,SITE1!$E$4:$E$1313),_xlpm.cleanRaw,SUBSTITUTE(SUBSTITUTE(_xlpm.raw,"_PIN","."),"PIN","."),_xlpm.mainPart,MID(_xlpm.cleanRaw,2,FIND(".",_xlpm.cleanRaw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1" t="str">
        <f>_xlfn.LET(_xlpm.raw,_xlfn.XLOOKUP(A381,SITE5!$C$4:$C$1313,SITE5!$E$4:$E$1313),_xlpm.cleanRaw,SUBSTITUTE(SUBSTITUTE(_xlpm.raw,"_PIN","."),"PIN","."),_xlpm.mainPart,MID(_xlpm.cleanRaw,2,FIND(".",_xlpm.cleanRaw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1" t="str">
        <f>""</f>
        <v/>
      </c>
      <c r="J381" t="str">
        <f t="shared" si="5"/>
        <v>AU43;VCCMPHY_1P05;;13.5099999999999;16.2629999999999;;;;</v>
      </c>
    </row>
    <row r="382" spans="1:10">
      <c r="A382" t="s">
        <v>5063</v>
      </c>
      <c r="B382" t="str">
        <f>_xlfn.XLOOKUP(A382,SITE1!$R$4:$R$1313,SITE1!$S$4:$S$1313)</f>
        <v>VCCMPHY_1P05</v>
      </c>
      <c r="C382" t="str" cm="1">
        <f t="array" ref="C382">_xlfn.TEXTJOIN(",",TRUE,_xlfn.UNIQUE(TRANSPOSE(_xlfn.MAP(_xlfn.XLOOKUP(A382,SITE1!$C$4:$C$1313,SITE1!$F$4:$L$1313),_xlfn.LAMBDA(_xlpm.x,IF(_xlpm.x&lt;&gt;"",TRIM(CLEAN(LEFT(_xlpm.x,FIND(".",_xlpm.x &amp; ".")-1))),""))))))</f>
        <v/>
      </c>
      <c r="D382">
        <v>12.71</v>
      </c>
      <c r="E382">
        <v>16.262999999999899</v>
      </c>
      <c r="F382" t="str">
        <f>_xlfn.LET(_xlpm.raw,_xlfn.XLOOKUP(A382,SITE1!$C$4:$C$1313,SITE1!$E$4:$E$1313),_xlpm.cleanRaw,SUBSTITUTE(SUBSTITUTE(_xlpm.raw,"_PIN","."),"PIN","."),_xlpm.mainPart,MID(_xlpm.cleanRaw,2,FIND(".",_xlpm.cleanRaw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2" t="str">
        <f>_xlfn.LET(_xlpm.raw,_xlfn.XLOOKUP(A382,SITE3!$C$4:$C$1313,SITE3!$E$4:$E$1313),_xlpm.cleanRaw,SUBSTITUTE(SUBSTITUTE(_xlpm.raw,"_PIN","."),"PIN","."),_xlpm.mainPart,MID(_xlpm.cleanRaw,2,FIND(".",_xlpm.cleanRaw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2" t="str">
        <f>_xlfn.LET(_xlpm.raw,_xlfn.XLOOKUP(A382,SITE5!$C$4:$C$1313,SITE5!$E$4:$E$1313),_xlpm.cleanRaw,SUBSTITUTE(SUBSTITUTE(_xlpm.raw,"_PIN","."),"PIN","."),_xlpm.mainPart,MID(_xlpm.cleanRaw,2,FIND(".",_xlpm.cleanRaw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2" t="str">
        <f>""</f>
        <v/>
      </c>
      <c r="J382" t="str">
        <f t="shared" si="5"/>
        <v>AU45;VCCMPHY_1P05;;12.71;16.2629999999999;;;;</v>
      </c>
    </row>
    <row r="383" spans="1:10">
      <c r="A383" t="s">
        <v>5255</v>
      </c>
      <c r="B383" t="str">
        <f>_xlfn.XLOOKUP(A383,SITE1!$R$4:$R$1313,SITE1!$S$4:$S$1313)</f>
        <v>VSS</v>
      </c>
      <c r="C383" t="str" cm="1">
        <f t="array" ref="C383">_xlfn.TEXTJOIN(",",TRUE,_xlfn.UNIQUE(TRANSPOSE(_xlfn.MAP(_xlfn.XLOOKUP(A383,SITE1!$C$4:$C$1313,SITE1!$F$4:$L$1313),_xlfn.LAMBDA(_xlpm.x,IF(_xlpm.x&lt;&gt;"",TRIM(CLEAN(LEFT(_xlpm.x,FIND(".",_xlpm.x &amp; ".")-1))),""))))))</f>
        <v/>
      </c>
      <c r="D383">
        <v>11.908999999999899</v>
      </c>
      <c r="E383">
        <v>16.262999999999899</v>
      </c>
      <c r="F383" t="str">
        <f>_xlfn.LET(_xlpm.raw,_xlfn.XLOOKUP(A383,SITE1!$C$4:$C$1313,SITE1!$E$4:$E$1313),_xlpm.cleanRaw,SUBSTITUTE(SUBSTITUTE(_xlpm.raw,"_PIN","."),"PIN","."),_xlpm.mainPart,MID(_xlpm.cleanRaw,2,FIND(".",_xlpm.cleanRaw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3" t="str">
        <f>_xlfn.LET(_xlpm.raw,_xlfn.XLOOKUP(A383,SITE3!$C$4:$C$1313,SITE3!$E$4:$E$1313),_xlpm.cleanRaw,SUBSTITUTE(SUBSTITUTE(_xlpm.raw,"_PIN","."),"PIN","."),_xlpm.mainPart,MID(_xlpm.cleanRaw,2,FIND(".",_xlpm.cleanRaw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3" t="str">
        <f>_xlfn.LET(_xlpm.raw,_xlfn.XLOOKUP(A383,SITE5!$C$4:$C$1313,SITE5!$E$4:$E$1313),_xlpm.cleanRaw,SUBSTITUTE(SUBSTITUTE(_xlpm.raw,"_PIN","."),"PIN","."),_xlpm.mainPart,MID(_xlpm.cleanRaw,2,FIND(".",_xlpm.cleanRaw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3" t="str">
        <f>""</f>
        <v/>
      </c>
      <c r="J383" t="str">
        <f t="shared" si="5"/>
        <v>AU46;VSS;;11.9089999999999;16.2629999999999;;;;</v>
      </c>
    </row>
    <row r="384" spans="1:10">
      <c r="A384" t="s">
        <v>5018</v>
      </c>
      <c r="B384" t="str">
        <f>_xlfn.XLOOKUP(A384,SITE1!$R$4:$R$1313,SITE1!$S$4:$S$1313)</f>
        <v>VCCAPCIE3PLL_1P05</v>
      </c>
      <c r="C384" t="str" cm="1">
        <f t="array" ref="C384">_xlfn.TEXTJOIN(",",TRUE,_xlfn.UNIQUE(TRANSPOSE(_xlfn.MAP(_xlfn.XLOOKUP(A384,SITE1!$C$4:$C$1313,SITE1!$F$4:$L$1313),_xlfn.LAMBDA(_xlpm.x,IF(_xlpm.x&lt;&gt;"",TRIM(CLEAN(LEFT(_xlpm.x,FIND(".",_xlpm.x &amp; ".")-1))),""))))))</f>
        <v/>
      </c>
      <c r="D384">
        <v>11.108999999999901</v>
      </c>
      <c r="E384">
        <v>16.262999999999899</v>
      </c>
      <c r="F384" t="str">
        <f>_xlfn.LET(_xlpm.raw,_xlfn.XLOOKUP(A384,SITE1!$C$4:$C$1313,SITE1!$E$4:$E$1313),_xlpm.cleanRaw,SUBSTITUTE(SUBSTITUTE(_xlpm.raw,"_PIN","."),"PIN","."),_xlpm.mainPart,MID(_xlpm.cleanRaw,2,FIND(".",_xlpm.cleanRaw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4" t="str">
        <f>_xlfn.LET(_xlpm.raw,_xlfn.XLOOKUP(A384,SITE3!$C$4:$C$1313,SITE3!$E$4:$E$1313),_xlpm.cleanRaw,SUBSTITUTE(SUBSTITUTE(_xlpm.raw,"_PIN","."),"PIN","."),_xlpm.mainPart,MID(_xlpm.cleanRaw,2,FIND(".",_xlpm.cleanRaw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4" t="str">
        <f>_xlfn.LET(_xlpm.raw,_xlfn.XLOOKUP(A384,SITE5!$C$4:$C$1313,SITE5!$E$4:$E$1313),_xlpm.cleanRaw,SUBSTITUTE(SUBSTITUTE(_xlpm.raw,"_PIN","."),"PIN","."),_xlpm.mainPart,MID(_xlpm.cleanRaw,2,FIND(".",_xlpm.cleanRaw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4" t="str">
        <f>""</f>
        <v/>
      </c>
      <c r="J384" t="str">
        <f t="shared" si="5"/>
        <v>AU48;VCCAPCIE3PLL_1P05;;11.1089999999999;16.2629999999999;;;;</v>
      </c>
    </row>
    <row r="385" spans="1:10">
      <c r="A385" t="s">
        <v>5256</v>
      </c>
      <c r="B385" t="str">
        <f>_xlfn.XLOOKUP(A385,SITE1!$R$4:$R$1313,SITE1!$S$4:$S$1313)</f>
        <v>VSS</v>
      </c>
      <c r="C385" t="str" cm="1">
        <f t="array" ref="C385">_xlfn.TEXTJOIN(",",TRUE,_xlfn.UNIQUE(TRANSPOSE(_xlfn.MAP(_xlfn.XLOOKUP(A385,SITE1!$C$4:$C$1313,SITE1!$F$4:$L$1313),_xlfn.LAMBDA(_xlpm.x,IF(_xlpm.x&lt;&gt;"",TRIM(CLEAN(LEFT(_xlpm.x,FIND(".",_xlpm.x &amp; ".")-1))),""))))))</f>
        <v/>
      </c>
      <c r="D385">
        <v>10.299999999999899</v>
      </c>
      <c r="E385">
        <v>16.033999999999999</v>
      </c>
      <c r="F385" t="str">
        <f>_xlfn.LET(_xlpm.raw,_xlfn.XLOOKUP(A385,SITE1!$C$4:$C$1313,SITE1!$E$4:$E$1313),_xlpm.cleanRaw,SUBSTITUTE(SUBSTITUTE(_xlpm.raw,"_PIN","."),"PIN","."),_xlpm.mainPart,MID(_xlpm.cleanRaw,2,FIND(".",_xlpm.cleanRaw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5" t="str">
        <f>_xlfn.LET(_xlpm.raw,_xlfn.XLOOKUP(A385,SITE3!$C$4:$C$1313,SITE3!$E$4:$E$1313),_xlpm.cleanRaw,SUBSTITUTE(SUBSTITUTE(_xlpm.raw,"_PIN","."),"PIN","."),_xlpm.mainPart,MID(_xlpm.cleanRaw,2,FIND(".",_xlpm.cleanRaw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5" t="str">
        <f>_xlfn.LET(_xlpm.raw,_xlfn.XLOOKUP(A385,SITE5!$C$4:$C$1313,SITE5!$E$4:$E$1313),_xlpm.cleanRaw,SUBSTITUTE(SUBSTITUTE(_xlpm.raw,"_PIN","."),"PIN","."),_xlpm.mainPart,MID(_xlpm.cleanRaw,2,FIND(".",_xlpm.cleanRaw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5" t="str">
        <f>""</f>
        <v/>
      </c>
      <c r="J385" t="str">
        <f t="shared" si="5"/>
        <v>AU50;VSS;;10.2999999999999;16.034;;;;</v>
      </c>
    </row>
    <row r="386" spans="1:10">
      <c r="A386" t="s">
        <v>5257</v>
      </c>
      <c r="B386" t="str">
        <f>_xlfn.XLOOKUP(A386,SITE1!$R$4:$R$1313,SITE1!$S$4:$S$1313)</f>
        <v>VSS</v>
      </c>
      <c r="C386" t="str" cm="1">
        <f t="array" ref="C386">_xlfn.TEXTJOIN(",",TRUE,_xlfn.UNIQUE(TRANSPOSE(_xlfn.MAP(_xlfn.XLOOKUP(A386,SITE1!$C$4:$C$1313,SITE1!$F$4:$L$1313),_xlfn.LAMBDA(_xlpm.x,IF(_xlpm.x&lt;&gt;"",TRIM(CLEAN(LEFT(_xlpm.x,FIND(".",_xlpm.x &amp; ".")-1))),""))))))</f>
        <v/>
      </c>
      <c r="D386">
        <v>8.5829999999999895</v>
      </c>
      <c r="E386">
        <v>16.033999999999999</v>
      </c>
      <c r="F386" t="str">
        <f>_xlfn.LET(_xlpm.raw,_xlfn.XLOOKUP(A386,SITE1!$C$4:$C$1313,SITE1!$E$4:$E$1313),_xlpm.cleanRaw,SUBSTITUTE(SUBSTITUTE(_xlpm.raw,"_PIN","."),"PIN","."),_xlpm.mainPart,MID(_xlpm.cleanRaw,2,FIND(".",_xlpm.cleanRaw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6" t="str">
        <f>_xlfn.LET(_xlpm.raw,_xlfn.XLOOKUP(A386,SITE3!$C$4:$C$1313,SITE3!$E$4:$E$1313),_xlpm.cleanRaw,SUBSTITUTE(SUBSTITUTE(_xlpm.raw,"_PIN","."),"PIN","."),_xlpm.mainPart,MID(_xlpm.cleanRaw,2,FIND(".",_xlpm.cleanRaw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6" t="str">
        <f>_xlfn.LET(_xlpm.raw,_xlfn.XLOOKUP(A386,SITE5!$C$4:$C$1313,SITE5!$E$4:$E$1313),_xlpm.cleanRaw,SUBSTITUTE(SUBSTITUTE(_xlpm.raw,"_PIN","."),"PIN","."),_xlpm.mainPart,MID(_xlpm.cleanRaw,2,FIND(".",_xlpm.cleanRaw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6" t="str">
        <f>""</f>
        <v/>
      </c>
      <c r="J386" t="str">
        <f t="shared" ref="J386:J449" si="6">A386&amp;";"&amp;B386&amp;";"&amp;C386&amp;";"&amp;D386&amp;";"&amp;E386&amp;";"&amp;F386&amp;";"&amp;G386&amp;";"&amp;H386&amp;";"&amp;I386</f>
        <v>AU54;VSS;;8.58299999999999;16.034;;;;</v>
      </c>
    </row>
    <row r="387" spans="1:10">
      <c r="A387" t="s">
        <v>3630</v>
      </c>
      <c r="B387" t="str">
        <f>_xlfn.XLOOKUP(A387,SITE1!$R$4:$R$1313,SITE1!$S$4:$S$1313)</f>
        <v>GPP_E_12_USB2_OCB_3</v>
      </c>
      <c r="C387" t="str" cm="1">
        <f t="array" ref="C387">_xlfn.TEXTJOIN(",",TRUE,_xlfn.UNIQUE(TRANSPOSE(_xlfn.MAP(_xlfn.XLOOKUP(A387,SITE1!$C$4:$C$1313,SITE1!$F$4:$L$1313),_xlfn.LAMBDA(_xlpm.x,IF(_xlpm.x&lt;&gt;"",TRIM(CLEAN(LEFT(_xlpm.x,FIND(".",_xlpm.x &amp; ".")-1))),""))))))</f>
        <v/>
      </c>
      <c r="D387">
        <v>6.8659999999999997</v>
      </c>
      <c r="E387">
        <v>16.033999999999999</v>
      </c>
      <c r="F387" t="str">
        <f>_xlfn.LET(_xlpm.raw,_xlfn.XLOOKUP(A387,SITE1!$C$4:$C$1313,SITE1!$E$4:$E$1313),_xlpm.cleanRaw,SUBSTITUTE(SUBSTITUTE(_xlpm.raw,"_PIN","."),"PIN","."),_xlpm.mainPart,MID(_xlpm.cleanRaw,2,FIND(".",_xlpm.cleanRaw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G387" t="str">
        <f>_xlfn.LET(_xlpm.raw,_xlfn.XLOOKUP(A387,SITE3!$C$4:$C$1313,SITE3!$E$4:$E$1313),_xlpm.cleanRaw,SUBSTITUTE(SUBSTITUTE(_xlpm.raw,"_PIN","."),"PIN","."),_xlpm.mainPart,MID(_xlpm.cleanRaw,2,FIND(".",_xlpm.cleanRaw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H387" t="str">
        <f>_xlfn.LET(_xlpm.raw,_xlfn.XLOOKUP(A387,SITE5!$C$4:$C$1313,SITE5!$E$4:$E$1313),_xlpm.cleanRaw,SUBSTITUTE(SUBSTITUTE(_xlpm.raw,"_PIN","."),"PIN","."),_xlpm.mainPart,MID(_xlpm.cleanRaw,2,FIND(".",_xlpm.cleanRaw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I387" t="str">
        <f>""</f>
        <v/>
      </c>
      <c r="J387" t="str">
        <f t="shared" si="6"/>
        <v>AU58;GPP_E_12_USB2_OCB_3;;6.866;16.034;507117;504117;809115;</v>
      </c>
    </row>
    <row r="388" spans="1:10">
      <c r="A388" t="s">
        <v>6063</v>
      </c>
      <c r="B388" t="str">
        <f>_xlfn.XLOOKUP(A388,SITE1!$R$4:$R$1313,SITE1!$S$4:$S$1313)</f>
        <v>VSS</v>
      </c>
      <c r="C388" t="str" cm="1">
        <f t="array" ref="C388">_xlfn.TEXTJOIN(",",TRUE,_xlfn.UNIQUE(TRANSPOSE(_xlfn.MAP(_xlfn.XLOOKUP(A388,SITE1!$C$4:$C$1313,SITE1!$F$4:$L$1313),_xlfn.LAMBDA(_xlpm.x,IF(_xlpm.x&lt;&gt;"",TRIM(CLEAN(LEFT(_xlpm.x,FIND(".",_xlpm.x &amp; ".")-1))),""))))))</f>
        <v/>
      </c>
      <c r="D388">
        <v>5.149</v>
      </c>
      <c r="E388">
        <v>16.033999999999999</v>
      </c>
      <c r="F388" t="str">
        <f>_xlfn.LET(_xlpm.raw,_xlfn.XLOOKUP(A388,SITE1!$C$4:$C$1313,SITE1!$E$4:$E$1313),_xlpm.cleanRaw,SUBSTITUTE(SUBSTITUTE(_xlpm.raw,"_PIN","."),"PIN","."),_xlpm.mainPart,MID(_xlpm.cleanRaw,2,FIND(".",_xlpm.cleanRaw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8" t="str">
        <f>_xlfn.LET(_xlpm.raw,_xlfn.XLOOKUP(A388,SITE5!$C$4:$C$1313,SITE5!$E$4:$E$1313),_xlpm.cleanRaw,SUBSTITUTE(SUBSTITUTE(_xlpm.raw,"_PIN","."),"PIN","."),_xlpm.mainPart,MID(_xlpm.cleanRaw,2,FIND(".",_xlpm.cleanRaw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8" t="str">
        <f>""</f>
        <v/>
      </c>
      <c r="J388" t="str">
        <f t="shared" si="6"/>
        <v>AU61;VSS;;5.149;16.034;;;;</v>
      </c>
    </row>
    <row r="389" spans="1:10">
      <c r="A389" t="s">
        <v>4546</v>
      </c>
      <c r="B389" t="str">
        <f>_xlfn.XLOOKUP(A389,SITE1!$R$4:$R$1313,SITE1!$S$4:$S$1313)</f>
        <v>PCIE_10_SSATA_4_RXP</v>
      </c>
      <c r="C389" t="str" cm="1">
        <f t="array" ref="C389">_xlfn.TEXTJOIN(",",TRUE,_xlfn.UNIQUE(TRANSPOSE(_xlfn.MAP(_xlfn.XLOOKUP(A389,SITE1!$C$4:$C$1313,SITE1!$F$4:$L$1313),_xlfn.LAMBDA(_xlpm.x,IF(_xlpm.x&lt;&gt;"",TRIM(CLEAN(LEFT(_xlpm.x,FIND(".",_xlpm.x &amp; ".")-1))),""))))))</f>
        <v>CA212</v>
      </c>
      <c r="D389">
        <v>3.4319999999999902</v>
      </c>
      <c r="E389">
        <v>16.033999999999999</v>
      </c>
      <c r="F389" t="str">
        <f>_xlfn.LET(_xlpm.raw,_xlfn.XLOOKUP(A389,SITE1!$C$4:$C$1313,SITE1!$E$4:$E$1313),_xlpm.cleanRaw,SUBSTITUTE(SUBSTITUTE(_xlpm.raw,"_PIN","."),"PIN","."),_xlpm.mainPart,MID(_xlpm.cleanRaw,2,FIND(".",_xlpm.cleanRaw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9" t="str">
        <f>_xlfn.LET(_xlpm.raw,_xlfn.XLOOKUP(A389,SITE3!$C$4:$C$1313,SITE3!$E$4:$E$1313),_xlpm.cleanRaw,SUBSTITUTE(SUBSTITUTE(_xlpm.raw,"_PIN","."),"PIN","."),_xlpm.mainPart,MID(_xlpm.cleanRaw,2,FIND(".",_xlpm.cleanRaw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9" t="str">
        <f>_xlfn.LET(_xlpm.raw,_xlfn.XLOOKUP(A389,SITE5!$C$4:$C$1313,SITE5!$E$4:$E$1313),_xlpm.cleanRaw,SUBSTITUTE(SUBSTITUTE(_xlpm.raw,"_PIN","."),"PIN","."),_xlpm.mainPart,MID(_xlpm.cleanRaw,2,FIND(".",_xlpm.cleanRaw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9" t="str">
        <f>""</f>
        <v/>
      </c>
      <c r="J389" t="str">
        <f t="shared" si="6"/>
        <v>AU65;PCIE_10_SSATA_4_RXP;CA212;3.43199999999999;16.034;;;;</v>
      </c>
    </row>
    <row r="390" spans="1:10">
      <c r="A390" t="s">
        <v>136</v>
      </c>
      <c r="B390" t="str">
        <f>_xlfn.XLOOKUP(A390,SITE1!$R$4:$R$1313,SITE1!$S$4:$S$1313)</f>
        <v>GPP_H_7_SRCCLKREQB_13</v>
      </c>
      <c r="C390" t="str" cm="1">
        <f t="array" ref="C390">_xlfn.TEXTJOIN(",",TRUE,_xlfn.UNIQUE(TRANSPOSE(_xlfn.MAP(_xlfn.XLOOKUP(A390,SITE1!$C$4:$C$1313,SITE1!$F$4:$L$1313),_xlfn.LAMBDA(_xlpm.x,IF(_xlpm.x&lt;&gt;"",TRIM(CLEAN(LEFT(_xlpm.x,FIND(".",_xlpm.x &amp; ".")-1))),""))))))</f>
        <v/>
      </c>
      <c r="D390">
        <v>32.619999999999997</v>
      </c>
      <c r="E390">
        <v>16.309999999999999</v>
      </c>
      <c r="F390" t="str">
        <f>_xlfn.LET(_xlpm.raw,_xlfn.XLOOKUP(A390,SITE1!$C$4:$C$1313,SITE1!$E$4:$E$1313),_xlpm.cleanRaw,SUBSTITUTE(SUBSTITUTE(_xlpm.raw,"_PIN","."),"PIN","."),_xlpm.mainPart,MID(_xlpm.cleanRaw,2,FIND(".",_xlpm.cleanRaw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390" t="str">
        <f>_xlfn.LET(_xlpm.raw,_xlfn.XLOOKUP(A390,SITE3!$C$4:$C$1313,SITE3!$E$4:$E$1313),_xlpm.cleanRaw,SUBSTITUTE(SUBSTITUTE(_xlpm.raw,"_PIN","."),"PIN","."),_xlpm.mainPart,MID(_xlpm.cleanRaw,2,FIND(".",_xlpm.cleanRaw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803109</v>
      </c>
      <c r="H390" t="str">
        <f>_xlfn.LET(_xlpm.raw,_xlfn.XLOOKUP(A390,SITE5!$C$4:$C$1313,SITE5!$E$4:$E$1313),_xlpm.cleanRaw,SUBSTITUTE(SUBSTITUTE(_xlpm.raw,"_PIN","."),"PIN","."),_xlpm.mainPart,MID(_xlpm.cleanRaw,2,FIND(".",_xlpm.cleanRaw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704109</v>
      </c>
      <c r="I390" t="str">
        <f>""</f>
        <v/>
      </c>
      <c r="J390" t="str">
        <f t="shared" si="6"/>
        <v>AV1;GPP_H_7_SRCCLKREQB_13;;32.62;16.31;606109;803109;704109;</v>
      </c>
    </row>
    <row r="391" spans="1:10">
      <c r="A391" t="s">
        <v>41</v>
      </c>
      <c r="B391" t="str">
        <f>_xlfn.XLOOKUP(A391,SITE1!$R$4:$R$1313,SITE1!$S$4:$S$1313)</f>
        <v>GPP_H_2_SRCCLKREQB_8</v>
      </c>
      <c r="C391" t="str" cm="1">
        <f t="array" ref="C391">_xlfn.TEXTJOIN(",",TRUE,_xlfn.UNIQUE(TRANSPOSE(_xlfn.MAP(_xlfn.XLOOKUP(A391,SITE1!$C$4:$C$1313,SITE1!$F$4:$L$1313),_xlfn.LAMBDA(_xlpm.x,IF(_xlpm.x&lt;&gt;"",TRIM(CLEAN(LEFT(_xlpm.x,FIND(".",_xlpm.x &amp; ".")-1))),""))))))</f>
        <v/>
      </c>
      <c r="D391">
        <v>31.79</v>
      </c>
      <c r="E391">
        <v>16.309999999999999</v>
      </c>
      <c r="F391" t="str">
        <f>_xlfn.LET(_xlpm.raw,_xlfn.XLOOKUP(A391,SITE1!$C$4:$C$1313,SITE1!$E$4:$E$1313),_xlpm.cleanRaw,SUBSTITUTE(SUBSTITUTE(_xlpm.raw,"_PIN","."),"PIN","."),_xlpm.mainPart,MID(_xlpm.cleanRaw,2,FIND(".",_xlpm.cleanRaw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602083</v>
      </c>
      <c r="G391" t="str">
        <f>_xlfn.LET(_xlpm.raw,_xlfn.XLOOKUP(A391,SITE3!$C$4:$C$1313,SITE3!$E$4:$E$1313),_xlpm.cleanRaw,SUBSTITUTE(SUBSTITUTE(_xlpm.raw,"_PIN","."),"PIN","."),_xlpm.mainPart,MID(_xlpm.cleanRaw,2,FIND(".",_xlpm.cleanRaw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802041</v>
      </c>
      <c r="H391" t="str">
        <f>_xlfn.LET(_xlpm.raw,_xlfn.XLOOKUP(A391,SITE5!$C$4:$C$1313,SITE5!$E$4:$E$1313),_xlpm.cleanRaw,SUBSTITUTE(SUBSTITUTE(_xlpm.raw,"_PIN","."),"PIN","."),_xlpm.mainPart,MID(_xlpm.cleanRaw,2,FIND(".",_xlpm.cleanRaw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I391" t="str">
        <f>""</f>
        <v/>
      </c>
      <c r="J391" t="str">
        <f t="shared" si="6"/>
        <v>AV3;GPP_H_2_SRCCLKREQB_8;;31.79;16.31;602083;802041;706039;</v>
      </c>
    </row>
    <row r="392" spans="1:10">
      <c r="A392" t="s">
        <v>109</v>
      </c>
      <c r="B392" t="str">
        <f>_xlfn.XLOOKUP(A392,SITE1!$R$4:$R$1313,SITE1!$S$4:$S$1313)</f>
        <v>VSS</v>
      </c>
      <c r="C392" t="str" cm="1">
        <f t="array" ref="C392">_xlfn.TEXTJOIN(",",TRUE,_xlfn.UNIQUE(TRANSPOSE(_xlfn.MAP(_xlfn.XLOOKUP(A392,SITE1!$C$4:$C$1313,SITE1!$F$4:$L$1313),_xlfn.LAMBDA(_xlpm.x,IF(_xlpm.x&lt;&gt;"",TRIM(CLEAN(LEFT(_xlpm.x,FIND(".",_xlpm.x &amp; ".")-1))),""))))))</f>
        <v/>
      </c>
      <c r="D392">
        <v>30.96</v>
      </c>
      <c r="E392">
        <v>16.309999999999999</v>
      </c>
      <c r="F392" t="str">
        <f>_xlfn.LET(_xlpm.raw,_xlfn.XLOOKUP(A392,SITE1!$C$4:$C$1313,SITE1!$E$4:$E$1313),_xlpm.cleanRaw,SUBSTITUTE(SUBSTITUTE(_xlpm.raw,"_PIN","."),"PIN","."),_xlpm.mainPart,MID(_xlpm.cleanRaw,2,FIND(".",_xlpm.cleanRaw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2" t="str">
        <f>_xlfn.LET(_xlpm.raw,_xlfn.XLOOKUP(A392,SITE3!$C$4:$C$1313,SITE3!$E$4:$E$1313),_xlpm.cleanRaw,SUBSTITUTE(SUBSTITUTE(_xlpm.raw,"_PIN","."),"PIN","."),_xlpm.mainPart,MID(_xlpm.cleanRaw,2,FIND(".",_xlpm.cleanRaw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2" t="str">
        <f>_xlfn.LET(_xlpm.raw,_xlfn.XLOOKUP(A392,SITE5!$C$4:$C$1313,SITE5!$E$4:$E$1313),_xlpm.cleanRaw,SUBSTITUTE(SUBSTITUTE(_xlpm.raw,"_PIN","."),"PIN","."),_xlpm.mainPart,MID(_xlpm.cleanRaw,2,FIND(".",_xlpm.cleanRaw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2" t="str">
        <f>""</f>
        <v/>
      </c>
      <c r="J392" t="str">
        <f t="shared" si="6"/>
        <v>AV5;VSS;;30.96;16.31;;;;</v>
      </c>
    </row>
    <row r="393" spans="1:10">
      <c r="A393" t="s">
        <v>90</v>
      </c>
      <c r="B393" t="str">
        <f>_xlfn.XLOOKUP(A393,SITE1!$R$4:$R$1313,SITE1!$S$4:$S$1313)</f>
        <v>GPP_G_14_GSXDIN</v>
      </c>
      <c r="C393" t="str" cm="1">
        <f t="array" ref="C393">_xlfn.TEXTJOIN(",",TRUE,_xlfn.UNIQUE(TRANSPOSE(_xlfn.MAP(_xlfn.XLOOKUP(A393,SITE1!$C$4:$C$1313,SITE1!$F$4:$L$1313),_xlfn.LAMBDA(_xlpm.x,IF(_xlpm.x&lt;&gt;"",TRIM(CLEAN(LEFT(_xlpm.x,FIND(".",_xlpm.x &amp; ".")-1))),""))))))</f>
        <v/>
      </c>
      <c r="D393">
        <v>30.045999999999999</v>
      </c>
      <c r="E393">
        <v>16.529</v>
      </c>
      <c r="F393" t="str">
        <f>_xlfn.LET(_xlpm.raw,_xlfn.XLOOKUP(A393,SITE1!$C$4:$C$1313,SITE1!$E$4:$E$1313),_xlpm.cleanRaw,SUBSTITUTE(SUBSTITUTE(_xlpm.raw,"_PIN","."),"PIN","."),_xlpm.mainPart,MID(_xlpm.cleanRaw,2,FIND(".",_xlpm.cleanRaw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393" t="str">
        <f>_xlfn.LET(_xlpm.raw,_xlfn.XLOOKUP(A393,SITE3!$C$4:$C$1313,SITE3!$E$4:$E$1313),_xlpm.cleanRaw,SUBSTITUTE(SUBSTITUTE(_xlpm.raw,"_PIN","."),"PIN","."),_xlpm.mainPart,MID(_xlpm.cleanRaw,2,FIND(".",_xlpm.cleanRaw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805067</v>
      </c>
      <c r="H393" t="str">
        <f>_xlfn.LET(_xlpm.raw,_xlfn.XLOOKUP(A393,SITE5!$C$4:$C$1313,SITE5!$E$4:$E$1313),_xlpm.cleanRaw,SUBSTITUTE(SUBSTITUTE(_xlpm.raw,"_PIN","."),"PIN","."),_xlpm.mainPart,MID(_xlpm.cleanRaw,2,FIND(".",_xlpm.cleanRaw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702067</v>
      </c>
      <c r="I393" t="str">
        <f>""</f>
        <v/>
      </c>
      <c r="J393" t="str">
        <f t="shared" si="6"/>
        <v>AV7;GPP_G_14_GSXDIN;;30.046;16.529;608067;805067;702067;</v>
      </c>
    </row>
    <row r="394" spans="1:10">
      <c r="A394" t="s">
        <v>103</v>
      </c>
      <c r="B394" t="str">
        <f>_xlfn.XLOOKUP(A394,SITE1!$R$4:$R$1313,SITE1!$S$4:$S$1313)</f>
        <v>GPP_G_9_FAN_PWM_1_FAN_PWM1IE</v>
      </c>
      <c r="C394" t="str" cm="1">
        <f t="array" ref="C394">_xlfn.TEXTJOIN(",",TRUE,_xlfn.UNIQUE(TRANSPOSE(_xlfn.MAP(_xlfn.XLOOKUP(A394,SITE1!$C$4:$C$1313,SITE1!$F$4:$L$1313),_xlfn.LAMBDA(_xlpm.x,IF(_xlpm.x&lt;&gt;"",TRIM(CLEAN(LEFT(_xlpm.x,FIND(".",_xlpm.x &amp; ".")-1))),""))))))</f>
        <v/>
      </c>
      <c r="D394">
        <v>28.329000000000001</v>
      </c>
      <c r="E394">
        <v>16.529</v>
      </c>
      <c r="F394" t="str">
        <f>_xlfn.LET(_xlpm.raw,_xlfn.XLOOKUP(A394,SITE1!$C$4:$C$1313,SITE1!$E$4:$E$1313),_xlpm.cleanRaw,SUBSTITUTE(SUBSTITUTE(_xlpm.raw,"_PIN","."),"PIN","."),_xlpm.mainPart,MID(_xlpm.cleanRaw,2,FIND(".",_xlpm.cleanRaw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394" t="str">
        <f>_xlfn.LET(_xlpm.raw,_xlfn.XLOOKUP(A394,SITE3!$C$4:$C$1313,SITE3!$E$4:$E$1313),_xlpm.cleanRaw,SUBSTITUTE(SUBSTITUTE(_xlpm.raw,"_PIN","."),"PIN","."),_xlpm.mainPart,MID(_xlpm.cleanRaw,2,FIND(".",_xlpm.cleanRaw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802081</v>
      </c>
      <c r="H394" t="str">
        <f>_xlfn.LET(_xlpm.raw,_xlfn.XLOOKUP(A394,SITE5!$C$4:$C$1313,SITE5!$E$4:$E$1313),_xlpm.cleanRaw,SUBSTITUTE(SUBSTITUTE(_xlpm.raw,"_PIN","."),"PIN","."),_xlpm.mainPart,MID(_xlpm.cleanRaw,2,FIND(".",_xlpm.cleanRaw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705081</v>
      </c>
      <c r="I394" t="str">
        <f>""</f>
        <v/>
      </c>
      <c r="J394" t="str">
        <f t="shared" si="6"/>
        <v>AV11;GPP_G_9_FAN_PWM_1_FAN_PWM1IE;;28.329;16.529;605081;802081;705081;</v>
      </c>
    </row>
    <row r="395" spans="1:10">
      <c r="A395" t="s">
        <v>234</v>
      </c>
      <c r="B395" t="str">
        <f>_xlfn.XLOOKUP(A395,SITE1!$R$4:$R$1313,SITE1!$S$4:$S$1313)</f>
        <v>GPP_G_1_FAN_TACH_1_FAN_TACH1IE</v>
      </c>
      <c r="C395" t="str" cm="1">
        <f t="array" ref="C395">_xlfn.TEXTJOIN(",",TRUE,_xlfn.UNIQUE(TRANSPOSE(_xlfn.MAP(_xlfn.XLOOKUP(A395,SITE1!$C$4:$C$1313,SITE1!$F$4:$L$1313),_xlfn.LAMBDA(_xlpm.x,IF(_xlpm.x&lt;&gt;"",TRIM(CLEAN(LEFT(_xlpm.x,FIND(".",_xlpm.x &amp; ".")-1))),""))))))</f>
        <v/>
      </c>
      <c r="D395">
        <v>26.611999999999998</v>
      </c>
      <c r="E395">
        <v>16.529</v>
      </c>
      <c r="F395" t="str">
        <f>_xlfn.LET(_xlpm.raw,_xlfn.XLOOKUP(A395,SITE1!$C$4:$C$1313,SITE1!$E$4:$E$1313),_xlpm.cleanRaw,SUBSTITUTE(SUBSTITUTE(_xlpm.raw,"_PIN","."),"PIN","."),_xlpm.mainPart,MID(_xlpm.cleanRaw,2,FIND(".",_xlpm.cleanRaw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395" t="str">
        <f>_xlfn.LET(_xlpm.raw,_xlfn.XLOOKUP(A395,SITE3!$C$4:$C$1313,SITE3!$E$4:$E$1313),_xlpm.cleanRaw,SUBSTITUTE(SUBSTITUTE(_xlpm.raw,"_PIN","."),"PIN","."),_xlpm.mainPart,MID(_xlpm.cleanRaw,2,FIND(".",_xlpm.cleanRaw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802078</v>
      </c>
      <c r="H395" t="str">
        <f>_xlfn.LET(_xlpm.raw,_xlfn.XLOOKUP(A395,SITE5!$C$4:$C$1313,SITE5!$E$4:$E$1313),_xlpm.cleanRaw,SUBSTITUTE(SUBSTITUTE(_xlpm.raw,"_PIN","."),"PIN","."),_xlpm.mainPart,MID(_xlpm.cleanRaw,2,FIND(".",_xlpm.cleanRaw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705078</v>
      </c>
      <c r="I395" t="str">
        <f>""</f>
        <v/>
      </c>
      <c r="J395" t="str">
        <f t="shared" si="6"/>
        <v>AV15;GPP_G_1_FAN_TACH_1_FAN_TACH1IE;;26.612;16.529;605078;802078;705078;</v>
      </c>
    </row>
    <row r="396" spans="1:10">
      <c r="A396" t="s">
        <v>4307</v>
      </c>
      <c r="B396" t="str">
        <f>_xlfn.XLOOKUP(A396,SITE1!$R$4:$R$1313,SITE1!$S$4:$S$1313)</f>
        <v>GPP_G_6_FAN_TACH_6_FAN_TACH6IE</v>
      </c>
      <c r="C396" t="str" cm="1">
        <f t="array" ref="C396">_xlfn.TEXTJOIN(",",TRUE,_xlfn.UNIQUE(TRANSPOSE(_xlfn.MAP(_xlfn.XLOOKUP(A396,SITE1!$C$4:$C$1313,SITE1!$F$4:$L$1313),_xlfn.LAMBDA(_xlpm.x,IF(_xlpm.x&lt;&gt;"",TRIM(CLEAN(LEFT(_xlpm.x,FIND(".",_xlpm.x &amp; ".")-1))),""))))))</f>
        <v/>
      </c>
      <c r="D396">
        <v>24.895</v>
      </c>
      <c r="E396">
        <v>16.529</v>
      </c>
      <c r="F396" t="str">
        <f>_xlfn.LET(_xlpm.raw,_xlfn.XLOOKUP(A396,SITE1!$C$4:$C$1313,SITE1!$E$4:$E$1313),_xlpm.cleanRaw,SUBSTITUTE(SUBSTITUTE(_xlpm.raw,"_PIN","."),"PIN","."),_xlpm.mainPart,MID(_xlpm.cleanRaw,2,FIND(".",_xlpm.cleanRaw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396" t="str">
        <f>_xlfn.LET(_xlpm.raw,_xlfn.XLOOKUP(A396,SITE3!$C$4:$C$1313,SITE3!$E$4:$E$1313),_xlpm.cleanRaw,SUBSTITUTE(SUBSTITUTE(_xlpm.raw,"_PIN","."),"PIN","."),_xlpm.mainPart,MID(_xlpm.cleanRaw,2,FIND(".",_xlpm.cleanRaw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801018</v>
      </c>
      <c r="H396" t="str">
        <f>_xlfn.LET(_xlpm.raw,_xlfn.XLOOKUP(A396,SITE5!$C$4:$C$1313,SITE5!$E$4:$E$1313),_xlpm.cleanRaw,SUBSTITUTE(SUBSTITUTE(_xlpm.raw,"_PIN","."),"PIN","."),_xlpm.mainPart,MID(_xlpm.cleanRaw,2,FIND(".",_xlpm.cleanRaw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705072</v>
      </c>
      <c r="I396" t="str">
        <f>""</f>
        <v/>
      </c>
      <c r="J396" t="str">
        <f t="shared" si="6"/>
        <v>AV18;GPP_G_6_FAN_TACH_6_FAN_TACH6IE;;24.895;16.529;605072;801018;705072;</v>
      </c>
    </row>
    <row r="397" spans="1:10">
      <c r="A397" t="s">
        <v>5258</v>
      </c>
      <c r="B397" t="str">
        <f>_xlfn.XLOOKUP(A397,SITE1!$R$4:$R$1313,SITE1!$S$4:$S$1313)</f>
        <v>VSS</v>
      </c>
      <c r="C397" t="str" cm="1">
        <f t="array" ref="C397">_xlfn.TEXTJOIN(",",TRUE,_xlfn.UNIQUE(TRANSPOSE(_xlfn.MAP(_xlfn.XLOOKUP(A397,SITE1!$C$4:$C$1313,SITE1!$F$4:$L$1313),_xlfn.LAMBDA(_xlpm.x,IF(_xlpm.x&lt;&gt;"",TRIM(CLEAN(LEFT(_xlpm.x,FIND(".",_xlpm.x &amp; ".")-1))),""))))))</f>
        <v/>
      </c>
      <c r="D397">
        <v>23.177999999999901</v>
      </c>
      <c r="E397">
        <v>16.529</v>
      </c>
      <c r="F397" t="str">
        <f>_xlfn.LET(_xlpm.raw,_xlfn.XLOOKUP(A397,SITE1!$C$4:$C$1313,SITE1!$E$4:$E$1313),_xlpm.cleanRaw,SUBSTITUTE(SUBSTITUTE(_xlpm.raw,"_PIN","."),"PIN","."),_xlpm.mainPart,MID(_xlpm.cleanRaw,2,FIND(".",_xlpm.cleanRaw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7" t="str">
        <f>_xlfn.LET(_xlpm.raw,_xlfn.XLOOKUP(A397,SITE5!$C$4:$C$1313,SITE5!$E$4:$E$1313),_xlpm.cleanRaw,SUBSTITUTE(SUBSTITUTE(_xlpm.raw,"_PIN","."),"PIN","."),_xlpm.mainPart,MID(_xlpm.cleanRaw,2,FIND(".",_xlpm.cleanRaw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7" t="str">
        <f>""</f>
        <v/>
      </c>
      <c r="J397" t="str">
        <f t="shared" si="6"/>
        <v>AV22;VSS;;23.1779999999999;16.529;;;;</v>
      </c>
    </row>
    <row r="398" spans="1:10">
      <c r="A398" t="s">
        <v>4227</v>
      </c>
      <c r="B398" t="str">
        <f>_xlfn.XLOOKUP(A398,SITE1!$R$4:$R$1313,SITE1!$S$4:$S$1313)</f>
        <v>GPP_E_4_SATA_DEVSLP_0</v>
      </c>
      <c r="C398" t="str" cm="1">
        <f t="array" ref="C398">_xlfn.TEXTJOIN(",",TRUE,_xlfn.UNIQUE(TRANSPOSE(_xlfn.MAP(_xlfn.XLOOKUP(A398,SITE1!$C$4:$C$1313,SITE1!$F$4:$L$1313),_xlfn.LAMBDA(_xlpm.x,IF(_xlpm.x&lt;&gt;"",TRIM(CLEAN(LEFT(_xlpm.x,FIND(".",_xlpm.x &amp; ".")-1))),""))))))</f>
        <v/>
      </c>
      <c r="D398">
        <v>9.4420000000000002</v>
      </c>
      <c r="E398">
        <v>16.529</v>
      </c>
      <c r="F398" t="str">
        <f>_xlfn.LET(_xlpm.raw,_xlfn.XLOOKUP(A398,SITE1!$C$4:$C$1313,SITE1!$E$4:$E$1313),_xlpm.cleanRaw,SUBSTITUTE(SUBSTITUTE(_xlpm.raw,"_PIN","."),"PIN","."),_xlpm.mainPart,MID(_xlpm.cleanRaw,2,FIND(".",_xlpm.cleanRaw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508070</v>
      </c>
      <c r="G398" t="str">
        <f>_xlfn.LET(_xlpm.raw,_xlfn.XLOOKUP(A398,SITE3!$C$4:$C$1313,SITE3!$E$4:$E$1313),_xlpm.cleanRaw,SUBSTITUTE(SUBSTITUTE(_xlpm.raw,"_PIN","."),"PIN","."),_xlpm.mainPart,MID(_xlpm.cleanRaw,2,FIND(".",_xlpm.cleanRaw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505070</v>
      </c>
      <c r="H398" t="str">
        <f>_xlfn.LET(_xlpm.raw,_xlfn.XLOOKUP(A398,SITE5!$C$4:$C$1313,SITE5!$E$4:$E$1313),_xlpm.cleanRaw,SUBSTITUTE(SUBSTITUTE(_xlpm.raw,"_PIN","."),"PIN","."),_xlpm.mainPart,MID(_xlpm.cleanRaw,2,FIND(".",_xlpm.cleanRaw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808070</v>
      </c>
      <c r="I398" t="str">
        <f>""</f>
        <v/>
      </c>
      <c r="J398" t="str">
        <f t="shared" si="6"/>
        <v>AV52;GPP_E_4_SATA_DEVSLP_0;;9.442;16.529;508070;505070;808070;</v>
      </c>
    </row>
    <row r="399" spans="1:10">
      <c r="A399" t="s">
        <v>4235</v>
      </c>
      <c r="B399" t="str">
        <f>_xlfn.XLOOKUP(A399,SITE1!$R$4:$R$1313,SITE1!$S$4:$S$1313)</f>
        <v>GPP_E_8_SATA_LEDB</v>
      </c>
      <c r="C399" t="str" cm="1">
        <f t="array" ref="C399">_xlfn.TEXTJOIN(",",TRUE,_xlfn.UNIQUE(TRANSPOSE(_xlfn.MAP(_xlfn.XLOOKUP(A399,SITE1!$C$4:$C$1313,SITE1!$F$4:$L$1313),_xlfn.LAMBDA(_xlpm.x,IF(_xlpm.x&lt;&gt;"",TRIM(CLEAN(LEFT(_xlpm.x,FIND(".",_xlpm.x &amp; ".")-1))),""))))))</f>
        <v/>
      </c>
      <c r="D399">
        <v>7.7249999999999899</v>
      </c>
      <c r="E399">
        <v>16.529</v>
      </c>
      <c r="F399" t="str">
        <f>_xlfn.LET(_xlpm.raw,_xlfn.XLOOKUP(A399,SITE1!$C$4:$C$1313,SITE1!$E$4:$E$1313),_xlpm.cleanRaw,SUBSTITUTE(SUBSTITUTE(_xlpm.raw,"_PIN","."),"PIN","."),_xlpm.mainPart,MID(_xlpm.cleanRaw,2,FIND(".",_xlpm.cleanRaw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507119</v>
      </c>
      <c r="G399" t="str">
        <f>_xlfn.LET(_xlpm.raw,_xlfn.XLOOKUP(A399,SITE3!$C$4:$C$1313,SITE3!$E$4:$E$1313),_xlpm.cleanRaw,SUBSTITUTE(SUBSTITUTE(_xlpm.raw,"_PIN","."),"PIN","."),_xlpm.mainPart,MID(_xlpm.cleanRaw,2,FIND(".",_xlpm.cleanRaw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H399" t="str">
        <f>_xlfn.LET(_xlpm.raw,_xlfn.XLOOKUP(A399,SITE5!$C$4:$C$1313,SITE5!$E$4:$E$1313),_xlpm.cleanRaw,SUBSTITUTE(SUBSTITUTE(_xlpm.raw,"_PIN","."),"PIN","."),_xlpm.mainPart,MID(_xlpm.cleanRaw,2,FIND(".",_xlpm.cleanRaw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I399" t="str">
        <f>""</f>
        <v/>
      </c>
      <c r="J399" t="str">
        <f t="shared" si="6"/>
        <v>AV56;GPP_E_8_SATA_LEDB;;7.72499999999999;16.529;507119;504119;809117;</v>
      </c>
    </row>
    <row r="400" spans="1:10">
      <c r="A400" t="s">
        <v>3631</v>
      </c>
      <c r="B400" t="str">
        <f>_xlfn.XLOOKUP(A400,SITE1!$R$4:$R$1313,SITE1!$S$4:$S$1313)</f>
        <v>VSS</v>
      </c>
      <c r="C400" t="str" cm="1">
        <f t="array" ref="C400">_xlfn.TEXTJOIN(",",TRUE,_xlfn.UNIQUE(TRANSPOSE(_xlfn.MAP(_xlfn.XLOOKUP(A400,SITE1!$C$4:$C$1313,SITE1!$F$4:$L$1313),_xlfn.LAMBDA(_xlpm.x,IF(_xlpm.x&lt;&gt;"",TRIM(CLEAN(LEFT(_xlpm.x,FIND(".",_xlpm.x &amp; ".")-1))),""))))))</f>
        <v/>
      </c>
      <c r="D400">
        <v>6.0079999999999902</v>
      </c>
      <c r="E400">
        <v>16.529</v>
      </c>
      <c r="F400" t="str">
        <f>_xlfn.LET(_xlpm.raw,_xlfn.XLOOKUP(A400,SITE1!$C$4:$C$1313,SITE1!$E$4:$E$1313),_xlpm.cleanRaw,SUBSTITUTE(SUBSTITUTE(_xlpm.raw,"_PIN","."),"PIN","."),_xlpm.mainPart,MID(_xlpm.cleanRaw,2,FIND(".",_xlpm.cleanRaw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0" t="str">
        <f>_xlfn.LET(_xlpm.raw,_xlfn.XLOOKUP(A400,SITE3!$C$4:$C$1313,SITE3!$E$4:$E$1313),_xlpm.cleanRaw,SUBSTITUTE(SUBSTITUTE(_xlpm.raw,"_PIN","."),"PIN","."),_xlpm.mainPart,MID(_xlpm.cleanRaw,2,FIND(".",_xlpm.cleanRaw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0" t="str">
        <f>_xlfn.LET(_xlpm.raw,_xlfn.XLOOKUP(A400,SITE5!$C$4:$C$1313,SITE5!$E$4:$E$1313),_xlpm.cleanRaw,SUBSTITUTE(SUBSTITUTE(_xlpm.raw,"_PIN","."),"PIN","."),_xlpm.mainPart,MID(_xlpm.cleanRaw,2,FIND(".",_xlpm.cleanRaw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0" t="str">
        <f>""</f>
        <v/>
      </c>
      <c r="J400" t="str">
        <f t="shared" si="6"/>
        <v>AV59;VSS;;6.00799999999999;16.529;;;;</v>
      </c>
    </row>
    <row r="401" spans="1:10">
      <c r="A401" t="s">
        <v>3733</v>
      </c>
      <c r="B401" t="str">
        <f>_xlfn.XLOOKUP(A401,SITE1!$R$4:$R$1313,SITE1!$S$4:$S$1313)</f>
        <v>PCIE_10_SSATA_4_RXN</v>
      </c>
      <c r="C401" t="str" cm="1">
        <f t="array" ref="C401">_xlfn.TEXTJOIN(",",TRUE,_xlfn.UNIQUE(TRANSPOSE(_xlfn.MAP(_xlfn.XLOOKUP(A401,SITE1!$C$4:$C$1313,SITE1!$F$4:$L$1313),_xlfn.LAMBDA(_xlpm.x,IF(_xlpm.x&lt;&gt;"",TRIM(CLEAN(LEFT(_xlpm.x,FIND(".",_xlpm.x &amp; ".")-1))),""))))))</f>
        <v>CA211</v>
      </c>
      <c r="D401">
        <v>4.2909999999999897</v>
      </c>
      <c r="E401">
        <v>16.529</v>
      </c>
      <c r="F401" t="str">
        <f>_xlfn.LET(_xlpm.raw,_xlfn.XLOOKUP(A401,SITE1!$C$4:$C$1313,SITE1!$E$4:$E$1313),_xlpm.cleanRaw,SUBSTITUTE(SUBSTITUTE(_xlpm.raw,"_PIN","."),"PIN","."),_xlpm.mainPart,MID(_xlpm.cleanRaw,2,FIND(".",_xlpm.cleanRaw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1" t="str">
        <f>_xlfn.LET(_xlpm.raw,_xlfn.XLOOKUP(A401,SITE3!$C$4:$C$1313,SITE3!$E$4:$E$1313),_xlpm.cleanRaw,SUBSTITUTE(SUBSTITUTE(_xlpm.raw,"_PIN","."),"PIN","."),_xlpm.mainPart,MID(_xlpm.cleanRaw,2,FIND(".",_xlpm.cleanRaw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1" t="str">
        <f>_xlfn.LET(_xlpm.raw,_xlfn.XLOOKUP(A401,SITE5!$C$4:$C$1313,SITE5!$E$4:$E$1313),_xlpm.cleanRaw,SUBSTITUTE(SUBSTITUTE(_xlpm.raw,"_PIN","."),"PIN","."),_xlpm.mainPart,MID(_xlpm.cleanRaw,2,FIND(".",_xlpm.cleanRaw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1" t="str">
        <f>""</f>
        <v/>
      </c>
      <c r="J401" t="str">
        <f t="shared" si="6"/>
        <v>AV63;PCIE_10_SSATA_4_RXN;CA211;4.29099999999999;16.529;;;;</v>
      </c>
    </row>
    <row r="402" spans="1:10">
      <c r="A402" t="s">
        <v>4555</v>
      </c>
      <c r="B402" t="str">
        <f>_xlfn.XLOOKUP(A402,SITE1!$R$4:$R$1313,SITE1!$S$4:$S$1313)</f>
        <v>PCIE_11_SSATA_5_LAN_0E_RXP</v>
      </c>
      <c r="C402" t="str" cm="1">
        <f t="array" ref="C402">_xlfn.TEXTJOIN(",",TRUE,_xlfn.UNIQUE(TRANSPOSE(_xlfn.MAP(_xlfn.XLOOKUP(A402,SITE1!$C$4:$C$1313,SITE1!$F$4:$L$1313),_xlfn.LAMBDA(_xlpm.x,IF(_xlpm.x&lt;&gt;"",TRIM(CLEAN(LEFT(_xlpm.x,FIND(".",_xlpm.x &amp; ".")-1))),""))))))</f>
        <v>LA6</v>
      </c>
      <c r="D402">
        <v>2.5739999999999901</v>
      </c>
      <c r="E402">
        <v>16.529</v>
      </c>
      <c r="F402" t="str">
        <f>_xlfn.LET(_xlpm.raw,_xlfn.XLOOKUP(A402,SITE1!$C$4:$C$1313,SITE1!$E$4:$E$1313),_xlpm.cleanRaw,SUBSTITUTE(SUBSTITUTE(_xlpm.raw,"_PIN","."),"PIN","."),_xlpm.mainPart,MID(_xlpm.cleanRaw,2,FIND(".",_xlpm.cleanRaw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507088</v>
      </c>
      <c r="G402" t="str">
        <f>_xlfn.LET(_xlpm.raw,_xlfn.XLOOKUP(A402,SITE3!$C$4:$C$1313,SITE3!$E$4:$E$1313),_xlpm.cleanRaw,SUBSTITUTE(SUBSTITUTE(_xlpm.raw,"_PIN","."),"PIN","."),_xlpm.mainPart,MID(_xlpm.cleanRaw,2,FIND(".",_xlpm.cleanRaw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504088</v>
      </c>
      <c r="H402" t="str">
        <f>_xlfn.LET(_xlpm.raw,_xlfn.XLOOKUP(A402,SITE5!$C$4:$C$1313,SITE5!$E$4:$E$1313),_xlpm.cleanRaw,SUBSTITUTE(SUBSTITUTE(_xlpm.raw,"_PIN","."),"PIN","."),_xlpm.mainPart,MID(_xlpm.cleanRaw,2,FIND(".",_xlpm.cleanRaw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809088</v>
      </c>
      <c r="I402" t="str">
        <f>""</f>
        <v/>
      </c>
      <c r="J402" t="str">
        <f t="shared" si="6"/>
        <v>AV66;PCIE_11_SSATA_5_LAN_0E_RXP;LA6;2.57399999999999;16.529;507088;504088;809088;</v>
      </c>
    </row>
    <row r="403" spans="1:10">
      <c r="A403" t="s">
        <v>5259</v>
      </c>
      <c r="B403" t="str">
        <f>_xlfn.XLOOKUP(A403,SITE1!$R$4:$R$1313,SITE1!$S$4:$S$1313)</f>
        <v>VSS</v>
      </c>
      <c r="C403" t="str" cm="1">
        <f t="array" ref="C403">_xlfn.TEXTJOIN(",",TRUE,_xlfn.UNIQUE(TRANSPOSE(_xlfn.MAP(_xlfn.XLOOKUP(A403,SITE1!$C$4:$C$1313,SITE1!$F$4:$L$1313),_xlfn.LAMBDA(_xlpm.x,IF(_xlpm.x&lt;&gt;"",TRIM(CLEAN(LEFT(_xlpm.x,FIND(".",_xlpm.x &amp; ".")-1))),""))))))</f>
        <v/>
      </c>
      <c r="D403">
        <v>1.6599999999999899</v>
      </c>
      <c r="E403">
        <v>16.309999999999999</v>
      </c>
      <c r="F403" t="str">
        <f>_xlfn.LET(_xlpm.raw,_xlfn.XLOOKUP(A403,SITE1!$C$4:$C$1313,SITE1!$E$4:$E$1313),_xlpm.cleanRaw,SUBSTITUTE(SUBSTITUTE(_xlpm.raw,"_PIN","."),"PIN","."),_xlpm.mainPart,MID(_xlpm.cleanRaw,2,FIND(".",_xlpm.cleanRaw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3" t="str">
        <f>_xlfn.LET(_xlpm.raw,_xlfn.XLOOKUP(A403,SITE3!$C$4:$C$1313,SITE3!$E$4:$E$1313),_xlpm.cleanRaw,SUBSTITUTE(SUBSTITUTE(_xlpm.raw,"_PIN","."),"PIN","."),_xlpm.mainPart,MID(_xlpm.cleanRaw,2,FIND(".",_xlpm.cleanRaw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3" t="str">
        <f>_xlfn.LET(_xlpm.raw,_xlfn.XLOOKUP(A403,SITE5!$C$4:$C$1313,SITE5!$E$4:$E$1313),_xlpm.cleanRaw,SUBSTITUTE(SUBSTITUTE(_xlpm.raw,"_PIN","."),"PIN","."),_xlpm.mainPart,MID(_xlpm.cleanRaw,2,FIND(".",_xlpm.cleanRaw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3" t="str">
        <f>""</f>
        <v/>
      </c>
      <c r="J403" t="str">
        <f t="shared" si="6"/>
        <v>AV68;VSS;;1.65999999999999;16.31;;;;</v>
      </c>
    </row>
    <row r="404" spans="1:10">
      <c r="A404" t="s">
        <v>4927</v>
      </c>
      <c r="B404" t="str">
        <f>_xlfn.XLOOKUP(A404,SITE1!$R$4:$R$1313,SITE1!$S$4:$S$1313)</f>
        <v>USB3_10_PCIE_3_LAN_0A_RXP</v>
      </c>
      <c r="C404" t="str" cm="1">
        <f t="array" ref="C404">_xlfn.TEXTJOIN(",",TRUE,_xlfn.UNIQUE(TRANSPOSE(_xlfn.MAP(_xlfn.XLOOKUP(A404,SITE1!$C$4:$C$1313,SITE1!$F$4:$L$1313),_xlfn.LAMBDA(_xlpm.x,IF(_xlpm.x&lt;&gt;"",TRIM(CLEAN(LEFT(_xlpm.x,FIND(".",_xlpm.x &amp; ".")-1))),""))))))</f>
        <v>LA16</v>
      </c>
      <c r="D404">
        <v>0.82999999999999796</v>
      </c>
      <c r="E404">
        <v>16.309999999999999</v>
      </c>
      <c r="F404" t="str">
        <f>_xlfn.LET(_xlpm.raw,_xlfn.XLOOKUP(A404,SITE1!$C$4:$C$1313,SITE1!$E$4:$E$1313),_xlpm.cleanRaw,SUBSTITUTE(SUBSTITUTE(_xlpm.raw,"_PIN","."),"PIN","."),_xlpm.mainPart,MID(_xlpm.cleanRaw,2,FIND(".",_xlpm.cleanRaw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507110</v>
      </c>
      <c r="G404" t="str">
        <f>_xlfn.LET(_xlpm.raw,_xlfn.XLOOKUP(A404,SITE3!$C$4:$C$1313,SITE3!$E$4:$E$1313),_xlpm.cleanRaw,SUBSTITUTE(SUBSTITUTE(_xlpm.raw,"_PIN","."),"PIN","."),_xlpm.mainPart,MID(_xlpm.cleanRaw,2,FIND(".",_xlpm.cleanRaw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H404" t="str">
        <f>_xlfn.LET(_xlpm.raw,_xlfn.XLOOKUP(A404,SITE5!$C$4:$C$1313,SITE5!$E$4:$E$1313),_xlpm.cleanRaw,SUBSTITUTE(SUBSTITUTE(_xlpm.raw,"_PIN","."),"PIN","."),_xlpm.mainPart,MID(_xlpm.cleanRaw,2,FIND(".",_xlpm.cleanRaw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809108</v>
      </c>
      <c r="I404" t="str">
        <f>""</f>
        <v/>
      </c>
      <c r="J404" t="str">
        <f t="shared" si="6"/>
        <v>AV70;USB3_10_PCIE_3_LAN_0A_RXP;LA16;0.829999999999998;16.31;507110;504106;809108;</v>
      </c>
    </row>
    <row r="405" spans="1:10">
      <c r="A405" t="s">
        <v>4925</v>
      </c>
      <c r="B405" t="str">
        <f>_xlfn.XLOOKUP(A405,SITE1!$R$4:$R$1313,SITE1!$S$4:$S$1313)</f>
        <v>USB3_10_PCIE_3_LAN_0A_RXN</v>
      </c>
      <c r="C405" t="str" cm="1">
        <f t="array" ref="C405">_xlfn.TEXTJOIN(",",TRUE,_xlfn.UNIQUE(TRANSPOSE(_xlfn.MAP(_xlfn.XLOOKUP(A405,SITE1!$C$4:$C$1313,SITE1!$F$4:$L$1313),_xlfn.LAMBDA(_xlpm.x,IF(_xlpm.x&lt;&gt;"",TRIM(CLEAN(LEFT(_xlpm.x,FIND(".",_xlpm.x &amp; ".")-1))),""))))))</f>
        <v>LA16</v>
      </c>
      <c r="D405">
        <v>0</v>
      </c>
      <c r="E405">
        <v>16.309999999999999</v>
      </c>
      <c r="F405" t="str">
        <f>_xlfn.LET(_xlpm.raw,_xlfn.XLOOKUP(A405,SITE1!$C$4:$C$1313,SITE1!$E$4:$E$1313),_xlpm.cleanRaw,SUBSTITUTE(SUBSTITUTE(_xlpm.raw,"_PIN","."),"PIN","."),_xlpm.mainPart,MID(_xlpm.cleanRaw,2,FIND(".",_xlpm.cleanRaw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G405" t="str">
        <f>_xlfn.LET(_xlpm.raw,_xlfn.XLOOKUP(A405,SITE3!$C$4:$C$1313,SITE3!$E$4:$E$1313),_xlpm.cleanRaw,SUBSTITUTE(SUBSTITUTE(_xlpm.raw,"_PIN","."),"PIN","."),_xlpm.mainPart,MID(_xlpm.cleanRaw,2,FIND(".",_xlpm.cleanRaw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H405" t="str">
        <f>_xlfn.LET(_xlpm.raw,_xlfn.XLOOKUP(A405,SITE5!$C$4:$C$1313,SITE5!$E$4:$E$1313),_xlpm.cleanRaw,SUBSTITUTE(SUBSTITUTE(_xlpm.raw,"_PIN","."),"PIN","."),_xlpm.mainPart,MID(_xlpm.cleanRaw,2,FIND(".",_xlpm.cleanRaw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809110</v>
      </c>
      <c r="I405" t="str">
        <f>""</f>
        <v/>
      </c>
      <c r="J405" t="str">
        <f t="shared" si="6"/>
        <v>AV72;USB3_10_PCIE_3_LAN_0A_RXN;LA16;0;16.31;507108;504104;809110;</v>
      </c>
    </row>
    <row r="406" spans="1:10">
      <c r="A406" t="s">
        <v>123</v>
      </c>
      <c r="B406" t="str">
        <f>_xlfn.XLOOKUP(A406,SITE1!$R$4:$R$1313,SITE1!$S$4:$S$1313)</f>
        <v>GPP_H_6_SRCCLKREQB_12</v>
      </c>
      <c r="C406" t="str" cm="1">
        <f t="array" ref="C406">_xlfn.TEXTJOIN(",",TRUE,_xlfn.UNIQUE(TRANSPOSE(_xlfn.MAP(_xlfn.XLOOKUP(A406,SITE1!$C$4:$C$1313,SITE1!$F$4:$L$1313),_xlfn.LAMBDA(_xlpm.x,IF(_xlpm.x&lt;&gt;"",TRIM(CLEAN(LEFT(_xlpm.x,FIND(".",_xlpm.x &amp; ".")-1))),""))))))</f>
        <v/>
      </c>
      <c r="D406">
        <v>32.204999999999998</v>
      </c>
      <c r="E406">
        <v>16.809999999999999</v>
      </c>
      <c r="F406" t="str">
        <f>_xlfn.LET(_xlpm.raw,_xlfn.XLOOKUP(A406,SITE1!$C$4:$C$1313,SITE1!$E$4:$E$1313),_xlpm.cleanRaw,SUBSTITUTE(SUBSTITUTE(_xlpm.raw,"_PIN","."),"PIN","."),_xlpm.mainPart,MID(_xlpm.cleanRaw,2,FIND(".",_xlpm.cleanRaw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406" t="str">
        <f>_xlfn.LET(_xlpm.raw,_xlfn.XLOOKUP(A406,SITE3!$C$4:$C$1313,SITE3!$E$4:$E$1313),_xlpm.cleanRaw,SUBSTITUTE(SUBSTITUTE(_xlpm.raw,"_PIN","."),"PIN","."),_xlpm.mainPart,MID(_xlpm.cleanRaw,2,FIND(".",_xlpm.cleanRaw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803111</v>
      </c>
      <c r="H406" t="str">
        <f>_xlfn.LET(_xlpm.raw,_xlfn.XLOOKUP(A406,SITE5!$C$4:$C$1313,SITE5!$E$4:$E$1313),_xlpm.cleanRaw,SUBSTITUTE(SUBSTITUTE(_xlpm.raw,"_PIN","."),"PIN","."),_xlpm.mainPart,MID(_xlpm.cleanRaw,2,FIND(".",_xlpm.cleanRaw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704111</v>
      </c>
      <c r="I406" t="str">
        <f>""</f>
        <v/>
      </c>
      <c r="J406" t="str">
        <f t="shared" si="6"/>
        <v>AW2;GPP_H_6_SRCCLKREQB_12;;32.205;16.81;606111;803111;704111;</v>
      </c>
    </row>
    <row r="407" spans="1:10">
      <c r="A407" t="s">
        <v>39</v>
      </c>
      <c r="B407" t="str">
        <f>_xlfn.XLOOKUP(A407,SITE1!$R$4:$R$1313,SITE1!$S$4:$S$1313)</f>
        <v>GPP_H_1_SRCCLKREQB_7</v>
      </c>
      <c r="C407" t="str" cm="1">
        <f t="array" ref="C407">_xlfn.TEXTJOIN(",",TRUE,_xlfn.UNIQUE(TRANSPOSE(_xlfn.MAP(_xlfn.XLOOKUP(A407,SITE1!$C$4:$C$1313,SITE1!$F$4:$L$1313),_xlfn.LAMBDA(_xlpm.x,IF(_xlpm.x&lt;&gt;"",TRIM(CLEAN(LEFT(_xlpm.x,FIND(".",_xlpm.x &amp; ".")-1))),""))))))</f>
        <v/>
      </c>
      <c r="D407">
        <v>31.375</v>
      </c>
      <c r="E407">
        <v>16.809999999999999</v>
      </c>
      <c r="F407" t="str">
        <f>_xlfn.LET(_xlpm.raw,_xlfn.XLOOKUP(A407,SITE1!$C$4:$C$1313,SITE1!$E$4:$E$1313),_xlpm.cleanRaw,SUBSTITUTE(SUBSTITUTE(_xlpm.raw,"_PIN","."),"PIN","."),_xlpm.mainPart,MID(_xlpm.cleanRaw,2,FIND(".",_xlpm.cleanRaw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602084</v>
      </c>
      <c r="G407" t="str">
        <f>_xlfn.LET(_xlpm.raw,_xlfn.XLOOKUP(A407,SITE3!$C$4:$C$1313,SITE3!$E$4:$E$1313),_xlpm.cleanRaw,SUBSTITUTE(SUBSTITUTE(_xlpm.raw,"_PIN","."),"PIN","."),_xlpm.mainPart,MID(_xlpm.cleanRaw,2,FIND(".",_xlpm.cleanRaw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802084</v>
      </c>
      <c r="H407" t="str">
        <f>_xlfn.LET(_xlpm.raw,_xlfn.XLOOKUP(A407,SITE5!$C$4:$C$1313,SITE5!$E$4:$E$1313),_xlpm.cleanRaw,SUBSTITUTE(SUBSTITUTE(_xlpm.raw,"_PIN","."),"PIN","."),_xlpm.mainPart,MID(_xlpm.cleanRaw,2,FIND(".",_xlpm.cleanRaw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707086</v>
      </c>
      <c r="I407" t="str">
        <f>""</f>
        <v/>
      </c>
      <c r="J407" t="str">
        <f t="shared" si="6"/>
        <v>AW4;GPP_H_1_SRCCLKREQB_7;;31.375;16.81;602084;802084;707086;</v>
      </c>
    </row>
    <row r="408" spans="1:10">
      <c r="A408" t="s">
        <v>5273</v>
      </c>
      <c r="B408" t="str">
        <f>_xlfn.XLOOKUP(A408,SITE1!$R$4:$R$1313,SITE1!$S$4:$S$1313)</f>
        <v>VSS</v>
      </c>
      <c r="C408" t="str" cm="1">
        <f t="array" ref="C408">_xlfn.TEXTJOIN(",",TRUE,_xlfn.UNIQUE(TRANSPOSE(_xlfn.MAP(_xlfn.XLOOKUP(A408,SITE1!$C$4:$C$1313,SITE1!$F$4:$L$1313),_xlfn.LAMBDA(_xlpm.x,IF(_xlpm.x&lt;&gt;"",TRIM(CLEAN(LEFT(_xlpm.x,FIND(".",_xlpm.x &amp; ".")-1))),""))))))</f>
        <v/>
      </c>
      <c r="D408">
        <v>29.187999999999999</v>
      </c>
      <c r="E408">
        <v>17.024999999999999</v>
      </c>
      <c r="F408" t="str">
        <f>_xlfn.LET(_xlpm.raw,_xlfn.XLOOKUP(A408,SITE1!$C$4:$C$1313,SITE1!$E$4:$E$1313),_xlpm.cleanRaw,SUBSTITUTE(SUBSTITUTE(_xlpm.raw,"_PIN","."),"PIN","."),_xlpm.mainPart,MID(_xlpm.cleanRaw,2,FIND(".",_xlpm.cleanRaw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8" t="str">
        <f>_xlfn.LET(_xlpm.raw,_xlfn.XLOOKUP(A408,SITE3!$C$4:$C$1313,SITE3!$E$4:$E$1313),_xlpm.cleanRaw,SUBSTITUTE(SUBSTITUTE(_xlpm.raw,"_PIN","."),"PIN","."),_xlpm.mainPart,MID(_xlpm.cleanRaw,2,FIND(".",_xlpm.cleanRaw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8" t="str">
        <f>_xlfn.LET(_xlpm.raw,_xlfn.XLOOKUP(A408,SITE5!$C$4:$C$1313,SITE5!$E$4:$E$1313),_xlpm.cleanRaw,SUBSTITUTE(SUBSTITUTE(_xlpm.raw,"_PIN","."),"PIN","."),_xlpm.mainPart,MID(_xlpm.cleanRaw,2,FIND(".",_xlpm.cleanRaw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8" t="str">
        <f>""</f>
        <v/>
      </c>
      <c r="J408" t="str">
        <f t="shared" si="6"/>
        <v>AW9;VSS;;29.188;17.025;;;;</v>
      </c>
    </row>
    <row r="409" spans="1:10">
      <c r="A409" t="s">
        <v>5260</v>
      </c>
      <c r="B409" t="str">
        <f>_xlfn.XLOOKUP(A409,SITE1!$R$4:$R$1313,SITE1!$S$4:$S$1313)</f>
        <v>VSS</v>
      </c>
      <c r="C409" t="str" cm="1">
        <f t="array" ref="C409">_xlfn.TEXTJOIN(",",TRUE,_xlfn.UNIQUE(TRANSPOSE(_xlfn.MAP(_xlfn.XLOOKUP(A409,SITE1!$C$4:$C$1313,SITE1!$F$4:$L$1313),_xlfn.LAMBDA(_xlpm.x,IF(_xlpm.x&lt;&gt;"",TRIM(CLEAN(LEFT(_xlpm.x,FIND(".",_xlpm.x &amp; ".")-1))),""))))))</f>
        <v/>
      </c>
      <c r="D409">
        <v>27.470999999999901</v>
      </c>
      <c r="E409">
        <v>17.024999999999999</v>
      </c>
      <c r="F409" t="str">
        <f>_xlfn.LET(_xlpm.raw,_xlfn.XLOOKUP(A409,SITE1!$C$4:$C$1313,SITE1!$E$4:$E$1313),_xlpm.cleanRaw,SUBSTITUTE(SUBSTITUTE(_xlpm.raw,"_PIN","."),"PIN","."),_xlpm.mainPart,MID(_xlpm.cleanRaw,2,FIND(".",_xlpm.cleanRaw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9" t="str">
        <f>_xlfn.LET(_xlpm.raw,_xlfn.XLOOKUP(A409,SITE3!$C$4:$C$1313,SITE3!$E$4:$E$1313),_xlpm.cleanRaw,SUBSTITUTE(SUBSTITUTE(_xlpm.raw,"_PIN","."),"PIN","."),_xlpm.mainPart,MID(_xlpm.cleanRaw,2,FIND(".",_xlpm.cleanRaw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9" t="str">
        <f>_xlfn.LET(_xlpm.raw,_xlfn.XLOOKUP(A409,SITE5!$C$4:$C$1313,SITE5!$E$4:$E$1313),_xlpm.cleanRaw,SUBSTITUTE(SUBSTITUTE(_xlpm.raw,"_PIN","."),"PIN","."),_xlpm.mainPart,MID(_xlpm.cleanRaw,2,FIND(".",_xlpm.cleanRaw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9" t="str">
        <f>""</f>
        <v/>
      </c>
      <c r="J409" t="str">
        <f t="shared" si="6"/>
        <v>AW13;VSS;;27.4709999999999;17.025;;;;</v>
      </c>
    </row>
    <row r="410" spans="1:10">
      <c r="A410" t="s">
        <v>5261</v>
      </c>
      <c r="B410" t="str">
        <f>_xlfn.XLOOKUP(A410,SITE1!$R$4:$R$1313,SITE1!$S$4:$S$1313)</f>
        <v>VSS</v>
      </c>
      <c r="C410" t="str" cm="1">
        <f t="array" ref="C410">_xlfn.TEXTJOIN(",",TRUE,_xlfn.UNIQUE(TRANSPOSE(_xlfn.MAP(_xlfn.XLOOKUP(A410,SITE1!$C$4:$C$1313,SITE1!$F$4:$L$1313),_xlfn.LAMBDA(_xlpm.x,IF(_xlpm.x&lt;&gt;"",TRIM(CLEAN(LEFT(_xlpm.x,FIND(".",_xlpm.x &amp; ".")-1))),""))))))</f>
        <v/>
      </c>
      <c r="D410">
        <v>25.753999999999898</v>
      </c>
      <c r="E410">
        <v>17.024999999999999</v>
      </c>
      <c r="F410" t="str">
        <f>_xlfn.LET(_xlpm.raw,_xlfn.XLOOKUP(A410,SITE1!$C$4:$C$1313,SITE1!$E$4:$E$1313),_xlpm.cleanRaw,SUBSTITUTE(SUBSTITUTE(_xlpm.raw,"_PIN","."),"PIN","."),_xlpm.mainPart,MID(_xlpm.cleanRaw,2,FIND(".",_xlpm.cleanRaw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0" t="str">
        <f>_xlfn.LET(_xlpm.raw,_xlfn.XLOOKUP(A410,SITE3!$C$4:$C$1313,SITE3!$E$4:$E$1313),_xlpm.cleanRaw,SUBSTITUTE(SUBSTITUTE(_xlpm.raw,"_PIN","."),"PIN","."),_xlpm.mainPart,MID(_xlpm.cleanRaw,2,FIND(".",_xlpm.cleanRaw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0" t="str">
        <f>_xlfn.LET(_xlpm.raw,_xlfn.XLOOKUP(A410,SITE5!$C$4:$C$1313,SITE5!$E$4:$E$1313),_xlpm.cleanRaw,SUBSTITUTE(SUBSTITUTE(_xlpm.raw,"_PIN","."),"PIN","."),_xlpm.mainPart,MID(_xlpm.cleanRaw,2,FIND(".",_xlpm.cleanRaw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0" t="str">
        <f>""</f>
        <v/>
      </c>
      <c r="J410" t="str">
        <f t="shared" si="6"/>
        <v>AW17;VSS;;25.7539999999999;17.025;;;;</v>
      </c>
    </row>
    <row r="411" spans="1:10">
      <c r="A411" t="s">
        <v>40</v>
      </c>
      <c r="B411" t="str">
        <f>_xlfn.XLOOKUP(A411,SITE1!$R$4:$R$1313,SITE1!$S$4:$S$1313)</f>
        <v>GPP_G_5_FAN_TACH_5_FAN_TACH5IE</v>
      </c>
      <c r="C411" t="str" cm="1">
        <f t="array" ref="C411">_xlfn.TEXTJOIN(",",TRUE,_xlfn.UNIQUE(TRANSPOSE(_xlfn.MAP(_xlfn.XLOOKUP(A411,SITE1!$C$4:$C$1313,SITE1!$F$4:$L$1313),_xlfn.LAMBDA(_xlpm.x,IF(_xlpm.x&lt;&gt;"",TRIM(CLEAN(LEFT(_xlpm.x,FIND(".",_xlpm.x &amp; ".")-1))),""))))))</f>
        <v/>
      </c>
      <c r="D411">
        <v>24.036999999999999</v>
      </c>
      <c r="E411">
        <v>17.024999999999999</v>
      </c>
      <c r="F411" t="str">
        <f>_xlfn.LET(_xlpm.raw,_xlfn.XLOOKUP(A411,SITE1!$C$4:$C$1313,SITE1!$E$4:$E$1313),_xlpm.cleanRaw,SUBSTITUTE(SUBSTITUTE(_xlpm.raw,"_PIN","."),"PIN","."),_xlpm.mainPart,MID(_xlpm.cleanRaw,2,FIND(".",_xlpm.cleanRaw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411" t="str">
        <f>_xlfn.LET(_xlpm.raw,_xlfn.XLOOKUP(A411,SITE3!$C$4:$C$1313,SITE3!$E$4:$E$1313),_xlpm.cleanRaw,SUBSTITUTE(SUBSTITUTE(_xlpm.raw,"_PIN","."),"PIN","."),_xlpm.mainPart,MID(_xlpm.cleanRaw,2,FIND(".",_xlpm.cleanRaw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411" t="str">
        <f>_xlfn.LET(_xlpm.raw,_xlfn.XLOOKUP(A411,SITE5!$C$4:$C$1313,SITE5!$E$4:$E$1313),_xlpm.cleanRaw,SUBSTITUTE(SUBSTITUTE(_xlpm.raw,"_PIN","."),"PIN","."),_xlpm.mainPart,MID(_xlpm.cleanRaw,2,FIND(".",_xlpm.cleanRaw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706018</v>
      </c>
      <c r="I411" t="str">
        <f>""</f>
        <v/>
      </c>
      <c r="J411" t="str">
        <f t="shared" si="6"/>
        <v>AW20;GPP_G_5_FAN_TACH_5_FAN_TACH5IE;;24.037;17.025;604018;801027;706018;</v>
      </c>
    </row>
    <row r="412" spans="1:10">
      <c r="A412" t="s">
        <v>68</v>
      </c>
      <c r="B412" t="str">
        <f>_xlfn.XLOOKUP(A412,SITE1!$R$4:$R$1313,SITE1!$S$4:$S$1313)</f>
        <v>VCCPGPPA_3P3</v>
      </c>
      <c r="C412" t="str" cm="1">
        <f t="array" ref="C412">_xlfn.TEXTJOIN(",",TRUE,_xlfn.UNIQUE(TRANSPOSE(_xlfn.MAP(_xlfn.XLOOKUP(A412,SITE1!$C$4:$C$1313,SITE1!$F$4:$L$1313),_xlfn.LAMBDA(_xlpm.x,IF(_xlpm.x&lt;&gt;"",TRIM(CLEAN(LEFT(_xlpm.x,FIND(".",_xlpm.x &amp; ".")-1))),""))))))</f>
        <v/>
      </c>
      <c r="D412">
        <v>22.32</v>
      </c>
      <c r="E412">
        <v>17.024999999999999</v>
      </c>
      <c r="F412" t="str">
        <f>_xlfn.LET(_xlpm.raw,_xlfn.XLOOKUP(A412,SITE1!$C$4:$C$1313,SITE1!$E$4:$E$1313),_xlpm.cleanRaw,SUBSTITUTE(SUBSTITUTE(_xlpm.raw,"_PIN","."),"PIN","."),_xlpm.mainPart,MID(_xlpm.cleanRaw,2,FIND(".",_xlpm.cleanRaw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2" t="str">
        <f>_xlfn.LET(_xlpm.raw,_xlfn.XLOOKUP(A412,SITE3!$C$4:$C$1313,SITE3!$E$4:$E$1313),_xlpm.cleanRaw,SUBSTITUTE(SUBSTITUTE(_xlpm.raw,"_PIN","."),"PIN","."),_xlpm.mainPart,MID(_xlpm.cleanRaw,2,FIND(".",_xlpm.cleanRaw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2" t="str">
        <f>_xlfn.LET(_xlpm.raw,_xlfn.XLOOKUP(A412,SITE5!$C$4:$C$1313,SITE5!$E$4:$E$1313),_xlpm.cleanRaw,SUBSTITUTE(SUBSTITUTE(_xlpm.raw,"_PIN","."),"PIN","."),_xlpm.mainPart,MID(_xlpm.cleanRaw,2,FIND(".",_xlpm.cleanRaw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2" t="str">
        <f>""</f>
        <v/>
      </c>
      <c r="J412" t="str">
        <f t="shared" si="6"/>
        <v>AW24;VCCPGPPA_3P3;;22.32;17.025;;;;</v>
      </c>
    </row>
    <row r="413" spans="1:10">
      <c r="A413" t="s">
        <v>67</v>
      </c>
      <c r="B413" t="str">
        <f>_xlfn.XLOOKUP(A413,SITE1!$R$4:$R$1313,SITE1!$S$4:$S$1313)</f>
        <v>VSS</v>
      </c>
      <c r="C413" t="str" cm="1">
        <f t="array" ref="C413">_xlfn.TEXTJOIN(",",TRUE,_xlfn.UNIQUE(TRANSPOSE(_xlfn.MAP(_xlfn.XLOOKUP(A413,SITE1!$C$4:$C$1313,SITE1!$F$4:$L$1313),_xlfn.LAMBDA(_xlpm.x,IF(_xlpm.x&lt;&gt;"",TRIM(CLEAN(LEFT(_xlpm.x,FIND(".",_xlpm.x &amp; ".")-1))),""))))))</f>
        <v/>
      </c>
      <c r="D413">
        <v>21.510999999999999</v>
      </c>
      <c r="E413">
        <v>17.062999999999999</v>
      </c>
      <c r="F413" t="str">
        <f>_xlfn.LET(_xlpm.raw,_xlfn.XLOOKUP(A413,SITE1!$C$4:$C$1313,SITE1!$E$4:$E$1313),_xlpm.cleanRaw,SUBSTITUTE(SUBSTITUTE(_xlpm.raw,"_PIN","."),"PIN","."),_xlpm.mainPart,MID(_xlpm.cleanRaw,2,FIND(".",_xlpm.cleanRaw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3" t="str">
        <f>_xlfn.LET(_xlpm.raw,_xlfn.XLOOKUP(A413,SITE3!$C$4:$C$1313,SITE3!$E$4:$E$1313),_xlpm.cleanRaw,SUBSTITUTE(SUBSTITUTE(_xlpm.raw,"_PIN","."),"PIN","."),_xlpm.mainPart,MID(_xlpm.cleanRaw,2,FIND(".",_xlpm.cleanRaw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3" t="str">
        <f>_xlfn.LET(_xlpm.raw,_xlfn.XLOOKUP(A413,SITE5!$C$4:$C$1313,SITE5!$E$4:$E$1313),_xlpm.cleanRaw,SUBSTITUTE(SUBSTITUTE(_xlpm.raw,"_PIN","."),"PIN","."),_xlpm.mainPart,MID(_xlpm.cleanRaw,2,FIND(".",_xlpm.cleanRaw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3" t="str">
        <f>""</f>
        <v/>
      </c>
      <c r="J413" t="str">
        <f t="shared" si="6"/>
        <v>AW26;VSS;;21.511;17.063;;;;</v>
      </c>
    </row>
    <row r="414" spans="1:10">
      <c r="A414" t="s">
        <v>5075</v>
      </c>
      <c r="B414" t="str">
        <f>_xlfn.XLOOKUP(A414,SITE1!$R$4:$R$1313,SITE1!$S$4:$S$1313)</f>
        <v>VCCPGPP_1P8</v>
      </c>
      <c r="C414" t="str" cm="1">
        <f t="array" ref="C414">_xlfn.TEXTJOIN(",",TRUE,_xlfn.UNIQUE(TRANSPOSE(_xlfn.MAP(_xlfn.XLOOKUP(A414,SITE1!$C$4:$C$1313,SITE1!$F$4:$L$1313),_xlfn.LAMBDA(_xlpm.x,IF(_xlpm.x&lt;&gt;"",TRIM(CLEAN(LEFT(_xlpm.x,FIND(".",_xlpm.x &amp; ".")-1))),""))))))</f>
        <v/>
      </c>
      <c r="D414">
        <v>20.710999999999999</v>
      </c>
      <c r="E414">
        <v>17.062999999999999</v>
      </c>
      <c r="F414" t="str">
        <f>_xlfn.LET(_xlpm.raw,_xlfn.XLOOKUP(A414,SITE1!$C$4:$C$1313,SITE1!$E$4:$E$1313),_xlpm.cleanRaw,SUBSTITUTE(SUBSTITUTE(_xlpm.raw,"_PIN","."),"PIN","."),_xlpm.mainPart,MID(_xlpm.cleanRaw,2,FIND(".",_xlpm.cleanRaw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4" t="str">
        <f>_xlfn.LET(_xlpm.raw,_xlfn.XLOOKUP(A414,SITE5!$C$4:$C$1313,SITE5!$E$4:$E$1313),_xlpm.cleanRaw,SUBSTITUTE(SUBSTITUTE(_xlpm.raw,"_PIN","."),"PIN","."),_xlpm.mainPart,MID(_xlpm.cleanRaw,2,FIND(".",_xlpm.cleanRaw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4" t="str">
        <f>""</f>
        <v/>
      </c>
      <c r="J414" t="str">
        <f t="shared" si="6"/>
        <v>AW27;VCCPGPP_1P8;;20.711;17.063;;;;</v>
      </c>
    </row>
    <row r="415" spans="1:10">
      <c r="A415" t="s">
        <v>5076</v>
      </c>
      <c r="B415" t="str">
        <f>_xlfn.XLOOKUP(A415,SITE1!$R$4:$R$1313,SITE1!$S$4:$S$1313)</f>
        <v>VCCPGPP_1P8</v>
      </c>
      <c r="C415" t="str" cm="1">
        <f t="array" ref="C415">_xlfn.TEXTJOIN(",",TRUE,_xlfn.UNIQUE(TRANSPOSE(_xlfn.MAP(_xlfn.XLOOKUP(A415,SITE1!$C$4:$C$1313,SITE1!$F$4:$L$1313),_xlfn.LAMBDA(_xlpm.x,IF(_xlpm.x&lt;&gt;"",TRIM(CLEAN(LEFT(_xlpm.x,FIND(".",_xlpm.x &amp; ".")-1))),""))))))</f>
        <v/>
      </c>
      <c r="D415">
        <v>19.91</v>
      </c>
      <c r="E415">
        <v>17.062999999999999</v>
      </c>
      <c r="F415" t="str">
        <f>_xlfn.LET(_xlpm.raw,_xlfn.XLOOKUP(A415,SITE1!$C$4:$C$1313,SITE1!$E$4:$E$1313),_xlpm.cleanRaw,SUBSTITUTE(SUBSTITUTE(_xlpm.raw,"_PIN","."),"PIN","."),_xlpm.mainPart,MID(_xlpm.cleanRaw,2,FIND(".",_xlpm.cleanRaw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5" t="str">
        <f>_xlfn.LET(_xlpm.raw,_xlfn.XLOOKUP(A415,SITE3!$C$4:$C$1313,SITE3!$E$4:$E$1313),_xlpm.cleanRaw,SUBSTITUTE(SUBSTITUTE(_xlpm.raw,"_PIN","."),"PIN","."),_xlpm.mainPart,MID(_xlpm.cleanRaw,2,FIND(".",_xlpm.cleanRaw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5" t="str">
        <f>_xlfn.LET(_xlpm.raw,_xlfn.XLOOKUP(A415,SITE5!$C$4:$C$1313,SITE5!$E$4:$E$1313),_xlpm.cleanRaw,SUBSTITUTE(SUBSTITUTE(_xlpm.raw,"_PIN","."),"PIN","."),_xlpm.mainPart,MID(_xlpm.cleanRaw,2,FIND(".",_xlpm.cleanRaw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5" t="str">
        <f>""</f>
        <v/>
      </c>
      <c r="J415" t="str">
        <f t="shared" si="6"/>
        <v>AW29;VCCPGPP_1P8;;19.91;17.063;;;;</v>
      </c>
    </row>
    <row r="416" spans="1:10">
      <c r="A416" t="s">
        <v>5262</v>
      </c>
      <c r="B416" t="str">
        <f>_xlfn.XLOOKUP(A416,SITE1!$R$4:$R$1313,SITE1!$S$4:$S$1313)</f>
        <v>VSS</v>
      </c>
      <c r="C416" t="str" cm="1">
        <f t="array" ref="C416">_xlfn.TEXTJOIN(",",TRUE,_xlfn.UNIQUE(TRANSPOSE(_xlfn.MAP(_xlfn.XLOOKUP(A416,SITE1!$C$4:$C$1313,SITE1!$F$4:$L$1313),_xlfn.LAMBDA(_xlpm.x,IF(_xlpm.x&lt;&gt;"",TRIM(CLEAN(LEFT(_xlpm.x,FIND(".",_xlpm.x &amp; ".")-1))),""))))))</f>
        <v/>
      </c>
      <c r="D416">
        <v>19.11</v>
      </c>
      <c r="E416">
        <v>17.062999999999999</v>
      </c>
      <c r="F416" t="str">
        <f>_xlfn.LET(_xlpm.raw,_xlfn.XLOOKUP(A416,SITE1!$C$4:$C$1313,SITE1!$E$4:$E$1313),_xlpm.cleanRaw,SUBSTITUTE(SUBSTITUTE(_xlpm.raw,"_PIN","."),"PIN","."),_xlpm.mainPart,MID(_xlpm.cleanRaw,2,FIND(".",_xlpm.cleanRaw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6" t="str">
        <f>_xlfn.LET(_xlpm.raw,_xlfn.XLOOKUP(A416,SITE3!$C$4:$C$1313,SITE3!$E$4:$E$1313),_xlpm.cleanRaw,SUBSTITUTE(SUBSTITUTE(_xlpm.raw,"_PIN","."),"PIN","."),_xlpm.mainPart,MID(_xlpm.cleanRaw,2,FIND(".",_xlpm.cleanRaw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6" t="str">
        <f>_xlfn.LET(_xlpm.raw,_xlfn.XLOOKUP(A416,SITE5!$C$4:$C$1313,SITE5!$E$4:$E$1313),_xlpm.cleanRaw,SUBSTITUTE(SUBSTITUTE(_xlpm.raw,"_PIN","."),"PIN","."),_xlpm.mainPart,MID(_xlpm.cleanRaw,2,FIND(".",_xlpm.cleanRaw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6" t="str">
        <f>""</f>
        <v/>
      </c>
      <c r="J416" t="str">
        <f t="shared" si="6"/>
        <v>AW30;VSS;;19.11;17.063;;;;</v>
      </c>
    </row>
    <row r="417" spans="1:10">
      <c r="A417" t="s">
        <v>5263</v>
      </c>
      <c r="B417" t="str">
        <f>_xlfn.XLOOKUP(A417,SITE1!$R$4:$R$1313,SITE1!$S$4:$S$1313)</f>
        <v>VSS</v>
      </c>
      <c r="C417" t="str" cm="1">
        <f t="array" ref="C417">_xlfn.TEXTJOIN(",",TRUE,_xlfn.UNIQUE(TRANSPOSE(_xlfn.MAP(_xlfn.XLOOKUP(A417,SITE1!$C$4:$C$1313,SITE1!$F$4:$L$1313),_xlfn.LAMBDA(_xlpm.x,IF(_xlpm.x&lt;&gt;"",TRIM(CLEAN(LEFT(_xlpm.x,FIND(".",_xlpm.x &amp; ".")-1))),""))))))</f>
        <v/>
      </c>
      <c r="D417">
        <v>18.309999999999999</v>
      </c>
      <c r="E417">
        <v>17.062999999999999</v>
      </c>
      <c r="F417" t="str">
        <f>_xlfn.LET(_xlpm.raw,_xlfn.XLOOKUP(A417,SITE1!$C$4:$C$1313,SITE1!$E$4:$E$1313),_xlpm.cleanRaw,SUBSTITUTE(SUBSTITUTE(_xlpm.raw,"_PIN","."),"PIN","."),_xlpm.mainPart,MID(_xlpm.cleanRaw,2,FIND(".",_xlpm.cleanRaw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7" t="str">
        <f>_xlfn.LET(_xlpm.raw,_xlfn.XLOOKUP(A417,SITE5!$C$4:$C$1313,SITE5!$E$4:$E$1313),_xlpm.cleanRaw,SUBSTITUTE(SUBSTITUTE(_xlpm.raw,"_PIN","."),"PIN","."),_xlpm.mainPart,MID(_xlpm.cleanRaw,2,FIND(".",_xlpm.cleanRaw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7" t="str">
        <f>""</f>
        <v/>
      </c>
      <c r="J417" t="str">
        <f t="shared" si="6"/>
        <v>AW32;VSS;;18.31;17.063;;;;</v>
      </c>
    </row>
    <row r="418" spans="1:10">
      <c r="A418" t="s">
        <v>5264</v>
      </c>
      <c r="B418" t="str">
        <f>_xlfn.XLOOKUP(A418,SITE1!$R$4:$R$1313,SITE1!$S$4:$S$1313)</f>
        <v>VSS</v>
      </c>
      <c r="C418" t="str" cm="1">
        <f t="array" ref="C418">_xlfn.TEXTJOIN(",",TRUE,_xlfn.UNIQUE(TRANSPOSE(_xlfn.MAP(_xlfn.XLOOKUP(A418,SITE1!$C$4:$C$1313,SITE1!$F$4:$L$1313),_xlfn.LAMBDA(_xlpm.x,IF(_xlpm.x&lt;&gt;"",TRIM(CLEAN(LEFT(_xlpm.x,FIND(".",_xlpm.x &amp; ".")-1))),""))))))</f>
        <v/>
      </c>
      <c r="D418">
        <v>17.509999999999899</v>
      </c>
      <c r="E418">
        <v>17.062999999999999</v>
      </c>
      <c r="F418" t="str">
        <f>_xlfn.LET(_xlpm.raw,_xlfn.XLOOKUP(A418,SITE1!$C$4:$C$1313,SITE1!$E$4:$E$1313),_xlpm.cleanRaw,SUBSTITUTE(SUBSTITUTE(_xlpm.raw,"_PIN","."),"PIN","."),_xlpm.mainPart,MID(_xlpm.cleanRaw,2,FIND(".",_xlpm.cleanRaw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8" t="str">
        <f>_xlfn.LET(_xlpm.raw,_xlfn.XLOOKUP(A418,SITE5!$C$4:$C$1313,SITE5!$E$4:$E$1313),_xlpm.cleanRaw,SUBSTITUTE(SUBSTITUTE(_xlpm.raw,"_PIN","."),"PIN","."),_xlpm.mainPart,MID(_xlpm.cleanRaw,2,FIND(".",_xlpm.cleanRaw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8" t="str">
        <f>""</f>
        <v/>
      </c>
      <c r="J418" t="str">
        <f t="shared" si="6"/>
        <v>AW34;VSS;;17.5099999999999;17.063;;;;</v>
      </c>
    </row>
    <row r="419" spans="1:10">
      <c r="A419" t="s">
        <v>5265</v>
      </c>
      <c r="B419" t="str">
        <f>_xlfn.XLOOKUP(A419,SITE1!$R$4:$R$1313,SITE1!$S$4:$S$1313)</f>
        <v>VSS</v>
      </c>
      <c r="C419" t="str" cm="1">
        <f t="array" ref="C419">_xlfn.TEXTJOIN(",",TRUE,_xlfn.UNIQUE(TRANSPOSE(_xlfn.MAP(_xlfn.XLOOKUP(A419,SITE1!$C$4:$C$1313,SITE1!$F$4:$L$1313),_xlfn.LAMBDA(_xlpm.x,IF(_xlpm.x&lt;&gt;"",TRIM(CLEAN(LEFT(_xlpm.x,FIND(".",_xlpm.x &amp; ".")-1))),""))))))</f>
        <v/>
      </c>
      <c r="D419">
        <v>16.709999999999901</v>
      </c>
      <c r="E419">
        <v>17.062999999999999</v>
      </c>
      <c r="F419" t="str">
        <f>_xlfn.LET(_xlpm.raw,_xlfn.XLOOKUP(A419,SITE1!$C$4:$C$1313,SITE1!$E$4:$E$1313),_xlpm.cleanRaw,SUBSTITUTE(SUBSTITUTE(_xlpm.raw,"_PIN","."),"PIN","."),_xlpm.mainPart,MID(_xlpm.cleanRaw,2,FIND(".",_xlpm.cleanRaw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9" t="str">
        <f>_xlfn.LET(_xlpm.raw,_xlfn.XLOOKUP(A419,SITE3!$C$4:$C$1313,SITE3!$E$4:$E$1313),_xlpm.cleanRaw,SUBSTITUTE(SUBSTITUTE(_xlpm.raw,"_PIN","."),"PIN","."),_xlpm.mainPart,MID(_xlpm.cleanRaw,2,FIND(".",_xlpm.cleanRaw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9" t="str">
        <f>_xlfn.LET(_xlpm.raw,_xlfn.XLOOKUP(A419,SITE5!$C$4:$C$1313,SITE5!$E$4:$E$1313),_xlpm.cleanRaw,SUBSTITUTE(SUBSTITUTE(_xlpm.raw,"_PIN","."),"PIN","."),_xlpm.mainPart,MID(_xlpm.cleanRaw,2,FIND(".",_xlpm.cleanRaw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9" t="str">
        <f>""</f>
        <v/>
      </c>
      <c r="J419" t="str">
        <f t="shared" si="6"/>
        <v>AW36;VSS;;16.7099999999999;17.063;;;;</v>
      </c>
    </row>
    <row r="420" spans="1:10">
      <c r="A420" t="s">
        <v>5266</v>
      </c>
      <c r="B420" t="str">
        <f>_xlfn.XLOOKUP(A420,SITE1!$R$4:$R$1313,SITE1!$S$4:$S$1313)</f>
        <v>VSS</v>
      </c>
      <c r="C420" t="str" cm="1">
        <f t="array" ref="C420">_xlfn.TEXTJOIN(",",TRUE,_xlfn.UNIQUE(TRANSPOSE(_xlfn.MAP(_xlfn.XLOOKUP(A420,SITE1!$C$4:$C$1313,SITE1!$F$4:$L$1313),_xlfn.LAMBDA(_xlpm.x,IF(_xlpm.x&lt;&gt;"",TRIM(CLEAN(LEFT(_xlpm.x,FIND(".",_xlpm.x &amp; ".")-1))),""))))))</f>
        <v/>
      </c>
      <c r="D420">
        <v>15.909999999999901</v>
      </c>
      <c r="E420">
        <v>17.062999999999999</v>
      </c>
      <c r="F420" t="str">
        <f>_xlfn.LET(_xlpm.raw,_xlfn.XLOOKUP(A420,SITE1!$C$4:$C$1313,SITE1!$E$4:$E$1313),_xlpm.cleanRaw,SUBSTITUTE(SUBSTITUTE(_xlpm.raw,"_PIN","."),"PIN","."),_xlpm.mainPart,MID(_xlpm.cleanRaw,2,FIND(".",_xlpm.cleanRaw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0" t="str">
        <f>_xlfn.LET(_xlpm.raw,_xlfn.XLOOKUP(A420,SITE5!$C$4:$C$1313,SITE5!$E$4:$E$1313),_xlpm.cleanRaw,SUBSTITUTE(SUBSTITUTE(_xlpm.raw,"_PIN","."),"PIN","."),_xlpm.mainPart,MID(_xlpm.cleanRaw,2,FIND(".",_xlpm.cleanRaw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0" t="str">
        <f>""</f>
        <v/>
      </c>
      <c r="J420" t="str">
        <f t="shared" si="6"/>
        <v>AW37;VSS;;15.9099999999999;17.063;;;;</v>
      </c>
    </row>
    <row r="421" spans="1:10">
      <c r="A421" t="s">
        <v>5267</v>
      </c>
      <c r="B421" t="str">
        <f>_xlfn.XLOOKUP(A421,SITE1!$R$4:$R$1313,SITE1!$S$4:$S$1313)</f>
        <v>VSS</v>
      </c>
      <c r="C421" t="str" cm="1">
        <f t="array" ref="C421">_xlfn.TEXTJOIN(",",TRUE,_xlfn.UNIQUE(TRANSPOSE(_xlfn.MAP(_xlfn.XLOOKUP(A421,SITE1!$C$4:$C$1313,SITE1!$F$4:$L$1313),_xlfn.LAMBDA(_xlpm.x,IF(_xlpm.x&lt;&gt;"",TRIM(CLEAN(LEFT(_xlpm.x,FIND(".",_xlpm.x &amp; ".")-1))),""))))))</f>
        <v/>
      </c>
      <c r="D421">
        <v>15.11</v>
      </c>
      <c r="E421">
        <v>17.062999999999999</v>
      </c>
      <c r="F421" t="str">
        <f>_xlfn.LET(_xlpm.raw,_xlfn.XLOOKUP(A421,SITE1!$C$4:$C$1313,SITE1!$E$4:$E$1313),_xlpm.cleanRaw,SUBSTITUTE(SUBSTITUTE(_xlpm.raw,"_PIN","."),"PIN","."),_xlpm.mainPart,MID(_xlpm.cleanRaw,2,FIND(".",_xlpm.cleanRaw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1" t="str">
        <f>_xlfn.LET(_xlpm.raw,_xlfn.XLOOKUP(A421,SITE3!$C$4:$C$1313,SITE3!$E$4:$E$1313),_xlpm.cleanRaw,SUBSTITUTE(SUBSTITUTE(_xlpm.raw,"_PIN","."),"PIN","."),_xlpm.mainPart,MID(_xlpm.cleanRaw,2,FIND(".",_xlpm.cleanRaw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1" t="str">
        <f>_xlfn.LET(_xlpm.raw,_xlfn.XLOOKUP(A421,SITE5!$C$4:$C$1313,SITE5!$E$4:$E$1313),_xlpm.cleanRaw,SUBSTITUTE(SUBSTITUTE(_xlpm.raw,"_PIN","."),"PIN","."),_xlpm.mainPart,MID(_xlpm.cleanRaw,2,FIND(".",_xlpm.cleanRaw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1" t="str">
        <f>""</f>
        <v/>
      </c>
      <c r="J421" t="str">
        <f t="shared" si="6"/>
        <v>AW39;VSS;;15.11;17.063;;;;</v>
      </c>
    </row>
    <row r="422" spans="1:10">
      <c r="A422" t="s">
        <v>5268</v>
      </c>
      <c r="B422" t="str">
        <f>_xlfn.XLOOKUP(A422,SITE1!$R$4:$R$1313,SITE1!$S$4:$S$1313)</f>
        <v>VSS</v>
      </c>
      <c r="C422" t="str" cm="1">
        <f t="array" ref="C422">_xlfn.TEXTJOIN(",",TRUE,_xlfn.UNIQUE(TRANSPOSE(_xlfn.MAP(_xlfn.XLOOKUP(A422,SITE1!$C$4:$C$1313,SITE1!$F$4:$L$1313),_xlfn.LAMBDA(_xlpm.x,IF(_xlpm.x&lt;&gt;"",TRIM(CLEAN(LEFT(_xlpm.x,FIND(".",_xlpm.x &amp; ".")-1))),""))))))</f>
        <v/>
      </c>
      <c r="D422">
        <v>14.309999999999899</v>
      </c>
      <c r="E422">
        <v>17.062999999999999</v>
      </c>
      <c r="F422" t="str">
        <f>_xlfn.LET(_xlpm.raw,_xlfn.XLOOKUP(A422,SITE1!$C$4:$C$1313,SITE1!$E$4:$E$1313),_xlpm.cleanRaw,SUBSTITUTE(SUBSTITUTE(_xlpm.raw,"_PIN","."),"PIN","."),_xlpm.mainPart,MID(_xlpm.cleanRaw,2,FIND(".",_xlpm.cleanRaw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2" t="str">
        <f>_xlfn.LET(_xlpm.raw,_xlfn.XLOOKUP(A422,SITE3!$C$4:$C$1313,SITE3!$E$4:$E$1313),_xlpm.cleanRaw,SUBSTITUTE(SUBSTITUTE(_xlpm.raw,"_PIN","."),"PIN","."),_xlpm.mainPart,MID(_xlpm.cleanRaw,2,FIND(".",_xlpm.cleanRaw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2" t="str">
        <f>_xlfn.LET(_xlpm.raw,_xlfn.XLOOKUP(A422,SITE5!$C$4:$C$1313,SITE5!$E$4:$E$1313),_xlpm.cleanRaw,SUBSTITUTE(SUBSTITUTE(_xlpm.raw,"_PIN","."),"PIN","."),_xlpm.mainPart,MID(_xlpm.cleanRaw,2,FIND(".",_xlpm.cleanRaw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2" t="str">
        <f>""</f>
        <v/>
      </c>
      <c r="J422" t="str">
        <f t="shared" si="6"/>
        <v>AW41;VSS;;14.3099999999999;17.063;;;;</v>
      </c>
    </row>
    <row r="423" spans="1:10">
      <c r="A423" t="s">
        <v>5064</v>
      </c>
      <c r="B423" t="str">
        <f>_xlfn.XLOOKUP(A423,SITE1!$R$4:$R$1313,SITE1!$S$4:$S$1313)</f>
        <v>VCCMPHY_1P05</v>
      </c>
      <c r="C423" t="str" cm="1">
        <f t="array" ref="C423">_xlfn.TEXTJOIN(",",TRUE,_xlfn.UNIQUE(TRANSPOSE(_xlfn.MAP(_xlfn.XLOOKUP(A423,SITE1!$C$4:$C$1313,SITE1!$F$4:$L$1313),_xlfn.LAMBDA(_xlpm.x,IF(_xlpm.x&lt;&gt;"",TRIM(CLEAN(LEFT(_xlpm.x,FIND(".",_xlpm.x &amp; ".")-1))),""))))))</f>
        <v/>
      </c>
      <c r="D423">
        <v>13.5099999999999</v>
      </c>
      <c r="E423">
        <v>17.062999999999999</v>
      </c>
      <c r="F423" t="str">
        <f>_xlfn.LET(_xlpm.raw,_xlfn.XLOOKUP(A423,SITE1!$C$4:$C$1313,SITE1!$E$4:$E$1313),_xlpm.cleanRaw,SUBSTITUTE(SUBSTITUTE(_xlpm.raw,"_PIN","."),"PIN","."),_xlpm.mainPart,MID(_xlpm.cleanRaw,2,FIND(".",_xlpm.cleanRaw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3" t="str">
        <f>_xlfn.LET(_xlpm.raw,_xlfn.XLOOKUP(A423,SITE3!$C$4:$C$1313,SITE3!$E$4:$E$1313),_xlpm.cleanRaw,SUBSTITUTE(SUBSTITUTE(_xlpm.raw,"_PIN","."),"PIN","."),_xlpm.mainPart,MID(_xlpm.cleanRaw,2,FIND(".",_xlpm.cleanRaw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3" t="str">
        <f>_xlfn.LET(_xlpm.raw,_xlfn.XLOOKUP(A423,SITE5!$C$4:$C$1313,SITE5!$E$4:$E$1313),_xlpm.cleanRaw,SUBSTITUTE(SUBSTITUTE(_xlpm.raw,"_PIN","."),"PIN","."),_xlpm.mainPart,MID(_xlpm.cleanRaw,2,FIND(".",_xlpm.cleanRaw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3" t="str">
        <f>""</f>
        <v/>
      </c>
      <c r="J423" t="str">
        <f t="shared" si="6"/>
        <v>AW43;VCCMPHY_1P05;;13.5099999999999;17.063;;;;</v>
      </c>
    </row>
    <row r="424" spans="1:10">
      <c r="A424" t="s">
        <v>5065</v>
      </c>
      <c r="B424" t="str">
        <f>_xlfn.XLOOKUP(A424,SITE1!$R$4:$R$1313,SITE1!$S$4:$S$1313)</f>
        <v>VCCMPHY_1P05</v>
      </c>
      <c r="C424" t="str" cm="1">
        <f t="array" ref="C424">_xlfn.TEXTJOIN(",",TRUE,_xlfn.UNIQUE(TRANSPOSE(_xlfn.MAP(_xlfn.XLOOKUP(A424,SITE1!$C$4:$C$1313,SITE1!$F$4:$L$1313),_xlfn.LAMBDA(_xlpm.x,IF(_xlpm.x&lt;&gt;"",TRIM(CLEAN(LEFT(_xlpm.x,FIND(".",_xlpm.x &amp; ".")-1))),""))))))</f>
        <v/>
      </c>
      <c r="D424">
        <v>12.71</v>
      </c>
      <c r="E424">
        <v>17.062999999999999</v>
      </c>
      <c r="F424" t="str">
        <f>_xlfn.LET(_xlpm.raw,_xlfn.XLOOKUP(A424,SITE1!$C$4:$C$1313,SITE1!$E$4:$E$1313),_xlpm.cleanRaw,SUBSTITUTE(SUBSTITUTE(_xlpm.raw,"_PIN","."),"PIN","."),_xlpm.mainPart,MID(_xlpm.cleanRaw,2,FIND(".",_xlpm.cleanRaw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4" t="str">
        <f>_xlfn.LET(_xlpm.raw,_xlfn.XLOOKUP(A424,SITE3!$C$4:$C$1313,SITE3!$E$4:$E$1313),_xlpm.cleanRaw,SUBSTITUTE(SUBSTITUTE(_xlpm.raw,"_PIN","."),"PIN","."),_xlpm.mainPart,MID(_xlpm.cleanRaw,2,FIND(".",_xlpm.cleanRaw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4" t="str">
        <f>_xlfn.LET(_xlpm.raw,_xlfn.XLOOKUP(A424,SITE5!$C$4:$C$1313,SITE5!$E$4:$E$1313),_xlpm.cleanRaw,SUBSTITUTE(SUBSTITUTE(_xlpm.raw,"_PIN","."),"PIN","."),_xlpm.mainPart,MID(_xlpm.cleanRaw,2,FIND(".",_xlpm.cleanRaw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4" t="str">
        <f>""</f>
        <v/>
      </c>
      <c r="J424" t="str">
        <f t="shared" si="6"/>
        <v>AW45;VCCMPHY_1P05;;12.71;17.063;;;;</v>
      </c>
    </row>
    <row r="425" spans="1:10">
      <c r="A425" t="s">
        <v>5269</v>
      </c>
      <c r="B425" t="str">
        <f>_xlfn.XLOOKUP(A425,SITE1!$R$4:$R$1313,SITE1!$S$4:$S$1313)</f>
        <v>VSS</v>
      </c>
      <c r="C425" t="str" cm="1">
        <f t="array" ref="C425">_xlfn.TEXTJOIN(",",TRUE,_xlfn.UNIQUE(TRANSPOSE(_xlfn.MAP(_xlfn.XLOOKUP(A425,SITE1!$C$4:$C$1313,SITE1!$F$4:$L$1313),_xlfn.LAMBDA(_xlpm.x,IF(_xlpm.x&lt;&gt;"",TRIM(CLEAN(LEFT(_xlpm.x,FIND(".",_xlpm.x &amp; ".")-1))),""))))))</f>
        <v/>
      </c>
      <c r="D425">
        <v>11.908999999999899</v>
      </c>
      <c r="E425">
        <v>17.062999999999999</v>
      </c>
      <c r="F425" t="str">
        <f>_xlfn.LET(_xlpm.raw,_xlfn.XLOOKUP(A425,SITE1!$C$4:$C$1313,SITE1!$E$4:$E$1313),_xlpm.cleanRaw,SUBSTITUTE(SUBSTITUTE(_xlpm.raw,"_PIN","."),"PIN","."),_xlpm.mainPart,MID(_xlpm.cleanRaw,2,FIND(".",_xlpm.cleanRaw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5" t="str">
        <f>_xlfn.LET(_xlpm.raw,_xlfn.XLOOKUP(A425,SITE3!$C$4:$C$1313,SITE3!$E$4:$E$1313),_xlpm.cleanRaw,SUBSTITUTE(SUBSTITUTE(_xlpm.raw,"_PIN","."),"PIN","."),_xlpm.mainPart,MID(_xlpm.cleanRaw,2,FIND(".",_xlpm.cleanRaw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5" t="str">
        <f>_xlfn.LET(_xlpm.raw,_xlfn.XLOOKUP(A425,SITE5!$C$4:$C$1313,SITE5!$E$4:$E$1313),_xlpm.cleanRaw,SUBSTITUTE(SUBSTITUTE(_xlpm.raw,"_PIN","."),"PIN","."),_xlpm.mainPart,MID(_xlpm.cleanRaw,2,FIND(".",_xlpm.cleanRaw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5" t="str">
        <f>""</f>
        <v/>
      </c>
      <c r="J425" t="str">
        <f t="shared" si="6"/>
        <v>AW46;VSS;;11.9089999999999;17.063;;;;</v>
      </c>
    </row>
    <row r="426" spans="1:10">
      <c r="A426" t="s">
        <v>5014</v>
      </c>
      <c r="B426" t="str">
        <f>_xlfn.XLOOKUP(A426,SITE1!$R$4:$R$1313,SITE1!$S$4:$S$1313)</f>
        <v>VCCAPCIE2PLL_1P05</v>
      </c>
      <c r="C426" t="str" cm="1">
        <f t="array" ref="C426">_xlfn.TEXTJOIN(",",TRUE,_xlfn.UNIQUE(TRANSPOSE(_xlfn.MAP(_xlfn.XLOOKUP(A426,SITE1!$C$4:$C$1313,SITE1!$F$4:$L$1313),_xlfn.LAMBDA(_xlpm.x,IF(_xlpm.x&lt;&gt;"",TRIM(CLEAN(LEFT(_xlpm.x,FIND(".",_xlpm.x &amp; ".")-1))),""))))))</f>
        <v/>
      </c>
      <c r="D426">
        <v>11.108999999999901</v>
      </c>
      <c r="E426">
        <v>17.062999999999999</v>
      </c>
      <c r="F426" t="str">
        <f>_xlfn.LET(_xlpm.raw,_xlfn.XLOOKUP(A426,SITE1!$C$4:$C$1313,SITE1!$E$4:$E$1313),_xlpm.cleanRaw,SUBSTITUTE(SUBSTITUTE(_xlpm.raw,"_PIN","."),"PIN","."),_xlpm.mainPart,MID(_xlpm.cleanRaw,2,FIND(".",_xlpm.cleanRaw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6" t="str">
        <f>_xlfn.LET(_xlpm.raw,_xlfn.XLOOKUP(A426,SITE3!$C$4:$C$1313,SITE3!$E$4:$E$1313),_xlpm.cleanRaw,SUBSTITUTE(SUBSTITUTE(_xlpm.raw,"_PIN","."),"PIN","."),_xlpm.mainPart,MID(_xlpm.cleanRaw,2,FIND(".",_xlpm.cleanRaw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6" t="str">
        <f>_xlfn.LET(_xlpm.raw,_xlfn.XLOOKUP(A426,SITE5!$C$4:$C$1313,SITE5!$E$4:$E$1313),_xlpm.cleanRaw,SUBSTITUTE(SUBSTITUTE(_xlpm.raw,"_PIN","."),"PIN","."),_xlpm.mainPart,MID(_xlpm.cleanRaw,2,FIND(".",_xlpm.cleanRaw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6" t="str">
        <f>""</f>
        <v/>
      </c>
      <c r="J426" t="str">
        <f t="shared" si="6"/>
        <v>AW48;VCCAPCIE2PLL_1P05;;11.1089999999999;17.063;;;;</v>
      </c>
    </row>
    <row r="427" spans="1:10">
      <c r="A427" t="s">
        <v>5270</v>
      </c>
      <c r="B427" t="str">
        <f>_xlfn.XLOOKUP(A427,SITE1!$R$4:$R$1313,SITE1!$S$4:$S$1313)</f>
        <v>VSS</v>
      </c>
      <c r="C427" t="str" cm="1">
        <f t="array" ref="C427">_xlfn.TEXTJOIN(",",TRUE,_xlfn.UNIQUE(TRANSPOSE(_xlfn.MAP(_xlfn.XLOOKUP(A427,SITE1!$C$4:$C$1313,SITE1!$F$4:$L$1313),_xlfn.LAMBDA(_xlpm.x,IF(_xlpm.x&lt;&gt;"",TRIM(CLEAN(LEFT(_xlpm.x,FIND(".",_xlpm.x &amp; ".")-1))),""))))))</f>
        <v/>
      </c>
      <c r="D427">
        <v>10.299999999999899</v>
      </c>
      <c r="E427">
        <v>17.024999999999999</v>
      </c>
      <c r="F427" t="str">
        <f>_xlfn.LET(_xlpm.raw,_xlfn.XLOOKUP(A427,SITE1!$C$4:$C$1313,SITE1!$E$4:$E$1313),_xlpm.cleanRaw,SUBSTITUTE(SUBSTITUTE(_xlpm.raw,"_PIN","."),"PIN","."),_xlpm.mainPart,MID(_xlpm.cleanRaw,2,FIND(".",_xlpm.cleanRaw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7" t="str">
        <f>_xlfn.LET(_xlpm.raw,_xlfn.XLOOKUP(A427,SITE3!$C$4:$C$1313,SITE3!$E$4:$E$1313),_xlpm.cleanRaw,SUBSTITUTE(SUBSTITUTE(_xlpm.raw,"_PIN","."),"PIN","."),_xlpm.mainPart,MID(_xlpm.cleanRaw,2,FIND(".",_xlpm.cleanRaw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7" t="str">
        <f>_xlfn.LET(_xlpm.raw,_xlfn.XLOOKUP(A427,SITE5!$C$4:$C$1313,SITE5!$E$4:$E$1313),_xlpm.cleanRaw,SUBSTITUTE(SUBSTITUTE(_xlpm.raw,"_PIN","."),"PIN","."),_xlpm.mainPart,MID(_xlpm.cleanRaw,2,FIND(".",_xlpm.cleanRaw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7" t="str">
        <f>""</f>
        <v/>
      </c>
      <c r="J427" t="str">
        <f t="shared" si="6"/>
        <v>AW50;VSS;;10.2999999999999;17.025;;;;</v>
      </c>
    </row>
    <row r="428" spans="1:10">
      <c r="A428" t="s">
        <v>4220</v>
      </c>
      <c r="B428" t="str">
        <f>_xlfn.XLOOKUP(A428,SITE1!$R$4:$R$1313,SITE1!$S$4:$S$1313)</f>
        <v>GPP_E_11_USB2_OCB_2</v>
      </c>
      <c r="C428" t="str" cm="1">
        <f t="array" ref="C428">_xlfn.TEXTJOIN(",",TRUE,_xlfn.UNIQUE(TRANSPOSE(_xlfn.MAP(_xlfn.XLOOKUP(A428,SITE1!$C$4:$C$1313,SITE1!$F$4:$L$1313),_xlfn.LAMBDA(_xlpm.x,IF(_xlpm.x&lt;&gt;"",TRIM(CLEAN(LEFT(_xlpm.x,FIND(".",_xlpm.x &amp; ".")-1))),""))))))</f>
        <v/>
      </c>
      <c r="D428">
        <v>8.5829999999999895</v>
      </c>
      <c r="E428">
        <v>17.024999999999999</v>
      </c>
      <c r="F428" t="str">
        <f>_xlfn.LET(_xlpm.raw,_xlfn.XLOOKUP(A428,SITE1!$C$4:$C$1313,SITE1!$E$4:$E$1313),_xlpm.cleanRaw,SUBSTITUTE(SUBSTITUTE(_xlpm.raw,"_PIN","."),"PIN","."),_xlpm.mainPart,MID(_xlpm.cleanRaw,2,FIND(".",_xlpm.cleanRaw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508068</v>
      </c>
      <c r="G428" t="str">
        <f>_xlfn.LET(_xlpm.raw,_xlfn.XLOOKUP(A428,SITE3!$C$4:$C$1313,SITE3!$E$4:$E$1313),_xlpm.cleanRaw,SUBSTITUTE(SUBSTITUTE(_xlpm.raw,"_PIN","."),"PIN","."),_xlpm.mainPart,MID(_xlpm.cleanRaw,2,FIND(".",_xlpm.cleanRaw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H428" t="str">
        <f>_xlfn.LET(_xlpm.raw,_xlfn.XLOOKUP(A428,SITE5!$C$4:$C$1313,SITE5!$E$4:$E$1313),_xlpm.cleanRaw,SUBSTITUTE(SUBSTITUTE(_xlpm.raw,"_PIN","."),"PIN","."),_xlpm.mainPart,MID(_xlpm.cleanRaw,2,FIND(".",_xlpm.cleanRaw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808065</v>
      </c>
      <c r="I428" t="str">
        <f>""</f>
        <v/>
      </c>
      <c r="J428" t="str">
        <f t="shared" si="6"/>
        <v>AW54;GPP_E_11_USB2_OCB_2;;8.58299999999999;17.025;508068;505065;808065;</v>
      </c>
    </row>
    <row r="429" spans="1:10">
      <c r="A429" t="s">
        <v>5271</v>
      </c>
      <c r="B429" t="str">
        <f>_xlfn.XLOOKUP(A429,SITE1!$R$4:$R$1313,SITE1!$S$4:$S$1313)</f>
        <v>VSS</v>
      </c>
      <c r="C429" t="str" cm="1">
        <f t="array" ref="C429">_xlfn.TEXTJOIN(",",TRUE,_xlfn.UNIQUE(TRANSPOSE(_xlfn.MAP(_xlfn.XLOOKUP(A429,SITE1!$C$4:$C$1313,SITE1!$F$4:$L$1313),_xlfn.LAMBDA(_xlpm.x,IF(_xlpm.x&lt;&gt;"",TRIM(CLEAN(LEFT(_xlpm.x,FIND(".",_xlpm.x &amp; ".")-1))),""))))))</f>
        <v/>
      </c>
      <c r="D429">
        <v>6.8659999999999997</v>
      </c>
      <c r="E429">
        <v>17.024999999999999</v>
      </c>
      <c r="F429" t="str">
        <f>_xlfn.LET(_xlpm.raw,_xlfn.XLOOKUP(A429,SITE1!$C$4:$C$1313,SITE1!$E$4:$E$1313),_xlpm.cleanRaw,SUBSTITUTE(SUBSTITUTE(_xlpm.raw,"_PIN","."),"PIN","."),_xlpm.mainPart,MID(_xlpm.cleanRaw,2,FIND(".",_xlpm.cleanRaw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9" t="str">
        <f>_xlfn.LET(_xlpm.raw,_xlfn.XLOOKUP(A429,SITE3!$C$4:$C$1313,SITE3!$E$4:$E$1313),_xlpm.cleanRaw,SUBSTITUTE(SUBSTITUTE(_xlpm.raw,"_PIN","."),"PIN","."),_xlpm.mainPart,MID(_xlpm.cleanRaw,2,FIND(".",_xlpm.cleanRaw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9" t="str">
        <f>_xlfn.LET(_xlpm.raw,_xlfn.XLOOKUP(A429,SITE5!$C$4:$C$1313,SITE5!$E$4:$E$1313),_xlpm.cleanRaw,SUBSTITUTE(SUBSTITUTE(_xlpm.raw,"_PIN","."),"PIN","."),_xlpm.mainPart,MID(_xlpm.cleanRaw,2,FIND(".",_xlpm.cleanRaw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9" t="str">
        <f>""</f>
        <v/>
      </c>
      <c r="J429" t="str">
        <f t="shared" si="6"/>
        <v>AW58;VSS;;6.866;17.025;;;;</v>
      </c>
    </row>
    <row r="430" spans="1:10">
      <c r="A430" t="s">
        <v>5272</v>
      </c>
      <c r="B430" t="str">
        <f>_xlfn.XLOOKUP(A430,SITE1!$R$4:$R$1313,SITE1!$S$4:$S$1313)</f>
        <v>VSS</v>
      </c>
      <c r="C430" t="str" cm="1">
        <f t="array" ref="C430">_xlfn.TEXTJOIN(",",TRUE,_xlfn.UNIQUE(TRANSPOSE(_xlfn.MAP(_xlfn.XLOOKUP(A430,SITE1!$C$4:$C$1313,SITE1!$F$4:$L$1313),_xlfn.LAMBDA(_xlpm.x,IF(_xlpm.x&lt;&gt;"",TRIM(CLEAN(LEFT(_xlpm.x,FIND(".",_xlpm.x &amp; ".")-1))),""))))))</f>
        <v/>
      </c>
      <c r="D430">
        <v>5.149</v>
      </c>
      <c r="E430">
        <v>17.024999999999999</v>
      </c>
      <c r="F430" t="str">
        <f>_xlfn.LET(_xlpm.raw,_xlfn.XLOOKUP(A430,SITE1!$C$4:$C$1313,SITE1!$E$4:$E$1313),_xlpm.cleanRaw,SUBSTITUTE(SUBSTITUTE(_xlpm.raw,"_PIN","."),"PIN","."),_xlpm.mainPart,MID(_xlpm.cleanRaw,2,FIND(".",_xlpm.cleanRaw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0" t="str">
        <f>_xlfn.LET(_xlpm.raw,_xlfn.XLOOKUP(A430,SITE3!$C$4:$C$1313,SITE3!$E$4:$E$1313),_xlpm.cleanRaw,SUBSTITUTE(SUBSTITUTE(_xlpm.raw,"_PIN","."),"PIN","."),_xlpm.mainPart,MID(_xlpm.cleanRaw,2,FIND(".",_xlpm.cleanRaw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0" t="str">
        <f>_xlfn.LET(_xlpm.raw,_xlfn.XLOOKUP(A430,SITE5!$C$4:$C$1313,SITE5!$E$4:$E$1313),_xlpm.cleanRaw,SUBSTITUTE(SUBSTITUTE(_xlpm.raw,"_PIN","."),"PIN","."),_xlpm.mainPart,MID(_xlpm.cleanRaw,2,FIND(".",_xlpm.cleanRaw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0" t="str">
        <f>""</f>
        <v/>
      </c>
      <c r="J430" t="str">
        <f t="shared" si="6"/>
        <v>AW61;VSS;;5.149;17.025;;;;</v>
      </c>
    </row>
    <row r="431" spans="1:10">
      <c r="A431" t="s">
        <v>4649</v>
      </c>
      <c r="B431" t="str">
        <f>_xlfn.XLOOKUP(A431,SITE1!$R$4:$R$1313,SITE1!$S$4:$S$1313)</f>
        <v>PCIE_9_SSATA_3_RXN</v>
      </c>
      <c r="C431" t="str" cm="1">
        <f t="array" ref="C431">_xlfn.TEXTJOIN(",",TRUE,_xlfn.UNIQUE(TRANSPOSE(_xlfn.MAP(_xlfn.XLOOKUP(A431,SITE1!$C$4:$C$1313,SITE1!$F$4:$L$1313),_xlfn.LAMBDA(_xlpm.x,IF(_xlpm.x&lt;&gt;"",TRIM(CLEAN(LEFT(_xlpm.x,FIND(".",_xlpm.x &amp; ".")-1))),""))))))</f>
        <v>LA5</v>
      </c>
      <c r="D431">
        <v>3.4319999999999902</v>
      </c>
      <c r="E431">
        <v>17.024999999999999</v>
      </c>
      <c r="F431" t="str">
        <f>_xlfn.LET(_xlpm.raw,_xlfn.XLOOKUP(A431,SITE1!$C$4:$C$1313,SITE1!$E$4:$E$1313),_xlpm.cleanRaw,SUBSTITUTE(SUBSTITUTE(_xlpm.raw,"_PIN","."),"PIN","."),_xlpm.mainPart,MID(_xlpm.cleanRaw,2,FIND(".",_xlpm.cleanRaw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G431" t="str">
        <f>_xlfn.LET(_xlpm.raw,_xlfn.XLOOKUP(A431,SITE3!$C$4:$C$1313,SITE3!$E$4:$E$1313),_xlpm.cleanRaw,SUBSTITUTE(SUBSTITUTE(_xlpm.raw,"_PIN","."),"PIN","."),_xlpm.mainPart,MID(_xlpm.cleanRaw,2,FIND(".",_xlpm.cleanRaw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506040</v>
      </c>
      <c r="H431" t="str">
        <f>_xlfn.LET(_xlpm.raw,_xlfn.XLOOKUP(A431,SITE5!$C$4:$C$1313,SITE5!$E$4:$E$1313),_xlpm.cleanRaw,SUBSTITUTE(SUBSTITUTE(_xlpm.raw,"_PIN","."),"PIN","."),_xlpm.mainPart,MID(_xlpm.cleanRaw,2,FIND(".",_xlpm.cleanRaw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807040</v>
      </c>
      <c r="I431" t="str">
        <f>""</f>
        <v/>
      </c>
      <c r="J431" t="str">
        <f t="shared" si="6"/>
        <v>AW65;PCIE_9_SSATA_3_RXN;LA5;3.43199999999999;17.025;509039;506040;807040;</v>
      </c>
    </row>
    <row r="432" spans="1:10">
      <c r="A432" t="s">
        <v>4994</v>
      </c>
      <c r="B432" t="str">
        <f>_xlfn.XLOOKUP(A432,SITE1!$R$4:$R$1313,SITE1!$S$4:$S$1313)</f>
        <v>USB3_9_PCIE_2_RXP</v>
      </c>
      <c r="C432" t="str" cm="1">
        <f t="array" ref="C432">_xlfn.TEXTJOIN(",",TRUE,_xlfn.UNIQUE(TRANSPOSE(_xlfn.MAP(_xlfn.XLOOKUP(A432,SITE1!$C$4:$C$1313,SITE1!$F$4:$L$1313),_xlfn.LAMBDA(_xlpm.x,IF(_xlpm.x&lt;&gt;"",TRIM(CLEAN(LEFT(_xlpm.x,FIND(".",_xlpm.x &amp; ".")-1))),""))))))</f>
        <v>CA250</v>
      </c>
      <c r="D432">
        <v>1.2449999999999899</v>
      </c>
      <c r="E432">
        <v>16.809999999999999</v>
      </c>
      <c r="F432" t="str">
        <f>_xlfn.LET(_xlpm.raw,_xlfn.XLOOKUP(A432,SITE1!$C$4:$C$1313,SITE1!$E$4:$E$1313),_xlpm.cleanRaw,SUBSTITUTE(SUBSTITUTE(_xlpm.raw,"_PIN","."),"PIN","."),_xlpm.mainPart,MID(_xlpm.cleanRaw,2,FIND(".",_xlpm.cleanRaw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2" t="str">
        <f>_xlfn.LET(_xlpm.raw,_xlfn.XLOOKUP(A432,SITE3!$C$4:$C$1313,SITE3!$E$4:$E$1313),_xlpm.cleanRaw,SUBSTITUTE(SUBSTITUTE(_xlpm.raw,"_PIN","."),"PIN","."),_xlpm.mainPart,MID(_xlpm.cleanRaw,2,FIND(".",_xlpm.cleanRaw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2" t="str">
        <f>_xlfn.LET(_xlpm.raw,_xlfn.XLOOKUP(A432,SITE5!$C$4:$C$1313,SITE5!$E$4:$E$1313),_xlpm.cleanRaw,SUBSTITUTE(SUBSTITUTE(_xlpm.raw,"_PIN","."),"PIN","."),_xlpm.mainPart,MID(_xlpm.cleanRaw,2,FIND(".",_xlpm.cleanRaw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2" t="str">
        <f>""</f>
        <v/>
      </c>
      <c r="J432" t="str">
        <f t="shared" si="6"/>
        <v>AW69;USB3_9_PCIE_2_RXP;CA250;1.24499999999999;16.81;;;;</v>
      </c>
    </row>
    <row r="433" spans="1:10">
      <c r="A433" t="s">
        <v>4991</v>
      </c>
      <c r="B433" t="str">
        <f>_xlfn.XLOOKUP(A433,SITE1!$R$4:$R$1313,SITE1!$S$4:$S$1313)</f>
        <v>USB3_9_PCIE_2_RXN</v>
      </c>
      <c r="C433" t="str" cm="1">
        <f t="array" ref="C433">_xlfn.TEXTJOIN(",",TRUE,_xlfn.UNIQUE(TRANSPOSE(_xlfn.MAP(_xlfn.XLOOKUP(A433,SITE1!$C$4:$C$1313,SITE1!$F$4:$L$1313),_xlfn.LAMBDA(_xlpm.x,IF(_xlpm.x&lt;&gt;"",TRIM(CLEAN(LEFT(_xlpm.x,FIND(".",_xlpm.x &amp; ".")-1))),""))))))</f>
        <v>CA249</v>
      </c>
      <c r="D433">
        <v>0.41499999999999898</v>
      </c>
      <c r="E433">
        <v>16.809999999999999</v>
      </c>
      <c r="F433" t="str">
        <f>_xlfn.LET(_xlpm.raw,_xlfn.XLOOKUP(A433,SITE1!$C$4:$C$1313,SITE1!$E$4:$E$1313),_xlpm.cleanRaw,SUBSTITUTE(SUBSTITUTE(_xlpm.raw,"_PIN","."),"PIN","."),_xlpm.mainPart,MID(_xlpm.cleanRaw,2,FIND(".",_xlpm.cleanRaw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3" t="str">
        <f>_xlfn.LET(_xlpm.raw,_xlfn.XLOOKUP(A433,SITE3!$C$4:$C$1313,SITE3!$E$4:$E$1313),_xlpm.cleanRaw,SUBSTITUTE(SUBSTITUTE(_xlpm.raw,"_PIN","."),"PIN","."),_xlpm.mainPart,MID(_xlpm.cleanRaw,2,FIND(".",_xlpm.cleanRaw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3" t="str">
        <f>_xlfn.LET(_xlpm.raw,_xlfn.XLOOKUP(A433,SITE5!$C$4:$C$1313,SITE5!$E$4:$E$1313),_xlpm.cleanRaw,SUBSTITUTE(SUBSTITUTE(_xlpm.raw,"_PIN","."),"PIN","."),_xlpm.mainPart,MID(_xlpm.cleanRaw,2,FIND(".",_xlpm.cleanRaw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3" t="str">
        <f>""</f>
        <v/>
      </c>
      <c r="J433" t="str">
        <f t="shared" si="6"/>
        <v>AW71;USB3_9_PCIE_2_RXN;CA249;0.414999999999999;16.81;;;;</v>
      </c>
    </row>
    <row r="434" spans="1:10">
      <c r="A434" t="s">
        <v>4321</v>
      </c>
      <c r="B434" t="str">
        <f>_xlfn.XLOOKUP(A434,SITE1!$R$4:$R$1313,SITE1!$S$4:$S$1313)</f>
        <v>GPP_H_13_SML3CLK_SML3CLKIE</v>
      </c>
      <c r="C434" t="str" cm="1">
        <f t="array" ref="C434">_xlfn.TEXTJOIN(",",TRUE,_xlfn.UNIQUE(TRANSPOSE(_xlfn.MAP(_xlfn.XLOOKUP(A434,SITE1!$C$4:$C$1313,SITE1!$F$4:$L$1313),_xlfn.LAMBDA(_xlpm.x,IF(_xlpm.x&lt;&gt;"",TRIM(CLEAN(LEFT(_xlpm.x,FIND(".",_xlpm.x &amp; ".")-1))),""))))))</f>
        <v/>
      </c>
      <c r="D434">
        <v>32.619999999999997</v>
      </c>
      <c r="E434">
        <v>17.309999999999999</v>
      </c>
      <c r="F434" t="str">
        <f>_xlfn.LET(_xlpm.raw,_xlfn.XLOOKUP(A434,SITE1!$C$4:$C$1313,SITE1!$E$4:$E$1313),_xlpm.cleanRaw,SUBSTITUTE(SUBSTITUTE(_xlpm.raw,"_PIN","."),"PIN","."),_xlpm.mainPart,MID(_xlpm.cleanRaw,2,FIND(".",_xlpm.cleanRaw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434" t="str">
        <f>_xlfn.LET(_xlpm.raw,_xlfn.XLOOKUP(A434,SITE3!$C$4:$C$1313,SITE3!$E$4:$E$1313),_xlpm.cleanRaw,SUBSTITUTE(SUBSTITUTE(_xlpm.raw,"_PIN","."),"PIN","."),_xlpm.mainPart,MID(_xlpm.cleanRaw,2,FIND(".",_xlpm.cleanRaw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434" t="str">
        <f>_xlfn.LET(_xlpm.raw,_xlfn.XLOOKUP(A434,SITE5!$C$4:$C$1313,SITE5!$E$4:$E$1313),_xlpm.cleanRaw,SUBSTITUTE(SUBSTITUTE(_xlpm.raw,"_PIN","."),"PIN","."),_xlpm.mainPart,MID(_xlpm.cleanRaw,2,FIND(".",_xlpm.cleanRaw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706014</v>
      </c>
      <c r="I434" t="str">
        <f>""</f>
        <v/>
      </c>
      <c r="J434" t="str">
        <f t="shared" si="6"/>
        <v>AY1;GPP_H_13_SML3CLK_SML3CLKIE;;32.62;17.31;604014;801014;706014;</v>
      </c>
    </row>
    <row r="435" spans="1:10">
      <c r="A435" t="s">
        <v>120</v>
      </c>
      <c r="B435" t="str">
        <f>_xlfn.XLOOKUP(A435,SITE1!$R$4:$R$1313,SITE1!$S$4:$S$1313)</f>
        <v>GPP_H_5_SRCCLKREQB_11</v>
      </c>
      <c r="C435" t="str" cm="1">
        <f t="array" ref="C435">_xlfn.TEXTJOIN(",",TRUE,_xlfn.UNIQUE(TRANSPOSE(_xlfn.MAP(_xlfn.XLOOKUP(A435,SITE1!$C$4:$C$1313,SITE1!$F$4:$L$1313),_xlfn.LAMBDA(_xlpm.x,IF(_xlpm.x&lt;&gt;"",TRIM(CLEAN(LEFT(_xlpm.x,FIND(".",_xlpm.x &amp; ".")-1))),""))))))</f>
        <v/>
      </c>
      <c r="D435">
        <v>31.79</v>
      </c>
      <c r="E435">
        <v>17.309999999999999</v>
      </c>
      <c r="F435" t="str">
        <f>_xlfn.LET(_xlpm.raw,_xlfn.XLOOKUP(A435,SITE1!$C$4:$C$1313,SITE1!$E$4:$E$1313),_xlpm.cleanRaw,SUBSTITUTE(SUBSTITUTE(_xlpm.raw,"_PIN","."),"PIN","."),_xlpm.mainPart,MID(_xlpm.cleanRaw,2,FIND(".",_xlpm.cleanRaw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603098</v>
      </c>
      <c r="G435" t="str">
        <f>_xlfn.LET(_xlpm.raw,_xlfn.XLOOKUP(A435,SITE3!$C$4:$C$1313,SITE3!$E$4:$E$1313),_xlpm.cleanRaw,SUBSTITUTE(SUBSTITUTE(_xlpm.raw,"_PIN","."),"PIN","."),_xlpm.mainPart,MID(_xlpm.cleanRaw,2,FIND(".",_xlpm.cleanRaw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501098</v>
      </c>
      <c r="H435" t="str">
        <f>_xlfn.LET(_xlpm.raw,_xlfn.XLOOKUP(A435,SITE5!$C$4:$C$1313,SITE5!$E$4:$E$1313),_xlpm.cleanRaw,SUBSTITUTE(SUBSTITUTE(_xlpm.raw,"_PIN","."),"PIN","."),_xlpm.mainPart,MID(_xlpm.cleanRaw,2,FIND(".",_xlpm.cleanRaw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707098</v>
      </c>
      <c r="I435" t="str">
        <f>""</f>
        <v/>
      </c>
      <c r="J435" t="str">
        <f t="shared" si="6"/>
        <v>AY3;GPP_H_5_SRCCLKREQB_11;;31.79;17.31;603098;501098;707098;</v>
      </c>
    </row>
    <row r="436" spans="1:10">
      <c r="A436" t="s">
        <v>38</v>
      </c>
      <c r="B436" t="str">
        <f>_xlfn.XLOOKUP(A436,SITE1!$R$4:$R$1313,SITE1!$S$4:$S$1313)</f>
        <v>VSS</v>
      </c>
      <c r="C436" t="str" cm="1">
        <f t="array" ref="C436">_xlfn.TEXTJOIN(",",TRUE,_xlfn.UNIQUE(TRANSPOSE(_xlfn.MAP(_xlfn.XLOOKUP(A436,SITE1!$C$4:$C$1313,SITE1!$F$4:$L$1313),_xlfn.LAMBDA(_xlpm.x,IF(_xlpm.x&lt;&gt;"",TRIM(CLEAN(LEFT(_xlpm.x,FIND(".",_xlpm.x &amp; ".")-1))),""))))))</f>
        <v/>
      </c>
      <c r="D436">
        <v>30.96</v>
      </c>
      <c r="E436">
        <v>17.309999999999999</v>
      </c>
      <c r="F436" t="str">
        <f>_xlfn.LET(_xlpm.raw,_xlfn.XLOOKUP(A436,SITE1!$C$4:$C$1313,SITE1!$E$4:$E$1313),_xlpm.cleanRaw,SUBSTITUTE(SUBSTITUTE(_xlpm.raw,"_PIN","."),"PIN","."),_xlpm.mainPart,MID(_xlpm.cleanRaw,2,FIND(".",_xlpm.cleanRaw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6" t="str">
        <f>_xlfn.LET(_xlpm.raw,_xlfn.XLOOKUP(A436,SITE3!$C$4:$C$1313,SITE3!$E$4:$E$1313),_xlpm.cleanRaw,SUBSTITUTE(SUBSTITUTE(_xlpm.raw,"_PIN","."),"PIN","."),_xlpm.mainPart,MID(_xlpm.cleanRaw,2,FIND(".",_xlpm.cleanRaw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6" t="str">
        <f>_xlfn.LET(_xlpm.raw,_xlfn.XLOOKUP(A436,SITE5!$C$4:$C$1313,SITE5!$E$4:$E$1313),_xlpm.cleanRaw,SUBSTITUTE(SUBSTITUTE(_xlpm.raw,"_PIN","."),"PIN","."),_xlpm.mainPart,MID(_xlpm.cleanRaw,2,FIND(".",_xlpm.cleanRaw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6" t="str">
        <f>""</f>
        <v/>
      </c>
      <c r="J436" t="str">
        <f t="shared" si="6"/>
        <v>AY5;VSS;;30.96;17.31;;;;</v>
      </c>
    </row>
    <row r="437" spans="1:10">
      <c r="A437" t="s">
        <v>114</v>
      </c>
      <c r="B437" t="str">
        <f>_xlfn.XLOOKUP(A437,SITE1!$R$4:$R$1313,SITE1!$S$4:$S$1313)</f>
        <v>GPP_G_3_FAN_TACH_3_FAN_TACH3IE</v>
      </c>
      <c r="C437" t="str" cm="1">
        <f t="array" ref="C437">_xlfn.TEXTJOIN(",",TRUE,_xlfn.UNIQUE(TRANSPOSE(_xlfn.MAP(_xlfn.XLOOKUP(A437,SITE1!$C$4:$C$1313,SITE1!$F$4:$L$1313),_xlfn.LAMBDA(_xlpm.x,IF(_xlpm.x&lt;&gt;"",TRIM(CLEAN(LEFT(_xlpm.x,FIND(".",_xlpm.x &amp; ".")-1))),""))))))</f>
        <v/>
      </c>
      <c r="D437">
        <v>30.045999999999999</v>
      </c>
      <c r="E437">
        <v>17.52</v>
      </c>
      <c r="F437" t="str">
        <f>_xlfn.LET(_xlpm.raw,_xlfn.XLOOKUP(A437,SITE1!$C$4:$C$1313,SITE1!$E$4:$E$1313),_xlpm.cleanRaw,SUBSTITUTE(SUBSTITUTE(_xlpm.raw,"_PIN","."),"PIN","."),_xlpm.mainPart,MID(_xlpm.cleanRaw,2,FIND(".",_xlpm.cleanRaw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437" t="str">
        <f>_xlfn.LET(_xlpm.raw,_xlfn.XLOOKUP(A437,SITE3!$C$4:$C$1313,SITE3!$E$4:$E$1313),_xlpm.cleanRaw,SUBSTITUTE(SUBSTITUTE(_xlpm.raw,"_PIN","."),"PIN","."),_xlpm.mainPart,MID(_xlpm.cleanRaw,2,FIND(".",_xlpm.cleanRaw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805068</v>
      </c>
      <c r="H437" t="str">
        <f>_xlfn.LET(_xlpm.raw,_xlfn.XLOOKUP(A437,SITE5!$C$4:$C$1313,SITE5!$E$4:$E$1313),_xlpm.cleanRaw,SUBSTITUTE(SUBSTITUTE(_xlpm.raw,"_PIN","."),"PIN","."),_xlpm.mainPart,MID(_xlpm.cleanRaw,2,FIND(".",_xlpm.cleanRaw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702068</v>
      </c>
      <c r="I437" t="str">
        <f>""</f>
        <v/>
      </c>
      <c r="J437" t="str">
        <f t="shared" si="6"/>
        <v>AY7;GPP_G_3_FAN_TACH_3_FAN_TACH3IE;;30.046;17.52;608068;805068;702068;</v>
      </c>
    </row>
    <row r="438" spans="1:10">
      <c r="A438" t="s">
        <v>145</v>
      </c>
      <c r="B438" t="str">
        <f>_xlfn.XLOOKUP(A438,SITE1!$R$4:$R$1313,SITE1!$S$4:$S$1313)</f>
        <v>GPP_G_0_FAN_TACH_0_FAN_TACH0IE</v>
      </c>
      <c r="C438" t="str" cm="1">
        <f t="array" ref="C438">_xlfn.TEXTJOIN(",",TRUE,_xlfn.UNIQUE(TRANSPOSE(_xlfn.MAP(_xlfn.XLOOKUP(A438,SITE1!$C$4:$C$1313,SITE1!$F$4:$L$1313),_xlfn.LAMBDA(_xlpm.x,IF(_xlpm.x&lt;&gt;"",TRIM(CLEAN(LEFT(_xlpm.x,FIND(".",_xlpm.x &amp; ".")-1))),""))))))</f>
        <v/>
      </c>
      <c r="D438">
        <v>28.329000000000001</v>
      </c>
      <c r="E438">
        <v>17.52</v>
      </c>
      <c r="F438" t="str">
        <f>_xlfn.LET(_xlpm.raw,_xlfn.XLOOKUP(A438,SITE1!$C$4:$C$1313,SITE1!$E$4:$E$1313),_xlpm.cleanRaw,SUBSTITUTE(SUBSTITUTE(_xlpm.raw,"_PIN","."),"PIN","."),_xlpm.mainPart,MID(_xlpm.cleanRaw,2,FIND(".",_xlpm.cleanRaw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438" t="str">
        <f>_xlfn.LET(_xlpm.raw,_xlfn.XLOOKUP(A438,SITE3!$C$4:$C$1313,SITE3!$E$4:$E$1313),_xlpm.cleanRaw,SUBSTITUTE(SUBSTITUTE(_xlpm.raw,"_PIN","."),"PIN","."),_xlpm.mainPart,MID(_xlpm.cleanRaw,2,FIND(".",_xlpm.cleanRaw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802080</v>
      </c>
      <c r="H438" t="str">
        <f>_xlfn.LET(_xlpm.raw,_xlfn.XLOOKUP(A438,SITE5!$C$4:$C$1313,SITE5!$E$4:$E$1313),_xlpm.cleanRaw,SUBSTITUTE(SUBSTITUTE(_xlpm.raw,"_PIN","."),"PIN","."),_xlpm.mainPart,MID(_xlpm.cleanRaw,2,FIND(".",_xlpm.cleanRaw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705080</v>
      </c>
      <c r="I438" t="str">
        <f>""</f>
        <v/>
      </c>
      <c r="J438" t="str">
        <f t="shared" si="6"/>
        <v>AY11;GPP_G_0_FAN_TACH_0_FAN_TACH0IE;;28.329;17.52;605080;802080;705080;</v>
      </c>
    </row>
    <row r="439" spans="1:10">
      <c r="A439" t="s">
        <v>149</v>
      </c>
      <c r="B439" t="str">
        <f>_xlfn.XLOOKUP(A439,SITE1!$R$4:$R$1313,SITE1!$S$4:$S$1313)</f>
        <v>GPP_G_7_FAN_TACH_7_FAN_TACH7IE</v>
      </c>
      <c r="C439" t="str" cm="1">
        <f t="array" ref="C439">_xlfn.TEXTJOIN(",",TRUE,_xlfn.UNIQUE(TRANSPOSE(_xlfn.MAP(_xlfn.XLOOKUP(A439,SITE1!$C$4:$C$1313,SITE1!$F$4:$L$1313),_xlfn.LAMBDA(_xlpm.x,IF(_xlpm.x&lt;&gt;"",TRIM(CLEAN(LEFT(_xlpm.x,FIND(".",_xlpm.x &amp; ".")-1))),""))))))</f>
        <v/>
      </c>
      <c r="D439">
        <v>26.611999999999998</v>
      </c>
      <c r="E439">
        <v>17.52</v>
      </c>
      <c r="F439" t="str">
        <f>_xlfn.LET(_xlpm.raw,_xlfn.XLOOKUP(A439,SITE1!$C$4:$C$1313,SITE1!$E$4:$E$1313),_xlpm.cleanRaw,SUBSTITUTE(SUBSTITUTE(_xlpm.raw,"_PIN","."),"PIN","."),_xlpm.mainPart,MID(_xlpm.cleanRaw,2,FIND(".",_xlpm.cleanRaw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439" t="str">
        <f>_xlfn.LET(_xlpm.raw,_xlfn.XLOOKUP(A439,SITE3!$C$4:$C$1313,SITE3!$E$4:$E$1313),_xlpm.cleanRaw,SUBSTITUTE(SUBSTITUTE(_xlpm.raw,"_PIN","."),"PIN","."),_xlpm.mainPart,MID(_xlpm.cleanRaw,2,FIND(".",_xlpm.cleanRaw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439" t="str">
        <f>_xlfn.LET(_xlpm.raw,_xlfn.XLOOKUP(A439,SITE5!$C$4:$C$1313,SITE5!$E$4:$E$1313),_xlpm.cleanRaw,SUBSTITUTE(SUBSTITUTE(_xlpm.raw,"_PIN","."),"PIN","."),_xlpm.mainPart,MID(_xlpm.cleanRaw,2,FIND(".",_xlpm.cleanRaw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439" t="str">
        <f>""</f>
        <v/>
      </c>
      <c r="J439" t="str">
        <f t="shared" si="6"/>
        <v>AY15;GPP_G_7_FAN_TACH_7_FAN_TACH7IE;;26.612;17.52;604012;801012;706012;</v>
      </c>
    </row>
    <row r="440" spans="1:10">
      <c r="A440" t="s">
        <v>4284</v>
      </c>
      <c r="B440" t="str">
        <f>_xlfn.XLOOKUP(A440,SITE1!$R$4:$R$1313,SITE1!$S$4:$S$1313)</f>
        <v>GPP_G_13_GSXSLOAD</v>
      </c>
      <c r="C440" t="str" cm="1">
        <f t="array" ref="C440">_xlfn.TEXTJOIN(",",TRUE,_xlfn.UNIQUE(TRANSPOSE(_xlfn.MAP(_xlfn.XLOOKUP(A440,SITE1!$C$4:$C$1313,SITE1!$F$4:$L$1313),_xlfn.LAMBDA(_xlpm.x,IF(_xlpm.x&lt;&gt;"",TRIM(CLEAN(LEFT(_xlpm.x,FIND(".",_xlpm.x &amp; ".")-1))),""))))))</f>
        <v/>
      </c>
      <c r="D440">
        <v>24.895</v>
      </c>
      <c r="E440">
        <v>17.52</v>
      </c>
      <c r="F440" t="str">
        <f>_xlfn.LET(_xlpm.raw,_xlfn.XLOOKUP(A440,SITE1!$C$4:$C$1313,SITE1!$E$4:$E$1313),_xlpm.cleanRaw,SUBSTITUTE(SUBSTITUTE(_xlpm.raw,"_PIN","."),"PIN","."),_xlpm.mainPart,MID(_xlpm.cleanRaw,2,FIND(".",_xlpm.cleanRaw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440" t="str">
        <f>_xlfn.LET(_xlpm.raw,_xlfn.XLOOKUP(A440,SITE3!$C$4:$C$1313,SITE3!$E$4:$E$1313),_xlpm.cleanRaw,SUBSTITUTE(SUBSTITUTE(_xlpm.raw,"_PIN","."),"PIN","."),_xlpm.mainPart,MID(_xlpm.cleanRaw,2,FIND(".",_xlpm.cleanRaw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801017</v>
      </c>
      <c r="H440" t="str">
        <f>_xlfn.LET(_xlpm.raw,_xlfn.XLOOKUP(A440,SITE5!$C$4:$C$1313,SITE5!$E$4:$E$1313),_xlpm.cleanRaw,SUBSTITUTE(SUBSTITUTE(_xlpm.raw,"_PIN","."),"PIN","."),_xlpm.mainPart,MID(_xlpm.cleanRaw,2,FIND(".",_xlpm.cleanRaw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440" t="str">
        <f>""</f>
        <v/>
      </c>
      <c r="J440" t="str">
        <f t="shared" si="6"/>
        <v>AY18;GPP_G_13_GSXSLOAD;;24.895;17.52;604027;801017;706027;</v>
      </c>
    </row>
    <row r="441" spans="1:10">
      <c r="A441" t="s">
        <v>5274</v>
      </c>
      <c r="B441" t="str">
        <f>_xlfn.XLOOKUP(A441,SITE1!$R$4:$R$1313,SITE1!$S$4:$S$1313)</f>
        <v>VSS</v>
      </c>
      <c r="C441" t="str" cm="1">
        <f t="array" ref="C441">_xlfn.TEXTJOIN(",",TRUE,_xlfn.UNIQUE(TRANSPOSE(_xlfn.MAP(_xlfn.XLOOKUP(A441,SITE1!$C$4:$C$1313,SITE1!$F$4:$L$1313),_xlfn.LAMBDA(_xlpm.x,IF(_xlpm.x&lt;&gt;"",TRIM(CLEAN(LEFT(_xlpm.x,FIND(".",_xlpm.x &amp; ".")-1))),""))))))</f>
        <v/>
      </c>
      <c r="D441">
        <v>23.177999999999901</v>
      </c>
      <c r="E441">
        <v>17.52</v>
      </c>
      <c r="F441" t="str">
        <f>_xlfn.LET(_xlpm.raw,_xlfn.XLOOKUP(A441,SITE1!$C$4:$C$1313,SITE1!$E$4:$E$1313),_xlpm.cleanRaw,SUBSTITUTE(SUBSTITUTE(_xlpm.raw,"_PIN","."),"PIN","."),_xlpm.mainPart,MID(_xlpm.cleanRaw,2,FIND(".",_xlpm.cleanRaw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1" t="str">
        <f>_xlfn.LET(_xlpm.raw,_xlfn.XLOOKUP(A441,SITE3!$C$4:$C$1313,SITE3!$E$4:$E$1313),_xlpm.cleanRaw,SUBSTITUTE(SUBSTITUTE(_xlpm.raw,"_PIN","."),"PIN","."),_xlpm.mainPart,MID(_xlpm.cleanRaw,2,FIND(".",_xlpm.cleanRaw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1" t="str">
        <f>_xlfn.LET(_xlpm.raw,_xlfn.XLOOKUP(A441,SITE5!$C$4:$C$1313,SITE5!$E$4:$E$1313),_xlpm.cleanRaw,SUBSTITUTE(SUBSTITUTE(_xlpm.raw,"_PIN","."),"PIN","."),_xlpm.mainPart,MID(_xlpm.cleanRaw,2,FIND(".",_xlpm.cleanRaw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1" t="str">
        <f>""</f>
        <v/>
      </c>
      <c r="J441" t="str">
        <f t="shared" si="6"/>
        <v>AY22;VSS;;23.1779999999999;17.52;;;;</v>
      </c>
    </row>
    <row r="442" spans="1:10">
      <c r="A442" t="s">
        <v>4216</v>
      </c>
      <c r="B442" t="str">
        <f>_xlfn.XLOOKUP(A442,SITE1!$R$4:$R$1313,SITE1!$S$4:$S$1313)</f>
        <v>GPP_E_1_SATAXPCIE_1_SATAGP_1</v>
      </c>
      <c r="C442" t="str" cm="1">
        <f t="array" ref="C442">_xlfn.TEXTJOIN(",",TRUE,_xlfn.UNIQUE(TRANSPOSE(_xlfn.MAP(_xlfn.XLOOKUP(A442,SITE1!$C$4:$C$1313,SITE1!$F$4:$L$1313),_xlfn.LAMBDA(_xlpm.x,IF(_xlpm.x&lt;&gt;"",TRIM(CLEAN(LEFT(_xlpm.x,FIND(".",_xlpm.x &amp; ".")-1))),""))))))</f>
        <v/>
      </c>
      <c r="D442">
        <v>9.4420000000000002</v>
      </c>
      <c r="E442">
        <v>17.52</v>
      </c>
      <c r="F442" t="str">
        <f>_xlfn.LET(_xlpm.raw,_xlfn.XLOOKUP(A442,SITE1!$C$4:$C$1313,SITE1!$E$4:$E$1313),_xlpm.cleanRaw,SUBSTITUTE(SUBSTITUTE(_xlpm.raw,"_PIN","."),"PIN","."),_xlpm.mainPart,MID(_xlpm.cleanRaw,2,FIND(".",_xlpm.cleanRaw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G442" t="str">
        <f>_xlfn.LET(_xlpm.raw,_xlfn.XLOOKUP(A442,SITE3!$C$4:$C$1313,SITE3!$E$4:$E$1313),_xlpm.cleanRaw,SUBSTITUTE(SUBSTITUTE(_xlpm.raw,"_PIN","."),"PIN","."),_xlpm.mainPart,MID(_xlpm.cleanRaw,2,FIND(".",_xlpm.cleanRaw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505067</v>
      </c>
      <c r="H442" t="str">
        <f>_xlfn.LET(_xlpm.raw,_xlfn.XLOOKUP(A442,SITE5!$C$4:$C$1313,SITE5!$E$4:$E$1313),_xlpm.cleanRaw,SUBSTITUTE(SUBSTITUTE(_xlpm.raw,"_PIN","."),"PIN","."),_xlpm.mainPart,MID(_xlpm.cleanRaw,2,FIND(".",_xlpm.cleanRaw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808067</v>
      </c>
      <c r="I442" t="str">
        <f>""</f>
        <v/>
      </c>
      <c r="J442" t="str">
        <f t="shared" si="6"/>
        <v>AY52;GPP_E_1_SATAXPCIE_1_SATAGP_1;;9.442;17.52;508067;505067;808067;</v>
      </c>
    </row>
    <row r="443" spans="1:10">
      <c r="A443" t="s">
        <v>5275</v>
      </c>
      <c r="B443" t="str">
        <f>_xlfn.XLOOKUP(A443,SITE1!$R$4:$R$1313,SITE1!$S$4:$S$1313)</f>
        <v>VSS</v>
      </c>
      <c r="C443" t="str" cm="1">
        <f t="array" ref="C443">_xlfn.TEXTJOIN(",",TRUE,_xlfn.UNIQUE(TRANSPOSE(_xlfn.MAP(_xlfn.XLOOKUP(A443,SITE1!$C$4:$C$1313,SITE1!$F$4:$L$1313),_xlfn.LAMBDA(_xlpm.x,IF(_xlpm.x&lt;&gt;"",TRIM(CLEAN(LEFT(_xlpm.x,FIND(".",_xlpm.x &amp; ".")-1))),""))))))</f>
        <v/>
      </c>
      <c r="D443">
        <v>7.7249999999999899</v>
      </c>
      <c r="E443">
        <v>17.52</v>
      </c>
      <c r="F443" t="str">
        <f>_xlfn.LET(_xlpm.raw,_xlfn.XLOOKUP(A443,SITE1!$C$4:$C$1313,SITE1!$E$4:$E$1313),_xlpm.cleanRaw,SUBSTITUTE(SUBSTITUTE(_xlpm.raw,"_PIN","."),"PIN","."),_xlpm.mainPart,MID(_xlpm.cleanRaw,2,FIND(".",_xlpm.cleanRaw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3" t="str">
        <f>_xlfn.LET(_xlpm.raw,_xlfn.XLOOKUP(A443,SITE3!$C$4:$C$1313,SITE3!$E$4:$E$1313),_xlpm.cleanRaw,SUBSTITUTE(SUBSTITUTE(_xlpm.raw,"_PIN","."),"PIN","."),_xlpm.mainPart,MID(_xlpm.cleanRaw,2,FIND(".",_xlpm.cleanRaw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3" t="str">
        <f>_xlfn.LET(_xlpm.raw,_xlfn.XLOOKUP(A443,SITE5!$C$4:$C$1313,SITE5!$E$4:$E$1313),_xlpm.cleanRaw,SUBSTITUTE(SUBSTITUTE(_xlpm.raw,"_PIN","."),"PIN","."),_xlpm.mainPart,MID(_xlpm.cleanRaw,2,FIND(".",_xlpm.cleanRaw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3" t="str">
        <f>""</f>
        <v/>
      </c>
      <c r="J443" t="str">
        <f t="shared" si="6"/>
        <v>AY56;VSS;;7.72499999999999;17.52;;;;</v>
      </c>
    </row>
    <row r="444" spans="1:10">
      <c r="A444" t="s">
        <v>4634</v>
      </c>
      <c r="B444" t="str">
        <f>_xlfn.XLOOKUP(A444,SITE1!$R$4:$R$1313,SITE1!$S$4:$S$1313)</f>
        <v>PCIE_7_SSATA_1_RXN</v>
      </c>
      <c r="C444" t="str" cm="1">
        <f t="array" ref="C444">_xlfn.TEXTJOIN(",",TRUE,_xlfn.UNIQUE(TRANSPOSE(_xlfn.MAP(_xlfn.XLOOKUP(A444,SITE1!$C$4:$C$1313,SITE1!$F$4:$L$1313),_xlfn.LAMBDA(_xlpm.x,IF(_xlpm.x&lt;&gt;"",TRIM(CLEAN(LEFT(_xlpm.x,FIND(".",_xlpm.x &amp; ".")-1))),""))))))</f>
        <v>CA209</v>
      </c>
      <c r="D444">
        <v>6.0079999999999902</v>
      </c>
      <c r="E444">
        <v>17.52</v>
      </c>
      <c r="F444" t="str">
        <f>_xlfn.LET(_xlpm.raw,_xlfn.XLOOKUP(A444,SITE1!$C$4:$C$1313,SITE1!$E$4:$E$1313),_xlpm.cleanRaw,SUBSTITUTE(SUBSTITUTE(_xlpm.raw,"_PIN","."),"PIN","."),_xlpm.mainPart,MID(_xlpm.cleanRaw,2,FIND(".",_xlpm.cleanRaw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4" t="str">
        <f>_xlfn.LET(_xlpm.raw,_xlfn.XLOOKUP(A444,SITE5!$C$4:$C$1313,SITE5!$E$4:$E$1313),_xlpm.cleanRaw,SUBSTITUTE(SUBSTITUTE(_xlpm.raw,"_PIN","."),"PIN","."),_xlpm.mainPart,MID(_xlpm.cleanRaw,2,FIND(".",_xlpm.cleanRaw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4" t="str">
        <f>""</f>
        <v/>
      </c>
      <c r="J444" t="str">
        <f t="shared" si="6"/>
        <v>AY59;PCIE_7_SSATA_1_RXN;CA209;6.00799999999999;17.52;;;;</v>
      </c>
    </row>
    <row r="445" spans="1:10">
      <c r="A445" t="s">
        <v>3632</v>
      </c>
      <c r="B445" t="str">
        <f>_xlfn.XLOOKUP(A445,SITE1!$R$4:$R$1313,SITE1!$S$4:$S$1313)</f>
        <v>VSS</v>
      </c>
      <c r="C445" t="str" cm="1">
        <f t="array" ref="C445">_xlfn.TEXTJOIN(",",TRUE,_xlfn.UNIQUE(TRANSPOSE(_xlfn.MAP(_xlfn.XLOOKUP(A445,SITE1!$C$4:$C$1313,SITE1!$F$4:$L$1313),_xlfn.LAMBDA(_xlpm.x,IF(_xlpm.x&lt;&gt;"",TRIM(CLEAN(LEFT(_xlpm.x,FIND(".",_xlpm.x &amp; ".")-1))),""))))))</f>
        <v/>
      </c>
      <c r="D445">
        <v>4.2909999999999897</v>
      </c>
      <c r="E445">
        <v>17.52</v>
      </c>
      <c r="F445" t="str">
        <f>_xlfn.LET(_xlpm.raw,_xlfn.XLOOKUP(A445,SITE1!$C$4:$C$1313,SITE1!$E$4:$E$1313),_xlpm.cleanRaw,SUBSTITUTE(SUBSTITUTE(_xlpm.raw,"_PIN","."),"PIN","."),_xlpm.mainPart,MID(_xlpm.cleanRaw,2,FIND(".",_xlpm.cleanRaw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5" t="str">
        <f>_xlfn.LET(_xlpm.raw,_xlfn.XLOOKUP(A445,SITE5!$C$4:$C$1313,SITE5!$E$4:$E$1313),_xlpm.cleanRaw,SUBSTITUTE(SUBSTITUTE(_xlpm.raw,"_PIN","."),"PIN","."),_xlpm.mainPart,MID(_xlpm.cleanRaw,2,FIND(".",_xlpm.cleanRaw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5" t="str">
        <f>""</f>
        <v/>
      </c>
      <c r="J445" t="str">
        <f t="shared" si="6"/>
        <v>AY63;VSS;;4.29099999999999;17.52;;;;</v>
      </c>
    </row>
    <row r="446" spans="1:10">
      <c r="A446" t="s">
        <v>4651</v>
      </c>
      <c r="B446" t="str">
        <f>_xlfn.XLOOKUP(A446,SITE1!$R$4:$R$1313,SITE1!$S$4:$S$1313)</f>
        <v>PCIE_9_SSATA_3_RXP</v>
      </c>
      <c r="C446" t="str" cm="1">
        <f t="array" ref="C446">_xlfn.TEXTJOIN(",",TRUE,_xlfn.UNIQUE(TRANSPOSE(_xlfn.MAP(_xlfn.XLOOKUP(A446,SITE1!$C$4:$C$1313,SITE1!$F$4:$L$1313),_xlfn.LAMBDA(_xlpm.x,IF(_xlpm.x&lt;&gt;"",TRIM(CLEAN(LEFT(_xlpm.x,FIND(".",_xlpm.x &amp; ".")-1))),""))))))</f>
        <v>LA5</v>
      </c>
      <c r="D446">
        <v>2.5739999999999901</v>
      </c>
      <c r="E446">
        <v>17.52</v>
      </c>
      <c r="F446" t="str">
        <f>_xlfn.LET(_xlpm.raw,_xlfn.XLOOKUP(A446,SITE1!$C$4:$C$1313,SITE1!$E$4:$E$1313),_xlpm.cleanRaw,SUBSTITUTE(SUBSTITUTE(_xlpm.raw,"_PIN","."),"PIN","."),_xlpm.mainPart,MID(_xlpm.cleanRaw,2,FIND(".",_xlpm.cleanRaw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G446" t="str">
        <f>_xlfn.LET(_xlpm.raw,_xlfn.XLOOKUP(A446,SITE3!$C$4:$C$1313,SITE3!$E$4:$E$1313),_xlpm.cleanRaw,SUBSTITUTE(SUBSTITUTE(_xlpm.raw,"_PIN","."),"PIN","."),_xlpm.mainPart,MID(_xlpm.cleanRaw,2,FIND(".",_xlpm.cleanRaw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H446" t="str">
        <f>_xlfn.LET(_xlpm.raw,_xlfn.XLOOKUP(A446,SITE5!$C$4:$C$1313,SITE5!$E$4:$E$1313),_xlpm.cleanRaw,SUBSTITUTE(SUBSTITUTE(_xlpm.raw,"_PIN","."),"PIN","."),_xlpm.mainPart,MID(_xlpm.cleanRaw,2,FIND(".",_xlpm.cleanRaw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807039</v>
      </c>
      <c r="I446" t="str">
        <f>""</f>
        <v/>
      </c>
      <c r="J446" t="str">
        <f t="shared" si="6"/>
        <v>AY66;PCIE_9_SSATA_3_RXP;LA5;2.57399999999999;17.52;509040;506039;807039;</v>
      </c>
    </row>
    <row r="447" spans="1:10">
      <c r="A447" t="s">
        <v>5276</v>
      </c>
      <c r="B447" t="str">
        <f>_xlfn.XLOOKUP(A447,SITE1!$R$4:$R$1313,SITE1!$S$4:$S$1313)</f>
        <v>VSS</v>
      </c>
      <c r="C447" t="str" cm="1">
        <f t="array" ref="C447">_xlfn.TEXTJOIN(",",TRUE,_xlfn.UNIQUE(TRANSPOSE(_xlfn.MAP(_xlfn.XLOOKUP(A447,SITE1!$C$4:$C$1313,SITE1!$F$4:$L$1313),_xlfn.LAMBDA(_xlpm.x,IF(_xlpm.x&lt;&gt;"",TRIM(CLEAN(LEFT(_xlpm.x,FIND(".",_xlpm.x &amp; ".")-1))),""))))))</f>
        <v/>
      </c>
      <c r="D447">
        <v>1.6599999999999899</v>
      </c>
      <c r="E447">
        <v>17.309999999999999</v>
      </c>
      <c r="F447" t="str">
        <f>_xlfn.LET(_xlpm.raw,_xlfn.XLOOKUP(A447,SITE1!$C$4:$C$1313,SITE1!$E$4:$E$1313),_xlpm.cleanRaw,SUBSTITUTE(SUBSTITUTE(_xlpm.raw,"_PIN","."),"PIN","."),_xlpm.mainPart,MID(_xlpm.cleanRaw,2,FIND(".",_xlpm.cleanRaw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7" t="str">
        <f>_xlfn.LET(_xlpm.raw,_xlfn.XLOOKUP(A447,SITE3!$C$4:$C$1313,SITE3!$E$4:$E$1313),_xlpm.cleanRaw,SUBSTITUTE(SUBSTITUTE(_xlpm.raw,"_PIN","."),"PIN","."),_xlpm.mainPart,MID(_xlpm.cleanRaw,2,FIND(".",_xlpm.cleanRaw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7" t="str">
        <f>_xlfn.LET(_xlpm.raw,_xlfn.XLOOKUP(A447,SITE5!$C$4:$C$1313,SITE5!$E$4:$E$1313),_xlpm.cleanRaw,SUBSTITUTE(SUBSTITUTE(_xlpm.raw,"_PIN","."),"PIN","."),_xlpm.mainPart,MID(_xlpm.cleanRaw,2,FIND(".",_xlpm.cleanRaw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7" t="str">
        <f>""</f>
        <v/>
      </c>
      <c r="J447" t="str">
        <f t="shared" si="6"/>
        <v>AY68;VSS;;1.65999999999999;17.31;;;;</v>
      </c>
    </row>
    <row r="448" spans="1:10">
      <c r="A448" t="s">
        <v>4985</v>
      </c>
      <c r="B448" t="str">
        <f>_xlfn.XLOOKUP(A448,SITE1!$R$4:$R$1313,SITE1!$S$4:$S$1313)</f>
        <v>USB3_8_PCIE_1_RXP</v>
      </c>
      <c r="C448" t="str" cm="1">
        <f t="array" ref="C448">_xlfn.TEXTJOIN(",",TRUE,_xlfn.UNIQUE(TRANSPOSE(_xlfn.MAP(_xlfn.XLOOKUP(A448,SITE1!$C$4:$C$1313,SITE1!$F$4:$L$1313),_xlfn.LAMBDA(_xlpm.x,IF(_xlpm.x&lt;&gt;"",TRIM(CLEAN(LEFT(_xlpm.x,FIND(".",_xlpm.x &amp; ".")-1))),""))))))</f>
        <v>CA248</v>
      </c>
      <c r="D448">
        <v>0.82999999999999796</v>
      </c>
      <c r="E448">
        <v>17.309999999999999</v>
      </c>
      <c r="F448" t="str">
        <f>_xlfn.LET(_xlpm.raw,_xlfn.XLOOKUP(A448,SITE1!$C$4:$C$1313,SITE1!$E$4:$E$1313),_xlpm.cleanRaw,SUBSTITUTE(SUBSTITUTE(_xlpm.raw,"_PIN","."),"PIN","."),_xlpm.mainPart,MID(_xlpm.cleanRaw,2,FIND(".",_xlpm.cleanRaw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8" t="str">
        <f>_xlfn.LET(_xlpm.raw,_xlfn.XLOOKUP(A448,SITE3!$C$4:$C$1313,SITE3!$E$4:$E$1313),_xlpm.cleanRaw,SUBSTITUTE(SUBSTITUTE(_xlpm.raw,"_PIN","."),"PIN","."),_xlpm.mainPart,MID(_xlpm.cleanRaw,2,FIND(".",_xlpm.cleanRaw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8" t="str">
        <f>_xlfn.LET(_xlpm.raw,_xlfn.XLOOKUP(A448,SITE5!$C$4:$C$1313,SITE5!$E$4:$E$1313),_xlpm.cleanRaw,SUBSTITUTE(SUBSTITUTE(_xlpm.raw,"_PIN","."),"PIN","."),_xlpm.mainPart,MID(_xlpm.cleanRaw,2,FIND(".",_xlpm.cleanRaw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8" t="str">
        <f>""</f>
        <v/>
      </c>
      <c r="J448" t="str">
        <f t="shared" si="6"/>
        <v>AY70;USB3_8_PCIE_1_RXP;CA248;0.829999999999998;17.31;;;;</v>
      </c>
    </row>
    <row r="449" spans="1:10">
      <c r="A449" t="s">
        <v>4982</v>
      </c>
      <c r="B449" t="str">
        <f>_xlfn.XLOOKUP(A449,SITE1!$R$4:$R$1313,SITE1!$S$4:$S$1313)</f>
        <v>USB3_8_PCIE_1_RXN</v>
      </c>
      <c r="C449" t="str" cm="1">
        <f t="array" ref="C449">_xlfn.TEXTJOIN(",",TRUE,_xlfn.UNIQUE(TRANSPOSE(_xlfn.MAP(_xlfn.XLOOKUP(A449,SITE1!$C$4:$C$1313,SITE1!$F$4:$L$1313),_xlfn.LAMBDA(_xlpm.x,IF(_xlpm.x&lt;&gt;"",TRIM(CLEAN(LEFT(_xlpm.x,FIND(".",_xlpm.x &amp; ".")-1))),""))))))</f>
        <v>CA247</v>
      </c>
      <c r="D449">
        <v>0</v>
      </c>
      <c r="E449">
        <v>17.309999999999999</v>
      </c>
      <c r="F449" t="str">
        <f>_xlfn.LET(_xlpm.raw,_xlfn.XLOOKUP(A449,SITE1!$C$4:$C$1313,SITE1!$E$4:$E$1313),_xlpm.cleanRaw,SUBSTITUTE(SUBSTITUTE(_xlpm.raw,"_PIN","."),"PIN","."),_xlpm.mainPart,MID(_xlpm.cleanRaw,2,FIND(".",_xlpm.cleanRaw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9" t="str">
        <f>_xlfn.LET(_xlpm.raw,_xlfn.XLOOKUP(A449,SITE3!$C$4:$C$1313,SITE3!$E$4:$E$1313),_xlpm.cleanRaw,SUBSTITUTE(SUBSTITUTE(_xlpm.raw,"_PIN","."),"PIN","."),_xlpm.mainPart,MID(_xlpm.cleanRaw,2,FIND(".",_xlpm.cleanRaw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9" t="str">
        <f>_xlfn.LET(_xlpm.raw,_xlfn.XLOOKUP(A449,SITE5!$C$4:$C$1313,SITE5!$E$4:$E$1313),_xlpm.cleanRaw,SUBSTITUTE(SUBSTITUTE(_xlpm.raw,"_PIN","."),"PIN","."),_xlpm.mainPart,MID(_xlpm.cleanRaw,2,FIND(".",_xlpm.cleanRaw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9" t="str">
        <f>""</f>
        <v/>
      </c>
      <c r="J449" t="str">
        <f t="shared" si="6"/>
        <v>AY72;USB3_8_PCIE_1_RXN;CA247;0;17.31;;;;</v>
      </c>
    </row>
    <row r="450" spans="1:10">
      <c r="A450" t="s">
        <v>4810</v>
      </c>
      <c r="B450" t="str">
        <f>_xlfn.XLOOKUP(A450,SITE1!$R$4:$R$1313,SITE1!$S$4:$S$1313)</f>
        <v>RSVD</v>
      </c>
      <c r="C450" t="str" cm="1">
        <f t="array" ref="C450">_xlfn.TEXTJOIN(",",TRUE,_xlfn.UNIQUE(TRANSPOSE(_xlfn.MAP(_xlfn.XLOOKUP(A450,SITE1!$C$4:$C$1313,SITE1!$F$4:$L$1313),_xlfn.LAMBDA(_xlpm.x,IF(_xlpm.x&lt;&gt;"",TRIM(CLEAN(LEFT(_xlpm.x,FIND(".",_xlpm.x &amp; ".")-1))),""))))))</f>
        <v/>
      </c>
      <c r="D450">
        <v>28.81</v>
      </c>
      <c r="E450">
        <v>0.41500000000000198</v>
      </c>
      <c r="F450" t="str">
        <f>_xlfn.LET(_xlpm.raw,_xlfn.XLOOKUP(A450,SITE1!$C$4:$C$1313,SITE1!$E$4:$E$1313),_xlpm.cleanRaw,SUBSTITUTE(SUBSTITUTE(_xlpm.raw,"_PIN","."),"PIN","."),_xlpm.mainPart,MID(_xlpm.cleanRaw,2,FIND(".",_xlpm.cleanRaw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0" t="str">
        <f>_xlfn.LET(_xlpm.raw,_xlfn.XLOOKUP(A450,SITE3!$C$4:$C$1313,SITE3!$E$4:$E$1313),_xlpm.cleanRaw,SUBSTITUTE(SUBSTITUTE(_xlpm.raw,"_PIN","."),"PIN","."),_xlpm.mainPart,MID(_xlpm.cleanRaw,2,FIND(".",_xlpm.cleanRaw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0" t="str">
        <f>_xlfn.LET(_xlpm.raw,_xlfn.XLOOKUP(A450,SITE5!$C$4:$C$1313,SITE5!$E$4:$E$1313),_xlpm.cleanRaw,SUBSTITUTE(SUBSTITUTE(_xlpm.raw,"_PIN","."),"PIN","."),_xlpm.mainPart,MID(_xlpm.cleanRaw,2,FIND(".",_xlpm.cleanRaw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0" t="str">
        <f>""</f>
        <v/>
      </c>
      <c r="J450" t="str">
        <f t="shared" ref="J450:J513" si="7">A450&amp;";"&amp;B450&amp;";"&amp;C450&amp;";"&amp;D450&amp;";"&amp;E450&amp;";"&amp;F450&amp;";"&amp;G450&amp;";"&amp;H450&amp;";"&amp;I450</f>
        <v>B10;RSVD;;28.81;0.415000000000002;;;;</v>
      </c>
    </row>
    <row r="451" spans="1:10">
      <c r="A451" t="s">
        <v>5277</v>
      </c>
      <c r="B451" t="str">
        <f>_xlfn.XLOOKUP(A451,SITE1!$R$4:$R$1313,SITE1!$S$4:$S$1313)</f>
        <v>VSS</v>
      </c>
      <c r="C451" t="str" cm="1">
        <f t="array" ref="C451">_xlfn.TEXTJOIN(",",TRUE,_xlfn.UNIQUE(TRANSPOSE(_xlfn.MAP(_xlfn.XLOOKUP(A451,SITE1!$C$4:$C$1313,SITE1!$F$4:$L$1313),_xlfn.LAMBDA(_xlpm.x,IF(_xlpm.x&lt;&gt;"",TRIM(CLEAN(LEFT(_xlpm.x,FIND(".",_xlpm.x &amp; ".")-1))),""))))))</f>
        <v/>
      </c>
      <c r="D451">
        <v>27.81</v>
      </c>
      <c r="E451">
        <v>0.41500000000000198</v>
      </c>
      <c r="F451" t="str">
        <f>_xlfn.LET(_xlpm.raw,_xlfn.XLOOKUP(A451,SITE1!$C$4:$C$1313,SITE1!$E$4:$E$1313),_xlpm.cleanRaw,SUBSTITUTE(SUBSTITUTE(_xlpm.raw,"_PIN","."),"PIN","."),_xlpm.mainPart,MID(_xlpm.cleanRaw,2,FIND(".",_xlpm.cleanRaw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1" t="str">
        <f>_xlfn.LET(_xlpm.raw,_xlfn.XLOOKUP(A451,SITE3!$C$4:$C$1313,SITE3!$E$4:$E$1313),_xlpm.cleanRaw,SUBSTITUTE(SUBSTITUTE(_xlpm.raw,"_PIN","."),"PIN","."),_xlpm.mainPart,MID(_xlpm.cleanRaw,2,FIND(".",_xlpm.cleanRaw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1" t="str">
        <f>_xlfn.LET(_xlpm.raw,_xlfn.XLOOKUP(A451,SITE5!$C$4:$C$1313,SITE5!$E$4:$E$1313),_xlpm.cleanRaw,SUBSTITUTE(SUBSTITUTE(_xlpm.raw,"_PIN","."),"PIN","."),_xlpm.mainPart,MID(_xlpm.cleanRaw,2,FIND(".",_xlpm.cleanRaw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1" t="str">
        <f>""</f>
        <v/>
      </c>
      <c r="J451" t="str">
        <f t="shared" si="7"/>
        <v>B12;VSS;;27.81;0.415000000000002;;;;</v>
      </c>
    </row>
    <row r="452" spans="1:10">
      <c r="A452" t="s">
        <v>4030</v>
      </c>
      <c r="B452" t="str">
        <f>_xlfn.XLOOKUP(A452,SITE1!$R$4:$R$1313,SITE1!$S$4:$S$1313)</f>
        <v>GPD_10_SLP_S5B</v>
      </c>
      <c r="C452" t="str" cm="1">
        <f t="array" ref="C452">_xlfn.TEXTJOIN(",",TRUE,_xlfn.UNIQUE(TRANSPOSE(_xlfn.MAP(_xlfn.XLOOKUP(A452,SITE1!$C$4:$C$1313,SITE1!$F$4:$L$1313),_xlfn.LAMBDA(_xlpm.x,IF(_xlpm.x&lt;&gt;"",TRIM(CLEAN(LEFT(_xlpm.x,FIND(".",_xlpm.x &amp; ".")-1))),""))))))</f>
        <v/>
      </c>
      <c r="D452">
        <v>26.81</v>
      </c>
      <c r="E452">
        <v>0.41500000000000198</v>
      </c>
      <c r="F452" t="str">
        <f>_xlfn.LET(_xlpm.raw,_xlfn.XLOOKUP(A452,SITE1!$C$4:$C$1313,SITE1!$E$4:$E$1313),_xlpm.cleanRaw,SUBSTITUTE(SUBSTITUTE(_xlpm.raw,"_PIN","."),"PIN","."),_xlpm.mainPart,MID(_xlpm.cleanRaw,2,FIND(".",_xlpm.cleanRaw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452" t="str">
        <f>_xlfn.LET(_xlpm.raw,_xlfn.XLOOKUP(A452,SITE3!$C$4:$C$1313,SITE3!$E$4:$E$1313),_xlpm.cleanRaw,SUBSTITUTE(SUBSTITUTE(_xlpm.raw,"_PIN","."),"PIN","."),_xlpm.mainPart,MID(_xlpm.cleanRaw,2,FIND(".",_xlpm.cleanRaw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806101</v>
      </c>
      <c r="H452" t="str">
        <f>_xlfn.LET(_xlpm.raw,_xlfn.XLOOKUP(A452,SITE5!$C$4:$C$1313,SITE5!$E$4:$E$1313),_xlpm.cleanRaw,SUBSTITUTE(SUBSTITUTE(_xlpm.raw,"_PIN","."),"PIN","."),_xlpm.mainPart,MID(_xlpm.cleanRaw,2,FIND(".",_xlpm.cleanRaw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452" t="str">
        <f>""</f>
        <v/>
      </c>
      <c r="J452" t="str">
        <f t="shared" si="7"/>
        <v>B14;GPD_10_SLP_S5B;;26.81;0.415000000000002;609101;806101;701101;</v>
      </c>
    </row>
    <row r="453" spans="1:10">
      <c r="A453" t="s">
        <v>4039</v>
      </c>
      <c r="B453" t="str">
        <f>_xlfn.XLOOKUP(A453,SITE1!$R$4:$R$1313,SITE1!$S$4:$S$1313)</f>
        <v>GPD_5_SLP_S4B</v>
      </c>
      <c r="C453" t="str" cm="1">
        <f t="array" ref="C453">_xlfn.TEXTJOIN(",",TRUE,_xlfn.UNIQUE(TRANSPOSE(_xlfn.MAP(_xlfn.XLOOKUP(A453,SITE1!$C$4:$C$1313,SITE1!$F$4:$L$1313),_xlfn.LAMBDA(_xlpm.x,IF(_xlpm.x&lt;&gt;"",TRIM(CLEAN(LEFT(_xlpm.x,FIND(".",_xlpm.x &amp; ".")-1))),""))))))</f>
        <v/>
      </c>
      <c r="D453">
        <v>25.81</v>
      </c>
      <c r="E453">
        <v>0.41500000000000198</v>
      </c>
      <c r="F453" t="str">
        <f>_xlfn.LET(_xlpm.raw,_xlfn.XLOOKUP(A453,SITE1!$C$4:$C$1313,SITE1!$E$4:$E$1313),_xlpm.cleanRaw,SUBSTITUTE(SUBSTITUTE(_xlpm.raw,"_PIN","."),"PIN","."),_xlpm.mainPart,MID(_xlpm.cleanRaw,2,FIND(".",_xlpm.cleanRaw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453" t="str">
        <f>_xlfn.LET(_xlpm.raw,_xlfn.XLOOKUP(A453,SITE3!$C$4:$C$1313,SITE3!$E$4:$E$1313),_xlpm.cleanRaw,SUBSTITUTE(SUBSTITUTE(_xlpm.raw,"_PIN","."),"PIN","."),_xlpm.mainPart,MID(_xlpm.cleanRaw,2,FIND(".",_xlpm.cleanRaw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806103</v>
      </c>
      <c r="H453" t="str">
        <f>_xlfn.LET(_xlpm.raw,_xlfn.XLOOKUP(A453,SITE5!$C$4:$C$1313,SITE5!$E$4:$E$1313),_xlpm.cleanRaw,SUBSTITUTE(SUBSTITUTE(_xlpm.raw,"_PIN","."),"PIN","."),_xlpm.mainPart,MID(_xlpm.cleanRaw,2,FIND(".",_xlpm.cleanRaw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453" t="str">
        <f>""</f>
        <v/>
      </c>
      <c r="J453" t="str">
        <f t="shared" si="7"/>
        <v>B16;GPD_5_SLP_S4B;;25.81;0.415000000000002;609103;806103;701103;</v>
      </c>
    </row>
    <row r="454" spans="1:10">
      <c r="A454" t="s">
        <v>5278</v>
      </c>
      <c r="B454" t="str">
        <f>_xlfn.XLOOKUP(A454,SITE1!$R$4:$R$1313,SITE1!$S$4:$S$1313)</f>
        <v>VSS</v>
      </c>
      <c r="C454" t="str" cm="1">
        <f t="array" ref="C454">_xlfn.TEXTJOIN(",",TRUE,_xlfn.UNIQUE(TRANSPOSE(_xlfn.MAP(_xlfn.XLOOKUP(A454,SITE1!$C$4:$C$1313,SITE1!$F$4:$L$1313),_xlfn.LAMBDA(_xlpm.x,IF(_xlpm.x&lt;&gt;"",TRIM(CLEAN(LEFT(_xlpm.x,FIND(".",_xlpm.x &amp; ".")-1))),""))))))</f>
        <v/>
      </c>
      <c r="D454">
        <v>24.81</v>
      </c>
      <c r="E454">
        <v>0.41500000000000198</v>
      </c>
      <c r="F454" t="str">
        <f>_xlfn.LET(_xlpm.raw,_xlfn.XLOOKUP(A454,SITE1!$C$4:$C$1313,SITE1!$E$4:$E$1313),_xlpm.cleanRaw,SUBSTITUTE(SUBSTITUTE(_xlpm.raw,"_PIN","."),"PIN","."),_xlpm.mainPart,MID(_xlpm.cleanRaw,2,FIND(".",_xlpm.cleanRaw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4" t="str">
        <f>_xlfn.LET(_xlpm.raw,_xlfn.XLOOKUP(A454,SITE3!$C$4:$C$1313,SITE3!$E$4:$E$1313),_xlpm.cleanRaw,SUBSTITUTE(SUBSTITUTE(_xlpm.raw,"_PIN","."),"PIN","."),_xlpm.mainPart,MID(_xlpm.cleanRaw,2,FIND(".",_xlpm.cleanRaw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4" t="str">
        <f>_xlfn.LET(_xlpm.raw,_xlfn.XLOOKUP(A454,SITE5!$C$4:$C$1313,SITE5!$E$4:$E$1313),_xlpm.cleanRaw,SUBSTITUTE(SUBSTITUTE(_xlpm.raw,"_PIN","."),"PIN","."),_xlpm.mainPart,MID(_xlpm.cleanRaw,2,FIND(".",_xlpm.cleanRaw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4" t="str">
        <f>""</f>
        <v/>
      </c>
      <c r="J454" t="str">
        <f t="shared" si="7"/>
        <v>B19;VSS;;24.81;0.415000000000002;;;;</v>
      </c>
    </row>
    <row r="455" spans="1:10">
      <c r="A455" t="s">
        <v>3926</v>
      </c>
      <c r="B455" t="str">
        <f>_xlfn.XLOOKUP(A455,SITE1!$R$4:$R$1313,SITE1!$S$4:$S$1313)</f>
        <v>CLKOUT_SRC_N_11</v>
      </c>
      <c r="C455" t="str" cm="1">
        <f t="array" ref="C455">_xlfn.TEXTJOIN(",",TRUE,_xlfn.UNIQUE(TRANSPOSE(_xlfn.MAP(_xlfn.XLOOKUP(A455,SITE1!$C$4:$C$1313,SITE1!$F$4:$L$1313),_xlfn.LAMBDA(_xlpm.x,IF(_xlpm.x&lt;&gt;"",TRIM(CLEAN(LEFT(_xlpm.x,FIND(".",_xlpm.x &amp; ".")-1))),""))))))</f>
        <v/>
      </c>
      <c r="D455">
        <v>23.81</v>
      </c>
      <c r="E455">
        <v>0.41500000000000198</v>
      </c>
      <c r="F455" t="str">
        <f>_xlfn.LET(_xlpm.raw,_xlfn.XLOOKUP(A455,SITE1!$C$4:$C$1313,SITE1!$E$4:$E$1313),_xlpm.cleanRaw,SUBSTITUTE(SUBSTITUTE(_xlpm.raw,"_PIN","."),"PIN","."),_xlpm.mainPart,MID(_xlpm.cleanRaw,2,FIND(".",_xlpm.cleanRaw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608072</v>
      </c>
      <c r="G455" t="str">
        <f>_xlfn.LET(_xlpm.raw,_xlfn.XLOOKUP(A455,SITE3!$C$4:$C$1313,SITE3!$E$4:$E$1313),_xlpm.cleanRaw,SUBSTITUTE(SUBSTITUTE(_xlpm.raw,"_PIN","."),"PIN","."),_xlpm.mainPart,MID(_xlpm.cleanRaw,2,FIND(".",_xlpm.cleanRaw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805072</v>
      </c>
      <c r="H455" t="str">
        <f>_xlfn.LET(_xlpm.raw,_xlfn.XLOOKUP(A455,SITE5!$C$4:$C$1313,SITE5!$E$4:$E$1313),_xlpm.cleanRaw,SUBSTITUTE(SUBSTITUTE(_xlpm.raw,"_PIN","."),"PIN","."),_xlpm.mainPart,MID(_xlpm.cleanRaw,2,FIND(".",_xlpm.cleanRaw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702072</v>
      </c>
      <c r="I455" t="str">
        <f>""</f>
        <v/>
      </c>
      <c r="J455" t="str">
        <f t="shared" si="7"/>
        <v>B21;CLKOUT_SRC_N_11;;23.81;0.415000000000002;608072;805072;702072;</v>
      </c>
    </row>
    <row r="456" spans="1:10">
      <c r="A456" t="s">
        <v>3923</v>
      </c>
      <c r="B456" t="str">
        <f>_xlfn.XLOOKUP(A456,SITE1!$R$4:$R$1313,SITE1!$S$4:$S$1313)</f>
        <v>CLKOUT_SRC_N_10</v>
      </c>
      <c r="C456" t="str" cm="1">
        <f t="array" ref="C456">_xlfn.TEXTJOIN(",",TRUE,_xlfn.UNIQUE(TRANSPOSE(_xlfn.MAP(_xlfn.XLOOKUP(A456,SITE1!$C$4:$C$1313,SITE1!$F$4:$L$1313),_xlfn.LAMBDA(_xlpm.x,IF(_xlpm.x&lt;&gt;"",TRIM(CLEAN(LEFT(_xlpm.x,FIND(".",_xlpm.x &amp; ".")-1))),""))))))</f>
        <v/>
      </c>
      <c r="D456">
        <v>22.81</v>
      </c>
      <c r="E456">
        <v>0.41500000000000198</v>
      </c>
      <c r="F456" t="str">
        <f>_xlfn.LET(_xlpm.raw,_xlfn.XLOOKUP(A456,SITE1!$C$4:$C$1313,SITE1!$E$4:$E$1313),_xlpm.cleanRaw,SUBSTITUTE(SUBSTITUTE(_xlpm.raw,"_PIN","."),"PIN","."),_xlpm.mainPart,MID(_xlpm.cleanRaw,2,FIND(".",_xlpm.cleanRaw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456" t="str">
        <f>_xlfn.LET(_xlpm.raw,_xlfn.XLOOKUP(A456,SITE3!$C$4:$C$1313,SITE3!$E$4:$E$1313),_xlpm.cleanRaw,SUBSTITUTE(SUBSTITUTE(_xlpm.raw,"_PIN","."),"PIN","."),_xlpm.mainPart,MID(_xlpm.cleanRaw,2,FIND(".",_xlpm.cleanRaw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456" t="str">
        <f>_xlfn.LET(_xlpm.raw,_xlfn.XLOOKUP(A456,SITE5!$C$4:$C$1313,SITE5!$E$4:$E$1313),_xlpm.cleanRaw,SUBSTITUTE(SUBSTITUTE(_xlpm.raw,"_PIN","."),"PIN","."),_xlpm.mainPart,MID(_xlpm.cleanRaw,2,FIND(".",_xlpm.cleanRaw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702053</v>
      </c>
      <c r="I456" t="str">
        <f>""</f>
        <v/>
      </c>
      <c r="J456" t="str">
        <f t="shared" si="7"/>
        <v>B23;CLKOUT_SRC_N_10;;22.81;0.415000000000002;608053;805053;702053;</v>
      </c>
    </row>
    <row r="457" spans="1:10">
      <c r="A457" t="s">
        <v>260</v>
      </c>
      <c r="B457" t="str">
        <f>_xlfn.XLOOKUP(A457,SITE1!$R$4:$R$1313,SITE1!$S$4:$S$1313)</f>
        <v>VSS</v>
      </c>
      <c r="C457" t="str" cm="1">
        <f t="array" ref="C457">_xlfn.TEXTJOIN(",",TRUE,_xlfn.UNIQUE(TRANSPOSE(_xlfn.MAP(_xlfn.XLOOKUP(A457,SITE1!$C$4:$C$1313,SITE1!$F$4:$L$1313),_xlfn.LAMBDA(_xlpm.x,IF(_xlpm.x&lt;&gt;"",TRIM(CLEAN(LEFT(_xlpm.x,FIND(".",_xlpm.x &amp; ".")-1))),""))))))</f>
        <v/>
      </c>
      <c r="D457">
        <v>21.81</v>
      </c>
      <c r="E457">
        <v>0.41500000000000198</v>
      </c>
      <c r="F457" t="str">
        <f>_xlfn.LET(_xlpm.raw,_xlfn.XLOOKUP(A457,SITE1!$C$4:$C$1313,SITE1!$E$4:$E$1313),_xlpm.cleanRaw,SUBSTITUTE(SUBSTITUTE(_xlpm.raw,"_PIN","."),"PIN","."),_xlpm.mainPart,MID(_xlpm.cleanRaw,2,FIND(".",_xlpm.cleanRaw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7" t="str">
        <f>_xlfn.LET(_xlpm.raw,_xlfn.XLOOKUP(A457,SITE3!$C$4:$C$1313,SITE3!$E$4:$E$1313),_xlpm.cleanRaw,SUBSTITUTE(SUBSTITUTE(_xlpm.raw,"_PIN","."),"PIN","."),_xlpm.mainPart,MID(_xlpm.cleanRaw,2,FIND(".",_xlpm.cleanRaw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7" t="str">
        <f>_xlfn.LET(_xlpm.raw,_xlfn.XLOOKUP(A457,SITE5!$C$4:$C$1313,SITE5!$E$4:$E$1313),_xlpm.cleanRaw,SUBSTITUTE(SUBSTITUTE(_xlpm.raw,"_PIN","."),"PIN","."),_xlpm.mainPart,MID(_xlpm.cleanRaw,2,FIND(".",_xlpm.cleanRaw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7" t="str">
        <f>""</f>
        <v/>
      </c>
      <c r="J457" t="str">
        <f t="shared" si="7"/>
        <v>B25;VSS;;21.81;0.415000000000002;;;;</v>
      </c>
    </row>
    <row r="458" spans="1:10">
      <c r="A458" t="s">
        <v>247</v>
      </c>
      <c r="B458" t="str">
        <f>_xlfn.XLOOKUP(A458,SITE1!$R$4:$R$1313,SITE1!$S$4:$S$1313)</f>
        <v>VSS</v>
      </c>
      <c r="C458" t="str" cm="1">
        <f t="array" ref="C458">_xlfn.TEXTJOIN(",",TRUE,_xlfn.UNIQUE(TRANSPOSE(_xlfn.MAP(_xlfn.XLOOKUP(A458,SITE1!$C$4:$C$1313,SITE1!$F$4:$L$1313),_xlfn.LAMBDA(_xlpm.x,IF(_xlpm.x&lt;&gt;"",TRIM(CLEAN(LEFT(_xlpm.x,FIND(".",_xlpm.x &amp; ".")-1))),""))))))</f>
        <v/>
      </c>
      <c r="D458">
        <v>20.81</v>
      </c>
      <c r="E458">
        <v>0.41500000000000198</v>
      </c>
      <c r="F458" t="str">
        <f>_xlfn.LET(_xlpm.raw,_xlfn.XLOOKUP(A458,SITE1!$C$4:$C$1313,SITE1!$E$4:$E$1313),_xlpm.cleanRaw,SUBSTITUTE(SUBSTITUTE(_xlpm.raw,"_PIN","."),"PIN","."),_xlpm.mainPart,MID(_xlpm.cleanRaw,2,FIND(".",_xlpm.cleanRaw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8" t="str">
        <f>_xlfn.LET(_xlpm.raw,_xlfn.XLOOKUP(A458,SITE5!$C$4:$C$1313,SITE5!$E$4:$E$1313),_xlpm.cleanRaw,SUBSTITUTE(SUBSTITUTE(_xlpm.raw,"_PIN","."),"PIN","."),_xlpm.mainPart,MID(_xlpm.cleanRaw,2,FIND(".",_xlpm.cleanRaw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8" t="str">
        <f>""</f>
        <v/>
      </c>
      <c r="J458" t="str">
        <f t="shared" si="7"/>
        <v>B27;VSS;;20.81;0.415000000000002;;;;</v>
      </c>
    </row>
    <row r="459" spans="1:10">
      <c r="A459" t="s">
        <v>250</v>
      </c>
      <c r="B459" t="str">
        <f>_xlfn.XLOOKUP(A459,SITE1!$R$4:$R$1313,SITE1!$S$4:$S$1313)</f>
        <v>CLKOUT_CPUBCLK_N</v>
      </c>
      <c r="C459" t="str" cm="1">
        <f t="array" ref="C459">_xlfn.TEXTJOIN(",",TRUE,_xlfn.UNIQUE(TRANSPOSE(_xlfn.MAP(_xlfn.XLOOKUP(A459,SITE1!$C$4:$C$1313,SITE1!$F$4:$L$1313),_xlfn.LAMBDA(_xlpm.x,IF(_xlpm.x&lt;&gt;"",TRIM(CLEAN(LEFT(_xlpm.x,FIND(".",_xlpm.x &amp; ".")-1))),""))))))</f>
        <v/>
      </c>
      <c r="D459">
        <v>19.809999999999999</v>
      </c>
      <c r="E459">
        <v>0.41500000000000198</v>
      </c>
      <c r="F459" t="str">
        <f>_xlfn.LET(_xlpm.raw,_xlfn.XLOOKUP(A459,SITE1!$C$4:$C$1313,SITE1!$E$4:$E$1313),_xlpm.cleanRaw,SUBSTITUTE(SUBSTITUTE(_xlpm.raw,"_PIN","."),"PIN","."),_xlpm.mainPart,MID(_xlpm.cleanRaw,2,FIND(".",_xlpm.cleanRaw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459" t="str">
        <f>_xlfn.LET(_xlpm.raw,_xlfn.XLOOKUP(A459,SITE3!$C$4:$C$1313,SITE3!$E$4:$E$1313),_xlpm.cleanRaw,SUBSTITUTE(SUBSTITUTE(_xlpm.raw,"_PIN","."),"PIN","."),_xlpm.mainPart,MID(_xlpm.cleanRaw,2,FIND(".",_xlpm.cleanRaw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806124</v>
      </c>
      <c r="H459" t="str">
        <f>_xlfn.LET(_xlpm.raw,_xlfn.XLOOKUP(A459,SITE5!$C$4:$C$1313,SITE5!$E$4:$E$1313),_xlpm.cleanRaw,SUBSTITUTE(SUBSTITUTE(_xlpm.raw,"_PIN","."),"PIN","."),_xlpm.mainPart,MID(_xlpm.cleanRaw,2,FIND(".",_xlpm.cleanRaw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701124</v>
      </c>
      <c r="I459" t="str">
        <f>""</f>
        <v/>
      </c>
      <c r="J459" t="str">
        <f t="shared" si="7"/>
        <v>B29;CLKOUT_CPUBCLK_N;;19.81;0.415000000000002;609124;806124;701124;</v>
      </c>
    </row>
    <row r="460" spans="1:10">
      <c r="A460" t="s">
        <v>246</v>
      </c>
      <c r="B460" t="str">
        <f>_xlfn.XLOOKUP(A460,SITE1!$R$4:$R$1313,SITE1!$S$4:$S$1313)</f>
        <v>CLKOUT_SRC_P_8</v>
      </c>
      <c r="C460" t="str" cm="1">
        <f t="array" ref="C460">_xlfn.TEXTJOIN(",",TRUE,_xlfn.UNIQUE(TRANSPOSE(_xlfn.MAP(_xlfn.XLOOKUP(A460,SITE1!$C$4:$C$1313,SITE1!$F$4:$L$1313),_xlfn.LAMBDA(_xlpm.x,IF(_xlpm.x&lt;&gt;"",TRIM(CLEAN(LEFT(_xlpm.x,FIND(".",_xlpm.x &amp; ".")-1))),""))))))</f>
        <v/>
      </c>
      <c r="D460">
        <v>18.809999999999999</v>
      </c>
      <c r="E460">
        <v>0.41500000000000198</v>
      </c>
      <c r="F460" t="str">
        <f>_xlfn.LET(_xlpm.raw,_xlfn.XLOOKUP(A460,SITE1!$C$4:$C$1313,SITE1!$E$4:$E$1313),_xlpm.cleanRaw,SUBSTITUTE(SUBSTITUTE(_xlpm.raw,"_PIN","."),"PIN","."),_xlpm.mainPart,MID(_xlpm.cleanRaw,2,FIND(".",_xlpm.cleanRaw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460" t="str">
        <f>_xlfn.LET(_xlpm.raw,_xlfn.XLOOKUP(A460,SITE3!$C$4:$C$1313,SITE3!$E$4:$E$1313),_xlpm.cleanRaw,SUBSTITUTE(SUBSTITUTE(_xlpm.raw,"_PIN","."),"PIN","."),_xlpm.mainPart,MID(_xlpm.cleanRaw,2,FIND(".",_xlpm.cleanRaw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805073</v>
      </c>
      <c r="H460" t="str">
        <f>_xlfn.LET(_xlpm.raw,_xlfn.XLOOKUP(A460,SITE5!$C$4:$C$1313,SITE5!$E$4:$E$1313),_xlpm.cleanRaw,SUBSTITUTE(SUBSTITUTE(_xlpm.raw,"_PIN","."),"PIN","."),_xlpm.mainPart,MID(_xlpm.cleanRaw,2,FIND(".",_xlpm.cleanRaw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702073</v>
      </c>
      <c r="I460" t="str">
        <f>""</f>
        <v/>
      </c>
      <c r="J460" t="str">
        <f t="shared" si="7"/>
        <v>B31;CLKOUT_SRC_P_8;;18.81;0.415000000000002;608073;805073;702073;</v>
      </c>
    </row>
    <row r="461" spans="1:10">
      <c r="A461" t="s">
        <v>37</v>
      </c>
      <c r="B461" t="str">
        <f>_xlfn.XLOOKUP(A461,SITE1!$R$4:$R$1313,SITE1!$S$4:$S$1313)</f>
        <v>CLKOUT_SRC_P_6</v>
      </c>
      <c r="C461" t="str" cm="1">
        <f t="array" ref="C461">_xlfn.TEXTJOIN(",",TRUE,_xlfn.UNIQUE(TRANSPOSE(_xlfn.MAP(_xlfn.XLOOKUP(A461,SITE1!$C$4:$C$1313,SITE1!$F$4:$L$1313),_xlfn.LAMBDA(_xlpm.x,IF(_xlpm.x&lt;&gt;"",TRIM(CLEAN(LEFT(_xlpm.x,FIND(".",_xlpm.x &amp; ".")-1))),""))))))</f>
        <v/>
      </c>
      <c r="D461">
        <v>17.809999999999999</v>
      </c>
      <c r="E461">
        <v>0.41500000000000198</v>
      </c>
      <c r="F461" t="str">
        <f>_xlfn.LET(_xlpm.raw,_xlfn.XLOOKUP(A461,SITE1!$C$4:$C$1313,SITE1!$E$4:$E$1313),_xlpm.cleanRaw,SUBSTITUTE(SUBSTITUTE(_xlpm.raw,"_PIN","."),"PIN","."),_xlpm.mainPart,MID(_xlpm.cleanRaw,2,FIND(".",_xlpm.cleanRaw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609125</v>
      </c>
      <c r="G461" t="str">
        <f>_xlfn.LET(_xlpm.raw,_xlfn.XLOOKUP(A461,SITE3!$C$4:$C$1313,SITE3!$E$4:$E$1313),_xlpm.cleanRaw,SUBSTITUTE(SUBSTITUTE(_xlpm.raw,"_PIN","."),"PIN","."),_xlpm.mainPart,MID(_xlpm.cleanRaw,2,FIND(".",_xlpm.cleanRaw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806125</v>
      </c>
      <c r="H461" t="str">
        <f>_xlfn.LET(_xlpm.raw,_xlfn.XLOOKUP(A461,SITE5!$C$4:$C$1313,SITE5!$E$4:$E$1313),_xlpm.cleanRaw,SUBSTITUTE(SUBSTITUTE(_xlpm.raw,"_PIN","."),"PIN","."),_xlpm.mainPart,MID(_xlpm.cleanRaw,2,FIND(".",_xlpm.cleanRaw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701125</v>
      </c>
      <c r="I461" t="str">
        <f>""</f>
        <v/>
      </c>
      <c r="J461" t="str">
        <f t="shared" si="7"/>
        <v>B33;CLKOUT_SRC_P_6;;17.81;0.415000000000002;609125;806125;701125;</v>
      </c>
    </row>
    <row r="462" spans="1:10">
      <c r="A462" t="s">
        <v>296</v>
      </c>
      <c r="B462" t="str">
        <f>_xlfn.XLOOKUP(A462,SITE1!$R$4:$R$1313,SITE1!$S$4:$S$1313)</f>
        <v>XTAL_IN</v>
      </c>
      <c r="C462" t="str" cm="1">
        <f t="array" ref="C462">_xlfn.TEXTJOIN(",",TRUE,_xlfn.UNIQUE(TRANSPOSE(_xlfn.MAP(_xlfn.XLOOKUP(A462,SITE1!$C$4:$C$1313,SITE1!$F$4:$L$1313),_xlfn.LAMBDA(_xlpm.x,IF(_xlpm.x&lt;&gt;"",TRIM(CLEAN(LEFT(_xlpm.x,FIND(".",_xlpm.x &amp; ".")-1))),""))))))</f>
        <v>KA4</v>
      </c>
      <c r="D462">
        <v>16.809999999999999</v>
      </c>
      <c r="E462">
        <v>0.41500000000000198</v>
      </c>
      <c r="F462" t="str">
        <f>_xlfn.LET(_xlpm.raw,_xlfn.XLOOKUP(A462,SITE1!$C$4:$C$1313,SITE1!$E$4:$E$1313),_xlpm.cleanRaw,SUBSTITUTE(SUBSTITUTE(_xlpm.raw,"_PIN","."),"PIN","."),_xlpm.mainPart,MID(_xlpm.cleanRaw,2,FIND(".",_xlpm.cleanRaw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G462" t="str">
        <f>_xlfn.LET(_xlpm.raw,_xlfn.XLOOKUP(A462,SITE3!$C$4:$C$1313,SITE3!$E$4:$E$1313),_xlpm.cleanRaw,SUBSTITUTE(SUBSTITUTE(_xlpm.raw,"_PIN","."),"PIN","."),_xlpm.mainPart,MID(_xlpm.cleanRaw,2,FIND(".",_xlpm.cleanRaw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H462" t="str">
        <f>_xlfn.LET(_xlpm.raw,_xlfn.XLOOKUP(A462,SITE5!$C$4:$C$1313,SITE5!$E$4:$E$1313),_xlpm.cleanRaw,SUBSTITUTE(SUBSTITUTE(_xlpm.raw,"_PIN","."),"PIN","."),_xlpm.mainPart,MID(_xlpm.cleanRaw,2,FIND(".",_xlpm.cleanRaw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809114</v>
      </c>
      <c r="I462" t="str">
        <f>""</f>
        <v/>
      </c>
      <c r="J462" t="str">
        <f t="shared" si="7"/>
        <v>B35;XTAL_IN;KA4;16.81;0.415000000000002;507114;504114;809114;</v>
      </c>
    </row>
    <row r="463" spans="1:10">
      <c r="A463" t="s">
        <v>3899</v>
      </c>
      <c r="B463" t="str">
        <f>_xlfn.XLOOKUP(A463,SITE1!$R$4:$R$1313,SITE1!$S$4:$S$1313)</f>
        <v>CLKOUT_CPUDP_N</v>
      </c>
      <c r="C463" t="str" cm="1">
        <f t="array" ref="C463">_xlfn.TEXTJOIN(",",TRUE,_xlfn.UNIQUE(TRANSPOSE(_xlfn.MAP(_xlfn.XLOOKUP(A463,SITE1!$C$4:$C$1313,SITE1!$F$4:$L$1313),_xlfn.LAMBDA(_xlpm.x,IF(_xlpm.x&lt;&gt;"",TRIM(CLEAN(LEFT(_xlpm.x,FIND(".",_xlpm.x &amp; ".")-1))),""))))))</f>
        <v/>
      </c>
      <c r="D463">
        <v>15.809999999999899</v>
      </c>
      <c r="E463">
        <v>0.41500000000000198</v>
      </c>
      <c r="F463" t="str">
        <f>_xlfn.LET(_xlpm.raw,_xlfn.XLOOKUP(A463,SITE1!$C$4:$C$1313,SITE1!$E$4:$E$1313),_xlpm.cleanRaw,SUBSTITUTE(SUBSTITUTE(_xlpm.raw,"_PIN","."),"PIN","."),_xlpm.mainPart,MID(_xlpm.cleanRaw,2,FIND(".",_xlpm.cleanRaw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463" t="str">
        <f>_xlfn.LET(_xlpm.raw,_xlfn.XLOOKUP(A463,SITE3!$C$4:$C$1313,SITE3!$E$4:$E$1313),_xlpm.cleanRaw,SUBSTITUTE(SUBSTITUTE(_xlpm.raw,"_PIN","."),"PIN","."),_xlpm.mainPart,MID(_xlpm.cleanRaw,2,FIND(".",_xlpm.cleanRaw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806120</v>
      </c>
      <c r="H463" t="str">
        <f>_xlfn.LET(_xlpm.raw,_xlfn.XLOOKUP(A463,SITE5!$C$4:$C$1313,SITE5!$E$4:$E$1313),_xlpm.cleanRaw,SUBSTITUTE(SUBSTITUTE(_xlpm.raw,"_PIN","."),"PIN","."),_xlpm.mainPart,MID(_xlpm.cleanRaw,2,FIND(".",_xlpm.cleanRaw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I463" t="str">
        <f>""</f>
        <v/>
      </c>
      <c r="J463" t="str">
        <f t="shared" si="7"/>
        <v>B38;CLKOUT_CPUDP_N;;15.8099999999999;0.415000000000002;609120;806120;701120;</v>
      </c>
    </row>
    <row r="464" spans="1:10">
      <c r="A464" t="s">
        <v>3907</v>
      </c>
      <c r="B464" t="str">
        <f>_xlfn.XLOOKUP(A464,SITE1!$R$4:$R$1313,SITE1!$S$4:$S$1313)</f>
        <v>CLKOUT_CPUPCIBCLK_N</v>
      </c>
      <c r="C464" t="str" cm="1">
        <f t="array" ref="C464">_xlfn.TEXTJOIN(",",TRUE,_xlfn.UNIQUE(TRANSPOSE(_xlfn.MAP(_xlfn.XLOOKUP(A464,SITE1!$C$4:$C$1313,SITE1!$F$4:$L$1313),_xlfn.LAMBDA(_xlpm.x,IF(_xlpm.x&lt;&gt;"",TRIM(CLEAN(LEFT(_xlpm.x,FIND(".",_xlpm.x &amp; ".")-1))),""))))))</f>
        <v/>
      </c>
      <c r="D464">
        <v>14.809999999999899</v>
      </c>
      <c r="E464">
        <v>0.41500000000000198</v>
      </c>
      <c r="F464" t="str">
        <f>_xlfn.LET(_xlpm.raw,_xlfn.XLOOKUP(A464,SITE1!$C$4:$C$1313,SITE1!$E$4:$E$1313),_xlpm.cleanRaw,SUBSTITUTE(SUBSTITUTE(_xlpm.raw,"_PIN","."),"PIN","."),_xlpm.mainPart,MID(_xlpm.cleanRaw,2,FIND(".",_xlpm.cleanRaw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609086</v>
      </c>
      <c r="G464" t="str">
        <f>_xlfn.LET(_xlpm.raw,_xlfn.XLOOKUP(A464,SITE3!$C$4:$C$1313,SITE3!$E$4:$E$1313),_xlpm.cleanRaw,SUBSTITUTE(SUBSTITUTE(_xlpm.raw,"_PIN","."),"PIN","."),_xlpm.mainPart,MID(_xlpm.cleanRaw,2,FIND(".",_xlpm.cleanRaw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806086</v>
      </c>
      <c r="H464" t="str">
        <f>_xlfn.LET(_xlpm.raw,_xlfn.XLOOKUP(A464,SITE5!$C$4:$C$1313,SITE5!$E$4:$E$1313),_xlpm.cleanRaw,SUBSTITUTE(SUBSTITUTE(_xlpm.raw,"_PIN","."),"PIN","."),_xlpm.mainPart,MID(_xlpm.cleanRaw,2,FIND(".",_xlpm.cleanRaw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701086</v>
      </c>
      <c r="I464" t="str">
        <f>""</f>
        <v/>
      </c>
      <c r="J464" t="str">
        <f t="shared" si="7"/>
        <v>B40;CLKOUT_CPUPCIBCLK_N;;14.8099999999999;0.415000000000002;609086;806086;701086;</v>
      </c>
    </row>
    <row r="465" spans="1:10">
      <c r="A465" t="s">
        <v>3995</v>
      </c>
      <c r="B465" t="str">
        <f>_xlfn.XLOOKUP(A465,SITE1!$R$4:$R$1313,SITE1!$S$4:$S$1313)</f>
        <v>DMI_RXP0</v>
      </c>
      <c r="C465" t="str" cm="1">
        <f t="array" ref="C465">_xlfn.TEXTJOIN(",",TRUE,_xlfn.UNIQUE(TRANSPOSE(_xlfn.MAP(_xlfn.XLOOKUP(A465,SITE1!$C$4:$C$1313,SITE1!$F$4:$L$1313),_xlfn.LAMBDA(_xlpm.x,IF(_xlpm.x&lt;&gt;"",TRIM(CLEAN(LEFT(_xlpm.x,FIND(".",_xlpm.x &amp; ".")-1))),""))))))</f>
        <v>LA1</v>
      </c>
      <c r="D465">
        <v>13.809999999999899</v>
      </c>
      <c r="E465">
        <v>0.41500000000000198</v>
      </c>
      <c r="F465" t="str">
        <f>_xlfn.LET(_xlpm.raw,_xlfn.XLOOKUP(A465,SITE1!$C$4:$C$1313,SITE1!$E$4:$E$1313),_xlpm.cleanRaw,SUBSTITUTE(SUBSTITUTE(_xlpm.raw,"_PIN","."),"PIN","."),_xlpm.mainPart,MID(_xlpm.cleanRaw,2,FIND(".",_xlpm.cleanRaw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G465" t="str">
        <f>_xlfn.LET(_xlpm.raw,_xlfn.XLOOKUP(A465,SITE3!$C$4:$C$1313,SITE3!$E$4:$E$1313),_xlpm.cleanRaw,SUBSTITUTE(SUBSTITUTE(_xlpm.raw,"_PIN","."),"PIN","."),_xlpm.mainPart,MID(_xlpm.cleanRaw,2,FIND(".",_xlpm.cleanRaw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H465" t="str">
        <f>_xlfn.LET(_xlpm.raw,_xlfn.XLOOKUP(A465,SITE5!$C$4:$C$1313,SITE5!$E$4:$E$1313),_xlpm.cleanRaw,SUBSTITUTE(SUBSTITUTE(_xlpm.raw,"_PIN","."),"PIN","."),_xlpm.mainPart,MID(_xlpm.cleanRaw,2,FIND(".",_xlpm.cleanRaw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807033</v>
      </c>
      <c r="I465" t="str">
        <f>""</f>
        <v/>
      </c>
      <c r="J465" t="str">
        <f t="shared" si="7"/>
        <v>B42;DMI_RXP0;LA1;13.8099999999999;0.415000000000002;509034;506033;807033;</v>
      </c>
    </row>
    <row r="466" spans="1:10">
      <c r="A466" t="s">
        <v>3999</v>
      </c>
      <c r="B466" t="str">
        <f>_xlfn.XLOOKUP(A466,SITE1!$R$4:$R$1313,SITE1!$S$4:$S$1313)</f>
        <v>DMI_RXP2</v>
      </c>
      <c r="C466" t="str" cm="1">
        <f t="array" ref="C466">_xlfn.TEXTJOIN(",",TRUE,_xlfn.UNIQUE(TRANSPOSE(_xlfn.MAP(_xlfn.XLOOKUP(A466,SITE1!$C$4:$C$1313,SITE1!$F$4:$L$1313),_xlfn.LAMBDA(_xlpm.x,IF(_xlpm.x&lt;&gt;"",TRIM(CLEAN(LEFT(_xlpm.x,FIND(".",_xlpm.x &amp; ".")-1))),""))))))</f>
        <v>CA203</v>
      </c>
      <c r="D466">
        <v>12.809999999999899</v>
      </c>
      <c r="E466">
        <v>0.41500000000000198</v>
      </c>
      <c r="F466" t="str">
        <f>_xlfn.LET(_xlpm.raw,_xlfn.XLOOKUP(A466,SITE1!$C$4:$C$1313,SITE1!$E$4:$E$1313),_xlpm.cleanRaw,SUBSTITUTE(SUBSTITUTE(_xlpm.raw,"_PIN","."),"PIN","."),_xlpm.mainPart,MID(_xlpm.cleanRaw,2,FIND(".",_xlpm.cleanRaw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6" t="str">
        <f>_xlfn.LET(_xlpm.raw,_xlfn.XLOOKUP(A466,SITE3!$C$4:$C$1313,SITE3!$E$4:$E$1313),_xlpm.cleanRaw,SUBSTITUTE(SUBSTITUTE(_xlpm.raw,"_PIN","."),"PIN","."),_xlpm.mainPart,MID(_xlpm.cleanRaw,2,FIND(".",_xlpm.cleanRaw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6" t="str">
        <f>_xlfn.LET(_xlpm.raw,_xlfn.XLOOKUP(A466,SITE5!$C$4:$C$1313,SITE5!$E$4:$E$1313),_xlpm.cleanRaw,SUBSTITUTE(SUBSTITUTE(_xlpm.raw,"_PIN","."),"PIN","."),_xlpm.mainPart,MID(_xlpm.cleanRaw,2,FIND(".",_xlpm.cleanRaw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6" t="str">
        <f>""</f>
        <v/>
      </c>
      <c r="J466" t="str">
        <f t="shared" si="7"/>
        <v>B44;DMI_RXP2;CA203;12.8099999999999;0.415000000000002;;;;</v>
      </c>
    </row>
    <row r="467" spans="1:10">
      <c r="A467" t="s">
        <v>3566</v>
      </c>
      <c r="B467" t="str">
        <f>_xlfn.XLOOKUP(A467,SITE1!$R$4:$R$1313,SITE1!$S$4:$S$1313)</f>
        <v>VSS</v>
      </c>
      <c r="C467" t="str" cm="1">
        <f t="array" ref="C467">_xlfn.TEXTJOIN(",",TRUE,_xlfn.UNIQUE(TRANSPOSE(_xlfn.MAP(_xlfn.XLOOKUP(A467,SITE1!$C$4:$C$1313,SITE1!$F$4:$L$1313),_xlfn.LAMBDA(_xlpm.x,IF(_xlpm.x&lt;&gt;"",TRIM(CLEAN(LEFT(_xlpm.x,FIND(".",_xlpm.x &amp; ".")-1))),""))))))</f>
        <v/>
      </c>
      <c r="D467">
        <v>11.809999999999899</v>
      </c>
      <c r="E467">
        <v>0.41500000000000198</v>
      </c>
      <c r="F467" t="str">
        <f>_xlfn.LET(_xlpm.raw,_xlfn.XLOOKUP(A467,SITE1!$C$4:$C$1313,SITE1!$E$4:$E$1313),_xlpm.cleanRaw,SUBSTITUTE(SUBSTITUTE(_xlpm.raw,"_PIN","."),"PIN","."),_xlpm.mainPart,MID(_xlpm.cleanRaw,2,FIND(".",_xlpm.cleanRaw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7" t="str">
        <f>_xlfn.LET(_xlpm.raw,_xlfn.XLOOKUP(A467,SITE5!$C$4:$C$1313,SITE5!$E$4:$E$1313),_xlpm.cleanRaw,SUBSTITUTE(SUBSTITUTE(_xlpm.raw,"_PIN","."),"PIN","."),_xlpm.mainPart,MID(_xlpm.cleanRaw,2,FIND(".",_xlpm.cleanRaw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7" t="str">
        <f>""</f>
        <v/>
      </c>
      <c r="J467" t="str">
        <f t="shared" si="7"/>
        <v>B47;VSS;;11.8099999999999;0.415000000000002;;;;</v>
      </c>
    </row>
    <row r="468" spans="1:10">
      <c r="A468" t="s">
        <v>3565</v>
      </c>
      <c r="B468" t="str">
        <f>_xlfn.XLOOKUP(A468,SITE1!$R$4:$R$1313,SITE1!$S$4:$S$1313)</f>
        <v>PCIEUP_1_RXP</v>
      </c>
      <c r="C468" t="str" cm="1">
        <f t="array" ref="C468">_xlfn.TEXTJOIN(",",TRUE,_xlfn.UNIQUE(TRANSPOSE(_xlfn.MAP(_xlfn.XLOOKUP(A468,SITE1!$C$4:$C$1313,SITE1!$F$4:$L$1313),_xlfn.LAMBDA(_xlpm.x,IF(_xlpm.x&lt;&gt;"",TRIM(CLEAN(LEFT(_xlpm.x,FIND(".",_xlpm.x &amp; ".")-1))),""))))))</f>
        <v>CA256</v>
      </c>
      <c r="D468">
        <v>10.809999999999899</v>
      </c>
      <c r="E468">
        <v>0.41500000000000198</v>
      </c>
      <c r="F468" t="str">
        <f>_xlfn.LET(_xlpm.raw,_xlfn.XLOOKUP(A468,SITE1!$C$4:$C$1313,SITE1!$E$4:$E$1313),_xlpm.cleanRaw,SUBSTITUTE(SUBSTITUTE(_xlpm.raw,"_PIN","."),"PIN","."),_xlpm.mainPart,MID(_xlpm.cleanRaw,2,FIND(".",_xlpm.cleanRaw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8" t="str">
        <f>_xlfn.LET(_xlpm.raw,_xlfn.XLOOKUP(A468,SITE3!$C$4:$C$1313,SITE3!$E$4:$E$1313),_xlpm.cleanRaw,SUBSTITUTE(SUBSTITUTE(_xlpm.raw,"_PIN","."),"PIN","."),_xlpm.mainPart,MID(_xlpm.cleanRaw,2,FIND(".",_xlpm.cleanRaw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8" t="str">
        <f>_xlfn.LET(_xlpm.raw,_xlfn.XLOOKUP(A468,SITE5!$C$4:$C$1313,SITE5!$E$4:$E$1313),_xlpm.cleanRaw,SUBSTITUTE(SUBSTITUTE(_xlpm.raw,"_PIN","."),"PIN","."),_xlpm.mainPart,MID(_xlpm.cleanRaw,2,FIND(".",_xlpm.cleanRaw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8" t="str">
        <f>""</f>
        <v/>
      </c>
      <c r="J468" t="str">
        <f t="shared" si="7"/>
        <v>B49;PCIEUP_1_RXP;CA256;10.8099999999999;0.415000000000002;;;;</v>
      </c>
    </row>
    <row r="469" spans="1:10">
      <c r="A469" t="s">
        <v>3564</v>
      </c>
      <c r="B469" t="str">
        <f>_xlfn.XLOOKUP(A469,SITE1!$R$4:$R$1313,SITE1!$S$4:$S$1313)</f>
        <v>PCIEUP_3_RXP</v>
      </c>
      <c r="C469" t="str" cm="1">
        <f t="array" ref="C469">_xlfn.TEXTJOIN(",",TRUE,_xlfn.UNIQUE(TRANSPOSE(_xlfn.MAP(_xlfn.XLOOKUP(A469,SITE1!$C$4:$C$1313,SITE1!$F$4:$L$1313),_xlfn.LAMBDA(_xlpm.x,IF(_xlpm.x&lt;&gt;"",TRIM(CLEAN(LEFT(_xlpm.x,FIND(".",_xlpm.x &amp; ".")-1))),""))))))</f>
        <v>CA260</v>
      </c>
      <c r="D469">
        <v>9.8099999999999898</v>
      </c>
      <c r="E469">
        <v>0.41500000000000198</v>
      </c>
      <c r="F469" t="str">
        <f>_xlfn.LET(_xlpm.raw,_xlfn.XLOOKUP(A469,SITE1!$C$4:$C$1313,SITE1!$E$4:$E$1313),_xlpm.cleanRaw,SUBSTITUTE(SUBSTITUTE(_xlpm.raw,"_PIN","."),"PIN","."),_xlpm.mainPart,MID(_xlpm.cleanRaw,2,FIND(".",_xlpm.cleanRaw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9" t="str">
        <f>_xlfn.LET(_xlpm.raw,_xlfn.XLOOKUP(A469,SITE3!$C$4:$C$1313,SITE3!$E$4:$E$1313),_xlpm.cleanRaw,SUBSTITUTE(SUBSTITUTE(_xlpm.raw,"_PIN","."),"PIN","."),_xlpm.mainPart,MID(_xlpm.cleanRaw,2,FIND(".",_xlpm.cleanRaw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9" t="str">
        <f>_xlfn.LET(_xlpm.raw,_xlfn.XLOOKUP(A469,SITE5!$C$4:$C$1313,SITE5!$E$4:$E$1313),_xlpm.cleanRaw,SUBSTITUTE(SUBSTITUTE(_xlpm.raw,"_PIN","."),"PIN","."),_xlpm.mainPart,MID(_xlpm.cleanRaw,2,FIND(".",_xlpm.cleanRaw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9" t="str">
        <f>""</f>
        <v/>
      </c>
      <c r="J469" t="str">
        <f t="shared" si="7"/>
        <v>B51;PCIEUP_3_RXP;CA260;9.80999999999999;0.415000000000002;;;;</v>
      </c>
    </row>
    <row r="470" spans="1:10">
      <c r="A470" t="s">
        <v>3563</v>
      </c>
      <c r="B470" t="str">
        <f>_xlfn.XLOOKUP(A470,SITE1!$R$4:$R$1313,SITE1!$S$4:$S$1313)</f>
        <v>PCIEUP_5_RXP</v>
      </c>
      <c r="C470" t="str" cm="1">
        <f t="array" ref="C470">_xlfn.TEXTJOIN(",",TRUE,_xlfn.UNIQUE(TRANSPOSE(_xlfn.MAP(_xlfn.XLOOKUP(A470,SITE1!$C$4:$C$1313,SITE1!$F$4:$L$1313),_xlfn.LAMBDA(_xlpm.x,IF(_xlpm.x&lt;&gt;"",TRIM(CLEAN(LEFT(_xlpm.x,FIND(".",_xlpm.x &amp; ".")-1))),""))))))</f>
        <v>CA224</v>
      </c>
      <c r="D470">
        <v>8.8099999999999898</v>
      </c>
      <c r="E470">
        <v>0.41500000000000198</v>
      </c>
      <c r="F470" t="str">
        <f>_xlfn.LET(_xlpm.raw,_xlfn.XLOOKUP(A470,SITE1!$C$4:$C$1313,SITE1!$E$4:$E$1313),_xlpm.cleanRaw,SUBSTITUTE(SUBSTITUTE(_xlpm.raw,"_PIN","."),"PIN","."),_xlpm.mainPart,MID(_xlpm.cleanRaw,2,FIND(".",_xlpm.cleanRaw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0" t="str">
        <f>_xlfn.LET(_xlpm.raw,_xlfn.XLOOKUP(A470,SITE3!$C$4:$C$1313,SITE3!$E$4:$E$1313),_xlpm.cleanRaw,SUBSTITUTE(SUBSTITUTE(_xlpm.raw,"_PIN","."),"PIN","."),_xlpm.mainPart,MID(_xlpm.cleanRaw,2,FIND(".",_xlpm.cleanRaw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0" t="str">
        <f>_xlfn.LET(_xlpm.raw,_xlfn.XLOOKUP(A470,SITE5!$C$4:$C$1313,SITE5!$E$4:$E$1313),_xlpm.cleanRaw,SUBSTITUTE(SUBSTITUTE(_xlpm.raw,"_PIN","."),"PIN","."),_xlpm.mainPart,MID(_xlpm.cleanRaw,2,FIND(".",_xlpm.cleanRaw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0" t="str">
        <f>""</f>
        <v/>
      </c>
      <c r="J470" t="str">
        <f t="shared" si="7"/>
        <v>B53;PCIEUP_5_RXP;CA224;8.80999999999999;0.415000000000002;;;;</v>
      </c>
    </row>
    <row r="471" spans="1:10">
      <c r="A471" t="s">
        <v>3562</v>
      </c>
      <c r="B471" t="str">
        <f>_xlfn.XLOOKUP(A471,SITE1!$R$4:$R$1313,SITE1!$S$4:$S$1313)</f>
        <v>PCIEUP_7_RXP</v>
      </c>
      <c r="C471" t="str" cm="1">
        <f t="array" ref="C471">_xlfn.TEXTJOIN(",",TRUE,_xlfn.UNIQUE(TRANSPOSE(_xlfn.MAP(_xlfn.XLOOKUP(A471,SITE1!$C$4:$C$1313,SITE1!$F$4:$L$1313),_xlfn.LAMBDA(_xlpm.x,IF(_xlpm.x&lt;&gt;"",TRIM(CLEAN(LEFT(_xlpm.x,FIND(".",_xlpm.x &amp; ".")-1))),""))))))</f>
        <v>LA10</v>
      </c>
      <c r="D471">
        <v>7.8099999999999898</v>
      </c>
      <c r="E471">
        <v>0.41500000000000198</v>
      </c>
      <c r="F471" t="str">
        <f>_xlfn.LET(_xlpm.raw,_xlfn.XLOOKUP(A471,SITE1!$C$4:$C$1313,SITE1!$E$4:$E$1313),_xlpm.cleanRaw,SUBSTITUTE(SUBSTITUTE(_xlpm.raw,"_PIN","."),"PIN","."),_xlpm.mainPart,MID(_xlpm.cleanRaw,2,FIND(".",_xlpm.cleanRaw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509018</v>
      </c>
      <c r="G471" t="str">
        <f>_xlfn.LET(_xlpm.raw,_xlfn.XLOOKUP(A471,SITE3!$C$4:$C$1313,SITE3!$E$4:$E$1313),_xlpm.cleanRaw,SUBSTITUTE(SUBSTITUTE(_xlpm.raw,"_PIN","."),"PIN","."),_xlpm.mainPart,MID(_xlpm.cleanRaw,2,FIND(".",_xlpm.cleanRaw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H471" t="str">
        <f>_xlfn.LET(_xlpm.raw,_xlfn.XLOOKUP(A471,SITE5!$C$4:$C$1313,SITE5!$E$4:$E$1313),_xlpm.cleanRaw,SUBSTITUTE(SUBSTITUTE(_xlpm.raw,"_PIN","."),"PIN","."),_xlpm.mainPart,MID(_xlpm.cleanRaw,2,FIND(".",_xlpm.cleanRaw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807030</v>
      </c>
      <c r="I471" t="str">
        <f>""</f>
        <v/>
      </c>
      <c r="J471" t="str">
        <f t="shared" si="7"/>
        <v>B55;PCIEUP_7_RXP;LA10;7.80999999999999;0.415000000000002;509018;506030;807030;</v>
      </c>
    </row>
    <row r="472" spans="1:10">
      <c r="A472" t="s">
        <v>4788</v>
      </c>
      <c r="B472" t="str">
        <f>_xlfn.XLOOKUP(A472,SITE1!$R$4:$R$1313,SITE1!$S$4:$S$1313)</f>
        <v>PCIEUP_9_RXP</v>
      </c>
      <c r="C472" t="str" cm="1">
        <f t="array" ref="C472">_xlfn.TEXTJOIN(",",TRUE,_xlfn.UNIQUE(TRANSPOSE(_xlfn.MAP(_xlfn.XLOOKUP(A472,SITE1!$C$4:$C$1313,SITE1!$F$4:$L$1313),_xlfn.LAMBDA(_xlpm.x,IF(_xlpm.x&lt;&gt;"",TRIM(CLEAN(LEFT(_xlpm.x,FIND(".",_xlpm.x &amp; ".")-1))),""))))))</f>
        <v>CA228</v>
      </c>
      <c r="D472">
        <v>6.8099999999999898</v>
      </c>
      <c r="E472">
        <v>0.41500000000000198</v>
      </c>
      <c r="F472" t="str">
        <f>_xlfn.LET(_xlpm.raw,_xlfn.XLOOKUP(A472,SITE1!$C$4:$C$1313,SITE1!$E$4:$E$1313),_xlpm.cleanRaw,SUBSTITUTE(SUBSTITUTE(_xlpm.raw,"_PIN","."),"PIN","."),_xlpm.mainPart,MID(_xlpm.cleanRaw,2,FIND(".",_xlpm.cleanRaw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2" t="str">
        <f>_xlfn.LET(_xlpm.raw,_xlfn.XLOOKUP(A472,SITE3!$C$4:$C$1313,SITE3!$E$4:$E$1313),_xlpm.cleanRaw,SUBSTITUTE(SUBSTITUTE(_xlpm.raw,"_PIN","."),"PIN","."),_xlpm.mainPart,MID(_xlpm.cleanRaw,2,FIND(".",_xlpm.cleanRaw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2" t="str">
        <f>_xlfn.LET(_xlpm.raw,_xlfn.XLOOKUP(A472,SITE5!$C$4:$C$1313,SITE5!$E$4:$E$1313),_xlpm.cleanRaw,SUBSTITUTE(SUBSTITUTE(_xlpm.raw,"_PIN","."),"PIN","."),_xlpm.mainPart,MID(_xlpm.cleanRaw,2,FIND(".",_xlpm.cleanRaw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2" t="str">
        <f>""</f>
        <v/>
      </c>
      <c r="J472" t="str">
        <f t="shared" si="7"/>
        <v>B58;PCIEUP_9_RXP;CA228;6.80999999999999;0.415000000000002;;;;</v>
      </c>
    </row>
    <row r="473" spans="1:10">
      <c r="A473" t="s">
        <v>4697</v>
      </c>
      <c r="B473" t="str">
        <f>_xlfn.XLOOKUP(A473,SITE1!$R$4:$R$1313,SITE1!$S$4:$S$1313)</f>
        <v>PCIEUP_11_RXP</v>
      </c>
      <c r="C473" t="str" cm="1">
        <f t="array" ref="C473">_xlfn.TEXTJOIN(",",TRUE,_xlfn.UNIQUE(TRANSPOSE(_xlfn.MAP(_xlfn.XLOOKUP(A473,SITE1!$C$4:$C$1313,SITE1!$F$4:$L$1313),_xlfn.LAMBDA(_xlpm.x,IF(_xlpm.x&lt;&gt;"",TRIM(CLEAN(LEFT(_xlpm.x,FIND(".",_xlpm.x &amp; ".")-1))),""))))))</f>
        <v>CA232</v>
      </c>
      <c r="D473">
        <v>5.8099999999999898</v>
      </c>
      <c r="E473">
        <v>0.41500000000000198</v>
      </c>
      <c r="F473" t="str">
        <f>_xlfn.LET(_xlpm.raw,_xlfn.XLOOKUP(A473,SITE1!$C$4:$C$1313,SITE1!$E$4:$E$1313),_xlpm.cleanRaw,SUBSTITUTE(SUBSTITUTE(_xlpm.raw,"_PIN","."),"PIN","."),_xlpm.mainPart,MID(_xlpm.cleanRaw,2,FIND(".",_xlpm.cleanRaw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3" t="str">
        <f>_xlfn.LET(_xlpm.raw,_xlfn.XLOOKUP(A473,SITE3!$C$4:$C$1313,SITE3!$E$4:$E$1313),_xlpm.cleanRaw,SUBSTITUTE(SUBSTITUTE(_xlpm.raw,"_PIN","."),"PIN","."),_xlpm.mainPart,MID(_xlpm.cleanRaw,2,FIND(".",_xlpm.cleanRaw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3" t="str">
        <f>_xlfn.LET(_xlpm.raw,_xlfn.XLOOKUP(A473,SITE5!$C$4:$C$1313,SITE5!$E$4:$E$1313),_xlpm.cleanRaw,SUBSTITUTE(SUBSTITUTE(_xlpm.raw,"_PIN","."),"PIN","."),_xlpm.mainPart,MID(_xlpm.cleanRaw,2,FIND(".",_xlpm.cleanRaw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3" t="str">
        <f>""</f>
        <v/>
      </c>
      <c r="J473" t="str">
        <f t="shared" si="7"/>
        <v>B60;PCIEUP_11_RXP;CA232;5.80999999999999;0.415000000000002;;;;</v>
      </c>
    </row>
    <row r="474" spans="1:10">
      <c r="A474" t="s">
        <v>4713</v>
      </c>
      <c r="B474" t="str">
        <f>_xlfn.XLOOKUP(A474,SITE1!$R$4:$R$1313,SITE1!$S$4:$S$1313)</f>
        <v>PCIEUP_13_RXP</v>
      </c>
      <c r="C474" t="str" cm="1">
        <f t="array" ref="C474">_xlfn.TEXTJOIN(",",TRUE,_xlfn.UNIQUE(TRANSPOSE(_xlfn.MAP(_xlfn.XLOOKUP(A474,SITE1!$C$4:$C$1313,SITE1!$F$4:$L$1313),_xlfn.LAMBDA(_xlpm.x,IF(_xlpm.x&lt;&gt;"",TRIM(CLEAN(LEFT(_xlpm.x,FIND(".",_xlpm.x &amp; ".")-1))),""))))))</f>
        <v>CA236</v>
      </c>
      <c r="D474">
        <v>4.8099999999999898</v>
      </c>
      <c r="E474">
        <v>0.41500000000000198</v>
      </c>
      <c r="F474" t="str">
        <f>_xlfn.LET(_xlpm.raw,_xlfn.XLOOKUP(A474,SITE1!$C$4:$C$1313,SITE1!$E$4:$E$1313),_xlpm.cleanRaw,SUBSTITUTE(SUBSTITUTE(_xlpm.raw,"_PIN","."),"PIN","."),_xlpm.mainPart,MID(_xlpm.cleanRaw,2,FIND(".",_xlpm.cleanRaw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4" t="str">
        <f>_xlfn.LET(_xlpm.raw,_xlfn.XLOOKUP(A474,SITE3!$C$4:$C$1313,SITE3!$E$4:$E$1313),_xlpm.cleanRaw,SUBSTITUTE(SUBSTITUTE(_xlpm.raw,"_PIN","."),"PIN","."),_xlpm.mainPart,MID(_xlpm.cleanRaw,2,FIND(".",_xlpm.cleanRaw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4" t="str">
        <f>_xlfn.LET(_xlpm.raw,_xlfn.XLOOKUP(A474,SITE5!$C$4:$C$1313,SITE5!$E$4:$E$1313),_xlpm.cleanRaw,SUBSTITUTE(SUBSTITUTE(_xlpm.raw,"_PIN","."),"PIN","."),_xlpm.mainPart,MID(_xlpm.cleanRaw,2,FIND(".",_xlpm.cleanRaw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4" t="str">
        <f>""</f>
        <v/>
      </c>
      <c r="J474" t="str">
        <f t="shared" si="7"/>
        <v>B62;PCIEUP_13_RXP;CA236;4.80999999999999;0.415000000000002;;;;</v>
      </c>
    </row>
    <row r="475" spans="1:10">
      <c r="A475" t="s">
        <v>4730</v>
      </c>
      <c r="B475" t="str">
        <f>_xlfn.XLOOKUP(A475,SITE1!$R$4:$R$1313,SITE1!$S$4:$S$1313)</f>
        <v>PCIEUP_15_RXP</v>
      </c>
      <c r="C475" t="str" cm="1">
        <f t="array" ref="C475">_xlfn.TEXTJOIN(",",TRUE,_xlfn.UNIQUE(TRANSPOSE(_xlfn.MAP(_xlfn.XLOOKUP(A475,SITE1!$C$4:$C$1313,SITE1!$F$4:$L$1313),_xlfn.LAMBDA(_xlpm.x,IF(_xlpm.x&lt;&gt;"",TRIM(CLEAN(LEFT(_xlpm.x,FIND(".",_xlpm.x &amp; ".")-1))),""))))))</f>
        <v>LA12</v>
      </c>
      <c r="D475">
        <v>3.8099999999999898</v>
      </c>
      <c r="E475">
        <v>0.41500000000000198</v>
      </c>
      <c r="F475" t="str">
        <f>_xlfn.LET(_xlpm.raw,_xlfn.XLOOKUP(A475,SITE1!$C$4:$C$1313,SITE1!$E$4:$E$1313),_xlpm.cleanRaw,SUBSTITUTE(SUBSTITUTE(_xlpm.raw,"_PIN","."),"PIN","."),_xlpm.mainPart,MID(_xlpm.cleanRaw,2,FIND(".",_xlpm.cleanRaw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G475" t="str">
        <f>_xlfn.LET(_xlpm.raw,_xlfn.XLOOKUP(A475,SITE3!$C$4:$C$1313,SITE3!$E$4:$E$1313),_xlpm.cleanRaw,SUBSTITUTE(SUBSTITUTE(_xlpm.raw,"_PIN","."),"PIN","."),_xlpm.mainPart,MID(_xlpm.cleanRaw,2,FIND(".",_xlpm.cleanRaw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504109</v>
      </c>
      <c r="H475" t="str">
        <f>_xlfn.LET(_xlpm.raw,_xlfn.XLOOKUP(A475,SITE5!$C$4:$C$1313,SITE5!$E$4:$E$1313),_xlpm.cleanRaw,SUBSTITUTE(SUBSTITUTE(_xlpm.raw,"_PIN","."),"PIN","."),_xlpm.mainPart,MID(_xlpm.cleanRaw,2,FIND(".",_xlpm.cleanRaw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809105</v>
      </c>
      <c r="I475" t="str">
        <f>""</f>
        <v/>
      </c>
      <c r="J475" t="str">
        <f t="shared" si="7"/>
        <v>B64;PCIEUP_15_RXP;LA12;3.80999999999999;0.415000000000002;507105;504109;809105;</v>
      </c>
    </row>
    <row r="476" spans="1:10">
      <c r="A476" t="s">
        <v>3568</v>
      </c>
      <c r="B476" t="str">
        <f>_xlfn.XLOOKUP(A476,SITE1!$R$4:$R$1313,SITE1!$S$4:$S$1313)</f>
        <v>GPP_H_21_SSATAXPCIE3_SSATAGP3</v>
      </c>
      <c r="C476" t="str" cm="1">
        <f t="array" ref="C476">_xlfn.TEXTJOIN(",",TRUE,_xlfn.UNIQUE(TRANSPOSE(_xlfn.MAP(_xlfn.XLOOKUP(A476,SITE1!$C$4:$C$1313,SITE1!$F$4:$L$1313),_xlfn.LAMBDA(_xlpm.x,IF(_xlpm.x&lt;&gt;"",TRIM(CLEAN(LEFT(_xlpm.x,FIND(".",_xlpm.x &amp; ".")-1))),""))))))</f>
        <v/>
      </c>
      <c r="D476">
        <v>32.204999999999998</v>
      </c>
      <c r="E476">
        <v>17.809999999999999</v>
      </c>
      <c r="F476" t="str">
        <f>_xlfn.LET(_xlpm.raw,_xlfn.XLOOKUP(A476,SITE1!$C$4:$C$1313,SITE1!$E$4:$E$1313),_xlpm.cleanRaw,SUBSTITUTE(SUBSTITUTE(_xlpm.raw,"_PIN","."),"PIN","."),_xlpm.mainPart,MID(_xlpm.cleanRaw,2,FIND(".",_xlpm.cleanRaw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476" t="str">
        <f>_xlfn.LET(_xlpm.raw,_xlfn.XLOOKUP(A476,SITE3!$C$4:$C$1313,SITE3!$E$4:$E$1313),_xlpm.cleanRaw,SUBSTITUTE(SUBSTITUTE(_xlpm.raw,"_PIN","."),"PIN","."),_xlpm.mainPart,MID(_xlpm.cleanRaw,2,FIND(".",_xlpm.cleanRaw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805064</v>
      </c>
      <c r="H476" t="str">
        <f>_xlfn.LET(_xlpm.raw,_xlfn.XLOOKUP(A476,SITE5!$C$4:$C$1313,SITE5!$E$4:$E$1313),_xlpm.cleanRaw,SUBSTITUTE(SUBSTITUTE(_xlpm.raw,"_PIN","."),"PIN","."),_xlpm.mainPart,MID(_xlpm.cleanRaw,2,FIND(".",_xlpm.cleanRaw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702050</v>
      </c>
      <c r="I476" t="str">
        <f>""</f>
        <v/>
      </c>
      <c r="J476" t="str">
        <f t="shared" si="7"/>
        <v>BA2;GPP_H_21_SSATAXPCIE3_SSATAGP3;;32.205;17.81;608052;805064;702050;</v>
      </c>
    </row>
    <row r="477" spans="1:10">
      <c r="A477" t="s">
        <v>117</v>
      </c>
      <c r="B477" t="str">
        <f>_xlfn.XLOOKUP(A477,SITE1!$R$4:$R$1313,SITE1!$S$4:$S$1313)</f>
        <v>GPP_H_10_SML2CLK_SML2CLKIE</v>
      </c>
      <c r="C477" t="str" cm="1">
        <f t="array" ref="C477">_xlfn.TEXTJOIN(",",TRUE,_xlfn.UNIQUE(TRANSPOSE(_xlfn.MAP(_xlfn.XLOOKUP(A477,SITE1!$C$4:$C$1313,SITE1!$F$4:$L$1313),_xlfn.LAMBDA(_xlpm.x,IF(_xlpm.x&lt;&gt;"",TRIM(CLEAN(LEFT(_xlpm.x,FIND(".",_xlpm.x &amp; ".")-1))),""))))))</f>
        <v/>
      </c>
      <c r="D477">
        <v>31.375</v>
      </c>
      <c r="E477">
        <v>17.809999999999999</v>
      </c>
      <c r="F477" t="str">
        <f>_xlfn.LET(_xlpm.raw,_xlfn.XLOOKUP(A477,SITE1!$C$4:$C$1313,SITE1!$E$4:$E$1313),_xlpm.cleanRaw,SUBSTITUTE(SUBSTITUTE(_xlpm.raw,"_PIN","."),"PIN","."),_xlpm.mainPart,MID(_xlpm.cleanRaw,2,FIND(".",_xlpm.cleanRaw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477" t="str">
        <f>_xlfn.LET(_xlpm.raw,_xlfn.XLOOKUP(A477,SITE3!$C$4:$C$1313,SITE3!$E$4:$E$1313),_xlpm.cleanRaw,SUBSTITUTE(SUBSTITUTE(_xlpm.raw,"_PIN","."),"PIN","."),_xlpm.mainPart,MID(_xlpm.cleanRaw,2,FIND(".",_xlpm.cleanRaw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801020</v>
      </c>
      <c r="H477" t="str">
        <f>_xlfn.LET(_xlpm.raw,_xlfn.XLOOKUP(A477,SITE5!$C$4:$C$1313,SITE5!$E$4:$E$1313),_xlpm.cleanRaw,SUBSTITUTE(SUBSTITUTE(_xlpm.raw,"_PIN","."),"PIN","."),_xlpm.mainPart,MID(_xlpm.cleanRaw,2,FIND(".",_xlpm.cleanRaw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706020</v>
      </c>
      <c r="I477" t="str">
        <f>""</f>
        <v/>
      </c>
      <c r="J477" t="str">
        <f t="shared" si="7"/>
        <v>BA4;GPP_H_10_SML2CLK_SML2CLKIE;;31.375;17.81;604020;801020;706020;</v>
      </c>
    </row>
    <row r="478" spans="1:10">
      <c r="A478" t="s">
        <v>4304</v>
      </c>
      <c r="B478" t="str">
        <f>_xlfn.XLOOKUP(A478,SITE1!$R$4:$R$1313,SITE1!$S$4:$S$1313)</f>
        <v>GPP_G_4_FAN_TACH_4_FAN_TACH4IE</v>
      </c>
      <c r="C478" t="str" cm="1">
        <f t="array" ref="C478">_xlfn.TEXTJOIN(",",TRUE,_xlfn.UNIQUE(TRANSPOSE(_xlfn.MAP(_xlfn.XLOOKUP(A478,SITE1!$C$4:$C$1313,SITE1!$F$4:$L$1313),_xlfn.LAMBDA(_xlpm.x,IF(_xlpm.x&lt;&gt;"",TRIM(CLEAN(LEFT(_xlpm.x,FIND(".",_xlpm.x &amp; ".")-1))),""))))))</f>
        <v/>
      </c>
      <c r="D478">
        <v>29.187999999999999</v>
      </c>
      <c r="E478">
        <v>18.015000000000001</v>
      </c>
      <c r="F478" t="str">
        <f>_xlfn.LET(_xlpm.raw,_xlfn.XLOOKUP(A478,SITE1!$C$4:$C$1313,SITE1!$E$4:$E$1313),_xlpm.cleanRaw,SUBSTITUTE(SUBSTITUTE(_xlpm.raw,"_PIN","."),"PIN","."),_xlpm.mainPart,MID(_xlpm.cleanRaw,2,FIND(".",_xlpm.cleanRaw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478" t="str">
        <f>_xlfn.LET(_xlpm.raw,_xlfn.XLOOKUP(A478,SITE3!$C$4:$C$1313,SITE3!$E$4:$E$1313),_xlpm.cleanRaw,SUBSTITUTE(SUBSTITUTE(_xlpm.raw,"_PIN","."),"PIN","."),_xlpm.mainPart,MID(_xlpm.cleanRaw,2,FIND(".",_xlpm.cleanRaw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805070</v>
      </c>
      <c r="H478" t="str">
        <f>_xlfn.LET(_xlpm.raw,_xlfn.XLOOKUP(A478,SITE5!$C$4:$C$1313,SITE5!$E$4:$E$1313),_xlpm.cleanRaw,SUBSTITUTE(SUBSTITUTE(_xlpm.raw,"_PIN","."),"PIN","."),_xlpm.mainPart,MID(_xlpm.cleanRaw,2,FIND(".",_xlpm.cleanRaw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702070</v>
      </c>
      <c r="I478" t="str">
        <f>""</f>
        <v/>
      </c>
      <c r="J478" t="str">
        <f t="shared" si="7"/>
        <v>BA9;GPP_G_4_FAN_TACH_4_FAN_TACH4IE;;29.188;18.015;608070;805070;702070;</v>
      </c>
    </row>
    <row r="479" spans="1:10">
      <c r="A479" t="s">
        <v>4301</v>
      </c>
      <c r="B479" t="str">
        <f>_xlfn.XLOOKUP(A479,SITE1!$R$4:$R$1313,SITE1!$S$4:$S$1313)</f>
        <v>GPP_G_23_SSATAXPCIE0_SSATAGP0</v>
      </c>
      <c r="C479" t="str" cm="1">
        <f t="array" ref="C479">_xlfn.TEXTJOIN(",",TRUE,_xlfn.UNIQUE(TRANSPOSE(_xlfn.MAP(_xlfn.XLOOKUP(A479,SITE1!$C$4:$C$1313,SITE1!$F$4:$L$1313),_xlfn.LAMBDA(_xlpm.x,IF(_xlpm.x&lt;&gt;"",TRIM(CLEAN(LEFT(_xlpm.x,FIND(".",_xlpm.x &amp; ".")-1))),""))))))</f>
        <v/>
      </c>
      <c r="D479">
        <v>27.470999999999901</v>
      </c>
      <c r="E479">
        <v>18.015000000000001</v>
      </c>
      <c r="F479" t="str">
        <f>_xlfn.LET(_xlpm.raw,_xlfn.XLOOKUP(A479,SITE1!$C$4:$C$1313,SITE1!$E$4:$E$1313),_xlpm.cleanRaw,SUBSTITUTE(SUBSTITUTE(_xlpm.raw,"_PIN","."),"PIN","."),_xlpm.mainPart,MID(_xlpm.cleanRaw,2,FIND(".",_xlpm.cleanRaw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479" t="str">
        <f>_xlfn.LET(_xlpm.raw,_xlfn.XLOOKUP(A479,SITE3!$C$4:$C$1313,SITE3!$E$4:$E$1313),_xlpm.cleanRaw,SUBSTITUTE(SUBSTITUTE(_xlpm.raw,"_PIN","."),"PIN","."),_xlpm.mainPart,MID(_xlpm.cleanRaw,2,FIND(".",_xlpm.cleanRaw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802082</v>
      </c>
      <c r="H479" t="str">
        <f>_xlfn.LET(_xlpm.raw,_xlfn.XLOOKUP(A479,SITE5!$C$4:$C$1313,SITE5!$E$4:$E$1313),_xlpm.cleanRaw,SUBSTITUTE(SUBSTITUTE(_xlpm.raw,"_PIN","."),"PIN","."),_xlpm.mainPart,MID(_xlpm.cleanRaw,2,FIND(".",_xlpm.cleanRaw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705082</v>
      </c>
      <c r="I479" t="str">
        <f>""</f>
        <v/>
      </c>
      <c r="J479" t="str">
        <f t="shared" si="7"/>
        <v>BA13;GPP_G_23_SSATAXPCIE0_SSATAGP0;;27.4709999999999;18.015;605082;802082;705082;</v>
      </c>
    </row>
    <row r="480" spans="1:10">
      <c r="A480" t="s">
        <v>4295</v>
      </c>
      <c r="B480" t="str">
        <f>_xlfn.XLOOKUP(A480,SITE1!$R$4:$R$1313,SITE1!$S$4:$S$1313)</f>
        <v>GPP_G_20_SSATA_DEVSLP_0</v>
      </c>
      <c r="C480" t="str" cm="1">
        <f t="array" ref="C480">_xlfn.TEXTJOIN(",",TRUE,_xlfn.UNIQUE(TRANSPOSE(_xlfn.MAP(_xlfn.XLOOKUP(A480,SITE1!$C$4:$C$1313,SITE1!$F$4:$L$1313),_xlfn.LAMBDA(_xlpm.x,IF(_xlpm.x&lt;&gt;"",TRIM(CLEAN(LEFT(_xlpm.x,FIND(".",_xlpm.x &amp; ".")-1))),""))))))</f>
        <v/>
      </c>
      <c r="D480">
        <v>25.753999999999898</v>
      </c>
      <c r="E480">
        <v>18.015000000000001</v>
      </c>
      <c r="F480" t="str">
        <f>_xlfn.LET(_xlpm.raw,_xlfn.XLOOKUP(A480,SITE1!$C$4:$C$1313,SITE1!$E$4:$E$1313),_xlpm.cleanRaw,SUBSTITUTE(SUBSTITUTE(_xlpm.raw,"_PIN","."),"PIN","."),_xlpm.mainPart,MID(_xlpm.cleanRaw,2,FIND(".",_xlpm.cleanRaw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480" t="str">
        <f>_xlfn.LET(_xlpm.raw,_xlfn.XLOOKUP(A480,SITE3!$C$4:$C$1313,SITE3!$E$4:$E$1313),_xlpm.cleanRaw,SUBSTITUTE(SUBSTITUTE(_xlpm.raw,"_PIN","."),"PIN","."),_xlpm.mainPart,MID(_xlpm.cleanRaw,2,FIND(".",_xlpm.cleanRaw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480" t="str">
        <f>_xlfn.LET(_xlpm.raw,_xlfn.XLOOKUP(A480,SITE5!$C$4:$C$1313,SITE5!$E$4:$E$1313),_xlpm.cleanRaw,SUBSTITUTE(SUBSTITUTE(_xlpm.raw,"_PIN","."),"PIN","."),_xlpm.mainPart,MID(_xlpm.cleanRaw,2,FIND(".",_xlpm.cleanRaw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706011</v>
      </c>
      <c r="I480" t="str">
        <f>""</f>
        <v/>
      </c>
      <c r="J480" t="str">
        <f t="shared" si="7"/>
        <v>BA17;GPP_G_20_SSATA_DEVSLP_0;;25.7539999999999;18.015;604011;801011;706011;</v>
      </c>
    </row>
    <row r="481" spans="1:10">
      <c r="A481" t="s">
        <v>36</v>
      </c>
      <c r="B481" t="str">
        <f>_xlfn.XLOOKUP(A481,SITE1!$R$4:$R$1313,SITE1!$S$4:$S$1313)</f>
        <v>GPP_G_11_FAN_PWM_3_FAN_PWM3IE</v>
      </c>
      <c r="C481" t="str" cm="1">
        <f t="array" ref="C481">_xlfn.TEXTJOIN(",",TRUE,_xlfn.UNIQUE(TRANSPOSE(_xlfn.MAP(_xlfn.XLOOKUP(A481,SITE1!$C$4:$C$1313,SITE1!$F$4:$L$1313),_xlfn.LAMBDA(_xlpm.x,IF(_xlpm.x&lt;&gt;"",TRIM(CLEAN(LEFT(_xlpm.x,FIND(".",_xlpm.x &amp; ".")-1))),""))))))</f>
        <v/>
      </c>
      <c r="D481">
        <v>24.036999999999999</v>
      </c>
      <c r="E481">
        <v>18.015000000000001</v>
      </c>
      <c r="F481" t="str">
        <f>_xlfn.LET(_xlpm.raw,_xlfn.XLOOKUP(A481,SITE1!$C$4:$C$1313,SITE1!$E$4:$E$1313),_xlpm.cleanRaw,SUBSTITUTE(SUBSTITUTE(_xlpm.raw,"_PIN","."),"PIN","."),_xlpm.mainPart,MID(_xlpm.cleanRaw,2,FIND(".",_xlpm.cleanRaw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604017</v>
      </c>
      <c r="G481" t="str">
        <f>_xlfn.LET(_xlpm.raw,_xlfn.XLOOKUP(A481,SITE3!$C$4:$C$1313,SITE3!$E$4:$E$1313),_xlpm.cleanRaw,SUBSTITUTE(SUBSTITUTE(_xlpm.raw,"_PIN","."),"PIN","."),_xlpm.mainPart,MID(_xlpm.cleanRaw,2,FIND(".",_xlpm.cleanRaw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801025</v>
      </c>
      <c r="H481" t="str">
        <f>_xlfn.LET(_xlpm.raw,_xlfn.XLOOKUP(A481,SITE5!$C$4:$C$1313,SITE5!$E$4:$E$1313),_xlpm.cleanRaw,SUBSTITUTE(SUBSTITUTE(_xlpm.raw,"_PIN","."),"PIN","."),_xlpm.mainPart,MID(_xlpm.cleanRaw,2,FIND(".",_xlpm.cleanRaw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706017</v>
      </c>
      <c r="I481" t="str">
        <f>""</f>
        <v/>
      </c>
      <c r="J481" t="str">
        <f t="shared" si="7"/>
        <v>BA20;GPP_G_11_FAN_PWM_3_FAN_PWM3IE;;24.037;18.015;604017;801025;706017;</v>
      </c>
    </row>
    <row r="482" spans="1:10">
      <c r="A482" t="s">
        <v>66</v>
      </c>
      <c r="B482" t="str">
        <f>_xlfn.XLOOKUP(A482,SITE1!$R$4:$R$1313,SITE1!$S$4:$S$1313)</f>
        <v>VCCPGPPH_3P3</v>
      </c>
      <c r="C482" t="str" cm="1">
        <f t="array" ref="C482">_xlfn.TEXTJOIN(",",TRUE,_xlfn.UNIQUE(TRANSPOSE(_xlfn.MAP(_xlfn.XLOOKUP(A482,SITE1!$C$4:$C$1313,SITE1!$F$4:$L$1313),_xlfn.LAMBDA(_xlpm.x,IF(_xlpm.x&lt;&gt;"",TRIM(CLEAN(LEFT(_xlpm.x,FIND(".",_xlpm.x &amp; ".")-1))),""))))))</f>
        <v/>
      </c>
      <c r="D482">
        <v>22.32</v>
      </c>
      <c r="E482">
        <v>18.015000000000001</v>
      </c>
      <c r="F482" t="str">
        <f>_xlfn.LET(_xlpm.raw,_xlfn.XLOOKUP(A482,SITE1!$C$4:$C$1313,SITE1!$E$4:$E$1313),_xlpm.cleanRaw,SUBSTITUTE(SUBSTITUTE(_xlpm.raw,"_PIN","."),"PIN","."),_xlpm.mainPart,MID(_xlpm.cleanRaw,2,FIND(".",_xlpm.cleanRaw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2" t="str">
        <f>_xlfn.LET(_xlpm.raw,_xlfn.XLOOKUP(A482,SITE3!$C$4:$C$1313,SITE3!$E$4:$E$1313),_xlpm.cleanRaw,SUBSTITUTE(SUBSTITUTE(_xlpm.raw,"_PIN","."),"PIN","."),_xlpm.mainPart,MID(_xlpm.cleanRaw,2,FIND(".",_xlpm.cleanRaw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2" t="str">
        <f>_xlfn.LET(_xlpm.raw,_xlfn.XLOOKUP(A482,SITE5!$C$4:$C$1313,SITE5!$E$4:$E$1313),_xlpm.cleanRaw,SUBSTITUTE(SUBSTITUTE(_xlpm.raw,"_PIN","."),"PIN","."),_xlpm.mainPart,MID(_xlpm.cleanRaw,2,FIND(".",_xlpm.cleanRaw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2" t="str">
        <f>""</f>
        <v/>
      </c>
      <c r="J482" t="str">
        <f t="shared" si="7"/>
        <v>BA24;VCCPGPPH_3P3;;22.32;18.015;;;;</v>
      </c>
    </row>
    <row r="483" spans="1:10">
      <c r="A483" t="s">
        <v>65</v>
      </c>
      <c r="B483" t="str">
        <f>_xlfn.XLOOKUP(A483,SITE1!$R$4:$R$1313,SITE1!$S$4:$S$1313)</f>
        <v>VCCPGPPG_3P3</v>
      </c>
      <c r="C483" t="str" cm="1">
        <f t="array" ref="C483">_xlfn.TEXTJOIN(",",TRUE,_xlfn.UNIQUE(TRANSPOSE(_xlfn.MAP(_xlfn.XLOOKUP(A483,SITE1!$C$4:$C$1313,SITE1!$F$4:$L$1313),_xlfn.LAMBDA(_xlpm.x,IF(_xlpm.x&lt;&gt;"",TRIM(CLEAN(LEFT(_xlpm.x,FIND(".",_xlpm.x &amp; ".")-1))),""))))))</f>
        <v/>
      </c>
      <c r="D483">
        <v>21.510999999999999</v>
      </c>
      <c r="E483">
        <v>17.863</v>
      </c>
      <c r="F483" t="str">
        <f>_xlfn.LET(_xlpm.raw,_xlfn.XLOOKUP(A483,SITE1!$C$4:$C$1313,SITE1!$E$4:$E$1313),_xlpm.cleanRaw,SUBSTITUTE(SUBSTITUTE(_xlpm.raw,"_PIN","."),"PIN","."),_xlpm.mainPart,MID(_xlpm.cleanRaw,2,FIND(".",_xlpm.cleanRaw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3" t="str">
        <f>_xlfn.LET(_xlpm.raw,_xlfn.XLOOKUP(A483,SITE3!$C$4:$C$1313,SITE3!$E$4:$E$1313),_xlpm.cleanRaw,SUBSTITUTE(SUBSTITUTE(_xlpm.raw,"_PIN","."),"PIN","."),_xlpm.mainPart,MID(_xlpm.cleanRaw,2,FIND(".",_xlpm.cleanRaw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3" t="str">
        <f>_xlfn.LET(_xlpm.raw,_xlfn.XLOOKUP(A483,SITE5!$C$4:$C$1313,SITE5!$E$4:$E$1313),_xlpm.cleanRaw,SUBSTITUTE(SUBSTITUTE(_xlpm.raw,"_PIN","."),"PIN","."),_xlpm.mainPart,MID(_xlpm.cleanRaw,2,FIND(".",_xlpm.cleanRaw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3" t="str">
        <f>""</f>
        <v/>
      </c>
      <c r="J483" t="str">
        <f t="shared" si="7"/>
        <v>BA26;VCCPGPPG_3P3;;21.511;17.863;;;;</v>
      </c>
    </row>
    <row r="484" spans="1:10">
      <c r="A484" t="s">
        <v>5033</v>
      </c>
      <c r="B484" t="str">
        <f>_xlfn.XLOOKUP(A484,SITE1!$R$4:$R$1313,SITE1!$S$4:$S$1313)</f>
        <v>VCCKR_HV_1P8</v>
      </c>
      <c r="C484" t="str" cm="1">
        <f t="array" ref="C484">_xlfn.TEXTJOIN(",",TRUE,_xlfn.UNIQUE(TRANSPOSE(_xlfn.MAP(_xlfn.XLOOKUP(A484,SITE1!$C$4:$C$1313,SITE1!$F$4:$L$1313),_xlfn.LAMBDA(_xlpm.x,IF(_xlpm.x&lt;&gt;"",TRIM(CLEAN(LEFT(_xlpm.x,FIND(".",_xlpm.x &amp; ".")-1))),""))))))</f>
        <v/>
      </c>
      <c r="D484">
        <v>20.710999999999999</v>
      </c>
      <c r="E484">
        <v>17.863</v>
      </c>
      <c r="F484" t="str">
        <f>_xlfn.LET(_xlpm.raw,_xlfn.XLOOKUP(A484,SITE1!$C$4:$C$1313,SITE1!$E$4:$E$1313),_xlpm.cleanRaw,SUBSTITUTE(SUBSTITUTE(_xlpm.raw,"_PIN","."),"PIN","."),_xlpm.mainPart,MID(_xlpm.cleanRaw,2,FIND(".",_xlpm.cleanRaw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4" t="str">
        <f>_xlfn.LET(_xlpm.raw,_xlfn.XLOOKUP(A484,SITE3!$C$4:$C$1313,SITE3!$E$4:$E$1313),_xlpm.cleanRaw,SUBSTITUTE(SUBSTITUTE(_xlpm.raw,"_PIN","."),"PIN","."),_xlpm.mainPart,MID(_xlpm.cleanRaw,2,FIND(".",_xlpm.cleanRaw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4" t="str">
        <f>_xlfn.LET(_xlpm.raw,_xlfn.XLOOKUP(A484,SITE5!$C$4:$C$1313,SITE5!$E$4:$E$1313),_xlpm.cleanRaw,SUBSTITUTE(SUBSTITUTE(_xlpm.raw,"_PIN","."),"PIN","."),_xlpm.mainPart,MID(_xlpm.cleanRaw,2,FIND(".",_xlpm.cleanRaw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4" t="str">
        <f>""</f>
        <v/>
      </c>
      <c r="J484" t="str">
        <f t="shared" si="7"/>
        <v>BA27;VCCKR_HV_1P8;;20.711;17.863;;;;</v>
      </c>
    </row>
    <row r="485" spans="1:10">
      <c r="A485" t="s">
        <v>5035</v>
      </c>
      <c r="B485" t="str">
        <f>_xlfn.XLOOKUP(A485,SITE1!$R$4:$R$1313,SITE1!$S$4:$S$1313)</f>
        <v>VCCKR_HV_1P8</v>
      </c>
      <c r="C485" t="str" cm="1">
        <f t="array" ref="C485">_xlfn.TEXTJOIN(",",TRUE,_xlfn.UNIQUE(TRANSPOSE(_xlfn.MAP(_xlfn.XLOOKUP(A485,SITE1!$C$4:$C$1313,SITE1!$F$4:$L$1313),_xlfn.LAMBDA(_xlpm.x,IF(_xlpm.x&lt;&gt;"",TRIM(CLEAN(LEFT(_xlpm.x,FIND(".",_xlpm.x &amp; ".")-1))),""))))))</f>
        <v/>
      </c>
      <c r="D485">
        <v>19.91</v>
      </c>
      <c r="E485">
        <v>17.863</v>
      </c>
      <c r="F485" t="str">
        <f>_xlfn.LET(_xlpm.raw,_xlfn.XLOOKUP(A485,SITE1!$C$4:$C$1313,SITE1!$E$4:$E$1313),_xlpm.cleanRaw,SUBSTITUTE(SUBSTITUTE(_xlpm.raw,"_PIN","."),"PIN","."),_xlpm.mainPart,MID(_xlpm.cleanRaw,2,FIND(".",_xlpm.cleanRaw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5" t="str">
        <f>_xlfn.LET(_xlpm.raw,_xlfn.XLOOKUP(A485,SITE5!$C$4:$C$1313,SITE5!$E$4:$E$1313),_xlpm.cleanRaw,SUBSTITUTE(SUBSTITUTE(_xlpm.raw,"_PIN","."),"PIN","."),_xlpm.mainPart,MID(_xlpm.cleanRaw,2,FIND(".",_xlpm.cleanRaw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5" t="str">
        <f>""</f>
        <v/>
      </c>
      <c r="J485" t="str">
        <f t="shared" si="7"/>
        <v>BA29;VCCKR_HV_1P8;;19.91;17.863;;;;</v>
      </c>
    </row>
    <row r="486" spans="1:10">
      <c r="A486" t="s">
        <v>5036</v>
      </c>
      <c r="B486" t="str">
        <f>_xlfn.XLOOKUP(A486,SITE1!$R$4:$R$1313,SITE1!$S$4:$S$1313)</f>
        <v>VCCKRA_LV_1P05</v>
      </c>
      <c r="C486" t="str" cm="1">
        <f t="array" ref="C486">_xlfn.TEXTJOIN(",",TRUE,_xlfn.UNIQUE(TRANSPOSE(_xlfn.MAP(_xlfn.XLOOKUP(A486,SITE1!$C$4:$C$1313,SITE1!$F$4:$L$1313),_xlfn.LAMBDA(_xlpm.x,IF(_xlpm.x&lt;&gt;"",TRIM(CLEAN(LEFT(_xlpm.x,FIND(".",_xlpm.x &amp; ".")-1))),""))))))</f>
        <v/>
      </c>
      <c r="D486">
        <v>19.11</v>
      </c>
      <c r="E486">
        <v>17.863</v>
      </c>
      <c r="F486" t="str">
        <f>_xlfn.LET(_xlpm.raw,_xlfn.XLOOKUP(A486,SITE1!$C$4:$C$1313,SITE1!$E$4:$E$1313),_xlpm.cleanRaw,SUBSTITUTE(SUBSTITUTE(_xlpm.raw,"_PIN","."),"PIN","."),_xlpm.mainPart,MID(_xlpm.cleanRaw,2,FIND(".",_xlpm.cleanRaw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6" t="str">
        <f>_xlfn.LET(_xlpm.raw,_xlfn.XLOOKUP(A486,SITE3!$C$4:$C$1313,SITE3!$E$4:$E$1313),_xlpm.cleanRaw,SUBSTITUTE(SUBSTITUTE(_xlpm.raw,"_PIN","."),"PIN","."),_xlpm.mainPart,MID(_xlpm.cleanRaw,2,FIND(".",_xlpm.cleanRaw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6" t="str">
        <f>_xlfn.LET(_xlpm.raw,_xlfn.XLOOKUP(A486,SITE5!$C$4:$C$1313,SITE5!$E$4:$E$1313),_xlpm.cleanRaw,SUBSTITUTE(SUBSTITUTE(_xlpm.raw,"_PIN","."),"PIN","."),_xlpm.mainPart,MID(_xlpm.cleanRaw,2,FIND(".",_xlpm.cleanRaw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6" t="str">
        <f>""</f>
        <v/>
      </c>
      <c r="J486" t="str">
        <f t="shared" si="7"/>
        <v>BA30;VCCKRA_LV_1P05;;19.11;17.863;;;;</v>
      </c>
    </row>
    <row r="487" spans="1:10">
      <c r="A487" t="s">
        <v>5039</v>
      </c>
      <c r="B487" t="str">
        <f>_xlfn.XLOOKUP(A487,SITE1!$R$4:$R$1313,SITE1!$S$4:$S$1313)</f>
        <v>VCCKRA_LV_1P05</v>
      </c>
      <c r="C487" t="str" cm="1">
        <f t="array" ref="C487">_xlfn.TEXTJOIN(",",TRUE,_xlfn.UNIQUE(TRANSPOSE(_xlfn.MAP(_xlfn.XLOOKUP(A487,SITE1!$C$4:$C$1313,SITE1!$F$4:$L$1313),_xlfn.LAMBDA(_xlpm.x,IF(_xlpm.x&lt;&gt;"",TRIM(CLEAN(LEFT(_xlpm.x,FIND(".",_xlpm.x &amp; ".")-1))),""))))))</f>
        <v/>
      </c>
      <c r="D487">
        <v>18.309999999999999</v>
      </c>
      <c r="E487">
        <v>17.863</v>
      </c>
      <c r="F487" t="str">
        <f>_xlfn.LET(_xlpm.raw,_xlfn.XLOOKUP(A487,SITE1!$C$4:$C$1313,SITE1!$E$4:$E$1313),_xlpm.cleanRaw,SUBSTITUTE(SUBSTITUTE(_xlpm.raw,"_PIN","."),"PIN","."),_xlpm.mainPart,MID(_xlpm.cleanRaw,2,FIND(".",_xlpm.cleanRaw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7" t="str">
        <f>_xlfn.LET(_xlpm.raw,_xlfn.XLOOKUP(A487,SITE5!$C$4:$C$1313,SITE5!$E$4:$E$1313),_xlpm.cleanRaw,SUBSTITUTE(SUBSTITUTE(_xlpm.raw,"_PIN","."),"PIN","."),_xlpm.mainPart,MID(_xlpm.cleanRaw,2,FIND(".",_xlpm.cleanRaw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7" t="str">
        <f>""</f>
        <v/>
      </c>
      <c r="J487" t="str">
        <f t="shared" si="7"/>
        <v>BA32;VCCKRA_LV_1P05;;18.31;17.863;;;;</v>
      </c>
    </row>
    <row r="488" spans="1:10">
      <c r="A488" t="s">
        <v>5040</v>
      </c>
      <c r="B488" t="str">
        <f>_xlfn.XLOOKUP(A488,SITE1!$R$4:$R$1313,SITE1!$S$4:$S$1313)</f>
        <v>VCCKRA_LV_1P05</v>
      </c>
      <c r="C488" t="str" cm="1">
        <f t="array" ref="C488">_xlfn.TEXTJOIN(",",TRUE,_xlfn.UNIQUE(TRANSPOSE(_xlfn.MAP(_xlfn.XLOOKUP(A488,SITE1!$C$4:$C$1313,SITE1!$F$4:$L$1313),_xlfn.LAMBDA(_xlpm.x,IF(_xlpm.x&lt;&gt;"",TRIM(CLEAN(LEFT(_xlpm.x,FIND(".",_xlpm.x &amp; ".")-1))),""))))))</f>
        <v/>
      </c>
      <c r="D488">
        <v>17.509999999999899</v>
      </c>
      <c r="E488">
        <v>17.863</v>
      </c>
      <c r="F488" t="str">
        <f>_xlfn.LET(_xlpm.raw,_xlfn.XLOOKUP(A488,SITE1!$C$4:$C$1313,SITE1!$E$4:$E$1313),_xlpm.cleanRaw,SUBSTITUTE(SUBSTITUTE(_xlpm.raw,"_PIN","."),"PIN","."),_xlpm.mainPart,MID(_xlpm.cleanRaw,2,FIND(".",_xlpm.cleanRaw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8" t="str">
        <f>_xlfn.LET(_xlpm.raw,_xlfn.XLOOKUP(A488,SITE5!$C$4:$C$1313,SITE5!$E$4:$E$1313),_xlpm.cleanRaw,SUBSTITUTE(SUBSTITUTE(_xlpm.raw,"_PIN","."),"PIN","."),_xlpm.mainPart,MID(_xlpm.cleanRaw,2,FIND(".",_xlpm.cleanRaw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8" t="str">
        <f>""</f>
        <v/>
      </c>
      <c r="J488" t="str">
        <f t="shared" si="7"/>
        <v>BA34;VCCKRA_LV_1P05;;17.5099999999999;17.863;;;;</v>
      </c>
    </row>
    <row r="489" spans="1:10">
      <c r="A489" t="s">
        <v>5041</v>
      </c>
      <c r="B489" t="str">
        <f>_xlfn.XLOOKUP(A489,SITE1!$R$4:$R$1313,SITE1!$S$4:$S$1313)</f>
        <v>VCCKRA_LV_1P05</v>
      </c>
      <c r="C489" t="str" cm="1">
        <f t="array" ref="C489">_xlfn.TEXTJOIN(",",TRUE,_xlfn.UNIQUE(TRANSPOSE(_xlfn.MAP(_xlfn.XLOOKUP(A489,SITE1!$C$4:$C$1313,SITE1!$F$4:$L$1313),_xlfn.LAMBDA(_xlpm.x,IF(_xlpm.x&lt;&gt;"",TRIM(CLEAN(LEFT(_xlpm.x,FIND(".",_xlpm.x &amp; ".")-1))),""))))))</f>
        <v/>
      </c>
      <c r="D489">
        <v>16.709999999999901</v>
      </c>
      <c r="E489">
        <v>17.863</v>
      </c>
      <c r="F489" t="str">
        <f>_xlfn.LET(_xlpm.raw,_xlfn.XLOOKUP(A489,SITE1!$C$4:$C$1313,SITE1!$E$4:$E$1313),_xlpm.cleanRaw,SUBSTITUTE(SUBSTITUTE(_xlpm.raw,"_PIN","."),"PIN","."),_xlpm.mainPart,MID(_xlpm.cleanRaw,2,FIND(".",_xlpm.cleanRaw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9" t="str">
        <f>_xlfn.LET(_xlpm.raw,_xlfn.XLOOKUP(A489,SITE5!$C$4:$C$1313,SITE5!$E$4:$E$1313),_xlpm.cleanRaw,SUBSTITUTE(SUBSTITUTE(_xlpm.raw,"_PIN","."),"PIN","."),_xlpm.mainPart,MID(_xlpm.cleanRaw,2,FIND(".",_xlpm.cleanRaw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9" t="str">
        <f>""</f>
        <v/>
      </c>
      <c r="J489" t="str">
        <f t="shared" si="7"/>
        <v>BA36;VCCKRA_LV_1P05;;16.7099999999999;17.863;;;;</v>
      </c>
    </row>
    <row r="490" spans="1:10">
      <c r="A490" t="s">
        <v>5042</v>
      </c>
      <c r="B490" t="str">
        <f>_xlfn.XLOOKUP(A490,SITE1!$R$4:$R$1313,SITE1!$S$4:$S$1313)</f>
        <v>VCCKRA_LV_1P05</v>
      </c>
      <c r="C490" t="str" cm="1">
        <f t="array" ref="C490">_xlfn.TEXTJOIN(",",TRUE,_xlfn.UNIQUE(TRANSPOSE(_xlfn.MAP(_xlfn.XLOOKUP(A490,SITE1!$C$4:$C$1313,SITE1!$F$4:$L$1313),_xlfn.LAMBDA(_xlpm.x,IF(_xlpm.x&lt;&gt;"",TRIM(CLEAN(LEFT(_xlpm.x,FIND(".",_xlpm.x &amp; ".")-1))),""))))))</f>
        <v/>
      </c>
      <c r="D490">
        <v>15.909999999999901</v>
      </c>
      <c r="E490">
        <v>17.863</v>
      </c>
      <c r="F490" t="str">
        <f>_xlfn.LET(_xlpm.raw,_xlfn.XLOOKUP(A490,SITE1!$C$4:$C$1313,SITE1!$E$4:$E$1313),_xlpm.cleanRaw,SUBSTITUTE(SUBSTITUTE(_xlpm.raw,"_PIN","."),"PIN","."),_xlpm.mainPart,MID(_xlpm.cleanRaw,2,FIND(".",_xlpm.cleanRaw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0" t="str">
        <f>_xlfn.LET(_xlpm.raw,_xlfn.XLOOKUP(A490,SITE3!$C$4:$C$1313,SITE3!$E$4:$E$1313),_xlpm.cleanRaw,SUBSTITUTE(SUBSTITUTE(_xlpm.raw,"_PIN","."),"PIN","."),_xlpm.mainPart,MID(_xlpm.cleanRaw,2,FIND(".",_xlpm.cleanRaw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0" t="str">
        <f>_xlfn.LET(_xlpm.raw,_xlfn.XLOOKUP(A490,SITE5!$C$4:$C$1313,SITE5!$E$4:$E$1313),_xlpm.cleanRaw,SUBSTITUTE(SUBSTITUTE(_xlpm.raw,"_PIN","."),"PIN","."),_xlpm.mainPart,MID(_xlpm.cleanRaw,2,FIND(".",_xlpm.cleanRaw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0" t="str">
        <f>""</f>
        <v/>
      </c>
      <c r="J490" t="str">
        <f t="shared" si="7"/>
        <v>BA37;VCCKRA_LV_1P05;;15.9099999999999;17.863;;;;</v>
      </c>
    </row>
    <row r="491" spans="1:10">
      <c r="A491" t="s">
        <v>5045</v>
      </c>
      <c r="B491" t="str">
        <f>_xlfn.XLOOKUP(A491,SITE1!$R$4:$R$1313,SITE1!$S$4:$S$1313)</f>
        <v>VCCKRLCPLL_1P05</v>
      </c>
      <c r="C491" t="str" cm="1">
        <f t="array" ref="C491">_xlfn.TEXTJOIN(",",TRUE,_xlfn.UNIQUE(TRANSPOSE(_xlfn.MAP(_xlfn.XLOOKUP(A491,SITE1!$C$4:$C$1313,SITE1!$F$4:$L$1313),_xlfn.LAMBDA(_xlpm.x,IF(_xlpm.x&lt;&gt;"",TRIM(CLEAN(LEFT(_xlpm.x,FIND(".",_xlpm.x &amp; ".")-1))),""))))))</f>
        <v/>
      </c>
      <c r="D491">
        <v>15.11</v>
      </c>
      <c r="E491">
        <v>17.863</v>
      </c>
      <c r="F491" t="str">
        <f>_xlfn.LET(_xlpm.raw,_xlfn.XLOOKUP(A491,SITE1!$C$4:$C$1313,SITE1!$E$4:$E$1313),_xlpm.cleanRaw,SUBSTITUTE(SUBSTITUTE(_xlpm.raw,"_PIN","."),"PIN","."),_xlpm.mainPart,MID(_xlpm.cleanRaw,2,FIND(".",_xlpm.cleanRaw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1" t="str">
        <f>_xlfn.LET(_xlpm.raw,_xlfn.XLOOKUP(A491,SITE3!$C$4:$C$1313,SITE3!$E$4:$E$1313),_xlpm.cleanRaw,SUBSTITUTE(SUBSTITUTE(_xlpm.raw,"_PIN","."),"PIN","."),_xlpm.mainPart,MID(_xlpm.cleanRaw,2,FIND(".",_xlpm.cleanRaw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1" t="str">
        <f>_xlfn.LET(_xlpm.raw,_xlfn.XLOOKUP(A491,SITE5!$C$4:$C$1313,SITE5!$E$4:$E$1313),_xlpm.cleanRaw,SUBSTITUTE(SUBSTITUTE(_xlpm.raw,"_PIN","."),"PIN","."),_xlpm.mainPart,MID(_xlpm.cleanRaw,2,FIND(".",_xlpm.cleanRaw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1" t="str">
        <f>""</f>
        <v/>
      </c>
      <c r="J491" t="str">
        <f t="shared" si="7"/>
        <v>BA39;VCCKRLCPLL_1P05;;15.11;17.863;;;;</v>
      </c>
    </row>
    <row r="492" spans="1:10">
      <c r="A492" t="s">
        <v>5047</v>
      </c>
      <c r="B492" t="str">
        <f>_xlfn.XLOOKUP(A492,SITE1!$R$4:$R$1313,SITE1!$S$4:$S$1313)</f>
        <v>VCCKRLCPLL_1P05</v>
      </c>
      <c r="C492" t="str" cm="1">
        <f t="array" ref="C492">_xlfn.TEXTJOIN(",",TRUE,_xlfn.UNIQUE(TRANSPOSE(_xlfn.MAP(_xlfn.XLOOKUP(A492,SITE1!$C$4:$C$1313,SITE1!$F$4:$L$1313),_xlfn.LAMBDA(_xlpm.x,IF(_xlpm.x&lt;&gt;"",TRIM(CLEAN(LEFT(_xlpm.x,FIND(".",_xlpm.x &amp; ".")-1))),""))))))</f>
        <v/>
      </c>
      <c r="D492">
        <v>14.309999999999899</v>
      </c>
      <c r="E492">
        <v>17.863</v>
      </c>
      <c r="F492" t="str">
        <f>_xlfn.LET(_xlpm.raw,_xlfn.XLOOKUP(A492,SITE1!$C$4:$C$1313,SITE1!$E$4:$E$1313),_xlpm.cleanRaw,SUBSTITUTE(SUBSTITUTE(_xlpm.raw,"_PIN","."),"PIN","."),_xlpm.mainPart,MID(_xlpm.cleanRaw,2,FIND(".",_xlpm.cleanRaw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2" t="str">
        <f>_xlfn.LET(_xlpm.raw,_xlfn.XLOOKUP(A492,SITE5!$C$4:$C$1313,SITE5!$E$4:$E$1313),_xlpm.cleanRaw,SUBSTITUTE(SUBSTITUTE(_xlpm.raw,"_PIN","."),"PIN","."),_xlpm.mainPart,MID(_xlpm.cleanRaw,2,FIND(".",_xlpm.cleanRaw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2" t="str">
        <f>""</f>
        <v/>
      </c>
      <c r="J492" t="str">
        <f t="shared" si="7"/>
        <v>BA41;VCCKRLCPLL_1P05;;14.3099999999999;17.863;;;;</v>
      </c>
    </row>
    <row r="493" spans="1:10">
      <c r="A493" t="s">
        <v>5081</v>
      </c>
      <c r="B493" t="str">
        <f>_xlfn.XLOOKUP(A493,SITE1!$R$4:$R$1313,SITE1!$S$4:$S$1313)</f>
        <v>VCCPGPPD_3P3</v>
      </c>
      <c r="C493" t="str" cm="1">
        <f t="array" ref="C493">_xlfn.TEXTJOIN(",",TRUE,_xlfn.UNIQUE(TRANSPOSE(_xlfn.MAP(_xlfn.XLOOKUP(A493,SITE1!$C$4:$C$1313,SITE1!$F$4:$L$1313),_xlfn.LAMBDA(_xlpm.x,IF(_xlpm.x&lt;&gt;"",TRIM(CLEAN(LEFT(_xlpm.x,FIND(".",_xlpm.x &amp; ".")-1))),""))))))</f>
        <v/>
      </c>
      <c r="D493">
        <v>13.5099999999999</v>
      </c>
      <c r="E493">
        <v>17.863</v>
      </c>
      <c r="F493" t="str">
        <f>_xlfn.LET(_xlpm.raw,_xlfn.XLOOKUP(A493,SITE1!$C$4:$C$1313,SITE1!$E$4:$E$1313),_xlpm.cleanRaw,SUBSTITUTE(SUBSTITUTE(_xlpm.raw,"_PIN","."),"PIN","."),_xlpm.mainPart,MID(_xlpm.cleanRaw,2,FIND(".",_xlpm.cleanRaw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3" t="str">
        <f>_xlfn.LET(_xlpm.raw,_xlfn.XLOOKUP(A493,SITE3!$C$4:$C$1313,SITE3!$E$4:$E$1313),_xlpm.cleanRaw,SUBSTITUTE(SUBSTITUTE(_xlpm.raw,"_PIN","."),"PIN","."),_xlpm.mainPart,MID(_xlpm.cleanRaw,2,FIND(".",_xlpm.cleanRaw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3" t="str">
        <f>_xlfn.LET(_xlpm.raw,_xlfn.XLOOKUP(A493,SITE5!$C$4:$C$1313,SITE5!$E$4:$E$1313),_xlpm.cleanRaw,SUBSTITUTE(SUBSTITUTE(_xlpm.raw,"_PIN","."),"PIN","."),_xlpm.mainPart,MID(_xlpm.cleanRaw,2,FIND(".",_xlpm.cleanRaw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3" t="str">
        <f>""</f>
        <v/>
      </c>
      <c r="J493" t="str">
        <f t="shared" si="7"/>
        <v>BA43;VCCPGPPD_3P3;;13.5099999999999;17.863;;;;</v>
      </c>
    </row>
    <row r="494" spans="1:10">
      <c r="A494" t="s">
        <v>5095</v>
      </c>
      <c r="B494" t="str">
        <f>_xlfn.XLOOKUP(A494,SITE1!$R$4:$R$1313,SITE1!$S$4:$S$1313)</f>
        <v>VCCPHVC_3P3</v>
      </c>
      <c r="C494" t="str" cm="1">
        <f t="array" ref="C494">_xlfn.TEXTJOIN(",",TRUE,_xlfn.UNIQUE(TRANSPOSE(_xlfn.MAP(_xlfn.XLOOKUP(A494,SITE1!$C$4:$C$1313,SITE1!$F$4:$L$1313),_xlfn.LAMBDA(_xlpm.x,IF(_xlpm.x&lt;&gt;"",TRIM(CLEAN(LEFT(_xlpm.x,FIND(".",_xlpm.x &amp; ".")-1))),""))))))</f>
        <v/>
      </c>
      <c r="D494">
        <v>12.71</v>
      </c>
      <c r="E494">
        <v>17.863</v>
      </c>
      <c r="F494" t="str">
        <f>_xlfn.LET(_xlpm.raw,_xlfn.XLOOKUP(A494,SITE1!$C$4:$C$1313,SITE1!$E$4:$E$1313),_xlpm.cleanRaw,SUBSTITUTE(SUBSTITUTE(_xlpm.raw,"_PIN","."),"PIN","."),_xlpm.mainPart,MID(_xlpm.cleanRaw,2,FIND(".",_xlpm.cleanRaw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4" t="str">
        <f>_xlfn.LET(_xlpm.raw,_xlfn.XLOOKUP(A494,SITE3!$C$4:$C$1313,SITE3!$E$4:$E$1313),_xlpm.cleanRaw,SUBSTITUTE(SUBSTITUTE(_xlpm.raw,"_PIN","."),"PIN","."),_xlpm.mainPart,MID(_xlpm.cleanRaw,2,FIND(".",_xlpm.cleanRaw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4" t="str">
        <f>_xlfn.LET(_xlpm.raw,_xlfn.XLOOKUP(A494,SITE5!$C$4:$C$1313,SITE5!$E$4:$E$1313),_xlpm.cleanRaw,SUBSTITUTE(SUBSTITUTE(_xlpm.raw,"_PIN","."),"PIN","."),_xlpm.mainPart,MID(_xlpm.cleanRaw,2,FIND(".",_xlpm.cleanRaw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4" t="str">
        <f>""</f>
        <v/>
      </c>
      <c r="J494" t="str">
        <f t="shared" si="7"/>
        <v>BA45;VCCPHVC_3P3;;12.71;17.863;;;;</v>
      </c>
    </row>
    <row r="495" spans="1:10">
      <c r="A495" t="s">
        <v>5097</v>
      </c>
      <c r="B495" t="str">
        <f>_xlfn.XLOOKUP(A495,SITE1!$R$4:$R$1313,SITE1!$S$4:$S$1313)</f>
        <v>VCCPHVC_3P3</v>
      </c>
      <c r="C495" t="str" cm="1">
        <f t="array" ref="C495">_xlfn.TEXTJOIN(",",TRUE,_xlfn.UNIQUE(TRANSPOSE(_xlfn.MAP(_xlfn.XLOOKUP(A495,SITE1!$C$4:$C$1313,SITE1!$F$4:$L$1313),_xlfn.LAMBDA(_xlpm.x,IF(_xlpm.x&lt;&gt;"",TRIM(CLEAN(LEFT(_xlpm.x,FIND(".",_xlpm.x &amp; ".")-1))),""))))))</f>
        <v/>
      </c>
      <c r="D495">
        <v>11.908999999999899</v>
      </c>
      <c r="E495">
        <v>17.863</v>
      </c>
      <c r="F495" t="str">
        <f>_xlfn.LET(_xlpm.raw,_xlfn.XLOOKUP(A495,SITE1!$C$4:$C$1313,SITE1!$E$4:$E$1313),_xlpm.cleanRaw,SUBSTITUTE(SUBSTITUTE(_xlpm.raw,"_PIN","."),"PIN","."),_xlpm.mainPart,MID(_xlpm.cleanRaw,2,FIND(".",_xlpm.cleanRaw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5" t="str">
        <f>_xlfn.LET(_xlpm.raw,_xlfn.XLOOKUP(A495,SITE3!$C$4:$C$1313,SITE3!$E$4:$E$1313),_xlpm.cleanRaw,SUBSTITUTE(SUBSTITUTE(_xlpm.raw,"_PIN","."),"PIN","."),_xlpm.mainPart,MID(_xlpm.cleanRaw,2,FIND(".",_xlpm.cleanRaw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5" t="str">
        <f>_xlfn.LET(_xlpm.raw,_xlfn.XLOOKUP(A495,SITE5!$C$4:$C$1313,SITE5!$E$4:$E$1313),_xlpm.cleanRaw,SUBSTITUTE(SUBSTITUTE(_xlpm.raw,"_PIN","."),"PIN","."),_xlpm.mainPart,MID(_xlpm.cleanRaw,2,FIND(".",_xlpm.cleanRaw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5" t="str">
        <f>""</f>
        <v/>
      </c>
      <c r="J495" t="str">
        <f t="shared" si="7"/>
        <v>BA46;VCCPHVC_3P3;;11.9089999999999;17.863;;;;</v>
      </c>
    </row>
    <row r="496" spans="1:10">
      <c r="A496" t="s">
        <v>5108</v>
      </c>
      <c r="B496" t="str">
        <f>_xlfn.XLOOKUP(A496,SITE1!$R$4:$R$1313,SITE1!$S$4:$S$1313)</f>
        <v>VCCPUSBDSW_3P3</v>
      </c>
      <c r="C496" t="str" cm="1">
        <f t="array" ref="C496">_xlfn.TEXTJOIN(",",TRUE,_xlfn.UNIQUE(TRANSPOSE(_xlfn.MAP(_xlfn.XLOOKUP(A496,SITE1!$C$4:$C$1313,SITE1!$F$4:$L$1313),_xlfn.LAMBDA(_xlpm.x,IF(_xlpm.x&lt;&gt;"",TRIM(CLEAN(LEFT(_xlpm.x,FIND(".",_xlpm.x &amp; ".")-1))),""))))))</f>
        <v/>
      </c>
      <c r="D496">
        <v>11.108999999999901</v>
      </c>
      <c r="E496">
        <v>17.863</v>
      </c>
      <c r="F496" t="str">
        <f>_xlfn.LET(_xlpm.raw,_xlfn.XLOOKUP(A496,SITE1!$C$4:$C$1313,SITE1!$E$4:$E$1313),_xlpm.cleanRaw,SUBSTITUTE(SUBSTITUTE(_xlpm.raw,"_PIN","."),"PIN","."),_xlpm.mainPart,MID(_xlpm.cleanRaw,2,FIND(".",_xlpm.cleanRaw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6" t="str">
        <f>_xlfn.LET(_xlpm.raw,_xlfn.XLOOKUP(A496,SITE3!$C$4:$C$1313,SITE3!$E$4:$E$1313),_xlpm.cleanRaw,SUBSTITUTE(SUBSTITUTE(_xlpm.raw,"_PIN","."),"PIN","."),_xlpm.mainPart,MID(_xlpm.cleanRaw,2,FIND(".",_xlpm.cleanRaw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6" t="str">
        <f>_xlfn.LET(_xlpm.raw,_xlfn.XLOOKUP(A496,SITE5!$C$4:$C$1313,SITE5!$E$4:$E$1313),_xlpm.cleanRaw,SUBSTITUTE(SUBSTITUTE(_xlpm.raw,"_PIN","."),"PIN","."),_xlpm.mainPart,MID(_xlpm.cleanRaw,2,FIND(".",_xlpm.cleanRaw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6" t="str">
        <f>""</f>
        <v/>
      </c>
      <c r="J496" t="str">
        <f t="shared" si="7"/>
        <v>BA48;VCCPUSBDSW_3P3;;11.1089999999999;17.863;;;;</v>
      </c>
    </row>
    <row r="497" spans="1:10">
      <c r="A497" t="s">
        <v>5279</v>
      </c>
      <c r="B497" t="str">
        <f>_xlfn.XLOOKUP(A497,SITE1!$R$4:$R$1313,SITE1!$S$4:$S$1313)</f>
        <v>VSS</v>
      </c>
      <c r="C497" t="str" cm="1">
        <f t="array" ref="C497">_xlfn.TEXTJOIN(",",TRUE,_xlfn.UNIQUE(TRANSPOSE(_xlfn.MAP(_xlfn.XLOOKUP(A497,SITE1!$C$4:$C$1313,SITE1!$F$4:$L$1313),_xlfn.LAMBDA(_xlpm.x,IF(_xlpm.x&lt;&gt;"",TRIM(CLEAN(LEFT(_xlpm.x,FIND(".",_xlpm.x &amp; ".")-1))),""))))))</f>
        <v/>
      </c>
      <c r="D497">
        <v>10.299999999999899</v>
      </c>
      <c r="E497">
        <v>18.015000000000001</v>
      </c>
      <c r="F497" t="str">
        <f>_xlfn.LET(_xlpm.raw,_xlfn.XLOOKUP(A497,SITE1!$C$4:$C$1313,SITE1!$E$4:$E$1313),_xlpm.cleanRaw,SUBSTITUTE(SUBSTITUTE(_xlpm.raw,"_PIN","."),"PIN","."),_xlpm.mainPart,MID(_xlpm.cleanRaw,2,FIND(".",_xlpm.cleanRaw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7" t="str">
        <f>_xlfn.LET(_xlpm.raw,_xlfn.XLOOKUP(A497,SITE3!$C$4:$C$1313,SITE3!$E$4:$E$1313),_xlpm.cleanRaw,SUBSTITUTE(SUBSTITUTE(_xlpm.raw,"_PIN","."),"PIN","."),_xlpm.mainPart,MID(_xlpm.cleanRaw,2,FIND(".",_xlpm.cleanRaw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7" t="str">
        <f>_xlfn.LET(_xlpm.raw,_xlfn.XLOOKUP(A497,SITE5!$C$4:$C$1313,SITE5!$E$4:$E$1313),_xlpm.cleanRaw,SUBSTITUTE(SUBSTITUTE(_xlpm.raw,"_PIN","."),"PIN","."),_xlpm.mainPart,MID(_xlpm.cleanRaw,2,FIND(".",_xlpm.cleanRaw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7" t="str">
        <f>""</f>
        <v/>
      </c>
      <c r="J497" t="str">
        <f t="shared" si="7"/>
        <v>BA50;VSS;;10.2999999999999;18.015;;;;</v>
      </c>
    </row>
    <row r="498" spans="1:10">
      <c r="A498" t="s">
        <v>5280</v>
      </c>
      <c r="B498" t="str">
        <f>_xlfn.XLOOKUP(A498,SITE1!$R$4:$R$1313,SITE1!$S$4:$S$1313)</f>
        <v>VSS</v>
      </c>
      <c r="C498" t="str" cm="1">
        <f t="array" ref="C498">_xlfn.TEXTJOIN(",",TRUE,_xlfn.UNIQUE(TRANSPOSE(_xlfn.MAP(_xlfn.XLOOKUP(A498,SITE1!$C$4:$C$1313,SITE1!$F$4:$L$1313),_xlfn.LAMBDA(_xlpm.x,IF(_xlpm.x&lt;&gt;"",TRIM(CLEAN(LEFT(_xlpm.x,FIND(".",_xlpm.x &amp; ".")-1))),""))))))</f>
        <v/>
      </c>
      <c r="D498">
        <v>8.5829999999999895</v>
      </c>
      <c r="E498">
        <v>18.015000000000001</v>
      </c>
      <c r="F498" t="str">
        <f>_xlfn.LET(_xlpm.raw,_xlfn.XLOOKUP(A498,SITE1!$C$4:$C$1313,SITE1!$E$4:$E$1313),_xlpm.cleanRaw,SUBSTITUTE(SUBSTITUTE(_xlpm.raw,"_PIN","."),"PIN","."),_xlpm.mainPart,MID(_xlpm.cleanRaw,2,FIND(".",_xlpm.cleanRaw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8" t="str">
        <f>_xlfn.LET(_xlpm.raw,_xlfn.XLOOKUP(A498,SITE3!$C$4:$C$1313,SITE3!$E$4:$E$1313),_xlpm.cleanRaw,SUBSTITUTE(SUBSTITUTE(_xlpm.raw,"_PIN","."),"PIN","."),_xlpm.mainPart,MID(_xlpm.cleanRaw,2,FIND(".",_xlpm.cleanRaw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8" t="str">
        <f>_xlfn.LET(_xlpm.raw,_xlfn.XLOOKUP(A498,SITE5!$C$4:$C$1313,SITE5!$E$4:$E$1313),_xlpm.cleanRaw,SUBSTITUTE(SUBSTITUTE(_xlpm.raw,"_PIN","."),"PIN","."),_xlpm.mainPart,MID(_xlpm.cleanRaw,2,FIND(".",_xlpm.cleanRaw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8" t="str">
        <f>""</f>
        <v/>
      </c>
      <c r="J498" t="str">
        <f t="shared" si="7"/>
        <v>BA54;VSS;;8.58299999999999;18.015;;;;</v>
      </c>
    </row>
    <row r="499" spans="1:10">
      <c r="A499" t="s">
        <v>5281</v>
      </c>
      <c r="B499" t="str">
        <f>_xlfn.XLOOKUP(A499,SITE1!$R$4:$R$1313,SITE1!$S$4:$S$1313)</f>
        <v>VSS</v>
      </c>
      <c r="C499" t="str" cm="1">
        <f t="array" ref="C499">_xlfn.TEXTJOIN(",",TRUE,_xlfn.UNIQUE(TRANSPOSE(_xlfn.MAP(_xlfn.XLOOKUP(A499,SITE1!$C$4:$C$1313,SITE1!$F$4:$L$1313),_xlfn.LAMBDA(_xlpm.x,IF(_xlpm.x&lt;&gt;"",TRIM(CLEAN(LEFT(_xlpm.x,FIND(".",_xlpm.x &amp; ".")-1))),""))))))</f>
        <v/>
      </c>
      <c r="D499">
        <v>6.8659999999999997</v>
      </c>
      <c r="E499">
        <v>18.015000000000001</v>
      </c>
      <c r="F499" t="str">
        <f>_xlfn.LET(_xlpm.raw,_xlfn.XLOOKUP(A499,SITE1!$C$4:$C$1313,SITE1!$E$4:$E$1313),_xlpm.cleanRaw,SUBSTITUTE(SUBSTITUTE(_xlpm.raw,"_PIN","."),"PIN","."),_xlpm.mainPart,MID(_xlpm.cleanRaw,2,FIND(".",_xlpm.cleanRaw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9" t="str">
        <f>_xlfn.LET(_xlpm.raw,_xlfn.XLOOKUP(A499,SITE3!$C$4:$C$1313,SITE3!$E$4:$E$1313),_xlpm.cleanRaw,SUBSTITUTE(SUBSTITUTE(_xlpm.raw,"_PIN","."),"PIN","."),_xlpm.mainPart,MID(_xlpm.cleanRaw,2,FIND(".",_xlpm.cleanRaw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9" t="str">
        <f>_xlfn.LET(_xlpm.raw,_xlfn.XLOOKUP(A499,SITE5!$C$4:$C$1313,SITE5!$E$4:$E$1313),_xlpm.cleanRaw,SUBSTITUTE(SUBSTITUTE(_xlpm.raw,"_PIN","."),"PIN","."),_xlpm.mainPart,MID(_xlpm.cleanRaw,2,FIND(".",_xlpm.cleanRaw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9" t="str">
        <f>""</f>
        <v/>
      </c>
      <c r="J499" t="str">
        <f t="shared" si="7"/>
        <v>BA58;VSS;;6.866;18.015;;;;</v>
      </c>
    </row>
    <row r="500" spans="1:10">
      <c r="A500" t="s">
        <v>4636</v>
      </c>
      <c r="B500" t="str">
        <f>_xlfn.XLOOKUP(A500,SITE1!$R$4:$R$1313,SITE1!$S$4:$S$1313)</f>
        <v>PCIE_7_SSATA_1_RXP</v>
      </c>
      <c r="C500" t="str" cm="1">
        <f t="array" ref="C500">_xlfn.TEXTJOIN(",",TRUE,_xlfn.UNIQUE(TRANSPOSE(_xlfn.MAP(_xlfn.XLOOKUP(A500,SITE1!$C$4:$C$1313,SITE1!$F$4:$L$1313),_xlfn.LAMBDA(_xlpm.x,IF(_xlpm.x&lt;&gt;"",TRIM(CLEAN(LEFT(_xlpm.x,FIND(".",_xlpm.x &amp; ".")-1))),""))))))</f>
        <v>CA210</v>
      </c>
      <c r="D500">
        <v>5.149</v>
      </c>
      <c r="E500">
        <v>18.015000000000001</v>
      </c>
      <c r="F500" t="str">
        <f>_xlfn.LET(_xlpm.raw,_xlfn.XLOOKUP(A500,SITE1!$C$4:$C$1313,SITE1!$E$4:$E$1313),_xlpm.cleanRaw,SUBSTITUTE(SUBSTITUTE(_xlpm.raw,"_PIN","."),"PIN","."),_xlpm.mainPart,MID(_xlpm.cleanRaw,2,FIND(".",_xlpm.cleanRaw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0" t="str">
        <f>_xlfn.LET(_xlpm.raw,_xlfn.XLOOKUP(A500,SITE3!$C$4:$C$1313,SITE3!$E$4:$E$1313),_xlpm.cleanRaw,SUBSTITUTE(SUBSTITUTE(_xlpm.raw,"_PIN","."),"PIN","."),_xlpm.mainPart,MID(_xlpm.cleanRaw,2,FIND(".",_xlpm.cleanRaw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0" t="str">
        <f>_xlfn.LET(_xlpm.raw,_xlfn.XLOOKUP(A500,SITE5!$C$4:$C$1313,SITE5!$E$4:$E$1313),_xlpm.cleanRaw,SUBSTITUTE(SUBSTITUTE(_xlpm.raw,"_PIN","."),"PIN","."),_xlpm.mainPart,MID(_xlpm.cleanRaw,2,FIND(".",_xlpm.cleanRaw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0" t="str">
        <f>""</f>
        <v/>
      </c>
      <c r="J500" t="str">
        <f t="shared" si="7"/>
        <v>BA61;PCIE_7_SSATA_1_RXP;CA210;5.149;18.015;;;;</v>
      </c>
    </row>
    <row r="501" spans="1:10">
      <c r="A501" t="s">
        <v>4641</v>
      </c>
      <c r="B501" t="str">
        <f>_xlfn.XLOOKUP(A501,SITE1!$R$4:$R$1313,SITE1!$S$4:$S$1313)</f>
        <v>PCIE_8_SSATA_2_LAN_0D_RXN</v>
      </c>
      <c r="C501" t="str" cm="1">
        <f t="array" ref="C501">_xlfn.TEXTJOIN(",",TRUE,_xlfn.UNIQUE(TRANSPOSE(_xlfn.MAP(_xlfn.XLOOKUP(A501,SITE1!$C$4:$C$1313,SITE1!$F$4:$L$1313),_xlfn.LAMBDA(_xlpm.x,IF(_xlpm.x&lt;&gt;"",TRIM(CLEAN(LEFT(_xlpm.x,FIND(".",_xlpm.x &amp; ".")-1))),""))))))</f>
        <v>LA4</v>
      </c>
      <c r="D501">
        <v>3.4319999999999902</v>
      </c>
      <c r="E501">
        <v>18.015000000000001</v>
      </c>
      <c r="F501" t="str">
        <f>_xlfn.LET(_xlpm.raw,_xlfn.XLOOKUP(A501,SITE1!$C$4:$C$1313,SITE1!$E$4:$E$1313),_xlpm.cleanRaw,SUBSTITUTE(SUBSTITUTE(_xlpm.raw,"_PIN","."),"PIN","."),_xlpm.mainPart,MID(_xlpm.cleanRaw,2,FIND(".",_xlpm.cleanRaw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G501" t="str">
        <f>_xlfn.LET(_xlpm.raw,_xlfn.XLOOKUP(A501,SITE3!$C$4:$C$1313,SITE3!$E$4:$E$1313),_xlpm.cleanRaw,SUBSTITUTE(SUBSTITUTE(_xlpm.raw,"_PIN","."),"PIN","."),_xlpm.mainPart,MID(_xlpm.cleanRaw,2,FIND(".",_xlpm.cleanRaw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504094</v>
      </c>
      <c r="H501" t="str">
        <f>_xlfn.LET(_xlpm.raw,_xlfn.XLOOKUP(A501,SITE5!$C$4:$C$1313,SITE5!$E$4:$E$1313),_xlpm.cleanRaw,SUBSTITUTE(SUBSTITUTE(_xlpm.raw,"_PIN","."),"PIN","."),_xlpm.mainPart,MID(_xlpm.cleanRaw,2,FIND(".",_xlpm.cleanRaw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809101</v>
      </c>
      <c r="I501" t="str">
        <f>""</f>
        <v/>
      </c>
      <c r="J501" t="str">
        <f t="shared" si="7"/>
        <v>BA65;PCIE_8_SSATA_2_LAN_0D_RXN;LA4;3.43199999999999;18.015;507101;504094;809101;</v>
      </c>
    </row>
    <row r="502" spans="1:10">
      <c r="A502" t="s">
        <v>4975</v>
      </c>
      <c r="B502" t="str">
        <f>_xlfn.XLOOKUP(A502,SITE1!$R$4:$R$1313,SITE1!$S$4:$S$1313)</f>
        <v>USB3_7_PCIE_0_RXP</v>
      </c>
      <c r="C502" t="str" cm="1">
        <f t="array" ref="C502">_xlfn.TEXTJOIN(",",TRUE,_xlfn.UNIQUE(TRANSPOSE(_xlfn.MAP(_xlfn.XLOOKUP(A502,SITE1!$C$4:$C$1313,SITE1!$F$4:$L$1313),_xlfn.LAMBDA(_xlpm.x,IF(_xlpm.x&lt;&gt;"",TRIM(CLEAN(LEFT(_xlpm.x,FIND(".",_xlpm.x &amp; ".")-1))),""))))))</f>
        <v>LA15</v>
      </c>
      <c r="D502">
        <v>1.2449999999999899</v>
      </c>
      <c r="E502">
        <v>17.809999999999999</v>
      </c>
      <c r="F502" t="str">
        <f>_xlfn.LET(_xlpm.raw,_xlfn.XLOOKUP(A502,SITE1!$C$4:$C$1313,SITE1!$E$4:$E$1313),_xlpm.cleanRaw,SUBSTITUTE(SUBSTITUTE(_xlpm.raw,"_PIN","."),"PIN","."),_xlpm.mainPart,MID(_xlpm.cleanRaw,2,FIND(".",_xlpm.cleanRaw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507098</v>
      </c>
      <c r="G502" t="str">
        <f>_xlfn.LET(_xlpm.raw,_xlfn.XLOOKUP(A502,SITE3!$C$4:$C$1313,SITE3!$E$4:$E$1313),_xlpm.cleanRaw,SUBSTITUTE(SUBSTITUTE(_xlpm.raw,"_PIN","."),"PIN","."),_xlpm.mainPart,MID(_xlpm.cleanRaw,2,FIND(".",_xlpm.cleanRaw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504098</v>
      </c>
      <c r="H502" t="str">
        <f>_xlfn.LET(_xlpm.raw,_xlfn.XLOOKUP(A502,SITE5!$C$4:$C$1313,SITE5!$E$4:$E$1313),_xlpm.cleanRaw,SUBSTITUTE(SUBSTITUTE(_xlpm.raw,"_PIN","."),"PIN","."),_xlpm.mainPart,MID(_xlpm.cleanRaw,2,FIND(".",_xlpm.cleanRaw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809098</v>
      </c>
      <c r="I502" t="str">
        <f>""</f>
        <v/>
      </c>
      <c r="J502" t="str">
        <f t="shared" si="7"/>
        <v>BA69;USB3_7_PCIE_0_RXP;LA15;1.24499999999999;17.81;507098;504098;809098;</v>
      </c>
    </row>
    <row r="503" spans="1:10">
      <c r="A503" t="s">
        <v>4972</v>
      </c>
      <c r="B503" t="str">
        <f>_xlfn.XLOOKUP(A503,SITE1!$R$4:$R$1313,SITE1!$S$4:$S$1313)</f>
        <v>USB3_7_PCIE_0_RXN</v>
      </c>
      <c r="C503" t="str" cm="1">
        <f t="array" ref="C503">_xlfn.TEXTJOIN(",",TRUE,_xlfn.UNIQUE(TRANSPOSE(_xlfn.MAP(_xlfn.XLOOKUP(A503,SITE1!$C$4:$C$1313,SITE1!$F$4:$L$1313),_xlfn.LAMBDA(_xlpm.x,IF(_xlpm.x&lt;&gt;"",TRIM(CLEAN(LEFT(_xlpm.x,FIND(".",_xlpm.x &amp; ".")-1))),""))))))</f>
        <v>LA15</v>
      </c>
      <c r="D503">
        <v>0.41499999999999898</v>
      </c>
      <c r="E503">
        <v>17.809999999999999</v>
      </c>
      <c r="F503" t="str">
        <f>_xlfn.LET(_xlpm.raw,_xlfn.XLOOKUP(A503,SITE1!$C$4:$C$1313,SITE1!$E$4:$E$1313),_xlpm.cleanRaw,SUBSTITUTE(SUBSTITUTE(_xlpm.raw,"_PIN","."),"PIN","."),_xlpm.mainPart,MID(_xlpm.cleanRaw,2,FIND(".",_xlpm.cleanRaw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507100</v>
      </c>
      <c r="G503" t="str">
        <f>_xlfn.LET(_xlpm.raw,_xlfn.XLOOKUP(A503,SITE3!$C$4:$C$1313,SITE3!$E$4:$E$1313),_xlpm.cleanRaw,SUBSTITUTE(SUBSTITUTE(_xlpm.raw,"_PIN","."),"PIN","."),_xlpm.mainPart,MID(_xlpm.cleanRaw,2,FIND(".",_xlpm.cleanRaw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H503" t="str">
        <f>_xlfn.LET(_xlpm.raw,_xlfn.XLOOKUP(A503,SITE5!$C$4:$C$1313,SITE5!$E$4:$E$1313),_xlpm.cleanRaw,SUBSTITUTE(SUBSTITUTE(_xlpm.raw,"_PIN","."),"PIN","."),_xlpm.mainPart,MID(_xlpm.cleanRaw,2,FIND(".",_xlpm.cleanRaw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809100</v>
      </c>
      <c r="I503" t="str">
        <f>""</f>
        <v/>
      </c>
      <c r="J503" t="str">
        <f t="shared" si="7"/>
        <v>BA71;USB3_7_PCIE_0_RXN;LA15;0.414999999999999;17.81;507100;504100;809100;</v>
      </c>
    </row>
    <row r="504" spans="1:10">
      <c r="A504" t="s">
        <v>4319</v>
      </c>
      <c r="B504" t="str">
        <f>_xlfn.XLOOKUP(A504,SITE1!$R$4:$R$1313,SITE1!$S$4:$S$1313)</f>
        <v>GPP_H_12_SML2ALERTB_SML2ALERTBIE</v>
      </c>
      <c r="C504" t="str" cm="1">
        <f t="array" ref="C504">_xlfn.TEXTJOIN(",",TRUE,_xlfn.UNIQUE(TRANSPOSE(_xlfn.MAP(_xlfn.XLOOKUP(A504,SITE1!$C$4:$C$1313,SITE1!$F$4:$L$1313),_xlfn.LAMBDA(_xlpm.x,IF(_xlpm.x&lt;&gt;"",TRIM(CLEAN(LEFT(_xlpm.x,FIND(".",_xlpm.x &amp; ".")-1))),""))))))</f>
        <v/>
      </c>
      <c r="D504">
        <v>32.619999999999997</v>
      </c>
      <c r="E504">
        <v>18.309999999999999</v>
      </c>
      <c r="F504" t="str">
        <f>_xlfn.LET(_xlpm.raw,_xlfn.XLOOKUP(A504,SITE1!$C$4:$C$1313,SITE1!$E$4:$E$1313),_xlpm.cleanRaw,SUBSTITUTE(SUBSTITUTE(_xlpm.raw,"_PIN","."),"PIN","."),_xlpm.mainPart,MID(_xlpm.cleanRaw,2,FIND(".",_xlpm.cleanRaw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504" t="str">
        <f>_xlfn.LET(_xlpm.raw,_xlfn.XLOOKUP(A504,SITE3!$C$4:$C$1313,SITE3!$E$4:$E$1313),_xlpm.cleanRaw,SUBSTITUTE(SUBSTITUTE(_xlpm.raw,"_PIN","."),"PIN","."),_xlpm.mainPart,MID(_xlpm.cleanRaw,2,FIND(".",_xlpm.cleanRaw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504" t="str">
        <f>_xlfn.LET(_xlpm.raw,_xlfn.XLOOKUP(A504,SITE5!$C$4:$C$1313,SITE5!$E$4:$E$1313),_xlpm.cleanRaw,SUBSTITUTE(SUBSTITUTE(_xlpm.raw,"_PIN","."),"PIN","."),_xlpm.mainPart,MID(_xlpm.cleanRaw,2,FIND(".",_xlpm.cleanRaw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706016</v>
      </c>
      <c r="I504" t="str">
        <f>""</f>
        <v/>
      </c>
      <c r="J504" t="str">
        <f t="shared" si="7"/>
        <v>BB1;GPP_H_12_SML2ALERTB_SML2ALERTBIE;;32.62;18.31;604016;801016;706016;</v>
      </c>
    </row>
    <row r="505" spans="1:10">
      <c r="A505" t="s">
        <v>3569</v>
      </c>
      <c r="B505" t="str">
        <f>_xlfn.XLOOKUP(A505,SITE1!$R$4:$R$1313,SITE1!$S$4:$S$1313)</f>
        <v>GPP_H_15_SML3ALERTB_SML3ALERTBIE</v>
      </c>
      <c r="C505" t="str" cm="1">
        <f t="array" ref="C505">_xlfn.TEXTJOIN(",",TRUE,_xlfn.UNIQUE(TRANSPOSE(_xlfn.MAP(_xlfn.XLOOKUP(A505,SITE1!$C$4:$C$1313,SITE1!$F$4:$L$1313),_xlfn.LAMBDA(_xlpm.x,IF(_xlpm.x&lt;&gt;"",TRIM(CLEAN(LEFT(_xlpm.x,FIND(".",_xlpm.x &amp; ".")-1))),""))))))</f>
        <v/>
      </c>
      <c r="D505">
        <v>31.79</v>
      </c>
      <c r="E505">
        <v>18.309999999999999</v>
      </c>
      <c r="F505" t="str">
        <f>_xlfn.LET(_xlpm.raw,_xlfn.XLOOKUP(A505,SITE1!$C$4:$C$1313,SITE1!$E$4:$E$1313),_xlpm.cleanRaw,SUBSTITUTE(SUBSTITUTE(_xlpm.raw,"_PIN","."),"PIN","."),_xlpm.mainPart,MID(_xlpm.cleanRaw,2,FIND(".",_xlpm.cleanRaw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603097</v>
      </c>
      <c r="G505" t="str">
        <f>_xlfn.LET(_xlpm.raw,_xlfn.XLOOKUP(A505,SITE3!$C$4:$C$1313,SITE3!$E$4:$E$1313),_xlpm.cleanRaw,SUBSTITUTE(SUBSTITUTE(_xlpm.raw,"_PIN","."),"PIN","."),_xlpm.mainPart,MID(_xlpm.cleanRaw,2,FIND(".",_xlpm.cleanRaw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H505" t="str">
        <f>_xlfn.LET(_xlpm.raw,_xlfn.XLOOKUP(A505,SITE5!$C$4:$C$1313,SITE5!$E$4:$E$1313),_xlpm.cleanRaw,SUBSTITUTE(SUBSTITUTE(_xlpm.raw,"_PIN","."),"PIN","."),_xlpm.mainPart,MID(_xlpm.cleanRaw,2,FIND(".",_xlpm.cleanRaw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707097</v>
      </c>
      <c r="I505" t="str">
        <f>""</f>
        <v/>
      </c>
      <c r="J505" t="str">
        <f t="shared" si="7"/>
        <v>BB3;GPP_H_15_SML3ALERTB_SML3ALERTBIE;;31.79;18.31;603097;501097;707097;</v>
      </c>
    </row>
    <row r="506" spans="1:10">
      <c r="A506" t="s">
        <v>3570</v>
      </c>
      <c r="B506" t="str">
        <f>_xlfn.XLOOKUP(A506,SITE1!$R$4:$R$1313,SITE1!$S$4:$S$1313)</f>
        <v>VSS</v>
      </c>
      <c r="C506" t="str" cm="1">
        <f t="array" ref="C506">_xlfn.TEXTJOIN(",",TRUE,_xlfn.UNIQUE(TRANSPOSE(_xlfn.MAP(_xlfn.XLOOKUP(A506,SITE1!$C$4:$C$1313,SITE1!$F$4:$L$1313),_xlfn.LAMBDA(_xlpm.x,IF(_xlpm.x&lt;&gt;"",TRIM(CLEAN(LEFT(_xlpm.x,FIND(".",_xlpm.x &amp; ".")-1))),""))))))</f>
        <v/>
      </c>
      <c r="D506">
        <v>30.96</v>
      </c>
      <c r="E506">
        <v>18.309999999999999</v>
      </c>
      <c r="F506" t="str">
        <f>_xlfn.LET(_xlpm.raw,_xlfn.XLOOKUP(A506,SITE1!$C$4:$C$1313,SITE1!$E$4:$E$1313),_xlpm.cleanRaw,SUBSTITUTE(SUBSTITUTE(_xlpm.raw,"_PIN","."),"PIN","."),_xlpm.mainPart,MID(_xlpm.cleanRaw,2,FIND(".",_xlpm.cleanRaw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6" t="str">
        <f>_xlfn.LET(_xlpm.raw,_xlfn.XLOOKUP(A506,SITE3!$C$4:$C$1313,SITE3!$E$4:$E$1313),_xlpm.cleanRaw,SUBSTITUTE(SUBSTITUTE(_xlpm.raw,"_PIN","."),"PIN","."),_xlpm.mainPart,MID(_xlpm.cleanRaw,2,FIND(".",_xlpm.cleanRaw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6" t="str">
        <f>_xlfn.LET(_xlpm.raw,_xlfn.XLOOKUP(A506,SITE5!$C$4:$C$1313,SITE5!$E$4:$E$1313),_xlpm.cleanRaw,SUBSTITUTE(SUBSTITUTE(_xlpm.raw,"_PIN","."),"PIN","."),_xlpm.mainPart,MID(_xlpm.cleanRaw,2,FIND(".",_xlpm.cleanRaw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6" t="str">
        <f>""</f>
        <v/>
      </c>
      <c r="J506" t="str">
        <f t="shared" si="7"/>
        <v>BB5;VSS;;30.96;18.31;;;;</v>
      </c>
    </row>
    <row r="507" spans="1:10">
      <c r="A507" t="s">
        <v>3571</v>
      </c>
      <c r="B507" t="str">
        <f>_xlfn.XLOOKUP(A507,SITE1!$R$4:$R$1313,SITE1!$S$4:$S$1313)</f>
        <v>VSS</v>
      </c>
      <c r="C507" t="str" cm="1">
        <f t="array" ref="C507">_xlfn.TEXTJOIN(",",TRUE,_xlfn.UNIQUE(TRANSPOSE(_xlfn.MAP(_xlfn.XLOOKUP(A507,SITE1!$C$4:$C$1313,SITE1!$F$4:$L$1313),_xlfn.LAMBDA(_xlpm.x,IF(_xlpm.x&lt;&gt;"",TRIM(CLEAN(LEFT(_xlpm.x,FIND(".",_xlpm.x &amp; ".")-1))),""))))))</f>
        <v/>
      </c>
      <c r="D507">
        <v>30.045999999999999</v>
      </c>
      <c r="E507">
        <v>18.510999999999999</v>
      </c>
      <c r="F507" t="str">
        <f>_xlfn.LET(_xlpm.raw,_xlfn.XLOOKUP(A507,SITE1!$C$4:$C$1313,SITE1!$E$4:$E$1313),_xlpm.cleanRaw,SUBSTITUTE(SUBSTITUTE(_xlpm.raw,"_PIN","."),"PIN","."),_xlpm.mainPart,MID(_xlpm.cleanRaw,2,FIND(".",_xlpm.cleanRaw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7" t="str">
        <f>_xlfn.LET(_xlpm.raw,_xlfn.XLOOKUP(A507,SITE3!$C$4:$C$1313,SITE3!$E$4:$E$1313),_xlpm.cleanRaw,SUBSTITUTE(SUBSTITUTE(_xlpm.raw,"_PIN","."),"PIN","."),_xlpm.mainPart,MID(_xlpm.cleanRaw,2,FIND(".",_xlpm.cleanRaw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7" t="str">
        <f>_xlfn.LET(_xlpm.raw,_xlfn.XLOOKUP(A507,SITE5!$C$4:$C$1313,SITE5!$E$4:$E$1313),_xlpm.cleanRaw,SUBSTITUTE(SUBSTITUTE(_xlpm.raw,"_PIN","."),"PIN","."),_xlpm.mainPart,MID(_xlpm.cleanRaw,2,FIND(".",_xlpm.cleanRaw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7" t="str">
        <f>""</f>
        <v/>
      </c>
      <c r="J507" t="str">
        <f t="shared" si="7"/>
        <v>BB7;VSS;;30.046;18.511;;;;</v>
      </c>
    </row>
    <row r="508" spans="1:10">
      <c r="A508" t="s">
        <v>3572</v>
      </c>
      <c r="B508" t="str">
        <f>_xlfn.XLOOKUP(A508,SITE1!$R$4:$R$1313,SITE1!$S$4:$S$1313)</f>
        <v>VSS</v>
      </c>
      <c r="C508" t="str" cm="1">
        <f t="array" ref="C508">_xlfn.TEXTJOIN(",",TRUE,_xlfn.UNIQUE(TRANSPOSE(_xlfn.MAP(_xlfn.XLOOKUP(A508,SITE1!$C$4:$C$1313,SITE1!$F$4:$L$1313),_xlfn.LAMBDA(_xlpm.x,IF(_xlpm.x&lt;&gt;"",TRIM(CLEAN(LEFT(_xlpm.x,FIND(".",_xlpm.x &amp; ".")-1))),""))))))</f>
        <v/>
      </c>
      <c r="D508">
        <v>28.329000000000001</v>
      </c>
      <c r="E508">
        <v>18.510999999999999</v>
      </c>
      <c r="F508" t="str">
        <f>_xlfn.LET(_xlpm.raw,_xlfn.XLOOKUP(A508,SITE1!$C$4:$C$1313,SITE1!$E$4:$E$1313),_xlpm.cleanRaw,SUBSTITUTE(SUBSTITUTE(_xlpm.raw,"_PIN","."),"PIN","."),_xlpm.mainPart,MID(_xlpm.cleanRaw,2,FIND(".",_xlpm.cleanRaw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8" t="str">
        <f>_xlfn.LET(_xlpm.raw,_xlfn.XLOOKUP(A508,SITE5!$C$4:$C$1313,SITE5!$E$4:$E$1313),_xlpm.cleanRaw,SUBSTITUTE(SUBSTITUTE(_xlpm.raw,"_PIN","."),"PIN","."),_xlpm.mainPart,MID(_xlpm.cleanRaw,2,FIND(".",_xlpm.cleanRaw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8" t="str">
        <f>""</f>
        <v/>
      </c>
      <c r="J508" t="str">
        <f t="shared" si="7"/>
        <v>BB11;VSS;;28.329;18.511;;;;</v>
      </c>
    </row>
    <row r="509" spans="1:10">
      <c r="A509" t="s">
        <v>3573</v>
      </c>
      <c r="B509" t="str">
        <f>_xlfn.XLOOKUP(A509,SITE1!$R$4:$R$1313,SITE1!$S$4:$S$1313)</f>
        <v>VSS</v>
      </c>
      <c r="C509" t="str" cm="1">
        <f t="array" ref="C509">_xlfn.TEXTJOIN(",",TRUE,_xlfn.UNIQUE(TRANSPOSE(_xlfn.MAP(_xlfn.XLOOKUP(A509,SITE1!$C$4:$C$1313,SITE1!$F$4:$L$1313),_xlfn.LAMBDA(_xlpm.x,IF(_xlpm.x&lt;&gt;"",TRIM(CLEAN(LEFT(_xlpm.x,FIND(".",_xlpm.x &amp; ".")-1))),""))))))</f>
        <v/>
      </c>
      <c r="D509">
        <v>26.611999999999998</v>
      </c>
      <c r="E509">
        <v>18.510999999999999</v>
      </c>
      <c r="F509" t="str">
        <f>_xlfn.LET(_xlpm.raw,_xlfn.XLOOKUP(A509,SITE1!$C$4:$C$1313,SITE1!$E$4:$E$1313),_xlpm.cleanRaw,SUBSTITUTE(SUBSTITUTE(_xlpm.raw,"_PIN","."),"PIN","."),_xlpm.mainPart,MID(_xlpm.cleanRaw,2,FIND(".",_xlpm.cleanRaw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9" t="str">
        <f>_xlfn.LET(_xlpm.raw,_xlfn.XLOOKUP(A509,SITE3!$C$4:$C$1313,SITE3!$E$4:$E$1313),_xlpm.cleanRaw,SUBSTITUTE(SUBSTITUTE(_xlpm.raw,"_PIN","."),"PIN","."),_xlpm.mainPart,MID(_xlpm.cleanRaw,2,FIND(".",_xlpm.cleanRaw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9" t="str">
        <f>_xlfn.LET(_xlpm.raw,_xlfn.XLOOKUP(A509,SITE5!$C$4:$C$1313,SITE5!$E$4:$E$1313),_xlpm.cleanRaw,SUBSTITUTE(SUBSTITUTE(_xlpm.raw,"_PIN","."),"PIN","."),_xlpm.mainPart,MID(_xlpm.cleanRaw,2,FIND(".",_xlpm.cleanRaw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9" t="str">
        <f>""</f>
        <v/>
      </c>
      <c r="J509" t="str">
        <f t="shared" si="7"/>
        <v>BB15;VSS;;26.612;18.511;;;;</v>
      </c>
    </row>
    <row r="510" spans="1:10">
      <c r="A510" t="s">
        <v>5282</v>
      </c>
      <c r="B510" t="str">
        <f>_xlfn.XLOOKUP(A510,SITE1!$R$4:$R$1313,SITE1!$S$4:$S$1313)</f>
        <v>VSS</v>
      </c>
      <c r="C510" t="str" cm="1">
        <f t="array" ref="C510">_xlfn.TEXTJOIN(",",TRUE,_xlfn.UNIQUE(TRANSPOSE(_xlfn.MAP(_xlfn.XLOOKUP(A510,SITE1!$C$4:$C$1313,SITE1!$F$4:$L$1313),_xlfn.LAMBDA(_xlpm.x,IF(_xlpm.x&lt;&gt;"",TRIM(CLEAN(LEFT(_xlpm.x,FIND(".",_xlpm.x &amp; ".")-1))),""))))))</f>
        <v/>
      </c>
      <c r="D510">
        <v>24.895</v>
      </c>
      <c r="E510">
        <v>18.510999999999999</v>
      </c>
      <c r="F510" t="str">
        <f>_xlfn.LET(_xlpm.raw,_xlfn.XLOOKUP(A510,SITE1!$C$4:$C$1313,SITE1!$E$4:$E$1313),_xlpm.cleanRaw,SUBSTITUTE(SUBSTITUTE(_xlpm.raw,"_PIN","."),"PIN","."),_xlpm.mainPart,MID(_xlpm.cleanRaw,2,FIND(".",_xlpm.cleanRaw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0" t="str">
        <f>_xlfn.LET(_xlpm.raw,_xlfn.XLOOKUP(A510,SITE3!$C$4:$C$1313,SITE3!$E$4:$E$1313),_xlpm.cleanRaw,SUBSTITUTE(SUBSTITUTE(_xlpm.raw,"_PIN","."),"PIN","."),_xlpm.mainPart,MID(_xlpm.cleanRaw,2,FIND(".",_xlpm.cleanRaw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0" t="str">
        <f>_xlfn.LET(_xlpm.raw,_xlfn.XLOOKUP(A510,SITE5!$C$4:$C$1313,SITE5!$E$4:$E$1313),_xlpm.cleanRaw,SUBSTITUTE(SUBSTITUTE(_xlpm.raw,"_PIN","."),"PIN","."),_xlpm.mainPart,MID(_xlpm.cleanRaw,2,FIND(".",_xlpm.cleanRaw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0" t="str">
        <f>""</f>
        <v/>
      </c>
      <c r="J510" t="str">
        <f t="shared" si="7"/>
        <v>BB18;VSS;;24.895;18.511;;;;</v>
      </c>
    </row>
    <row r="511" spans="1:10">
      <c r="A511" t="s">
        <v>5283</v>
      </c>
      <c r="B511" t="str">
        <f>_xlfn.XLOOKUP(A511,SITE1!$R$4:$R$1313,SITE1!$S$4:$S$1313)</f>
        <v>VSS</v>
      </c>
      <c r="C511" t="str" cm="1">
        <f t="array" ref="C511">_xlfn.TEXTJOIN(",",TRUE,_xlfn.UNIQUE(TRANSPOSE(_xlfn.MAP(_xlfn.XLOOKUP(A511,SITE1!$C$4:$C$1313,SITE1!$F$4:$L$1313),_xlfn.LAMBDA(_xlpm.x,IF(_xlpm.x&lt;&gt;"",TRIM(CLEAN(LEFT(_xlpm.x,FIND(".",_xlpm.x &amp; ".")-1))),""))))))</f>
        <v/>
      </c>
      <c r="D511">
        <v>23.177999999999901</v>
      </c>
      <c r="E511">
        <v>18.510999999999999</v>
      </c>
      <c r="F511" t="str">
        <f>_xlfn.LET(_xlpm.raw,_xlfn.XLOOKUP(A511,SITE1!$C$4:$C$1313,SITE1!$E$4:$E$1313),_xlpm.cleanRaw,SUBSTITUTE(SUBSTITUTE(_xlpm.raw,"_PIN","."),"PIN","."),_xlpm.mainPart,MID(_xlpm.cleanRaw,2,FIND(".",_xlpm.cleanRaw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1" t="str">
        <f>_xlfn.LET(_xlpm.raw,_xlfn.XLOOKUP(A511,SITE3!$C$4:$C$1313,SITE3!$E$4:$E$1313),_xlpm.cleanRaw,SUBSTITUTE(SUBSTITUTE(_xlpm.raw,"_PIN","."),"PIN","."),_xlpm.mainPart,MID(_xlpm.cleanRaw,2,FIND(".",_xlpm.cleanRaw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1" t="str">
        <f>_xlfn.LET(_xlpm.raw,_xlfn.XLOOKUP(A511,SITE5!$C$4:$C$1313,SITE5!$E$4:$E$1313),_xlpm.cleanRaw,SUBSTITUTE(SUBSTITUTE(_xlpm.raw,"_PIN","."),"PIN","."),_xlpm.mainPart,MID(_xlpm.cleanRaw,2,FIND(".",_xlpm.cleanRaw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1" t="str">
        <f>""</f>
        <v/>
      </c>
      <c r="J511" t="str">
        <f t="shared" si="7"/>
        <v>BB22;VSS;;23.1779999999999;18.511;;;;</v>
      </c>
    </row>
    <row r="512" spans="1:10">
      <c r="A512" t="s">
        <v>5089</v>
      </c>
      <c r="B512" t="str">
        <f>_xlfn.XLOOKUP(A512,SITE1!$R$4:$R$1313,SITE1!$S$4:$S$1313)</f>
        <v>VCCPGPPJ_3P3</v>
      </c>
      <c r="C512" t="str" cm="1">
        <f t="array" ref="C512">_xlfn.TEXTJOIN(",",TRUE,_xlfn.UNIQUE(TRANSPOSE(_xlfn.MAP(_xlfn.XLOOKUP(A512,SITE1!$C$4:$C$1313,SITE1!$F$4:$L$1313),_xlfn.LAMBDA(_xlpm.x,IF(_xlpm.x&lt;&gt;"",TRIM(CLEAN(LEFT(_xlpm.x,FIND(".",_xlpm.x &amp; ".")-1))),""))))))</f>
        <v/>
      </c>
      <c r="D512">
        <v>21.460999999999999</v>
      </c>
      <c r="E512">
        <v>18.510999999999999</v>
      </c>
      <c r="F512" t="str">
        <f>_xlfn.LET(_xlpm.raw,_xlfn.XLOOKUP(A512,SITE1!$C$4:$C$1313,SITE1!$E$4:$E$1313),_xlpm.cleanRaw,SUBSTITUTE(SUBSTITUTE(_xlpm.raw,"_PIN","."),"PIN","."),_xlpm.mainPart,MID(_xlpm.cleanRaw,2,FIND(".",_xlpm.cleanRaw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2" t="str">
        <f>_xlfn.LET(_xlpm.raw,_xlfn.XLOOKUP(A512,SITE3!$C$4:$C$1313,SITE3!$E$4:$E$1313),_xlpm.cleanRaw,SUBSTITUTE(SUBSTITUTE(_xlpm.raw,"_PIN","."),"PIN","."),_xlpm.mainPart,MID(_xlpm.cleanRaw,2,FIND(".",_xlpm.cleanRaw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2" t="str">
        <f>_xlfn.LET(_xlpm.raw,_xlfn.XLOOKUP(A512,SITE5!$C$4:$C$1313,SITE5!$E$4:$E$1313),_xlpm.cleanRaw,SUBSTITUTE(SUBSTITUTE(_xlpm.raw,"_PIN","."),"PIN","."),_xlpm.mainPart,MID(_xlpm.cleanRaw,2,FIND(".",_xlpm.cleanRaw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2" t="str">
        <f>""</f>
        <v/>
      </c>
      <c r="J512" t="str">
        <f t="shared" si="7"/>
        <v>BB26;VCCPGPPJ_3P3;;21.461;18.511;;;;</v>
      </c>
    </row>
    <row r="513" spans="1:10">
      <c r="A513" t="s">
        <v>4485</v>
      </c>
      <c r="B513" t="str">
        <f>_xlfn.XLOOKUP(A513,SITE1!$R$4:$R$1313,SITE1!$S$4:$S$1313)</f>
        <v>KR0_RBIAS</v>
      </c>
      <c r="C513" t="str" cm="1">
        <f t="array" ref="C513">_xlfn.TEXTJOIN(",",TRUE,_xlfn.UNIQUE(TRANSPOSE(_xlfn.MAP(_xlfn.XLOOKUP(A513,SITE1!$C$4:$C$1313,SITE1!$F$4:$L$1313),_xlfn.LAMBDA(_xlpm.x,IF(_xlpm.x&lt;&gt;"",TRIM(CLEAN(LEFT(_xlpm.x,FIND(".",_xlpm.x &amp; ".")-1))),""))))))</f>
        <v>RA14</v>
      </c>
      <c r="D513">
        <v>19.744</v>
      </c>
      <c r="E513">
        <v>18.510999999999999</v>
      </c>
      <c r="F513" t="str">
        <f>_xlfn.LET(_xlpm.raw,_xlfn.XLOOKUP(A513,SITE1!$C$4:$C$1313,SITE1!$E$4:$E$1313),_xlpm.cleanRaw,SUBSTITUTE(SUBSTITUTE(_xlpm.raw,"_PIN","."),"PIN","."),_xlpm.mainPart,MID(_xlpm.cleanRaw,2,FIND(".",_xlpm.cleanRaw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3" t="str">
        <f>_xlfn.LET(_xlpm.raw,_xlfn.XLOOKUP(A513,SITE3!$C$4:$C$1313,SITE3!$E$4:$E$1313),_xlpm.cleanRaw,SUBSTITUTE(SUBSTITUTE(_xlpm.raw,"_PIN","."),"PIN","."),_xlpm.mainPart,MID(_xlpm.cleanRaw,2,FIND(".",_xlpm.cleanRaw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3" t="str">
        <f>_xlfn.LET(_xlpm.raw,_xlfn.XLOOKUP(A513,SITE5!$C$4:$C$1313,SITE5!$E$4:$E$1313),_xlpm.cleanRaw,SUBSTITUTE(SUBSTITUTE(_xlpm.raw,"_PIN","."),"PIN","."),_xlpm.mainPart,MID(_xlpm.cleanRaw,2,FIND(".",_xlpm.cleanRaw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3" t="str">
        <f>""</f>
        <v/>
      </c>
      <c r="J513" t="str">
        <f t="shared" si="7"/>
        <v>BB29;KR0_RBIAS;RA14;19.744;18.511;;;;</v>
      </c>
    </row>
    <row r="514" spans="1:10">
      <c r="A514" t="s">
        <v>5043</v>
      </c>
      <c r="B514" t="str">
        <f>_xlfn.XLOOKUP(A514,SITE1!$R$4:$R$1313,SITE1!$S$4:$S$1313)</f>
        <v>VCCKRA_LV_1P05</v>
      </c>
      <c r="C514" t="str" cm="1">
        <f t="array" ref="C514">_xlfn.TEXTJOIN(",",TRUE,_xlfn.UNIQUE(TRANSPOSE(_xlfn.MAP(_xlfn.XLOOKUP(A514,SITE1!$C$4:$C$1313,SITE1!$F$4:$L$1313),_xlfn.LAMBDA(_xlpm.x,IF(_xlpm.x&lt;&gt;"",TRIM(CLEAN(LEFT(_xlpm.x,FIND(".",_xlpm.x &amp; ".")-1))),""))))))</f>
        <v/>
      </c>
      <c r="D514">
        <v>18.026999999999902</v>
      </c>
      <c r="E514">
        <v>18.510999999999999</v>
      </c>
      <c r="F514" t="str">
        <f>_xlfn.LET(_xlpm.raw,_xlfn.XLOOKUP(A514,SITE1!$C$4:$C$1313,SITE1!$E$4:$E$1313),_xlpm.cleanRaw,SUBSTITUTE(SUBSTITUTE(_xlpm.raw,"_PIN","."),"PIN","."),_xlpm.mainPart,MID(_xlpm.cleanRaw,2,FIND(".",_xlpm.cleanRaw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4" t="str">
        <f>_xlfn.LET(_xlpm.raw,_xlfn.XLOOKUP(A514,SITE3!$C$4:$C$1313,SITE3!$E$4:$E$1313),_xlpm.cleanRaw,SUBSTITUTE(SUBSTITUTE(_xlpm.raw,"_PIN","."),"PIN","."),_xlpm.mainPart,MID(_xlpm.cleanRaw,2,FIND(".",_xlpm.cleanRaw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4" t="str">
        <f>_xlfn.LET(_xlpm.raw,_xlfn.XLOOKUP(A514,SITE5!$C$4:$C$1313,SITE5!$E$4:$E$1313),_xlpm.cleanRaw,SUBSTITUTE(SUBSTITUTE(_xlpm.raw,"_PIN","."),"PIN","."),_xlpm.mainPart,MID(_xlpm.cleanRaw,2,FIND(".",_xlpm.cleanRaw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4" t="str">
        <f>""</f>
        <v/>
      </c>
      <c r="J514" t="str">
        <f t="shared" ref="J514:J577" si="8">A514&amp;";"&amp;B514&amp;";"&amp;C514&amp;";"&amp;D514&amp;";"&amp;E514&amp;";"&amp;F514&amp;";"&amp;G514&amp;";"&amp;H514&amp;";"&amp;I514</f>
        <v>BB33;VCCKRA_LV_1P05;;18.0269999999999;18.511;;;;</v>
      </c>
    </row>
    <row r="515" spans="1:10">
      <c r="A515" t="s">
        <v>5044</v>
      </c>
      <c r="B515" t="str">
        <f>_xlfn.XLOOKUP(A515,SITE1!$R$4:$R$1313,SITE1!$S$4:$S$1313)</f>
        <v>VCCKRA_LV_1P05</v>
      </c>
      <c r="C515" t="str" cm="1">
        <f t="array" ref="C515">_xlfn.TEXTJOIN(",",TRUE,_xlfn.UNIQUE(TRANSPOSE(_xlfn.MAP(_xlfn.XLOOKUP(A515,SITE1!$C$4:$C$1313,SITE1!$F$4:$L$1313),_xlfn.LAMBDA(_xlpm.x,IF(_xlpm.x&lt;&gt;"",TRIM(CLEAN(LEFT(_xlpm.x,FIND(".",_xlpm.x &amp; ".")-1))),""))))))</f>
        <v/>
      </c>
      <c r="D515">
        <v>16.309999999999999</v>
      </c>
      <c r="E515">
        <v>18.510999999999999</v>
      </c>
      <c r="F515" t="str">
        <f>_xlfn.LET(_xlpm.raw,_xlfn.XLOOKUP(A515,SITE1!$C$4:$C$1313,SITE1!$E$4:$E$1313),_xlpm.cleanRaw,SUBSTITUTE(SUBSTITUTE(_xlpm.raw,"_PIN","."),"PIN","."),_xlpm.mainPart,MID(_xlpm.cleanRaw,2,FIND(".",_xlpm.cleanRaw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5" t="str">
        <f>_xlfn.LET(_xlpm.raw,_xlfn.XLOOKUP(A515,SITE3!$C$4:$C$1313,SITE3!$E$4:$E$1313),_xlpm.cleanRaw,SUBSTITUTE(SUBSTITUTE(_xlpm.raw,"_PIN","."),"PIN","."),_xlpm.mainPart,MID(_xlpm.cleanRaw,2,FIND(".",_xlpm.cleanRaw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5" t="str">
        <f>_xlfn.LET(_xlpm.raw,_xlfn.XLOOKUP(A515,SITE5!$C$4:$C$1313,SITE5!$E$4:$E$1313),_xlpm.cleanRaw,SUBSTITUTE(SUBSTITUTE(_xlpm.raw,"_PIN","."),"PIN","."),_xlpm.mainPart,MID(_xlpm.cleanRaw,2,FIND(".",_xlpm.cleanRaw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5" t="str">
        <f>""</f>
        <v/>
      </c>
      <c r="J515" t="str">
        <f t="shared" si="8"/>
        <v>BB37;VCCKRA_LV_1P05;;16.31;18.511;;;;</v>
      </c>
    </row>
    <row r="516" spans="1:10">
      <c r="A516" t="s">
        <v>5048</v>
      </c>
      <c r="B516" t="str">
        <f>_xlfn.XLOOKUP(A516,SITE1!$R$4:$R$1313,SITE1!$S$4:$S$1313)</f>
        <v>VCCKRLCPLL_1P05</v>
      </c>
      <c r="C516" t="str" cm="1">
        <f t="array" ref="C516">_xlfn.TEXTJOIN(",",TRUE,_xlfn.UNIQUE(TRANSPOSE(_xlfn.MAP(_xlfn.XLOOKUP(A516,SITE1!$C$4:$C$1313,SITE1!$F$4:$L$1313),_xlfn.LAMBDA(_xlpm.x,IF(_xlpm.x&lt;&gt;"",TRIM(CLEAN(LEFT(_xlpm.x,FIND(".",_xlpm.x &amp; ".")-1))),""))))))</f>
        <v/>
      </c>
      <c r="D516">
        <v>14.5929999999999</v>
      </c>
      <c r="E516">
        <v>18.510999999999999</v>
      </c>
      <c r="F516" t="str">
        <f>_xlfn.LET(_xlpm.raw,_xlfn.XLOOKUP(A516,SITE1!$C$4:$C$1313,SITE1!$E$4:$E$1313),_xlpm.cleanRaw,SUBSTITUTE(SUBSTITUTE(_xlpm.raw,"_PIN","."),"PIN","."),_xlpm.mainPart,MID(_xlpm.cleanRaw,2,FIND(".",_xlpm.cleanRaw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6" t="str">
        <f>_xlfn.LET(_xlpm.raw,_xlfn.XLOOKUP(A516,SITE3!$C$4:$C$1313,SITE3!$E$4:$E$1313),_xlpm.cleanRaw,SUBSTITUTE(SUBSTITUTE(_xlpm.raw,"_PIN","."),"PIN","."),_xlpm.mainPart,MID(_xlpm.cleanRaw,2,FIND(".",_xlpm.cleanRaw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6" t="str">
        <f>_xlfn.LET(_xlpm.raw,_xlfn.XLOOKUP(A516,SITE5!$C$4:$C$1313,SITE5!$E$4:$E$1313),_xlpm.cleanRaw,SUBSTITUTE(SUBSTITUTE(_xlpm.raw,"_PIN","."),"PIN","."),_xlpm.mainPart,MID(_xlpm.cleanRaw,2,FIND(".",_xlpm.cleanRaw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6" t="str">
        <f>""</f>
        <v/>
      </c>
      <c r="J516" t="str">
        <f t="shared" si="8"/>
        <v>BB40;VCCKRLCPLL_1P05;;14.5929999999999;18.511;;;;</v>
      </c>
    </row>
    <row r="517" spans="1:10">
      <c r="A517" t="s">
        <v>5284</v>
      </c>
      <c r="B517" t="str">
        <f>_xlfn.XLOOKUP(A517,SITE1!$R$4:$R$1313,SITE1!$S$4:$S$1313)</f>
        <v>VSS</v>
      </c>
      <c r="C517" t="str" cm="1">
        <f t="array" ref="C517">_xlfn.TEXTJOIN(",",TRUE,_xlfn.UNIQUE(TRANSPOSE(_xlfn.MAP(_xlfn.XLOOKUP(A517,SITE1!$C$4:$C$1313,SITE1!$F$4:$L$1313),_xlfn.LAMBDA(_xlpm.x,IF(_xlpm.x&lt;&gt;"",TRIM(CLEAN(LEFT(_xlpm.x,FIND(".",_xlpm.x &amp; ".")-1))),""))))))</f>
        <v/>
      </c>
      <c r="D517">
        <v>12.8759999999999</v>
      </c>
      <c r="E517">
        <v>18.510999999999999</v>
      </c>
      <c r="F517" t="str">
        <f>_xlfn.LET(_xlpm.raw,_xlfn.XLOOKUP(A517,SITE1!$C$4:$C$1313,SITE1!$E$4:$E$1313),_xlpm.cleanRaw,SUBSTITUTE(SUBSTITUTE(_xlpm.raw,"_PIN","."),"PIN","."),_xlpm.mainPart,MID(_xlpm.cleanRaw,2,FIND(".",_xlpm.cleanRaw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7" t="str">
        <f>_xlfn.LET(_xlpm.raw,_xlfn.XLOOKUP(A517,SITE3!$C$4:$C$1313,SITE3!$E$4:$E$1313),_xlpm.cleanRaw,SUBSTITUTE(SUBSTITUTE(_xlpm.raw,"_PIN","."),"PIN","."),_xlpm.mainPart,MID(_xlpm.cleanRaw,2,FIND(".",_xlpm.cleanRaw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7" t="str">
        <f>_xlfn.LET(_xlpm.raw,_xlfn.XLOOKUP(A517,SITE5!$C$4:$C$1313,SITE5!$E$4:$E$1313),_xlpm.cleanRaw,SUBSTITUTE(SUBSTITUTE(_xlpm.raw,"_PIN","."),"PIN","."),_xlpm.mainPart,MID(_xlpm.cleanRaw,2,FIND(".",_xlpm.cleanRaw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7" t="str">
        <f>""</f>
        <v/>
      </c>
      <c r="J517" t="str">
        <f t="shared" si="8"/>
        <v>BB44;VSS;;12.8759999999999;18.511;;;;</v>
      </c>
    </row>
    <row r="518" spans="1:10">
      <c r="A518" t="s">
        <v>5285</v>
      </c>
      <c r="B518" t="str">
        <f>_xlfn.XLOOKUP(A518,SITE1!$R$4:$R$1313,SITE1!$S$4:$S$1313)</f>
        <v>VSS</v>
      </c>
      <c r="C518" t="str" cm="1">
        <f t="array" ref="C518">_xlfn.TEXTJOIN(",",TRUE,_xlfn.UNIQUE(TRANSPOSE(_xlfn.MAP(_xlfn.XLOOKUP(A518,SITE1!$C$4:$C$1313,SITE1!$F$4:$L$1313),_xlfn.LAMBDA(_xlpm.x,IF(_xlpm.x&lt;&gt;"",TRIM(CLEAN(LEFT(_xlpm.x,FIND(".",_xlpm.x &amp; ".")-1))),""))))))</f>
        <v/>
      </c>
      <c r="D518">
        <v>11.158999999999899</v>
      </c>
      <c r="E518">
        <v>18.510999999999999</v>
      </c>
      <c r="F518" t="str">
        <f>_xlfn.LET(_xlpm.raw,_xlfn.XLOOKUP(A518,SITE1!$C$4:$C$1313,SITE1!$E$4:$E$1313),_xlpm.cleanRaw,SUBSTITUTE(SUBSTITUTE(_xlpm.raw,"_PIN","."),"PIN","."),_xlpm.mainPart,MID(_xlpm.cleanRaw,2,FIND(".",_xlpm.cleanRaw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8" t="str">
        <f>_xlfn.LET(_xlpm.raw,_xlfn.XLOOKUP(A518,SITE3!$C$4:$C$1313,SITE3!$E$4:$E$1313),_xlpm.cleanRaw,SUBSTITUTE(SUBSTITUTE(_xlpm.raw,"_PIN","."),"PIN","."),_xlpm.mainPart,MID(_xlpm.cleanRaw,2,FIND(".",_xlpm.cleanRaw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8" t="str">
        <f>_xlfn.LET(_xlpm.raw,_xlfn.XLOOKUP(A518,SITE5!$C$4:$C$1313,SITE5!$E$4:$E$1313),_xlpm.cleanRaw,SUBSTITUTE(SUBSTITUTE(_xlpm.raw,"_PIN","."),"PIN","."),_xlpm.mainPart,MID(_xlpm.cleanRaw,2,FIND(".",_xlpm.cleanRaw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8" t="str">
        <f>""</f>
        <v/>
      </c>
      <c r="J518" t="str">
        <f t="shared" si="8"/>
        <v>BB48;VSS;;11.1589999999999;18.511;;;;</v>
      </c>
    </row>
    <row r="519" spans="1:10">
      <c r="A519" t="s">
        <v>4231</v>
      </c>
      <c r="B519" t="str">
        <f>_xlfn.XLOOKUP(A519,SITE1!$R$4:$R$1313,SITE1!$S$4:$S$1313)</f>
        <v>GPP_E_6_SATA_DEVSLP_2</v>
      </c>
      <c r="C519" t="str" cm="1">
        <f t="array" ref="C519">_xlfn.TEXTJOIN(",",TRUE,_xlfn.UNIQUE(TRANSPOSE(_xlfn.MAP(_xlfn.XLOOKUP(A519,SITE1!$C$4:$C$1313,SITE1!$F$4:$L$1313),_xlfn.LAMBDA(_xlpm.x,IF(_xlpm.x&lt;&gt;"",TRIM(CLEAN(LEFT(_xlpm.x,FIND(".",_xlpm.x &amp; ".")-1))),""))))))</f>
        <v/>
      </c>
      <c r="D519">
        <v>9.4420000000000002</v>
      </c>
      <c r="E519">
        <v>18.510999999999999</v>
      </c>
      <c r="F519" t="str">
        <f>_xlfn.LET(_xlpm.raw,_xlfn.XLOOKUP(A519,SITE1!$C$4:$C$1313,SITE1!$E$4:$E$1313),_xlpm.cleanRaw,SUBSTITUTE(SUBSTITUTE(_xlpm.raw,"_PIN","."),"PIN","."),_xlpm.mainPart,MID(_xlpm.cleanRaw,2,FIND(".",_xlpm.cleanRaw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G519" t="str">
        <f>_xlfn.LET(_xlpm.raw,_xlfn.XLOOKUP(A519,SITE3!$C$4:$C$1313,SITE3!$E$4:$E$1313),_xlpm.cleanRaw,SUBSTITUTE(SUBSTITUTE(_xlpm.raw,"_PIN","."),"PIN","."),_xlpm.mainPart,MID(_xlpm.cleanRaw,2,FIND(".",_xlpm.cleanRaw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505066</v>
      </c>
      <c r="H519" t="str">
        <f>_xlfn.LET(_xlpm.raw,_xlfn.XLOOKUP(A519,SITE5!$C$4:$C$1313,SITE5!$E$4:$E$1313),_xlpm.cleanRaw,SUBSTITUTE(SUBSTITUTE(_xlpm.raw,"_PIN","."),"PIN","."),_xlpm.mainPart,MID(_xlpm.cleanRaw,2,FIND(".",_xlpm.cleanRaw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808066</v>
      </c>
      <c r="I519" t="str">
        <f>""</f>
        <v/>
      </c>
      <c r="J519" t="str">
        <f t="shared" si="8"/>
        <v>BB52;GPP_E_6_SATA_DEVSLP_2;;9.442;18.511;508065;505066;808066;</v>
      </c>
    </row>
    <row r="520" spans="1:10">
      <c r="A520" t="s">
        <v>4660</v>
      </c>
      <c r="B520" t="str">
        <f>_xlfn.XLOOKUP(A520,SITE1!$R$4:$R$1313,SITE1!$S$4:$S$1313)</f>
        <v>PCIE_RCOMPP</v>
      </c>
      <c r="C520" t="str" cm="1">
        <f t="array" ref="C520">_xlfn.TEXTJOIN(",",TRUE,_xlfn.UNIQUE(TRANSPOSE(_xlfn.MAP(_xlfn.XLOOKUP(A520,SITE1!$C$4:$C$1313,SITE1!$F$4:$L$1313),_xlfn.LAMBDA(_xlpm.x,IF(_xlpm.x&lt;&gt;"",TRIM(CLEAN(LEFT(_xlpm.x,FIND(".",_xlpm.x &amp; ".")-1))),""))))))</f>
        <v>RA9</v>
      </c>
      <c r="D520">
        <v>7.7249999999999899</v>
      </c>
      <c r="E520">
        <v>18.510999999999999</v>
      </c>
      <c r="F520" t="str">
        <f>_xlfn.LET(_xlpm.raw,_xlfn.XLOOKUP(A520,SITE1!$C$4:$C$1313,SITE1!$E$4:$E$1313),_xlpm.cleanRaw,SUBSTITUTE(SUBSTITUTE(_xlpm.raw,"_PIN","."),"PIN","."),_xlpm.mainPart,MID(_xlpm.cleanRaw,2,FIND(".",_xlpm.cleanRaw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0" t="str">
        <f>_xlfn.LET(_xlpm.raw,_xlfn.XLOOKUP(A520,SITE3!$C$4:$C$1313,SITE3!$E$4:$E$1313),_xlpm.cleanRaw,SUBSTITUTE(SUBSTITUTE(_xlpm.raw,"_PIN","."),"PIN","."),_xlpm.mainPart,MID(_xlpm.cleanRaw,2,FIND(".",_xlpm.cleanRaw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0" t="str">
        <f>_xlfn.LET(_xlpm.raw,_xlfn.XLOOKUP(A520,SITE5!$C$4:$C$1313,SITE5!$E$4:$E$1313),_xlpm.cleanRaw,SUBSTITUTE(SUBSTITUTE(_xlpm.raw,"_PIN","."),"PIN","."),_xlpm.mainPart,MID(_xlpm.cleanRaw,2,FIND(".",_xlpm.cleanRaw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0" t="str">
        <f>""</f>
        <v/>
      </c>
      <c r="J520" t="str">
        <f t="shared" si="8"/>
        <v>BB56;PCIE_RCOMPP;RA9;7.72499999999999;18.511;;;;</v>
      </c>
    </row>
    <row r="521" spans="1:10">
      <c r="A521" t="s">
        <v>5286</v>
      </c>
      <c r="B521" t="str">
        <f>_xlfn.XLOOKUP(A521,SITE1!$R$4:$R$1313,SITE1!$S$4:$S$1313)</f>
        <v>VSS</v>
      </c>
      <c r="C521" t="str" cm="1">
        <f t="array" ref="C521">_xlfn.TEXTJOIN(",",TRUE,_xlfn.UNIQUE(TRANSPOSE(_xlfn.MAP(_xlfn.XLOOKUP(A521,SITE1!$C$4:$C$1313,SITE1!$F$4:$L$1313),_xlfn.LAMBDA(_xlpm.x,IF(_xlpm.x&lt;&gt;"",TRIM(CLEAN(LEFT(_xlpm.x,FIND(".",_xlpm.x &amp; ".")-1))),""))))))</f>
        <v/>
      </c>
      <c r="D521">
        <v>6.0079999999999902</v>
      </c>
      <c r="E521">
        <v>18.510999999999999</v>
      </c>
      <c r="F521" t="str">
        <f>_xlfn.LET(_xlpm.raw,_xlfn.XLOOKUP(A521,SITE1!$C$4:$C$1313,SITE1!$E$4:$E$1313),_xlpm.cleanRaw,SUBSTITUTE(SUBSTITUTE(_xlpm.raw,"_PIN","."),"PIN","."),_xlpm.mainPart,MID(_xlpm.cleanRaw,2,FIND(".",_xlpm.cleanRaw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1" t="str">
        <f>_xlfn.LET(_xlpm.raw,_xlfn.XLOOKUP(A521,SITE3!$C$4:$C$1313,SITE3!$E$4:$E$1313),_xlpm.cleanRaw,SUBSTITUTE(SUBSTITUTE(_xlpm.raw,"_PIN","."),"PIN","."),_xlpm.mainPart,MID(_xlpm.cleanRaw,2,FIND(".",_xlpm.cleanRaw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1" t="str">
        <f>_xlfn.LET(_xlpm.raw,_xlfn.XLOOKUP(A521,SITE5!$C$4:$C$1313,SITE5!$E$4:$E$1313),_xlpm.cleanRaw,SUBSTITUTE(SUBSTITUTE(_xlpm.raw,"_PIN","."),"PIN","."),_xlpm.mainPart,MID(_xlpm.cleanRaw,2,FIND(".",_xlpm.cleanRaw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1" t="str">
        <f>""</f>
        <v/>
      </c>
      <c r="J521" t="str">
        <f t="shared" si="8"/>
        <v>BB59;VSS;;6.00799999999999;18.511;;;;</v>
      </c>
    </row>
    <row r="522" spans="1:10">
      <c r="A522" t="s">
        <v>3633</v>
      </c>
      <c r="B522" t="str">
        <f>_xlfn.XLOOKUP(A522,SITE1!$R$4:$R$1313,SITE1!$S$4:$S$1313)</f>
        <v>PCIE_6_SSATA_0_RXN</v>
      </c>
      <c r="C522" t="str" cm="1">
        <f t="array" ref="C522">_xlfn.TEXTJOIN(",",TRUE,_xlfn.UNIQUE(TRANSPOSE(_xlfn.MAP(_xlfn.XLOOKUP(A522,SITE1!$C$4:$C$1313,SITE1!$F$4:$L$1313),_xlfn.LAMBDA(_xlpm.x,IF(_xlpm.x&lt;&gt;"",TRIM(CLEAN(LEFT(_xlpm.x,FIND(".",_xlpm.x &amp; ".")-1))),""))))))</f>
        <v>CA207</v>
      </c>
      <c r="D522">
        <v>4.2909999999999897</v>
      </c>
      <c r="E522">
        <v>18.510999999999999</v>
      </c>
      <c r="F522" t="str">
        <f>_xlfn.LET(_xlpm.raw,_xlfn.XLOOKUP(A522,SITE1!$C$4:$C$1313,SITE1!$E$4:$E$1313),_xlpm.cleanRaw,SUBSTITUTE(SUBSTITUTE(_xlpm.raw,"_PIN","."),"PIN","."),_xlpm.mainPart,MID(_xlpm.cleanRaw,2,FIND(".",_xlpm.cleanRaw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2" t="str">
        <f>_xlfn.LET(_xlpm.raw,_xlfn.XLOOKUP(A522,SITE3!$C$4:$C$1313,SITE3!$E$4:$E$1313),_xlpm.cleanRaw,SUBSTITUTE(SUBSTITUTE(_xlpm.raw,"_PIN","."),"PIN","."),_xlpm.mainPart,MID(_xlpm.cleanRaw,2,FIND(".",_xlpm.cleanRaw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2" t="str">
        <f>_xlfn.LET(_xlpm.raw,_xlfn.XLOOKUP(A522,SITE5!$C$4:$C$1313,SITE5!$E$4:$E$1313),_xlpm.cleanRaw,SUBSTITUTE(SUBSTITUTE(_xlpm.raw,"_PIN","."),"PIN","."),_xlpm.mainPart,MID(_xlpm.cleanRaw,2,FIND(".",_xlpm.cleanRaw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2" t="str">
        <f>""</f>
        <v/>
      </c>
      <c r="J522" t="str">
        <f t="shared" si="8"/>
        <v>BB63;PCIE_6_SSATA_0_RXN;CA207;4.29099999999999;18.511;;;;</v>
      </c>
    </row>
    <row r="523" spans="1:10">
      <c r="A523" t="s">
        <v>5287</v>
      </c>
      <c r="B523" t="str">
        <f>_xlfn.XLOOKUP(A523,SITE1!$R$4:$R$1313,SITE1!$S$4:$S$1313)</f>
        <v>VSS</v>
      </c>
      <c r="C523" t="str" cm="1">
        <f t="array" ref="C523">_xlfn.TEXTJOIN(",",TRUE,_xlfn.UNIQUE(TRANSPOSE(_xlfn.MAP(_xlfn.XLOOKUP(A523,SITE1!$C$4:$C$1313,SITE1!$F$4:$L$1313),_xlfn.LAMBDA(_xlpm.x,IF(_xlpm.x&lt;&gt;"",TRIM(CLEAN(LEFT(_xlpm.x,FIND(".",_xlpm.x &amp; ".")-1))),""))))))</f>
        <v/>
      </c>
      <c r="D523">
        <v>2.5739999999999901</v>
      </c>
      <c r="E523">
        <v>18.510999999999999</v>
      </c>
      <c r="F523" t="str">
        <f>_xlfn.LET(_xlpm.raw,_xlfn.XLOOKUP(A523,SITE1!$C$4:$C$1313,SITE1!$E$4:$E$1313),_xlpm.cleanRaw,SUBSTITUTE(SUBSTITUTE(_xlpm.raw,"_PIN","."),"PIN","."),_xlpm.mainPart,MID(_xlpm.cleanRaw,2,FIND(".",_xlpm.cleanRaw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3" t="str">
        <f>_xlfn.LET(_xlpm.raw,_xlfn.XLOOKUP(A523,SITE3!$C$4:$C$1313,SITE3!$E$4:$E$1313),_xlpm.cleanRaw,SUBSTITUTE(SUBSTITUTE(_xlpm.raw,"_PIN","."),"PIN","."),_xlpm.mainPart,MID(_xlpm.cleanRaw,2,FIND(".",_xlpm.cleanRaw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3" t="str">
        <f>_xlfn.LET(_xlpm.raw,_xlfn.XLOOKUP(A523,SITE5!$C$4:$C$1313,SITE5!$E$4:$E$1313),_xlpm.cleanRaw,SUBSTITUTE(SUBSTITUTE(_xlpm.raw,"_PIN","."),"PIN","."),_xlpm.mainPart,MID(_xlpm.cleanRaw,2,FIND(".",_xlpm.cleanRaw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3" t="str">
        <f>""</f>
        <v/>
      </c>
      <c r="J523" t="str">
        <f t="shared" si="8"/>
        <v>BB66;VSS;;2.57399999999999;18.511;;;;</v>
      </c>
    </row>
    <row r="524" spans="1:10">
      <c r="A524" t="s">
        <v>5288</v>
      </c>
      <c r="B524" t="str">
        <f>_xlfn.XLOOKUP(A524,SITE1!$R$4:$R$1313,SITE1!$S$4:$S$1313)</f>
        <v>VSS</v>
      </c>
      <c r="C524" t="str" cm="1">
        <f t="array" ref="C524">_xlfn.TEXTJOIN(",",TRUE,_xlfn.UNIQUE(TRANSPOSE(_xlfn.MAP(_xlfn.XLOOKUP(A524,SITE1!$C$4:$C$1313,SITE1!$F$4:$L$1313),_xlfn.LAMBDA(_xlpm.x,IF(_xlpm.x&lt;&gt;"",TRIM(CLEAN(LEFT(_xlpm.x,FIND(".",_xlpm.x &amp; ".")-1))),""))))))</f>
        <v/>
      </c>
      <c r="D524">
        <v>1.6599999999999899</v>
      </c>
      <c r="E524">
        <v>18.309999999999999</v>
      </c>
      <c r="F524" t="str">
        <f>_xlfn.LET(_xlpm.raw,_xlfn.XLOOKUP(A524,SITE1!$C$4:$C$1313,SITE1!$E$4:$E$1313),_xlpm.cleanRaw,SUBSTITUTE(SUBSTITUTE(_xlpm.raw,"_PIN","."),"PIN","."),_xlpm.mainPart,MID(_xlpm.cleanRaw,2,FIND(".",_xlpm.cleanRaw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4" t="str">
        <f>_xlfn.LET(_xlpm.raw,_xlfn.XLOOKUP(A524,SITE5!$C$4:$C$1313,SITE5!$E$4:$E$1313),_xlpm.cleanRaw,SUBSTITUTE(SUBSTITUTE(_xlpm.raw,"_PIN","."),"PIN","."),_xlpm.mainPart,MID(_xlpm.cleanRaw,2,FIND(".",_xlpm.cleanRaw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4" t="str">
        <f>""</f>
        <v/>
      </c>
      <c r="J524" t="str">
        <f t="shared" si="8"/>
        <v>BB68;VSS;;1.65999999999999;18.31;;;;</v>
      </c>
    </row>
    <row r="525" spans="1:10">
      <c r="A525" t="s">
        <v>5289</v>
      </c>
      <c r="B525" t="str">
        <f>_xlfn.XLOOKUP(A525,SITE1!$R$4:$R$1313,SITE1!$S$4:$S$1313)</f>
        <v>VSS</v>
      </c>
      <c r="C525" t="str" cm="1">
        <f t="array" ref="C525">_xlfn.TEXTJOIN(",",TRUE,_xlfn.UNIQUE(TRANSPOSE(_xlfn.MAP(_xlfn.XLOOKUP(A525,SITE1!$C$4:$C$1313,SITE1!$F$4:$L$1313),_xlfn.LAMBDA(_xlpm.x,IF(_xlpm.x&lt;&gt;"",TRIM(CLEAN(LEFT(_xlpm.x,FIND(".",_xlpm.x &amp; ".")-1))),""))))))</f>
        <v/>
      </c>
      <c r="D525">
        <v>0.82999999999999796</v>
      </c>
      <c r="E525">
        <v>18.309999999999999</v>
      </c>
      <c r="F525" t="str">
        <f>_xlfn.LET(_xlpm.raw,_xlfn.XLOOKUP(A525,SITE1!$C$4:$C$1313,SITE1!$E$4:$E$1313),_xlpm.cleanRaw,SUBSTITUTE(SUBSTITUTE(_xlpm.raw,"_PIN","."),"PIN","."),_xlpm.mainPart,MID(_xlpm.cleanRaw,2,FIND(".",_xlpm.cleanRaw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5" t="str">
        <f>_xlfn.LET(_xlpm.raw,_xlfn.XLOOKUP(A525,SITE3!$C$4:$C$1313,SITE3!$E$4:$E$1313),_xlpm.cleanRaw,SUBSTITUTE(SUBSTITUTE(_xlpm.raw,"_PIN","."),"PIN","."),_xlpm.mainPart,MID(_xlpm.cleanRaw,2,FIND(".",_xlpm.cleanRaw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5" t="str">
        <f>_xlfn.LET(_xlpm.raw,_xlfn.XLOOKUP(A525,SITE5!$C$4:$C$1313,SITE5!$E$4:$E$1313),_xlpm.cleanRaw,SUBSTITUTE(SUBSTITUTE(_xlpm.raw,"_PIN","."),"PIN","."),_xlpm.mainPart,MID(_xlpm.cleanRaw,2,FIND(".",_xlpm.cleanRaw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5" t="str">
        <f>""</f>
        <v/>
      </c>
      <c r="J525" t="str">
        <f t="shared" si="8"/>
        <v>BB70;VSS;;0.829999999999998;18.31;;;;</v>
      </c>
    </row>
    <row r="526" spans="1:10">
      <c r="A526" t="s">
        <v>5290</v>
      </c>
      <c r="B526" t="str">
        <f>_xlfn.XLOOKUP(A526,SITE1!$R$4:$R$1313,SITE1!$S$4:$S$1313)</f>
        <v>VSS</v>
      </c>
      <c r="C526" t="str" cm="1">
        <f t="array" ref="C526">_xlfn.TEXTJOIN(",",TRUE,_xlfn.UNIQUE(TRANSPOSE(_xlfn.MAP(_xlfn.XLOOKUP(A526,SITE1!$C$4:$C$1313,SITE1!$F$4:$L$1313),_xlfn.LAMBDA(_xlpm.x,IF(_xlpm.x&lt;&gt;"",TRIM(CLEAN(LEFT(_xlpm.x,FIND(".",_xlpm.x &amp; ".")-1))),""))))))</f>
        <v/>
      </c>
      <c r="D526">
        <v>0</v>
      </c>
      <c r="E526">
        <v>18.309999999999999</v>
      </c>
      <c r="F526" t="str">
        <f>_xlfn.LET(_xlpm.raw,_xlfn.XLOOKUP(A526,SITE1!$C$4:$C$1313,SITE1!$E$4:$E$1313),_xlpm.cleanRaw,SUBSTITUTE(SUBSTITUTE(_xlpm.raw,"_PIN","."),"PIN","."),_xlpm.mainPart,MID(_xlpm.cleanRaw,2,FIND(".",_xlpm.cleanRaw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6" t="str">
        <f>_xlfn.LET(_xlpm.raw,_xlfn.XLOOKUP(A526,SITE3!$C$4:$C$1313,SITE3!$E$4:$E$1313),_xlpm.cleanRaw,SUBSTITUTE(SUBSTITUTE(_xlpm.raw,"_PIN","."),"PIN","."),_xlpm.mainPart,MID(_xlpm.cleanRaw,2,FIND(".",_xlpm.cleanRaw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6" t="str">
        <f>_xlfn.LET(_xlpm.raw,_xlfn.XLOOKUP(A526,SITE5!$C$4:$C$1313,SITE5!$E$4:$E$1313),_xlpm.cleanRaw,SUBSTITUTE(SUBSTITUTE(_xlpm.raw,"_PIN","."),"PIN","."),_xlpm.mainPart,MID(_xlpm.cleanRaw,2,FIND(".",_xlpm.cleanRaw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6" t="str">
        <f>""</f>
        <v/>
      </c>
      <c r="J526" t="str">
        <f t="shared" si="8"/>
        <v>BB72;VSS;;0;18.31;;;;</v>
      </c>
    </row>
    <row r="527" spans="1:10">
      <c r="A527" t="s">
        <v>3574</v>
      </c>
      <c r="B527" t="str">
        <f>_xlfn.XLOOKUP(A527,SITE1!$R$4:$R$1313,SITE1!$S$4:$S$1313)</f>
        <v>GPP_H_14_SML3DATA_SML3DATAIE</v>
      </c>
      <c r="C527" t="str" cm="1">
        <f t="array" ref="C527">_xlfn.TEXTJOIN(",",TRUE,_xlfn.UNIQUE(TRANSPOSE(_xlfn.MAP(_xlfn.XLOOKUP(A527,SITE1!$C$4:$C$1313,SITE1!$F$4:$L$1313),_xlfn.LAMBDA(_xlpm.x,IF(_xlpm.x&lt;&gt;"",TRIM(CLEAN(LEFT(_xlpm.x,FIND(".",_xlpm.x &amp; ".")-1))),""))))))</f>
        <v/>
      </c>
      <c r="D527">
        <v>32.204999999999998</v>
      </c>
      <c r="E527">
        <v>18.809999999999999</v>
      </c>
      <c r="F527" t="str">
        <f>_xlfn.LET(_xlpm.raw,_xlfn.XLOOKUP(A527,SITE1!$C$4:$C$1313,SITE1!$E$4:$E$1313),_xlpm.cleanRaw,SUBSTITUTE(SUBSTITUTE(_xlpm.raw,"_PIN","."),"PIN","."),_xlpm.mainPart,MID(_xlpm.cleanRaw,2,FIND(".",_xlpm.cleanRaw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527" t="str">
        <f>_xlfn.LET(_xlpm.raw,_xlfn.XLOOKUP(A527,SITE3!$C$4:$C$1313,SITE3!$E$4:$E$1313),_xlpm.cleanRaw,SUBSTITUTE(SUBSTITUTE(_xlpm.raw,"_PIN","."),"PIN","."),_xlpm.mainPart,MID(_xlpm.cleanRaw,2,FIND(".",_xlpm.cleanRaw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527" t="str">
        <f>_xlfn.LET(_xlpm.raw,_xlfn.XLOOKUP(A527,SITE5!$C$4:$C$1313,SITE5!$E$4:$E$1313),_xlpm.cleanRaw,SUBSTITUTE(SUBSTITUTE(_xlpm.raw,"_PIN","."),"PIN","."),_xlpm.mainPart,MID(_xlpm.cleanRaw,2,FIND(".",_xlpm.cleanRaw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702052</v>
      </c>
      <c r="I527" t="str">
        <f>""</f>
        <v/>
      </c>
      <c r="J527" t="str">
        <f t="shared" si="8"/>
        <v>BC2;GPP_H_14_SML3DATA_SML3DATAIE;;32.205;18.81;608064;805061;702052;</v>
      </c>
    </row>
    <row r="528" spans="1:10">
      <c r="A528" t="s">
        <v>3575</v>
      </c>
      <c r="B528" t="str">
        <f>_xlfn.XLOOKUP(A528,SITE1!$R$4:$R$1313,SITE1!$S$4:$S$1313)</f>
        <v>GPP_H_18_SML4ALERTB_SML4ALERTBIE</v>
      </c>
      <c r="C528" t="str" cm="1">
        <f t="array" ref="C528">_xlfn.TEXTJOIN(",",TRUE,_xlfn.UNIQUE(TRANSPOSE(_xlfn.MAP(_xlfn.XLOOKUP(A528,SITE1!$C$4:$C$1313,SITE1!$F$4:$L$1313),_xlfn.LAMBDA(_xlpm.x,IF(_xlpm.x&lt;&gt;"",TRIM(CLEAN(LEFT(_xlpm.x,FIND(".",_xlpm.x &amp; ".")-1))),""))))))</f>
        <v/>
      </c>
      <c r="D528">
        <v>31.375</v>
      </c>
      <c r="E528">
        <v>18.809999999999999</v>
      </c>
      <c r="F528" t="str">
        <f>_xlfn.LET(_xlpm.raw,_xlfn.XLOOKUP(A528,SITE1!$C$4:$C$1313,SITE1!$E$4:$E$1313),_xlpm.cleanRaw,SUBSTITUTE(SUBSTITUTE(_xlpm.raw,"_PIN","."),"PIN","."),_xlpm.mainPart,MID(_xlpm.cleanRaw,2,FIND(".",_xlpm.cleanRaw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G528" t="str">
        <f>_xlfn.LET(_xlpm.raw,_xlfn.XLOOKUP(A528,SITE3!$C$4:$C$1313,SITE3!$E$4:$E$1313),_xlpm.cleanRaw,SUBSTITUTE(SUBSTITUTE(_xlpm.raw,"_PIN","."),"PIN","."),_xlpm.mainPart,MID(_xlpm.cleanRaw,2,FIND(".",_xlpm.cleanRaw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H528" t="str">
        <f>_xlfn.LET(_xlpm.raw,_xlfn.XLOOKUP(A528,SITE5!$C$4:$C$1313,SITE5!$E$4:$E$1313),_xlpm.cleanRaw,SUBSTITUTE(SUBSTITUTE(_xlpm.raw,"_PIN","."),"PIN","."),_xlpm.mainPart,MID(_xlpm.cleanRaw,2,FIND(".",_xlpm.cleanRaw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809120</v>
      </c>
      <c r="I528" t="str">
        <f>""</f>
        <v/>
      </c>
      <c r="J528" t="str">
        <f t="shared" si="8"/>
        <v>BC4;GPP_H_18_SML4ALERTB_SML4ALERTBIE;;31.375;18.81;507113;504125;809120;</v>
      </c>
    </row>
    <row r="529" spans="1:10">
      <c r="A529" t="s">
        <v>5291</v>
      </c>
      <c r="B529" t="str">
        <f>_xlfn.XLOOKUP(A529,SITE1!$R$4:$R$1313,SITE1!$S$4:$S$1313)</f>
        <v>VSS</v>
      </c>
      <c r="C529" t="str" cm="1">
        <f t="array" ref="C529">_xlfn.TEXTJOIN(",",TRUE,_xlfn.UNIQUE(TRANSPOSE(_xlfn.MAP(_xlfn.XLOOKUP(A529,SITE1!$C$4:$C$1313,SITE1!$F$4:$L$1313),_xlfn.LAMBDA(_xlpm.x,IF(_xlpm.x&lt;&gt;"",TRIM(CLEAN(LEFT(_xlpm.x,FIND(".",_xlpm.x &amp; ".")-1))),""))))))</f>
        <v/>
      </c>
      <c r="D529">
        <v>1.2449999999999899</v>
      </c>
      <c r="E529">
        <v>18.809999999999999</v>
      </c>
      <c r="F529" t="str">
        <f>_xlfn.LET(_xlpm.raw,_xlfn.XLOOKUP(A529,SITE1!$C$4:$C$1313,SITE1!$E$4:$E$1313),_xlpm.cleanRaw,SUBSTITUTE(SUBSTITUTE(_xlpm.raw,"_PIN","."),"PIN","."),_xlpm.mainPart,MID(_xlpm.cleanRaw,2,FIND(".",_xlpm.cleanRaw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9" t="str">
        <f>_xlfn.LET(_xlpm.raw,_xlfn.XLOOKUP(A529,SITE3!$C$4:$C$1313,SITE3!$E$4:$E$1313),_xlpm.cleanRaw,SUBSTITUTE(SUBSTITUTE(_xlpm.raw,"_PIN","."),"PIN","."),_xlpm.mainPart,MID(_xlpm.cleanRaw,2,FIND(".",_xlpm.cleanRaw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9" t="str">
        <f>_xlfn.LET(_xlpm.raw,_xlfn.XLOOKUP(A529,SITE5!$C$4:$C$1313,SITE5!$E$4:$E$1313),_xlpm.cleanRaw,SUBSTITUTE(SUBSTITUTE(_xlpm.raw,"_PIN","."),"PIN","."),_xlpm.mainPart,MID(_xlpm.cleanRaw,2,FIND(".",_xlpm.cleanRaw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9" t="str">
        <f>""</f>
        <v/>
      </c>
      <c r="J529" t="str">
        <f t="shared" si="8"/>
        <v>BC69;VSS;;1.24499999999999;18.81;;;;</v>
      </c>
    </row>
    <row r="530" spans="1:10">
      <c r="A530" t="s">
        <v>5292</v>
      </c>
      <c r="B530" t="str">
        <f>_xlfn.XLOOKUP(A530,SITE1!$R$4:$R$1313,SITE1!$S$4:$S$1313)</f>
        <v>VSS</v>
      </c>
      <c r="C530" t="str" cm="1">
        <f t="array" ref="C530">_xlfn.TEXTJOIN(",",TRUE,_xlfn.UNIQUE(TRANSPOSE(_xlfn.MAP(_xlfn.XLOOKUP(A530,SITE1!$C$4:$C$1313,SITE1!$F$4:$L$1313),_xlfn.LAMBDA(_xlpm.x,IF(_xlpm.x&lt;&gt;"",TRIM(CLEAN(LEFT(_xlpm.x,FIND(".",_xlpm.x &amp; ".")-1))),""))))))</f>
        <v/>
      </c>
      <c r="D530">
        <v>0.41499999999999898</v>
      </c>
      <c r="E530">
        <v>18.809999999999999</v>
      </c>
      <c r="F530" t="str">
        <f>_xlfn.LET(_xlpm.raw,_xlfn.XLOOKUP(A530,SITE1!$C$4:$C$1313,SITE1!$E$4:$E$1313),_xlpm.cleanRaw,SUBSTITUTE(SUBSTITUTE(_xlpm.raw,"_PIN","."),"PIN","."),_xlpm.mainPart,MID(_xlpm.cleanRaw,2,FIND(".",_xlpm.cleanRaw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0" t="str">
        <f>_xlfn.LET(_xlpm.raw,_xlfn.XLOOKUP(A530,SITE3!$C$4:$C$1313,SITE3!$E$4:$E$1313),_xlpm.cleanRaw,SUBSTITUTE(SUBSTITUTE(_xlpm.raw,"_PIN","."),"PIN","."),_xlpm.mainPart,MID(_xlpm.cleanRaw,2,FIND(".",_xlpm.cleanRaw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0" t="str">
        <f>_xlfn.LET(_xlpm.raw,_xlfn.XLOOKUP(A530,SITE5!$C$4:$C$1313,SITE5!$E$4:$E$1313),_xlpm.cleanRaw,SUBSTITUTE(SUBSTITUTE(_xlpm.raw,"_PIN","."),"PIN","."),_xlpm.mainPart,MID(_xlpm.cleanRaw,2,FIND(".",_xlpm.cleanRaw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0" t="str">
        <f>""</f>
        <v/>
      </c>
      <c r="J530" t="str">
        <f t="shared" si="8"/>
        <v>BC71;VSS;;0.414999999999999;18.81;;;;</v>
      </c>
    </row>
    <row r="531" spans="1:10">
      <c r="A531" t="s">
        <v>4317</v>
      </c>
      <c r="B531" t="str">
        <f>_xlfn.XLOOKUP(A531,SITE1!$R$4:$R$1313,SITE1!$S$4:$S$1313)</f>
        <v>GPP_H_11_SML2DATA_SML2DATAIE</v>
      </c>
      <c r="C531" t="str" cm="1">
        <f t="array" ref="C531">_xlfn.TEXTJOIN(",",TRUE,_xlfn.UNIQUE(TRANSPOSE(_xlfn.MAP(_xlfn.XLOOKUP(A531,SITE1!$C$4:$C$1313,SITE1!$F$4:$L$1313),_xlfn.LAMBDA(_xlpm.x,IF(_xlpm.x&lt;&gt;"",TRIM(CLEAN(LEFT(_xlpm.x,FIND(".",_xlpm.x &amp; ".")-1))),""))))))</f>
        <v/>
      </c>
      <c r="D531">
        <v>32.619999999999997</v>
      </c>
      <c r="E531">
        <v>19.309999999999999</v>
      </c>
      <c r="F531" t="str">
        <f>_xlfn.LET(_xlpm.raw,_xlfn.XLOOKUP(A531,SITE1!$C$4:$C$1313,SITE1!$E$4:$E$1313),_xlpm.cleanRaw,SUBSTITUTE(SUBSTITUTE(_xlpm.raw,"_PIN","."),"PIN","."),_xlpm.mainPart,MID(_xlpm.cleanRaw,2,FIND(".",_xlpm.cleanRaw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531" t="str">
        <f>_xlfn.LET(_xlpm.raw,_xlfn.XLOOKUP(A531,SITE3!$C$4:$C$1313,SITE3!$E$4:$E$1313),_xlpm.cleanRaw,SUBSTITUTE(SUBSTITUTE(_xlpm.raw,"_PIN","."),"PIN","."),_xlpm.mainPart,MID(_xlpm.cleanRaw,2,FIND(".",_xlpm.cleanRaw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531" t="str">
        <f>_xlfn.LET(_xlpm.raw,_xlfn.XLOOKUP(A531,SITE5!$C$4:$C$1313,SITE5!$E$4:$E$1313),_xlpm.cleanRaw,SUBSTITUTE(SUBSTITUTE(_xlpm.raw,"_PIN","."),"PIN","."),_xlpm.mainPart,MID(_xlpm.cleanRaw,2,FIND(".",_xlpm.cleanRaw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706015</v>
      </c>
      <c r="I531" t="str">
        <f>""</f>
        <v/>
      </c>
      <c r="J531" t="str">
        <f t="shared" si="8"/>
        <v>BD1;GPP_H_11_SML2DATA_SML2DATAIE;;32.62;19.31;604015;801015;706015;</v>
      </c>
    </row>
    <row r="532" spans="1:10">
      <c r="A532" t="s">
        <v>3734</v>
      </c>
      <c r="B532" t="str">
        <f>_xlfn.XLOOKUP(A532,SITE1!$R$4:$R$1313,SITE1!$S$4:$S$1313)</f>
        <v>GPP_H_19_SSATAXPCIE1_SSATAGP1</v>
      </c>
      <c r="C532" t="str" cm="1">
        <f t="array" ref="C532">_xlfn.TEXTJOIN(",",TRUE,_xlfn.UNIQUE(TRANSPOSE(_xlfn.MAP(_xlfn.XLOOKUP(A532,SITE1!$C$4:$C$1313,SITE1!$F$4:$L$1313),_xlfn.LAMBDA(_xlpm.x,IF(_xlpm.x&lt;&gt;"",TRIM(CLEAN(LEFT(_xlpm.x,FIND(".",_xlpm.x &amp; ".")-1))),""))))))</f>
        <v/>
      </c>
      <c r="D532">
        <v>31.79</v>
      </c>
      <c r="E532">
        <v>19.309999999999999</v>
      </c>
      <c r="F532" t="str">
        <f>_xlfn.LET(_xlpm.raw,_xlfn.XLOOKUP(A532,SITE1!$C$4:$C$1313,SITE1!$E$4:$E$1313),_xlpm.cleanRaw,SUBSTITUTE(SUBSTITUTE(_xlpm.raw,"_PIN","."),"PIN","."),_xlpm.mainPart,MID(_xlpm.cleanRaw,2,FIND(".",_xlpm.cleanRaw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603117</v>
      </c>
      <c r="G532" t="str">
        <f>_xlfn.LET(_xlpm.raw,_xlfn.XLOOKUP(A532,SITE3!$C$4:$C$1313,SITE3!$E$4:$E$1313),_xlpm.cleanRaw,SUBSTITUTE(SUBSTITUTE(_xlpm.raw,"_PIN","."),"PIN","."),_xlpm.mainPart,MID(_xlpm.cleanRaw,2,FIND(".",_xlpm.cleanRaw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501117</v>
      </c>
      <c r="H532" t="str">
        <f>_xlfn.LET(_xlpm.raw,_xlfn.XLOOKUP(A532,SITE5!$C$4:$C$1313,SITE5!$E$4:$E$1313),_xlpm.cleanRaw,SUBSTITUTE(SUBSTITUTE(_xlpm.raw,"_PIN","."),"PIN","."),_xlpm.mainPart,MID(_xlpm.cleanRaw,2,FIND(".",_xlpm.cleanRaw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707117</v>
      </c>
      <c r="I532" t="str">
        <f>""</f>
        <v/>
      </c>
      <c r="J532" t="str">
        <f t="shared" si="8"/>
        <v>BD3;GPP_H_19_SSATAXPCIE1_SSATAGP1;;31.79;19.31;603117;501117;707117;</v>
      </c>
    </row>
    <row r="533" spans="1:10">
      <c r="A533" t="s">
        <v>3735</v>
      </c>
      <c r="B533" t="str">
        <f>_xlfn.XLOOKUP(A533,SITE1!$R$4:$R$1313,SITE1!$S$4:$S$1313)</f>
        <v>VSS</v>
      </c>
      <c r="C533" t="str" cm="1">
        <f t="array" ref="C533">_xlfn.TEXTJOIN(",",TRUE,_xlfn.UNIQUE(TRANSPOSE(_xlfn.MAP(_xlfn.XLOOKUP(A533,SITE1!$C$4:$C$1313,SITE1!$F$4:$L$1313),_xlfn.LAMBDA(_xlpm.x,IF(_xlpm.x&lt;&gt;"",TRIM(CLEAN(LEFT(_xlpm.x,FIND(".",_xlpm.x &amp; ".")-1))),""))))))</f>
        <v/>
      </c>
      <c r="D533">
        <v>30.96</v>
      </c>
      <c r="E533">
        <v>19.309999999999999</v>
      </c>
      <c r="F533" t="str">
        <f>_xlfn.LET(_xlpm.raw,_xlfn.XLOOKUP(A533,SITE1!$C$4:$C$1313,SITE1!$E$4:$E$1313),_xlpm.cleanRaw,SUBSTITUTE(SUBSTITUTE(_xlpm.raw,"_PIN","."),"PIN","."),_xlpm.mainPart,MID(_xlpm.cleanRaw,2,FIND(".",_xlpm.cleanRaw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3" t="str">
        <f>_xlfn.LET(_xlpm.raw,_xlfn.XLOOKUP(A533,SITE3!$C$4:$C$1313,SITE3!$E$4:$E$1313),_xlpm.cleanRaw,SUBSTITUTE(SUBSTITUTE(_xlpm.raw,"_PIN","."),"PIN","."),_xlpm.mainPart,MID(_xlpm.cleanRaw,2,FIND(".",_xlpm.cleanRaw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3" t="str">
        <f>_xlfn.LET(_xlpm.raw,_xlfn.XLOOKUP(A533,SITE5!$C$4:$C$1313,SITE5!$E$4:$E$1313),_xlpm.cleanRaw,SUBSTITUTE(SUBSTITUTE(_xlpm.raw,"_PIN","."),"PIN","."),_xlpm.mainPart,MID(_xlpm.cleanRaw,2,FIND(".",_xlpm.cleanRaw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3" t="str">
        <f>""</f>
        <v/>
      </c>
      <c r="J533" t="str">
        <f t="shared" si="8"/>
        <v>BD5;VSS;;30.96;19.31;;;;</v>
      </c>
    </row>
    <row r="534" spans="1:10">
      <c r="A534" t="s">
        <v>3736</v>
      </c>
      <c r="B534" t="str">
        <f>_xlfn.XLOOKUP(A534,SITE1!$R$4:$R$1313,SITE1!$S$4:$S$1313)</f>
        <v>GPP_G_17_ADR_COMPLETE</v>
      </c>
      <c r="C534" t="str" cm="1">
        <f t="array" ref="C534">_xlfn.TEXTJOIN(",",TRUE,_xlfn.UNIQUE(TRANSPOSE(_xlfn.MAP(_xlfn.XLOOKUP(A534,SITE1!$C$4:$C$1313,SITE1!$F$4:$L$1313),_xlfn.LAMBDA(_xlpm.x,IF(_xlpm.x&lt;&gt;"",TRIM(CLEAN(LEFT(_xlpm.x,FIND(".",_xlpm.x &amp; ".")-1))),""))))))</f>
        <v/>
      </c>
      <c r="D534">
        <v>29.187999999999999</v>
      </c>
      <c r="E534">
        <v>19.006</v>
      </c>
      <c r="F534" t="str">
        <f>_xlfn.LET(_xlpm.raw,_xlfn.XLOOKUP(A534,SITE1!$C$4:$C$1313,SITE1!$E$4:$E$1313),_xlpm.cleanRaw,SUBSTITUTE(SUBSTITUTE(_xlpm.raw,"_PIN","."),"PIN","."),_xlpm.mainPart,MID(_xlpm.cleanRaw,2,FIND(".",_xlpm.cleanRaw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534" t="str">
        <f>_xlfn.LET(_xlpm.raw,_xlfn.XLOOKUP(A534,SITE3!$C$4:$C$1313,SITE3!$E$4:$E$1313),_xlpm.cleanRaw,SUBSTITUTE(SUBSTITUTE(_xlpm.raw,"_PIN","."),"PIN","."),_xlpm.mainPart,MID(_xlpm.cleanRaw,2,FIND(".",_xlpm.cleanRaw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804014</v>
      </c>
      <c r="H534" t="str">
        <f>_xlfn.LET(_xlpm.raw,_xlfn.XLOOKUP(A534,SITE5!$C$4:$C$1313,SITE5!$E$4:$E$1313),_xlpm.cleanRaw,SUBSTITUTE(SUBSTITUTE(_xlpm.raw,"_PIN","."),"PIN","."),_xlpm.mainPart,MID(_xlpm.cleanRaw,2,FIND(".",_xlpm.cleanRaw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703014</v>
      </c>
      <c r="I534" t="str">
        <f>""</f>
        <v/>
      </c>
      <c r="J534" t="str">
        <f t="shared" si="8"/>
        <v>BD9;GPP_G_17_ADR_COMPLETE;;29.188;19.006;607014;804014;703014;</v>
      </c>
    </row>
    <row r="535" spans="1:10">
      <c r="A535" t="s">
        <v>3737</v>
      </c>
      <c r="B535" t="str">
        <f>_xlfn.XLOOKUP(A535,SITE1!$R$4:$R$1313,SITE1!$S$4:$S$1313)</f>
        <v>GPP_G_12_GSXDOUT</v>
      </c>
      <c r="C535" t="str" cm="1">
        <f t="array" ref="C535">_xlfn.TEXTJOIN(",",TRUE,_xlfn.UNIQUE(TRANSPOSE(_xlfn.MAP(_xlfn.XLOOKUP(A535,SITE1!$C$4:$C$1313,SITE1!$F$4:$L$1313),_xlfn.LAMBDA(_xlpm.x,IF(_xlpm.x&lt;&gt;"",TRIM(CLEAN(LEFT(_xlpm.x,FIND(".",_xlpm.x &amp; ".")-1))),""))))))</f>
        <v/>
      </c>
      <c r="D535">
        <v>27.470999999999901</v>
      </c>
      <c r="E535">
        <v>19.006</v>
      </c>
      <c r="F535" t="str">
        <f>_xlfn.LET(_xlpm.raw,_xlfn.XLOOKUP(A535,SITE1!$C$4:$C$1313,SITE1!$E$4:$E$1313),_xlpm.cleanRaw,SUBSTITUTE(SUBSTITUTE(_xlpm.raw,"_PIN","."),"PIN","."),_xlpm.mainPart,MID(_xlpm.cleanRaw,2,FIND(".",_xlpm.cleanRaw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535" t="str">
        <f>_xlfn.LET(_xlpm.raw,_xlfn.XLOOKUP(A535,SITE3!$C$4:$C$1313,SITE3!$E$4:$E$1313),_xlpm.cleanRaw,SUBSTITUTE(SUBSTITUTE(_xlpm.raw,"_PIN","."),"PIN","."),_xlpm.mainPart,MID(_xlpm.cleanRaw,2,FIND(".",_xlpm.cleanRaw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801010</v>
      </c>
      <c r="H535" t="str">
        <f>_xlfn.LET(_xlpm.raw,_xlfn.XLOOKUP(A535,SITE5!$C$4:$C$1313,SITE5!$E$4:$E$1313),_xlpm.cleanRaw,SUBSTITUTE(SUBSTITUTE(_xlpm.raw,"_PIN","."),"PIN","."),_xlpm.mainPart,MID(_xlpm.cleanRaw,2,FIND(".",_xlpm.cleanRaw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535" t="str">
        <f>""</f>
        <v/>
      </c>
      <c r="J535" t="str">
        <f t="shared" si="8"/>
        <v>BD13;GPP_G_12_GSXDOUT;;27.4709999999999;19.006;604010;801010;706010;</v>
      </c>
    </row>
    <row r="536" spans="1:10">
      <c r="A536" t="s">
        <v>3738</v>
      </c>
      <c r="B536" t="str">
        <f>_xlfn.XLOOKUP(A536,SITE1!$R$4:$R$1313,SITE1!$S$4:$S$1313)</f>
        <v>GPP_G_16_GSXCLK</v>
      </c>
      <c r="C536" t="str" cm="1">
        <f t="array" ref="C536">_xlfn.TEXTJOIN(",",TRUE,_xlfn.UNIQUE(TRANSPOSE(_xlfn.MAP(_xlfn.XLOOKUP(A536,SITE1!$C$4:$C$1313,SITE1!$F$4:$L$1313),_xlfn.LAMBDA(_xlpm.x,IF(_xlpm.x&lt;&gt;"",TRIM(CLEAN(LEFT(_xlpm.x,FIND(".",_xlpm.x &amp; ".")-1))),""))))))</f>
        <v/>
      </c>
      <c r="D536">
        <v>25.753999999999898</v>
      </c>
      <c r="E536">
        <v>19.006</v>
      </c>
      <c r="F536" t="str">
        <f>_xlfn.LET(_xlpm.raw,_xlfn.XLOOKUP(A536,SITE1!$C$4:$C$1313,SITE1!$E$4:$E$1313),_xlpm.cleanRaw,SUBSTITUTE(SUBSTITUTE(_xlpm.raw,"_PIN","."),"PIN","."),_xlpm.mainPart,MID(_xlpm.cleanRaw,2,FIND(".",_xlpm.cleanRaw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536" t="str">
        <f>_xlfn.LET(_xlpm.raw,_xlfn.XLOOKUP(A536,SITE3!$C$4:$C$1313,SITE3!$E$4:$E$1313),_xlpm.cleanRaw,SUBSTITUTE(SUBSTITUTE(_xlpm.raw,"_PIN","."),"PIN","."),_xlpm.mainPart,MID(_xlpm.cleanRaw,2,FIND(".",_xlpm.cleanRaw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536" t="str">
        <f>_xlfn.LET(_xlpm.raw,_xlfn.XLOOKUP(A536,SITE5!$C$4:$C$1313,SITE5!$E$4:$E$1313),_xlpm.cleanRaw,SUBSTITUTE(SUBSTITUTE(_xlpm.raw,"_PIN","."),"PIN","."),_xlpm.mainPart,MID(_xlpm.cleanRaw,2,FIND(".",_xlpm.cleanRaw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706029</v>
      </c>
      <c r="I536" t="str">
        <f>""</f>
        <v/>
      </c>
      <c r="J536" t="str">
        <f t="shared" si="8"/>
        <v>BD17;GPP_G_16_GSXCLK;;25.7539999999999;19.006;604029;801029;706029;</v>
      </c>
    </row>
    <row r="537" spans="1:10">
      <c r="A537" t="s">
        <v>4299</v>
      </c>
      <c r="B537" t="str">
        <f>_xlfn.XLOOKUP(A537,SITE1!$R$4:$R$1313,SITE1!$S$4:$S$1313)</f>
        <v>GPP_G_22_SSATA_DEVSLP_2</v>
      </c>
      <c r="C537" t="str" cm="1">
        <f t="array" ref="C537">_xlfn.TEXTJOIN(",",TRUE,_xlfn.UNIQUE(TRANSPOSE(_xlfn.MAP(_xlfn.XLOOKUP(A537,SITE1!$C$4:$C$1313,SITE1!$F$4:$L$1313),_xlfn.LAMBDA(_xlpm.x,IF(_xlpm.x&lt;&gt;"",TRIM(CLEAN(LEFT(_xlpm.x,FIND(".",_xlpm.x &amp; ".")-1))),""))))))</f>
        <v/>
      </c>
      <c r="D537">
        <v>24.036999999999999</v>
      </c>
      <c r="E537">
        <v>19.006</v>
      </c>
      <c r="F537" t="str">
        <f>_xlfn.LET(_xlpm.raw,_xlfn.XLOOKUP(A537,SITE1!$C$4:$C$1313,SITE1!$E$4:$E$1313),_xlpm.cleanRaw,SUBSTITUTE(SUBSTITUTE(_xlpm.raw,"_PIN","."),"PIN","."),_xlpm.mainPart,MID(_xlpm.cleanRaw,2,FIND(".",_xlpm.cleanRaw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537" t="str">
        <f>_xlfn.LET(_xlpm.raw,_xlfn.XLOOKUP(A537,SITE3!$C$4:$C$1313,SITE3!$E$4:$E$1313),_xlpm.cleanRaw,SUBSTITUTE(SUBSTITUTE(_xlpm.raw,"_PIN","."),"PIN","."),_xlpm.mainPart,MID(_xlpm.cleanRaw,2,FIND(".",_xlpm.cleanRaw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801023</v>
      </c>
      <c r="H537" t="str">
        <f>_xlfn.LET(_xlpm.raw,_xlfn.XLOOKUP(A537,SITE5!$C$4:$C$1313,SITE5!$E$4:$E$1313),_xlpm.cleanRaw,SUBSTITUTE(SUBSTITUTE(_xlpm.raw,"_PIN","."),"PIN","."),_xlpm.mainPart,MID(_xlpm.cleanRaw,2,FIND(".",_xlpm.cleanRaw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706025</v>
      </c>
      <c r="I537" t="str">
        <f>""</f>
        <v/>
      </c>
      <c r="J537" t="str">
        <f t="shared" si="8"/>
        <v>BD20;GPP_G_22_SSATA_DEVSLP_2;;24.037;19.006;604025;801023;706025;</v>
      </c>
    </row>
    <row r="538" spans="1:10">
      <c r="A538" t="s">
        <v>5293</v>
      </c>
      <c r="B538" t="str">
        <f>_xlfn.XLOOKUP(A538,SITE1!$R$4:$R$1313,SITE1!$S$4:$S$1313)</f>
        <v>VSS</v>
      </c>
      <c r="C538" t="str" cm="1">
        <f t="array" ref="C538">_xlfn.TEXTJOIN(",",TRUE,_xlfn.UNIQUE(TRANSPOSE(_xlfn.MAP(_xlfn.XLOOKUP(A538,SITE1!$C$4:$C$1313,SITE1!$F$4:$L$1313),_xlfn.LAMBDA(_xlpm.x,IF(_xlpm.x&lt;&gt;"",TRIM(CLEAN(LEFT(_xlpm.x,FIND(".",_xlpm.x &amp; ".")-1))),""))))))</f>
        <v/>
      </c>
      <c r="D538">
        <v>22.32</v>
      </c>
      <c r="E538">
        <v>19.006</v>
      </c>
      <c r="F538" t="str">
        <f>_xlfn.LET(_xlpm.raw,_xlfn.XLOOKUP(A538,SITE1!$C$4:$C$1313,SITE1!$E$4:$E$1313),_xlpm.cleanRaw,SUBSTITUTE(SUBSTITUTE(_xlpm.raw,"_PIN","."),"PIN","."),_xlpm.mainPart,MID(_xlpm.cleanRaw,2,FIND(".",_xlpm.cleanRaw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8" t="str">
        <f>_xlfn.LET(_xlpm.raw,_xlfn.XLOOKUP(A538,SITE5!$C$4:$C$1313,SITE5!$E$4:$E$1313),_xlpm.cleanRaw,SUBSTITUTE(SUBSTITUTE(_xlpm.raw,"_PIN","."),"PIN","."),_xlpm.mainPart,MID(_xlpm.cleanRaw,2,FIND(".",_xlpm.cleanRaw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8" t="str">
        <f>""</f>
        <v/>
      </c>
      <c r="J538" t="str">
        <f t="shared" si="8"/>
        <v>BD24;VSS;;22.32;19.006;;;;</v>
      </c>
    </row>
    <row r="539" spans="1:10">
      <c r="A539" t="s">
        <v>3739</v>
      </c>
      <c r="B539" t="str">
        <f>_xlfn.XLOOKUP(A539,SITE1!$R$4:$R$1313,SITE1!$S$4:$S$1313)</f>
        <v>VSS</v>
      </c>
      <c r="C539" t="str" cm="1">
        <f t="array" ref="C539">_xlfn.TEXTJOIN(",",TRUE,_xlfn.UNIQUE(TRANSPOSE(_xlfn.MAP(_xlfn.XLOOKUP(A539,SITE1!$C$4:$C$1313,SITE1!$F$4:$L$1313),_xlfn.LAMBDA(_xlpm.x,IF(_xlpm.x&lt;&gt;"",TRIM(CLEAN(LEFT(_xlpm.x,FIND(".",_xlpm.x &amp; ".")-1))),""))))))</f>
        <v/>
      </c>
      <c r="D539">
        <v>20.602999999999899</v>
      </c>
      <c r="E539">
        <v>19.006</v>
      </c>
      <c r="F539" t="str">
        <f>_xlfn.LET(_xlpm.raw,_xlfn.XLOOKUP(A539,SITE1!$C$4:$C$1313,SITE1!$E$4:$E$1313),_xlpm.cleanRaw,SUBSTITUTE(SUBSTITUTE(_xlpm.raw,"_PIN","."),"PIN","."),_xlpm.mainPart,MID(_xlpm.cleanRaw,2,FIND(".",_xlpm.cleanRaw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9" t="str">
        <f>_xlfn.LET(_xlpm.raw,_xlfn.XLOOKUP(A539,SITE5!$C$4:$C$1313,SITE5!$E$4:$E$1313),_xlpm.cleanRaw,SUBSTITUTE(SUBSTITUTE(_xlpm.raw,"_PIN","."),"PIN","."),_xlpm.mainPart,MID(_xlpm.cleanRaw,2,FIND(".",_xlpm.cleanRaw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9" t="str">
        <f>""</f>
        <v/>
      </c>
      <c r="J539" t="str">
        <f t="shared" si="8"/>
        <v>BD27;VSS;;20.6029999999999;19.006;;;;</v>
      </c>
    </row>
    <row r="540" spans="1:10">
      <c r="A540" t="s">
        <v>5294</v>
      </c>
      <c r="B540" t="str">
        <f>_xlfn.XLOOKUP(A540,SITE1!$R$4:$R$1313,SITE1!$S$4:$S$1313)</f>
        <v>VSS</v>
      </c>
      <c r="C540" t="str" cm="1">
        <f t="array" ref="C540">_xlfn.TEXTJOIN(",",TRUE,_xlfn.UNIQUE(TRANSPOSE(_xlfn.MAP(_xlfn.XLOOKUP(A540,SITE1!$C$4:$C$1313,SITE1!$F$4:$L$1313),_xlfn.LAMBDA(_xlpm.x,IF(_xlpm.x&lt;&gt;"",TRIM(CLEAN(LEFT(_xlpm.x,FIND(".",_xlpm.x &amp; ".")-1))),""))))))</f>
        <v/>
      </c>
      <c r="D540">
        <v>18.885999999999999</v>
      </c>
      <c r="E540">
        <v>19.006</v>
      </c>
      <c r="F540" t="str">
        <f>_xlfn.LET(_xlpm.raw,_xlfn.XLOOKUP(A540,SITE1!$C$4:$C$1313,SITE1!$E$4:$E$1313),_xlpm.cleanRaw,SUBSTITUTE(SUBSTITUTE(_xlpm.raw,"_PIN","."),"PIN","."),_xlpm.mainPart,MID(_xlpm.cleanRaw,2,FIND(".",_xlpm.cleanRaw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0" t="str">
        <f>_xlfn.LET(_xlpm.raw,_xlfn.XLOOKUP(A540,SITE5!$C$4:$C$1313,SITE5!$E$4:$E$1313),_xlpm.cleanRaw,SUBSTITUTE(SUBSTITUTE(_xlpm.raw,"_PIN","."),"PIN","."),_xlpm.mainPart,MID(_xlpm.cleanRaw,2,FIND(".",_xlpm.cleanRaw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0" t="str">
        <f>""</f>
        <v/>
      </c>
      <c r="J540" t="str">
        <f t="shared" si="8"/>
        <v>BD31;VSS;;18.886;19.006;;;;</v>
      </c>
    </row>
    <row r="541" spans="1:10">
      <c r="A541" t="s">
        <v>5295</v>
      </c>
      <c r="B541" t="str">
        <f>_xlfn.XLOOKUP(A541,SITE1!$R$4:$R$1313,SITE1!$S$4:$S$1313)</f>
        <v>VSS</v>
      </c>
      <c r="C541" t="str" cm="1">
        <f t="array" ref="C541">_xlfn.TEXTJOIN(",",TRUE,_xlfn.UNIQUE(TRANSPOSE(_xlfn.MAP(_xlfn.XLOOKUP(A541,SITE1!$C$4:$C$1313,SITE1!$F$4:$L$1313),_xlfn.LAMBDA(_xlpm.x,IF(_xlpm.x&lt;&gt;"",TRIM(CLEAN(LEFT(_xlpm.x,FIND(".",_xlpm.x &amp; ".")-1))),""))))))</f>
        <v/>
      </c>
      <c r="D541">
        <v>17.168999999999901</v>
      </c>
      <c r="E541">
        <v>19.006</v>
      </c>
      <c r="F541" t="str">
        <f>_xlfn.LET(_xlpm.raw,_xlfn.XLOOKUP(A541,SITE1!$C$4:$C$1313,SITE1!$E$4:$E$1313),_xlpm.cleanRaw,SUBSTITUTE(SUBSTITUTE(_xlpm.raw,"_PIN","."),"PIN","."),_xlpm.mainPart,MID(_xlpm.cleanRaw,2,FIND(".",_xlpm.cleanRaw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1" t="str">
        <f>_xlfn.LET(_xlpm.raw,_xlfn.XLOOKUP(A541,SITE3!$C$4:$C$1313,SITE3!$E$4:$E$1313),_xlpm.cleanRaw,SUBSTITUTE(SUBSTITUTE(_xlpm.raw,"_PIN","."),"PIN","."),_xlpm.mainPart,MID(_xlpm.cleanRaw,2,FIND(".",_xlpm.cleanRaw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1" t="str">
        <f>_xlfn.LET(_xlpm.raw,_xlfn.XLOOKUP(A541,SITE5!$C$4:$C$1313,SITE5!$E$4:$E$1313),_xlpm.cleanRaw,SUBSTITUTE(SUBSTITUTE(_xlpm.raw,"_PIN","."),"PIN","."),_xlpm.mainPart,MID(_xlpm.cleanRaw,2,FIND(".",_xlpm.cleanRaw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1" t="str">
        <f>""</f>
        <v/>
      </c>
      <c r="J541" t="str">
        <f t="shared" si="8"/>
        <v>BD35;VSS;;17.1689999999999;19.006;;;;</v>
      </c>
    </row>
    <row r="542" spans="1:10">
      <c r="A542" t="s">
        <v>5049</v>
      </c>
      <c r="B542" t="str">
        <f>_xlfn.XLOOKUP(A542,SITE1!$R$4:$R$1313,SITE1!$S$4:$S$1313)</f>
        <v>VCCKRLCPLL_1P05</v>
      </c>
      <c r="C542" t="str" cm="1">
        <f t="array" ref="C542">_xlfn.TEXTJOIN(",",TRUE,_xlfn.UNIQUE(TRANSPOSE(_xlfn.MAP(_xlfn.XLOOKUP(A542,SITE1!$C$4:$C$1313,SITE1!$F$4:$L$1313),_xlfn.LAMBDA(_xlpm.x,IF(_xlpm.x&lt;&gt;"",TRIM(CLEAN(LEFT(_xlpm.x,FIND(".",_xlpm.x &amp; ".")-1))),""))))))</f>
        <v/>
      </c>
      <c r="D542">
        <v>15.451000000000001</v>
      </c>
      <c r="E542">
        <v>19.006</v>
      </c>
      <c r="F542" t="str">
        <f>_xlfn.LET(_xlpm.raw,_xlfn.XLOOKUP(A542,SITE1!$C$4:$C$1313,SITE1!$E$4:$E$1313),_xlpm.cleanRaw,SUBSTITUTE(SUBSTITUTE(_xlpm.raw,"_PIN","."),"PIN","."),_xlpm.mainPart,MID(_xlpm.cleanRaw,2,FIND(".",_xlpm.cleanRaw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2" t="str">
        <f>_xlfn.LET(_xlpm.raw,_xlfn.XLOOKUP(A542,SITE3!$C$4:$C$1313,SITE3!$E$4:$E$1313),_xlpm.cleanRaw,SUBSTITUTE(SUBSTITUTE(_xlpm.raw,"_PIN","."),"PIN","."),_xlpm.mainPart,MID(_xlpm.cleanRaw,2,FIND(".",_xlpm.cleanRaw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2" t="str">
        <f>_xlfn.LET(_xlpm.raw,_xlfn.XLOOKUP(A542,SITE5!$C$4:$C$1313,SITE5!$E$4:$E$1313),_xlpm.cleanRaw,SUBSTITUTE(SUBSTITUTE(_xlpm.raw,"_PIN","."),"PIN","."),_xlpm.mainPart,MID(_xlpm.cleanRaw,2,FIND(".",_xlpm.cleanRaw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2" t="str">
        <f>""</f>
        <v/>
      </c>
      <c r="J542" t="str">
        <f t="shared" si="8"/>
        <v>BD38;VCCKRLCPLL_1P05;;15.451;19.006;;;;</v>
      </c>
    </row>
    <row r="543" spans="1:10">
      <c r="A543" t="s">
        <v>4518</v>
      </c>
      <c r="B543" t="str">
        <f>_xlfn.XLOOKUP(A543,SITE1!$R$4:$R$1313,SITE1!$S$4:$S$1313)</f>
        <v>KR1_RBIAS</v>
      </c>
      <c r="C543" t="str" cm="1">
        <f t="array" ref="C543">_xlfn.TEXTJOIN(",",TRUE,_xlfn.UNIQUE(TRANSPOSE(_xlfn.MAP(_xlfn.XLOOKUP(A543,SITE1!$C$4:$C$1313,SITE1!$F$4:$L$1313),_xlfn.LAMBDA(_xlpm.x,IF(_xlpm.x&lt;&gt;"",TRIM(CLEAN(LEFT(_xlpm.x,FIND(".",_xlpm.x &amp; ".")-1))),""))))))</f>
        <v>RA15</v>
      </c>
      <c r="D543">
        <v>13.733999999999901</v>
      </c>
      <c r="E543">
        <v>19.006</v>
      </c>
      <c r="F543" t="str">
        <f>_xlfn.LET(_xlpm.raw,_xlfn.XLOOKUP(A543,SITE1!$C$4:$C$1313,SITE1!$E$4:$E$1313),_xlpm.cleanRaw,SUBSTITUTE(SUBSTITUTE(_xlpm.raw,"_PIN","."),"PIN","."),_xlpm.mainPart,MID(_xlpm.cleanRaw,2,FIND(".",_xlpm.cleanRaw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3" t="str">
        <f>_xlfn.LET(_xlpm.raw,_xlfn.XLOOKUP(A543,SITE3!$C$4:$C$1313,SITE3!$E$4:$E$1313),_xlpm.cleanRaw,SUBSTITUTE(SUBSTITUTE(_xlpm.raw,"_PIN","."),"PIN","."),_xlpm.mainPart,MID(_xlpm.cleanRaw,2,FIND(".",_xlpm.cleanRaw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3" t="str">
        <f>_xlfn.LET(_xlpm.raw,_xlfn.XLOOKUP(A543,SITE5!$C$4:$C$1313,SITE5!$E$4:$E$1313),_xlpm.cleanRaw,SUBSTITUTE(SUBSTITUTE(_xlpm.raw,"_PIN","."),"PIN","."),_xlpm.mainPart,MID(_xlpm.cleanRaw,2,FIND(".",_xlpm.cleanRaw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3" t="str">
        <f>""</f>
        <v/>
      </c>
      <c r="J543" t="str">
        <f t="shared" si="8"/>
        <v>BD42;KR1_RBIAS;RA15;13.7339999999999;19.006;;;;</v>
      </c>
    </row>
    <row r="544" spans="1:10">
      <c r="A544" t="s">
        <v>5093</v>
      </c>
      <c r="B544" t="str">
        <f>_xlfn.XLOOKUP(A544,SITE1!$R$4:$R$1313,SITE1!$S$4:$S$1313)</f>
        <v>VCCPHVC_1P8</v>
      </c>
      <c r="C544" t="str" cm="1">
        <f t="array" ref="C544">_xlfn.TEXTJOIN(",",TRUE,_xlfn.UNIQUE(TRANSPOSE(_xlfn.MAP(_xlfn.XLOOKUP(A544,SITE1!$C$4:$C$1313,SITE1!$F$4:$L$1313),_xlfn.LAMBDA(_xlpm.x,IF(_xlpm.x&lt;&gt;"",TRIM(CLEAN(LEFT(_xlpm.x,FIND(".",_xlpm.x &amp; ".")-1))),""))))))</f>
        <v/>
      </c>
      <c r="D544">
        <v>12.016999999999999</v>
      </c>
      <c r="E544">
        <v>19.006</v>
      </c>
      <c r="F544" t="str">
        <f>_xlfn.LET(_xlpm.raw,_xlfn.XLOOKUP(A544,SITE1!$C$4:$C$1313,SITE1!$E$4:$E$1313),_xlpm.cleanRaw,SUBSTITUTE(SUBSTITUTE(_xlpm.raw,"_PIN","."),"PIN","."),_xlpm.mainPart,MID(_xlpm.cleanRaw,2,FIND(".",_xlpm.cleanRaw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4" t="str">
        <f>_xlfn.LET(_xlpm.raw,_xlfn.XLOOKUP(A544,SITE3!$C$4:$C$1313,SITE3!$E$4:$E$1313),_xlpm.cleanRaw,SUBSTITUTE(SUBSTITUTE(_xlpm.raw,"_PIN","."),"PIN","."),_xlpm.mainPart,MID(_xlpm.cleanRaw,2,FIND(".",_xlpm.cleanRaw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4" t="str">
        <f>_xlfn.LET(_xlpm.raw,_xlfn.XLOOKUP(A544,SITE5!$C$4:$C$1313,SITE5!$E$4:$E$1313),_xlpm.cleanRaw,SUBSTITUTE(SUBSTITUTE(_xlpm.raw,"_PIN","."),"PIN","."),_xlpm.mainPart,MID(_xlpm.cleanRaw,2,FIND(".",_xlpm.cleanRaw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4" t="str">
        <f>""</f>
        <v/>
      </c>
      <c r="J544" t="str">
        <f t="shared" si="8"/>
        <v>BD46;VCCPHVC_1P8;;12.017;19.006;;;;</v>
      </c>
    </row>
    <row r="545" spans="1:10">
      <c r="A545" t="s">
        <v>5296</v>
      </c>
      <c r="B545" t="str">
        <f>_xlfn.XLOOKUP(A545,SITE1!$R$4:$R$1313,SITE1!$S$4:$S$1313)</f>
        <v>VSS</v>
      </c>
      <c r="C545" t="str" cm="1">
        <f t="array" ref="C545">_xlfn.TEXTJOIN(",",TRUE,_xlfn.UNIQUE(TRANSPOSE(_xlfn.MAP(_xlfn.XLOOKUP(A545,SITE1!$C$4:$C$1313,SITE1!$F$4:$L$1313),_xlfn.LAMBDA(_xlpm.x,IF(_xlpm.x&lt;&gt;"",TRIM(CLEAN(LEFT(_xlpm.x,FIND(".",_xlpm.x &amp; ".")-1))),""))))))</f>
        <v/>
      </c>
      <c r="D545">
        <v>10.299999999999899</v>
      </c>
      <c r="E545">
        <v>19.006</v>
      </c>
      <c r="F545" t="str">
        <f>_xlfn.LET(_xlpm.raw,_xlfn.XLOOKUP(A545,SITE1!$C$4:$C$1313,SITE1!$E$4:$E$1313),_xlpm.cleanRaw,SUBSTITUTE(SUBSTITUTE(_xlpm.raw,"_PIN","."),"PIN","."),_xlpm.mainPart,MID(_xlpm.cleanRaw,2,FIND(".",_xlpm.cleanRaw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5" t="str">
        <f>_xlfn.LET(_xlpm.raw,_xlfn.XLOOKUP(A545,SITE3!$C$4:$C$1313,SITE3!$E$4:$E$1313),_xlpm.cleanRaw,SUBSTITUTE(SUBSTITUTE(_xlpm.raw,"_PIN","."),"PIN","."),_xlpm.mainPart,MID(_xlpm.cleanRaw,2,FIND(".",_xlpm.cleanRaw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5" t="str">
        <f>_xlfn.LET(_xlpm.raw,_xlfn.XLOOKUP(A545,SITE5!$C$4:$C$1313,SITE5!$E$4:$E$1313),_xlpm.cleanRaw,SUBSTITUTE(SUBSTITUTE(_xlpm.raw,"_PIN","."),"PIN","."),_xlpm.mainPart,MID(_xlpm.cleanRaw,2,FIND(".",_xlpm.cleanRaw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5" t="str">
        <f>""</f>
        <v/>
      </c>
      <c r="J545" t="str">
        <f t="shared" si="8"/>
        <v>BD50;VSS;;10.2999999999999;19.006;;;;</v>
      </c>
    </row>
    <row r="546" spans="1:10">
      <c r="A546" t="s">
        <v>5297</v>
      </c>
      <c r="B546" t="str">
        <f>_xlfn.XLOOKUP(A546,SITE1!$R$4:$R$1313,SITE1!$S$4:$S$1313)</f>
        <v>VSS</v>
      </c>
      <c r="C546" t="str" cm="1">
        <f t="array" ref="C546">_xlfn.TEXTJOIN(",",TRUE,_xlfn.UNIQUE(TRANSPOSE(_xlfn.MAP(_xlfn.XLOOKUP(A546,SITE1!$C$4:$C$1313,SITE1!$F$4:$L$1313),_xlfn.LAMBDA(_xlpm.x,IF(_xlpm.x&lt;&gt;"",TRIM(CLEAN(LEFT(_xlpm.x,FIND(".",_xlpm.x &amp; ".")-1))),""))))))</f>
        <v/>
      </c>
      <c r="D546">
        <v>8.5829999999999895</v>
      </c>
      <c r="E546">
        <v>19.006</v>
      </c>
      <c r="F546" t="str">
        <f>_xlfn.LET(_xlpm.raw,_xlfn.XLOOKUP(A546,SITE1!$C$4:$C$1313,SITE1!$E$4:$E$1313),_xlpm.cleanRaw,SUBSTITUTE(SUBSTITUTE(_xlpm.raw,"_PIN","."),"PIN","."),_xlpm.mainPart,MID(_xlpm.cleanRaw,2,FIND(".",_xlpm.cleanRaw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6" t="str">
        <f>_xlfn.LET(_xlpm.raw,_xlfn.XLOOKUP(A546,SITE3!$C$4:$C$1313,SITE3!$E$4:$E$1313),_xlpm.cleanRaw,SUBSTITUTE(SUBSTITUTE(_xlpm.raw,"_PIN","."),"PIN","."),_xlpm.mainPart,MID(_xlpm.cleanRaw,2,FIND(".",_xlpm.cleanRaw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6" t="str">
        <f>_xlfn.LET(_xlpm.raw,_xlfn.XLOOKUP(A546,SITE5!$C$4:$C$1313,SITE5!$E$4:$E$1313),_xlpm.cleanRaw,SUBSTITUTE(SUBSTITUTE(_xlpm.raw,"_PIN","."),"PIN","."),_xlpm.mainPart,MID(_xlpm.cleanRaw,2,FIND(".",_xlpm.cleanRaw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6" t="str">
        <f>""</f>
        <v/>
      </c>
      <c r="J546" t="str">
        <f t="shared" si="8"/>
        <v>BD54;VSS;;8.58299999999999;19.006;;;;</v>
      </c>
    </row>
    <row r="547" spans="1:10">
      <c r="A547" t="s">
        <v>4658</v>
      </c>
      <c r="B547" t="str">
        <f>_xlfn.XLOOKUP(A547,SITE1!$R$4:$R$1313,SITE1!$S$4:$S$1313)</f>
        <v>PCIE_RCOMPN</v>
      </c>
      <c r="C547" t="str" cm="1">
        <f t="array" ref="C547">_xlfn.TEXTJOIN(",",TRUE,_xlfn.UNIQUE(TRANSPOSE(_xlfn.MAP(_xlfn.XLOOKUP(A547,SITE1!$C$4:$C$1313,SITE1!$F$4:$L$1313),_xlfn.LAMBDA(_xlpm.x,IF(_xlpm.x&lt;&gt;"",TRIM(CLEAN(LEFT(_xlpm.x,FIND(".",_xlpm.x &amp; ".")-1))),""))))))</f>
        <v>RA9</v>
      </c>
      <c r="D547">
        <v>6.8659999999999997</v>
      </c>
      <c r="E547">
        <v>19.006</v>
      </c>
      <c r="F547" t="str">
        <f>_xlfn.LET(_xlpm.raw,_xlfn.XLOOKUP(A547,SITE1!$C$4:$C$1313,SITE1!$E$4:$E$1313),_xlpm.cleanRaw,SUBSTITUTE(SUBSTITUTE(_xlpm.raw,"_PIN","."),"PIN","."),_xlpm.mainPart,MID(_xlpm.cleanRaw,2,FIND(".",_xlpm.cleanRaw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7" t="str">
        <f>_xlfn.LET(_xlpm.raw,_xlfn.XLOOKUP(A547,SITE3!$C$4:$C$1313,SITE3!$E$4:$E$1313),_xlpm.cleanRaw,SUBSTITUTE(SUBSTITUTE(_xlpm.raw,"_PIN","."),"PIN","."),_xlpm.mainPart,MID(_xlpm.cleanRaw,2,FIND(".",_xlpm.cleanRaw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7" t="str">
        <f>_xlfn.LET(_xlpm.raw,_xlfn.XLOOKUP(A547,SITE5!$C$4:$C$1313,SITE5!$E$4:$E$1313),_xlpm.cleanRaw,SUBSTITUTE(SUBSTITUTE(_xlpm.raw,"_PIN","."),"PIN","."),_xlpm.mainPart,MID(_xlpm.cleanRaw,2,FIND(".",_xlpm.cleanRaw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7" t="str">
        <f>""</f>
        <v/>
      </c>
      <c r="J547" t="str">
        <f t="shared" si="8"/>
        <v>BD58;PCIE_RCOMPN;RA9;6.866;19.006;;;;</v>
      </c>
    </row>
    <row r="548" spans="1:10">
      <c r="A548" t="s">
        <v>3634</v>
      </c>
      <c r="B548" t="str">
        <f>_xlfn.XLOOKUP(A548,SITE1!$R$4:$R$1313,SITE1!$S$4:$S$1313)</f>
        <v>PCIE_6_SSATA_0_RXP</v>
      </c>
      <c r="C548" t="str" cm="1">
        <f t="array" ref="C548">_xlfn.TEXTJOIN(",",TRUE,_xlfn.UNIQUE(TRANSPOSE(_xlfn.MAP(_xlfn.XLOOKUP(A548,SITE1!$C$4:$C$1313,SITE1!$F$4:$L$1313),_xlfn.LAMBDA(_xlpm.x,IF(_xlpm.x&lt;&gt;"",TRIM(CLEAN(LEFT(_xlpm.x,FIND(".",_xlpm.x &amp; ".")-1))),""))))))</f>
        <v>CA208</v>
      </c>
      <c r="D548">
        <v>5.149</v>
      </c>
      <c r="E548">
        <v>19.006</v>
      </c>
      <c r="F548" t="str">
        <f>_xlfn.LET(_xlpm.raw,_xlfn.XLOOKUP(A548,SITE1!$C$4:$C$1313,SITE1!$E$4:$E$1313),_xlpm.cleanRaw,SUBSTITUTE(SUBSTITUTE(_xlpm.raw,"_PIN","."),"PIN","."),_xlpm.mainPart,MID(_xlpm.cleanRaw,2,FIND(".",_xlpm.cleanRaw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8" t="str">
        <f>_xlfn.LET(_xlpm.raw,_xlfn.XLOOKUP(A548,SITE3!$C$4:$C$1313,SITE3!$E$4:$E$1313),_xlpm.cleanRaw,SUBSTITUTE(SUBSTITUTE(_xlpm.raw,"_PIN","."),"PIN","."),_xlpm.mainPart,MID(_xlpm.cleanRaw,2,FIND(".",_xlpm.cleanRaw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8" t="str">
        <f>_xlfn.LET(_xlpm.raw,_xlfn.XLOOKUP(A548,SITE5!$C$4:$C$1313,SITE5!$E$4:$E$1313),_xlpm.cleanRaw,SUBSTITUTE(SUBSTITUTE(_xlpm.raw,"_PIN","."),"PIN","."),_xlpm.mainPart,MID(_xlpm.cleanRaw,2,FIND(".",_xlpm.cleanRaw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8" t="str">
        <f>""</f>
        <v/>
      </c>
      <c r="J548" t="str">
        <f t="shared" si="8"/>
        <v>BD61;PCIE_6_SSATA_0_RXP;CA208;5.149;19.006;;;;</v>
      </c>
    </row>
    <row r="549" spans="1:10">
      <c r="A549" t="s">
        <v>3668</v>
      </c>
      <c r="B549" t="str">
        <f>_xlfn.XLOOKUP(A549,SITE1!$R$4:$R$1313,SITE1!$S$4:$S$1313)</f>
        <v>PCIE_8_SSATA_2_LAN_0D_RXP</v>
      </c>
      <c r="C549" t="str" cm="1">
        <f t="array" ref="C549">_xlfn.TEXTJOIN(",",TRUE,_xlfn.UNIQUE(TRANSPOSE(_xlfn.MAP(_xlfn.XLOOKUP(A549,SITE1!$C$4:$C$1313,SITE1!$F$4:$L$1313),_xlfn.LAMBDA(_xlpm.x,IF(_xlpm.x&lt;&gt;"",TRIM(CLEAN(LEFT(_xlpm.x,FIND(".",_xlpm.x &amp; ".")-1))),""))))))</f>
        <v>LA4</v>
      </c>
      <c r="D549">
        <v>3.4319999999999902</v>
      </c>
      <c r="E549">
        <v>19.006</v>
      </c>
      <c r="F549" t="str">
        <f>_xlfn.LET(_xlpm.raw,_xlfn.XLOOKUP(A549,SITE1!$C$4:$C$1313,SITE1!$E$4:$E$1313),_xlpm.cleanRaw,SUBSTITUTE(SUBSTITUTE(_xlpm.raw,"_PIN","."),"PIN","."),_xlpm.mainPart,MID(_xlpm.cleanRaw,2,FIND(".",_xlpm.cleanRaw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507102</v>
      </c>
      <c r="G549" t="str">
        <f>_xlfn.LET(_xlpm.raw,_xlfn.XLOOKUP(A549,SITE3!$C$4:$C$1313,SITE3!$E$4:$E$1313),_xlpm.cleanRaw,SUBSTITUTE(SUBSTITUTE(_xlpm.raw,"_PIN","."),"PIN","."),_xlpm.mainPart,MID(_xlpm.cleanRaw,2,FIND(".",_xlpm.cleanRaw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504096</v>
      </c>
      <c r="H549" t="str">
        <f>_xlfn.LET(_xlpm.raw,_xlfn.XLOOKUP(A549,SITE5!$C$4:$C$1313,SITE5!$E$4:$E$1313),_xlpm.cleanRaw,SUBSTITUTE(SUBSTITUTE(_xlpm.raw,"_PIN","."),"PIN","."),_xlpm.mainPart,MID(_xlpm.cleanRaw,2,FIND(".",_xlpm.cleanRaw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809102</v>
      </c>
      <c r="I549" t="str">
        <f>""</f>
        <v/>
      </c>
      <c r="J549" t="str">
        <f t="shared" si="8"/>
        <v>BD65;PCIE_8_SSATA_2_LAN_0D_RXP;LA4;3.43199999999999;19.006;507102;504096;809102;</v>
      </c>
    </row>
    <row r="550" spans="1:10">
      <c r="A550" t="s">
        <v>5298</v>
      </c>
      <c r="B550" t="str">
        <f>_xlfn.XLOOKUP(A550,SITE1!$R$4:$R$1313,SITE1!$S$4:$S$1313)</f>
        <v>VSS</v>
      </c>
      <c r="C550" t="str" cm="1">
        <f t="array" ref="C550">_xlfn.TEXTJOIN(",",TRUE,_xlfn.UNIQUE(TRANSPOSE(_xlfn.MAP(_xlfn.XLOOKUP(A550,SITE1!$C$4:$C$1313,SITE1!$F$4:$L$1313),_xlfn.LAMBDA(_xlpm.x,IF(_xlpm.x&lt;&gt;"",TRIM(CLEAN(LEFT(_xlpm.x,FIND(".",_xlpm.x &amp; ".")-1))),""))))))</f>
        <v/>
      </c>
      <c r="D550">
        <v>1.6599999999999899</v>
      </c>
      <c r="E550">
        <v>19.309999999999999</v>
      </c>
      <c r="F550" t="str">
        <f>_xlfn.LET(_xlpm.raw,_xlfn.XLOOKUP(A550,SITE1!$C$4:$C$1313,SITE1!$E$4:$E$1313),_xlpm.cleanRaw,SUBSTITUTE(SUBSTITUTE(_xlpm.raw,"_PIN","."),"PIN","."),_xlpm.mainPart,MID(_xlpm.cleanRaw,2,FIND(".",_xlpm.cleanRaw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0" t="str">
        <f>_xlfn.LET(_xlpm.raw,_xlfn.XLOOKUP(A550,SITE3!$C$4:$C$1313,SITE3!$E$4:$E$1313),_xlpm.cleanRaw,SUBSTITUTE(SUBSTITUTE(_xlpm.raw,"_PIN","."),"PIN","."),_xlpm.mainPart,MID(_xlpm.cleanRaw,2,FIND(".",_xlpm.cleanRaw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0" t="str">
        <f>_xlfn.LET(_xlpm.raw,_xlfn.XLOOKUP(A550,SITE5!$C$4:$C$1313,SITE5!$E$4:$E$1313),_xlpm.cleanRaw,SUBSTITUTE(SUBSTITUTE(_xlpm.raw,"_PIN","."),"PIN","."),_xlpm.mainPart,MID(_xlpm.cleanRaw,2,FIND(".",_xlpm.cleanRaw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0" t="str">
        <f>""</f>
        <v/>
      </c>
      <c r="J550" t="str">
        <f t="shared" si="8"/>
        <v>BD68;VSS;;1.65999999999999;19.31;;;;</v>
      </c>
    </row>
    <row r="551" spans="1:10">
      <c r="A551" t="s">
        <v>4966</v>
      </c>
      <c r="B551" t="str">
        <f>_xlfn.XLOOKUP(A551,SITE1!$R$4:$R$1313,SITE1!$S$4:$S$1313)</f>
        <v>USB3_6_RXP</v>
      </c>
      <c r="C551" t="str" cm="1">
        <f t="array" ref="C551">_xlfn.TEXTJOIN(",",TRUE,_xlfn.UNIQUE(TRANSPOSE(_xlfn.MAP(_xlfn.XLOOKUP(A551,SITE1!$C$4:$C$1313,SITE1!$F$4:$L$1313),_xlfn.LAMBDA(_xlpm.x,IF(_xlpm.x&lt;&gt;"",TRIM(CLEAN(LEFT(_xlpm.x,FIND(".",_xlpm.x &amp; ".")-1))),""))))))</f>
        <v>LA14</v>
      </c>
      <c r="D551">
        <v>0.82999999999999796</v>
      </c>
      <c r="E551">
        <v>19.309999999999999</v>
      </c>
      <c r="F551" t="str">
        <f>_xlfn.LET(_xlpm.raw,_xlfn.XLOOKUP(A551,SITE1!$C$4:$C$1313,SITE1!$E$4:$E$1313),_xlpm.cleanRaw,SUBSTITUTE(SUBSTITUTE(_xlpm.raw,"_PIN","."),"PIN","."),_xlpm.mainPart,MID(_xlpm.cleanRaw,2,FIND(".",_xlpm.cleanRaw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G551" t="str">
        <f>_xlfn.LET(_xlpm.raw,_xlfn.XLOOKUP(A551,SITE3!$C$4:$C$1313,SITE3!$E$4:$E$1313),_xlpm.cleanRaw,SUBSTITUTE(SUBSTITUTE(_xlpm.raw,"_PIN","."),"PIN","."),_xlpm.mainPart,MID(_xlpm.cleanRaw,2,FIND(".",_xlpm.cleanRaw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505044</v>
      </c>
      <c r="H551" t="str">
        <f>_xlfn.LET(_xlpm.raw,_xlfn.XLOOKUP(A551,SITE5!$C$4:$C$1313,SITE5!$E$4:$E$1313),_xlpm.cleanRaw,SUBSTITUTE(SUBSTITUTE(_xlpm.raw,"_PIN","."),"PIN","."),_xlpm.mainPart,MID(_xlpm.cleanRaw,2,FIND(".",_xlpm.cleanRaw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808042</v>
      </c>
      <c r="I551" t="str">
        <f>""</f>
        <v/>
      </c>
      <c r="J551" t="str">
        <f t="shared" si="8"/>
        <v>BD70;USB3_6_RXP;LA14;0.829999999999998;19.31;507099;505044;808042;</v>
      </c>
    </row>
    <row r="552" spans="1:10">
      <c r="A552" t="s">
        <v>4963</v>
      </c>
      <c r="B552" t="str">
        <f>_xlfn.XLOOKUP(A552,SITE1!$R$4:$R$1313,SITE1!$S$4:$S$1313)</f>
        <v>USB3_6_RXN</v>
      </c>
      <c r="C552" t="str" cm="1">
        <f t="array" ref="C552">_xlfn.TEXTJOIN(",",TRUE,_xlfn.UNIQUE(TRANSPOSE(_xlfn.MAP(_xlfn.XLOOKUP(A552,SITE1!$C$4:$C$1313,SITE1!$F$4:$L$1313),_xlfn.LAMBDA(_xlpm.x,IF(_xlpm.x&lt;&gt;"",TRIM(CLEAN(LEFT(_xlpm.x,FIND(".",_xlpm.x &amp; ".")-1))),""))))))</f>
        <v>LA14</v>
      </c>
      <c r="D552">
        <v>0</v>
      </c>
      <c r="E552">
        <v>19.309999999999999</v>
      </c>
      <c r="F552" t="str">
        <f>_xlfn.LET(_xlpm.raw,_xlfn.XLOOKUP(A552,SITE1!$C$4:$C$1313,SITE1!$E$4:$E$1313),_xlpm.cleanRaw,SUBSTITUTE(SUBSTITUTE(_xlpm.raw,"_PIN","."),"PIN","."),_xlpm.mainPart,MID(_xlpm.cleanRaw,2,FIND(".",_xlpm.cleanRaw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G552" t="str">
        <f>_xlfn.LET(_xlpm.raw,_xlfn.XLOOKUP(A552,SITE3!$C$4:$C$1313,SITE3!$E$4:$E$1313),_xlpm.cleanRaw,SUBSTITUTE(SUBSTITUTE(_xlpm.raw,"_PIN","."),"PIN","."),_xlpm.mainPart,MID(_xlpm.cleanRaw,2,FIND(".",_xlpm.cleanRaw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505042</v>
      </c>
      <c r="H552" t="str">
        <f>_xlfn.LET(_xlpm.raw,_xlfn.XLOOKUP(A552,SITE5!$C$4:$C$1313,SITE5!$E$4:$E$1313),_xlpm.cleanRaw,SUBSTITUTE(SUBSTITUTE(_xlpm.raw,"_PIN","."),"PIN","."),_xlpm.mainPart,MID(_xlpm.cleanRaw,2,FIND(".",_xlpm.cleanRaw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808044</v>
      </c>
      <c r="I552" t="str">
        <f>""</f>
        <v/>
      </c>
      <c r="J552" t="str">
        <f t="shared" si="8"/>
        <v>BD72;USB3_6_RXN;LA14;0;19.31;507097;505042;808044;</v>
      </c>
    </row>
    <row r="553" spans="1:10">
      <c r="A553" t="s">
        <v>4346</v>
      </c>
      <c r="B553" t="str">
        <f>_xlfn.XLOOKUP(A553,SITE1!$R$4:$R$1313,SITE1!$S$4:$S$1313)</f>
        <v>GPP_H_9_SRCCLKREQB_15</v>
      </c>
      <c r="C553" t="str" cm="1">
        <f t="array" ref="C553">_xlfn.TEXTJOIN(",",TRUE,_xlfn.UNIQUE(TRANSPOSE(_xlfn.MAP(_xlfn.XLOOKUP(A553,SITE1!$C$4:$C$1313,SITE1!$F$4:$L$1313),_xlfn.LAMBDA(_xlpm.x,IF(_xlpm.x&lt;&gt;"",TRIM(CLEAN(LEFT(_xlpm.x,FIND(".",_xlpm.x &amp; ".")-1))),""))))))</f>
        <v/>
      </c>
      <c r="D553">
        <v>32.204999999999998</v>
      </c>
      <c r="E553">
        <v>19.809999999999999</v>
      </c>
      <c r="F553" t="str">
        <f>_xlfn.LET(_xlpm.raw,_xlfn.XLOOKUP(A553,SITE1!$C$4:$C$1313,SITE1!$E$4:$E$1313),_xlpm.cleanRaw,SUBSTITUTE(SUBSTITUTE(_xlpm.raw,"_PIN","."),"PIN","."),_xlpm.mainPart,MID(_xlpm.cleanRaw,2,FIND(".",_xlpm.cleanRaw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553" t="str">
        <f>_xlfn.LET(_xlpm.raw,_xlfn.XLOOKUP(A553,SITE3!$C$4:$C$1313,SITE3!$E$4:$E$1313),_xlpm.cleanRaw,SUBSTITUTE(SUBSTITUTE(_xlpm.raw,"_PIN","."),"PIN","."),_xlpm.mainPart,MID(_xlpm.cleanRaw,2,FIND(".",_xlpm.cleanRaw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553" t="str">
        <f>_xlfn.LET(_xlpm.raw,_xlfn.XLOOKUP(A553,SITE5!$C$4:$C$1313,SITE5!$E$4:$E$1313),_xlpm.cleanRaw,SUBSTITUTE(SUBSTITUTE(_xlpm.raw,"_PIN","."),"PIN","."),_xlpm.mainPart,MID(_xlpm.cleanRaw,2,FIND(".",_xlpm.cleanRaw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706013</v>
      </c>
      <c r="I553" t="str">
        <f>""</f>
        <v/>
      </c>
      <c r="J553" t="str">
        <f t="shared" si="8"/>
        <v>BE2;GPP_H_9_SRCCLKREQB_15;;32.205;19.81;604013;801013;706013;</v>
      </c>
    </row>
    <row r="554" spans="1:10">
      <c r="A554" t="s">
        <v>3740</v>
      </c>
      <c r="B554" t="str">
        <f>_xlfn.XLOOKUP(A554,SITE1!$R$4:$R$1313,SITE1!$S$4:$S$1313)</f>
        <v>GPP_H_17_SML4DATA_SML4DATAIE</v>
      </c>
      <c r="C554" t="str" cm="1">
        <f t="array" ref="C554">_xlfn.TEXTJOIN(",",TRUE,_xlfn.UNIQUE(TRANSPOSE(_xlfn.MAP(_xlfn.XLOOKUP(A554,SITE1!$C$4:$C$1313,SITE1!$F$4:$L$1313),_xlfn.LAMBDA(_xlpm.x,IF(_xlpm.x&lt;&gt;"",TRIM(CLEAN(LEFT(_xlpm.x,FIND(".",_xlpm.x &amp; ".")-1))),""))))))</f>
        <v/>
      </c>
      <c r="D554">
        <v>31.375</v>
      </c>
      <c r="E554">
        <v>19.809999999999999</v>
      </c>
      <c r="F554" t="str">
        <f>_xlfn.LET(_xlpm.raw,_xlfn.XLOOKUP(A554,SITE1!$C$4:$C$1313,SITE1!$E$4:$E$1313),_xlpm.cleanRaw,SUBSTITUTE(SUBSTITUTE(_xlpm.raw,"_PIN","."),"PIN","."),_xlpm.mainPart,MID(_xlpm.cleanRaw,2,FIND(".",_xlpm.cleanRaw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554" t="str">
        <f>_xlfn.LET(_xlpm.raw,_xlfn.XLOOKUP(A554,SITE3!$C$4:$C$1313,SITE3!$E$4:$E$1313),_xlpm.cleanRaw,SUBSTITUTE(SUBSTITUTE(_xlpm.raw,"_PIN","."),"PIN","."),_xlpm.mainPart,MID(_xlpm.cleanRaw,2,FIND(".",_xlpm.cleanRaw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801004</v>
      </c>
      <c r="H554" t="str">
        <f>_xlfn.LET(_xlpm.raw,_xlfn.XLOOKUP(A554,SITE5!$C$4:$C$1313,SITE5!$E$4:$E$1313),_xlpm.cleanRaw,SUBSTITUTE(SUBSTITUTE(_xlpm.raw,"_PIN","."),"PIN","."),_xlpm.mainPart,MID(_xlpm.cleanRaw,2,FIND(".",_xlpm.cleanRaw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554" t="str">
        <f>""</f>
        <v/>
      </c>
      <c r="J554" t="str">
        <f t="shared" si="8"/>
        <v>BE4;GPP_H_17_SML4DATA_SML4DATAIE;;31.375;19.81;604004;801004;706004;</v>
      </c>
    </row>
    <row r="555" spans="1:10">
      <c r="A555" t="s">
        <v>4290</v>
      </c>
      <c r="B555" t="str">
        <f>_xlfn.XLOOKUP(A555,SITE1!$R$4:$R$1313,SITE1!$S$4:$S$1313)</f>
        <v>GPP_G_18_NMIB</v>
      </c>
      <c r="C555" t="str" cm="1">
        <f t="array" ref="C555">_xlfn.TEXTJOIN(",",TRUE,_xlfn.UNIQUE(TRANSPOSE(_xlfn.MAP(_xlfn.XLOOKUP(A555,SITE1!$C$4:$C$1313,SITE1!$F$4:$L$1313),_xlfn.LAMBDA(_xlpm.x,IF(_xlpm.x&lt;&gt;"",TRIM(CLEAN(LEFT(_xlpm.x,FIND(".",_xlpm.x &amp; ".")-1))),""))))))</f>
        <v/>
      </c>
      <c r="D555">
        <v>30.045999999999999</v>
      </c>
      <c r="E555">
        <v>19.501000000000001</v>
      </c>
      <c r="F555" t="str">
        <f>_xlfn.LET(_xlpm.raw,_xlfn.XLOOKUP(A555,SITE1!$C$4:$C$1313,SITE1!$E$4:$E$1313),_xlpm.cleanRaw,SUBSTITUTE(SUBSTITUTE(_xlpm.raw,"_PIN","."),"PIN","."),_xlpm.mainPart,MID(_xlpm.cleanRaw,2,FIND(".",_xlpm.cleanRaw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555" t="str">
        <f>_xlfn.LET(_xlpm.raw,_xlfn.XLOOKUP(A555,SITE3!$C$4:$C$1313,SITE3!$E$4:$E$1313),_xlpm.cleanRaw,SUBSTITUTE(SUBSTITUTE(_xlpm.raw,"_PIN","."),"PIN","."),_xlpm.mainPart,MID(_xlpm.cleanRaw,2,FIND(".",_xlpm.cleanRaw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804016</v>
      </c>
      <c r="H555" t="str">
        <f>_xlfn.LET(_xlpm.raw,_xlfn.XLOOKUP(A555,SITE5!$C$4:$C$1313,SITE5!$E$4:$E$1313),_xlpm.cleanRaw,SUBSTITUTE(SUBSTITUTE(_xlpm.raw,"_PIN","."),"PIN","."),_xlpm.mainPart,MID(_xlpm.cleanRaw,2,FIND(".",_xlpm.cleanRaw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703016</v>
      </c>
      <c r="I555" t="str">
        <f>""</f>
        <v/>
      </c>
      <c r="J555" t="str">
        <f t="shared" si="8"/>
        <v>BE7;GPP_G_18_NMIB;;30.046;19.501;607016;804016;703016;</v>
      </c>
    </row>
    <row r="556" spans="1:10">
      <c r="A556" t="s">
        <v>4280</v>
      </c>
      <c r="B556" t="str">
        <f>_xlfn.XLOOKUP(A556,SITE1!$R$4:$R$1313,SITE1!$S$4:$S$1313)</f>
        <v>GPP_G_10_FAN_PWM_2_FAN_PWM2IE</v>
      </c>
      <c r="C556" t="str" cm="1">
        <f t="array" ref="C556">_xlfn.TEXTJOIN(",",TRUE,_xlfn.UNIQUE(TRANSPOSE(_xlfn.MAP(_xlfn.XLOOKUP(A556,SITE1!$C$4:$C$1313,SITE1!$F$4:$L$1313),_xlfn.LAMBDA(_xlpm.x,IF(_xlpm.x&lt;&gt;"",TRIM(CLEAN(LEFT(_xlpm.x,FIND(".",_xlpm.x &amp; ".")-1))),""))))))</f>
        <v/>
      </c>
      <c r="D556">
        <v>28.329000000000001</v>
      </c>
      <c r="E556">
        <v>19.501000000000001</v>
      </c>
      <c r="F556" t="str">
        <f>_xlfn.LET(_xlpm.raw,_xlfn.XLOOKUP(A556,SITE1!$C$4:$C$1313,SITE1!$E$4:$E$1313),_xlpm.cleanRaw,SUBSTITUTE(SUBSTITUTE(_xlpm.raw,"_PIN","."),"PIN","."),_xlpm.mainPart,MID(_xlpm.cleanRaw,2,FIND(".",_xlpm.cleanRaw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556" t="str">
        <f>_xlfn.LET(_xlpm.raw,_xlfn.XLOOKUP(A556,SITE3!$C$4:$C$1313,SITE3!$E$4:$E$1313),_xlpm.cleanRaw,SUBSTITUTE(SUBSTITUTE(_xlpm.raw,"_PIN","."),"PIN","."),_xlpm.mainPart,MID(_xlpm.cleanRaw,2,FIND(".",_xlpm.cleanRaw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801007</v>
      </c>
      <c r="H556" t="str">
        <f>_xlfn.LET(_xlpm.raw,_xlfn.XLOOKUP(A556,SITE5!$C$4:$C$1313,SITE5!$E$4:$E$1313),_xlpm.cleanRaw,SUBSTITUTE(SUBSTITUTE(_xlpm.raw,"_PIN","."),"PIN","."),_xlpm.mainPart,MID(_xlpm.cleanRaw,2,FIND(".",_xlpm.cleanRaw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556" t="str">
        <f>""</f>
        <v/>
      </c>
      <c r="J556" t="str">
        <f t="shared" si="8"/>
        <v>BE11;GPP_G_10_FAN_PWM_2_FAN_PWM2IE;;28.329;19.501;604007;801007;706007;</v>
      </c>
    </row>
    <row r="557" spans="1:10">
      <c r="A557" t="s">
        <v>4292</v>
      </c>
      <c r="B557" t="str">
        <f>_xlfn.XLOOKUP(A557,SITE1!$R$4:$R$1313,SITE1!$S$4:$S$1313)</f>
        <v>GPP_G_19_SMIB</v>
      </c>
      <c r="C557" t="str" cm="1">
        <f t="array" ref="C557">_xlfn.TEXTJOIN(",",TRUE,_xlfn.UNIQUE(TRANSPOSE(_xlfn.MAP(_xlfn.XLOOKUP(A557,SITE1!$C$4:$C$1313,SITE1!$F$4:$L$1313),_xlfn.LAMBDA(_xlpm.x,IF(_xlpm.x&lt;&gt;"",TRIM(CLEAN(LEFT(_xlpm.x,FIND(".",_xlpm.x &amp; ".")-1))),""))))))</f>
        <v/>
      </c>
      <c r="D557">
        <v>26.611999999999998</v>
      </c>
      <c r="E557">
        <v>19.501000000000001</v>
      </c>
      <c r="F557" t="str">
        <f>_xlfn.LET(_xlpm.raw,_xlfn.XLOOKUP(A557,SITE1!$C$4:$C$1313,SITE1!$E$4:$E$1313),_xlpm.cleanRaw,SUBSTITUTE(SUBSTITUTE(_xlpm.raw,"_PIN","."),"PIN","."),_xlpm.mainPart,MID(_xlpm.cleanRaw,2,FIND(".",_xlpm.cleanRaw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557" t="str">
        <f>_xlfn.LET(_xlpm.raw,_xlfn.XLOOKUP(A557,SITE3!$C$4:$C$1313,SITE3!$E$4:$E$1313),_xlpm.cleanRaw,SUBSTITUTE(SUBSTITUTE(_xlpm.raw,"_PIN","."),"PIN","."),_xlpm.mainPart,MID(_xlpm.cleanRaw,2,FIND(".",_xlpm.cleanRaw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801031</v>
      </c>
      <c r="H557" t="str">
        <f>_xlfn.LET(_xlpm.raw,_xlfn.XLOOKUP(A557,SITE5!$C$4:$C$1313,SITE5!$E$4:$E$1313),_xlpm.cleanRaw,SUBSTITUTE(SUBSTITUTE(_xlpm.raw,"_PIN","."),"PIN","."),_xlpm.mainPart,MID(_xlpm.cleanRaw,2,FIND(".",_xlpm.cleanRaw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706031</v>
      </c>
      <c r="I557" t="str">
        <f>""</f>
        <v/>
      </c>
      <c r="J557" t="str">
        <f t="shared" si="8"/>
        <v>BE15;GPP_G_19_SMIB;;26.612;19.501;604031;801031;706031;</v>
      </c>
    </row>
    <row r="558" spans="1:10">
      <c r="A558" t="s">
        <v>3741</v>
      </c>
      <c r="B558" t="str">
        <f>_xlfn.XLOOKUP(A558,SITE1!$R$4:$R$1313,SITE1!$S$4:$S$1313)</f>
        <v>GPP_G_15_GSXSRESETB</v>
      </c>
      <c r="C558" t="str" cm="1">
        <f t="array" ref="C558">_xlfn.TEXTJOIN(",",TRUE,_xlfn.UNIQUE(TRANSPOSE(_xlfn.MAP(_xlfn.XLOOKUP(A558,SITE1!$C$4:$C$1313,SITE1!$F$4:$L$1313),_xlfn.LAMBDA(_xlpm.x,IF(_xlpm.x&lt;&gt;"",TRIM(CLEAN(LEFT(_xlpm.x,FIND(".",_xlpm.x &amp; ".")-1))),""))))))</f>
        <v/>
      </c>
      <c r="D558">
        <v>24.895</v>
      </c>
      <c r="E558">
        <v>19.501000000000001</v>
      </c>
      <c r="F558" t="str">
        <f>_xlfn.LET(_xlpm.raw,_xlfn.XLOOKUP(A558,SITE1!$C$4:$C$1313,SITE1!$E$4:$E$1313),_xlpm.cleanRaw,SUBSTITUTE(SUBSTITUTE(_xlpm.raw,"_PIN","."),"PIN","."),_xlpm.mainPart,MID(_xlpm.cleanRaw,2,FIND(".",_xlpm.cleanRaw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558" t="str">
        <f>_xlfn.LET(_xlpm.raw,_xlfn.XLOOKUP(A558,SITE3!$C$4:$C$1313,SITE3!$E$4:$E$1313),_xlpm.cleanRaw,SUBSTITUTE(SUBSTITUTE(_xlpm.raw,"_PIN","."),"PIN","."),_xlpm.mainPart,MID(_xlpm.cleanRaw,2,FIND(".",_xlpm.cleanRaw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558" t="str">
        <f>_xlfn.LET(_xlpm.raw,_xlfn.XLOOKUP(A558,SITE5!$C$4:$C$1313,SITE5!$E$4:$E$1313),_xlpm.cleanRaw,SUBSTITUTE(SUBSTITUTE(_xlpm.raw,"_PIN","."),"PIN","."),_xlpm.mainPart,MID(_xlpm.cleanRaw,2,FIND(".",_xlpm.cleanRaw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706023</v>
      </c>
      <c r="I558" t="str">
        <f>""</f>
        <v/>
      </c>
      <c r="J558" t="str">
        <f t="shared" si="8"/>
        <v>BE18;GPP_G_15_GSXSRESETB;;24.895;19.501;604023;801028;706023;</v>
      </c>
    </row>
    <row r="559" spans="1:10">
      <c r="A559" t="s">
        <v>3742</v>
      </c>
      <c r="B559" t="str">
        <f>_xlfn.XLOOKUP(A559,SITE1!$R$4:$R$1313,SITE1!$S$4:$S$1313)</f>
        <v>GPP_G_2_FAN_TACH_2_FAN_TACH2IE</v>
      </c>
      <c r="C559" t="str" cm="1">
        <f t="array" ref="C559">_xlfn.TEXTJOIN(",",TRUE,_xlfn.UNIQUE(TRANSPOSE(_xlfn.MAP(_xlfn.XLOOKUP(A559,SITE1!$C$4:$C$1313,SITE1!$F$4:$L$1313),_xlfn.LAMBDA(_xlpm.x,IF(_xlpm.x&lt;&gt;"",TRIM(CLEAN(LEFT(_xlpm.x,FIND(".",_xlpm.x &amp; ".")-1))),""))))))</f>
        <v/>
      </c>
      <c r="D559">
        <v>23.177999999999901</v>
      </c>
      <c r="E559">
        <v>19.501000000000001</v>
      </c>
      <c r="F559" t="str">
        <f>_xlfn.LET(_xlpm.raw,_xlfn.XLOOKUP(A559,SITE1!$C$4:$C$1313,SITE1!$E$4:$E$1313),_xlpm.cleanRaw,SUBSTITUTE(SUBSTITUTE(_xlpm.raw,"_PIN","."),"PIN","."),_xlpm.mainPart,MID(_xlpm.cleanRaw,2,FIND(".",_xlpm.cleanRaw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603106</v>
      </c>
      <c r="G559" t="str">
        <f>_xlfn.LET(_xlpm.raw,_xlfn.XLOOKUP(A559,SITE3!$C$4:$C$1313,SITE3!$E$4:$E$1313),_xlpm.cleanRaw,SUBSTITUTE(SUBSTITUTE(_xlpm.raw,"_PIN","."),"PIN","."),_xlpm.mainPart,MID(_xlpm.cleanRaw,2,FIND(".",_xlpm.cleanRaw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501106</v>
      </c>
      <c r="H559" t="str">
        <f>_xlfn.LET(_xlpm.raw,_xlfn.XLOOKUP(A559,SITE5!$C$4:$C$1313,SITE5!$E$4:$E$1313),_xlpm.cleanRaw,SUBSTITUTE(SUBSTITUTE(_xlpm.raw,"_PIN","."),"PIN","."),_xlpm.mainPart,MID(_xlpm.cleanRaw,2,FIND(".",_xlpm.cleanRaw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707106</v>
      </c>
      <c r="I559" t="str">
        <f>""</f>
        <v/>
      </c>
      <c r="J559" t="str">
        <f t="shared" si="8"/>
        <v>BE22;GPP_G_2_FAN_TACH_2_FAN_TACH2IE;;23.1779999999999;19.501;603106;501106;707106;</v>
      </c>
    </row>
    <row r="560" spans="1:10">
      <c r="A560" t="s">
        <v>3743</v>
      </c>
      <c r="B560" t="str">
        <f>_xlfn.XLOOKUP(A560,SITE1!$R$4:$R$1313,SITE1!$S$4:$S$1313)</f>
        <v>VCCPGPPB_3P3</v>
      </c>
      <c r="C560" t="str" cm="1">
        <f t="array" ref="C560">_xlfn.TEXTJOIN(",",TRUE,_xlfn.UNIQUE(TRANSPOSE(_xlfn.MAP(_xlfn.XLOOKUP(A560,SITE1!$C$4:$C$1313,SITE1!$F$4:$L$1313),_xlfn.LAMBDA(_xlpm.x,IF(_xlpm.x&lt;&gt;"",TRIM(CLEAN(LEFT(_xlpm.x,FIND(".",_xlpm.x &amp; ".")-1))),""))))))</f>
        <v/>
      </c>
      <c r="D560">
        <v>21.460999999999999</v>
      </c>
      <c r="E560">
        <v>19.501000000000001</v>
      </c>
      <c r="F560" t="str">
        <f>_xlfn.LET(_xlpm.raw,_xlfn.XLOOKUP(A560,SITE1!$C$4:$C$1313,SITE1!$E$4:$E$1313),_xlpm.cleanRaw,SUBSTITUTE(SUBSTITUTE(_xlpm.raw,"_PIN","."),"PIN","."),_xlpm.mainPart,MID(_xlpm.cleanRaw,2,FIND(".",_xlpm.cleanRaw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0" t="str">
        <f>_xlfn.LET(_xlpm.raw,_xlfn.XLOOKUP(A560,SITE3!$C$4:$C$1313,SITE3!$E$4:$E$1313),_xlpm.cleanRaw,SUBSTITUTE(SUBSTITUTE(_xlpm.raw,"_PIN","."),"PIN","."),_xlpm.mainPart,MID(_xlpm.cleanRaw,2,FIND(".",_xlpm.cleanRaw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0" t="str">
        <f>_xlfn.LET(_xlpm.raw,_xlfn.XLOOKUP(A560,SITE5!$C$4:$C$1313,SITE5!$E$4:$E$1313),_xlpm.cleanRaw,SUBSTITUTE(SUBSTITUTE(_xlpm.raw,"_PIN","."),"PIN","."),_xlpm.mainPart,MID(_xlpm.cleanRaw,2,FIND(".",_xlpm.cleanRaw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0" t="str">
        <f>""</f>
        <v/>
      </c>
      <c r="J560" t="str">
        <f t="shared" si="8"/>
        <v>BE26;VCCPGPPB_3P3;;21.461;19.501;;;;</v>
      </c>
    </row>
    <row r="561" spans="1:10">
      <c r="A561" t="s">
        <v>5299</v>
      </c>
      <c r="B561" t="str">
        <f>_xlfn.XLOOKUP(A561,SITE1!$R$4:$R$1313,SITE1!$S$4:$S$1313)</f>
        <v>VSS</v>
      </c>
      <c r="C561" t="str" cm="1">
        <f t="array" ref="C561">_xlfn.TEXTJOIN(",",TRUE,_xlfn.UNIQUE(TRANSPOSE(_xlfn.MAP(_xlfn.XLOOKUP(A561,SITE1!$C$4:$C$1313,SITE1!$F$4:$L$1313),_xlfn.LAMBDA(_xlpm.x,IF(_xlpm.x&lt;&gt;"",TRIM(CLEAN(LEFT(_xlpm.x,FIND(".",_xlpm.x &amp; ".")-1))),""))))))</f>
        <v/>
      </c>
      <c r="D561">
        <v>19.744</v>
      </c>
      <c r="E561">
        <v>19.501000000000001</v>
      </c>
      <c r="F561" t="str">
        <f>_xlfn.LET(_xlpm.raw,_xlfn.XLOOKUP(A561,SITE1!$C$4:$C$1313,SITE1!$E$4:$E$1313),_xlpm.cleanRaw,SUBSTITUTE(SUBSTITUTE(_xlpm.raw,"_PIN","."),"PIN","."),_xlpm.mainPart,MID(_xlpm.cleanRaw,2,FIND(".",_xlpm.cleanRaw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1" t="str">
        <f>_xlfn.LET(_xlpm.raw,_xlfn.XLOOKUP(A561,SITE3!$C$4:$C$1313,SITE3!$E$4:$E$1313),_xlpm.cleanRaw,SUBSTITUTE(SUBSTITUTE(_xlpm.raw,"_PIN","."),"PIN","."),_xlpm.mainPart,MID(_xlpm.cleanRaw,2,FIND(".",_xlpm.cleanRaw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1" t="str">
        <f>_xlfn.LET(_xlpm.raw,_xlfn.XLOOKUP(A561,SITE5!$C$4:$C$1313,SITE5!$E$4:$E$1313),_xlpm.cleanRaw,SUBSTITUTE(SUBSTITUTE(_xlpm.raw,"_PIN","."),"PIN","."),_xlpm.mainPart,MID(_xlpm.cleanRaw,2,FIND(".",_xlpm.cleanRaw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1" t="str">
        <f>""</f>
        <v/>
      </c>
      <c r="J561" t="str">
        <f t="shared" si="8"/>
        <v>BE29;VSS;;19.744;19.501;;;;</v>
      </c>
    </row>
    <row r="562" spans="1:10">
      <c r="A562" t="s">
        <v>5300</v>
      </c>
      <c r="B562" t="str">
        <f>_xlfn.XLOOKUP(A562,SITE1!$R$4:$R$1313,SITE1!$S$4:$S$1313)</f>
        <v>VSS</v>
      </c>
      <c r="C562" t="str" cm="1">
        <f t="array" ref="C562">_xlfn.TEXTJOIN(",",TRUE,_xlfn.UNIQUE(TRANSPOSE(_xlfn.MAP(_xlfn.XLOOKUP(A562,SITE1!$C$4:$C$1313,SITE1!$F$4:$L$1313),_xlfn.LAMBDA(_xlpm.x,IF(_xlpm.x&lt;&gt;"",TRIM(CLEAN(LEFT(_xlpm.x,FIND(".",_xlpm.x &amp; ".")-1))),""))))))</f>
        <v/>
      </c>
      <c r="D562">
        <v>18.026999999999902</v>
      </c>
      <c r="E562">
        <v>19.501000000000001</v>
      </c>
      <c r="F562" t="str">
        <f>_xlfn.LET(_xlpm.raw,_xlfn.XLOOKUP(A562,SITE1!$C$4:$C$1313,SITE1!$E$4:$E$1313),_xlpm.cleanRaw,SUBSTITUTE(SUBSTITUTE(_xlpm.raw,"_PIN","."),"PIN","."),_xlpm.mainPart,MID(_xlpm.cleanRaw,2,FIND(".",_xlpm.cleanRaw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2" t="str">
        <f>_xlfn.LET(_xlpm.raw,_xlfn.XLOOKUP(A562,SITE3!$C$4:$C$1313,SITE3!$E$4:$E$1313),_xlpm.cleanRaw,SUBSTITUTE(SUBSTITUTE(_xlpm.raw,"_PIN","."),"PIN","."),_xlpm.mainPart,MID(_xlpm.cleanRaw,2,FIND(".",_xlpm.cleanRaw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2" t="str">
        <f>_xlfn.LET(_xlpm.raw,_xlfn.XLOOKUP(A562,SITE5!$C$4:$C$1313,SITE5!$E$4:$E$1313),_xlpm.cleanRaw,SUBSTITUTE(SUBSTITUTE(_xlpm.raw,"_PIN","."),"PIN","."),_xlpm.mainPart,MID(_xlpm.cleanRaw,2,FIND(".",_xlpm.cleanRaw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2" t="str">
        <f>""</f>
        <v/>
      </c>
      <c r="J562" t="str">
        <f t="shared" si="8"/>
        <v>BE33;VSS;;18.0269999999999;19.501;;;;</v>
      </c>
    </row>
    <row r="563" spans="1:10">
      <c r="A563" t="s">
        <v>5301</v>
      </c>
      <c r="B563" t="str">
        <f>_xlfn.XLOOKUP(A563,SITE1!$R$4:$R$1313,SITE1!$S$4:$S$1313)</f>
        <v>VSS</v>
      </c>
      <c r="C563" t="str" cm="1">
        <f t="array" ref="C563">_xlfn.TEXTJOIN(",",TRUE,_xlfn.UNIQUE(TRANSPOSE(_xlfn.MAP(_xlfn.XLOOKUP(A563,SITE1!$C$4:$C$1313,SITE1!$F$4:$L$1313),_xlfn.LAMBDA(_xlpm.x,IF(_xlpm.x&lt;&gt;"",TRIM(CLEAN(LEFT(_xlpm.x,FIND(".",_xlpm.x &amp; ".")-1))),""))))))</f>
        <v/>
      </c>
      <c r="D563">
        <v>16.309999999999999</v>
      </c>
      <c r="E563">
        <v>19.501000000000001</v>
      </c>
      <c r="F563" t="str">
        <f>_xlfn.LET(_xlpm.raw,_xlfn.XLOOKUP(A563,SITE1!$C$4:$C$1313,SITE1!$E$4:$E$1313),_xlpm.cleanRaw,SUBSTITUTE(SUBSTITUTE(_xlpm.raw,"_PIN","."),"PIN","."),_xlpm.mainPart,MID(_xlpm.cleanRaw,2,FIND(".",_xlpm.cleanRaw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3" t="str">
        <f>_xlfn.LET(_xlpm.raw,_xlfn.XLOOKUP(A563,SITE3!$C$4:$C$1313,SITE3!$E$4:$E$1313),_xlpm.cleanRaw,SUBSTITUTE(SUBSTITUTE(_xlpm.raw,"_PIN","."),"PIN","."),_xlpm.mainPart,MID(_xlpm.cleanRaw,2,FIND(".",_xlpm.cleanRaw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3" t="str">
        <f>_xlfn.LET(_xlpm.raw,_xlfn.XLOOKUP(A563,SITE5!$C$4:$C$1313,SITE5!$E$4:$E$1313),_xlpm.cleanRaw,SUBSTITUTE(SUBSTITUTE(_xlpm.raw,"_PIN","."),"PIN","."),_xlpm.mainPart,MID(_xlpm.cleanRaw,2,FIND(".",_xlpm.cleanRaw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3" t="str">
        <f>""</f>
        <v/>
      </c>
      <c r="J563" t="str">
        <f t="shared" si="8"/>
        <v>BE37;VSS;;16.31;19.501;;;;</v>
      </c>
    </row>
    <row r="564" spans="1:10">
      <c r="A564" t="s">
        <v>5079</v>
      </c>
      <c r="B564" t="str">
        <f>_xlfn.XLOOKUP(A564,SITE1!$R$4:$R$1313,SITE1!$S$4:$S$1313)</f>
        <v>VCCPGPPC_3P3</v>
      </c>
      <c r="C564" t="str" cm="1">
        <f t="array" ref="C564">_xlfn.TEXTJOIN(",",TRUE,_xlfn.UNIQUE(TRANSPOSE(_xlfn.MAP(_xlfn.XLOOKUP(A564,SITE1!$C$4:$C$1313,SITE1!$F$4:$L$1313),_xlfn.LAMBDA(_xlpm.x,IF(_xlpm.x&lt;&gt;"",TRIM(CLEAN(LEFT(_xlpm.x,FIND(".",_xlpm.x &amp; ".")-1))),""))))))</f>
        <v/>
      </c>
      <c r="D564">
        <v>14.5929999999999</v>
      </c>
      <c r="E564">
        <v>19.501000000000001</v>
      </c>
      <c r="F564" t="str">
        <f>_xlfn.LET(_xlpm.raw,_xlfn.XLOOKUP(A564,SITE1!$C$4:$C$1313,SITE1!$E$4:$E$1313),_xlpm.cleanRaw,SUBSTITUTE(SUBSTITUTE(_xlpm.raw,"_PIN","."),"PIN","."),_xlpm.mainPart,MID(_xlpm.cleanRaw,2,FIND(".",_xlpm.cleanRaw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4" t="str">
        <f>_xlfn.LET(_xlpm.raw,_xlfn.XLOOKUP(A564,SITE3!$C$4:$C$1313,SITE3!$E$4:$E$1313),_xlpm.cleanRaw,SUBSTITUTE(SUBSTITUTE(_xlpm.raw,"_PIN","."),"PIN","."),_xlpm.mainPart,MID(_xlpm.cleanRaw,2,FIND(".",_xlpm.cleanRaw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4" t="str">
        <f>_xlfn.LET(_xlpm.raw,_xlfn.XLOOKUP(A564,SITE5!$C$4:$C$1313,SITE5!$E$4:$E$1313),_xlpm.cleanRaw,SUBSTITUTE(SUBSTITUTE(_xlpm.raw,"_PIN","."),"PIN","."),_xlpm.mainPart,MID(_xlpm.cleanRaw,2,FIND(".",_xlpm.cleanRaw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4" t="str">
        <f>""</f>
        <v/>
      </c>
      <c r="J564" t="str">
        <f t="shared" si="8"/>
        <v>BE40;VCCPGPPC_3P3;;14.5929999999999;19.501;;;;</v>
      </c>
    </row>
    <row r="565" spans="1:10">
      <c r="A565" t="s">
        <v>5083</v>
      </c>
      <c r="B565" t="str">
        <f>_xlfn.XLOOKUP(A565,SITE1!$R$4:$R$1313,SITE1!$S$4:$S$1313)</f>
        <v>VCCPGPPE_3P3</v>
      </c>
      <c r="C565" t="str" cm="1">
        <f t="array" ref="C565">_xlfn.TEXTJOIN(",",TRUE,_xlfn.UNIQUE(TRANSPOSE(_xlfn.MAP(_xlfn.XLOOKUP(A565,SITE1!$C$4:$C$1313,SITE1!$F$4:$L$1313),_xlfn.LAMBDA(_xlpm.x,IF(_xlpm.x&lt;&gt;"",TRIM(CLEAN(LEFT(_xlpm.x,FIND(".",_xlpm.x &amp; ".")-1))),""))))))</f>
        <v/>
      </c>
      <c r="D565">
        <v>12.8759999999999</v>
      </c>
      <c r="E565">
        <v>19.501000000000001</v>
      </c>
      <c r="F565" t="str">
        <f>_xlfn.LET(_xlpm.raw,_xlfn.XLOOKUP(A565,SITE1!$C$4:$C$1313,SITE1!$E$4:$E$1313),_xlpm.cleanRaw,SUBSTITUTE(SUBSTITUTE(_xlpm.raw,"_PIN","."),"PIN","."),_xlpm.mainPart,MID(_xlpm.cleanRaw,2,FIND(".",_xlpm.cleanRaw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5" t="str">
        <f>_xlfn.LET(_xlpm.raw,_xlfn.XLOOKUP(A565,SITE3!$C$4:$C$1313,SITE3!$E$4:$E$1313),_xlpm.cleanRaw,SUBSTITUTE(SUBSTITUTE(_xlpm.raw,"_PIN","."),"PIN","."),_xlpm.mainPart,MID(_xlpm.cleanRaw,2,FIND(".",_xlpm.cleanRaw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5" t="str">
        <f>_xlfn.LET(_xlpm.raw,_xlfn.XLOOKUP(A565,SITE5!$C$4:$C$1313,SITE5!$E$4:$E$1313),_xlpm.cleanRaw,SUBSTITUTE(SUBSTITUTE(_xlpm.raw,"_PIN","."),"PIN","."),_xlpm.mainPart,MID(_xlpm.cleanRaw,2,FIND(".",_xlpm.cleanRaw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5" t="str">
        <f>""</f>
        <v/>
      </c>
      <c r="J565" t="str">
        <f t="shared" si="8"/>
        <v>BE44;VCCPGPPE_3P3;;12.8759999999999;19.501;;;;</v>
      </c>
    </row>
    <row r="566" spans="1:10">
      <c r="A566" t="s">
        <v>5125</v>
      </c>
      <c r="B566" t="str">
        <f>_xlfn.XLOOKUP(A566,SITE1!$R$4:$R$1313,SITE1!$S$4:$S$1313)</f>
        <v>VCCUSB_1P05</v>
      </c>
      <c r="C566" t="str" cm="1">
        <f t="array" ref="C566">_xlfn.TEXTJOIN(",",TRUE,_xlfn.UNIQUE(TRANSPOSE(_xlfn.MAP(_xlfn.XLOOKUP(A566,SITE1!$C$4:$C$1313,SITE1!$F$4:$L$1313),_xlfn.LAMBDA(_xlpm.x,IF(_xlpm.x&lt;&gt;"",TRIM(CLEAN(LEFT(_xlpm.x,FIND(".",_xlpm.x &amp; ".")-1))),""))))))</f>
        <v/>
      </c>
      <c r="D566">
        <v>11.158999999999899</v>
      </c>
      <c r="E566">
        <v>19.501000000000001</v>
      </c>
      <c r="F566" t="str">
        <f>_xlfn.LET(_xlpm.raw,_xlfn.XLOOKUP(A566,SITE1!$C$4:$C$1313,SITE1!$E$4:$E$1313),_xlpm.cleanRaw,SUBSTITUTE(SUBSTITUTE(_xlpm.raw,"_PIN","."),"PIN","."),_xlpm.mainPart,MID(_xlpm.cleanRaw,2,FIND(".",_xlpm.cleanRaw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6" t="str">
        <f>_xlfn.LET(_xlpm.raw,_xlfn.XLOOKUP(A566,SITE3!$C$4:$C$1313,SITE3!$E$4:$E$1313),_xlpm.cleanRaw,SUBSTITUTE(SUBSTITUTE(_xlpm.raw,"_PIN","."),"PIN","."),_xlpm.mainPart,MID(_xlpm.cleanRaw,2,FIND(".",_xlpm.cleanRaw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6" t="str">
        <f>_xlfn.LET(_xlpm.raw,_xlfn.XLOOKUP(A566,SITE5!$C$4:$C$1313,SITE5!$E$4:$E$1313),_xlpm.cleanRaw,SUBSTITUTE(SUBSTITUTE(_xlpm.raw,"_PIN","."),"PIN","."),_xlpm.mainPart,MID(_xlpm.cleanRaw,2,FIND(".",_xlpm.cleanRaw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6" t="str">
        <f>""</f>
        <v/>
      </c>
      <c r="J566" t="str">
        <f t="shared" si="8"/>
        <v>BE48;VCCUSB_1P05;;11.1589999999999;19.501;;;;</v>
      </c>
    </row>
    <row r="567" spans="1:10">
      <c r="A567" t="s">
        <v>4225</v>
      </c>
      <c r="B567" t="str">
        <f>_xlfn.XLOOKUP(A567,SITE1!$R$4:$R$1313,SITE1!$S$4:$S$1313)</f>
        <v>GPP_E_3_CPU_GP_0</v>
      </c>
      <c r="C567" t="str" cm="1">
        <f t="array" ref="C567">_xlfn.TEXTJOIN(",",TRUE,_xlfn.UNIQUE(TRANSPOSE(_xlfn.MAP(_xlfn.XLOOKUP(A567,SITE1!$C$4:$C$1313,SITE1!$F$4:$L$1313),_xlfn.LAMBDA(_xlpm.x,IF(_xlpm.x&lt;&gt;"",TRIM(CLEAN(LEFT(_xlpm.x,FIND(".",_xlpm.x &amp; ".")-1))),""))))))</f>
        <v/>
      </c>
      <c r="D567">
        <v>9.4420000000000002</v>
      </c>
      <c r="E567">
        <v>19.501000000000001</v>
      </c>
      <c r="F567" t="str">
        <f>_xlfn.LET(_xlpm.raw,_xlfn.XLOOKUP(A567,SITE1!$C$4:$C$1313,SITE1!$E$4:$E$1313),_xlpm.cleanRaw,SUBSTITUTE(SUBSTITUTE(_xlpm.raw,"_PIN","."),"PIN","."),_xlpm.mainPart,MID(_xlpm.cleanRaw,2,FIND(".",_xlpm.cleanRaw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G567" t="str">
        <f>_xlfn.LET(_xlpm.raw,_xlfn.XLOOKUP(A567,SITE3!$C$4:$C$1313,SITE3!$E$4:$E$1313),_xlpm.cleanRaw,SUBSTITUTE(SUBSTITUTE(_xlpm.raw,"_PIN","."),"PIN","."),_xlpm.mainPart,MID(_xlpm.cleanRaw,2,FIND(".",_xlpm.cleanRaw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505069</v>
      </c>
      <c r="H567" t="str">
        <f>_xlfn.LET(_xlpm.raw,_xlfn.XLOOKUP(A567,SITE5!$C$4:$C$1313,SITE5!$E$4:$E$1313),_xlpm.cleanRaw,SUBSTITUTE(SUBSTITUTE(_xlpm.raw,"_PIN","."),"PIN","."),_xlpm.mainPart,MID(_xlpm.cleanRaw,2,FIND(".",_xlpm.cleanRaw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808069</v>
      </c>
      <c r="I567" t="str">
        <f>""</f>
        <v/>
      </c>
      <c r="J567" t="str">
        <f t="shared" si="8"/>
        <v>BE52;GPP_E_3_CPU_GP_0;;9.442;19.501;508069;505069;808069;</v>
      </c>
    </row>
    <row r="568" spans="1:10">
      <c r="A568" t="s">
        <v>5302</v>
      </c>
      <c r="B568" t="str">
        <f>_xlfn.XLOOKUP(A568,SITE1!$R$4:$R$1313,SITE1!$S$4:$S$1313)</f>
        <v>VSS</v>
      </c>
      <c r="C568" t="str" cm="1">
        <f t="array" ref="C568">_xlfn.TEXTJOIN(",",TRUE,_xlfn.UNIQUE(TRANSPOSE(_xlfn.MAP(_xlfn.XLOOKUP(A568,SITE1!$C$4:$C$1313,SITE1!$F$4:$L$1313),_xlfn.LAMBDA(_xlpm.x,IF(_xlpm.x&lt;&gt;"",TRIM(CLEAN(LEFT(_xlpm.x,FIND(".",_xlpm.x &amp; ".")-1))),""))))))</f>
        <v/>
      </c>
      <c r="D568">
        <v>7.7249999999999899</v>
      </c>
      <c r="E568">
        <v>19.501000000000001</v>
      </c>
      <c r="F568" t="str">
        <f>_xlfn.LET(_xlpm.raw,_xlfn.XLOOKUP(A568,SITE1!$C$4:$C$1313,SITE1!$E$4:$E$1313),_xlpm.cleanRaw,SUBSTITUTE(SUBSTITUTE(_xlpm.raw,"_PIN","."),"PIN","."),_xlpm.mainPart,MID(_xlpm.cleanRaw,2,FIND(".",_xlpm.cleanRaw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8" t="str">
        <f>_xlfn.LET(_xlpm.raw,_xlfn.XLOOKUP(A568,SITE3!$C$4:$C$1313,SITE3!$E$4:$E$1313),_xlpm.cleanRaw,SUBSTITUTE(SUBSTITUTE(_xlpm.raw,"_PIN","."),"PIN","."),_xlpm.mainPart,MID(_xlpm.cleanRaw,2,FIND(".",_xlpm.cleanRaw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8" t="str">
        <f>_xlfn.LET(_xlpm.raw,_xlfn.XLOOKUP(A568,SITE5!$C$4:$C$1313,SITE5!$E$4:$E$1313),_xlpm.cleanRaw,SUBSTITUTE(SUBSTITUTE(_xlpm.raw,"_PIN","."),"PIN","."),_xlpm.mainPart,MID(_xlpm.cleanRaw,2,FIND(".",_xlpm.cleanRaw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8" t="str">
        <f>""</f>
        <v/>
      </c>
      <c r="J568" t="str">
        <f t="shared" si="8"/>
        <v>BE56;VSS;;7.72499999999999;19.501;;;;</v>
      </c>
    </row>
    <row r="569" spans="1:10">
      <c r="A569" t="s">
        <v>5303</v>
      </c>
      <c r="B569" t="str">
        <f>_xlfn.XLOOKUP(A569,SITE1!$R$4:$R$1313,SITE1!$S$4:$S$1313)</f>
        <v>VSS</v>
      </c>
      <c r="C569" t="str" cm="1">
        <f t="array" ref="C569">_xlfn.TEXTJOIN(",",TRUE,_xlfn.UNIQUE(TRANSPOSE(_xlfn.MAP(_xlfn.XLOOKUP(A569,SITE1!$C$4:$C$1313,SITE1!$F$4:$L$1313),_xlfn.LAMBDA(_xlpm.x,IF(_xlpm.x&lt;&gt;"",TRIM(CLEAN(LEFT(_xlpm.x,FIND(".",_xlpm.x &amp; ".")-1))),""))))))</f>
        <v/>
      </c>
      <c r="D569">
        <v>6.0079999999999902</v>
      </c>
      <c r="E569">
        <v>19.501000000000001</v>
      </c>
      <c r="F569" t="str">
        <f>_xlfn.LET(_xlpm.raw,_xlfn.XLOOKUP(A569,SITE1!$C$4:$C$1313,SITE1!$E$4:$E$1313),_xlpm.cleanRaw,SUBSTITUTE(SUBSTITUTE(_xlpm.raw,"_PIN","."),"PIN","."),_xlpm.mainPart,MID(_xlpm.cleanRaw,2,FIND(".",_xlpm.cleanRaw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9" t="str">
        <f>_xlfn.LET(_xlpm.raw,_xlfn.XLOOKUP(A569,SITE3!$C$4:$C$1313,SITE3!$E$4:$E$1313),_xlpm.cleanRaw,SUBSTITUTE(SUBSTITUTE(_xlpm.raw,"_PIN","."),"PIN","."),_xlpm.mainPart,MID(_xlpm.cleanRaw,2,FIND(".",_xlpm.cleanRaw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9" t="str">
        <f>_xlfn.LET(_xlpm.raw,_xlfn.XLOOKUP(A569,SITE5!$C$4:$C$1313,SITE5!$E$4:$E$1313),_xlpm.cleanRaw,SUBSTITUTE(SUBSTITUTE(_xlpm.raw,"_PIN","."),"PIN","."),_xlpm.mainPart,MID(_xlpm.cleanRaw,2,FIND(".",_xlpm.cleanRaw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9" t="str">
        <f>""</f>
        <v/>
      </c>
      <c r="J569" t="str">
        <f t="shared" si="8"/>
        <v>BE59;VSS;;6.00799999999999;19.501;;;;</v>
      </c>
    </row>
    <row r="570" spans="1:10">
      <c r="A570" t="s">
        <v>5304</v>
      </c>
      <c r="B570" t="str">
        <f>_xlfn.XLOOKUP(A570,SITE1!$R$4:$R$1313,SITE1!$S$4:$S$1313)</f>
        <v>VSS</v>
      </c>
      <c r="C570" t="str" cm="1">
        <f t="array" ref="C570">_xlfn.TEXTJOIN(",",TRUE,_xlfn.UNIQUE(TRANSPOSE(_xlfn.MAP(_xlfn.XLOOKUP(A570,SITE1!$C$4:$C$1313,SITE1!$F$4:$L$1313),_xlfn.LAMBDA(_xlpm.x,IF(_xlpm.x&lt;&gt;"",TRIM(CLEAN(LEFT(_xlpm.x,FIND(".",_xlpm.x &amp; ".")-1))),""))))))</f>
        <v/>
      </c>
      <c r="D570">
        <v>4.2909999999999897</v>
      </c>
      <c r="E570">
        <v>19.501000000000001</v>
      </c>
      <c r="F570" t="str">
        <f>_xlfn.LET(_xlpm.raw,_xlfn.XLOOKUP(A570,SITE1!$C$4:$C$1313,SITE1!$E$4:$E$1313),_xlpm.cleanRaw,SUBSTITUTE(SUBSTITUTE(_xlpm.raw,"_PIN","."),"PIN","."),_xlpm.mainPart,MID(_xlpm.cleanRaw,2,FIND(".",_xlpm.cleanRaw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0" t="str">
        <f>_xlfn.LET(_xlpm.raw,_xlfn.XLOOKUP(A570,SITE3!$C$4:$C$1313,SITE3!$E$4:$E$1313),_xlpm.cleanRaw,SUBSTITUTE(SUBSTITUTE(_xlpm.raw,"_PIN","."),"PIN","."),_xlpm.mainPart,MID(_xlpm.cleanRaw,2,FIND(".",_xlpm.cleanRaw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0" t="str">
        <f>_xlfn.LET(_xlpm.raw,_xlfn.XLOOKUP(A570,SITE5!$C$4:$C$1313,SITE5!$E$4:$E$1313),_xlpm.cleanRaw,SUBSTITUTE(SUBSTITUTE(_xlpm.raw,"_PIN","."),"PIN","."),_xlpm.mainPart,MID(_xlpm.cleanRaw,2,FIND(".",_xlpm.cleanRaw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0" t="str">
        <f>""</f>
        <v/>
      </c>
      <c r="J570" t="str">
        <f t="shared" si="8"/>
        <v>BE63;VSS;;4.29099999999999;19.501;;;;</v>
      </c>
    </row>
    <row r="571" spans="1:10">
      <c r="A571" t="s">
        <v>3669</v>
      </c>
      <c r="B571" t="str">
        <f>_xlfn.XLOOKUP(A571,SITE1!$R$4:$R$1313,SITE1!$S$4:$S$1313)</f>
        <v>VSS</v>
      </c>
      <c r="C571" t="str" cm="1">
        <f t="array" ref="C571">_xlfn.TEXTJOIN(",",TRUE,_xlfn.UNIQUE(TRANSPOSE(_xlfn.MAP(_xlfn.XLOOKUP(A571,SITE1!$C$4:$C$1313,SITE1!$F$4:$L$1313),_xlfn.LAMBDA(_xlpm.x,IF(_xlpm.x&lt;&gt;"",TRIM(CLEAN(LEFT(_xlpm.x,FIND(".",_xlpm.x &amp; ".")-1))),""))))))</f>
        <v/>
      </c>
      <c r="D571">
        <v>2.5739999999999901</v>
      </c>
      <c r="E571">
        <v>19.501000000000001</v>
      </c>
      <c r="F571" t="str">
        <f>_xlfn.LET(_xlpm.raw,_xlfn.XLOOKUP(A571,SITE1!$C$4:$C$1313,SITE1!$E$4:$E$1313),_xlpm.cleanRaw,SUBSTITUTE(SUBSTITUTE(_xlpm.raw,"_PIN","."),"PIN","."),_xlpm.mainPart,MID(_xlpm.cleanRaw,2,FIND(".",_xlpm.cleanRaw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1" t="str">
        <f>_xlfn.LET(_xlpm.raw,_xlfn.XLOOKUP(A571,SITE3!$C$4:$C$1313,SITE3!$E$4:$E$1313),_xlpm.cleanRaw,SUBSTITUTE(SUBSTITUTE(_xlpm.raw,"_PIN","."),"PIN","."),_xlpm.mainPart,MID(_xlpm.cleanRaw,2,FIND(".",_xlpm.cleanRaw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1" t="str">
        <f>_xlfn.LET(_xlpm.raw,_xlfn.XLOOKUP(A571,SITE5!$C$4:$C$1313,SITE5!$E$4:$E$1313),_xlpm.cleanRaw,SUBSTITUTE(SUBSTITUTE(_xlpm.raw,"_PIN","."),"PIN","."),_xlpm.mainPart,MID(_xlpm.cleanRaw,2,FIND(".",_xlpm.cleanRaw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1" t="str">
        <f>""</f>
        <v/>
      </c>
      <c r="J571" t="str">
        <f t="shared" si="8"/>
        <v>BE66;VSS;;2.57399999999999;19.501;;;;</v>
      </c>
    </row>
    <row r="572" spans="1:10">
      <c r="A572" t="s">
        <v>4956</v>
      </c>
      <c r="B572" t="str">
        <f>_xlfn.XLOOKUP(A572,SITE1!$R$4:$R$1313,SITE1!$S$4:$S$1313)</f>
        <v>USB3_5_RXP</v>
      </c>
      <c r="C572" t="str" cm="1">
        <f t="array" ref="C572">_xlfn.TEXTJOIN(",",TRUE,_xlfn.UNIQUE(TRANSPOSE(_xlfn.MAP(_xlfn.XLOOKUP(A572,SITE1!$C$4:$C$1313,SITE1!$F$4:$L$1313),_xlfn.LAMBDA(_xlpm.x,IF(_xlpm.x&lt;&gt;"",TRIM(CLEAN(LEFT(_xlpm.x,FIND(".",_xlpm.x &amp; ".")-1))),""))))))</f>
        <v>CA246</v>
      </c>
      <c r="D572">
        <v>1.2449999999999899</v>
      </c>
      <c r="E572">
        <v>19.809999999999999</v>
      </c>
      <c r="F572" t="str">
        <f>_xlfn.LET(_xlpm.raw,_xlfn.XLOOKUP(A572,SITE1!$C$4:$C$1313,SITE1!$E$4:$E$1313),_xlpm.cleanRaw,SUBSTITUTE(SUBSTITUTE(_xlpm.raw,"_PIN","."),"PIN","."),_xlpm.mainPart,MID(_xlpm.cleanRaw,2,FIND(".",_xlpm.cleanRaw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2" t="str">
        <f>_xlfn.LET(_xlpm.raw,_xlfn.XLOOKUP(A572,SITE3!$C$4:$C$1313,SITE3!$E$4:$E$1313),_xlpm.cleanRaw,SUBSTITUTE(SUBSTITUTE(_xlpm.raw,"_PIN","."),"PIN","."),_xlpm.mainPart,MID(_xlpm.cleanRaw,2,FIND(".",_xlpm.cleanRaw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2" t="str">
        <f>_xlfn.LET(_xlpm.raw,_xlfn.XLOOKUP(A572,SITE5!$C$4:$C$1313,SITE5!$E$4:$E$1313),_xlpm.cleanRaw,SUBSTITUTE(SUBSTITUTE(_xlpm.raw,"_PIN","."),"PIN","."),_xlpm.mainPart,MID(_xlpm.cleanRaw,2,FIND(".",_xlpm.cleanRaw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2" t="str">
        <f>""</f>
        <v/>
      </c>
      <c r="J572" t="str">
        <f t="shared" si="8"/>
        <v>BE69;USB3_5_RXP;CA246;1.24499999999999;19.81;;;;</v>
      </c>
    </row>
    <row r="573" spans="1:10">
      <c r="A573" t="s">
        <v>4953</v>
      </c>
      <c r="B573" t="str">
        <f>_xlfn.XLOOKUP(A573,SITE1!$R$4:$R$1313,SITE1!$S$4:$S$1313)</f>
        <v>USB3_5_RXN</v>
      </c>
      <c r="C573" t="str" cm="1">
        <f t="array" ref="C573">_xlfn.TEXTJOIN(",",TRUE,_xlfn.UNIQUE(TRANSPOSE(_xlfn.MAP(_xlfn.XLOOKUP(A573,SITE1!$C$4:$C$1313,SITE1!$F$4:$L$1313),_xlfn.LAMBDA(_xlpm.x,IF(_xlpm.x&lt;&gt;"",TRIM(CLEAN(LEFT(_xlpm.x,FIND(".",_xlpm.x &amp; ".")-1))),""))))))</f>
        <v>CA245</v>
      </c>
      <c r="D573">
        <v>0.41499999999999898</v>
      </c>
      <c r="E573">
        <v>19.809999999999999</v>
      </c>
      <c r="F573" t="str">
        <f>_xlfn.LET(_xlpm.raw,_xlfn.XLOOKUP(A573,SITE1!$C$4:$C$1313,SITE1!$E$4:$E$1313),_xlpm.cleanRaw,SUBSTITUTE(SUBSTITUTE(_xlpm.raw,"_PIN","."),"PIN","."),_xlpm.mainPart,MID(_xlpm.cleanRaw,2,FIND(".",_xlpm.cleanRaw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3" t="str">
        <f>_xlfn.LET(_xlpm.raw,_xlfn.XLOOKUP(A573,SITE3!$C$4:$C$1313,SITE3!$E$4:$E$1313),_xlpm.cleanRaw,SUBSTITUTE(SUBSTITUTE(_xlpm.raw,"_PIN","."),"PIN","."),_xlpm.mainPart,MID(_xlpm.cleanRaw,2,FIND(".",_xlpm.cleanRaw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3" t="str">
        <f>_xlfn.LET(_xlpm.raw,_xlfn.XLOOKUP(A573,SITE5!$C$4:$C$1313,SITE5!$E$4:$E$1313),_xlpm.cleanRaw,SUBSTITUTE(SUBSTITUTE(_xlpm.raw,"_PIN","."),"PIN","."),_xlpm.mainPart,MID(_xlpm.cleanRaw,2,FIND(".",_xlpm.cleanRaw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3" t="str">
        <f>""</f>
        <v/>
      </c>
      <c r="J573" t="str">
        <f t="shared" si="8"/>
        <v>BE71;USB3_5_RXN;CA245;0.414999999999999;19.81;;;;</v>
      </c>
    </row>
    <row r="574" spans="1:10">
      <c r="A574" t="s">
        <v>4325</v>
      </c>
      <c r="B574" t="str">
        <f>_xlfn.XLOOKUP(A574,SITE1!$R$4:$R$1313,SITE1!$S$4:$S$1313)</f>
        <v>GPP_H_16_SML4CLK_SML4CLKIE</v>
      </c>
      <c r="C574" t="str" cm="1">
        <f t="array" ref="C574">_xlfn.TEXTJOIN(",",TRUE,_xlfn.UNIQUE(TRANSPOSE(_xlfn.MAP(_xlfn.XLOOKUP(A574,SITE1!$C$4:$C$1313,SITE1!$F$4:$L$1313),_xlfn.LAMBDA(_xlpm.x,IF(_xlpm.x&lt;&gt;"",TRIM(CLEAN(LEFT(_xlpm.x,FIND(".",_xlpm.x &amp; ".")-1))),""))))))</f>
        <v/>
      </c>
      <c r="D574">
        <v>32.619999999999997</v>
      </c>
      <c r="E574">
        <v>20.309999999999999</v>
      </c>
      <c r="F574" t="str">
        <f>_xlfn.LET(_xlpm.raw,_xlfn.XLOOKUP(A574,SITE1!$C$4:$C$1313,SITE1!$E$4:$E$1313),_xlpm.cleanRaw,SUBSTITUTE(SUBSTITUTE(_xlpm.raw,"_PIN","."),"PIN","."),_xlpm.mainPart,MID(_xlpm.cleanRaw,2,FIND(".",_xlpm.cleanRaw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574" t="str">
        <f>_xlfn.LET(_xlpm.raw,_xlfn.XLOOKUP(A574,SITE3!$C$4:$C$1313,SITE3!$E$4:$E$1313),_xlpm.cleanRaw,SUBSTITUTE(SUBSTITUTE(_xlpm.raw,"_PIN","."),"PIN","."),_xlpm.mainPart,MID(_xlpm.cleanRaw,2,FIND(".",_xlpm.cleanRaw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801006</v>
      </c>
      <c r="H574" t="str">
        <f>_xlfn.LET(_xlpm.raw,_xlfn.XLOOKUP(A574,SITE5!$C$4:$C$1313,SITE5!$E$4:$E$1313),_xlpm.cleanRaw,SUBSTITUTE(SUBSTITUTE(_xlpm.raw,"_PIN","."),"PIN","."),_xlpm.mainPart,MID(_xlpm.cleanRaw,2,FIND(".",_xlpm.cleanRaw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706006</v>
      </c>
      <c r="I574" t="str">
        <f>""</f>
        <v/>
      </c>
      <c r="J574" t="str">
        <f t="shared" si="8"/>
        <v>BF1;GPP_H_16_SML4CLK_SML4CLKIE;;32.62;20.31;604006;801006;706006;</v>
      </c>
    </row>
    <row r="575" spans="1:10">
      <c r="A575" t="s">
        <v>3576</v>
      </c>
      <c r="B575" t="str">
        <f>_xlfn.XLOOKUP(A575,SITE1!$R$4:$R$1313,SITE1!$S$4:$S$1313)</f>
        <v>GPP_H_20_SSATAXPCIE2_SSATAGP2</v>
      </c>
      <c r="C575" t="str" cm="1">
        <f t="array" ref="C575">_xlfn.TEXTJOIN(",",TRUE,_xlfn.UNIQUE(TRANSPOSE(_xlfn.MAP(_xlfn.XLOOKUP(A575,SITE1!$C$4:$C$1313,SITE1!$F$4:$L$1313),_xlfn.LAMBDA(_xlpm.x,IF(_xlpm.x&lt;&gt;"",TRIM(CLEAN(LEFT(_xlpm.x,FIND(".",_xlpm.x &amp; ".")-1))),""))))))</f>
        <v/>
      </c>
      <c r="D575">
        <v>31.79</v>
      </c>
      <c r="E575">
        <v>20.309999999999999</v>
      </c>
      <c r="F575" t="str">
        <f>_xlfn.LET(_xlpm.raw,_xlfn.XLOOKUP(A575,SITE1!$C$4:$C$1313,SITE1!$E$4:$E$1313),_xlpm.cleanRaw,SUBSTITUTE(SUBSTITUTE(_xlpm.raw,"_PIN","."),"PIN","."),_xlpm.mainPart,MID(_xlpm.cleanRaw,2,FIND(".",_xlpm.cleanRaw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603119</v>
      </c>
      <c r="G575" t="str">
        <f>_xlfn.LET(_xlpm.raw,_xlfn.XLOOKUP(A575,SITE3!$C$4:$C$1313,SITE3!$E$4:$E$1313),_xlpm.cleanRaw,SUBSTITUTE(SUBSTITUTE(_xlpm.raw,"_PIN","."),"PIN","."),_xlpm.mainPart,MID(_xlpm.cleanRaw,2,FIND(".",_xlpm.cleanRaw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501119</v>
      </c>
      <c r="H575" t="str">
        <f>_xlfn.LET(_xlpm.raw,_xlfn.XLOOKUP(A575,SITE5!$C$4:$C$1313,SITE5!$E$4:$E$1313),_xlpm.cleanRaw,SUBSTITUTE(SUBSTITUTE(_xlpm.raw,"_PIN","."),"PIN","."),_xlpm.mainPart,MID(_xlpm.cleanRaw,2,FIND(".",_xlpm.cleanRaw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707119</v>
      </c>
      <c r="I575" t="str">
        <f>""</f>
        <v/>
      </c>
      <c r="J575" t="str">
        <f t="shared" si="8"/>
        <v>BF3;GPP_H_20_SSATAXPCIE2_SSATAGP2;;31.79;20.31;603119;501119;707119;</v>
      </c>
    </row>
    <row r="576" spans="1:10">
      <c r="A576" t="s">
        <v>3577</v>
      </c>
      <c r="B576" t="str">
        <f>_xlfn.XLOOKUP(A576,SITE1!$R$4:$R$1313,SITE1!$S$4:$S$1313)</f>
        <v>VSS</v>
      </c>
      <c r="C576" t="str" cm="1">
        <f t="array" ref="C576">_xlfn.TEXTJOIN(",",TRUE,_xlfn.UNIQUE(TRANSPOSE(_xlfn.MAP(_xlfn.XLOOKUP(A576,SITE1!$C$4:$C$1313,SITE1!$F$4:$L$1313),_xlfn.LAMBDA(_xlpm.x,IF(_xlpm.x&lt;&gt;"",TRIM(CLEAN(LEFT(_xlpm.x,FIND(".",_xlpm.x &amp; ".")-1))),""))))))</f>
        <v/>
      </c>
      <c r="D576">
        <v>30.96</v>
      </c>
      <c r="E576">
        <v>20.309999999999999</v>
      </c>
      <c r="F576" t="str">
        <f>_xlfn.LET(_xlpm.raw,_xlfn.XLOOKUP(A576,SITE1!$C$4:$C$1313,SITE1!$E$4:$E$1313),_xlpm.cleanRaw,SUBSTITUTE(SUBSTITUTE(_xlpm.raw,"_PIN","."),"PIN","."),_xlpm.mainPart,MID(_xlpm.cleanRaw,2,FIND(".",_xlpm.cleanRaw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6" t="str">
        <f>_xlfn.LET(_xlpm.raw,_xlfn.XLOOKUP(A576,SITE3!$C$4:$C$1313,SITE3!$E$4:$E$1313),_xlpm.cleanRaw,SUBSTITUTE(SUBSTITUTE(_xlpm.raw,"_PIN","."),"PIN","."),_xlpm.mainPart,MID(_xlpm.cleanRaw,2,FIND(".",_xlpm.cleanRaw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6" t="str">
        <f>_xlfn.LET(_xlpm.raw,_xlfn.XLOOKUP(A576,SITE5!$C$4:$C$1313,SITE5!$E$4:$E$1313),_xlpm.cleanRaw,SUBSTITUTE(SUBSTITUTE(_xlpm.raw,"_PIN","."),"PIN","."),_xlpm.mainPart,MID(_xlpm.cleanRaw,2,FIND(".",_xlpm.cleanRaw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6" t="str">
        <f>""</f>
        <v/>
      </c>
      <c r="J576" t="str">
        <f t="shared" si="8"/>
        <v>BF5;VSS;;30.96;20.31;;;;</v>
      </c>
    </row>
    <row r="577" spans="1:10">
      <c r="A577" t="s">
        <v>3578</v>
      </c>
      <c r="B577" t="str">
        <f>_xlfn.XLOOKUP(A577,SITE1!$R$4:$R$1313,SITE1!$S$4:$S$1313)</f>
        <v>VSS</v>
      </c>
      <c r="C577" t="str" cm="1">
        <f t="array" ref="C577">_xlfn.TEXTJOIN(",",TRUE,_xlfn.UNIQUE(TRANSPOSE(_xlfn.MAP(_xlfn.XLOOKUP(A577,SITE1!$C$4:$C$1313,SITE1!$F$4:$L$1313),_xlfn.LAMBDA(_xlpm.x,IF(_xlpm.x&lt;&gt;"",TRIM(CLEAN(LEFT(_xlpm.x,FIND(".",_xlpm.x &amp; ".")-1))),""))))))</f>
        <v/>
      </c>
      <c r="D577">
        <v>29.187999999999999</v>
      </c>
      <c r="E577">
        <v>19.997</v>
      </c>
      <c r="F577" t="str">
        <f>_xlfn.LET(_xlpm.raw,_xlfn.XLOOKUP(A577,SITE1!$C$4:$C$1313,SITE1!$E$4:$E$1313),_xlpm.cleanRaw,SUBSTITUTE(SUBSTITUTE(_xlpm.raw,"_PIN","."),"PIN","."),_xlpm.mainPart,MID(_xlpm.cleanRaw,2,FIND(".",_xlpm.cleanRaw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7" t="str">
        <f>_xlfn.LET(_xlpm.raw,_xlfn.XLOOKUP(A577,SITE5!$C$4:$C$1313,SITE5!$E$4:$E$1313),_xlpm.cleanRaw,SUBSTITUTE(SUBSTITUTE(_xlpm.raw,"_PIN","."),"PIN","."),_xlpm.mainPart,MID(_xlpm.cleanRaw,2,FIND(".",_xlpm.cleanRaw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7" t="str">
        <f>""</f>
        <v/>
      </c>
      <c r="J577" t="str">
        <f t="shared" si="8"/>
        <v>BF9;VSS;;29.188;19.997;;;;</v>
      </c>
    </row>
    <row r="578" spans="1:10">
      <c r="A578" t="s">
        <v>3579</v>
      </c>
      <c r="B578" t="str">
        <f>_xlfn.XLOOKUP(A578,SITE1!$R$4:$R$1313,SITE1!$S$4:$S$1313)</f>
        <v>VSS</v>
      </c>
      <c r="C578" t="str" cm="1">
        <f t="array" ref="C578">_xlfn.TEXTJOIN(",",TRUE,_xlfn.UNIQUE(TRANSPOSE(_xlfn.MAP(_xlfn.XLOOKUP(A578,SITE1!$C$4:$C$1313,SITE1!$F$4:$L$1313),_xlfn.LAMBDA(_xlpm.x,IF(_xlpm.x&lt;&gt;"",TRIM(CLEAN(LEFT(_xlpm.x,FIND(".",_xlpm.x &amp; ".")-1))),""))))))</f>
        <v/>
      </c>
      <c r="D578">
        <v>27.470999999999901</v>
      </c>
      <c r="E578">
        <v>19.997</v>
      </c>
      <c r="F578" t="str">
        <f>_xlfn.LET(_xlpm.raw,_xlfn.XLOOKUP(A578,SITE1!$C$4:$C$1313,SITE1!$E$4:$E$1313),_xlpm.cleanRaw,SUBSTITUTE(SUBSTITUTE(_xlpm.raw,"_PIN","."),"PIN","."),_xlpm.mainPart,MID(_xlpm.cleanRaw,2,FIND(".",_xlpm.cleanRaw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8" t="str">
        <f>_xlfn.LET(_xlpm.raw,_xlfn.XLOOKUP(A578,SITE5!$C$4:$C$1313,SITE5!$E$4:$E$1313),_xlpm.cleanRaw,SUBSTITUTE(SUBSTITUTE(_xlpm.raw,"_PIN","."),"PIN","."),_xlpm.mainPart,MID(_xlpm.cleanRaw,2,FIND(".",_xlpm.cleanRaw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8" t="str">
        <f>""</f>
        <v/>
      </c>
      <c r="J578" t="str">
        <f t="shared" ref="J578:J641" si="9">A578&amp;";"&amp;B578&amp;";"&amp;C578&amp;";"&amp;D578&amp;";"&amp;E578&amp;";"&amp;F578&amp;";"&amp;G578&amp;";"&amp;H578&amp;";"&amp;I578</f>
        <v>BF13;VSS;;27.4709999999999;19.997;;;;</v>
      </c>
    </row>
    <row r="579" spans="1:10">
      <c r="A579" t="s">
        <v>3580</v>
      </c>
      <c r="B579" t="str">
        <f>_xlfn.XLOOKUP(A579,SITE1!$R$4:$R$1313,SITE1!$S$4:$S$1313)</f>
        <v>VSS</v>
      </c>
      <c r="C579" t="str" cm="1">
        <f t="array" ref="C579">_xlfn.TEXTJOIN(",",TRUE,_xlfn.UNIQUE(TRANSPOSE(_xlfn.MAP(_xlfn.XLOOKUP(A579,SITE1!$C$4:$C$1313,SITE1!$F$4:$L$1313),_xlfn.LAMBDA(_xlpm.x,IF(_xlpm.x&lt;&gt;"",TRIM(CLEAN(LEFT(_xlpm.x,FIND(".",_xlpm.x &amp; ".")-1))),""))))))</f>
        <v/>
      </c>
      <c r="D579">
        <v>25.753999999999898</v>
      </c>
      <c r="E579">
        <v>19.997</v>
      </c>
      <c r="F579" t="str">
        <f>_xlfn.LET(_xlpm.raw,_xlfn.XLOOKUP(A579,SITE1!$C$4:$C$1313,SITE1!$E$4:$E$1313),_xlpm.cleanRaw,SUBSTITUTE(SUBSTITUTE(_xlpm.raw,"_PIN","."),"PIN","."),_xlpm.mainPart,MID(_xlpm.cleanRaw,2,FIND(".",_xlpm.cleanRaw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9" t="str">
        <f>_xlfn.LET(_xlpm.raw,_xlfn.XLOOKUP(A579,SITE3!$C$4:$C$1313,SITE3!$E$4:$E$1313),_xlpm.cleanRaw,SUBSTITUTE(SUBSTITUTE(_xlpm.raw,"_PIN","."),"PIN","."),_xlpm.mainPart,MID(_xlpm.cleanRaw,2,FIND(".",_xlpm.cleanRaw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9" t="str">
        <f>_xlfn.LET(_xlpm.raw,_xlfn.XLOOKUP(A579,SITE5!$C$4:$C$1313,SITE5!$E$4:$E$1313),_xlpm.cleanRaw,SUBSTITUTE(SUBSTITUTE(_xlpm.raw,"_PIN","."),"PIN","."),_xlpm.mainPart,MID(_xlpm.cleanRaw,2,FIND(".",_xlpm.cleanRaw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9" t="str">
        <f>""</f>
        <v/>
      </c>
      <c r="J579" t="str">
        <f t="shared" si="9"/>
        <v>BF17;VSS;;25.7539999999999;19.997;;;;</v>
      </c>
    </row>
    <row r="580" spans="1:10">
      <c r="A580" t="s">
        <v>5305</v>
      </c>
      <c r="B580" t="str">
        <f>_xlfn.XLOOKUP(A580,SITE1!$R$4:$R$1313,SITE1!$S$4:$S$1313)</f>
        <v>VSS</v>
      </c>
      <c r="C580" t="str" cm="1">
        <f t="array" ref="C580">_xlfn.TEXTJOIN(",",TRUE,_xlfn.UNIQUE(TRANSPOSE(_xlfn.MAP(_xlfn.XLOOKUP(A580,SITE1!$C$4:$C$1313,SITE1!$F$4:$L$1313),_xlfn.LAMBDA(_xlpm.x,IF(_xlpm.x&lt;&gt;"",TRIM(CLEAN(LEFT(_xlpm.x,FIND(".",_xlpm.x &amp; ".")-1))),""))))))</f>
        <v/>
      </c>
      <c r="D580">
        <v>24.036999999999999</v>
      </c>
      <c r="E580">
        <v>19.997</v>
      </c>
      <c r="F580" t="str">
        <f>_xlfn.LET(_xlpm.raw,_xlfn.XLOOKUP(A580,SITE1!$C$4:$C$1313,SITE1!$E$4:$E$1313),_xlpm.cleanRaw,SUBSTITUTE(SUBSTITUTE(_xlpm.raw,"_PIN","."),"PIN","."),_xlpm.mainPart,MID(_xlpm.cleanRaw,2,FIND(".",_xlpm.cleanRaw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0" t="str">
        <f>_xlfn.LET(_xlpm.raw,_xlfn.XLOOKUP(A580,SITE3!$C$4:$C$1313,SITE3!$E$4:$E$1313),_xlpm.cleanRaw,SUBSTITUTE(SUBSTITUTE(_xlpm.raw,"_PIN","."),"PIN","."),_xlpm.mainPart,MID(_xlpm.cleanRaw,2,FIND(".",_xlpm.cleanRaw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0" t="str">
        <f>_xlfn.LET(_xlpm.raw,_xlfn.XLOOKUP(A580,SITE5!$C$4:$C$1313,SITE5!$E$4:$E$1313),_xlpm.cleanRaw,SUBSTITUTE(SUBSTITUTE(_xlpm.raw,"_PIN","."),"PIN","."),_xlpm.mainPart,MID(_xlpm.cleanRaw,2,FIND(".",_xlpm.cleanRaw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0" t="str">
        <f>""</f>
        <v/>
      </c>
      <c r="J580" t="str">
        <f t="shared" si="9"/>
        <v>BF20;VSS;;24.037;19.997;;;;</v>
      </c>
    </row>
    <row r="581" spans="1:10">
      <c r="A581" t="s">
        <v>5306</v>
      </c>
      <c r="B581" t="str">
        <f>_xlfn.XLOOKUP(A581,SITE1!$R$4:$R$1313,SITE1!$S$4:$S$1313)</f>
        <v>VSS</v>
      </c>
      <c r="C581" t="str" cm="1">
        <f t="array" ref="C581">_xlfn.TEXTJOIN(",",TRUE,_xlfn.UNIQUE(TRANSPOSE(_xlfn.MAP(_xlfn.XLOOKUP(A581,SITE1!$C$4:$C$1313,SITE1!$F$4:$L$1313),_xlfn.LAMBDA(_xlpm.x,IF(_xlpm.x&lt;&gt;"",TRIM(CLEAN(LEFT(_xlpm.x,FIND(".",_xlpm.x &amp; ".")-1))),""))))))</f>
        <v/>
      </c>
      <c r="D581">
        <v>22.32</v>
      </c>
      <c r="E581">
        <v>19.997</v>
      </c>
      <c r="F581" t="str">
        <f>_xlfn.LET(_xlpm.raw,_xlfn.XLOOKUP(A581,SITE1!$C$4:$C$1313,SITE1!$E$4:$E$1313),_xlpm.cleanRaw,SUBSTITUTE(SUBSTITUTE(_xlpm.raw,"_PIN","."),"PIN","."),_xlpm.mainPart,MID(_xlpm.cleanRaw,2,FIND(".",_xlpm.cleanRaw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1" t="str">
        <f>_xlfn.LET(_xlpm.raw,_xlfn.XLOOKUP(A581,SITE3!$C$4:$C$1313,SITE3!$E$4:$E$1313),_xlpm.cleanRaw,SUBSTITUTE(SUBSTITUTE(_xlpm.raw,"_PIN","."),"PIN","."),_xlpm.mainPart,MID(_xlpm.cleanRaw,2,FIND(".",_xlpm.cleanRaw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1" t="str">
        <f>_xlfn.LET(_xlpm.raw,_xlfn.XLOOKUP(A581,SITE5!$C$4:$C$1313,SITE5!$E$4:$E$1313),_xlpm.cleanRaw,SUBSTITUTE(SUBSTITUTE(_xlpm.raw,"_PIN","."),"PIN","."),_xlpm.mainPart,MID(_xlpm.cleanRaw,2,FIND(".",_xlpm.cleanRaw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1" t="str">
        <f>""</f>
        <v/>
      </c>
      <c r="J581" t="str">
        <f t="shared" si="9"/>
        <v>BF24;VSS;;22.32;19.997;;;;</v>
      </c>
    </row>
    <row r="582" spans="1:10">
      <c r="A582" t="s">
        <v>3581</v>
      </c>
      <c r="B582" t="str">
        <f>_xlfn.XLOOKUP(A582,SITE1!$R$4:$R$1313,SITE1!$S$4:$S$1313)</f>
        <v>VSS</v>
      </c>
      <c r="C582" t="str" cm="1">
        <f t="array" ref="C582">_xlfn.TEXTJOIN(",",TRUE,_xlfn.UNIQUE(TRANSPOSE(_xlfn.MAP(_xlfn.XLOOKUP(A582,SITE1!$C$4:$C$1313,SITE1!$F$4:$L$1313),_xlfn.LAMBDA(_xlpm.x,IF(_xlpm.x&lt;&gt;"",TRIM(CLEAN(LEFT(_xlpm.x,FIND(".",_xlpm.x &amp; ".")-1))),""))))))</f>
        <v/>
      </c>
      <c r="D582">
        <v>20.602999999999899</v>
      </c>
      <c r="E582">
        <v>19.997</v>
      </c>
      <c r="F582" t="str">
        <f>_xlfn.LET(_xlpm.raw,_xlfn.XLOOKUP(A582,SITE1!$C$4:$C$1313,SITE1!$E$4:$E$1313),_xlpm.cleanRaw,SUBSTITUTE(SUBSTITUTE(_xlpm.raw,"_PIN","."),"PIN","."),_xlpm.mainPart,MID(_xlpm.cleanRaw,2,FIND(".",_xlpm.cleanRaw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2" t="str">
        <f>_xlfn.LET(_xlpm.raw,_xlfn.XLOOKUP(A582,SITE3!$C$4:$C$1313,SITE3!$E$4:$E$1313),_xlpm.cleanRaw,SUBSTITUTE(SUBSTITUTE(_xlpm.raw,"_PIN","."),"PIN","."),_xlpm.mainPart,MID(_xlpm.cleanRaw,2,FIND(".",_xlpm.cleanRaw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2" t="str">
        <f>_xlfn.LET(_xlpm.raw,_xlfn.XLOOKUP(A582,SITE5!$C$4:$C$1313,SITE5!$E$4:$E$1313),_xlpm.cleanRaw,SUBSTITUTE(SUBSTITUTE(_xlpm.raw,"_PIN","."),"PIN","."),_xlpm.mainPart,MID(_xlpm.cleanRaw,2,FIND(".",_xlpm.cleanRaw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2" t="str">
        <f>""</f>
        <v/>
      </c>
      <c r="J582" t="str">
        <f t="shared" si="9"/>
        <v>BF27;VSS;;20.6029999999999;19.997;;;;</v>
      </c>
    </row>
    <row r="583" spans="1:10">
      <c r="A583" t="s">
        <v>4499</v>
      </c>
      <c r="B583" t="str">
        <f>_xlfn.XLOOKUP(A583,SITE1!$R$4:$R$1313,SITE1!$S$4:$S$1313)</f>
        <v>KR0_RX_DP0</v>
      </c>
      <c r="C583" t="str" cm="1">
        <f t="array" ref="C583">_xlfn.TEXTJOIN(",",TRUE,_xlfn.UNIQUE(TRANSPOSE(_xlfn.MAP(_xlfn.XLOOKUP(A583,SITE1!$C$4:$C$1313,SITE1!$F$4:$L$1313),_xlfn.LAMBDA(_xlpm.x,IF(_xlpm.x&lt;&gt;"",TRIM(CLEAN(LEFT(_xlpm.x,FIND(".",_xlpm.x &amp; ".")-1))),""))))))</f>
        <v>LA17</v>
      </c>
      <c r="D583">
        <v>18.885999999999999</v>
      </c>
      <c r="E583">
        <v>19.997</v>
      </c>
      <c r="F583" t="str">
        <f>_xlfn.LET(_xlpm.raw,_xlfn.XLOOKUP(A583,SITE1!$C$4:$C$1313,SITE1!$E$4:$E$1313),_xlpm.cleanRaw,SUBSTITUTE(SUBSTITUTE(_xlpm.raw,"_PIN","."),"PIN","."),_xlpm.mainPart,MID(_xlpm.cleanRaw,2,FIND(".",_xlpm.cleanRaw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583" t="str">
        <f>_xlfn.LET(_xlpm.raw,_xlfn.XLOOKUP(A583,SITE3!$C$4:$C$1313,SITE3!$E$4:$E$1313),_xlpm.cleanRaw,SUBSTITUTE(SUBSTITUTE(_xlpm.raw,"_PIN","."),"PIN","."),_xlpm.mainPart,MID(_xlpm.cleanRaw,2,FIND(".",_xlpm.cleanRaw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502049</v>
      </c>
      <c r="H583" t="str">
        <f>_xlfn.LET(_xlpm.raw,_xlfn.XLOOKUP(A583,SITE5!$C$4:$C$1313,SITE5!$E$4:$E$1313),_xlpm.cleanRaw,SUBSTITUTE(SUBSTITUTE(_xlpm.raw,"_PIN","."),"PIN","."),_xlpm.mainPart,MID(_xlpm.cleanRaw,2,FIND(".",_xlpm.cleanRaw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583" t="str">
        <f>""</f>
        <v/>
      </c>
      <c r="J583" t="str">
        <f t="shared" si="9"/>
        <v>BF31;KR0_RX_DP0;LA17;18.886;19.997;602049;502049;708049;</v>
      </c>
    </row>
    <row r="584" spans="1:10">
      <c r="A584" t="s">
        <v>4523</v>
      </c>
      <c r="B584" t="str">
        <f>_xlfn.XLOOKUP(A584,SITE1!$R$4:$R$1313,SITE1!$S$4:$S$1313)</f>
        <v>KR1_RX_DN1</v>
      </c>
      <c r="C584" t="str" cm="1">
        <f t="array" ref="C584">_xlfn.TEXTJOIN(",",TRUE,_xlfn.UNIQUE(TRANSPOSE(_xlfn.MAP(_xlfn.XLOOKUP(A584,SITE1!$C$4:$C$1313,SITE1!$F$4:$L$1313),_xlfn.LAMBDA(_xlpm.x,IF(_xlpm.x&lt;&gt;"",TRIM(CLEAN(LEFT(_xlpm.x,FIND(".",_xlpm.x &amp; ".")-1))),""))))))</f>
        <v>LA20</v>
      </c>
      <c r="D584">
        <v>17.168999999999901</v>
      </c>
      <c r="E584">
        <v>19.997</v>
      </c>
      <c r="F584" t="str">
        <f>_xlfn.LET(_xlpm.raw,_xlfn.XLOOKUP(A584,SITE1!$C$4:$C$1313,SITE1!$E$4:$E$1313),_xlpm.cleanRaw,SUBSTITUTE(SUBSTITUTE(_xlpm.raw,"_PIN","."),"PIN","."),_xlpm.mainPart,MID(_xlpm.cleanRaw,2,FIND(".",_xlpm.cleanRaw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601002</v>
      </c>
      <c r="G584" t="str">
        <f>_xlfn.LET(_xlpm.raw,_xlfn.XLOOKUP(A584,SITE3!$C$4:$C$1313,SITE3!$E$4:$E$1313),_xlpm.cleanRaw,SUBSTITUTE(SUBSTITUTE(_xlpm.raw,"_PIN","."),"PIN","."),_xlpm.mainPart,MID(_xlpm.cleanRaw,2,FIND(".",_xlpm.cleanRaw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503002</v>
      </c>
      <c r="H584" t="str">
        <f>_xlfn.LET(_xlpm.raw,_xlfn.XLOOKUP(A584,SITE5!$C$4:$C$1313,SITE5!$E$4:$E$1313),_xlpm.cleanRaw,SUBSTITUTE(SUBSTITUTE(_xlpm.raw,"_PIN","."),"PIN","."),_xlpm.mainPart,MID(_xlpm.cleanRaw,2,FIND(".",_xlpm.cleanRaw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709002</v>
      </c>
      <c r="I584" t="str">
        <f>""</f>
        <v/>
      </c>
      <c r="J584" t="str">
        <f t="shared" si="9"/>
        <v>BF35;KR1_RX_DN1;LA20;17.1689999999999;19.997;601002;503002;709002;</v>
      </c>
    </row>
    <row r="585" spans="1:10">
      <c r="A585" t="s">
        <v>5307</v>
      </c>
      <c r="B585" t="str">
        <f>_xlfn.XLOOKUP(A585,SITE1!$R$4:$R$1313,SITE1!$S$4:$S$1313)</f>
        <v>VSS</v>
      </c>
      <c r="C585" t="str" cm="1">
        <f t="array" ref="C585">_xlfn.TEXTJOIN(",",TRUE,_xlfn.UNIQUE(TRANSPOSE(_xlfn.MAP(_xlfn.XLOOKUP(A585,SITE1!$C$4:$C$1313,SITE1!$F$4:$L$1313),_xlfn.LAMBDA(_xlpm.x,IF(_xlpm.x&lt;&gt;"",TRIM(CLEAN(LEFT(_xlpm.x,FIND(".",_xlpm.x &amp; ".")-1))),""))))))</f>
        <v/>
      </c>
      <c r="D585">
        <v>15.451000000000001</v>
      </c>
      <c r="E585">
        <v>19.997</v>
      </c>
      <c r="F585" t="str">
        <f>_xlfn.LET(_xlpm.raw,_xlfn.XLOOKUP(A585,SITE1!$C$4:$C$1313,SITE1!$E$4:$E$1313),_xlpm.cleanRaw,SUBSTITUTE(SUBSTITUTE(_xlpm.raw,"_PIN","."),"PIN","."),_xlpm.mainPart,MID(_xlpm.cleanRaw,2,FIND(".",_xlpm.cleanRaw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5" t="str">
        <f>_xlfn.LET(_xlpm.raw,_xlfn.XLOOKUP(A585,SITE3!$C$4:$C$1313,SITE3!$E$4:$E$1313),_xlpm.cleanRaw,SUBSTITUTE(SUBSTITUTE(_xlpm.raw,"_PIN","."),"PIN","."),_xlpm.mainPart,MID(_xlpm.cleanRaw,2,FIND(".",_xlpm.cleanRaw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5" t="str">
        <f>_xlfn.LET(_xlpm.raw,_xlfn.XLOOKUP(A585,SITE5!$C$4:$C$1313,SITE5!$E$4:$E$1313),_xlpm.cleanRaw,SUBSTITUTE(SUBSTITUTE(_xlpm.raw,"_PIN","."),"PIN","."),_xlpm.mainPart,MID(_xlpm.cleanRaw,2,FIND(".",_xlpm.cleanRaw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5" t="str">
        <f>""</f>
        <v/>
      </c>
      <c r="J585" t="str">
        <f t="shared" si="9"/>
        <v>BF38;VSS;;15.451;19.997;;;;</v>
      </c>
    </row>
    <row r="586" spans="1:10">
      <c r="A586" t="s">
        <v>5308</v>
      </c>
      <c r="B586" t="str">
        <f>_xlfn.XLOOKUP(A586,SITE1!$R$4:$R$1313,SITE1!$S$4:$S$1313)</f>
        <v>VSS</v>
      </c>
      <c r="C586" t="str" cm="1">
        <f t="array" ref="C586">_xlfn.TEXTJOIN(",",TRUE,_xlfn.UNIQUE(TRANSPOSE(_xlfn.MAP(_xlfn.XLOOKUP(A586,SITE1!$C$4:$C$1313,SITE1!$F$4:$L$1313),_xlfn.LAMBDA(_xlpm.x,IF(_xlpm.x&lt;&gt;"",TRIM(CLEAN(LEFT(_xlpm.x,FIND(".",_xlpm.x &amp; ".")-1))),""))))))</f>
        <v/>
      </c>
      <c r="D586">
        <v>13.733999999999901</v>
      </c>
      <c r="E586">
        <v>19.997</v>
      </c>
      <c r="F586" t="str">
        <f>_xlfn.LET(_xlpm.raw,_xlfn.XLOOKUP(A586,SITE1!$C$4:$C$1313,SITE1!$E$4:$E$1313),_xlpm.cleanRaw,SUBSTITUTE(SUBSTITUTE(_xlpm.raw,"_PIN","."),"PIN","."),_xlpm.mainPart,MID(_xlpm.cleanRaw,2,FIND(".",_xlpm.cleanRaw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6" t="str">
        <f>_xlfn.LET(_xlpm.raw,_xlfn.XLOOKUP(A586,SITE3!$C$4:$C$1313,SITE3!$E$4:$E$1313),_xlpm.cleanRaw,SUBSTITUTE(SUBSTITUTE(_xlpm.raw,"_PIN","."),"PIN","."),_xlpm.mainPart,MID(_xlpm.cleanRaw,2,FIND(".",_xlpm.cleanRaw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6" t="str">
        <f>_xlfn.LET(_xlpm.raw,_xlfn.XLOOKUP(A586,SITE5!$C$4:$C$1313,SITE5!$E$4:$E$1313),_xlpm.cleanRaw,SUBSTITUTE(SUBSTITUTE(_xlpm.raw,"_PIN","."),"PIN","."),_xlpm.mainPart,MID(_xlpm.cleanRaw,2,FIND(".",_xlpm.cleanRaw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6" t="str">
        <f>""</f>
        <v/>
      </c>
      <c r="J586" t="str">
        <f t="shared" si="9"/>
        <v>BF42;VSS;;13.7339999999999;19.997;;;;</v>
      </c>
    </row>
    <row r="587" spans="1:10">
      <c r="A587" t="s">
        <v>5098</v>
      </c>
      <c r="B587" t="str">
        <f>_xlfn.XLOOKUP(A587,SITE1!$R$4:$R$1313,SITE1!$S$4:$S$1313)</f>
        <v>VCCPJTAG_1P05</v>
      </c>
      <c r="C587" t="str" cm="1">
        <f t="array" ref="C587">_xlfn.TEXTJOIN(",",TRUE,_xlfn.UNIQUE(TRANSPOSE(_xlfn.MAP(_xlfn.XLOOKUP(A587,SITE1!$C$4:$C$1313,SITE1!$F$4:$L$1313),_xlfn.LAMBDA(_xlpm.x,IF(_xlpm.x&lt;&gt;"",TRIM(CLEAN(LEFT(_xlpm.x,FIND(".",_xlpm.x &amp; ".")-1))),""))))))</f>
        <v/>
      </c>
      <c r="D587">
        <v>12.016999999999999</v>
      </c>
      <c r="E587">
        <v>19.997</v>
      </c>
      <c r="F587" t="str">
        <f>_xlfn.LET(_xlpm.raw,_xlfn.XLOOKUP(A587,SITE1!$C$4:$C$1313,SITE1!$E$4:$E$1313),_xlpm.cleanRaw,SUBSTITUTE(SUBSTITUTE(_xlpm.raw,"_PIN","."),"PIN","."),_xlpm.mainPart,MID(_xlpm.cleanRaw,2,FIND(".",_xlpm.cleanRaw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7" t="str">
        <f>_xlfn.LET(_xlpm.raw,_xlfn.XLOOKUP(A587,SITE3!$C$4:$C$1313,SITE3!$E$4:$E$1313),_xlpm.cleanRaw,SUBSTITUTE(SUBSTITUTE(_xlpm.raw,"_PIN","."),"PIN","."),_xlpm.mainPart,MID(_xlpm.cleanRaw,2,FIND(".",_xlpm.cleanRaw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7" t="str">
        <f>_xlfn.LET(_xlpm.raw,_xlfn.XLOOKUP(A587,SITE5!$C$4:$C$1313,SITE5!$E$4:$E$1313),_xlpm.cleanRaw,SUBSTITUTE(SUBSTITUTE(_xlpm.raw,"_PIN","."),"PIN","."),_xlpm.mainPart,MID(_xlpm.cleanRaw,2,FIND(".",_xlpm.cleanRaw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7" t="str">
        <f>""</f>
        <v/>
      </c>
      <c r="J587" t="str">
        <f t="shared" si="9"/>
        <v>BF46;VCCPJTAG_1P05;;12.017;19.997;;;;</v>
      </c>
    </row>
    <row r="588" spans="1:10">
      <c r="A588" t="s">
        <v>5309</v>
      </c>
      <c r="B588" t="str">
        <f>_xlfn.XLOOKUP(A588,SITE1!$R$4:$R$1313,SITE1!$S$4:$S$1313)</f>
        <v>VSS</v>
      </c>
      <c r="C588" t="str" cm="1">
        <f t="array" ref="C588">_xlfn.TEXTJOIN(",",TRUE,_xlfn.UNIQUE(TRANSPOSE(_xlfn.MAP(_xlfn.XLOOKUP(A588,SITE1!$C$4:$C$1313,SITE1!$F$4:$L$1313),_xlfn.LAMBDA(_xlpm.x,IF(_xlpm.x&lt;&gt;"",TRIM(CLEAN(LEFT(_xlpm.x,FIND(".",_xlpm.x &amp; ".")-1))),""))))))</f>
        <v/>
      </c>
      <c r="D588">
        <v>10.299999999999899</v>
      </c>
      <c r="E588">
        <v>19.997</v>
      </c>
      <c r="F588" t="str">
        <f>_xlfn.LET(_xlpm.raw,_xlfn.XLOOKUP(A588,SITE1!$C$4:$C$1313,SITE1!$E$4:$E$1313),_xlpm.cleanRaw,SUBSTITUTE(SUBSTITUTE(_xlpm.raw,"_PIN","."),"PIN","."),_xlpm.mainPart,MID(_xlpm.cleanRaw,2,FIND(".",_xlpm.cleanRaw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8" t="str">
        <f>_xlfn.LET(_xlpm.raw,_xlfn.XLOOKUP(A588,SITE5!$C$4:$C$1313,SITE5!$E$4:$E$1313),_xlpm.cleanRaw,SUBSTITUTE(SUBSTITUTE(_xlpm.raw,"_PIN","."),"PIN","."),_xlpm.mainPart,MID(_xlpm.cleanRaw,2,FIND(".",_xlpm.cleanRaw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8" t="str">
        <f>""</f>
        <v/>
      </c>
      <c r="J588" t="str">
        <f t="shared" si="9"/>
        <v>BF50;VSS;;10.2999999999999;19.997;;;;</v>
      </c>
    </row>
    <row r="589" spans="1:10">
      <c r="A589" t="s">
        <v>5310</v>
      </c>
      <c r="B589" t="str">
        <f>_xlfn.XLOOKUP(A589,SITE1!$R$4:$R$1313,SITE1!$S$4:$S$1313)</f>
        <v>VSS</v>
      </c>
      <c r="C589" t="str" cm="1">
        <f t="array" ref="C589">_xlfn.TEXTJOIN(",",TRUE,_xlfn.UNIQUE(TRANSPOSE(_xlfn.MAP(_xlfn.XLOOKUP(A589,SITE1!$C$4:$C$1313,SITE1!$F$4:$L$1313),_xlfn.LAMBDA(_xlpm.x,IF(_xlpm.x&lt;&gt;"",TRIM(CLEAN(LEFT(_xlpm.x,FIND(".",_xlpm.x &amp; ".")-1))),""))))))</f>
        <v/>
      </c>
      <c r="D589">
        <v>8.5829999999999895</v>
      </c>
      <c r="E589">
        <v>19.997</v>
      </c>
      <c r="F589" t="str">
        <f>_xlfn.LET(_xlpm.raw,_xlfn.XLOOKUP(A589,SITE1!$C$4:$C$1313,SITE1!$E$4:$E$1313),_xlpm.cleanRaw,SUBSTITUTE(SUBSTITUTE(_xlpm.raw,"_PIN","."),"PIN","."),_xlpm.mainPart,MID(_xlpm.cleanRaw,2,FIND(".",_xlpm.cleanRaw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9" t="str">
        <f>_xlfn.LET(_xlpm.raw,_xlfn.XLOOKUP(A589,SITE3!$C$4:$C$1313,SITE3!$E$4:$E$1313),_xlpm.cleanRaw,SUBSTITUTE(SUBSTITUTE(_xlpm.raw,"_PIN","."),"PIN","."),_xlpm.mainPart,MID(_xlpm.cleanRaw,2,FIND(".",_xlpm.cleanRaw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9" t="str">
        <f>_xlfn.LET(_xlpm.raw,_xlfn.XLOOKUP(A589,SITE5!$C$4:$C$1313,SITE5!$E$4:$E$1313),_xlpm.cleanRaw,SUBSTITUTE(SUBSTITUTE(_xlpm.raw,"_PIN","."),"PIN","."),_xlpm.mainPart,MID(_xlpm.cleanRaw,2,FIND(".",_xlpm.cleanRaw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9" t="str">
        <f>""</f>
        <v/>
      </c>
      <c r="J589" t="str">
        <f t="shared" si="9"/>
        <v>BF54;VSS;;8.58299999999999;19.997;;;;</v>
      </c>
    </row>
    <row r="590" spans="1:10">
      <c r="A590" t="s">
        <v>5311</v>
      </c>
      <c r="B590" t="str">
        <f>_xlfn.XLOOKUP(A590,SITE1!$R$4:$R$1313,SITE1!$S$4:$S$1313)</f>
        <v>VSS</v>
      </c>
      <c r="C590" t="str" cm="1">
        <f t="array" ref="C590">_xlfn.TEXTJOIN(",",TRUE,_xlfn.UNIQUE(TRANSPOSE(_xlfn.MAP(_xlfn.XLOOKUP(A590,SITE1!$C$4:$C$1313,SITE1!$F$4:$L$1313),_xlfn.LAMBDA(_xlpm.x,IF(_xlpm.x&lt;&gt;"",TRIM(CLEAN(LEFT(_xlpm.x,FIND(".",_xlpm.x &amp; ".")-1))),""))))))</f>
        <v/>
      </c>
      <c r="D590">
        <v>6.8659999999999997</v>
      </c>
      <c r="E590">
        <v>19.997</v>
      </c>
      <c r="F590" t="str">
        <f>_xlfn.LET(_xlpm.raw,_xlfn.XLOOKUP(A590,SITE1!$C$4:$C$1313,SITE1!$E$4:$E$1313),_xlpm.cleanRaw,SUBSTITUTE(SUBSTITUTE(_xlpm.raw,"_PIN","."),"PIN","."),_xlpm.mainPart,MID(_xlpm.cleanRaw,2,FIND(".",_xlpm.cleanRaw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0" t="str">
        <f>_xlfn.LET(_xlpm.raw,_xlfn.XLOOKUP(A590,SITE3!$C$4:$C$1313,SITE3!$E$4:$E$1313),_xlpm.cleanRaw,SUBSTITUTE(SUBSTITUTE(_xlpm.raw,"_PIN","."),"PIN","."),_xlpm.mainPart,MID(_xlpm.cleanRaw,2,FIND(".",_xlpm.cleanRaw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0" t="str">
        <f>_xlfn.LET(_xlpm.raw,_xlfn.XLOOKUP(A590,SITE5!$C$4:$C$1313,SITE5!$E$4:$E$1313),_xlpm.cleanRaw,SUBSTITUTE(SUBSTITUTE(_xlpm.raw,"_PIN","."),"PIN","."),_xlpm.mainPart,MID(_xlpm.cleanRaw,2,FIND(".",_xlpm.cleanRaw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0" t="str">
        <f>""</f>
        <v/>
      </c>
      <c r="J590" t="str">
        <f t="shared" si="9"/>
        <v>BF58;VSS;;6.866;19.997;;;;</v>
      </c>
    </row>
    <row r="591" spans="1:10">
      <c r="A591" t="s">
        <v>3635</v>
      </c>
      <c r="B591" t="str">
        <f>_xlfn.XLOOKUP(A591,SITE1!$R$4:$R$1313,SITE1!$S$4:$S$1313)</f>
        <v>VSS</v>
      </c>
      <c r="C591" t="str" cm="1">
        <f t="array" ref="C591">_xlfn.TEXTJOIN(",",TRUE,_xlfn.UNIQUE(TRANSPOSE(_xlfn.MAP(_xlfn.XLOOKUP(A591,SITE1!$C$4:$C$1313,SITE1!$F$4:$L$1313),_xlfn.LAMBDA(_xlpm.x,IF(_xlpm.x&lt;&gt;"",TRIM(CLEAN(LEFT(_xlpm.x,FIND(".",_xlpm.x &amp; ".")-1))),""))))))</f>
        <v/>
      </c>
      <c r="D591">
        <v>5.149</v>
      </c>
      <c r="E591">
        <v>19.997</v>
      </c>
      <c r="F591" t="str">
        <f>_xlfn.LET(_xlpm.raw,_xlfn.XLOOKUP(A591,SITE1!$C$4:$C$1313,SITE1!$E$4:$E$1313),_xlpm.cleanRaw,SUBSTITUTE(SUBSTITUTE(_xlpm.raw,"_PIN","."),"PIN","."),_xlpm.mainPart,MID(_xlpm.cleanRaw,2,FIND(".",_xlpm.cleanRaw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1" t="str">
        <f>_xlfn.LET(_xlpm.raw,_xlfn.XLOOKUP(A591,SITE3!$C$4:$C$1313,SITE3!$E$4:$E$1313),_xlpm.cleanRaw,SUBSTITUTE(SUBSTITUTE(_xlpm.raw,"_PIN","."),"PIN","."),_xlpm.mainPart,MID(_xlpm.cleanRaw,2,FIND(".",_xlpm.cleanRaw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1" t="str">
        <f>_xlfn.LET(_xlpm.raw,_xlfn.XLOOKUP(A591,SITE5!$C$4:$C$1313,SITE5!$E$4:$E$1313),_xlpm.cleanRaw,SUBSTITUTE(SUBSTITUTE(_xlpm.raw,"_PIN","."),"PIN","."),_xlpm.mainPart,MID(_xlpm.cleanRaw,2,FIND(".",_xlpm.cleanRaw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1" t="str">
        <f>""</f>
        <v/>
      </c>
      <c r="J591" t="str">
        <f t="shared" si="9"/>
        <v>BF61;VSS;;5.149;19.997;;;;</v>
      </c>
    </row>
    <row r="592" spans="1:10">
      <c r="A592" t="s">
        <v>3744</v>
      </c>
      <c r="B592" t="str">
        <f>_xlfn.XLOOKUP(A592,SITE1!$R$4:$R$1313,SITE1!$S$4:$S$1313)</f>
        <v>VSS</v>
      </c>
      <c r="C592" t="str" cm="1">
        <f t="array" ref="C592">_xlfn.TEXTJOIN(",",TRUE,_xlfn.UNIQUE(TRANSPOSE(_xlfn.MAP(_xlfn.XLOOKUP(A592,SITE1!$C$4:$C$1313,SITE1!$F$4:$L$1313),_xlfn.LAMBDA(_xlpm.x,IF(_xlpm.x&lt;&gt;"",TRIM(CLEAN(LEFT(_xlpm.x,FIND(".",_xlpm.x &amp; ".")-1))),""))))))</f>
        <v/>
      </c>
      <c r="D592">
        <v>3.4319999999999902</v>
      </c>
      <c r="E592">
        <v>19.997</v>
      </c>
      <c r="F592" t="str">
        <f>_xlfn.LET(_xlpm.raw,_xlfn.XLOOKUP(A592,SITE1!$C$4:$C$1313,SITE1!$E$4:$E$1313),_xlpm.cleanRaw,SUBSTITUTE(SUBSTITUTE(_xlpm.raw,"_PIN","."),"PIN","."),_xlpm.mainPart,MID(_xlpm.cleanRaw,2,FIND(".",_xlpm.cleanRaw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2" t="str">
        <f>_xlfn.LET(_xlpm.raw,_xlfn.XLOOKUP(A592,SITE3!$C$4:$C$1313,SITE3!$E$4:$E$1313),_xlpm.cleanRaw,SUBSTITUTE(SUBSTITUTE(_xlpm.raw,"_PIN","."),"PIN","."),_xlpm.mainPart,MID(_xlpm.cleanRaw,2,FIND(".",_xlpm.cleanRaw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2" t="str">
        <f>_xlfn.LET(_xlpm.raw,_xlfn.XLOOKUP(A592,SITE5!$C$4:$C$1313,SITE5!$E$4:$E$1313),_xlpm.cleanRaw,SUBSTITUTE(SUBSTITUTE(_xlpm.raw,"_PIN","."),"PIN","."),_xlpm.mainPart,MID(_xlpm.cleanRaw,2,FIND(".",_xlpm.cleanRaw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2" t="str">
        <f>""</f>
        <v/>
      </c>
      <c r="J592" t="str">
        <f t="shared" si="9"/>
        <v>BF65;VSS;;3.43199999999999;19.997;;;;</v>
      </c>
    </row>
    <row r="593" spans="1:10">
      <c r="A593" t="s">
        <v>5312</v>
      </c>
      <c r="B593" t="str">
        <f>_xlfn.XLOOKUP(A593,SITE1!$R$4:$R$1313,SITE1!$S$4:$S$1313)</f>
        <v>VSS</v>
      </c>
      <c r="C593" t="str" cm="1">
        <f t="array" ref="C593">_xlfn.TEXTJOIN(",",TRUE,_xlfn.UNIQUE(TRANSPOSE(_xlfn.MAP(_xlfn.XLOOKUP(A593,SITE1!$C$4:$C$1313,SITE1!$F$4:$L$1313),_xlfn.LAMBDA(_xlpm.x,IF(_xlpm.x&lt;&gt;"",TRIM(CLEAN(LEFT(_xlpm.x,FIND(".",_xlpm.x &amp; ".")-1))),""))))))</f>
        <v/>
      </c>
      <c r="D593">
        <v>1.6599999999999899</v>
      </c>
      <c r="E593">
        <v>20.309999999999999</v>
      </c>
      <c r="F593" t="str">
        <f>_xlfn.LET(_xlpm.raw,_xlfn.XLOOKUP(A593,SITE1!$C$4:$C$1313,SITE1!$E$4:$E$1313),_xlpm.cleanRaw,SUBSTITUTE(SUBSTITUTE(_xlpm.raw,"_PIN","."),"PIN","."),_xlpm.mainPart,MID(_xlpm.cleanRaw,2,FIND(".",_xlpm.cleanRaw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3" t="str">
        <f>_xlfn.LET(_xlpm.raw,_xlfn.XLOOKUP(A593,SITE3!$C$4:$C$1313,SITE3!$E$4:$E$1313),_xlpm.cleanRaw,SUBSTITUTE(SUBSTITUTE(_xlpm.raw,"_PIN","."),"PIN","."),_xlpm.mainPart,MID(_xlpm.cleanRaw,2,FIND(".",_xlpm.cleanRaw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3" t="str">
        <f>_xlfn.LET(_xlpm.raw,_xlfn.XLOOKUP(A593,SITE5!$C$4:$C$1313,SITE5!$E$4:$E$1313),_xlpm.cleanRaw,SUBSTITUTE(SUBSTITUTE(_xlpm.raw,"_PIN","."),"PIN","."),_xlpm.mainPart,MID(_xlpm.cleanRaw,2,FIND(".",_xlpm.cleanRaw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3" t="str">
        <f>""</f>
        <v/>
      </c>
      <c r="J593" t="str">
        <f t="shared" si="9"/>
        <v>BF68;VSS;;1.65999999999999;20.31;;;;</v>
      </c>
    </row>
    <row r="594" spans="1:10">
      <c r="A594" t="s">
        <v>4946</v>
      </c>
      <c r="B594" t="str">
        <f>_xlfn.XLOOKUP(A594,SITE1!$R$4:$R$1313,SITE1!$S$4:$S$1313)</f>
        <v>USB3_4_RXP</v>
      </c>
      <c r="C594" t="str" cm="1">
        <f t="array" ref="C594">_xlfn.TEXTJOIN(",",TRUE,_xlfn.UNIQUE(TRANSPOSE(_xlfn.MAP(_xlfn.XLOOKUP(A594,SITE1!$C$4:$C$1313,SITE1!$F$4:$L$1313),_xlfn.LAMBDA(_xlpm.x,IF(_xlpm.x&lt;&gt;"",TRIM(CLEAN(LEFT(_xlpm.x,FIND(".",_xlpm.x &amp; ".")-1))),""))))))</f>
        <v>CA244</v>
      </c>
      <c r="D594">
        <v>0.82999999999999796</v>
      </c>
      <c r="E594">
        <v>20.309999999999999</v>
      </c>
      <c r="F594" t="str">
        <f>_xlfn.LET(_xlpm.raw,_xlfn.XLOOKUP(A594,SITE1!$C$4:$C$1313,SITE1!$E$4:$E$1313),_xlpm.cleanRaw,SUBSTITUTE(SUBSTITUTE(_xlpm.raw,"_PIN","."),"PIN","."),_xlpm.mainPart,MID(_xlpm.cleanRaw,2,FIND(".",_xlpm.cleanRaw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4" t="str">
        <f>_xlfn.LET(_xlpm.raw,_xlfn.XLOOKUP(A594,SITE3!$C$4:$C$1313,SITE3!$E$4:$E$1313),_xlpm.cleanRaw,SUBSTITUTE(SUBSTITUTE(_xlpm.raw,"_PIN","."),"PIN","."),_xlpm.mainPart,MID(_xlpm.cleanRaw,2,FIND(".",_xlpm.cleanRaw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4" t="str">
        <f>_xlfn.LET(_xlpm.raw,_xlfn.XLOOKUP(A594,SITE5!$C$4:$C$1313,SITE5!$E$4:$E$1313),_xlpm.cleanRaw,SUBSTITUTE(SUBSTITUTE(_xlpm.raw,"_PIN","."),"PIN","."),_xlpm.mainPart,MID(_xlpm.cleanRaw,2,FIND(".",_xlpm.cleanRaw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4" t="str">
        <f>""</f>
        <v/>
      </c>
      <c r="J594" t="str">
        <f t="shared" si="9"/>
        <v>BF70;USB3_4_RXP;CA244;0.829999999999998;20.31;;;;</v>
      </c>
    </row>
    <row r="595" spans="1:10">
      <c r="A595" t="s">
        <v>4943</v>
      </c>
      <c r="B595" t="str">
        <f>_xlfn.XLOOKUP(A595,SITE1!$R$4:$R$1313,SITE1!$S$4:$S$1313)</f>
        <v>USB3_4_RXN</v>
      </c>
      <c r="C595" t="str" cm="1">
        <f t="array" ref="C595">_xlfn.TEXTJOIN(",",TRUE,_xlfn.UNIQUE(TRANSPOSE(_xlfn.MAP(_xlfn.XLOOKUP(A595,SITE1!$C$4:$C$1313,SITE1!$F$4:$L$1313),_xlfn.LAMBDA(_xlpm.x,IF(_xlpm.x&lt;&gt;"",TRIM(CLEAN(LEFT(_xlpm.x,FIND(".",_xlpm.x &amp; ".")-1))),""))))))</f>
        <v>CA243</v>
      </c>
      <c r="D595">
        <v>0</v>
      </c>
      <c r="E595">
        <v>20.309999999999999</v>
      </c>
      <c r="F595" t="str">
        <f>_xlfn.LET(_xlpm.raw,_xlfn.XLOOKUP(A595,SITE1!$C$4:$C$1313,SITE1!$E$4:$E$1313),_xlpm.cleanRaw,SUBSTITUTE(SUBSTITUTE(_xlpm.raw,"_PIN","."),"PIN","."),_xlpm.mainPart,MID(_xlpm.cleanRaw,2,FIND(".",_xlpm.cleanRaw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5" t="str">
        <f>_xlfn.LET(_xlpm.raw,_xlfn.XLOOKUP(A595,SITE3!$C$4:$C$1313,SITE3!$E$4:$E$1313),_xlpm.cleanRaw,SUBSTITUTE(SUBSTITUTE(_xlpm.raw,"_PIN","."),"PIN","."),_xlpm.mainPart,MID(_xlpm.cleanRaw,2,FIND(".",_xlpm.cleanRaw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5" t="str">
        <f>_xlfn.LET(_xlpm.raw,_xlfn.XLOOKUP(A595,SITE5!$C$4:$C$1313,SITE5!$E$4:$E$1313),_xlpm.cleanRaw,SUBSTITUTE(SUBSTITUTE(_xlpm.raw,"_PIN","."),"PIN","."),_xlpm.mainPart,MID(_xlpm.cleanRaw,2,FIND(".",_xlpm.cleanRaw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5" t="str">
        <f>""</f>
        <v/>
      </c>
      <c r="J595" t="str">
        <f t="shared" si="9"/>
        <v>BF72;USB3_4_RXN;CA243;0;20.31;;;;</v>
      </c>
    </row>
    <row r="596" spans="1:10">
      <c r="A596" t="s">
        <v>4297</v>
      </c>
      <c r="B596" t="str">
        <f>_xlfn.XLOOKUP(A596,SITE1!$R$4:$R$1313,SITE1!$S$4:$S$1313)</f>
        <v>GPP_G_21_SSATA_DEVSLP_1</v>
      </c>
      <c r="C596" t="str" cm="1">
        <f t="array" ref="C596">_xlfn.TEXTJOIN(",",TRUE,_xlfn.UNIQUE(TRANSPOSE(_xlfn.MAP(_xlfn.XLOOKUP(A596,SITE1!$C$4:$C$1313,SITE1!$F$4:$L$1313),_xlfn.LAMBDA(_xlpm.x,IF(_xlpm.x&lt;&gt;"",TRIM(CLEAN(LEFT(_xlpm.x,FIND(".",_xlpm.x &amp; ".")-1))),""))))))</f>
        <v/>
      </c>
      <c r="D596">
        <v>30.045999999999999</v>
      </c>
      <c r="E596">
        <v>20.492000000000001</v>
      </c>
      <c r="F596" t="str">
        <f>_xlfn.LET(_xlpm.raw,_xlfn.XLOOKUP(A596,SITE1!$C$4:$C$1313,SITE1!$E$4:$E$1313),_xlpm.cleanRaw,SUBSTITUTE(SUBSTITUTE(_xlpm.raw,"_PIN","."),"PIN","."),_xlpm.mainPart,MID(_xlpm.cleanRaw,2,FIND(".",_xlpm.cleanRaw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596" t="str">
        <f>_xlfn.LET(_xlpm.raw,_xlfn.XLOOKUP(A596,SITE3!$C$4:$C$1313,SITE3!$E$4:$E$1313),_xlpm.cleanRaw,SUBSTITUTE(SUBSTITUTE(_xlpm.raw,"_PIN","."),"PIN","."),_xlpm.mainPart,MID(_xlpm.cleanRaw,2,FIND(".",_xlpm.cleanRaw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804013</v>
      </c>
      <c r="H596" t="str">
        <f>_xlfn.LET(_xlpm.raw,_xlfn.XLOOKUP(A596,SITE5!$C$4:$C$1313,SITE5!$E$4:$E$1313),_xlpm.cleanRaw,SUBSTITUTE(SUBSTITUTE(_xlpm.raw,"_PIN","."),"PIN","."),_xlpm.mainPart,MID(_xlpm.cleanRaw,2,FIND(".",_xlpm.cleanRaw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703013</v>
      </c>
      <c r="I596" t="str">
        <f>""</f>
        <v/>
      </c>
      <c r="J596" t="str">
        <f t="shared" si="9"/>
        <v>BG7;GPP_G_21_SSATA_DEVSLP_1;;30.046;20.492;607013;804013;703013;</v>
      </c>
    </row>
    <row r="597" spans="1:10">
      <c r="A597" t="s">
        <v>4310</v>
      </c>
      <c r="B597" t="str">
        <f>_xlfn.XLOOKUP(A597,SITE1!$R$4:$R$1313,SITE1!$S$4:$S$1313)</f>
        <v>GPP_G_8_FAN_PWM_0_FAN_PWM0IE</v>
      </c>
      <c r="C597" t="str" cm="1">
        <f t="array" ref="C597">_xlfn.TEXTJOIN(",",TRUE,_xlfn.UNIQUE(TRANSPOSE(_xlfn.MAP(_xlfn.XLOOKUP(A597,SITE1!$C$4:$C$1313,SITE1!$F$4:$L$1313),_xlfn.LAMBDA(_xlpm.x,IF(_xlpm.x&lt;&gt;"",TRIM(CLEAN(LEFT(_xlpm.x,FIND(".",_xlpm.x &amp; ".")-1))),""))))))</f>
        <v/>
      </c>
      <c r="D597">
        <v>28.329000000000001</v>
      </c>
      <c r="E597">
        <v>20.492000000000001</v>
      </c>
      <c r="F597" t="str">
        <f>_xlfn.LET(_xlpm.raw,_xlfn.XLOOKUP(A597,SITE1!$C$4:$C$1313,SITE1!$E$4:$E$1313),_xlpm.cleanRaw,SUBSTITUTE(SUBSTITUTE(_xlpm.raw,"_PIN","."),"PIN","."),_xlpm.mainPart,MID(_xlpm.cleanRaw,2,FIND(".",_xlpm.cleanRaw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604009</v>
      </c>
      <c r="G597" t="str">
        <f>_xlfn.LET(_xlpm.raw,_xlfn.XLOOKUP(A597,SITE3!$C$4:$C$1313,SITE3!$E$4:$E$1313),_xlpm.cleanRaw,SUBSTITUTE(SUBSTITUTE(_xlpm.raw,"_PIN","."),"PIN","."),_xlpm.mainPart,MID(_xlpm.cleanRaw,2,FIND(".",_xlpm.cleanRaw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597" t="str">
        <f>_xlfn.LET(_xlpm.raw,_xlfn.XLOOKUP(A597,SITE5!$C$4:$C$1313,SITE5!$E$4:$E$1313),_xlpm.cleanRaw,SUBSTITUTE(SUBSTITUTE(_xlpm.raw,"_PIN","."),"PIN","."),_xlpm.mainPart,MID(_xlpm.cleanRaw,2,FIND(".",_xlpm.cleanRaw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706009</v>
      </c>
      <c r="I597" t="str">
        <f>""</f>
        <v/>
      </c>
      <c r="J597" t="str">
        <f t="shared" si="9"/>
        <v>BG11;GPP_G_8_FAN_PWM_0_FAN_PWM0IE;;28.329;20.492;604009;801009;706009;</v>
      </c>
    </row>
    <row r="598" spans="1:10">
      <c r="A598" t="s">
        <v>4092</v>
      </c>
      <c r="B598" t="str">
        <f>_xlfn.XLOOKUP(A598,SITE1!$R$4:$R$1313,SITE1!$S$4:$S$1313)</f>
        <v>GPP_B_17</v>
      </c>
      <c r="C598" t="str" cm="1">
        <f t="array" ref="C598">_xlfn.TEXTJOIN(",",TRUE,_xlfn.UNIQUE(TRANSPOSE(_xlfn.MAP(_xlfn.XLOOKUP(A598,SITE1!$C$4:$C$1313,SITE1!$F$4:$L$1313),_xlfn.LAMBDA(_xlpm.x,IF(_xlpm.x&lt;&gt;"",TRIM(CLEAN(LEFT(_xlpm.x,FIND(".",_xlpm.x &amp; ".")-1))),""))))))</f>
        <v/>
      </c>
      <c r="D598">
        <v>26.611999999999998</v>
      </c>
      <c r="E598">
        <v>20.492000000000001</v>
      </c>
      <c r="F598" t="str">
        <f>_xlfn.LET(_xlpm.raw,_xlfn.XLOOKUP(A598,SITE1!$C$4:$C$1313,SITE1!$E$4:$E$1313),_xlpm.cleanRaw,SUBSTITUTE(SUBSTITUTE(_xlpm.raw,"_PIN","."),"PIN","."),_xlpm.mainPart,MID(_xlpm.cleanRaw,2,FIND(".",_xlpm.cleanRaw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598" t="str">
        <f>_xlfn.LET(_xlpm.raw,_xlfn.XLOOKUP(A598,SITE3!$C$4:$C$1313,SITE3!$E$4:$E$1313),_xlpm.cleanRaw,SUBSTITUTE(SUBSTITUTE(_xlpm.raw,"_PIN","."),"PIN","."),_xlpm.mainPart,MID(_xlpm.cleanRaw,2,FIND(".",_xlpm.cleanRaw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598" t="str">
        <f>_xlfn.LET(_xlpm.raw,_xlfn.XLOOKUP(A598,SITE5!$C$4:$C$1313,SITE5!$E$4:$E$1313),_xlpm.cleanRaw,SUBSTITUTE(SUBSTITUTE(_xlpm.raw,"_PIN","."),"PIN","."),_xlpm.mainPart,MID(_xlpm.cleanRaw,2,FIND(".",_xlpm.cleanRaw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598" t="str">
        <f>""</f>
        <v/>
      </c>
      <c r="J598" t="str">
        <f t="shared" si="9"/>
        <v>BG15;GPP_B_17;;26.612;20.492;604030;801030;706030;</v>
      </c>
    </row>
    <row r="599" spans="1:10">
      <c r="A599" t="s">
        <v>3582</v>
      </c>
      <c r="B599" t="str">
        <f>_xlfn.XLOOKUP(A599,SITE1!$R$4:$R$1313,SITE1!$S$4:$S$1313)</f>
        <v>GPP_B_6_SRCCLKREQB_1</v>
      </c>
      <c r="C599" t="str" cm="1">
        <f t="array" ref="C599">_xlfn.TEXTJOIN(",",TRUE,_xlfn.UNIQUE(TRANSPOSE(_xlfn.MAP(_xlfn.XLOOKUP(A599,SITE1!$C$4:$C$1313,SITE1!$F$4:$L$1313),_xlfn.LAMBDA(_xlpm.x,IF(_xlpm.x&lt;&gt;"",TRIM(CLEAN(LEFT(_xlpm.x,FIND(".",_xlpm.x &amp; ".")-1))),""))))))</f>
        <v/>
      </c>
      <c r="D599">
        <v>24.895</v>
      </c>
      <c r="E599">
        <v>20.492000000000001</v>
      </c>
      <c r="F599" t="str">
        <f>_xlfn.LET(_xlpm.raw,_xlfn.XLOOKUP(A599,SITE1!$C$4:$C$1313,SITE1!$E$4:$E$1313),_xlpm.cleanRaw,SUBSTITUTE(SUBSTITUTE(_xlpm.raw,"_PIN","."),"PIN","."),_xlpm.mainPart,MID(_xlpm.cleanRaw,2,FIND(".",_xlpm.cleanRaw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599" t="str">
        <f>_xlfn.LET(_xlpm.raw,_xlfn.XLOOKUP(A599,SITE3!$C$4:$C$1313,SITE3!$E$4:$E$1313),_xlpm.cleanRaw,SUBSTITUTE(SUBSTITUTE(_xlpm.raw,"_PIN","."),"PIN","."),_xlpm.mainPart,MID(_xlpm.cleanRaw,2,FIND(".",_xlpm.cleanRaw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801024</v>
      </c>
      <c r="H599" t="str">
        <f>_xlfn.LET(_xlpm.raw,_xlfn.XLOOKUP(A599,SITE5!$C$4:$C$1313,SITE5!$E$4:$E$1313),_xlpm.cleanRaw,SUBSTITUTE(SUBSTITUTE(_xlpm.raw,"_PIN","."),"PIN","."),_xlpm.mainPart,MID(_xlpm.cleanRaw,2,FIND(".",_xlpm.cleanRaw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706028</v>
      </c>
      <c r="I599" t="str">
        <f>""</f>
        <v/>
      </c>
      <c r="J599" t="str">
        <f t="shared" si="9"/>
        <v>BG18;GPP_B_6_SRCCLKREQB_1;;24.895;20.492;604028;801024;706028;</v>
      </c>
    </row>
    <row r="600" spans="1:10">
      <c r="A600" t="s">
        <v>3583</v>
      </c>
      <c r="B600" t="str">
        <f>_xlfn.XLOOKUP(A600,SITE1!$R$4:$R$1313,SITE1!$S$4:$S$1313)</f>
        <v>GPP_B_16</v>
      </c>
      <c r="C600" t="str" cm="1">
        <f t="array" ref="C600">_xlfn.TEXTJOIN(",",TRUE,_xlfn.UNIQUE(TRANSPOSE(_xlfn.MAP(_xlfn.XLOOKUP(A600,SITE1!$C$4:$C$1313,SITE1!$F$4:$L$1313),_xlfn.LAMBDA(_xlpm.x,IF(_xlpm.x&lt;&gt;"",TRIM(CLEAN(LEFT(_xlpm.x,FIND(".",_xlpm.x &amp; ".")-1))),""))))))</f>
        <v/>
      </c>
      <c r="D600">
        <v>23.177999999999901</v>
      </c>
      <c r="E600">
        <v>20.492000000000001</v>
      </c>
      <c r="F600" t="str">
        <f>_xlfn.LET(_xlpm.raw,_xlfn.XLOOKUP(A600,SITE1!$C$4:$C$1313,SITE1!$E$4:$E$1313),_xlpm.cleanRaw,SUBSTITUTE(SUBSTITUTE(_xlpm.raw,"_PIN","."),"PIN","."),_xlpm.mainPart,MID(_xlpm.cleanRaw,2,FIND(".",_xlpm.cleanRaw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600" t="str">
        <f>_xlfn.LET(_xlpm.raw,_xlfn.XLOOKUP(A600,SITE3!$C$4:$C$1313,SITE3!$E$4:$E$1313),_xlpm.cleanRaw,SUBSTITUTE(SUBSTITUTE(_xlpm.raw,"_PIN","."),"PIN","."),_xlpm.mainPart,MID(_xlpm.cleanRaw,2,FIND(".",_xlpm.cleanRaw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501108</v>
      </c>
      <c r="H600" t="str">
        <f>_xlfn.LET(_xlpm.raw,_xlfn.XLOOKUP(A600,SITE5!$C$4:$C$1313,SITE5!$E$4:$E$1313),_xlpm.cleanRaw,SUBSTITUTE(SUBSTITUTE(_xlpm.raw,"_PIN","."),"PIN","."),_xlpm.mainPart,MID(_xlpm.cleanRaw,2,FIND(".",_xlpm.cleanRaw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707108</v>
      </c>
      <c r="I600" t="str">
        <f>""</f>
        <v/>
      </c>
      <c r="J600" t="str">
        <f t="shared" si="9"/>
        <v>BG22;GPP_B_16;;23.1779999999999;20.492;603108;501108;707108;</v>
      </c>
    </row>
    <row r="601" spans="1:10">
      <c r="A601" t="s">
        <v>3584</v>
      </c>
      <c r="B601" t="str">
        <f>_xlfn.XLOOKUP(A601,SITE1!$R$4:$R$1313,SITE1!$S$4:$S$1313)</f>
        <v>EDM1</v>
      </c>
      <c r="C601" t="str" cm="1">
        <f t="array" ref="C601">_xlfn.TEXTJOIN(",",TRUE,_xlfn.UNIQUE(TRANSPOSE(_xlfn.MAP(_xlfn.XLOOKUP(A601,SITE1!$C$4:$C$1313,SITE1!$F$4:$L$1313),_xlfn.LAMBDA(_xlpm.x,IF(_xlpm.x&lt;&gt;"",TRIM(CLEAN(LEFT(_xlpm.x,FIND(".",_xlpm.x &amp; ".")-1))),""))))))</f>
        <v/>
      </c>
      <c r="D601">
        <v>21.460999999999999</v>
      </c>
      <c r="E601">
        <v>20.492000000000001</v>
      </c>
      <c r="F601" t="str">
        <f>_xlfn.LET(_xlpm.raw,_xlfn.XLOOKUP(A601,SITE1!$C$4:$C$1313,SITE1!$E$4:$E$1313),_xlpm.cleanRaw,SUBSTITUTE(SUBSTITUTE(_xlpm.raw,"_PIN","."),"PIN","."),_xlpm.mainPart,MID(_xlpm.cleanRaw,2,FIND(".",_xlpm.cleanRaw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601" t="str">
        <f>_xlfn.LET(_xlpm.raw,_xlfn.XLOOKUP(A601,SITE3!$C$4:$C$1313,SITE3!$E$4:$E$1313),_xlpm.cleanRaw,SUBSTITUTE(SUBSTITUTE(_xlpm.raw,"_PIN","."),"PIN","."),_xlpm.mainPart,MID(_xlpm.cleanRaw,2,FIND(".",_xlpm.cleanRaw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801033</v>
      </c>
      <c r="H601" t="str">
        <f>_xlfn.LET(_xlpm.raw,_xlfn.XLOOKUP(A601,SITE5!$C$4:$C$1313,SITE5!$E$4:$E$1313),_xlpm.cleanRaw,SUBSTITUTE(SUBSTITUTE(_xlpm.raw,"_PIN","."),"PIN","."),_xlpm.mainPart,MID(_xlpm.cleanRaw,2,FIND(".",_xlpm.cleanRaw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707127</v>
      </c>
      <c r="I601" t="str">
        <f>""</f>
        <v/>
      </c>
      <c r="J601" t="str">
        <f t="shared" si="9"/>
        <v>BG26;EDM1;;21.461;20.492;602052;801033;707127;</v>
      </c>
    </row>
    <row r="602" spans="1:10">
      <c r="A602" t="s">
        <v>4496</v>
      </c>
      <c r="B602" t="str">
        <f>_xlfn.XLOOKUP(A602,SITE1!$R$4:$R$1313,SITE1!$S$4:$S$1313)</f>
        <v>KR0_RX_DN1</v>
      </c>
      <c r="C602" t="str" cm="1">
        <f t="array" ref="C602">_xlfn.TEXTJOIN(",",TRUE,_xlfn.UNIQUE(TRANSPOSE(_xlfn.MAP(_xlfn.XLOOKUP(A602,SITE1!$C$4:$C$1313,SITE1!$F$4:$L$1313),_xlfn.LAMBDA(_xlpm.x,IF(_xlpm.x&lt;&gt;"",TRIM(CLEAN(LEFT(_xlpm.x,FIND(".",_xlpm.x &amp; ".")-1))),""))))))</f>
        <v>LA18</v>
      </c>
      <c r="D602">
        <v>19.744</v>
      </c>
      <c r="E602">
        <v>20.492000000000001</v>
      </c>
      <c r="F602" t="str">
        <f>_xlfn.LET(_xlpm.raw,_xlfn.XLOOKUP(A602,SITE1!$C$4:$C$1313,SITE1!$E$4:$E$1313),_xlpm.cleanRaw,SUBSTITUTE(SUBSTITUTE(_xlpm.raw,"_PIN","."),"PIN","."),_xlpm.mainPart,MID(_xlpm.cleanRaw,2,FIND(".",_xlpm.cleanRaw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601003</v>
      </c>
      <c r="G602" t="str">
        <f>_xlfn.LET(_xlpm.raw,_xlfn.XLOOKUP(A602,SITE3!$C$4:$C$1313,SITE3!$E$4:$E$1313),_xlpm.cleanRaw,SUBSTITUTE(SUBSTITUTE(_xlpm.raw,"_PIN","."),"PIN","."),_xlpm.mainPart,MID(_xlpm.cleanRaw,2,FIND(".",_xlpm.cleanRaw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503003</v>
      </c>
      <c r="H602" t="str">
        <f>_xlfn.LET(_xlpm.raw,_xlfn.XLOOKUP(A602,SITE5!$C$4:$C$1313,SITE5!$E$4:$E$1313),_xlpm.cleanRaw,SUBSTITUTE(SUBSTITUTE(_xlpm.raw,"_PIN","."),"PIN","."),_xlpm.mainPart,MID(_xlpm.cleanRaw,2,FIND(".",_xlpm.cleanRaw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709003</v>
      </c>
      <c r="I602" t="str">
        <f>""</f>
        <v/>
      </c>
      <c r="J602" t="str">
        <f t="shared" si="9"/>
        <v>BG29;KR0_RX_DN1;LA18;19.744;20.492;601003;503003;709003;</v>
      </c>
    </row>
    <row r="603" spans="1:10">
      <c r="A603" t="s">
        <v>5313</v>
      </c>
      <c r="B603" t="str">
        <f>_xlfn.XLOOKUP(A603,SITE1!$R$4:$R$1313,SITE1!$S$4:$S$1313)</f>
        <v>VSS</v>
      </c>
      <c r="C603" t="str" cm="1">
        <f t="array" ref="C603">_xlfn.TEXTJOIN(",",TRUE,_xlfn.UNIQUE(TRANSPOSE(_xlfn.MAP(_xlfn.XLOOKUP(A603,SITE1!$C$4:$C$1313,SITE1!$F$4:$L$1313),_xlfn.LAMBDA(_xlpm.x,IF(_xlpm.x&lt;&gt;"",TRIM(CLEAN(LEFT(_xlpm.x,FIND(".",_xlpm.x &amp; ".")-1))),""))))))</f>
        <v/>
      </c>
      <c r="D603">
        <v>18.026999999999902</v>
      </c>
      <c r="E603">
        <v>20.492000000000001</v>
      </c>
      <c r="F603" t="str">
        <f>_xlfn.LET(_xlpm.raw,_xlfn.XLOOKUP(A603,SITE1!$C$4:$C$1313,SITE1!$E$4:$E$1313),_xlpm.cleanRaw,SUBSTITUTE(SUBSTITUTE(_xlpm.raw,"_PIN","."),"PIN","."),_xlpm.mainPart,MID(_xlpm.cleanRaw,2,FIND(".",_xlpm.cleanRaw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3" t="str">
        <f>_xlfn.LET(_xlpm.raw,_xlfn.XLOOKUP(A603,SITE5!$C$4:$C$1313,SITE5!$E$4:$E$1313),_xlpm.cleanRaw,SUBSTITUTE(SUBSTITUTE(_xlpm.raw,"_PIN","."),"PIN","."),_xlpm.mainPart,MID(_xlpm.cleanRaw,2,FIND(".",_xlpm.cleanRaw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3" t="str">
        <f>""</f>
        <v/>
      </c>
      <c r="J603" t="str">
        <f t="shared" si="9"/>
        <v>BG33;VSS;;18.0269999999999;20.492;;;;</v>
      </c>
    </row>
    <row r="604" spans="1:10">
      <c r="A604" t="s">
        <v>4525</v>
      </c>
      <c r="B604" t="str">
        <f>_xlfn.XLOOKUP(A604,SITE1!$R$4:$R$1313,SITE1!$S$4:$S$1313)</f>
        <v>KR1_RX_DP0</v>
      </c>
      <c r="C604" t="str" cm="1">
        <f t="array" ref="C604">_xlfn.TEXTJOIN(",",TRUE,_xlfn.UNIQUE(TRANSPOSE(_xlfn.MAP(_xlfn.XLOOKUP(A604,SITE1!$C$4:$C$1313,SITE1!$F$4:$L$1313),_xlfn.LAMBDA(_xlpm.x,IF(_xlpm.x&lt;&gt;"",TRIM(CLEAN(LEFT(_xlpm.x,FIND(".",_xlpm.x &amp; ".")-1))),""))))))</f>
        <v>LA19</v>
      </c>
      <c r="D604">
        <v>16.309999999999999</v>
      </c>
      <c r="E604">
        <v>20.492000000000001</v>
      </c>
      <c r="F604" t="str">
        <f>_xlfn.LET(_xlpm.raw,_xlfn.XLOOKUP(A604,SITE1!$C$4:$C$1313,SITE1!$E$4:$E$1313),_xlpm.cleanRaw,SUBSTITUTE(SUBSTITUTE(_xlpm.raw,"_PIN","."),"PIN","."),_xlpm.mainPart,MID(_xlpm.cleanRaw,2,FIND(".",_xlpm.cleanRaw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601039</v>
      </c>
      <c r="G604" t="str">
        <f>_xlfn.LET(_xlpm.raw,_xlfn.XLOOKUP(A604,SITE3!$C$4:$C$1313,SITE3!$E$4:$E$1313),_xlpm.cleanRaw,SUBSTITUTE(SUBSTITUTE(_xlpm.raw,"_PIN","."),"PIN","."),_xlpm.mainPart,MID(_xlpm.cleanRaw,2,FIND(".",_xlpm.cleanRaw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H604" t="str">
        <f>_xlfn.LET(_xlpm.raw,_xlfn.XLOOKUP(A604,SITE5!$C$4:$C$1313,SITE5!$E$4:$E$1313),_xlpm.cleanRaw,SUBSTITUTE(SUBSTITUTE(_xlpm.raw,"_PIN","."),"PIN","."),_xlpm.mainPart,MID(_xlpm.cleanRaw,2,FIND(".",_xlpm.cleanRaw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709039</v>
      </c>
      <c r="I604" t="str">
        <f>""</f>
        <v/>
      </c>
      <c r="J604" t="str">
        <f t="shared" si="9"/>
        <v>BG37;KR1_RX_DP0;LA19;16.31;20.492;601039;505053;709039;</v>
      </c>
    </row>
    <row r="605" spans="1:10">
      <c r="A605" t="s">
        <v>4512</v>
      </c>
      <c r="B605" t="str">
        <f>_xlfn.XLOOKUP(A605,SITE1!$R$4:$R$1313,SITE1!$S$4:$S$1313)</f>
        <v>KR1_DFTANA1</v>
      </c>
      <c r="C605" t="str" cm="1">
        <f t="array" ref="C605">_xlfn.TEXTJOIN(",",TRUE,_xlfn.UNIQUE(TRANSPOSE(_xlfn.MAP(_xlfn.XLOOKUP(A605,SITE1!$C$4:$C$1313,SITE1!$F$4:$L$1313),_xlfn.LAMBDA(_xlpm.x,IF(_xlpm.x&lt;&gt;"",TRIM(CLEAN(LEFT(_xlpm.x,FIND(".",_xlpm.x &amp; ".")-1))),""))))))</f>
        <v>SMPA8,RA208</v>
      </c>
      <c r="D605">
        <v>14.5929999999999</v>
      </c>
      <c r="E605">
        <v>20.492000000000001</v>
      </c>
      <c r="F605" t="str">
        <f>_xlfn.LET(_xlpm.raw,_xlfn.XLOOKUP(A605,SITE1!$C$4:$C$1313,SITE1!$E$4:$E$1313),_xlpm.cleanRaw,SUBSTITUTE(SUBSTITUTE(_xlpm.raw,"_PIN","."),"PIN","."),_xlpm.mainPart,MID(_xlpm.cleanRaw,2,FIND(".",_xlpm.cleanRaw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G605" t="str">
        <f>_xlfn.LET(_xlpm.raw,_xlfn.XLOOKUP(A605,SITE3!$C$4:$C$1313,SITE3!$E$4:$E$1313),_xlpm.cleanRaw,SUBSTITUTE(SUBSTITUTE(_xlpm.raw,"_PIN","."),"PIN","."),_xlpm.mainPart,MID(_xlpm.cleanRaw,2,FIND(".",_xlpm.cleanRaw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505077</v>
      </c>
      <c r="H605" t="str">
        <f>_xlfn.LET(_xlpm.raw,_xlfn.XLOOKUP(A605,SITE5!$C$4:$C$1313,SITE5!$E$4:$E$1313),_xlpm.cleanRaw,SUBSTITUTE(SUBSTITUTE(_xlpm.raw,"_PIN","."),"PIN","."),_xlpm.mainPart,MID(_xlpm.cleanRaw,2,FIND(".",_xlpm.cleanRaw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808058</v>
      </c>
      <c r="I605" t="str">
        <f>""</f>
        <v/>
      </c>
      <c r="J605" t="str">
        <f t="shared" si="9"/>
        <v>BG40;KR1_DFTANA1;SMPA8,RA208;14.5929999999999;20.492;508077;505077;808058;</v>
      </c>
    </row>
    <row r="606" spans="1:10">
      <c r="A606" t="s">
        <v>5314</v>
      </c>
      <c r="B606" t="str">
        <f>_xlfn.XLOOKUP(A606,SITE1!$R$4:$R$1313,SITE1!$S$4:$S$1313)</f>
        <v>VSS</v>
      </c>
      <c r="C606" t="str" cm="1">
        <f t="array" ref="C606">_xlfn.TEXTJOIN(",",TRUE,_xlfn.UNIQUE(TRANSPOSE(_xlfn.MAP(_xlfn.XLOOKUP(A606,SITE1!$C$4:$C$1313,SITE1!$F$4:$L$1313),_xlfn.LAMBDA(_xlpm.x,IF(_xlpm.x&lt;&gt;"",TRIM(CLEAN(LEFT(_xlpm.x,FIND(".",_xlpm.x &amp; ".")-1))),""))))))</f>
        <v/>
      </c>
      <c r="D606">
        <v>12.8759999999999</v>
      </c>
      <c r="E606">
        <v>20.492000000000001</v>
      </c>
      <c r="F606" t="str">
        <f>_xlfn.LET(_xlpm.raw,_xlfn.XLOOKUP(A606,SITE1!$C$4:$C$1313,SITE1!$E$4:$E$1313),_xlpm.cleanRaw,SUBSTITUTE(SUBSTITUTE(_xlpm.raw,"_PIN","."),"PIN","."),_xlpm.mainPart,MID(_xlpm.cleanRaw,2,FIND(".",_xlpm.cleanRaw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6" t="str">
        <f>_xlfn.LET(_xlpm.raw,_xlfn.XLOOKUP(A606,SITE3!$C$4:$C$1313,SITE3!$E$4:$E$1313),_xlpm.cleanRaw,SUBSTITUTE(SUBSTITUTE(_xlpm.raw,"_PIN","."),"PIN","."),_xlpm.mainPart,MID(_xlpm.cleanRaw,2,FIND(".",_xlpm.cleanRaw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6" t="str">
        <f>_xlfn.LET(_xlpm.raw,_xlfn.XLOOKUP(A606,SITE5!$C$4:$C$1313,SITE5!$E$4:$E$1313),_xlpm.cleanRaw,SUBSTITUTE(SUBSTITUTE(_xlpm.raw,"_PIN","."),"PIN","."),_xlpm.mainPart,MID(_xlpm.cleanRaw,2,FIND(".",_xlpm.cleanRaw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6" t="str">
        <f>""</f>
        <v/>
      </c>
      <c r="J606" t="str">
        <f t="shared" si="9"/>
        <v>BG44;VSS;;12.8759999999999;20.492;;;;</v>
      </c>
    </row>
    <row r="607" spans="1:10">
      <c r="A607" t="s">
        <v>5315</v>
      </c>
      <c r="B607" t="str">
        <f>_xlfn.XLOOKUP(A607,SITE1!$R$4:$R$1313,SITE1!$S$4:$S$1313)</f>
        <v>VSS</v>
      </c>
      <c r="C607" t="str" cm="1">
        <f t="array" ref="C607">_xlfn.TEXTJOIN(",",TRUE,_xlfn.UNIQUE(TRANSPOSE(_xlfn.MAP(_xlfn.XLOOKUP(A607,SITE1!$C$4:$C$1313,SITE1!$F$4:$L$1313),_xlfn.LAMBDA(_xlpm.x,IF(_xlpm.x&lt;&gt;"",TRIM(CLEAN(LEFT(_xlpm.x,FIND(".",_xlpm.x &amp; ".")-1))),""))))))</f>
        <v/>
      </c>
      <c r="D607">
        <v>11.158999999999899</v>
      </c>
      <c r="E607">
        <v>20.492000000000001</v>
      </c>
      <c r="F607" t="str">
        <f>_xlfn.LET(_xlpm.raw,_xlfn.XLOOKUP(A607,SITE1!$C$4:$C$1313,SITE1!$E$4:$E$1313),_xlpm.cleanRaw,SUBSTITUTE(SUBSTITUTE(_xlpm.raw,"_PIN","."),"PIN","."),_xlpm.mainPart,MID(_xlpm.cleanRaw,2,FIND(".",_xlpm.cleanRaw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7" t="str">
        <f>_xlfn.LET(_xlpm.raw,_xlfn.XLOOKUP(A607,SITE3!$C$4:$C$1313,SITE3!$E$4:$E$1313),_xlpm.cleanRaw,SUBSTITUTE(SUBSTITUTE(_xlpm.raw,"_PIN","."),"PIN","."),_xlpm.mainPart,MID(_xlpm.cleanRaw,2,FIND(".",_xlpm.cleanRaw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7" t="str">
        <f>_xlfn.LET(_xlpm.raw,_xlfn.XLOOKUP(A607,SITE5!$C$4:$C$1313,SITE5!$E$4:$E$1313),_xlpm.cleanRaw,SUBSTITUTE(SUBSTITUTE(_xlpm.raw,"_PIN","."),"PIN","."),_xlpm.mainPart,MID(_xlpm.cleanRaw,2,FIND(".",_xlpm.cleanRaw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7" t="str">
        <f>""</f>
        <v/>
      </c>
      <c r="J607" t="str">
        <f t="shared" si="9"/>
        <v>BG48;VSS;;11.1589999999999;20.492;;;;</v>
      </c>
    </row>
    <row r="608" spans="1:10">
      <c r="A608" t="s">
        <v>4223</v>
      </c>
      <c r="B608" t="str">
        <f>_xlfn.XLOOKUP(A608,SITE1!$R$4:$R$1313,SITE1!$S$4:$S$1313)</f>
        <v>GPP_E_2_SATAXPCIE_2_SATAGP_2</v>
      </c>
      <c r="C608" t="str" cm="1">
        <f t="array" ref="C608">_xlfn.TEXTJOIN(",",TRUE,_xlfn.UNIQUE(TRANSPOSE(_xlfn.MAP(_xlfn.XLOOKUP(A608,SITE1!$C$4:$C$1313,SITE1!$F$4:$L$1313),_xlfn.LAMBDA(_xlpm.x,IF(_xlpm.x&lt;&gt;"",TRIM(CLEAN(LEFT(_xlpm.x,FIND(".",_xlpm.x &amp; ".")-1))),""))))))</f>
        <v/>
      </c>
      <c r="D608">
        <v>9.4420000000000002</v>
      </c>
      <c r="E608">
        <v>20.492000000000001</v>
      </c>
      <c r="F608" t="str">
        <f>_xlfn.LET(_xlpm.raw,_xlfn.XLOOKUP(A608,SITE1!$C$4:$C$1313,SITE1!$E$4:$E$1313),_xlpm.cleanRaw,SUBSTITUTE(SUBSTITUTE(_xlpm.raw,"_PIN","."),"PIN","."),_xlpm.mainPart,MID(_xlpm.cleanRaw,2,FIND(".",_xlpm.cleanRaw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507122</v>
      </c>
      <c r="G608" t="str">
        <f>_xlfn.LET(_xlpm.raw,_xlfn.XLOOKUP(A608,SITE3!$C$4:$C$1313,SITE3!$E$4:$E$1313),_xlpm.cleanRaw,SUBSTITUTE(SUBSTITUTE(_xlpm.raw,"_PIN","."),"PIN","."),_xlpm.mainPart,MID(_xlpm.cleanRaw,2,FIND(".",_xlpm.cleanRaw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504123</v>
      </c>
      <c r="H608" t="str">
        <f>_xlfn.LET(_xlpm.raw,_xlfn.XLOOKUP(A608,SITE5!$C$4:$C$1313,SITE5!$E$4:$E$1313),_xlpm.cleanRaw,SUBSTITUTE(SUBSTITUTE(_xlpm.raw,"_PIN","."),"PIN","."),_xlpm.mainPart,MID(_xlpm.cleanRaw,2,FIND(".",_xlpm.cleanRaw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809122</v>
      </c>
      <c r="I608" t="str">
        <f>""</f>
        <v/>
      </c>
      <c r="J608" t="str">
        <f t="shared" si="9"/>
        <v>BG52;GPP_E_2_SATAXPCIE_2_SATAGP_2;;9.442;20.492;507122;504123;809122;</v>
      </c>
    </row>
    <row r="609" spans="1:10">
      <c r="A609" t="s">
        <v>4951</v>
      </c>
      <c r="B609" t="str">
        <f>_xlfn.XLOOKUP(A609,SITE1!$R$4:$R$1313,SITE1!$S$4:$S$1313)</f>
        <v>USB3_4_TXP</v>
      </c>
      <c r="C609" t="str" cm="1">
        <f t="array" ref="C609">_xlfn.TEXTJOIN(",",TRUE,_xlfn.UNIQUE(TRANSPOSE(_xlfn.MAP(_xlfn.XLOOKUP(A609,SITE1!$C$4:$C$1313,SITE1!$F$4:$L$1313),_xlfn.LAMBDA(_xlpm.x,IF(_xlpm.x&lt;&gt;"",TRIM(CLEAN(LEFT(_xlpm.x,FIND(".",_xlpm.x &amp; ".")-1))),""))))))</f>
        <v>CA244</v>
      </c>
      <c r="D609">
        <v>7.7249999999999899</v>
      </c>
      <c r="E609">
        <v>20.492000000000001</v>
      </c>
      <c r="F609" t="str">
        <f>_xlfn.LET(_xlpm.raw,_xlfn.XLOOKUP(A609,SITE1!$C$4:$C$1313,SITE1!$E$4:$E$1313),_xlpm.cleanRaw,SUBSTITUTE(SUBSTITUTE(_xlpm.raw,"_PIN","."),"PIN","."),_xlpm.mainPart,MID(_xlpm.cleanRaw,2,FIND(".",_xlpm.cleanRaw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9" t="str">
        <f>_xlfn.LET(_xlpm.raw,_xlfn.XLOOKUP(A609,SITE3!$C$4:$C$1313,SITE3!$E$4:$E$1313),_xlpm.cleanRaw,SUBSTITUTE(SUBSTITUTE(_xlpm.raw,"_PIN","."),"PIN","."),_xlpm.mainPart,MID(_xlpm.cleanRaw,2,FIND(".",_xlpm.cleanRaw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9" t="str">
        <f>_xlfn.LET(_xlpm.raw,_xlfn.XLOOKUP(A609,SITE5!$C$4:$C$1313,SITE5!$E$4:$E$1313),_xlpm.cleanRaw,SUBSTITUTE(SUBSTITUTE(_xlpm.raw,"_PIN","."),"PIN","."),_xlpm.mainPart,MID(_xlpm.cleanRaw,2,FIND(".",_xlpm.cleanRaw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9" t="str">
        <f>""</f>
        <v/>
      </c>
      <c r="J609" t="str">
        <f t="shared" si="9"/>
        <v>BG56;USB3_4_TXP;CA244;7.72499999999999;20.492;;;;</v>
      </c>
    </row>
    <row r="610" spans="1:10">
      <c r="A610" t="s">
        <v>5316</v>
      </c>
      <c r="B610" t="str">
        <f>_xlfn.XLOOKUP(A610,SITE1!$R$4:$R$1313,SITE1!$S$4:$S$1313)</f>
        <v>VSS</v>
      </c>
      <c r="C610" t="str" cm="1">
        <f t="array" ref="C610">_xlfn.TEXTJOIN(",",TRUE,_xlfn.UNIQUE(TRANSPOSE(_xlfn.MAP(_xlfn.XLOOKUP(A610,SITE1!$C$4:$C$1313,SITE1!$F$4:$L$1313),_xlfn.LAMBDA(_xlpm.x,IF(_xlpm.x&lt;&gt;"",TRIM(CLEAN(LEFT(_xlpm.x,FIND(".",_xlpm.x &amp; ".")-1))),""))))))</f>
        <v/>
      </c>
      <c r="D610">
        <v>6.0079999999999902</v>
      </c>
      <c r="E610">
        <v>20.492000000000001</v>
      </c>
      <c r="F610" t="str">
        <f>_xlfn.LET(_xlpm.raw,_xlfn.XLOOKUP(A610,SITE1!$C$4:$C$1313,SITE1!$E$4:$E$1313),_xlpm.cleanRaw,SUBSTITUTE(SUBSTITUTE(_xlpm.raw,"_PIN","."),"PIN","."),_xlpm.mainPart,MID(_xlpm.cleanRaw,2,FIND(".",_xlpm.cleanRaw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0" t="str">
        <f>_xlfn.LET(_xlpm.raw,_xlfn.XLOOKUP(A610,SITE3!$C$4:$C$1313,SITE3!$E$4:$E$1313),_xlpm.cleanRaw,SUBSTITUTE(SUBSTITUTE(_xlpm.raw,"_PIN","."),"PIN","."),_xlpm.mainPart,MID(_xlpm.cleanRaw,2,FIND(".",_xlpm.cleanRaw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0" t="str">
        <f>_xlfn.LET(_xlpm.raw,_xlfn.XLOOKUP(A610,SITE5!$C$4:$C$1313,SITE5!$E$4:$E$1313),_xlpm.cleanRaw,SUBSTITUTE(SUBSTITUTE(_xlpm.raw,"_PIN","."),"PIN","."),_xlpm.mainPart,MID(_xlpm.cleanRaw,2,FIND(".",_xlpm.cleanRaw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0" t="str">
        <f>""</f>
        <v/>
      </c>
      <c r="J610" t="str">
        <f t="shared" si="9"/>
        <v>BG59;VSS;;6.00799999999999;20.492;;;;</v>
      </c>
    </row>
    <row r="611" spans="1:10">
      <c r="A611" t="s">
        <v>5317</v>
      </c>
      <c r="B611" t="str">
        <f>_xlfn.XLOOKUP(A611,SITE1!$R$4:$R$1313,SITE1!$S$4:$S$1313)</f>
        <v>VSS</v>
      </c>
      <c r="C611" t="str" cm="1">
        <f t="array" ref="C611">_xlfn.TEXTJOIN(",",TRUE,_xlfn.UNIQUE(TRANSPOSE(_xlfn.MAP(_xlfn.XLOOKUP(A611,SITE1!$C$4:$C$1313,SITE1!$F$4:$L$1313),_xlfn.LAMBDA(_xlpm.x,IF(_xlpm.x&lt;&gt;"",TRIM(CLEAN(LEFT(_xlpm.x,FIND(".",_xlpm.x &amp; ".")-1))),""))))))</f>
        <v/>
      </c>
      <c r="D611">
        <v>4.2909999999999897</v>
      </c>
      <c r="E611">
        <v>20.492000000000001</v>
      </c>
      <c r="F611" t="str">
        <f>_xlfn.LET(_xlpm.raw,_xlfn.XLOOKUP(A611,SITE1!$C$4:$C$1313,SITE1!$E$4:$E$1313),_xlpm.cleanRaw,SUBSTITUTE(SUBSTITUTE(_xlpm.raw,"_PIN","."),"PIN","."),_xlpm.mainPart,MID(_xlpm.cleanRaw,2,FIND(".",_xlpm.cleanRaw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1" t="str">
        <f>_xlfn.LET(_xlpm.raw,_xlfn.XLOOKUP(A611,SITE3!$C$4:$C$1313,SITE3!$E$4:$E$1313),_xlpm.cleanRaw,SUBSTITUTE(SUBSTITUTE(_xlpm.raw,"_PIN","."),"PIN","."),_xlpm.mainPart,MID(_xlpm.cleanRaw,2,FIND(".",_xlpm.cleanRaw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1" t="str">
        <f>_xlfn.LET(_xlpm.raw,_xlfn.XLOOKUP(A611,SITE5!$C$4:$C$1313,SITE5!$E$4:$E$1313),_xlpm.cleanRaw,SUBSTITUTE(SUBSTITUTE(_xlpm.raw,"_PIN","."),"PIN","."),_xlpm.mainPart,MID(_xlpm.cleanRaw,2,FIND(".",_xlpm.cleanRaw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1" t="str">
        <f>""</f>
        <v/>
      </c>
      <c r="J611" t="str">
        <f t="shared" si="9"/>
        <v>BG63;VSS;;4.29099999999999;20.492;;;;</v>
      </c>
    </row>
    <row r="612" spans="1:10">
      <c r="A612" t="s">
        <v>3745</v>
      </c>
      <c r="B612" t="str">
        <f>_xlfn.XLOOKUP(A612,SITE1!$R$4:$R$1313,SITE1!$S$4:$S$1313)</f>
        <v>PCIE_4_LAN_0B_TXN</v>
      </c>
      <c r="C612" t="str" cm="1">
        <f t="array" ref="C612">_xlfn.TEXTJOIN(",",TRUE,_xlfn.UNIQUE(TRANSPOSE(_xlfn.MAP(_xlfn.XLOOKUP(A612,SITE1!$C$4:$C$1313,SITE1!$F$4:$L$1313),_xlfn.LAMBDA(_xlpm.x,IF(_xlpm.x&lt;&gt;"",TRIM(CLEAN(LEFT(_xlpm.x,FIND(".",_xlpm.x &amp; ".")-1))),""))))))</f>
        <v>LA3</v>
      </c>
      <c r="D612">
        <v>2.5739999999999901</v>
      </c>
      <c r="E612">
        <v>20.492000000000001</v>
      </c>
      <c r="F612" t="str">
        <f>_xlfn.LET(_xlpm.raw,_xlfn.XLOOKUP(A612,SITE1!$C$4:$C$1313,SITE1!$E$4:$E$1313),_xlpm.cleanRaw,SUBSTITUTE(SUBSTITUTE(_xlpm.raw,"_PIN","."),"PIN","."),_xlpm.mainPart,MID(_xlpm.cleanRaw,2,FIND(".",_xlpm.cleanRaw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508084</v>
      </c>
      <c r="G612" t="str">
        <f>_xlfn.LET(_xlpm.raw,_xlfn.XLOOKUP(A612,SITE3!$C$4:$C$1313,SITE3!$E$4:$E$1313),_xlpm.cleanRaw,SUBSTITUTE(SUBSTITUTE(_xlpm.raw,"_PIN","."),"PIN","."),_xlpm.mainPart,MID(_xlpm.cleanRaw,2,FIND(".",_xlpm.cleanRaw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505083</v>
      </c>
      <c r="H612" t="str">
        <f>_xlfn.LET(_xlpm.raw,_xlfn.XLOOKUP(A612,SITE5!$C$4:$C$1313,SITE5!$E$4:$E$1313),_xlpm.cleanRaw,SUBSTITUTE(SUBSTITUTE(_xlpm.raw,"_PIN","."),"PIN","."),_xlpm.mainPart,MID(_xlpm.cleanRaw,2,FIND(".",_xlpm.cleanRaw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808083</v>
      </c>
      <c r="I612" t="str">
        <f>""</f>
        <v/>
      </c>
      <c r="J612" t="str">
        <f t="shared" si="9"/>
        <v>BG66;PCIE_4_LAN_0B_TXN;LA3;2.57399999999999;20.492;508084;505083;808083;</v>
      </c>
    </row>
    <row r="613" spans="1:10">
      <c r="A613" t="s">
        <v>4333</v>
      </c>
      <c r="B613" t="str">
        <f>_xlfn.XLOOKUP(A613,SITE1!$R$4:$R$1313,SITE1!$S$4:$S$1313)</f>
        <v>GPP_H_22_SSATAXPCIE4_SSATAGP4</v>
      </c>
      <c r="C613" t="str" cm="1">
        <f t="array" ref="C613">_xlfn.TEXTJOIN(",",TRUE,_xlfn.UNIQUE(TRANSPOSE(_xlfn.MAP(_xlfn.XLOOKUP(A613,SITE1!$C$4:$C$1313,SITE1!$F$4:$L$1313),_xlfn.LAMBDA(_xlpm.x,IF(_xlpm.x&lt;&gt;"",TRIM(CLEAN(LEFT(_xlpm.x,FIND(".",_xlpm.x &amp; ".")-1))),""))))))</f>
        <v/>
      </c>
      <c r="D613">
        <v>32.204999999999998</v>
      </c>
      <c r="E613">
        <v>20.81</v>
      </c>
      <c r="F613" t="str">
        <f>_xlfn.LET(_xlpm.raw,_xlfn.XLOOKUP(A613,SITE1!$C$4:$C$1313,SITE1!$E$4:$E$1313),_xlpm.cleanRaw,SUBSTITUTE(SUBSTITUTE(_xlpm.raw,"_PIN","."),"PIN","."),_xlpm.mainPart,MID(_xlpm.cleanRaw,2,FIND(".",_xlpm.cleanRaw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603088</v>
      </c>
      <c r="G613" t="str">
        <f>_xlfn.LET(_xlpm.raw,_xlfn.XLOOKUP(A613,SITE3!$C$4:$C$1313,SITE3!$E$4:$E$1313),_xlpm.cleanRaw,SUBSTITUTE(SUBSTITUTE(_xlpm.raw,"_PIN","."),"PIN","."),_xlpm.mainPart,MID(_xlpm.cleanRaw,2,FIND(".",_xlpm.cleanRaw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501088</v>
      </c>
      <c r="H613" t="str">
        <f>_xlfn.LET(_xlpm.raw,_xlfn.XLOOKUP(A613,SITE5!$C$4:$C$1313,SITE5!$E$4:$E$1313),_xlpm.cleanRaw,SUBSTITUTE(SUBSTITUTE(_xlpm.raw,"_PIN","."),"PIN","."),_xlpm.mainPart,MID(_xlpm.cleanRaw,2,FIND(".",_xlpm.cleanRaw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707088</v>
      </c>
      <c r="I613" t="str">
        <f>""</f>
        <v/>
      </c>
      <c r="J613" t="str">
        <f t="shared" si="9"/>
        <v>BH2;GPP_H_22_SSATAXPCIE4_SSATAGP4;;32.205;20.81;603088;501088;707088;</v>
      </c>
    </row>
    <row r="614" spans="1:10">
      <c r="A614" t="s">
        <v>4335</v>
      </c>
      <c r="B614" t="str">
        <f>_xlfn.XLOOKUP(A614,SITE1!$R$4:$R$1313,SITE1!$S$4:$S$1313)</f>
        <v>GPP_H_23_SSATAXPCIE5_SSATAGP5</v>
      </c>
      <c r="C614" t="str" cm="1">
        <f t="array" ref="C614">_xlfn.TEXTJOIN(",",TRUE,_xlfn.UNIQUE(TRANSPOSE(_xlfn.MAP(_xlfn.XLOOKUP(A614,SITE1!$C$4:$C$1313,SITE1!$F$4:$L$1313),_xlfn.LAMBDA(_xlpm.x,IF(_xlpm.x&lt;&gt;"",TRIM(CLEAN(LEFT(_xlpm.x,FIND(".",_xlpm.x &amp; ".")-1))),""))))))</f>
        <v/>
      </c>
      <c r="D614">
        <v>31.375</v>
      </c>
      <c r="E614">
        <v>20.81</v>
      </c>
      <c r="F614" t="str">
        <f>_xlfn.LET(_xlpm.raw,_xlfn.XLOOKUP(A614,SITE1!$C$4:$C$1313,SITE1!$E$4:$E$1313),_xlpm.cleanRaw,SUBSTITUTE(SUBSTITUTE(_xlpm.raw,"_PIN","."),"PIN","."),_xlpm.mainPart,MID(_xlpm.cleanRaw,2,FIND(".",_xlpm.cleanRaw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604001</v>
      </c>
      <c r="G614" t="str">
        <f>_xlfn.LET(_xlpm.raw,_xlfn.XLOOKUP(A614,SITE3!$C$4:$C$1313,SITE3!$E$4:$E$1313),_xlpm.cleanRaw,SUBSTITUTE(SUBSTITUTE(_xlpm.raw,"_PIN","."),"PIN","."),_xlpm.mainPart,MID(_xlpm.cleanRaw,2,FIND(".",_xlpm.cleanRaw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801001</v>
      </c>
      <c r="H614" t="str">
        <f>_xlfn.LET(_xlpm.raw,_xlfn.XLOOKUP(A614,SITE5!$C$4:$C$1313,SITE5!$E$4:$E$1313),_xlpm.cleanRaw,SUBSTITUTE(SUBSTITUTE(_xlpm.raw,"_PIN","."),"PIN","."),_xlpm.mainPart,MID(_xlpm.cleanRaw,2,FIND(".",_xlpm.cleanRaw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I614" t="str">
        <f>""</f>
        <v/>
      </c>
      <c r="J614" t="str">
        <f t="shared" si="9"/>
        <v>BH4;GPP_H_23_SSATAXPCIE5_SSATAGP5;;31.375;20.81;604001;801001;706001;</v>
      </c>
    </row>
    <row r="615" spans="1:10">
      <c r="A615" t="s">
        <v>3585</v>
      </c>
      <c r="B615" t="str">
        <f>_xlfn.XLOOKUP(A615,SITE1!$R$4:$R$1313,SITE1!$S$4:$S$1313)</f>
        <v>GPP_B_1_CORE_VID_1</v>
      </c>
      <c r="C615" t="str" cm="1">
        <f t="array" ref="C615">_xlfn.TEXTJOIN(",",TRUE,_xlfn.UNIQUE(TRANSPOSE(_xlfn.MAP(_xlfn.XLOOKUP(A615,SITE1!$C$4:$C$1313,SITE1!$F$4:$L$1313),_xlfn.LAMBDA(_xlpm.x,IF(_xlpm.x&lt;&gt;"",TRIM(CLEAN(LEFT(_xlpm.x,FIND(".",_xlpm.x &amp; ".")-1))),""))))))</f>
        <v/>
      </c>
      <c r="D615">
        <v>29.187999999999999</v>
      </c>
      <c r="E615">
        <v>20.986999999999998</v>
      </c>
      <c r="F615" t="str">
        <f>_xlfn.LET(_xlpm.raw,_xlfn.XLOOKUP(A615,SITE1!$C$4:$C$1313,SITE1!$E$4:$E$1313),_xlpm.cleanRaw,SUBSTITUTE(SUBSTITUTE(_xlpm.raw,"_PIN","."),"PIN","."),_xlpm.mainPart,MID(_xlpm.cleanRaw,2,FIND(".",_xlpm.cleanRaw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615" t="str">
        <f>_xlfn.LET(_xlpm.raw,_xlfn.XLOOKUP(A615,SITE3!$C$4:$C$1313,SITE3!$E$4:$E$1313),_xlpm.cleanRaw,SUBSTITUTE(SUBSTITUTE(_xlpm.raw,"_PIN","."),"PIN","."),_xlpm.mainPart,MID(_xlpm.cleanRaw,2,FIND(".",_xlpm.cleanRaw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805050</v>
      </c>
      <c r="H615" t="str">
        <f>_xlfn.LET(_xlpm.raw,_xlfn.XLOOKUP(A615,SITE5!$C$4:$C$1313,SITE5!$E$4:$E$1313),_xlpm.cleanRaw,SUBSTITUTE(SUBSTITUTE(_xlpm.raw,"_PIN","."),"PIN","."),_xlpm.mainPart,MID(_xlpm.cleanRaw,2,FIND(".",_xlpm.cleanRaw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I615" t="str">
        <f>""</f>
        <v/>
      </c>
      <c r="J615" t="str">
        <f t="shared" si="9"/>
        <v>BH9;GPP_B_1_CORE_VID_1;;29.188;20.987;608063;805050;702062;</v>
      </c>
    </row>
    <row r="616" spans="1:10">
      <c r="A616" t="s">
        <v>3586</v>
      </c>
      <c r="B616" t="str">
        <f>_xlfn.XLOOKUP(A616,SITE1!$R$4:$R$1313,SITE1!$S$4:$S$1313)</f>
        <v>GPP_B_14_SPKR</v>
      </c>
      <c r="C616" t="str" cm="1">
        <f t="array" ref="C616">_xlfn.TEXTJOIN(",",TRUE,_xlfn.UNIQUE(TRANSPOSE(_xlfn.MAP(_xlfn.XLOOKUP(A616,SITE1!$C$4:$C$1313,SITE1!$F$4:$L$1313),_xlfn.LAMBDA(_xlpm.x,IF(_xlpm.x&lt;&gt;"",TRIM(CLEAN(LEFT(_xlpm.x,FIND(".",_xlpm.x &amp; ".")-1))),""))))))</f>
        <v/>
      </c>
      <c r="D616">
        <v>27.470999999999901</v>
      </c>
      <c r="E616">
        <v>20.986999999999998</v>
      </c>
      <c r="F616" t="str">
        <f>_xlfn.LET(_xlpm.raw,_xlfn.XLOOKUP(A616,SITE1!$C$4:$C$1313,SITE1!$E$4:$E$1313),_xlpm.cleanRaw,SUBSTITUTE(SUBSTITUTE(_xlpm.raw,"_PIN","."),"PIN","."),_xlpm.mainPart,MID(_xlpm.cleanRaw,2,FIND(".",_xlpm.cleanRaw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616" t="str">
        <f>_xlfn.LET(_xlpm.raw,_xlfn.XLOOKUP(A616,SITE3!$C$4:$C$1313,SITE3!$E$4:$E$1313),_xlpm.cleanRaw,SUBSTITUTE(SUBSTITUTE(_xlpm.raw,"_PIN","."),"PIN","."),_xlpm.mainPart,MID(_xlpm.cleanRaw,2,FIND(".",_xlpm.cleanRaw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805063</v>
      </c>
      <c r="H616" t="str">
        <f>_xlfn.LET(_xlpm.raw,_xlfn.XLOOKUP(A616,SITE5!$C$4:$C$1313,SITE5!$E$4:$E$1313),_xlpm.cleanRaw,SUBSTITUTE(SUBSTITUTE(_xlpm.raw,"_PIN","."),"PIN","."),_xlpm.mainPart,MID(_xlpm.cleanRaw,2,FIND(".",_xlpm.cleanRaw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I616" t="str">
        <f>""</f>
        <v/>
      </c>
      <c r="J616" t="str">
        <f t="shared" si="9"/>
        <v>BH13;GPP_B_14_SPKR;;27.4709999999999;20.987;608062;805063;702064;</v>
      </c>
    </row>
    <row r="617" spans="1:10">
      <c r="A617" t="s">
        <v>3587</v>
      </c>
      <c r="B617" t="str">
        <f>_xlfn.XLOOKUP(A617,SITE1!$R$4:$R$1313,SITE1!$S$4:$S$1313)</f>
        <v>GPP_B_21</v>
      </c>
      <c r="C617" t="str" cm="1">
        <f t="array" ref="C617">_xlfn.TEXTJOIN(",",TRUE,_xlfn.UNIQUE(TRANSPOSE(_xlfn.MAP(_xlfn.XLOOKUP(A617,SITE1!$C$4:$C$1313,SITE1!$F$4:$L$1313),_xlfn.LAMBDA(_xlpm.x,IF(_xlpm.x&lt;&gt;"",TRIM(CLEAN(LEFT(_xlpm.x,FIND(".",_xlpm.x &amp; ".")-1))),""))))))</f>
        <v/>
      </c>
      <c r="D617">
        <v>25.753999999999898</v>
      </c>
      <c r="E617">
        <v>20.986999999999998</v>
      </c>
      <c r="F617" t="str">
        <f>_xlfn.LET(_xlpm.raw,_xlfn.XLOOKUP(A617,SITE1!$C$4:$C$1313,SITE1!$E$4:$E$1313),_xlpm.cleanRaw,SUBSTITUTE(SUBSTITUTE(_xlpm.raw,"_PIN","."),"PIN","."),_xlpm.mainPart,MID(_xlpm.cleanRaw,2,FIND(".",_xlpm.cleanRaw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617" t="str">
        <f>_xlfn.LET(_xlpm.raw,_xlfn.XLOOKUP(A617,SITE3!$C$4:$C$1313,SITE3!$E$4:$E$1313),_xlpm.cleanRaw,SUBSTITUTE(SUBSTITUTE(_xlpm.raw,"_PIN","."),"PIN","."),_xlpm.mainPart,MID(_xlpm.cleanRaw,2,FIND(".",_xlpm.cleanRaw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804021</v>
      </c>
      <c r="H617" t="str">
        <f>_xlfn.LET(_xlpm.raw,_xlfn.XLOOKUP(A617,SITE5!$C$4:$C$1313,SITE5!$E$4:$E$1313),_xlpm.cleanRaw,SUBSTITUTE(SUBSTITUTE(_xlpm.raw,"_PIN","."),"PIN","."),_xlpm.mainPart,MID(_xlpm.cleanRaw,2,FIND(".",_xlpm.cleanRaw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617" t="str">
        <f>""</f>
        <v/>
      </c>
      <c r="J617" t="str">
        <f t="shared" si="9"/>
        <v>BH17;GPP_B_21;;25.7539999999999;20.987;607021;804021;703021;</v>
      </c>
    </row>
    <row r="618" spans="1:10">
      <c r="A618" t="s">
        <v>4116</v>
      </c>
      <c r="B618" t="str">
        <f>_xlfn.XLOOKUP(A618,SITE1!$R$4:$R$1313,SITE1!$S$4:$S$1313)</f>
        <v>GPP_B_9_SRCCLKREQB_4</v>
      </c>
      <c r="C618" t="str" cm="1">
        <f t="array" ref="C618">_xlfn.TEXTJOIN(",",TRUE,_xlfn.UNIQUE(TRANSPOSE(_xlfn.MAP(_xlfn.XLOOKUP(A618,SITE1!$C$4:$C$1313,SITE1!$F$4:$L$1313),_xlfn.LAMBDA(_xlpm.x,IF(_xlpm.x&lt;&gt;"",TRIM(CLEAN(LEFT(_xlpm.x,FIND(".",_xlpm.x &amp; ".")-1))),""))))))</f>
        <v/>
      </c>
      <c r="D618">
        <v>24.036999999999999</v>
      </c>
      <c r="E618">
        <v>20.986999999999998</v>
      </c>
      <c r="F618" t="str">
        <f>_xlfn.LET(_xlpm.raw,_xlfn.XLOOKUP(A618,SITE1!$C$4:$C$1313,SITE1!$E$4:$E$1313),_xlpm.cleanRaw,SUBSTITUTE(SUBSTITUTE(_xlpm.raw,"_PIN","."),"PIN","."),_xlpm.mainPart,MID(_xlpm.cleanRaw,2,FIND(".",_xlpm.cleanRaw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618" t="str">
        <f>_xlfn.LET(_xlpm.raw,_xlfn.XLOOKUP(A618,SITE3!$C$4:$C$1313,SITE3!$E$4:$E$1313),_xlpm.cleanRaw,SUBSTITUTE(SUBSTITUTE(_xlpm.raw,"_PIN","."),"PIN","."),_xlpm.mainPart,MID(_xlpm.cleanRaw,2,FIND(".",_xlpm.cleanRaw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618" t="str">
        <f>_xlfn.LET(_xlpm.raw,_xlfn.XLOOKUP(A618,SITE5!$C$4:$C$1313,SITE5!$E$4:$E$1313),_xlpm.cleanRaw,SUBSTITUTE(SUBSTITUTE(_xlpm.raw,"_PIN","."),"PIN","."),_xlpm.mainPart,MID(_xlpm.cleanRaw,2,FIND(".",_xlpm.cleanRaw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703026</v>
      </c>
      <c r="I618" t="str">
        <f>""</f>
        <v/>
      </c>
      <c r="J618" t="str">
        <f t="shared" si="9"/>
        <v>BH20;GPP_B_9_SRCCLKREQB_4;;24.037;20.987;607026;804026;703026;</v>
      </c>
    </row>
    <row r="619" spans="1:10">
      <c r="A619" t="s">
        <v>4020</v>
      </c>
      <c r="B619" t="str">
        <f>_xlfn.XLOOKUP(A619,SITE1!$R$4:$R$1313,SITE1!$S$4:$S$1313)</f>
        <v>EDM0</v>
      </c>
      <c r="C619" t="str" cm="1">
        <f t="array" ref="C619">_xlfn.TEXTJOIN(",",TRUE,_xlfn.UNIQUE(TRANSPOSE(_xlfn.MAP(_xlfn.XLOOKUP(A619,SITE1!$C$4:$C$1313,SITE1!$F$4:$L$1313),_xlfn.LAMBDA(_xlpm.x,IF(_xlpm.x&lt;&gt;"",TRIM(CLEAN(LEFT(_xlpm.x,FIND(".",_xlpm.x &amp; ".")-1))),""))))))</f>
        <v>UA9</v>
      </c>
      <c r="D619">
        <v>22.32</v>
      </c>
      <c r="E619">
        <v>20.986999999999998</v>
      </c>
      <c r="F619" t="str">
        <f>_xlfn.LET(_xlpm.raw,_xlfn.XLOOKUP(A619,SITE1!$C$4:$C$1313,SITE1!$E$4:$E$1313),_xlpm.cleanRaw,SUBSTITUTE(SUBSTITUTE(_xlpm.raw,"_PIN","."),"PIN","."),_xlpm.mainPart,MID(_xlpm.cleanRaw,2,FIND(".",_xlpm.cleanRaw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619" t="str">
        <f>_xlfn.LET(_xlpm.raw,_xlfn.XLOOKUP(A619,SITE3!$C$4:$C$1313,SITE3!$E$4:$E$1313),_xlpm.cleanRaw,SUBSTITUTE(SUBSTITUTE(_xlpm.raw,"_PIN","."),"PIN","."),_xlpm.mainPart,MID(_xlpm.cleanRaw,2,FIND(".",_xlpm.cleanRaw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802043</v>
      </c>
      <c r="H619" t="str">
        <f>_xlfn.LET(_xlpm.raw,_xlfn.XLOOKUP(A619,SITE5!$C$4:$C$1313,SITE5!$E$4:$E$1313),_xlpm.cleanRaw,SUBSTITUTE(SUBSTITUTE(_xlpm.raw,"_PIN","."),"PIN","."),_xlpm.mainPart,MID(_xlpm.cleanRaw,2,FIND(".",_xlpm.cleanRaw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702041</v>
      </c>
      <c r="I619" t="str">
        <f>""</f>
        <v/>
      </c>
      <c r="J619" t="str">
        <f t="shared" si="9"/>
        <v>BH24;EDM0;UA9;22.32;20.987;606090;802043;702041;</v>
      </c>
    </row>
    <row r="620" spans="1:10">
      <c r="A620" t="s">
        <v>3588</v>
      </c>
      <c r="B620" t="str">
        <f>_xlfn.XLOOKUP(A620,SITE1!$R$4:$R$1313,SITE1!$S$4:$S$1313)</f>
        <v>VSS</v>
      </c>
      <c r="C620" t="str" cm="1">
        <f t="array" ref="C620">_xlfn.TEXTJOIN(",",TRUE,_xlfn.UNIQUE(TRANSPOSE(_xlfn.MAP(_xlfn.XLOOKUP(A620,SITE1!$C$4:$C$1313,SITE1!$F$4:$L$1313),_xlfn.LAMBDA(_xlpm.x,IF(_xlpm.x&lt;&gt;"",TRIM(CLEAN(LEFT(_xlpm.x,FIND(".",_xlpm.x &amp; ".")-1))),""))))))</f>
        <v/>
      </c>
      <c r="D620">
        <v>20.602999999999899</v>
      </c>
      <c r="E620">
        <v>20.986999999999998</v>
      </c>
      <c r="F620" t="str">
        <f>_xlfn.LET(_xlpm.raw,_xlfn.XLOOKUP(A620,SITE1!$C$4:$C$1313,SITE1!$E$4:$E$1313),_xlpm.cleanRaw,SUBSTITUTE(SUBSTITUTE(_xlpm.raw,"_PIN","."),"PIN","."),_xlpm.mainPart,MID(_xlpm.cleanRaw,2,FIND(".",_xlpm.cleanRaw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0" t="str">
        <f>_xlfn.LET(_xlpm.raw,_xlfn.XLOOKUP(A620,SITE5!$C$4:$C$1313,SITE5!$E$4:$E$1313),_xlpm.cleanRaw,SUBSTITUTE(SUBSTITUTE(_xlpm.raw,"_PIN","."),"PIN","."),_xlpm.mainPart,MID(_xlpm.cleanRaw,2,FIND(".",_xlpm.cleanRaw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0" t="str">
        <f>""</f>
        <v/>
      </c>
      <c r="J620" t="str">
        <f t="shared" si="9"/>
        <v>BH27;VSS;;20.6029999999999;20.987;;;;</v>
      </c>
    </row>
    <row r="621" spans="1:10">
      <c r="A621" t="s">
        <v>4492</v>
      </c>
      <c r="B621" t="str">
        <f>_xlfn.XLOOKUP(A621,SITE1!$R$4:$R$1313,SITE1!$S$4:$S$1313)</f>
        <v>KR0_RX_DN0</v>
      </c>
      <c r="C621" t="str" cm="1">
        <f t="array" ref="C621">_xlfn.TEXTJOIN(",",TRUE,_xlfn.UNIQUE(TRANSPOSE(_xlfn.MAP(_xlfn.XLOOKUP(A621,SITE1!$C$4:$C$1313,SITE1!$F$4:$L$1313),_xlfn.LAMBDA(_xlpm.x,IF(_xlpm.x&lt;&gt;"",TRIM(CLEAN(LEFT(_xlpm.x,FIND(".",_xlpm.x &amp; ".")-1))),""))))))</f>
        <v>LA17</v>
      </c>
      <c r="D621">
        <v>18.885999999999999</v>
      </c>
      <c r="E621">
        <v>20.986999999999998</v>
      </c>
      <c r="F621" t="str">
        <f>_xlfn.LET(_xlpm.raw,_xlfn.XLOOKUP(A621,SITE1!$C$4:$C$1313,SITE1!$E$4:$E$1313),_xlpm.cleanRaw,SUBSTITUTE(SUBSTITUTE(_xlpm.raw,"_PIN","."),"PIN","."),_xlpm.mainPart,MID(_xlpm.cleanRaw,2,FIND(".",_xlpm.cleanRaw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602051</v>
      </c>
      <c r="G621" t="str">
        <f>_xlfn.LET(_xlpm.raw,_xlfn.XLOOKUP(A621,SITE3!$C$4:$C$1313,SITE3!$E$4:$E$1313),_xlpm.cleanRaw,SUBSTITUTE(SUBSTITUTE(_xlpm.raw,"_PIN","."),"PIN","."),_xlpm.mainPart,MID(_xlpm.cleanRaw,2,FIND(".",_xlpm.cleanRaw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502051</v>
      </c>
      <c r="H621" t="str">
        <f>_xlfn.LET(_xlpm.raw,_xlfn.XLOOKUP(A621,SITE5!$C$4:$C$1313,SITE5!$E$4:$E$1313),_xlpm.cleanRaw,SUBSTITUTE(SUBSTITUTE(_xlpm.raw,"_PIN","."),"PIN","."),_xlpm.mainPart,MID(_xlpm.cleanRaw,2,FIND(".",_xlpm.cleanRaw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708051</v>
      </c>
      <c r="I621" t="str">
        <f>""</f>
        <v/>
      </c>
      <c r="J621" t="str">
        <f t="shared" si="9"/>
        <v>BH31;KR0_RX_DN0;LA17;18.886;20.987;602051;502051;708051;</v>
      </c>
    </row>
    <row r="622" spans="1:10">
      <c r="A622" t="s">
        <v>4527</v>
      </c>
      <c r="B622" t="str">
        <f>_xlfn.XLOOKUP(A622,SITE1!$R$4:$R$1313,SITE1!$S$4:$S$1313)</f>
        <v>KR1_RX_DP1</v>
      </c>
      <c r="C622" t="str" cm="1">
        <f t="array" ref="C622">_xlfn.TEXTJOIN(",",TRUE,_xlfn.UNIQUE(TRANSPOSE(_xlfn.MAP(_xlfn.XLOOKUP(A622,SITE1!$C$4:$C$1313,SITE1!$F$4:$L$1313),_xlfn.LAMBDA(_xlpm.x,IF(_xlpm.x&lt;&gt;"",TRIM(CLEAN(LEFT(_xlpm.x,FIND(".",_xlpm.x &amp; ".")-1))),""))))))</f>
        <v>LA20</v>
      </c>
      <c r="D622">
        <v>17.168999999999901</v>
      </c>
      <c r="E622">
        <v>20.986999999999998</v>
      </c>
      <c r="F622" t="str">
        <f>_xlfn.LET(_xlpm.raw,_xlfn.XLOOKUP(A622,SITE1!$C$4:$C$1313,SITE1!$E$4:$E$1313),_xlpm.cleanRaw,SUBSTITUTE(SUBSTITUTE(_xlpm.raw,"_PIN","."),"PIN","."),_xlpm.mainPart,MID(_xlpm.cleanRaw,2,FIND(".",_xlpm.cleanRaw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601004</v>
      </c>
      <c r="G622" t="str">
        <f>_xlfn.LET(_xlpm.raw,_xlfn.XLOOKUP(A622,SITE3!$C$4:$C$1313,SITE3!$E$4:$E$1313),_xlpm.cleanRaw,SUBSTITUTE(SUBSTITUTE(_xlpm.raw,"_PIN","."),"PIN","."),_xlpm.mainPart,MID(_xlpm.cleanRaw,2,FIND(".",_xlpm.cleanRaw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503004</v>
      </c>
      <c r="H622" t="str">
        <f>_xlfn.LET(_xlpm.raw,_xlfn.XLOOKUP(A622,SITE5!$C$4:$C$1313,SITE5!$E$4:$E$1313),_xlpm.cleanRaw,SUBSTITUTE(SUBSTITUTE(_xlpm.raw,"_PIN","."),"PIN","."),_xlpm.mainPart,MID(_xlpm.cleanRaw,2,FIND(".",_xlpm.cleanRaw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709004</v>
      </c>
      <c r="I622" t="str">
        <f>""</f>
        <v/>
      </c>
      <c r="J622" t="str">
        <f t="shared" si="9"/>
        <v>BH35;KR1_RX_DP1;LA20;17.1689999999999;20.987;601004;503004;709004;</v>
      </c>
    </row>
    <row r="623" spans="1:10">
      <c r="A623" t="s">
        <v>5318</v>
      </c>
      <c r="B623" t="str">
        <f>_xlfn.XLOOKUP(A623,SITE1!$R$4:$R$1313,SITE1!$S$4:$S$1313)</f>
        <v>VSS</v>
      </c>
      <c r="C623" t="str" cm="1">
        <f t="array" ref="C623">_xlfn.TEXTJOIN(",",TRUE,_xlfn.UNIQUE(TRANSPOSE(_xlfn.MAP(_xlfn.XLOOKUP(A623,SITE1!$C$4:$C$1313,SITE1!$F$4:$L$1313),_xlfn.LAMBDA(_xlpm.x,IF(_xlpm.x&lt;&gt;"",TRIM(CLEAN(LEFT(_xlpm.x,FIND(".",_xlpm.x &amp; ".")-1))),""))))))</f>
        <v/>
      </c>
      <c r="D623">
        <v>15.451000000000001</v>
      </c>
      <c r="E623">
        <v>20.986999999999998</v>
      </c>
      <c r="F623" t="str">
        <f>_xlfn.LET(_xlpm.raw,_xlfn.XLOOKUP(A623,SITE1!$C$4:$C$1313,SITE1!$E$4:$E$1313),_xlpm.cleanRaw,SUBSTITUTE(SUBSTITUTE(_xlpm.raw,"_PIN","."),"PIN","."),_xlpm.mainPart,MID(_xlpm.cleanRaw,2,FIND(".",_xlpm.cleanRaw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3" t="str">
        <f>_xlfn.LET(_xlpm.raw,_xlfn.XLOOKUP(A623,SITE5!$C$4:$C$1313,SITE5!$E$4:$E$1313),_xlpm.cleanRaw,SUBSTITUTE(SUBSTITUTE(_xlpm.raw,"_PIN","."),"PIN","."),_xlpm.mainPart,MID(_xlpm.cleanRaw,2,FIND(".",_xlpm.cleanRaw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3" t="str">
        <f>""</f>
        <v/>
      </c>
      <c r="J623" t="str">
        <f t="shared" si="9"/>
        <v>BH38;VSS;;15.451;20.987;;;;</v>
      </c>
    </row>
    <row r="624" spans="1:10">
      <c r="A624" t="s">
        <v>5319</v>
      </c>
      <c r="B624" t="str">
        <f>_xlfn.XLOOKUP(A624,SITE1!$R$4:$R$1313,SITE1!$S$4:$S$1313)</f>
        <v>VSS</v>
      </c>
      <c r="C624" t="str" cm="1">
        <f t="array" ref="C624">_xlfn.TEXTJOIN(",",TRUE,_xlfn.UNIQUE(TRANSPOSE(_xlfn.MAP(_xlfn.XLOOKUP(A624,SITE1!$C$4:$C$1313,SITE1!$F$4:$L$1313),_xlfn.LAMBDA(_xlpm.x,IF(_xlpm.x&lt;&gt;"",TRIM(CLEAN(LEFT(_xlpm.x,FIND(".",_xlpm.x &amp; ".")-1))),""))))))</f>
        <v/>
      </c>
      <c r="D624">
        <v>13.733999999999901</v>
      </c>
      <c r="E624">
        <v>20.986999999999998</v>
      </c>
      <c r="F624" t="str">
        <f>_xlfn.LET(_xlpm.raw,_xlfn.XLOOKUP(A624,SITE1!$C$4:$C$1313,SITE1!$E$4:$E$1313),_xlpm.cleanRaw,SUBSTITUTE(SUBSTITUTE(_xlpm.raw,"_PIN","."),"PIN","."),_xlpm.mainPart,MID(_xlpm.cleanRaw,2,FIND(".",_xlpm.cleanRaw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4" t="str">
        <f>_xlfn.LET(_xlpm.raw,_xlfn.XLOOKUP(A624,SITE3!$C$4:$C$1313,SITE3!$E$4:$E$1313),_xlpm.cleanRaw,SUBSTITUTE(SUBSTITUTE(_xlpm.raw,"_PIN","."),"PIN","."),_xlpm.mainPart,MID(_xlpm.cleanRaw,2,FIND(".",_xlpm.cleanRaw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4" t="str">
        <f>_xlfn.LET(_xlpm.raw,_xlfn.XLOOKUP(A624,SITE5!$C$4:$C$1313,SITE5!$E$4:$E$1313),_xlpm.cleanRaw,SUBSTITUTE(SUBSTITUTE(_xlpm.raw,"_PIN","."),"PIN","."),_xlpm.mainPart,MID(_xlpm.cleanRaw,2,FIND(".",_xlpm.cleanRaw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4" t="str">
        <f>""</f>
        <v/>
      </c>
      <c r="J624" t="str">
        <f t="shared" si="9"/>
        <v>BH42;VSS;;13.7339999999999;20.987;;;;</v>
      </c>
    </row>
    <row r="625" spans="1:10">
      <c r="A625" t="s">
        <v>5320</v>
      </c>
      <c r="B625" t="str">
        <f>_xlfn.XLOOKUP(A625,SITE1!$R$4:$R$1313,SITE1!$S$4:$S$1313)</f>
        <v>VSS</v>
      </c>
      <c r="C625" t="str" cm="1">
        <f t="array" ref="C625">_xlfn.TEXTJOIN(",",TRUE,_xlfn.UNIQUE(TRANSPOSE(_xlfn.MAP(_xlfn.XLOOKUP(A625,SITE1!$C$4:$C$1313,SITE1!$F$4:$L$1313),_xlfn.LAMBDA(_xlpm.x,IF(_xlpm.x&lt;&gt;"",TRIM(CLEAN(LEFT(_xlpm.x,FIND(".",_xlpm.x &amp; ".")-1))),""))))))</f>
        <v/>
      </c>
      <c r="D625">
        <v>12.016999999999999</v>
      </c>
      <c r="E625">
        <v>20.986999999999998</v>
      </c>
      <c r="F625" t="str">
        <f>_xlfn.LET(_xlpm.raw,_xlfn.XLOOKUP(A625,SITE1!$C$4:$C$1313,SITE1!$E$4:$E$1313),_xlpm.cleanRaw,SUBSTITUTE(SUBSTITUTE(_xlpm.raw,"_PIN","."),"PIN","."),_xlpm.mainPart,MID(_xlpm.cleanRaw,2,FIND(".",_xlpm.cleanRaw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5" t="str">
        <f>_xlfn.LET(_xlpm.raw,_xlfn.XLOOKUP(A625,SITE3!$C$4:$C$1313,SITE3!$E$4:$E$1313),_xlpm.cleanRaw,SUBSTITUTE(SUBSTITUTE(_xlpm.raw,"_PIN","."),"PIN","."),_xlpm.mainPart,MID(_xlpm.cleanRaw,2,FIND(".",_xlpm.cleanRaw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5" t="str">
        <f>_xlfn.LET(_xlpm.raw,_xlfn.XLOOKUP(A625,SITE5!$C$4:$C$1313,SITE5!$E$4:$E$1313),_xlpm.cleanRaw,SUBSTITUTE(SUBSTITUTE(_xlpm.raw,"_PIN","."),"PIN","."),_xlpm.mainPart,MID(_xlpm.cleanRaw,2,FIND(".",_xlpm.cleanRaw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5" t="str">
        <f>""</f>
        <v/>
      </c>
      <c r="J625" t="str">
        <f t="shared" si="9"/>
        <v>BH46;VSS;;12.017;20.987;;;;</v>
      </c>
    </row>
    <row r="626" spans="1:10">
      <c r="A626" t="s">
        <v>4214</v>
      </c>
      <c r="B626" t="str">
        <f>_xlfn.XLOOKUP(A626,SITE1!$R$4:$R$1313,SITE1!$S$4:$S$1313)</f>
        <v>GPP_E_0_SATAXPCIE_0_SATAGP_0</v>
      </c>
      <c r="C626" t="str" cm="1">
        <f t="array" ref="C626">_xlfn.TEXTJOIN(",",TRUE,_xlfn.UNIQUE(TRANSPOSE(_xlfn.MAP(_xlfn.XLOOKUP(A626,SITE1!$C$4:$C$1313,SITE1!$F$4:$L$1313),_xlfn.LAMBDA(_xlpm.x,IF(_xlpm.x&lt;&gt;"",TRIM(CLEAN(LEFT(_xlpm.x,FIND(".",_xlpm.x &amp; ".")-1))),""))))))</f>
        <v/>
      </c>
      <c r="D626">
        <v>10.299999999999899</v>
      </c>
      <c r="E626">
        <v>20.986999999999998</v>
      </c>
      <c r="F626" t="str">
        <f>_xlfn.LET(_xlpm.raw,_xlfn.XLOOKUP(A626,SITE1!$C$4:$C$1313,SITE1!$E$4:$E$1313),_xlpm.cleanRaw,SUBSTITUTE(SUBSTITUTE(_xlpm.raw,"_PIN","."),"PIN","."),_xlpm.mainPart,MID(_xlpm.cleanRaw,2,FIND(".",_xlpm.cleanRaw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G626" t="str">
        <f>_xlfn.LET(_xlpm.raw,_xlfn.XLOOKUP(A626,SITE3!$C$4:$C$1313,SITE3!$E$4:$E$1313),_xlpm.cleanRaw,SUBSTITUTE(SUBSTITUTE(_xlpm.raw,"_PIN","."),"PIN","."),_xlpm.mainPart,MID(_xlpm.cleanRaw,2,FIND(".",_xlpm.cleanRaw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505059</v>
      </c>
      <c r="H626" t="str">
        <f>_xlfn.LET(_xlpm.raw,_xlfn.XLOOKUP(A626,SITE5!$C$4:$C$1313,SITE5!$E$4:$E$1313),_xlpm.cleanRaw,SUBSTITUTE(SUBSTITUTE(_xlpm.raw,"_PIN","."),"PIN","."),_xlpm.mainPart,MID(_xlpm.cleanRaw,2,FIND(".",_xlpm.cleanRaw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808060</v>
      </c>
      <c r="I626" t="str">
        <f>""</f>
        <v/>
      </c>
      <c r="J626" t="str">
        <f t="shared" si="9"/>
        <v>BH50;GPP_E_0_SATAXPCIE_0_SATAGP_0;;10.2999999999999;20.987;508071;505059;808060;</v>
      </c>
    </row>
    <row r="627" spans="1:10">
      <c r="A627" t="s">
        <v>5321</v>
      </c>
      <c r="B627" t="str">
        <f>_xlfn.XLOOKUP(A627,SITE1!$R$4:$R$1313,SITE1!$S$4:$S$1313)</f>
        <v>VSS</v>
      </c>
      <c r="C627" t="str" cm="1">
        <f t="array" ref="C627">_xlfn.TEXTJOIN(",",TRUE,_xlfn.UNIQUE(TRANSPOSE(_xlfn.MAP(_xlfn.XLOOKUP(A627,SITE1!$C$4:$C$1313,SITE1!$F$4:$L$1313),_xlfn.LAMBDA(_xlpm.x,IF(_xlpm.x&lt;&gt;"",TRIM(CLEAN(LEFT(_xlpm.x,FIND(".",_xlpm.x &amp; ".")-1))),""))))))</f>
        <v/>
      </c>
      <c r="D627">
        <v>8.5829999999999895</v>
      </c>
      <c r="E627">
        <v>20.986999999999998</v>
      </c>
      <c r="F627" t="str">
        <f>_xlfn.LET(_xlpm.raw,_xlfn.XLOOKUP(A627,SITE1!$C$4:$C$1313,SITE1!$E$4:$E$1313),_xlpm.cleanRaw,SUBSTITUTE(SUBSTITUTE(_xlpm.raw,"_PIN","."),"PIN","."),_xlpm.mainPart,MID(_xlpm.cleanRaw,2,FIND(".",_xlpm.cleanRaw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7" t="str">
        <f>_xlfn.LET(_xlpm.raw,_xlfn.XLOOKUP(A627,SITE3!$C$4:$C$1313,SITE3!$E$4:$E$1313),_xlpm.cleanRaw,SUBSTITUTE(SUBSTITUTE(_xlpm.raw,"_PIN","."),"PIN","."),_xlpm.mainPart,MID(_xlpm.cleanRaw,2,FIND(".",_xlpm.cleanRaw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7" t="str">
        <f>_xlfn.LET(_xlpm.raw,_xlfn.XLOOKUP(A627,SITE5!$C$4:$C$1313,SITE5!$E$4:$E$1313),_xlpm.cleanRaw,SUBSTITUTE(SUBSTITUTE(_xlpm.raw,"_PIN","."),"PIN","."),_xlpm.mainPart,MID(_xlpm.cleanRaw,2,FIND(".",_xlpm.cleanRaw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7" t="str">
        <f>""</f>
        <v/>
      </c>
      <c r="J627" t="str">
        <f t="shared" si="9"/>
        <v>BH54;VSS;;8.58299999999999;20.987;;;;</v>
      </c>
    </row>
    <row r="628" spans="1:10">
      <c r="A628" t="s">
        <v>4949</v>
      </c>
      <c r="B628" t="str">
        <f>_xlfn.XLOOKUP(A628,SITE1!$R$4:$R$1313,SITE1!$S$4:$S$1313)</f>
        <v>USB3_4_TXN</v>
      </c>
      <c r="C628" t="str" cm="1">
        <f t="array" ref="C628">_xlfn.TEXTJOIN(",",TRUE,_xlfn.UNIQUE(TRANSPOSE(_xlfn.MAP(_xlfn.XLOOKUP(A628,SITE1!$C$4:$C$1313,SITE1!$F$4:$L$1313),_xlfn.LAMBDA(_xlpm.x,IF(_xlpm.x&lt;&gt;"",TRIM(CLEAN(LEFT(_xlpm.x,FIND(".",_xlpm.x &amp; ".")-1))),""))))))</f>
        <v>CA243</v>
      </c>
      <c r="D628">
        <v>6.8659999999999997</v>
      </c>
      <c r="E628">
        <v>20.986999999999998</v>
      </c>
      <c r="F628" t="str">
        <f>_xlfn.LET(_xlpm.raw,_xlfn.XLOOKUP(A628,SITE1!$C$4:$C$1313,SITE1!$E$4:$E$1313),_xlpm.cleanRaw,SUBSTITUTE(SUBSTITUTE(_xlpm.raw,"_PIN","."),"PIN","."),_xlpm.mainPart,MID(_xlpm.cleanRaw,2,FIND(".",_xlpm.cleanRaw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8" t="str">
        <f>_xlfn.LET(_xlpm.raw,_xlfn.XLOOKUP(A628,SITE5!$C$4:$C$1313,SITE5!$E$4:$E$1313),_xlpm.cleanRaw,SUBSTITUTE(SUBSTITUTE(_xlpm.raw,"_PIN","."),"PIN","."),_xlpm.mainPart,MID(_xlpm.cleanRaw,2,FIND(".",_xlpm.cleanRaw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8" t="str">
        <f>""</f>
        <v/>
      </c>
      <c r="J628" t="str">
        <f t="shared" si="9"/>
        <v>BH58;USB3_4_TXN;CA243;6.866;20.987;;;;</v>
      </c>
    </row>
    <row r="629" spans="1:10">
      <c r="A629" t="s">
        <v>3636</v>
      </c>
      <c r="B629" t="str">
        <f>_xlfn.XLOOKUP(A629,SITE1!$R$4:$R$1313,SITE1!$S$4:$S$1313)</f>
        <v>USB3_10_PCIE_3_LAN_0A_TXN</v>
      </c>
      <c r="C629" t="str" cm="1">
        <f t="array" ref="C629">_xlfn.TEXTJOIN(",",TRUE,_xlfn.UNIQUE(TRANSPOSE(_xlfn.MAP(_xlfn.XLOOKUP(A629,SITE1!$C$4:$C$1313,SITE1!$F$4:$L$1313),_xlfn.LAMBDA(_xlpm.x,IF(_xlpm.x&lt;&gt;"",TRIM(CLEAN(LEFT(_xlpm.x,FIND(".",_xlpm.x &amp; ".")-1))),""))))))</f>
        <v>LA16</v>
      </c>
      <c r="D629">
        <v>5.149</v>
      </c>
      <c r="E629">
        <v>20.986999999999998</v>
      </c>
      <c r="F629" t="str">
        <f>_xlfn.LET(_xlpm.raw,_xlfn.XLOOKUP(A629,SITE1!$C$4:$C$1313,SITE1!$E$4:$E$1313),_xlpm.cleanRaw,SUBSTITUTE(SUBSTITUTE(_xlpm.raw,"_PIN","."),"PIN","."),_xlpm.mainPart,MID(_xlpm.cleanRaw,2,FIND(".",_xlpm.cleanRaw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508043</v>
      </c>
      <c r="G629" t="str">
        <f>_xlfn.LET(_xlpm.raw,_xlfn.XLOOKUP(A629,SITE3!$C$4:$C$1313,SITE3!$E$4:$E$1313),_xlpm.cleanRaw,SUBSTITUTE(SUBSTITUTE(_xlpm.raw,"_PIN","."),"PIN","."),_xlpm.mainPart,MID(_xlpm.cleanRaw,2,FIND(".",_xlpm.cleanRaw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505043</v>
      </c>
      <c r="H629" t="str">
        <f>_xlfn.LET(_xlpm.raw,_xlfn.XLOOKUP(A629,SITE5!$C$4:$C$1313,SITE5!$E$4:$E$1313),_xlpm.cleanRaw,SUBSTITUTE(SUBSTITUTE(_xlpm.raw,"_PIN","."),"PIN","."),_xlpm.mainPart,MID(_xlpm.cleanRaw,2,FIND(".",_xlpm.cleanRaw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808043</v>
      </c>
      <c r="I629" t="str">
        <f>""</f>
        <v/>
      </c>
      <c r="J629" t="str">
        <f t="shared" si="9"/>
        <v>BH61;USB3_10_PCIE_3_LAN_0A_TXN;LA16;5.149;20.987;508043;505043;808043;</v>
      </c>
    </row>
    <row r="630" spans="1:10">
      <c r="A630" t="s">
        <v>3746</v>
      </c>
      <c r="B630" t="str">
        <f>_xlfn.XLOOKUP(A630,SITE1!$R$4:$R$1313,SITE1!$S$4:$S$1313)</f>
        <v>PCIE_5_LAN_0C_TXN</v>
      </c>
      <c r="C630" t="str" cm="1">
        <f t="array" ref="C630">_xlfn.TEXTJOIN(",",TRUE,_xlfn.UNIQUE(TRANSPOSE(_xlfn.MAP(_xlfn.XLOOKUP(A630,SITE1!$C$4:$C$1313,SITE1!$F$4:$L$1313),_xlfn.LAMBDA(_xlpm.x,IF(_xlpm.x&lt;&gt;"",TRIM(CLEAN(LEFT(_xlpm.x,FIND(".",_xlpm.x &amp; ".")-1))),""))))))</f>
        <v>CA205</v>
      </c>
      <c r="D630">
        <v>3.4319999999999902</v>
      </c>
      <c r="E630">
        <v>20.986999999999998</v>
      </c>
      <c r="F630" t="str">
        <f>_xlfn.LET(_xlpm.raw,_xlfn.XLOOKUP(A630,SITE1!$C$4:$C$1313,SITE1!$E$4:$E$1313),_xlpm.cleanRaw,SUBSTITUTE(SUBSTITUTE(_xlpm.raw,"_PIN","."),"PIN","."),_xlpm.mainPart,MID(_xlpm.cleanRaw,2,FIND(".",_xlpm.cleanRaw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0" t="str">
        <f>_xlfn.LET(_xlpm.raw,_xlfn.XLOOKUP(A630,SITE3!$C$4:$C$1313,SITE3!$E$4:$E$1313),_xlpm.cleanRaw,SUBSTITUTE(SUBSTITUTE(_xlpm.raw,"_PIN","."),"PIN","."),_xlpm.mainPart,MID(_xlpm.cleanRaw,2,FIND(".",_xlpm.cleanRaw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0" t="str">
        <f>_xlfn.LET(_xlpm.raw,_xlfn.XLOOKUP(A630,SITE5!$C$4:$C$1313,SITE5!$E$4:$E$1313),_xlpm.cleanRaw,SUBSTITUTE(SUBSTITUTE(_xlpm.raw,"_PIN","."),"PIN","."),_xlpm.mainPart,MID(_xlpm.cleanRaw,2,FIND(".",_xlpm.cleanRaw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0" t="str">
        <f>""</f>
        <v/>
      </c>
      <c r="J630" t="str">
        <f t="shared" si="9"/>
        <v>BH65;PCIE_5_LAN_0C_TXN;CA205;3.43199999999999;20.987;;;;</v>
      </c>
    </row>
    <row r="631" spans="1:10">
      <c r="A631" t="s">
        <v>3540</v>
      </c>
      <c r="B631" t="str">
        <f>_xlfn.XLOOKUP(A631,SITE1!$R$4:$R$1313,SITE1!$S$4:$S$1313)</f>
        <v>USB3_3_RXP</v>
      </c>
      <c r="C631" t="str" cm="1">
        <f t="array" ref="C631">_xlfn.TEXTJOIN(",",TRUE,_xlfn.UNIQUE(TRANSPOSE(_xlfn.MAP(_xlfn.XLOOKUP(A631,SITE1!$C$4:$C$1313,SITE1!$F$4:$L$1313),_xlfn.LAMBDA(_xlpm.x,IF(_xlpm.x&lt;&gt;"",TRIM(CLEAN(LEFT(_xlpm.x,FIND(".",_xlpm.x &amp; ".")-1))),""))))))</f>
        <v>CA242</v>
      </c>
      <c r="D631">
        <v>1.2449999999999899</v>
      </c>
      <c r="E631">
        <v>20.81</v>
      </c>
      <c r="F631" t="str">
        <f>_xlfn.LET(_xlpm.raw,_xlfn.XLOOKUP(A631,SITE1!$C$4:$C$1313,SITE1!$E$4:$E$1313),_xlpm.cleanRaw,SUBSTITUTE(SUBSTITUTE(_xlpm.raw,"_PIN","."),"PIN","."),_xlpm.mainPart,MID(_xlpm.cleanRaw,2,FIND(".",_xlpm.cleanRaw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1" t="str">
        <f>_xlfn.LET(_xlpm.raw,_xlfn.XLOOKUP(A631,SITE3!$C$4:$C$1313,SITE3!$E$4:$E$1313),_xlpm.cleanRaw,SUBSTITUTE(SUBSTITUTE(_xlpm.raw,"_PIN","."),"PIN","."),_xlpm.mainPart,MID(_xlpm.cleanRaw,2,FIND(".",_xlpm.cleanRaw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1" t="str">
        <f>_xlfn.LET(_xlpm.raw,_xlfn.XLOOKUP(A631,SITE5!$C$4:$C$1313,SITE5!$E$4:$E$1313),_xlpm.cleanRaw,SUBSTITUTE(SUBSTITUTE(_xlpm.raw,"_PIN","."),"PIN","."),_xlpm.mainPart,MID(_xlpm.cleanRaw,2,FIND(".",_xlpm.cleanRaw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1" t="str">
        <f>""</f>
        <v/>
      </c>
      <c r="J631" t="str">
        <f t="shared" si="9"/>
        <v>BH69;USB3_3_RXP;CA242;1.24499999999999;20.81;;;;</v>
      </c>
    </row>
    <row r="632" spans="1:10">
      <c r="A632" t="s">
        <v>3747</v>
      </c>
      <c r="B632" t="str">
        <f>_xlfn.XLOOKUP(A632,SITE1!$R$4:$R$1313,SITE1!$S$4:$S$1313)</f>
        <v>USB3_3_RXN</v>
      </c>
      <c r="C632" t="str" cm="1">
        <f t="array" ref="C632">_xlfn.TEXTJOIN(",",TRUE,_xlfn.UNIQUE(TRANSPOSE(_xlfn.MAP(_xlfn.XLOOKUP(A632,SITE1!$C$4:$C$1313,SITE1!$F$4:$L$1313),_xlfn.LAMBDA(_xlpm.x,IF(_xlpm.x&lt;&gt;"",TRIM(CLEAN(LEFT(_xlpm.x,FIND(".",_xlpm.x &amp; ".")-1))),""))))))</f>
        <v>CA241</v>
      </c>
      <c r="D632">
        <v>0.41499999999999898</v>
      </c>
      <c r="E632">
        <v>20.81</v>
      </c>
      <c r="F632" t="str">
        <f>_xlfn.LET(_xlpm.raw,_xlfn.XLOOKUP(A632,SITE1!$C$4:$C$1313,SITE1!$E$4:$E$1313),_xlpm.cleanRaw,SUBSTITUTE(SUBSTITUTE(_xlpm.raw,"_PIN","."),"PIN","."),_xlpm.mainPart,MID(_xlpm.cleanRaw,2,FIND(".",_xlpm.cleanRaw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2" t="str">
        <f>_xlfn.LET(_xlpm.raw,_xlfn.XLOOKUP(A632,SITE3!$C$4:$C$1313,SITE3!$E$4:$E$1313),_xlpm.cleanRaw,SUBSTITUTE(SUBSTITUTE(_xlpm.raw,"_PIN","."),"PIN","."),_xlpm.mainPart,MID(_xlpm.cleanRaw,2,FIND(".",_xlpm.cleanRaw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2" t="str">
        <f>_xlfn.LET(_xlpm.raw,_xlfn.XLOOKUP(A632,SITE5!$C$4:$C$1313,SITE5!$E$4:$E$1313),_xlpm.cleanRaw,SUBSTITUTE(SUBSTITUTE(_xlpm.raw,"_PIN","."),"PIN","."),_xlpm.mainPart,MID(_xlpm.cleanRaw,2,FIND(".",_xlpm.cleanRaw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2" t="str">
        <f>""</f>
        <v/>
      </c>
      <c r="J632" t="str">
        <f t="shared" si="9"/>
        <v>BH71;USB3_3_RXN;CA241;0.414999999999999;20.81;;;;</v>
      </c>
    </row>
    <row r="633" spans="1:10">
      <c r="A633" t="s">
        <v>5322</v>
      </c>
      <c r="B633" t="str">
        <f>_xlfn.XLOOKUP(A633,SITE1!$R$4:$R$1313,SITE1!$S$4:$S$1313)</f>
        <v>VSS</v>
      </c>
      <c r="C633" t="str" cm="1">
        <f t="array" ref="C633">_xlfn.TEXTJOIN(",",TRUE,_xlfn.UNIQUE(TRANSPOSE(_xlfn.MAP(_xlfn.XLOOKUP(A633,SITE1!$C$4:$C$1313,SITE1!$F$4:$L$1313),_xlfn.LAMBDA(_xlpm.x,IF(_xlpm.x&lt;&gt;"",TRIM(CLEAN(LEFT(_xlpm.x,FIND(".",_xlpm.x &amp; ".")-1))),""))))))</f>
        <v/>
      </c>
      <c r="D633">
        <v>32.619999999999997</v>
      </c>
      <c r="E633">
        <v>21.31</v>
      </c>
      <c r="F633" t="str">
        <f>_xlfn.LET(_xlpm.raw,_xlfn.XLOOKUP(A633,SITE1!$C$4:$C$1313,SITE1!$E$4:$E$1313),_xlpm.cleanRaw,SUBSTITUTE(SUBSTITUTE(_xlpm.raw,"_PIN","."),"PIN","."),_xlpm.mainPart,MID(_xlpm.cleanRaw,2,FIND(".",_xlpm.cleanRaw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3" t="str">
        <f>_xlfn.LET(_xlpm.raw,_xlfn.XLOOKUP(A633,SITE3!$C$4:$C$1313,SITE3!$E$4:$E$1313),_xlpm.cleanRaw,SUBSTITUTE(SUBSTITUTE(_xlpm.raw,"_PIN","."),"PIN","."),_xlpm.mainPart,MID(_xlpm.cleanRaw,2,FIND(".",_xlpm.cleanRaw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3" t="str">
        <f>_xlfn.LET(_xlpm.raw,_xlfn.XLOOKUP(A633,SITE5!$C$4:$C$1313,SITE5!$E$4:$E$1313),_xlpm.cleanRaw,SUBSTITUTE(SUBSTITUTE(_xlpm.raw,"_PIN","."),"PIN","."),_xlpm.mainPart,MID(_xlpm.cleanRaw,2,FIND(".",_xlpm.cleanRaw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3" t="str">
        <f>""</f>
        <v/>
      </c>
      <c r="J633" t="str">
        <f t="shared" si="9"/>
        <v>BJ1;VSS;;32.62;21.31;;;;</v>
      </c>
    </row>
    <row r="634" spans="1:10">
      <c r="A634" t="s">
        <v>5325</v>
      </c>
      <c r="B634" t="str">
        <f>_xlfn.XLOOKUP(A634,SITE1!$R$4:$R$1313,SITE1!$S$4:$S$1313)</f>
        <v>VSS</v>
      </c>
      <c r="C634" t="str" cm="1">
        <f t="array" ref="C634">_xlfn.TEXTJOIN(",",TRUE,_xlfn.UNIQUE(TRANSPOSE(_xlfn.MAP(_xlfn.XLOOKUP(A634,SITE1!$C$4:$C$1313,SITE1!$F$4:$L$1313),_xlfn.LAMBDA(_xlpm.x,IF(_xlpm.x&lt;&gt;"",TRIM(CLEAN(LEFT(_xlpm.x,FIND(".",_xlpm.x &amp; ".")-1))),""))))))</f>
        <v/>
      </c>
      <c r="D634">
        <v>31.79</v>
      </c>
      <c r="E634">
        <v>21.31</v>
      </c>
      <c r="F634" t="str">
        <f>_xlfn.LET(_xlpm.raw,_xlfn.XLOOKUP(A634,SITE1!$C$4:$C$1313,SITE1!$E$4:$E$1313),_xlpm.cleanRaw,SUBSTITUTE(SUBSTITUTE(_xlpm.raw,"_PIN","."),"PIN","."),_xlpm.mainPart,MID(_xlpm.cleanRaw,2,FIND(".",_xlpm.cleanRaw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4" t="str">
        <f>_xlfn.LET(_xlpm.raw,_xlfn.XLOOKUP(A634,SITE3!$C$4:$C$1313,SITE3!$E$4:$E$1313),_xlpm.cleanRaw,SUBSTITUTE(SUBSTITUTE(_xlpm.raw,"_PIN","."),"PIN","."),_xlpm.mainPart,MID(_xlpm.cleanRaw,2,FIND(".",_xlpm.cleanRaw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4" t="str">
        <f>_xlfn.LET(_xlpm.raw,_xlfn.XLOOKUP(A634,SITE5!$C$4:$C$1313,SITE5!$E$4:$E$1313),_xlpm.cleanRaw,SUBSTITUTE(SUBSTITUTE(_xlpm.raw,"_PIN","."),"PIN","."),_xlpm.mainPart,MID(_xlpm.cleanRaw,2,FIND(".",_xlpm.cleanRaw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4" t="str">
        <f>""</f>
        <v/>
      </c>
      <c r="J634" t="str">
        <f t="shared" si="9"/>
        <v>BJ3;VSS;;31.79;21.31;;;;</v>
      </c>
    </row>
    <row r="635" spans="1:10">
      <c r="A635" t="s">
        <v>5327</v>
      </c>
      <c r="B635" t="str">
        <f>_xlfn.XLOOKUP(A635,SITE1!$R$4:$R$1313,SITE1!$S$4:$S$1313)</f>
        <v>VSS</v>
      </c>
      <c r="C635" t="str" cm="1">
        <f t="array" ref="C635">_xlfn.TEXTJOIN(",",TRUE,_xlfn.UNIQUE(TRANSPOSE(_xlfn.MAP(_xlfn.XLOOKUP(A635,SITE1!$C$4:$C$1313,SITE1!$F$4:$L$1313),_xlfn.LAMBDA(_xlpm.x,IF(_xlpm.x&lt;&gt;"",TRIM(CLEAN(LEFT(_xlpm.x,FIND(".",_xlpm.x &amp; ".")-1))),""))))))</f>
        <v/>
      </c>
      <c r="D635">
        <v>30.96</v>
      </c>
      <c r="E635">
        <v>21.31</v>
      </c>
      <c r="F635" t="str">
        <f>_xlfn.LET(_xlpm.raw,_xlfn.XLOOKUP(A635,SITE1!$C$4:$C$1313,SITE1!$E$4:$E$1313),_xlpm.cleanRaw,SUBSTITUTE(SUBSTITUTE(_xlpm.raw,"_PIN","."),"PIN","."),_xlpm.mainPart,MID(_xlpm.cleanRaw,2,FIND(".",_xlpm.cleanRaw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5" t="str">
        <f>_xlfn.LET(_xlpm.raw,_xlfn.XLOOKUP(A635,SITE3!$C$4:$C$1313,SITE3!$E$4:$E$1313),_xlpm.cleanRaw,SUBSTITUTE(SUBSTITUTE(_xlpm.raw,"_PIN","."),"PIN","."),_xlpm.mainPart,MID(_xlpm.cleanRaw,2,FIND(".",_xlpm.cleanRaw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5" t="str">
        <f>_xlfn.LET(_xlpm.raw,_xlfn.XLOOKUP(A635,SITE5!$C$4:$C$1313,SITE5!$E$4:$E$1313),_xlpm.cleanRaw,SUBSTITUTE(SUBSTITUTE(_xlpm.raw,"_PIN","."),"PIN","."),_xlpm.mainPart,MID(_xlpm.cleanRaw,2,FIND(".",_xlpm.cleanRaw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5" t="str">
        <f>""</f>
        <v/>
      </c>
      <c r="J635" t="str">
        <f t="shared" si="9"/>
        <v>BJ5;VSS;;30.96;21.31;;;;</v>
      </c>
    </row>
    <row r="636" spans="1:10">
      <c r="A636" t="s">
        <v>5329</v>
      </c>
      <c r="B636" t="str">
        <f>_xlfn.XLOOKUP(A636,SITE1!$R$4:$R$1313,SITE1!$S$4:$S$1313)</f>
        <v>VSS</v>
      </c>
      <c r="C636" t="str" cm="1">
        <f t="array" ref="C636">_xlfn.TEXTJOIN(",",TRUE,_xlfn.UNIQUE(TRANSPOSE(_xlfn.MAP(_xlfn.XLOOKUP(A636,SITE1!$C$4:$C$1313,SITE1!$F$4:$L$1313),_xlfn.LAMBDA(_xlpm.x,IF(_xlpm.x&lt;&gt;"",TRIM(CLEAN(LEFT(_xlpm.x,FIND(".",_xlpm.x &amp; ".")-1))),""))))))</f>
        <v/>
      </c>
      <c r="D636">
        <v>30.045999999999999</v>
      </c>
      <c r="E636">
        <v>21.481999999999999</v>
      </c>
      <c r="F636" t="str">
        <f>_xlfn.LET(_xlpm.raw,_xlfn.XLOOKUP(A636,SITE1!$C$4:$C$1313,SITE1!$E$4:$E$1313),_xlpm.cleanRaw,SUBSTITUTE(SUBSTITUTE(_xlpm.raw,"_PIN","."),"PIN","."),_xlpm.mainPart,MID(_xlpm.cleanRaw,2,FIND(".",_xlpm.cleanRaw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6" t="str">
        <f>_xlfn.LET(_xlpm.raw,_xlfn.XLOOKUP(A636,SITE3!$C$4:$C$1313,SITE3!$E$4:$E$1313),_xlpm.cleanRaw,SUBSTITUTE(SUBSTITUTE(_xlpm.raw,"_PIN","."),"PIN","."),_xlpm.mainPart,MID(_xlpm.cleanRaw,2,FIND(".",_xlpm.cleanRaw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6" t="str">
        <f>_xlfn.LET(_xlpm.raw,_xlfn.XLOOKUP(A636,SITE5!$C$4:$C$1313,SITE5!$E$4:$E$1313),_xlpm.cleanRaw,SUBSTITUTE(SUBSTITUTE(_xlpm.raw,"_PIN","."),"PIN","."),_xlpm.mainPart,MID(_xlpm.cleanRaw,2,FIND(".",_xlpm.cleanRaw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6" t="str">
        <f>""</f>
        <v/>
      </c>
      <c r="J636" t="str">
        <f t="shared" si="9"/>
        <v>BJ7;VSS;;30.046;21.482;;;;</v>
      </c>
    </row>
    <row r="637" spans="1:10">
      <c r="A637" t="s">
        <v>5323</v>
      </c>
      <c r="B637" t="str">
        <f>_xlfn.XLOOKUP(A637,SITE1!$R$4:$R$1313,SITE1!$S$4:$S$1313)</f>
        <v>VSS</v>
      </c>
      <c r="C637" t="str" cm="1">
        <f t="array" ref="C637">_xlfn.TEXTJOIN(",",TRUE,_xlfn.UNIQUE(TRANSPOSE(_xlfn.MAP(_xlfn.XLOOKUP(A637,SITE1!$C$4:$C$1313,SITE1!$F$4:$L$1313),_xlfn.LAMBDA(_xlpm.x,IF(_xlpm.x&lt;&gt;"",TRIM(CLEAN(LEFT(_xlpm.x,FIND(".",_xlpm.x &amp; ".")-1))),""))))))</f>
        <v/>
      </c>
      <c r="D637">
        <v>28.329000000000001</v>
      </c>
      <c r="E637">
        <v>21.481999999999999</v>
      </c>
      <c r="F637" t="str">
        <f>_xlfn.LET(_xlpm.raw,_xlfn.XLOOKUP(A637,SITE1!$C$4:$C$1313,SITE1!$E$4:$E$1313),_xlpm.cleanRaw,SUBSTITUTE(SUBSTITUTE(_xlpm.raw,"_PIN","."),"PIN","."),_xlpm.mainPart,MID(_xlpm.cleanRaw,2,FIND(".",_xlpm.cleanRaw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7" t="str">
        <f>_xlfn.LET(_xlpm.raw,_xlfn.XLOOKUP(A637,SITE3!$C$4:$C$1313,SITE3!$E$4:$E$1313),_xlpm.cleanRaw,SUBSTITUTE(SUBSTITUTE(_xlpm.raw,"_PIN","."),"PIN","."),_xlpm.mainPart,MID(_xlpm.cleanRaw,2,FIND(".",_xlpm.cleanRaw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7" t="str">
        <f>_xlfn.LET(_xlpm.raw,_xlfn.XLOOKUP(A637,SITE5!$C$4:$C$1313,SITE5!$E$4:$E$1313),_xlpm.cleanRaw,SUBSTITUTE(SUBSTITUTE(_xlpm.raw,"_PIN","."),"PIN","."),_xlpm.mainPart,MID(_xlpm.cleanRaw,2,FIND(".",_xlpm.cleanRaw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7" t="str">
        <f>""</f>
        <v/>
      </c>
      <c r="J637" t="str">
        <f t="shared" si="9"/>
        <v>BJ11;VSS;;28.329;21.482;;;;</v>
      </c>
    </row>
    <row r="638" spans="1:10">
      <c r="A638" t="s">
        <v>5324</v>
      </c>
      <c r="B638" t="str">
        <f>_xlfn.XLOOKUP(A638,SITE1!$R$4:$R$1313,SITE1!$S$4:$S$1313)</f>
        <v>VSS</v>
      </c>
      <c r="C638" t="str" cm="1">
        <f t="array" ref="C638">_xlfn.TEXTJOIN(",",TRUE,_xlfn.UNIQUE(TRANSPOSE(_xlfn.MAP(_xlfn.XLOOKUP(A638,SITE1!$C$4:$C$1313,SITE1!$F$4:$L$1313),_xlfn.LAMBDA(_xlpm.x,IF(_xlpm.x&lt;&gt;"",TRIM(CLEAN(LEFT(_xlpm.x,FIND(".",_xlpm.x &amp; ".")-1))),""))))))</f>
        <v/>
      </c>
      <c r="D638">
        <v>26.611999999999998</v>
      </c>
      <c r="E638">
        <v>21.481999999999999</v>
      </c>
      <c r="F638" t="str">
        <f>_xlfn.LET(_xlpm.raw,_xlfn.XLOOKUP(A638,SITE1!$C$4:$C$1313,SITE1!$E$4:$E$1313),_xlpm.cleanRaw,SUBSTITUTE(SUBSTITUTE(_xlpm.raw,"_PIN","."),"PIN","."),_xlpm.mainPart,MID(_xlpm.cleanRaw,2,FIND(".",_xlpm.cleanRaw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8" t="str">
        <f>_xlfn.LET(_xlpm.raw,_xlfn.XLOOKUP(A638,SITE3!$C$4:$C$1313,SITE3!$E$4:$E$1313),_xlpm.cleanRaw,SUBSTITUTE(SUBSTITUTE(_xlpm.raw,"_PIN","."),"PIN","."),_xlpm.mainPart,MID(_xlpm.cleanRaw,2,FIND(".",_xlpm.cleanRaw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8" t="str">
        <f>_xlfn.LET(_xlpm.raw,_xlfn.XLOOKUP(A638,SITE5!$C$4:$C$1313,SITE5!$E$4:$E$1313),_xlpm.cleanRaw,SUBSTITUTE(SUBSTITUTE(_xlpm.raw,"_PIN","."),"PIN","."),_xlpm.mainPart,MID(_xlpm.cleanRaw,2,FIND(".",_xlpm.cleanRaw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8" t="str">
        <f>""</f>
        <v/>
      </c>
      <c r="J638" t="str">
        <f t="shared" si="9"/>
        <v>BJ15;VSS;;26.612;21.482;;;;</v>
      </c>
    </row>
    <row r="639" spans="1:10">
      <c r="A639" t="s">
        <v>3589</v>
      </c>
      <c r="B639" t="str">
        <f>_xlfn.XLOOKUP(A639,SITE1!$R$4:$R$1313,SITE1!$S$4:$S$1313)</f>
        <v>VSS</v>
      </c>
      <c r="C639" t="str" cm="1">
        <f t="array" ref="C639">_xlfn.TEXTJOIN(",",TRUE,_xlfn.UNIQUE(TRANSPOSE(_xlfn.MAP(_xlfn.XLOOKUP(A639,SITE1!$C$4:$C$1313,SITE1!$F$4:$L$1313),_xlfn.LAMBDA(_xlpm.x,IF(_xlpm.x&lt;&gt;"",TRIM(CLEAN(LEFT(_xlpm.x,FIND(".",_xlpm.x &amp; ".")-1))),""))))))</f>
        <v/>
      </c>
      <c r="D639">
        <v>24.895</v>
      </c>
      <c r="E639">
        <v>21.481999999999999</v>
      </c>
      <c r="F639" t="str">
        <f>_xlfn.LET(_xlpm.raw,_xlfn.XLOOKUP(A639,SITE1!$C$4:$C$1313,SITE1!$E$4:$E$1313),_xlpm.cleanRaw,SUBSTITUTE(SUBSTITUTE(_xlpm.raw,"_PIN","."),"PIN","."),_xlpm.mainPart,MID(_xlpm.cleanRaw,2,FIND(".",_xlpm.cleanRaw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9" t="str">
        <f>_xlfn.LET(_xlpm.raw,_xlfn.XLOOKUP(A639,SITE3!$C$4:$C$1313,SITE3!$E$4:$E$1313),_xlpm.cleanRaw,SUBSTITUTE(SUBSTITUTE(_xlpm.raw,"_PIN","."),"PIN","."),_xlpm.mainPart,MID(_xlpm.cleanRaw,2,FIND(".",_xlpm.cleanRaw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9" t="str">
        <f>_xlfn.LET(_xlpm.raw,_xlfn.XLOOKUP(A639,SITE5!$C$4:$C$1313,SITE5!$E$4:$E$1313),_xlpm.cleanRaw,SUBSTITUTE(SUBSTITUTE(_xlpm.raw,"_PIN","."),"PIN","."),_xlpm.mainPart,MID(_xlpm.cleanRaw,2,FIND(".",_xlpm.cleanRaw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9" t="str">
        <f>""</f>
        <v/>
      </c>
      <c r="J639" t="str">
        <f t="shared" si="9"/>
        <v>BJ18;VSS;;24.895;21.482;;;;</v>
      </c>
    </row>
    <row r="640" spans="1:10">
      <c r="A640" t="s">
        <v>3590</v>
      </c>
      <c r="B640" t="str">
        <f>_xlfn.XLOOKUP(A640,SITE1!$R$4:$R$1313,SITE1!$S$4:$S$1313)</f>
        <v>GPP_B_20</v>
      </c>
      <c r="C640" t="str" cm="1">
        <f t="array" ref="C640">_xlfn.TEXTJOIN(",",TRUE,_xlfn.UNIQUE(TRANSPOSE(_xlfn.MAP(_xlfn.XLOOKUP(A640,SITE1!$C$4:$C$1313,SITE1!$F$4:$L$1313),_xlfn.LAMBDA(_xlpm.x,IF(_xlpm.x&lt;&gt;"",TRIM(CLEAN(LEFT(_xlpm.x,FIND(".",_xlpm.x &amp; ".")-1))),""))))))</f>
        <v/>
      </c>
      <c r="D640">
        <v>23.177999999999901</v>
      </c>
      <c r="E640">
        <v>21.481999999999999</v>
      </c>
      <c r="F640" t="str">
        <f>_xlfn.LET(_xlpm.raw,_xlfn.XLOOKUP(A640,SITE1!$C$4:$C$1313,SITE1!$E$4:$E$1313),_xlpm.cleanRaw,SUBSTITUTE(SUBSTITUTE(_xlpm.raw,"_PIN","."),"PIN","."),_xlpm.mainPart,MID(_xlpm.cleanRaw,2,FIND(".",_xlpm.cleanRaw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603107</v>
      </c>
      <c r="G640" t="str">
        <f>_xlfn.LET(_xlpm.raw,_xlfn.XLOOKUP(A640,SITE3!$C$4:$C$1313,SITE3!$E$4:$E$1313),_xlpm.cleanRaw,SUBSTITUTE(SUBSTITUTE(_xlpm.raw,"_PIN","."),"PIN","."),_xlpm.mainPart,MID(_xlpm.cleanRaw,2,FIND(".",_xlpm.cleanRaw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501107</v>
      </c>
      <c r="H640" t="str">
        <f>_xlfn.LET(_xlpm.raw,_xlfn.XLOOKUP(A640,SITE5!$C$4:$C$1313,SITE5!$E$4:$E$1313),_xlpm.cleanRaw,SUBSTITUTE(SUBSTITUTE(_xlpm.raw,"_PIN","."),"PIN","."),_xlpm.mainPart,MID(_xlpm.cleanRaw,2,FIND(".",_xlpm.cleanRaw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707107</v>
      </c>
      <c r="I640" t="str">
        <f>""</f>
        <v/>
      </c>
      <c r="J640" t="str">
        <f t="shared" si="9"/>
        <v>BJ22;GPP_B_20;;23.1779999999999;21.482;603107;501107;707107;</v>
      </c>
    </row>
    <row r="641" spans="1:10">
      <c r="A641" t="s">
        <v>3591</v>
      </c>
      <c r="B641" t="str">
        <f>_xlfn.XLOOKUP(A641,SITE1!$R$4:$R$1313,SITE1!$S$4:$S$1313)</f>
        <v>VSS</v>
      </c>
      <c r="C641" t="str" cm="1">
        <f t="array" ref="C641">_xlfn.TEXTJOIN(",",TRUE,_xlfn.UNIQUE(TRANSPOSE(_xlfn.MAP(_xlfn.XLOOKUP(A641,SITE1!$C$4:$C$1313,SITE1!$F$4:$L$1313),_xlfn.LAMBDA(_xlpm.x,IF(_xlpm.x&lt;&gt;"",TRIM(CLEAN(LEFT(_xlpm.x,FIND(".",_xlpm.x &amp; ".")-1))),""))))))</f>
        <v/>
      </c>
      <c r="D641">
        <v>21.460999999999999</v>
      </c>
      <c r="E641">
        <v>21.481999999999999</v>
      </c>
      <c r="F641" t="str">
        <f>_xlfn.LET(_xlpm.raw,_xlfn.XLOOKUP(A641,SITE1!$C$4:$C$1313,SITE1!$E$4:$E$1313),_xlpm.cleanRaw,SUBSTITUTE(SUBSTITUTE(_xlpm.raw,"_PIN","."),"PIN","."),_xlpm.mainPart,MID(_xlpm.cleanRaw,2,FIND(".",_xlpm.cleanRaw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1" t="str">
        <f>_xlfn.LET(_xlpm.raw,_xlfn.XLOOKUP(A641,SITE3!$C$4:$C$1313,SITE3!$E$4:$E$1313),_xlpm.cleanRaw,SUBSTITUTE(SUBSTITUTE(_xlpm.raw,"_PIN","."),"PIN","."),_xlpm.mainPart,MID(_xlpm.cleanRaw,2,FIND(".",_xlpm.cleanRaw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1" t="str">
        <f>_xlfn.LET(_xlpm.raw,_xlfn.XLOOKUP(A641,SITE5!$C$4:$C$1313,SITE5!$E$4:$E$1313),_xlpm.cleanRaw,SUBSTITUTE(SUBSTITUTE(_xlpm.raw,"_PIN","."),"PIN","."),_xlpm.mainPart,MID(_xlpm.cleanRaw,2,FIND(".",_xlpm.cleanRaw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1" t="str">
        <f>""</f>
        <v/>
      </c>
      <c r="J641" t="str">
        <f t="shared" si="9"/>
        <v>BJ26;VSS;;21.461;21.482;;;;</v>
      </c>
    </row>
    <row r="642" spans="1:10">
      <c r="A642" t="s">
        <v>4501</v>
      </c>
      <c r="B642" t="str">
        <f>_xlfn.XLOOKUP(A642,SITE1!$R$4:$R$1313,SITE1!$S$4:$S$1313)</f>
        <v>KR0_RX_DP1</v>
      </c>
      <c r="C642" t="str" cm="1">
        <f t="array" ref="C642">_xlfn.TEXTJOIN(",",TRUE,_xlfn.UNIQUE(TRANSPOSE(_xlfn.MAP(_xlfn.XLOOKUP(A642,SITE1!$C$4:$C$1313,SITE1!$F$4:$L$1313),_xlfn.LAMBDA(_xlpm.x,IF(_xlpm.x&lt;&gt;"",TRIM(CLEAN(LEFT(_xlpm.x,FIND(".",_xlpm.x &amp; ".")-1))),""))))))</f>
        <v>LA18</v>
      </c>
      <c r="D642">
        <v>19.744</v>
      </c>
      <c r="E642">
        <v>21.481999999999999</v>
      </c>
      <c r="F642" t="str">
        <f>_xlfn.LET(_xlpm.raw,_xlfn.XLOOKUP(A642,SITE1!$C$4:$C$1313,SITE1!$E$4:$E$1313),_xlpm.cleanRaw,SUBSTITUTE(SUBSTITUTE(_xlpm.raw,"_PIN","."),"PIN","."),_xlpm.mainPart,MID(_xlpm.cleanRaw,2,FIND(".",_xlpm.cleanRaw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601001</v>
      </c>
      <c r="G642" t="str">
        <f>_xlfn.LET(_xlpm.raw,_xlfn.XLOOKUP(A642,SITE3!$C$4:$C$1313,SITE3!$E$4:$E$1313),_xlpm.cleanRaw,SUBSTITUTE(SUBSTITUTE(_xlpm.raw,"_PIN","."),"PIN","."),_xlpm.mainPart,MID(_xlpm.cleanRaw,2,FIND(".",_xlpm.cleanRaw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503001</v>
      </c>
      <c r="H642" t="str">
        <f>_xlfn.LET(_xlpm.raw,_xlfn.XLOOKUP(A642,SITE5!$C$4:$C$1313,SITE5!$E$4:$E$1313),_xlpm.cleanRaw,SUBSTITUTE(SUBSTITUTE(_xlpm.raw,"_PIN","."),"PIN","."),_xlpm.mainPart,MID(_xlpm.cleanRaw,2,FIND(".",_xlpm.cleanRaw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709001</v>
      </c>
      <c r="I642" t="str">
        <f>""</f>
        <v/>
      </c>
      <c r="J642" t="str">
        <f t="shared" ref="J642:J705" si="10">A642&amp;";"&amp;B642&amp;";"&amp;C642&amp;";"&amp;D642&amp;";"&amp;E642&amp;";"&amp;F642&amp;";"&amp;G642&amp;";"&amp;H642&amp;";"&amp;I642</f>
        <v>BJ29;KR0_RX_DP1;LA18;19.744;21.482;601001;503001;709001;</v>
      </c>
    </row>
    <row r="643" spans="1:10">
      <c r="A643" t="s">
        <v>5326</v>
      </c>
      <c r="B643" t="str">
        <f>_xlfn.XLOOKUP(A643,SITE1!$R$4:$R$1313,SITE1!$S$4:$S$1313)</f>
        <v>VSS</v>
      </c>
      <c r="C643" t="str" cm="1">
        <f t="array" ref="C643">_xlfn.TEXTJOIN(",",TRUE,_xlfn.UNIQUE(TRANSPOSE(_xlfn.MAP(_xlfn.XLOOKUP(A643,SITE1!$C$4:$C$1313,SITE1!$F$4:$L$1313),_xlfn.LAMBDA(_xlpm.x,IF(_xlpm.x&lt;&gt;"",TRIM(CLEAN(LEFT(_xlpm.x,FIND(".",_xlpm.x &amp; ".")-1))),""))))))</f>
        <v/>
      </c>
      <c r="D643">
        <v>18.026999999999902</v>
      </c>
      <c r="E643">
        <v>21.481999999999999</v>
      </c>
      <c r="F643" t="str">
        <f>_xlfn.LET(_xlpm.raw,_xlfn.XLOOKUP(A643,SITE1!$C$4:$C$1313,SITE1!$E$4:$E$1313),_xlpm.cleanRaw,SUBSTITUTE(SUBSTITUTE(_xlpm.raw,"_PIN","."),"PIN","."),_xlpm.mainPart,MID(_xlpm.cleanRaw,2,FIND(".",_xlpm.cleanRaw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3" t="str">
        <f>_xlfn.LET(_xlpm.raw,_xlfn.XLOOKUP(A643,SITE3!$C$4:$C$1313,SITE3!$E$4:$E$1313),_xlpm.cleanRaw,SUBSTITUTE(SUBSTITUTE(_xlpm.raw,"_PIN","."),"PIN","."),_xlpm.mainPart,MID(_xlpm.cleanRaw,2,FIND(".",_xlpm.cleanRaw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3" t="str">
        <f>_xlfn.LET(_xlpm.raw,_xlfn.XLOOKUP(A643,SITE5!$C$4:$C$1313,SITE5!$E$4:$E$1313),_xlpm.cleanRaw,SUBSTITUTE(SUBSTITUTE(_xlpm.raw,"_PIN","."),"PIN","."),_xlpm.mainPart,MID(_xlpm.cleanRaw,2,FIND(".",_xlpm.cleanRaw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3" t="str">
        <f>""</f>
        <v/>
      </c>
      <c r="J643" t="str">
        <f t="shared" si="10"/>
        <v>BJ33;VSS;;18.0269999999999;21.482;;;;</v>
      </c>
    </row>
    <row r="644" spans="1:10">
      <c r="A644" t="s">
        <v>4520</v>
      </c>
      <c r="B644" t="str">
        <f>_xlfn.XLOOKUP(A644,SITE1!$R$4:$R$1313,SITE1!$S$4:$S$1313)</f>
        <v>KR1_RX_DN0</v>
      </c>
      <c r="C644" t="str" cm="1">
        <f t="array" ref="C644">_xlfn.TEXTJOIN(",",TRUE,_xlfn.UNIQUE(TRANSPOSE(_xlfn.MAP(_xlfn.XLOOKUP(A644,SITE1!$C$4:$C$1313,SITE1!$F$4:$L$1313),_xlfn.LAMBDA(_xlpm.x,IF(_xlpm.x&lt;&gt;"",TRIM(CLEAN(LEFT(_xlpm.x,FIND(".",_xlpm.x &amp; ".")-1))),""))))))</f>
        <v>LA19</v>
      </c>
      <c r="D644">
        <v>16.309999999999999</v>
      </c>
      <c r="E644">
        <v>21.481999999999999</v>
      </c>
      <c r="F644" t="str">
        <f>_xlfn.LET(_xlpm.raw,_xlfn.XLOOKUP(A644,SITE1!$C$4:$C$1313,SITE1!$E$4:$E$1313),_xlpm.cleanRaw,SUBSTITUTE(SUBSTITUTE(_xlpm.raw,"_PIN","."),"PIN","."),_xlpm.mainPart,MID(_xlpm.cleanRaw,2,FIND(".",_xlpm.cleanRaw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644" t="str">
        <f>_xlfn.LET(_xlpm.raw,_xlfn.XLOOKUP(A644,SITE3!$C$4:$C$1313,SITE3!$E$4:$E$1313),_xlpm.cleanRaw,SUBSTITUTE(SUBSTITUTE(_xlpm.raw,"_PIN","."),"PIN","."),_xlpm.mainPart,MID(_xlpm.cleanRaw,2,FIND(".",_xlpm.cleanRaw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H644" t="str">
        <f>_xlfn.LET(_xlpm.raw,_xlfn.XLOOKUP(A644,SITE5!$C$4:$C$1313,SITE5!$E$4:$E$1313),_xlpm.cleanRaw,SUBSTITUTE(SUBSTITUTE(_xlpm.raw,"_PIN","."),"PIN","."),_xlpm.mainPart,MID(_xlpm.cleanRaw,2,FIND(".",_xlpm.cleanRaw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709040</v>
      </c>
      <c r="I644" t="str">
        <f>""</f>
        <v/>
      </c>
      <c r="J644" t="str">
        <f t="shared" si="10"/>
        <v>BJ37;KR1_RX_DN0;LA19;16.31;21.482;601040;505055;709040;</v>
      </c>
    </row>
    <row r="645" spans="1:10">
      <c r="A645" t="s">
        <v>4510</v>
      </c>
      <c r="B645" t="str">
        <f>_xlfn.XLOOKUP(A645,SITE1!$R$4:$R$1313,SITE1!$S$4:$S$1313)</f>
        <v>KR1_DFTANA0</v>
      </c>
      <c r="C645" t="str" cm="1">
        <f t="array" ref="C645">_xlfn.TEXTJOIN(",",TRUE,_xlfn.UNIQUE(TRANSPOSE(_xlfn.MAP(_xlfn.XLOOKUP(A645,SITE1!$C$4:$C$1313,SITE1!$F$4:$L$1313),_xlfn.LAMBDA(_xlpm.x,IF(_xlpm.x&lt;&gt;"",TRIM(CLEAN(LEFT(_xlpm.x,FIND(".",_xlpm.x &amp; ".")-1))),""))))))</f>
        <v>SMPA7,RA207</v>
      </c>
      <c r="D645">
        <v>14.5929999999999</v>
      </c>
      <c r="E645">
        <v>21.481999999999999</v>
      </c>
      <c r="F645" t="str">
        <f>_xlfn.LET(_xlpm.raw,_xlfn.XLOOKUP(A645,SITE1!$C$4:$C$1313,SITE1!$E$4:$E$1313),_xlpm.cleanRaw,SUBSTITUTE(SUBSTITUTE(_xlpm.raw,"_PIN","."),"PIN","."),_xlpm.mainPart,MID(_xlpm.cleanRaw,2,FIND(".",_xlpm.cleanRaw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G645" t="str">
        <f>_xlfn.LET(_xlpm.raw,_xlfn.XLOOKUP(A645,SITE3!$C$4:$C$1313,SITE3!$E$4:$E$1313),_xlpm.cleanRaw,SUBSTITUTE(SUBSTITUTE(_xlpm.raw,"_PIN","."),"PIN","."),_xlpm.mainPart,MID(_xlpm.cleanRaw,2,FIND(".",_xlpm.cleanRaw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H645" t="str">
        <f>_xlfn.LET(_xlpm.raw,_xlfn.XLOOKUP(A645,SITE5!$C$4:$C$1313,SITE5!$E$4:$E$1313),_xlpm.cleanRaw,SUBSTITUTE(SUBSTITUTE(_xlpm.raw,"_PIN","."),"PIN","."),_xlpm.mainPart,MID(_xlpm.cleanRaw,2,FIND(".",_xlpm.cleanRaw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808056</v>
      </c>
      <c r="I645" t="str">
        <f>""</f>
        <v/>
      </c>
      <c r="J645" t="str">
        <f t="shared" si="10"/>
        <v>BJ40;KR1_DFTANA0;SMPA7,RA207;14.5929999999999;21.482;508079;505079;808056;</v>
      </c>
    </row>
    <row r="646" spans="1:10">
      <c r="A646" t="s">
        <v>4190</v>
      </c>
      <c r="B646" t="str">
        <f>_xlfn.XLOOKUP(A646,SITE1!$R$4:$R$1313,SITE1!$S$4:$S$1313)</f>
        <v>GPP_D_2</v>
      </c>
      <c r="C646" t="str" cm="1">
        <f t="array" ref="C646">_xlfn.TEXTJOIN(",",TRUE,_xlfn.UNIQUE(TRANSPOSE(_xlfn.MAP(_xlfn.XLOOKUP(A646,SITE1!$C$4:$C$1313,SITE1!$F$4:$L$1313),_xlfn.LAMBDA(_xlpm.x,IF(_xlpm.x&lt;&gt;"",TRIM(CLEAN(LEFT(_xlpm.x,FIND(".",_xlpm.x &amp; ".")-1))),""))))))</f>
        <v/>
      </c>
      <c r="D646">
        <v>12.8759999999999</v>
      </c>
      <c r="E646">
        <v>21.481999999999999</v>
      </c>
      <c r="F646" t="str">
        <f>_xlfn.LET(_xlpm.raw,_xlfn.XLOOKUP(A646,SITE1!$C$4:$C$1313,SITE1!$E$4:$E$1313),_xlpm.cleanRaw,SUBSTITUTE(SUBSTITUTE(_xlpm.raw,"_PIN","."),"PIN","."),_xlpm.mainPart,MID(_xlpm.cleanRaw,2,FIND(".",_xlpm.cleanRaw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602063</v>
      </c>
      <c r="G646" t="str">
        <f>_xlfn.LET(_xlpm.raw,_xlfn.XLOOKUP(A646,SITE3!$C$4:$C$1313,SITE3!$E$4:$E$1313),_xlpm.cleanRaw,SUBSTITUTE(SUBSTITUTE(_xlpm.raw,"_PIN","."),"PIN","."),_xlpm.mainPart,MID(_xlpm.cleanRaw,2,FIND(".",_xlpm.cleanRaw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H646" t="str">
        <f>_xlfn.LET(_xlpm.raw,_xlfn.XLOOKUP(A646,SITE5!$C$4:$C$1313,SITE5!$E$4:$E$1313),_xlpm.cleanRaw,SUBSTITUTE(SUBSTITUTE(_xlpm.raw,"_PIN","."),"PIN","."),_xlpm.mainPart,MID(_xlpm.cleanRaw,2,FIND(".",_xlpm.cleanRaw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708063</v>
      </c>
      <c r="I646" t="str">
        <f>""</f>
        <v/>
      </c>
      <c r="J646" t="str">
        <f t="shared" si="10"/>
        <v>BJ44;GPP_D_2;;12.8759999999999;21.482;602063;502063;708063;</v>
      </c>
    </row>
    <row r="647" spans="1:10">
      <c r="A647" t="s">
        <v>4233</v>
      </c>
      <c r="B647" t="str">
        <f>_xlfn.XLOOKUP(A647,SITE1!$R$4:$R$1313,SITE1!$S$4:$S$1313)</f>
        <v>GPP_E_7_CPU_GP_1</v>
      </c>
      <c r="C647" t="str" cm="1">
        <f t="array" ref="C647">_xlfn.TEXTJOIN(",",TRUE,_xlfn.UNIQUE(TRANSPOSE(_xlfn.MAP(_xlfn.XLOOKUP(A647,SITE1!$C$4:$C$1313,SITE1!$F$4:$L$1313),_xlfn.LAMBDA(_xlpm.x,IF(_xlpm.x&lt;&gt;"",TRIM(CLEAN(LEFT(_xlpm.x,FIND(".",_xlpm.x &amp; ".")-1))),""))))))</f>
        <v/>
      </c>
      <c r="D647">
        <v>11.158999999999899</v>
      </c>
      <c r="E647">
        <v>21.481999999999999</v>
      </c>
      <c r="F647" t="str">
        <f>_xlfn.LET(_xlpm.raw,_xlfn.XLOOKUP(A647,SITE1!$C$4:$C$1313,SITE1!$E$4:$E$1313),_xlpm.cleanRaw,SUBSTITUTE(SUBSTITUTE(_xlpm.raw,"_PIN","."),"PIN","."),_xlpm.mainPart,MID(_xlpm.cleanRaw,2,FIND(".",_xlpm.cleanRaw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508066</v>
      </c>
      <c r="G647" t="str">
        <f>_xlfn.LET(_xlpm.raw,_xlfn.XLOOKUP(A647,SITE3!$C$4:$C$1313,SITE3!$E$4:$E$1313),_xlpm.cleanRaw,SUBSTITUTE(SUBSTITUTE(_xlpm.raw,"_PIN","."),"PIN","."),_xlpm.mainPart,MID(_xlpm.cleanRaw,2,FIND(".",_xlpm.cleanRaw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H647" t="str">
        <f>_xlfn.LET(_xlpm.raw,_xlfn.XLOOKUP(A647,SITE5!$C$4:$C$1313,SITE5!$E$4:$E$1313),_xlpm.cleanRaw,SUBSTITUTE(SUBSTITUTE(_xlpm.raw,"_PIN","."),"PIN","."),_xlpm.mainPart,MID(_xlpm.cleanRaw,2,FIND(".",_xlpm.cleanRaw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808071</v>
      </c>
      <c r="I647" t="str">
        <f>""</f>
        <v/>
      </c>
      <c r="J647" t="str">
        <f t="shared" si="10"/>
        <v>BJ48;GPP_E_7_CPU_GP_1;;11.1589999999999;21.482;508066;505060;808071;</v>
      </c>
    </row>
    <row r="648" spans="1:10">
      <c r="A648" t="s">
        <v>5328</v>
      </c>
      <c r="B648" t="str">
        <f>_xlfn.XLOOKUP(A648,SITE1!$R$4:$R$1313,SITE1!$S$4:$S$1313)</f>
        <v>VSS</v>
      </c>
      <c r="C648" t="str" cm="1">
        <f t="array" ref="C648">_xlfn.TEXTJOIN(",",TRUE,_xlfn.UNIQUE(TRANSPOSE(_xlfn.MAP(_xlfn.XLOOKUP(A648,SITE1!$C$4:$C$1313,SITE1!$F$4:$L$1313),_xlfn.LAMBDA(_xlpm.x,IF(_xlpm.x&lt;&gt;"",TRIM(CLEAN(LEFT(_xlpm.x,FIND(".",_xlpm.x &amp; ".")-1))),""))))))</f>
        <v/>
      </c>
      <c r="D648">
        <v>9.4420000000000002</v>
      </c>
      <c r="E648">
        <v>21.481999999999999</v>
      </c>
      <c r="F648" t="str">
        <f>_xlfn.LET(_xlpm.raw,_xlfn.XLOOKUP(A648,SITE1!$C$4:$C$1313,SITE1!$E$4:$E$1313),_xlpm.cleanRaw,SUBSTITUTE(SUBSTITUTE(_xlpm.raw,"_PIN","."),"PIN","."),_xlpm.mainPart,MID(_xlpm.cleanRaw,2,FIND(".",_xlpm.cleanRaw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8" t="str">
        <f>_xlfn.LET(_xlpm.raw,_xlfn.XLOOKUP(A648,SITE3!$C$4:$C$1313,SITE3!$E$4:$E$1313),_xlpm.cleanRaw,SUBSTITUTE(SUBSTITUTE(_xlpm.raw,"_PIN","."),"PIN","."),_xlpm.mainPart,MID(_xlpm.cleanRaw,2,FIND(".",_xlpm.cleanRaw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8" t="str">
        <f>_xlfn.LET(_xlpm.raw,_xlfn.XLOOKUP(A648,SITE5!$C$4:$C$1313,SITE5!$E$4:$E$1313),_xlpm.cleanRaw,SUBSTITUTE(SUBSTITUTE(_xlpm.raw,"_PIN","."),"PIN","."),_xlpm.mainPart,MID(_xlpm.cleanRaw,2,FIND(".",_xlpm.cleanRaw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8" t="str">
        <f>""</f>
        <v/>
      </c>
      <c r="J648" t="str">
        <f t="shared" si="10"/>
        <v>BJ52;VSS;;9.442;21.482;;;;</v>
      </c>
    </row>
    <row r="649" spans="1:10">
      <c r="A649" t="s">
        <v>4935</v>
      </c>
      <c r="B649" t="str">
        <f>_xlfn.XLOOKUP(A649,SITE1!$R$4:$R$1313,SITE1!$S$4:$S$1313)</f>
        <v>USB3_2_TXP</v>
      </c>
      <c r="C649" t="str" cm="1">
        <f t="array" ref="C649">_xlfn.TEXTJOIN(",",TRUE,_xlfn.UNIQUE(TRANSPOSE(_xlfn.MAP(_xlfn.XLOOKUP(A649,SITE1!$C$4:$C$1313,SITE1!$F$4:$L$1313),_xlfn.LAMBDA(_xlpm.x,IF(_xlpm.x&lt;&gt;"",TRIM(CLEAN(LEFT(_xlpm.x,FIND(".",_xlpm.x &amp; ".")-1))),""))))))</f>
        <v>CA240</v>
      </c>
      <c r="D649">
        <v>7.7249999999999899</v>
      </c>
      <c r="E649">
        <v>21.481999999999999</v>
      </c>
      <c r="F649" t="str">
        <f>_xlfn.LET(_xlpm.raw,_xlfn.XLOOKUP(A649,SITE1!$C$4:$C$1313,SITE1!$E$4:$E$1313),_xlpm.cleanRaw,SUBSTITUTE(SUBSTITUTE(_xlpm.raw,"_PIN","."),"PIN","."),_xlpm.mainPart,MID(_xlpm.cleanRaw,2,FIND(".",_xlpm.cleanRaw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9" t="str">
        <f>_xlfn.LET(_xlpm.raw,_xlfn.XLOOKUP(A649,SITE3!$C$4:$C$1313,SITE3!$E$4:$E$1313),_xlpm.cleanRaw,SUBSTITUTE(SUBSTITUTE(_xlpm.raw,"_PIN","."),"PIN","."),_xlpm.mainPart,MID(_xlpm.cleanRaw,2,FIND(".",_xlpm.cleanRaw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9" t="str">
        <f>_xlfn.LET(_xlpm.raw,_xlfn.XLOOKUP(A649,SITE5!$C$4:$C$1313,SITE5!$E$4:$E$1313),_xlpm.cleanRaw,SUBSTITUTE(SUBSTITUTE(_xlpm.raw,"_PIN","."),"PIN","."),_xlpm.mainPart,MID(_xlpm.cleanRaw,2,FIND(".",_xlpm.cleanRaw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9" t="str">
        <f>""</f>
        <v/>
      </c>
      <c r="J649" t="str">
        <f t="shared" si="10"/>
        <v>BJ56;USB3_2_TXP;CA240;7.72499999999999;21.482;;;;</v>
      </c>
    </row>
    <row r="650" spans="1:10">
      <c r="A650" t="s">
        <v>4961</v>
      </c>
      <c r="B650" t="str">
        <f>_xlfn.XLOOKUP(A650,SITE1!$R$4:$R$1313,SITE1!$S$4:$S$1313)</f>
        <v>USB3_5_TXP</v>
      </c>
      <c r="C650" t="str" cm="1">
        <f t="array" ref="C650">_xlfn.TEXTJOIN(",",TRUE,_xlfn.UNIQUE(TRANSPOSE(_xlfn.MAP(_xlfn.XLOOKUP(A650,SITE1!$C$4:$C$1313,SITE1!$F$4:$L$1313),_xlfn.LAMBDA(_xlpm.x,IF(_xlpm.x&lt;&gt;"",TRIM(CLEAN(LEFT(_xlpm.x,FIND(".",_xlpm.x &amp; ".")-1))),""))))))</f>
        <v>CA246</v>
      </c>
      <c r="D650">
        <v>6.0079999999999902</v>
      </c>
      <c r="E650">
        <v>21.481999999999999</v>
      </c>
      <c r="F650" t="str">
        <f>_xlfn.LET(_xlpm.raw,_xlfn.XLOOKUP(A650,SITE1!$C$4:$C$1313,SITE1!$E$4:$E$1313),_xlpm.cleanRaw,SUBSTITUTE(SUBSTITUTE(_xlpm.raw,"_PIN","."),"PIN","."),_xlpm.mainPart,MID(_xlpm.cleanRaw,2,FIND(".",_xlpm.cleanRaw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0" t="str">
        <f>_xlfn.LET(_xlpm.raw,_xlfn.XLOOKUP(A650,SITE3!$C$4:$C$1313,SITE3!$E$4:$E$1313),_xlpm.cleanRaw,SUBSTITUTE(SUBSTITUTE(_xlpm.raw,"_PIN","."),"PIN","."),_xlpm.mainPart,MID(_xlpm.cleanRaw,2,FIND(".",_xlpm.cleanRaw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0" t="str">
        <f>_xlfn.LET(_xlpm.raw,_xlfn.XLOOKUP(A650,SITE5!$C$4:$C$1313,SITE5!$E$4:$E$1313),_xlpm.cleanRaw,SUBSTITUTE(SUBSTITUTE(_xlpm.raw,"_PIN","."),"PIN","."),_xlpm.mainPart,MID(_xlpm.cleanRaw,2,FIND(".",_xlpm.cleanRaw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0" t="str">
        <f>""</f>
        <v/>
      </c>
      <c r="J650" t="str">
        <f t="shared" si="10"/>
        <v>BJ59;USB3_5_TXP;CA246;6.00799999999999;21.482;;;;</v>
      </c>
    </row>
    <row r="651" spans="1:10">
      <c r="A651" t="s">
        <v>4626</v>
      </c>
      <c r="B651" t="str">
        <f>_xlfn.XLOOKUP(A651,SITE1!$R$4:$R$1313,SITE1!$S$4:$S$1313)</f>
        <v>PCIE_5_LAN_0C_TXP</v>
      </c>
      <c r="C651" t="str" cm="1">
        <f t="array" ref="C651">_xlfn.TEXTJOIN(",",TRUE,_xlfn.UNIQUE(TRANSPOSE(_xlfn.MAP(_xlfn.XLOOKUP(A651,SITE1!$C$4:$C$1313,SITE1!$F$4:$L$1313),_xlfn.LAMBDA(_xlpm.x,IF(_xlpm.x&lt;&gt;"",TRIM(CLEAN(LEFT(_xlpm.x,FIND(".",_xlpm.x &amp; ".")-1))),""))))))</f>
        <v>CA206</v>
      </c>
      <c r="D651">
        <v>4.2909999999999897</v>
      </c>
      <c r="E651">
        <v>21.481999999999999</v>
      </c>
      <c r="F651" t="str">
        <f>_xlfn.LET(_xlpm.raw,_xlfn.XLOOKUP(A651,SITE1!$C$4:$C$1313,SITE1!$E$4:$E$1313),_xlpm.cleanRaw,SUBSTITUTE(SUBSTITUTE(_xlpm.raw,"_PIN","."),"PIN","."),_xlpm.mainPart,MID(_xlpm.cleanRaw,2,FIND(".",_xlpm.cleanRaw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1" t="str">
        <f>_xlfn.LET(_xlpm.raw,_xlfn.XLOOKUP(A651,SITE3!$C$4:$C$1313,SITE3!$E$4:$E$1313),_xlpm.cleanRaw,SUBSTITUTE(SUBSTITUTE(_xlpm.raw,"_PIN","."),"PIN","."),_xlpm.mainPart,MID(_xlpm.cleanRaw,2,FIND(".",_xlpm.cleanRaw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1" t="str">
        <f>_xlfn.LET(_xlpm.raw,_xlfn.XLOOKUP(A651,SITE5!$C$4:$C$1313,SITE5!$E$4:$E$1313),_xlpm.cleanRaw,SUBSTITUTE(SUBSTITUTE(_xlpm.raw,"_PIN","."),"PIN","."),_xlpm.mainPart,MID(_xlpm.cleanRaw,2,FIND(".",_xlpm.cleanRaw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1" t="str">
        <f>""</f>
        <v/>
      </c>
      <c r="J651" t="str">
        <f t="shared" si="10"/>
        <v>BJ63;PCIE_5_LAN_0C_TXP;CA206;4.29099999999999;21.482;;;;</v>
      </c>
    </row>
    <row r="652" spans="1:10">
      <c r="A652" t="s">
        <v>3663</v>
      </c>
      <c r="B652" t="str">
        <f>_xlfn.XLOOKUP(A652,SITE1!$R$4:$R$1313,SITE1!$S$4:$S$1313)</f>
        <v>PCIE_4_LAN_0B_TXP</v>
      </c>
      <c r="C652" t="str" cm="1">
        <f t="array" ref="C652">_xlfn.TEXTJOIN(",",TRUE,_xlfn.UNIQUE(TRANSPOSE(_xlfn.MAP(_xlfn.XLOOKUP(A652,SITE1!$C$4:$C$1313,SITE1!$F$4:$L$1313),_xlfn.LAMBDA(_xlpm.x,IF(_xlpm.x&lt;&gt;"",TRIM(CLEAN(LEFT(_xlpm.x,FIND(".",_xlpm.x &amp; ".")-1))),""))))))</f>
        <v>LA3</v>
      </c>
      <c r="D652">
        <v>2.5739999999999901</v>
      </c>
      <c r="E652">
        <v>21.481999999999999</v>
      </c>
      <c r="F652" t="str">
        <f>_xlfn.LET(_xlpm.raw,_xlfn.XLOOKUP(A652,SITE1!$C$4:$C$1313,SITE1!$E$4:$E$1313),_xlpm.cleanRaw,SUBSTITUTE(SUBSTITUTE(_xlpm.raw,"_PIN","."),"PIN","."),_xlpm.mainPart,MID(_xlpm.cleanRaw,2,FIND(".",_xlpm.cleanRaw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G652" t="str">
        <f>_xlfn.LET(_xlpm.raw,_xlfn.XLOOKUP(A652,SITE3!$C$4:$C$1313,SITE3!$E$4:$E$1313),_xlpm.cleanRaw,SUBSTITUTE(SUBSTITUTE(_xlpm.raw,"_PIN","."),"PIN","."),_xlpm.mainPart,MID(_xlpm.cleanRaw,2,FIND(".",_xlpm.cleanRaw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505084</v>
      </c>
      <c r="H652" t="str">
        <f>_xlfn.LET(_xlpm.raw,_xlfn.XLOOKUP(A652,SITE5!$C$4:$C$1313,SITE5!$E$4:$E$1313),_xlpm.cleanRaw,SUBSTITUTE(SUBSTITUTE(_xlpm.raw,"_PIN","."),"PIN","."),_xlpm.mainPart,MID(_xlpm.cleanRaw,2,FIND(".",_xlpm.cleanRaw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808084</v>
      </c>
      <c r="I652" t="str">
        <f>""</f>
        <v/>
      </c>
      <c r="J652" t="str">
        <f t="shared" si="10"/>
        <v>BJ66;PCIE_4_LAN_0B_TXP;LA3;2.57399999999999;21.482;508083;505084;808084;</v>
      </c>
    </row>
    <row r="653" spans="1:10">
      <c r="A653" t="s">
        <v>3748</v>
      </c>
      <c r="B653" t="str">
        <f>_xlfn.XLOOKUP(A653,SITE1!$R$4:$R$1313,SITE1!$S$4:$S$1313)</f>
        <v>VSS</v>
      </c>
      <c r="C653" t="str" cm="1">
        <f t="array" ref="C653">_xlfn.TEXTJOIN(",",TRUE,_xlfn.UNIQUE(TRANSPOSE(_xlfn.MAP(_xlfn.XLOOKUP(A653,SITE1!$C$4:$C$1313,SITE1!$F$4:$L$1313),_xlfn.LAMBDA(_xlpm.x,IF(_xlpm.x&lt;&gt;"",TRIM(CLEAN(LEFT(_xlpm.x,FIND(".",_xlpm.x &amp; ".")-1))),""))))))</f>
        <v/>
      </c>
      <c r="D653">
        <v>1.6599999999999899</v>
      </c>
      <c r="E653">
        <v>21.31</v>
      </c>
      <c r="F653" t="str">
        <f>_xlfn.LET(_xlpm.raw,_xlfn.XLOOKUP(A653,SITE1!$C$4:$C$1313,SITE1!$E$4:$E$1313),_xlpm.cleanRaw,SUBSTITUTE(SUBSTITUTE(_xlpm.raw,"_PIN","."),"PIN","."),_xlpm.mainPart,MID(_xlpm.cleanRaw,2,FIND(".",_xlpm.cleanRaw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3" t="str">
        <f>_xlfn.LET(_xlpm.raw,_xlfn.XLOOKUP(A653,SITE5!$C$4:$C$1313,SITE5!$E$4:$E$1313),_xlpm.cleanRaw,SUBSTITUTE(SUBSTITUTE(_xlpm.raw,"_PIN","."),"PIN","."),_xlpm.mainPart,MID(_xlpm.cleanRaw,2,FIND(".",_xlpm.cleanRaw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3" t="str">
        <f>""</f>
        <v/>
      </c>
      <c r="J653" t="str">
        <f t="shared" si="10"/>
        <v>BJ68;VSS;;1.65999999999999;21.31;;;;</v>
      </c>
    </row>
    <row r="654" spans="1:10">
      <c r="A654" t="s">
        <v>3749</v>
      </c>
      <c r="B654" t="str">
        <f>_xlfn.XLOOKUP(A654,SITE1!$R$4:$R$1313,SITE1!$S$4:$S$1313)</f>
        <v>USB3_2_RXP</v>
      </c>
      <c r="C654" t="str" cm="1">
        <f t="array" ref="C654">_xlfn.TEXTJOIN(",",TRUE,_xlfn.UNIQUE(TRANSPOSE(_xlfn.MAP(_xlfn.XLOOKUP(A654,SITE1!$C$4:$C$1313,SITE1!$F$4:$L$1313),_xlfn.LAMBDA(_xlpm.x,IF(_xlpm.x&lt;&gt;"",TRIM(CLEAN(LEFT(_xlpm.x,FIND(".",_xlpm.x &amp; ".")-1))),""))))))</f>
        <v>CA240</v>
      </c>
      <c r="D654">
        <v>0.82999999999999796</v>
      </c>
      <c r="E654">
        <v>21.31</v>
      </c>
      <c r="F654" t="str">
        <f>_xlfn.LET(_xlpm.raw,_xlfn.XLOOKUP(A654,SITE1!$C$4:$C$1313,SITE1!$E$4:$E$1313),_xlpm.cleanRaw,SUBSTITUTE(SUBSTITUTE(_xlpm.raw,"_PIN","."),"PIN","."),_xlpm.mainPart,MID(_xlpm.cleanRaw,2,FIND(".",_xlpm.cleanRaw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4" t="str">
        <f>_xlfn.LET(_xlpm.raw,_xlfn.XLOOKUP(A654,SITE3!$C$4:$C$1313,SITE3!$E$4:$E$1313),_xlpm.cleanRaw,SUBSTITUTE(SUBSTITUTE(_xlpm.raw,"_PIN","."),"PIN","."),_xlpm.mainPart,MID(_xlpm.cleanRaw,2,FIND(".",_xlpm.cleanRaw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4" t="str">
        <f>_xlfn.LET(_xlpm.raw,_xlfn.XLOOKUP(A654,SITE5!$C$4:$C$1313,SITE5!$E$4:$E$1313),_xlpm.cleanRaw,SUBSTITUTE(SUBSTITUTE(_xlpm.raw,"_PIN","."),"PIN","."),_xlpm.mainPart,MID(_xlpm.cleanRaw,2,FIND(".",_xlpm.cleanRaw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4" t="str">
        <f>""</f>
        <v/>
      </c>
      <c r="J654" t="str">
        <f t="shared" si="10"/>
        <v>BJ70;USB3_2_RXP;CA240;0.829999999999998;21.31;;;;</v>
      </c>
    </row>
    <row r="655" spans="1:10">
      <c r="A655" t="s">
        <v>3750</v>
      </c>
      <c r="B655" t="str">
        <f>_xlfn.XLOOKUP(A655,SITE1!$R$4:$R$1313,SITE1!$S$4:$S$1313)</f>
        <v>USB3_2_RXN</v>
      </c>
      <c r="C655" t="str" cm="1">
        <f t="array" ref="C655">_xlfn.TEXTJOIN(",",TRUE,_xlfn.UNIQUE(TRANSPOSE(_xlfn.MAP(_xlfn.XLOOKUP(A655,SITE1!$C$4:$C$1313,SITE1!$F$4:$L$1313),_xlfn.LAMBDA(_xlpm.x,IF(_xlpm.x&lt;&gt;"",TRIM(CLEAN(LEFT(_xlpm.x,FIND(".",_xlpm.x &amp; ".")-1))),""))))))</f>
        <v>CA239</v>
      </c>
      <c r="D655">
        <v>0</v>
      </c>
      <c r="E655">
        <v>21.31</v>
      </c>
      <c r="F655" t="str">
        <f>_xlfn.LET(_xlpm.raw,_xlfn.XLOOKUP(A655,SITE1!$C$4:$C$1313,SITE1!$E$4:$E$1313),_xlpm.cleanRaw,SUBSTITUTE(SUBSTITUTE(_xlpm.raw,"_PIN","."),"PIN","."),_xlpm.mainPart,MID(_xlpm.cleanRaw,2,FIND(".",_xlpm.cleanRaw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5" t="str">
        <f>_xlfn.LET(_xlpm.raw,_xlfn.XLOOKUP(A655,SITE3!$C$4:$C$1313,SITE3!$E$4:$E$1313),_xlpm.cleanRaw,SUBSTITUTE(SUBSTITUTE(_xlpm.raw,"_PIN","."),"PIN","."),_xlpm.mainPart,MID(_xlpm.cleanRaw,2,FIND(".",_xlpm.cleanRaw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5" t="str">
        <f>_xlfn.LET(_xlpm.raw,_xlfn.XLOOKUP(A655,SITE5!$C$4:$C$1313,SITE5!$E$4:$E$1313),_xlpm.cleanRaw,SUBSTITUTE(SUBSTITUTE(_xlpm.raw,"_PIN","."),"PIN","."),_xlpm.mainPart,MID(_xlpm.cleanRaw,2,FIND(".",_xlpm.cleanRaw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5" t="str">
        <f>""</f>
        <v/>
      </c>
      <c r="J655" t="str">
        <f t="shared" si="10"/>
        <v>BJ72;USB3_2_RXN;CA239;0;21.31;;;;</v>
      </c>
    </row>
    <row r="656" spans="1:10">
      <c r="A656" t="s">
        <v>4392</v>
      </c>
      <c r="B656" t="str">
        <f>_xlfn.XLOOKUP(A656,SITE1!$R$4:$R$1313,SITE1!$S$4:$S$1313)</f>
        <v>GPP_J_3_GBE_LED_1_1</v>
      </c>
      <c r="C656" t="str" cm="1">
        <f t="array" ref="C656">_xlfn.TEXTJOIN(",",TRUE,_xlfn.UNIQUE(TRANSPOSE(_xlfn.MAP(_xlfn.XLOOKUP(A656,SITE1!$C$4:$C$1313,SITE1!$F$4:$L$1313),_xlfn.LAMBDA(_xlpm.x,IF(_xlpm.x&lt;&gt;"",TRIM(CLEAN(LEFT(_xlpm.x,FIND(".",_xlpm.x &amp; ".")-1))),""))))))</f>
        <v/>
      </c>
      <c r="D656">
        <v>32.204999999999998</v>
      </c>
      <c r="E656">
        <v>21.81</v>
      </c>
      <c r="F656" t="str">
        <f>_xlfn.LET(_xlpm.raw,_xlfn.XLOOKUP(A656,SITE1!$C$4:$C$1313,SITE1!$E$4:$E$1313),_xlpm.cleanRaw,SUBSTITUTE(SUBSTITUTE(_xlpm.raw,"_PIN","."),"PIN","."),_xlpm.mainPart,MID(_xlpm.cleanRaw,2,FIND(".",_xlpm.cleanRaw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603085</v>
      </c>
      <c r="G656" t="str">
        <f>_xlfn.LET(_xlpm.raw,_xlfn.XLOOKUP(A656,SITE3!$C$4:$C$1313,SITE3!$E$4:$E$1313),_xlpm.cleanRaw,SUBSTITUTE(SUBSTITUTE(_xlpm.raw,"_PIN","."),"PIN","."),_xlpm.mainPart,MID(_xlpm.cleanRaw,2,FIND(".",_xlpm.cleanRaw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501085</v>
      </c>
      <c r="H656" t="str">
        <f>_xlfn.LET(_xlpm.raw,_xlfn.XLOOKUP(A656,SITE5!$C$4:$C$1313,SITE5!$E$4:$E$1313),_xlpm.cleanRaw,SUBSTITUTE(SUBSTITUTE(_xlpm.raw,"_PIN","."),"PIN","."),_xlpm.mainPart,MID(_xlpm.cleanRaw,2,FIND(".",_xlpm.cleanRaw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707085</v>
      </c>
      <c r="I656" t="str">
        <f>""</f>
        <v/>
      </c>
      <c r="J656" t="str">
        <f t="shared" si="10"/>
        <v>BK2;GPP_J_3_GBE_LED_1_1;;32.205;21.81;603085;501085;707085;</v>
      </c>
    </row>
    <row r="657" spans="1:10">
      <c r="A657" t="s">
        <v>4362</v>
      </c>
      <c r="B657" t="str">
        <f>_xlfn.XLOOKUP(A657,SITE1!$R$4:$R$1313,SITE1!$S$4:$S$1313)</f>
        <v>GPP_J_1_GBE_LED_0_1</v>
      </c>
      <c r="C657" t="str" cm="1">
        <f t="array" ref="C657">_xlfn.TEXTJOIN(",",TRUE,_xlfn.UNIQUE(TRANSPOSE(_xlfn.MAP(_xlfn.XLOOKUP(A657,SITE1!$C$4:$C$1313,SITE1!$F$4:$L$1313),_xlfn.LAMBDA(_xlpm.x,IF(_xlpm.x&lt;&gt;"",TRIM(CLEAN(LEFT(_xlpm.x,FIND(".",_xlpm.x &amp; ".")-1))),""))))))</f>
        <v/>
      </c>
      <c r="D657">
        <v>31.375</v>
      </c>
      <c r="E657">
        <v>21.81</v>
      </c>
      <c r="F657" t="str">
        <f>_xlfn.LET(_xlpm.raw,_xlfn.XLOOKUP(A657,SITE1!$C$4:$C$1313,SITE1!$E$4:$E$1313),_xlpm.cleanRaw,SUBSTITUTE(SUBSTITUTE(_xlpm.raw,"_PIN","."),"PIN","."),_xlpm.mainPart,MID(_xlpm.cleanRaw,2,FIND(".",_xlpm.cleanRaw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604003</v>
      </c>
      <c r="G657" t="str">
        <f>_xlfn.LET(_xlpm.raw,_xlfn.XLOOKUP(A657,SITE3!$C$4:$C$1313,SITE3!$E$4:$E$1313),_xlpm.cleanRaw,SUBSTITUTE(SUBSTITUTE(_xlpm.raw,"_PIN","."),"PIN","."),_xlpm.mainPart,MID(_xlpm.cleanRaw,2,FIND(".",_xlpm.cleanRaw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801003</v>
      </c>
      <c r="H657" t="str">
        <f>_xlfn.LET(_xlpm.raw,_xlfn.XLOOKUP(A657,SITE5!$C$4:$C$1313,SITE5!$E$4:$E$1313),_xlpm.cleanRaw,SUBSTITUTE(SUBSTITUTE(_xlpm.raw,"_PIN","."),"PIN","."),_xlpm.mainPart,MID(_xlpm.cleanRaw,2,FIND(".",_xlpm.cleanRaw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706003</v>
      </c>
      <c r="I657" t="str">
        <f>""</f>
        <v/>
      </c>
      <c r="J657" t="str">
        <f t="shared" si="10"/>
        <v>BK4;GPP_J_1_GBE_LED_0_1;;31.375;21.81;604003;801003;706003;</v>
      </c>
    </row>
    <row r="658" spans="1:10">
      <c r="A658" t="s">
        <v>3751</v>
      </c>
      <c r="B658" t="str">
        <f>_xlfn.XLOOKUP(A658,SITE1!$R$4:$R$1313,SITE1!$S$4:$S$1313)</f>
        <v>GPP_B_11</v>
      </c>
      <c r="C658" t="str" cm="1">
        <f t="array" ref="C658">_xlfn.TEXTJOIN(",",TRUE,_xlfn.UNIQUE(TRANSPOSE(_xlfn.MAP(_xlfn.XLOOKUP(A658,SITE1!$C$4:$C$1313,SITE1!$F$4:$L$1313),_xlfn.LAMBDA(_xlpm.x,IF(_xlpm.x&lt;&gt;"",TRIM(CLEAN(LEFT(_xlpm.x,FIND(".",_xlpm.x &amp; ".")-1))),""))))))</f>
        <v/>
      </c>
      <c r="D658">
        <v>29.187999999999999</v>
      </c>
      <c r="E658">
        <v>21.978000000000002</v>
      </c>
      <c r="F658" t="str">
        <f>_xlfn.LET(_xlpm.raw,_xlfn.XLOOKUP(A658,SITE1!$C$4:$C$1313,SITE1!$E$4:$E$1313),_xlpm.cleanRaw,SUBSTITUTE(SUBSTITUTE(_xlpm.raw,"_PIN","."),"PIN","."),_xlpm.mainPart,MID(_xlpm.cleanRaw,2,FIND(".",_xlpm.cleanRaw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658" t="str">
        <f>_xlfn.LET(_xlpm.raw,_xlfn.XLOOKUP(A658,SITE3!$C$4:$C$1313,SITE3!$E$4:$E$1313),_xlpm.cleanRaw,SUBSTITUTE(SUBSTITUTE(_xlpm.raw,"_PIN","."),"PIN","."),_xlpm.mainPart,MID(_xlpm.cleanRaw,2,FIND(".",_xlpm.cleanRaw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805048</v>
      </c>
      <c r="H658" t="str">
        <f>_xlfn.LET(_xlpm.raw,_xlfn.XLOOKUP(A658,SITE5!$C$4:$C$1313,SITE5!$E$4:$E$1313),_xlpm.cleanRaw,SUBSTITUTE(SUBSTITUTE(_xlpm.raw,"_PIN","."),"PIN","."),_xlpm.mainPart,MID(_xlpm.cleanRaw,2,FIND(".",_xlpm.cleanRaw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658" t="str">
        <f>""</f>
        <v/>
      </c>
      <c r="J658" t="str">
        <f t="shared" si="10"/>
        <v>BK9;GPP_B_11;;29.188;21.978;608061;805048;702063;</v>
      </c>
    </row>
    <row r="659" spans="1:10">
      <c r="A659" t="s">
        <v>3752</v>
      </c>
      <c r="B659" t="str">
        <f>_xlfn.XLOOKUP(A659,SITE1!$R$4:$R$1313,SITE1!$S$4:$S$1313)</f>
        <v>GPP_B_15</v>
      </c>
      <c r="C659" t="str" cm="1">
        <f t="array" ref="C659">_xlfn.TEXTJOIN(",",TRUE,_xlfn.UNIQUE(TRANSPOSE(_xlfn.MAP(_xlfn.XLOOKUP(A659,SITE1!$C$4:$C$1313,SITE1!$F$4:$L$1313),_xlfn.LAMBDA(_xlpm.x,IF(_xlpm.x&lt;&gt;"",TRIM(CLEAN(LEFT(_xlpm.x,FIND(".",_xlpm.x &amp; ".")-1))),""))))))</f>
        <v/>
      </c>
      <c r="D659">
        <v>27.470999999999901</v>
      </c>
      <c r="E659">
        <v>21.978000000000002</v>
      </c>
      <c r="F659" t="str">
        <f>_xlfn.LET(_xlpm.raw,_xlfn.XLOOKUP(A659,SITE1!$C$4:$C$1313,SITE1!$E$4:$E$1313),_xlpm.cleanRaw,SUBSTITUTE(SUBSTITUTE(_xlpm.raw,"_PIN","."),"PIN","."),_xlpm.mainPart,MID(_xlpm.cleanRaw,2,FIND(".",_xlpm.cleanRaw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G659" t="str">
        <f>_xlfn.LET(_xlpm.raw,_xlfn.XLOOKUP(A659,SITE3!$C$4:$C$1313,SITE3!$E$4:$E$1313),_xlpm.cleanRaw,SUBSTITUTE(SUBSTITUTE(_xlpm.raw,"_PIN","."),"PIN","."),_xlpm.mainPart,MID(_xlpm.cleanRaw,2,FIND(".",_xlpm.cleanRaw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504126</v>
      </c>
      <c r="H659" t="str">
        <f>_xlfn.LET(_xlpm.raw,_xlfn.XLOOKUP(A659,SITE5!$C$4:$C$1313,SITE5!$E$4:$E$1313),_xlpm.cleanRaw,SUBSTITUTE(SUBSTITUTE(_xlpm.raw,"_PIN","."),"PIN","."),_xlpm.mainPart,MID(_xlpm.cleanRaw,2,FIND(".",_xlpm.cleanRaw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809125</v>
      </c>
      <c r="I659" t="str">
        <f>""</f>
        <v/>
      </c>
      <c r="J659" t="str">
        <f t="shared" si="10"/>
        <v>BK13;GPP_B_15;;27.4709999999999;21.978;507125;504126;809125;</v>
      </c>
    </row>
    <row r="660" spans="1:10">
      <c r="A660" t="s">
        <v>3753</v>
      </c>
      <c r="B660" t="str">
        <f>_xlfn.XLOOKUP(A660,SITE1!$R$4:$R$1313,SITE1!$S$4:$S$1313)</f>
        <v>GPP_B_5_SRCCLKREQB_0</v>
      </c>
      <c r="C660" t="str" cm="1">
        <f t="array" ref="C660">_xlfn.TEXTJOIN(",",TRUE,_xlfn.UNIQUE(TRANSPOSE(_xlfn.MAP(_xlfn.XLOOKUP(A660,SITE1!$C$4:$C$1313,SITE1!$F$4:$L$1313),_xlfn.LAMBDA(_xlpm.x,IF(_xlpm.x&lt;&gt;"",TRIM(CLEAN(LEFT(_xlpm.x,FIND(".",_xlpm.x &amp; ".")-1))),""))))))</f>
        <v/>
      </c>
      <c r="D660">
        <v>25.753999999999898</v>
      </c>
      <c r="E660">
        <v>21.978000000000002</v>
      </c>
      <c r="F660" t="str">
        <f>_xlfn.LET(_xlpm.raw,_xlfn.XLOOKUP(A660,SITE1!$C$4:$C$1313,SITE1!$E$4:$E$1313),_xlpm.cleanRaw,SUBSTITUTE(SUBSTITUTE(_xlpm.raw,"_PIN","."),"PIN","."),_xlpm.mainPart,MID(_xlpm.cleanRaw,2,FIND(".",_xlpm.cleanRaw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660" t="str">
        <f>_xlfn.LET(_xlpm.raw,_xlfn.XLOOKUP(A660,SITE3!$C$4:$C$1313,SITE3!$E$4:$E$1313),_xlpm.cleanRaw,SUBSTITUTE(SUBSTITUTE(_xlpm.raw,"_PIN","."),"PIN","."),_xlpm.mainPart,MID(_xlpm.cleanRaw,2,FIND(".",_xlpm.cleanRaw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801032</v>
      </c>
      <c r="H660" t="str">
        <f>_xlfn.LET(_xlpm.raw,_xlfn.XLOOKUP(A660,SITE5!$C$4:$C$1313,SITE5!$E$4:$E$1313),_xlpm.cleanRaw,SUBSTITUTE(SUBSTITUTE(_xlpm.raw,"_PIN","."),"PIN","."),_xlpm.mainPart,MID(_xlpm.cleanRaw,2,FIND(".",_xlpm.cleanRaw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706032</v>
      </c>
      <c r="I660" t="str">
        <f>""</f>
        <v/>
      </c>
      <c r="J660" t="str">
        <f t="shared" si="10"/>
        <v>BK17;GPP_B_5_SRCCLKREQB_0;;25.7539999999999;21.978;604032;801032;706032;</v>
      </c>
    </row>
    <row r="661" spans="1:10">
      <c r="A661" t="s">
        <v>4096</v>
      </c>
      <c r="B661" t="str">
        <f>_xlfn.XLOOKUP(A661,SITE1!$R$4:$R$1313,SITE1!$S$4:$S$1313)</f>
        <v>GPP_B_19</v>
      </c>
      <c r="C661" t="str" cm="1">
        <f t="array" ref="C661">_xlfn.TEXTJOIN(",",TRUE,_xlfn.UNIQUE(TRANSPOSE(_xlfn.MAP(_xlfn.XLOOKUP(A661,SITE1!$C$4:$C$1313,SITE1!$F$4:$L$1313),_xlfn.LAMBDA(_xlpm.x,IF(_xlpm.x&lt;&gt;"",TRIM(CLEAN(LEFT(_xlpm.x,FIND(".",_xlpm.x &amp; ".")-1))),""))))))</f>
        <v/>
      </c>
      <c r="D661">
        <v>24.036999999999999</v>
      </c>
      <c r="E661">
        <v>21.978000000000002</v>
      </c>
      <c r="F661" t="str">
        <f>_xlfn.LET(_xlpm.raw,_xlfn.XLOOKUP(A661,SITE1!$C$4:$C$1313,SITE1!$E$4:$E$1313),_xlpm.cleanRaw,SUBSTITUTE(SUBSTITUTE(_xlpm.raw,"_PIN","."),"PIN","."),_xlpm.mainPart,MID(_xlpm.cleanRaw,2,FIND(".",_xlpm.cleanRaw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661" t="str">
        <f>_xlfn.LET(_xlpm.raw,_xlfn.XLOOKUP(A661,SITE3!$C$4:$C$1313,SITE3!$E$4:$E$1313),_xlpm.cleanRaw,SUBSTITUTE(SUBSTITUTE(_xlpm.raw,"_PIN","."),"PIN","."),_xlpm.mainPart,MID(_xlpm.cleanRaw,2,FIND(".",_xlpm.cleanRaw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801026</v>
      </c>
      <c r="H661" t="str">
        <f>_xlfn.LET(_xlpm.raw,_xlfn.XLOOKUP(A661,SITE5!$C$4:$C$1313,SITE5!$E$4:$E$1313),_xlpm.cleanRaw,SUBSTITUTE(SUBSTITUTE(_xlpm.raw,"_PIN","."),"PIN","."),_xlpm.mainPart,MID(_xlpm.cleanRaw,2,FIND(".",_xlpm.cleanRaw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661" t="str">
        <f>""</f>
        <v/>
      </c>
      <c r="J661" t="str">
        <f t="shared" si="10"/>
        <v>BK20;GPP_B_19;;24.037;21.978;604024;801026;706024;</v>
      </c>
    </row>
    <row r="662" spans="1:10">
      <c r="A662" t="s">
        <v>5330</v>
      </c>
      <c r="B662" t="str">
        <f>_xlfn.XLOOKUP(A662,SITE1!$R$4:$R$1313,SITE1!$S$4:$S$1313)</f>
        <v>VSS</v>
      </c>
      <c r="C662" t="str" cm="1">
        <f t="array" ref="C662">_xlfn.TEXTJOIN(",",TRUE,_xlfn.UNIQUE(TRANSPOSE(_xlfn.MAP(_xlfn.XLOOKUP(A662,SITE1!$C$4:$C$1313,SITE1!$F$4:$L$1313),_xlfn.LAMBDA(_xlpm.x,IF(_xlpm.x&lt;&gt;"",TRIM(CLEAN(LEFT(_xlpm.x,FIND(".",_xlpm.x &amp; ".")-1))),""))))))</f>
        <v/>
      </c>
      <c r="D662">
        <v>22.32</v>
      </c>
      <c r="E662">
        <v>21.978000000000002</v>
      </c>
      <c r="F662" t="str">
        <f>_xlfn.LET(_xlpm.raw,_xlfn.XLOOKUP(A662,SITE1!$C$4:$C$1313,SITE1!$E$4:$E$1313),_xlpm.cleanRaw,SUBSTITUTE(SUBSTITUTE(_xlpm.raw,"_PIN","."),"PIN","."),_xlpm.mainPart,MID(_xlpm.cleanRaw,2,FIND(".",_xlpm.cleanRaw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2" t="str">
        <f>_xlfn.LET(_xlpm.raw,_xlfn.XLOOKUP(A662,SITE3!$C$4:$C$1313,SITE3!$E$4:$E$1313),_xlpm.cleanRaw,SUBSTITUTE(SUBSTITUTE(_xlpm.raw,"_PIN","."),"PIN","."),_xlpm.mainPart,MID(_xlpm.cleanRaw,2,FIND(".",_xlpm.cleanRaw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2" t="str">
        <f>_xlfn.LET(_xlpm.raw,_xlfn.XLOOKUP(A662,SITE5!$C$4:$C$1313,SITE5!$E$4:$E$1313),_xlpm.cleanRaw,SUBSTITUTE(SUBSTITUTE(_xlpm.raw,"_PIN","."),"PIN","."),_xlpm.mainPart,MID(_xlpm.cleanRaw,2,FIND(".",_xlpm.cleanRaw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2" t="str">
        <f>""</f>
        <v/>
      </c>
      <c r="J662" t="str">
        <f t="shared" si="10"/>
        <v>BK24;VSS;;22.32;21.978;;;;</v>
      </c>
    </row>
    <row r="663" spans="1:10">
      <c r="A663" t="s">
        <v>3754</v>
      </c>
      <c r="B663" t="str">
        <f>_xlfn.XLOOKUP(A663,SITE1!$R$4:$R$1313,SITE1!$S$4:$S$1313)</f>
        <v>VSS</v>
      </c>
      <c r="C663" t="str" cm="1">
        <f t="array" ref="C663">_xlfn.TEXTJOIN(",",TRUE,_xlfn.UNIQUE(TRANSPOSE(_xlfn.MAP(_xlfn.XLOOKUP(A663,SITE1!$C$4:$C$1313,SITE1!$F$4:$L$1313),_xlfn.LAMBDA(_xlpm.x,IF(_xlpm.x&lt;&gt;"",TRIM(CLEAN(LEFT(_xlpm.x,FIND(".",_xlpm.x &amp; ".")-1))),""))))))</f>
        <v/>
      </c>
      <c r="D663">
        <v>20.602999999999899</v>
      </c>
      <c r="E663">
        <v>21.978000000000002</v>
      </c>
      <c r="F663" t="str">
        <f>_xlfn.LET(_xlpm.raw,_xlfn.XLOOKUP(A663,SITE1!$C$4:$C$1313,SITE1!$E$4:$E$1313),_xlpm.cleanRaw,SUBSTITUTE(SUBSTITUTE(_xlpm.raw,"_PIN","."),"PIN","."),_xlpm.mainPart,MID(_xlpm.cleanRaw,2,FIND(".",_xlpm.cleanRaw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3" t="str">
        <f>_xlfn.LET(_xlpm.raw,_xlfn.XLOOKUP(A663,SITE3!$C$4:$C$1313,SITE3!$E$4:$E$1313),_xlpm.cleanRaw,SUBSTITUTE(SUBSTITUTE(_xlpm.raw,"_PIN","."),"PIN","."),_xlpm.mainPart,MID(_xlpm.cleanRaw,2,FIND(".",_xlpm.cleanRaw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3" t="str">
        <f>_xlfn.LET(_xlpm.raw,_xlfn.XLOOKUP(A663,SITE5!$C$4:$C$1313,SITE5!$E$4:$E$1313),_xlpm.cleanRaw,SUBSTITUTE(SUBSTITUTE(_xlpm.raw,"_PIN","."),"PIN","."),_xlpm.mainPart,MID(_xlpm.cleanRaw,2,FIND(".",_xlpm.cleanRaw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3" t="str">
        <f>""</f>
        <v/>
      </c>
      <c r="J663" t="str">
        <f t="shared" si="10"/>
        <v>BK27;VSS;;20.6029999999999;21.978;;;;</v>
      </c>
    </row>
    <row r="664" spans="1:10">
      <c r="A664" t="s">
        <v>5331</v>
      </c>
      <c r="B664" t="str">
        <f>_xlfn.XLOOKUP(A664,SITE1!$R$4:$R$1313,SITE1!$S$4:$S$1313)</f>
        <v>VSS</v>
      </c>
      <c r="C664" t="str" cm="1">
        <f t="array" ref="C664">_xlfn.TEXTJOIN(",",TRUE,_xlfn.UNIQUE(TRANSPOSE(_xlfn.MAP(_xlfn.XLOOKUP(A664,SITE1!$C$4:$C$1313,SITE1!$F$4:$L$1313),_xlfn.LAMBDA(_xlpm.x,IF(_xlpm.x&lt;&gt;"",TRIM(CLEAN(LEFT(_xlpm.x,FIND(".",_xlpm.x &amp; ".")-1))),""))))))</f>
        <v/>
      </c>
      <c r="D664">
        <v>18.885999999999999</v>
      </c>
      <c r="E664">
        <v>21.978000000000002</v>
      </c>
      <c r="F664" t="str">
        <f>_xlfn.LET(_xlpm.raw,_xlfn.XLOOKUP(A664,SITE1!$C$4:$C$1313,SITE1!$E$4:$E$1313),_xlpm.cleanRaw,SUBSTITUTE(SUBSTITUTE(_xlpm.raw,"_PIN","."),"PIN","."),_xlpm.mainPart,MID(_xlpm.cleanRaw,2,FIND(".",_xlpm.cleanRaw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4" t="str">
        <f>_xlfn.LET(_xlpm.raw,_xlfn.XLOOKUP(A664,SITE3!$C$4:$C$1313,SITE3!$E$4:$E$1313),_xlpm.cleanRaw,SUBSTITUTE(SUBSTITUTE(_xlpm.raw,"_PIN","."),"PIN","."),_xlpm.mainPart,MID(_xlpm.cleanRaw,2,FIND(".",_xlpm.cleanRaw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4" t="str">
        <f>_xlfn.LET(_xlpm.raw,_xlfn.XLOOKUP(A664,SITE5!$C$4:$C$1313,SITE5!$E$4:$E$1313),_xlpm.cleanRaw,SUBSTITUTE(SUBSTITUTE(_xlpm.raw,"_PIN","."),"PIN","."),_xlpm.mainPart,MID(_xlpm.cleanRaw,2,FIND(".",_xlpm.cleanRaw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4" t="str">
        <f>""</f>
        <v/>
      </c>
      <c r="J664" t="str">
        <f t="shared" si="10"/>
        <v>BK31;VSS;;18.886;21.978;;;;</v>
      </c>
    </row>
    <row r="665" spans="1:10">
      <c r="A665" t="s">
        <v>5332</v>
      </c>
      <c r="B665" t="str">
        <f>_xlfn.XLOOKUP(A665,SITE1!$R$4:$R$1313,SITE1!$S$4:$S$1313)</f>
        <v>VSS</v>
      </c>
      <c r="C665" t="str" cm="1">
        <f t="array" ref="C665">_xlfn.TEXTJOIN(",",TRUE,_xlfn.UNIQUE(TRANSPOSE(_xlfn.MAP(_xlfn.XLOOKUP(A665,SITE1!$C$4:$C$1313,SITE1!$F$4:$L$1313),_xlfn.LAMBDA(_xlpm.x,IF(_xlpm.x&lt;&gt;"",TRIM(CLEAN(LEFT(_xlpm.x,FIND(".",_xlpm.x &amp; ".")-1))),""))))))</f>
        <v/>
      </c>
      <c r="D665">
        <v>17.168999999999901</v>
      </c>
      <c r="E665">
        <v>21.978000000000002</v>
      </c>
      <c r="F665" t="str">
        <f>_xlfn.LET(_xlpm.raw,_xlfn.XLOOKUP(A665,SITE1!$C$4:$C$1313,SITE1!$E$4:$E$1313),_xlpm.cleanRaw,SUBSTITUTE(SUBSTITUTE(_xlpm.raw,"_PIN","."),"PIN","."),_xlpm.mainPart,MID(_xlpm.cleanRaw,2,FIND(".",_xlpm.cleanRaw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5" t="str">
        <f>_xlfn.LET(_xlpm.raw,_xlfn.XLOOKUP(A665,SITE3!$C$4:$C$1313,SITE3!$E$4:$E$1313),_xlpm.cleanRaw,SUBSTITUTE(SUBSTITUTE(_xlpm.raw,"_PIN","."),"PIN","."),_xlpm.mainPart,MID(_xlpm.cleanRaw,2,FIND(".",_xlpm.cleanRaw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5" t="str">
        <f>_xlfn.LET(_xlpm.raw,_xlfn.XLOOKUP(A665,SITE5!$C$4:$C$1313,SITE5!$E$4:$E$1313),_xlpm.cleanRaw,SUBSTITUTE(SUBSTITUTE(_xlpm.raw,"_PIN","."),"PIN","."),_xlpm.mainPart,MID(_xlpm.cleanRaw,2,FIND(".",_xlpm.cleanRaw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5" t="str">
        <f>""</f>
        <v/>
      </c>
      <c r="J665" t="str">
        <f t="shared" si="10"/>
        <v>BK35;VSS;;17.1689999999999;21.978;;;;</v>
      </c>
    </row>
    <row r="666" spans="1:10">
      <c r="A666" t="s">
        <v>5333</v>
      </c>
      <c r="B666" t="str">
        <f>_xlfn.XLOOKUP(A666,SITE1!$R$4:$R$1313,SITE1!$S$4:$S$1313)</f>
        <v>VSS</v>
      </c>
      <c r="C666" t="str" cm="1">
        <f t="array" ref="C666">_xlfn.TEXTJOIN(",",TRUE,_xlfn.UNIQUE(TRANSPOSE(_xlfn.MAP(_xlfn.XLOOKUP(A666,SITE1!$C$4:$C$1313,SITE1!$F$4:$L$1313),_xlfn.LAMBDA(_xlpm.x,IF(_xlpm.x&lt;&gt;"",TRIM(CLEAN(LEFT(_xlpm.x,FIND(".",_xlpm.x &amp; ".")-1))),""))))))</f>
        <v/>
      </c>
      <c r="D666">
        <v>15.451000000000001</v>
      </c>
      <c r="E666">
        <v>21.978000000000002</v>
      </c>
      <c r="F666" t="str">
        <f>_xlfn.LET(_xlpm.raw,_xlfn.XLOOKUP(A666,SITE1!$C$4:$C$1313,SITE1!$E$4:$E$1313),_xlpm.cleanRaw,SUBSTITUTE(SUBSTITUTE(_xlpm.raw,"_PIN","."),"PIN","."),_xlpm.mainPart,MID(_xlpm.cleanRaw,2,FIND(".",_xlpm.cleanRaw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6" t="str">
        <f>_xlfn.LET(_xlpm.raw,_xlfn.XLOOKUP(A666,SITE3!$C$4:$C$1313,SITE3!$E$4:$E$1313),_xlpm.cleanRaw,SUBSTITUTE(SUBSTITUTE(_xlpm.raw,"_PIN","."),"PIN","."),_xlpm.mainPart,MID(_xlpm.cleanRaw,2,FIND(".",_xlpm.cleanRaw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6" t="str">
        <f>_xlfn.LET(_xlpm.raw,_xlfn.XLOOKUP(A666,SITE5!$C$4:$C$1313,SITE5!$E$4:$E$1313),_xlpm.cleanRaw,SUBSTITUTE(SUBSTITUTE(_xlpm.raw,"_PIN","."),"PIN","."),_xlpm.mainPart,MID(_xlpm.cleanRaw,2,FIND(".",_xlpm.cleanRaw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6" t="str">
        <f>""</f>
        <v/>
      </c>
      <c r="J666" t="str">
        <f t="shared" si="10"/>
        <v>BK38;VSS;;15.451;21.978;;;;</v>
      </c>
    </row>
    <row r="667" spans="1:10">
      <c r="A667" t="s">
        <v>5334</v>
      </c>
      <c r="B667" t="str">
        <f>_xlfn.XLOOKUP(A667,SITE1!$R$4:$R$1313,SITE1!$S$4:$S$1313)</f>
        <v>VSS</v>
      </c>
      <c r="C667" t="str" cm="1">
        <f t="array" ref="C667">_xlfn.TEXTJOIN(",",TRUE,_xlfn.UNIQUE(TRANSPOSE(_xlfn.MAP(_xlfn.XLOOKUP(A667,SITE1!$C$4:$C$1313,SITE1!$F$4:$L$1313),_xlfn.LAMBDA(_xlpm.x,IF(_xlpm.x&lt;&gt;"",TRIM(CLEAN(LEFT(_xlpm.x,FIND(".",_xlpm.x &amp; ".")-1))),""))))))</f>
        <v/>
      </c>
      <c r="D667">
        <v>13.733999999999901</v>
      </c>
      <c r="E667">
        <v>21.978000000000002</v>
      </c>
      <c r="F667" t="str">
        <f>_xlfn.LET(_xlpm.raw,_xlfn.XLOOKUP(A667,SITE1!$C$4:$C$1313,SITE1!$E$4:$E$1313),_xlpm.cleanRaw,SUBSTITUTE(SUBSTITUTE(_xlpm.raw,"_PIN","."),"PIN","."),_xlpm.mainPart,MID(_xlpm.cleanRaw,2,FIND(".",_xlpm.cleanRaw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7" t="str">
        <f>_xlfn.LET(_xlpm.raw,_xlfn.XLOOKUP(A667,SITE3!$C$4:$C$1313,SITE3!$E$4:$E$1313),_xlpm.cleanRaw,SUBSTITUTE(SUBSTITUTE(_xlpm.raw,"_PIN","."),"PIN","."),_xlpm.mainPart,MID(_xlpm.cleanRaw,2,FIND(".",_xlpm.cleanRaw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7" t="str">
        <f>_xlfn.LET(_xlpm.raw,_xlfn.XLOOKUP(A667,SITE5!$C$4:$C$1313,SITE5!$E$4:$E$1313),_xlpm.cleanRaw,SUBSTITUTE(SUBSTITUTE(_xlpm.raw,"_PIN","."),"PIN","."),_xlpm.mainPart,MID(_xlpm.cleanRaw,2,FIND(".",_xlpm.cleanRaw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7" t="str">
        <f>""</f>
        <v/>
      </c>
      <c r="J667" t="str">
        <f t="shared" si="10"/>
        <v>BK42;VSS;;13.7339999999999;21.978;;;;</v>
      </c>
    </row>
    <row r="668" spans="1:10">
      <c r="A668" t="s">
        <v>4168</v>
      </c>
      <c r="B668" t="str">
        <f>_xlfn.XLOOKUP(A668,SITE1!$R$4:$R$1313,SITE1!$S$4:$S$1313)</f>
        <v>GPP_D_1</v>
      </c>
      <c r="C668" t="str" cm="1">
        <f t="array" ref="C668">_xlfn.TEXTJOIN(",",TRUE,_xlfn.UNIQUE(TRANSPOSE(_xlfn.MAP(_xlfn.XLOOKUP(A668,SITE1!$C$4:$C$1313,SITE1!$F$4:$L$1313),_xlfn.LAMBDA(_xlpm.x,IF(_xlpm.x&lt;&gt;"",TRIM(CLEAN(LEFT(_xlpm.x,FIND(".",_xlpm.x &amp; ".")-1))),""))))))</f>
        <v/>
      </c>
      <c r="D668">
        <v>12.016999999999999</v>
      </c>
      <c r="E668">
        <v>21.978000000000002</v>
      </c>
      <c r="F668" t="str">
        <f>_xlfn.LET(_xlpm.raw,_xlfn.XLOOKUP(A668,SITE1!$C$4:$C$1313,SITE1!$E$4:$E$1313),_xlpm.cleanRaw,SUBSTITUTE(SUBSTITUTE(_xlpm.raw,"_PIN","."),"PIN","."),_xlpm.mainPart,MID(_xlpm.cleanRaw,2,FIND(".",_xlpm.cleanRaw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602061</v>
      </c>
      <c r="G668" t="str">
        <f>_xlfn.LET(_xlpm.raw,_xlfn.XLOOKUP(A668,SITE3!$C$4:$C$1313,SITE3!$E$4:$E$1313),_xlpm.cleanRaw,SUBSTITUTE(SUBSTITUTE(_xlpm.raw,"_PIN","."),"PIN","."),_xlpm.mainPart,MID(_xlpm.cleanRaw,2,FIND(".",_xlpm.cleanRaw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H668" t="str">
        <f>_xlfn.LET(_xlpm.raw,_xlfn.XLOOKUP(A668,SITE5!$C$4:$C$1313,SITE5!$E$4:$E$1313),_xlpm.cleanRaw,SUBSTITUTE(SUBSTITUTE(_xlpm.raw,"_PIN","."),"PIN","."),_xlpm.mainPart,MID(_xlpm.cleanRaw,2,FIND(".",_xlpm.cleanRaw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708061</v>
      </c>
      <c r="I668" t="str">
        <f>""</f>
        <v/>
      </c>
      <c r="J668" t="str">
        <f t="shared" si="10"/>
        <v>BK46;GPP_D_1;;12.017;21.978;602061;502061;708061;</v>
      </c>
    </row>
    <row r="669" spans="1:10">
      <c r="A669" t="s">
        <v>5335</v>
      </c>
      <c r="B669" t="str">
        <f>_xlfn.XLOOKUP(A669,SITE1!$R$4:$R$1313,SITE1!$S$4:$S$1313)</f>
        <v>VSS</v>
      </c>
      <c r="C669" t="str" cm="1">
        <f t="array" ref="C669">_xlfn.TEXTJOIN(",",TRUE,_xlfn.UNIQUE(TRANSPOSE(_xlfn.MAP(_xlfn.XLOOKUP(A669,SITE1!$C$4:$C$1313,SITE1!$F$4:$L$1313),_xlfn.LAMBDA(_xlpm.x,IF(_xlpm.x&lt;&gt;"",TRIM(CLEAN(LEFT(_xlpm.x,FIND(".",_xlpm.x &amp; ".")-1))),""))))))</f>
        <v/>
      </c>
      <c r="D669">
        <v>10.299999999999899</v>
      </c>
      <c r="E669">
        <v>21.978000000000002</v>
      </c>
      <c r="F669" t="str">
        <f>_xlfn.LET(_xlpm.raw,_xlfn.XLOOKUP(A669,SITE1!$C$4:$C$1313,SITE1!$E$4:$E$1313),_xlpm.cleanRaw,SUBSTITUTE(SUBSTITUTE(_xlpm.raw,"_PIN","."),"PIN","."),_xlpm.mainPart,MID(_xlpm.cleanRaw,2,FIND(".",_xlpm.cleanRaw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9" t="str">
        <f>_xlfn.LET(_xlpm.raw,_xlfn.XLOOKUP(A669,SITE3!$C$4:$C$1313,SITE3!$E$4:$E$1313),_xlpm.cleanRaw,SUBSTITUTE(SUBSTITUTE(_xlpm.raw,"_PIN","."),"PIN","."),_xlpm.mainPart,MID(_xlpm.cleanRaw,2,FIND(".",_xlpm.cleanRaw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9" t="str">
        <f>_xlfn.LET(_xlpm.raw,_xlfn.XLOOKUP(A669,SITE5!$C$4:$C$1313,SITE5!$E$4:$E$1313),_xlpm.cleanRaw,SUBSTITUTE(SUBSTITUTE(_xlpm.raw,"_PIN","."),"PIN","."),_xlpm.mainPart,MID(_xlpm.cleanRaw,2,FIND(".",_xlpm.cleanRaw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9" t="str">
        <f>""</f>
        <v/>
      </c>
      <c r="J669" t="str">
        <f t="shared" si="10"/>
        <v>BK50;VSS;;10.2999999999999;21.978;;;;</v>
      </c>
    </row>
    <row r="670" spans="1:10">
      <c r="A670" t="s">
        <v>4923</v>
      </c>
      <c r="B670" t="str">
        <f>_xlfn.XLOOKUP(A670,SITE1!$R$4:$R$1313,SITE1!$S$4:$S$1313)</f>
        <v>USB3_1_TXP</v>
      </c>
      <c r="C670" t="str" cm="1">
        <f t="array" ref="C670">_xlfn.TEXTJOIN(",",TRUE,_xlfn.UNIQUE(TRANSPOSE(_xlfn.MAP(_xlfn.XLOOKUP(A670,SITE1!$C$4:$C$1313,SITE1!$F$4:$L$1313),_xlfn.LAMBDA(_xlpm.x,IF(_xlpm.x&lt;&gt;"",TRIM(CLEAN(LEFT(_xlpm.x,FIND(".",_xlpm.x &amp; ".")-1))),""))))))</f>
        <v>LA13</v>
      </c>
      <c r="D670">
        <v>8.5829999999999895</v>
      </c>
      <c r="E670">
        <v>21.978000000000002</v>
      </c>
      <c r="F670" t="str">
        <f>_xlfn.LET(_xlpm.raw,_xlfn.XLOOKUP(A670,SITE1!$C$4:$C$1313,SITE1!$E$4:$E$1313),_xlpm.cleanRaw,SUBSTITUTE(SUBSTITUTE(_xlpm.raw,"_PIN","."),"PIN","."),_xlpm.mainPart,MID(_xlpm.cleanRaw,2,FIND(".",_xlpm.cleanRaw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G670" t="str">
        <f>_xlfn.LET(_xlpm.raw,_xlfn.XLOOKUP(A670,SITE3!$C$4:$C$1313,SITE3!$E$4:$E$1313),_xlpm.cleanRaw,SUBSTITUTE(SUBSTITUTE(_xlpm.raw,"_PIN","."),"PIN","."),_xlpm.mainPart,MID(_xlpm.cleanRaw,2,FIND(".",_xlpm.cleanRaw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H670" t="str">
        <f>_xlfn.LET(_xlpm.raw,_xlfn.XLOOKUP(A670,SITE5!$C$4:$C$1313,SITE5!$E$4:$E$1313),_xlpm.cleanRaw,SUBSTITUTE(SUBSTITUTE(_xlpm.raw,"_PIN","."),"PIN","."),_xlpm.mainPart,MID(_xlpm.cleanRaw,2,FIND(".",_xlpm.cleanRaw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I670" t="str">
        <f>""</f>
        <v/>
      </c>
      <c r="J670" t="str">
        <f t="shared" si="10"/>
        <v>BK54;USB3_1_TXP;LA13;8.58299999999999;21.978;508044;504097;809097;</v>
      </c>
    </row>
    <row r="671" spans="1:10">
      <c r="A671" t="s">
        <v>4959</v>
      </c>
      <c r="B671" t="str">
        <f>_xlfn.XLOOKUP(A671,SITE1!$R$4:$R$1313,SITE1!$S$4:$S$1313)</f>
        <v>USB3_5_TXN</v>
      </c>
      <c r="C671" t="str" cm="1">
        <f t="array" ref="C671">_xlfn.TEXTJOIN(",",TRUE,_xlfn.UNIQUE(TRANSPOSE(_xlfn.MAP(_xlfn.XLOOKUP(A671,SITE1!$C$4:$C$1313,SITE1!$F$4:$L$1313),_xlfn.LAMBDA(_xlpm.x,IF(_xlpm.x&lt;&gt;"",TRIM(CLEAN(LEFT(_xlpm.x,FIND(".",_xlpm.x &amp; ".")-1))),""))))))</f>
        <v>CA245</v>
      </c>
      <c r="D671">
        <v>6.8659999999999997</v>
      </c>
      <c r="E671">
        <v>21.978000000000002</v>
      </c>
      <c r="F671" t="str">
        <f>_xlfn.LET(_xlpm.raw,_xlfn.XLOOKUP(A671,SITE1!$C$4:$C$1313,SITE1!$E$4:$E$1313),_xlpm.cleanRaw,SUBSTITUTE(SUBSTITUTE(_xlpm.raw,"_PIN","."),"PIN","."),_xlpm.mainPart,MID(_xlpm.cleanRaw,2,FIND(".",_xlpm.cleanRaw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1" t="str">
        <f>_xlfn.LET(_xlpm.raw,_xlfn.XLOOKUP(A671,SITE3!$C$4:$C$1313,SITE3!$E$4:$E$1313),_xlpm.cleanRaw,SUBSTITUTE(SUBSTITUTE(_xlpm.raw,"_PIN","."),"PIN","."),_xlpm.mainPart,MID(_xlpm.cleanRaw,2,FIND(".",_xlpm.cleanRaw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1" t="str">
        <f>_xlfn.LET(_xlpm.raw,_xlfn.XLOOKUP(A671,SITE5!$C$4:$C$1313,SITE5!$E$4:$E$1313),_xlpm.cleanRaw,SUBSTITUTE(SUBSTITUTE(_xlpm.raw,"_PIN","."),"PIN","."),_xlpm.mainPart,MID(_xlpm.cleanRaw,2,FIND(".",_xlpm.cleanRaw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1" t="str">
        <f>""</f>
        <v/>
      </c>
      <c r="J671" t="str">
        <f t="shared" si="10"/>
        <v>BK58;USB3_5_TXN;CA245;6.866;21.978;;;;</v>
      </c>
    </row>
    <row r="672" spans="1:10">
      <c r="A672" t="s">
        <v>3637</v>
      </c>
      <c r="B672" t="str">
        <f>_xlfn.XLOOKUP(A672,SITE1!$R$4:$R$1313,SITE1!$S$4:$S$1313)</f>
        <v>USB3_10_PCIE_3_LAN_0A_TXP</v>
      </c>
      <c r="C672" t="str" cm="1">
        <f t="array" ref="C672">_xlfn.TEXTJOIN(",",TRUE,_xlfn.UNIQUE(TRANSPOSE(_xlfn.MAP(_xlfn.XLOOKUP(A672,SITE1!$C$4:$C$1313,SITE1!$F$4:$L$1313),_xlfn.LAMBDA(_xlpm.x,IF(_xlpm.x&lt;&gt;"",TRIM(CLEAN(LEFT(_xlpm.x,FIND(".",_xlpm.x &amp; ".")-1))),""))))))</f>
        <v>LA16</v>
      </c>
      <c r="D672">
        <v>5.149</v>
      </c>
      <c r="E672">
        <v>21.978000000000002</v>
      </c>
      <c r="F672" t="str">
        <f>_xlfn.LET(_xlpm.raw,_xlfn.XLOOKUP(A672,SITE1!$C$4:$C$1313,SITE1!$E$4:$E$1313),_xlpm.cleanRaw,SUBSTITUTE(SUBSTITUTE(_xlpm.raw,"_PIN","."),"PIN","."),_xlpm.mainPart,MID(_xlpm.cleanRaw,2,FIND(".",_xlpm.cleanRaw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508041</v>
      </c>
      <c r="G672" t="str">
        <f>_xlfn.LET(_xlpm.raw,_xlfn.XLOOKUP(A672,SITE3!$C$4:$C$1313,SITE3!$E$4:$E$1313),_xlpm.cleanRaw,SUBSTITUTE(SUBSTITUTE(_xlpm.raw,"_PIN","."),"PIN","."),_xlpm.mainPart,MID(_xlpm.cleanRaw,2,FIND(".",_xlpm.cleanRaw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505041</v>
      </c>
      <c r="H672" t="str">
        <f>_xlfn.LET(_xlpm.raw,_xlfn.XLOOKUP(A672,SITE5!$C$4:$C$1313,SITE5!$E$4:$E$1313),_xlpm.cleanRaw,SUBSTITUTE(SUBSTITUTE(_xlpm.raw,"_PIN","."),"PIN","."),_xlpm.mainPart,MID(_xlpm.cleanRaw,2,FIND(".",_xlpm.cleanRaw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808041</v>
      </c>
      <c r="I672" t="str">
        <f>""</f>
        <v/>
      </c>
      <c r="J672" t="str">
        <f t="shared" si="10"/>
        <v>BK61;USB3_10_PCIE_3_LAN_0A_TXP;LA16;5.149;21.978;508041;505041;808041;</v>
      </c>
    </row>
    <row r="673" spans="1:10">
      <c r="A673" t="s">
        <v>3664</v>
      </c>
      <c r="B673" t="str">
        <f>_xlfn.XLOOKUP(A673,SITE1!$R$4:$R$1313,SITE1!$S$4:$S$1313)</f>
        <v>USB3_9_PCIE_2_TXN</v>
      </c>
      <c r="C673" t="str" cm="1">
        <f t="array" ref="C673">_xlfn.TEXTJOIN(",",TRUE,_xlfn.UNIQUE(TRANSPOSE(_xlfn.MAP(_xlfn.XLOOKUP(A673,SITE1!$C$4:$C$1313,SITE1!$F$4:$L$1313),_xlfn.LAMBDA(_xlpm.x,IF(_xlpm.x&lt;&gt;"",TRIM(CLEAN(LEFT(_xlpm.x,FIND(".",_xlpm.x &amp; ".")-1))),""))))))</f>
        <v>CA249</v>
      </c>
      <c r="D673">
        <v>3.4319999999999902</v>
      </c>
      <c r="E673">
        <v>21.978000000000002</v>
      </c>
      <c r="F673" t="str">
        <f>_xlfn.LET(_xlpm.raw,_xlfn.XLOOKUP(A673,SITE1!$C$4:$C$1313,SITE1!$E$4:$E$1313),_xlpm.cleanRaw,SUBSTITUTE(SUBSTITUTE(_xlpm.raw,"_PIN","."),"PIN","."),_xlpm.mainPart,MID(_xlpm.cleanRaw,2,FIND(".",_xlpm.cleanRaw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3" t="str">
        <f>_xlfn.LET(_xlpm.raw,_xlfn.XLOOKUP(A673,SITE3!$C$4:$C$1313,SITE3!$E$4:$E$1313),_xlpm.cleanRaw,SUBSTITUTE(SUBSTITUTE(_xlpm.raw,"_PIN","."),"PIN","."),_xlpm.mainPart,MID(_xlpm.cleanRaw,2,FIND(".",_xlpm.cleanRaw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3" t="str">
        <f>_xlfn.LET(_xlpm.raw,_xlfn.XLOOKUP(A673,SITE5!$C$4:$C$1313,SITE5!$E$4:$E$1313),_xlpm.cleanRaw,SUBSTITUTE(SUBSTITUTE(_xlpm.raw,"_PIN","."),"PIN","."),_xlpm.mainPart,MID(_xlpm.cleanRaw,2,FIND(".",_xlpm.cleanRaw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3" t="str">
        <f>""</f>
        <v/>
      </c>
      <c r="J673" t="str">
        <f t="shared" si="10"/>
        <v>BK65;USB3_9_PCIE_2_TXN;CA249;3.43199999999999;21.978;;;;</v>
      </c>
    </row>
    <row r="674" spans="1:10">
      <c r="A674" t="s">
        <v>3473</v>
      </c>
      <c r="B674" t="str">
        <f>_xlfn.XLOOKUP(A674,SITE1!$R$4:$R$1313,SITE1!$S$4:$S$1313)</f>
        <v>USB3_1_RXP</v>
      </c>
      <c r="C674" t="str" cm="1">
        <f t="array" ref="C674">_xlfn.TEXTJOIN(",",TRUE,_xlfn.UNIQUE(TRANSPOSE(_xlfn.MAP(_xlfn.XLOOKUP(A674,SITE1!$C$4:$C$1313,SITE1!$F$4:$L$1313),_xlfn.LAMBDA(_xlpm.x,IF(_xlpm.x&lt;&gt;"",TRIM(CLEAN(LEFT(_xlpm.x,FIND(".",_xlpm.x &amp; ".")-1))),""))))))</f>
        <v>LA13</v>
      </c>
      <c r="D674">
        <v>1.2449999999999899</v>
      </c>
      <c r="E674">
        <v>21.81</v>
      </c>
      <c r="F674" t="str">
        <f>_xlfn.LET(_xlpm.raw,_xlfn.XLOOKUP(A674,SITE1!$C$4:$C$1313,SITE1!$E$4:$E$1313),_xlpm.cleanRaw,SUBSTITUTE(SUBSTITUTE(_xlpm.raw,"_PIN","."),"PIN","."),_xlpm.mainPart,MID(_xlpm.cleanRaw,2,FIND(".",_xlpm.cleanRaw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G674" t="str">
        <f>_xlfn.LET(_xlpm.raw,_xlfn.XLOOKUP(A674,SITE3!$C$4:$C$1313,SITE3!$E$4:$E$1313),_xlpm.cleanRaw,SUBSTITUTE(SUBSTITUTE(_xlpm.raw,"_PIN","."),"PIN","."),_xlpm.mainPart,MID(_xlpm.cleanRaw,2,FIND(".",_xlpm.cleanRaw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H674" t="str">
        <f>_xlfn.LET(_xlpm.raw,_xlfn.XLOOKUP(A674,SITE5!$C$4:$C$1313,SITE5!$E$4:$E$1313),_xlpm.cleanRaw,SUBSTITUTE(SUBSTITUTE(_xlpm.raw,"_PIN","."),"PIN","."),_xlpm.mainPart,MID(_xlpm.cleanRaw,2,FIND(".",_xlpm.cleanRaw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809107</v>
      </c>
      <c r="I674" t="str">
        <f>""</f>
        <v/>
      </c>
      <c r="J674" t="str">
        <f t="shared" si="10"/>
        <v>BK69;USB3_1_RXP;LA13;1.24499999999999;21.81;507107;504101;809107;</v>
      </c>
    </row>
    <row r="675" spans="1:10">
      <c r="A675" t="s">
        <v>3469</v>
      </c>
      <c r="B675" t="str">
        <f>_xlfn.XLOOKUP(A675,SITE1!$R$4:$R$1313,SITE1!$S$4:$S$1313)</f>
        <v>USB3_1_RXN</v>
      </c>
      <c r="C675" t="str" cm="1">
        <f t="array" ref="C675">_xlfn.TEXTJOIN(",",TRUE,_xlfn.UNIQUE(TRANSPOSE(_xlfn.MAP(_xlfn.XLOOKUP(A675,SITE1!$C$4:$C$1313,SITE1!$F$4:$L$1313),_xlfn.LAMBDA(_xlpm.x,IF(_xlpm.x&lt;&gt;"",TRIM(CLEAN(LEFT(_xlpm.x,FIND(".",_xlpm.x &amp; ".")-1))),""))))))</f>
        <v>LA13</v>
      </c>
      <c r="D675">
        <v>0.41499999999999898</v>
      </c>
      <c r="E675">
        <v>21.81</v>
      </c>
      <c r="F675" t="str">
        <f>_xlfn.LET(_xlpm.raw,_xlfn.XLOOKUP(A675,SITE1!$C$4:$C$1313,SITE1!$E$4:$E$1313),_xlpm.cleanRaw,SUBSTITUTE(SUBSTITUTE(_xlpm.raw,"_PIN","."),"PIN","."),_xlpm.mainPart,MID(_xlpm.cleanRaw,2,FIND(".",_xlpm.cleanRaw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G675" t="str">
        <f>_xlfn.LET(_xlpm.raw,_xlfn.XLOOKUP(A675,SITE3!$C$4:$C$1313,SITE3!$E$4:$E$1313),_xlpm.cleanRaw,SUBSTITUTE(SUBSTITUTE(_xlpm.raw,"_PIN","."),"PIN","."),_xlpm.mainPart,MID(_xlpm.cleanRaw,2,FIND(".",_xlpm.cleanRaw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H675" t="str">
        <f>_xlfn.LET(_xlpm.raw,_xlfn.XLOOKUP(A675,SITE5!$C$4:$C$1313,SITE5!$E$4:$E$1313),_xlpm.cleanRaw,SUBSTITUTE(SUBSTITUTE(_xlpm.raw,"_PIN","."),"PIN","."),_xlpm.mainPart,MID(_xlpm.cleanRaw,2,FIND(".",_xlpm.cleanRaw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809109</v>
      </c>
      <c r="I675" t="str">
        <f>""</f>
        <v/>
      </c>
      <c r="J675" t="str">
        <f t="shared" si="10"/>
        <v>BK71;USB3_1_RXN;LA13;0.414999999999999;21.81;507109;504102;809109;</v>
      </c>
    </row>
    <row r="676" spans="1:10">
      <c r="A676" t="s">
        <v>4360</v>
      </c>
      <c r="B676" t="str">
        <f>_xlfn.XLOOKUP(A676,SITE1!$R$4:$R$1313,SITE1!$S$4:$S$1313)</f>
        <v>GPP_J_0_GBE_LED_0_0</v>
      </c>
      <c r="C676" t="str" cm="1">
        <f t="array" ref="C676">_xlfn.TEXTJOIN(",",TRUE,_xlfn.UNIQUE(TRANSPOSE(_xlfn.MAP(_xlfn.XLOOKUP(A676,SITE1!$C$4:$C$1313,SITE1!$F$4:$L$1313),_xlfn.LAMBDA(_xlpm.x,IF(_xlpm.x&lt;&gt;"",TRIM(CLEAN(LEFT(_xlpm.x,FIND(".",_xlpm.x &amp; ".")-1))),""))))))</f>
        <v/>
      </c>
      <c r="D676">
        <v>32.619999999999997</v>
      </c>
      <c r="E676">
        <v>22.31</v>
      </c>
      <c r="F676" t="str">
        <f>_xlfn.LET(_xlpm.raw,_xlfn.XLOOKUP(A676,SITE1!$C$4:$C$1313,SITE1!$E$4:$E$1313),_xlpm.cleanRaw,SUBSTITUTE(SUBSTITUTE(_xlpm.raw,"_PIN","."),"PIN","."),_xlpm.mainPart,MID(_xlpm.cleanRaw,2,FIND(".",_xlpm.cleanRaw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676" t="str">
        <f>_xlfn.LET(_xlpm.raw,_xlfn.XLOOKUP(A676,SITE3!$C$4:$C$1313,SITE3!$E$4:$E$1313),_xlpm.cleanRaw,SUBSTITUTE(SUBSTITUTE(_xlpm.raw,"_PIN","."),"PIN","."),_xlpm.mainPart,MID(_xlpm.cleanRaw,2,FIND(".",_xlpm.cleanRaw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804029</v>
      </c>
      <c r="H676" t="str">
        <f>_xlfn.LET(_xlpm.raw,_xlfn.XLOOKUP(A676,SITE5!$C$4:$C$1313,SITE5!$E$4:$E$1313),_xlpm.cleanRaw,SUBSTITUTE(SUBSTITUTE(_xlpm.raw,"_PIN","."),"PIN","."),_xlpm.mainPart,MID(_xlpm.cleanRaw,2,FIND(".",_xlpm.cleanRaw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703029</v>
      </c>
      <c r="I676" t="str">
        <f>""</f>
        <v/>
      </c>
      <c r="J676" t="str">
        <f t="shared" si="10"/>
        <v>BL1;GPP_J_0_GBE_LED_0_0;;32.62;22.31;607029;804029;703029;</v>
      </c>
    </row>
    <row r="677" spans="1:10">
      <c r="A677" t="s">
        <v>4394</v>
      </c>
      <c r="B677" t="str">
        <f>_xlfn.XLOOKUP(A677,SITE1!$R$4:$R$1313,SITE1!$S$4:$S$1313)</f>
        <v>GPP_J_4_GBE_LED_2_0</v>
      </c>
      <c r="C677" t="str" cm="1">
        <f t="array" ref="C677">_xlfn.TEXTJOIN(",",TRUE,_xlfn.UNIQUE(TRANSPOSE(_xlfn.MAP(_xlfn.XLOOKUP(A677,SITE1!$C$4:$C$1313,SITE1!$F$4:$L$1313),_xlfn.LAMBDA(_xlpm.x,IF(_xlpm.x&lt;&gt;"",TRIM(CLEAN(LEFT(_xlpm.x,FIND(".",_xlpm.x &amp; ".")-1))),""))))))</f>
        <v/>
      </c>
      <c r="D677">
        <v>31.79</v>
      </c>
      <c r="E677">
        <v>22.31</v>
      </c>
      <c r="F677" t="str">
        <f>_xlfn.LET(_xlpm.raw,_xlfn.XLOOKUP(A677,SITE1!$C$4:$C$1313,SITE1!$E$4:$E$1313),_xlpm.cleanRaw,SUBSTITUTE(SUBSTITUTE(_xlpm.raw,"_PIN","."),"PIN","."),_xlpm.mainPart,MID(_xlpm.cleanRaw,2,FIND(".",_xlpm.cleanRaw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603122</v>
      </c>
      <c r="G677" t="str">
        <f>_xlfn.LET(_xlpm.raw,_xlfn.XLOOKUP(A677,SITE3!$C$4:$C$1313,SITE3!$E$4:$E$1313),_xlpm.cleanRaw,SUBSTITUTE(SUBSTITUTE(_xlpm.raw,"_PIN","."),"PIN","."),_xlpm.mainPart,MID(_xlpm.cleanRaw,2,FIND(".",_xlpm.cleanRaw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501122</v>
      </c>
      <c r="H677" t="str">
        <f>_xlfn.LET(_xlpm.raw,_xlfn.XLOOKUP(A677,SITE5!$C$4:$C$1313,SITE5!$E$4:$E$1313),_xlpm.cleanRaw,SUBSTITUTE(SUBSTITUTE(_xlpm.raw,"_PIN","."),"PIN","."),_xlpm.mainPart,MID(_xlpm.cleanRaw,2,FIND(".",_xlpm.cleanRaw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707122</v>
      </c>
      <c r="I677" t="str">
        <f>""</f>
        <v/>
      </c>
      <c r="J677" t="str">
        <f t="shared" si="10"/>
        <v>BL3;GPP_J_4_GBE_LED_2_0;;31.79;22.31;603122;501122;707122;</v>
      </c>
    </row>
    <row r="678" spans="1:10">
      <c r="A678" t="s">
        <v>5338</v>
      </c>
      <c r="B678" t="str">
        <f>_xlfn.XLOOKUP(A678,SITE1!$R$4:$R$1313,SITE1!$S$4:$S$1313)</f>
        <v>VSS</v>
      </c>
      <c r="C678" t="str" cm="1">
        <f t="array" ref="C678">_xlfn.TEXTJOIN(",",TRUE,_xlfn.UNIQUE(TRANSPOSE(_xlfn.MAP(_xlfn.XLOOKUP(A678,SITE1!$C$4:$C$1313,SITE1!$F$4:$L$1313),_xlfn.LAMBDA(_xlpm.x,IF(_xlpm.x&lt;&gt;"",TRIM(CLEAN(LEFT(_xlpm.x,FIND(".",_xlpm.x &amp; ".")-1))),""))))))</f>
        <v/>
      </c>
      <c r="D678">
        <v>30.96</v>
      </c>
      <c r="E678">
        <v>22.31</v>
      </c>
      <c r="F678" t="str">
        <f>_xlfn.LET(_xlpm.raw,_xlfn.XLOOKUP(A678,SITE1!$C$4:$C$1313,SITE1!$E$4:$E$1313),_xlpm.cleanRaw,SUBSTITUTE(SUBSTITUTE(_xlpm.raw,"_PIN","."),"PIN","."),_xlpm.mainPart,MID(_xlpm.cleanRaw,2,FIND(".",_xlpm.cleanRaw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8" t="str">
        <f>_xlfn.LET(_xlpm.raw,_xlfn.XLOOKUP(A678,SITE3!$C$4:$C$1313,SITE3!$E$4:$E$1313),_xlpm.cleanRaw,SUBSTITUTE(SUBSTITUTE(_xlpm.raw,"_PIN","."),"PIN","."),_xlpm.mainPart,MID(_xlpm.cleanRaw,2,FIND(".",_xlpm.cleanRaw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8" t="str">
        <f>_xlfn.LET(_xlpm.raw,_xlfn.XLOOKUP(A678,SITE5!$C$4:$C$1313,SITE5!$E$4:$E$1313),_xlpm.cleanRaw,SUBSTITUTE(SUBSTITUTE(_xlpm.raw,"_PIN","."),"PIN","."),_xlpm.mainPart,MID(_xlpm.cleanRaw,2,FIND(".",_xlpm.cleanRaw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8" t="str">
        <f>""</f>
        <v/>
      </c>
      <c r="J678" t="str">
        <f t="shared" si="10"/>
        <v>BL5;VSS;;30.96;22.31;;;;</v>
      </c>
    </row>
    <row r="679" spans="1:10">
      <c r="A679" t="s">
        <v>4081</v>
      </c>
      <c r="B679" t="str">
        <f>_xlfn.XLOOKUP(A679,SITE1!$R$4:$R$1313,SITE1!$S$4:$S$1313)</f>
        <v>GPP_B_0_CORE_VID_0</v>
      </c>
      <c r="C679" t="str" cm="1">
        <f t="array" ref="C679">_xlfn.TEXTJOIN(",",TRUE,_xlfn.UNIQUE(TRANSPOSE(_xlfn.MAP(_xlfn.XLOOKUP(A679,SITE1!$C$4:$C$1313,SITE1!$F$4:$L$1313),_xlfn.LAMBDA(_xlpm.x,IF(_xlpm.x&lt;&gt;"",TRIM(CLEAN(LEFT(_xlpm.x,FIND(".",_xlpm.x &amp; ".")-1))),""))))))</f>
        <v/>
      </c>
      <c r="D679">
        <v>30.045999999999999</v>
      </c>
      <c r="E679">
        <v>22.472999999999999</v>
      </c>
      <c r="F679" t="str">
        <f>_xlfn.LET(_xlpm.raw,_xlfn.XLOOKUP(A679,SITE1!$C$4:$C$1313,SITE1!$E$4:$E$1313),_xlpm.cleanRaw,SUBSTITUTE(SUBSTITUTE(_xlpm.raw,"_PIN","."),"PIN","."),_xlpm.mainPart,MID(_xlpm.cleanRaw,2,FIND(".",_xlpm.cleanRaw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679" t="str">
        <f>_xlfn.LET(_xlpm.raw,_xlfn.XLOOKUP(A679,SITE3!$C$4:$C$1313,SITE3!$E$4:$E$1313),_xlpm.cleanRaw,SUBSTITUTE(SUBSTITUTE(_xlpm.raw,"_PIN","."),"PIN","."),_xlpm.mainPart,MID(_xlpm.cleanRaw,2,FIND(".",_xlpm.cleanRaw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804015</v>
      </c>
      <c r="H679" t="str">
        <f>_xlfn.LET(_xlpm.raw,_xlfn.XLOOKUP(A679,SITE5!$C$4:$C$1313,SITE5!$E$4:$E$1313),_xlpm.cleanRaw,SUBSTITUTE(SUBSTITUTE(_xlpm.raw,"_PIN","."),"PIN","."),_xlpm.mainPart,MID(_xlpm.cleanRaw,2,FIND(".",_xlpm.cleanRaw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679" t="str">
        <f>""</f>
        <v/>
      </c>
      <c r="J679" t="str">
        <f t="shared" si="10"/>
        <v>BL7;GPP_B_0_CORE_VID_0;;30.046;22.473;607015;804015;702061;</v>
      </c>
    </row>
    <row r="680" spans="1:10">
      <c r="A680" t="s">
        <v>4084</v>
      </c>
      <c r="B680" t="str">
        <f>_xlfn.XLOOKUP(A680,SITE1!$R$4:$R$1313,SITE1!$S$4:$S$1313)</f>
        <v>GPP_B_10_SRCCLKREQB_5</v>
      </c>
      <c r="C680" t="str" cm="1">
        <f t="array" ref="C680">_xlfn.TEXTJOIN(",",TRUE,_xlfn.UNIQUE(TRANSPOSE(_xlfn.MAP(_xlfn.XLOOKUP(A680,SITE1!$C$4:$C$1313,SITE1!$F$4:$L$1313),_xlfn.LAMBDA(_xlpm.x,IF(_xlpm.x&lt;&gt;"",TRIM(CLEAN(LEFT(_xlpm.x,FIND(".",_xlpm.x &amp; ".")-1))),""))))))</f>
        <v/>
      </c>
      <c r="D680">
        <v>28.329000000000001</v>
      </c>
      <c r="E680">
        <v>22.472999999999999</v>
      </c>
      <c r="F680" t="str">
        <f>_xlfn.LET(_xlpm.raw,_xlfn.XLOOKUP(A680,SITE1!$C$4:$C$1313,SITE1!$E$4:$E$1313),_xlpm.cleanRaw,SUBSTITUTE(SUBSTITUTE(_xlpm.raw,"_PIN","."),"PIN","."),_xlpm.mainPart,MID(_xlpm.cleanRaw,2,FIND(".",_xlpm.cleanRaw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680" t="str">
        <f>_xlfn.LET(_xlpm.raw,_xlfn.XLOOKUP(A680,SITE3!$C$4:$C$1313,SITE3!$E$4:$E$1313),_xlpm.cleanRaw,SUBSTITUTE(SUBSTITUTE(_xlpm.raw,"_PIN","."),"PIN","."),_xlpm.mainPart,MID(_xlpm.cleanRaw,2,FIND(".",_xlpm.cleanRaw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804020</v>
      </c>
      <c r="H680" t="str">
        <f>_xlfn.LET(_xlpm.raw,_xlfn.XLOOKUP(A680,SITE5!$C$4:$C$1313,SITE5!$E$4:$E$1313),_xlpm.cleanRaw,SUBSTITUTE(SUBSTITUTE(_xlpm.raw,"_PIN","."),"PIN","."),_xlpm.mainPart,MID(_xlpm.cleanRaw,2,FIND(".",_xlpm.cleanRaw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703020</v>
      </c>
      <c r="I680" t="str">
        <f>""</f>
        <v/>
      </c>
      <c r="J680" t="str">
        <f t="shared" si="10"/>
        <v>BL11;GPP_B_10_SRCCLKREQB_5;;28.329;22.473;607020;804020;703020;</v>
      </c>
    </row>
    <row r="681" spans="1:10">
      <c r="A681" t="s">
        <v>4094</v>
      </c>
      <c r="B681" t="str">
        <f>_xlfn.XLOOKUP(A681,SITE1!$R$4:$R$1313,SITE1!$S$4:$S$1313)</f>
        <v>GPP_B_18</v>
      </c>
      <c r="C681" t="str" cm="1">
        <f t="array" ref="C681">_xlfn.TEXTJOIN(",",TRUE,_xlfn.UNIQUE(TRANSPOSE(_xlfn.MAP(_xlfn.XLOOKUP(A681,SITE1!$C$4:$C$1313,SITE1!$F$4:$L$1313),_xlfn.LAMBDA(_xlpm.x,IF(_xlpm.x&lt;&gt;"",TRIM(CLEAN(LEFT(_xlpm.x,FIND(".",_xlpm.x &amp; ".")-1))),""))))))</f>
        <v/>
      </c>
      <c r="D681">
        <v>26.611999999999998</v>
      </c>
      <c r="E681">
        <v>22.472999999999999</v>
      </c>
      <c r="F681" t="str">
        <f>_xlfn.LET(_xlpm.raw,_xlfn.XLOOKUP(A681,SITE1!$C$4:$C$1313,SITE1!$E$4:$E$1313),_xlpm.cleanRaw,SUBSTITUTE(SUBSTITUTE(_xlpm.raw,"_PIN","."),"PIN","."),_xlpm.mainPart,MID(_xlpm.cleanRaw,2,FIND(".",_xlpm.cleanRaw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507123</v>
      </c>
      <c r="G681" t="str">
        <f>_xlfn.LET(_xlpm.raw,_xlfn.XLOOKUP(A681,SITE3!$C$4:$C$1313,SITE3!$E$4:$E$1313),_xlpm.cleanRaw,SUBSTITUTE(SUBSTITUTE(_xlpm.raw,"_PIN","."),"PIN","."),_xlpm.mainPart,MID(_xlpm.cleanRaw,2,FIND(".",_xlpm.cleanRaw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504124</v>
      </c>
      <c r="H681" t="str">
        <f>_xlfn.LET(_xlpm.raw,_xlfn.XLOOKUP(A681,SITE5!$C$4:$C$1313,SITE5!$E$4:$E$1313),_xlpm.cleanRaw,SUBSTITUTE(SUBSTITUTE(_xlpm.raw,"_PIN","."),"PIN","."),_xlpm.mainPart,MID(_xlpm.cleanRaw,2,FIND(".",_xlpm.cleanRaw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809123</v>
      </c>
      <c r="I681" t="str">
        <f>""</f>
        <v/>
      </c>
      <c r="J681" t="str">
        <f t="shared" si="10"/>
        <v>BL15;GPP_B_18;;26.612;22.473;507123;504124;809123;</v>
      </c>
    </row>
    <row r="682" spans="1:10">
      <c r="A682" t="s">
        <v>3755</v>
      </c>
      <c r="B682" t="str">
        <f>_xlfn.XLOOKUP(A682,SITE1!$R$4:$R$1313,SITE1!$S$4:$S$1313)</f>
        <v>GPP_B_12_SLP_S0B</v>
      </c>
      <c r="C682" t="str" cm="1">
        <f t="array" ref="C682">_xlfn.TEXTJOIN(",",TRUE,_xlfn.UNIQUE(TRANSPOSE(_xlfn.MAP(_xlfn.XLOOKUP(A682,SITE1!$C$4:$C$1313,SITE1!$F$4:$L$1313),_xlfn.LAMBDA(_xlpm.x,IF(_xlpm.x&lt;&gt;"",TRIM(CLEAN(LEFT(_xlpm.x,FIND(".",_xlpm.x &amp; ".")-1))),""))))))</f>
        <v/>
      </c>
      <c r="D682">
        <v>24.895</v>
      </c>
      <c r="E682">
        <v>22.472999999999999</v>
      </c>
      <c r="F682" t="str">
        <f>_xlfn.LET(_xlpm.raw,_xlfn.XLOOKUP(A682,SITE1!$C$4:$C$1313,SITE1!$E$4:$E$1313),_xlpm.cleanRaw,SUBSTITUTE(SUBSTITUTE(_xlpm.raw,"_PIN","."),"PIN","."),_xlpm.mainPart,MID(_xlpm.cleanRaw,2,FIND(".",_xlpm.cleanRaw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682" t="str">
        <f>_xlfn.LET(_xlpm.raw,_xlfn.XLOOKUP(A682,SITE3!$C$4:$C$1313,SITE3!$E$4:$E$1313),_xlpm.cleanRaw,SUBSTITUTE(SUBSTITUTE(_xlpm.raw,"_PIN","."),"PIN","."),_xlpm.mainPart,MID(_xlpm.cleanRaw,2,FIND(".",_xlpm.cleanRaw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804023</v>
      </c>
      <c r="H682" t="str">
        <f>_xlfn.LET(_xlpm.raw,_xlfn.XLOOKUP(A682,SITE5!$C$4:$C$1313,SITE5!$E$4:$E$1313),_xlpm.cleanRaw,SUBSTITUTE(SUBSTITUTE(_xlpm.raw,"_PIN","."),"PIN","."),_xlpm.mainPart,MID(_xlpm.cleanRaw,2,FIND(".",_xlpm.cleanRaw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682" t="str">
        <f>""</f>
        <v/>
      </c>
      <c r="J682" t="str">
        <f t="shared" si="10"/>
        <v>BL18;GPP_B_12_SLP_S0B;;24.895;22.473;607023;804023;703023;</v>
      </c>
    </row>
    <row r="683" spans="1:10">
      <c r="A683" t="s">
        <v>3756</v>
      </c>
      <c r="B683" t="str">
        <f>_xlfn.XLOOKUP(A683,SITE1!$R$4:$R$1313,SITE1!$S$4:$S$1313)</f>
        <v>VSS</v>
      </c>
      <c r="C683" t="str" cm="1">
        <f t="array" ref="C683">_xlfn.TEXTJOIN(",",TRUE,_xlfn.UNIQUE(TRANSPOSE(_xlfn.MAP(_xlfn.XLOOKUP(A683,SITE1!$C$4:$C$1313,SITE1!$F$4:$L$1313),_xlfn.LAMBDA(_xlpm.x,IF(_xlpm.x&lt;&gt;"",TRIM(CLEAN(LEFT(_xlpm.x,FIND(".",_xlpm.x &amp; ".")-1))),""))))))</f>
        <v/>
      </c>
      <c r="D683">
        <v>23.177999999999901</v>
      </c>
      <c r="E683">
        <v>22.472999999999999</v>
      </c>
      <c r="F683" t="str">
        <f>_xlfn.LET(_xlpm.raw,_xlfn.XLOOKUP(A683,SITE1!$C$4:$C$1313,SITE1!$E$4:$E$1313),_xlpm.cleanRaw,SUBSTITUTE(SUBSTITUTE(_xlpm.raw,"_PIN","."),"PIN","."),_xlpm.mainPart,MID(_xlpm.cleanRaw,2,FIND(".",_xlpm.cleanRaw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3" t="str">
        <f>_xlfn.LET(_xlpm.raw,_xlfn.XLOOKUP(A683,SITE3!$C$4:$C$1313,SITE3!$E$4:$E$1313),_xlpm.cleanRaw,SUBSTITUTE(SUBSTITUTE(_xlpm.raw,"_PIN","."),"PIN","."),_xlpm.mainPart,MID(_xlpm.cleanRaw,2,FIND(".",_xlpm.cleanRaw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3" t="str">
        <f>_xlfn.LET(_xlpm.raw,_xlfn.XLOOKUP(A683,SITE5!$C$4:$C$1313,SITE5!$E$4:$E$1313),_xlpm.cleanRaw,SUBSTITUTE(SUBSTITUTE(_xlpm.raw,"_PIN","."),"PIN","."),_xlpm.mainPart,MID(_xlpm.cleanRaw,2,FIND(".",_xlpm.cleanRaw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3" t="str">
        <f>""</f>
        <v/>
      </c>
      <c r="J683" t="str">
        <f t="shared" si="10"/>
        <v>BL22;VSS;;23.1779999999999;22.473;;;;</v>
      </c>
    </row>
    <row r="684" spans="1:10">
      <c r="A684" t="s">
        <v>3757</v>
      </c>
      <c r="B684" t="str">
        <f>_xlfn.XLOOKUP(A684,SITE1!$R$4:$R$1313,SITE1!$S$4:$S$1313)</f>
        <v>KR0_MON_DN</v>
      </c>
      <c r="C684" t="str" cm="1">
        <f t="array" ref="C684">_xlfn.TEXTJOIN(",",TRUE,_xlfn.UNIQUE(TRANSPOSE(_xlfn.MAP(_xlfn.XLOOKUP(A684,SITE1!$C$4:$C$1313,SITE1!$F$4:$L$1313),_xlfn.LAMBDA(_xlpm.x,IF(_xlpm.x&lt;&gt;"",TRIM(CLEAN(LEFT(_xlpm.x,FIND(".",_xlpm.x &amp; ".")-1))),""))))))</f>
        <v>SMPA1,RA201</v>
      </c>
      <c r="D684">
        <v>21.460999999999999</v>
      </c>
      <c r="E684">
        <v>22.472999999999999</v>
      </c>
      <c r="F684" t="str">
        <f>_xlfn.LET(_xlpm.raw,_xlfn.XLOOKUP(A684,SITE1!$C$4:$C$1313,SITE1!$E$4:$E$1313),_xlpm.cleanRaw,SUBSTITUTE(SUBSTITUTE(_xlpm.raw,"_PIN","."),"PIN","."),_xlpm.mainPart,MID(_xlpm.cleanRaw,2,FIND(".",_xlpm.cleanRaw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508052</v>
      </c>
      <c r="G684" t="str">
        <f>_xlfn.LET(_xlpm.raw,_xlfn.XLOOKUP(A684,SITE3!$C$4:$C$1313,SITE3!$E$4:$E$1313),_xlpm.cleanRaw,SUBSTITUTE(SUBSTITUTE(_xlpm.raw,"_PIN","."),"PIN","."),_xlpm.mainPart,MID(_xlpm.cleanRaw,2,FIND(".",_xlpm.cleanRaw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505052</v>
      </c>
      <c r="H684" t="str">
        <f>_xlfn.LET(_xlpm.raw,_xlfn.XLOOKUP(A684,SITE5!$C$4:$C$1313,SITE5!$E$4:$E$1313),_xlpm.cleanRaw,SUBSTITUTE(SUBSTITUTE(_xlpm.raw,"_PIN","."),"PIN","."),_xlpm.mainPart,MID(_xlpm.cleanRaw,2,FIND(".",_xlpm.cleanRaw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808052</v>
      </c>
      <c r="I684" t="str">
        <f>""</f>
        <v/>
      </c>
      <c r="J684" t="str">
        <f t="shared" si="10"/>
        <v>BL26;KR0_MON_DN;SMPA1,RA201;21.461;22.473;508052;505052;808052;</v>
      </c>
    </row>
    <row r="685" spans="1:10">
      <c r="A685" t="s">
        <v>4480</v>
      </c>
      <c r="B685" t="str">
        <f>_xlfn.XLOOKUP(A685,SITE1!$R$4:$R$1313,SITE1!$S$4:$S$1313)</f>
        <v>KR0_DFTANA1</v>
      </c>
      <c r="C685" t="str" cm="1">
        <f t="array" ref="C685">_xlfn.TEXTJOIN(",",TRUE,_xlfn.UNIQUE(TRANSPOSE(_xlfn.MAP(_xlfn.XLOOKUP(A685,SITE1!$C$4:$C$1313,SITE1!$F$4:$L$1313),_xlfn.LAMBDA(_xlpm.x,IF(_xlpm.x&lt;&gt;"",TRIM(CLEAN(LEFT(_xlpm.x,FIND(".",_xlpm.x &amp; ".")-1))),""))))))</f>
        <v>SMPA6,RA206</v>
      </c>
      <c r="D685">
        <v>19.744</v>
      </c>
      <c r="E685">
        <v>22.472999999999999</v>
      </c>
      <c r="F685" t="str">
        <f>_xlfn.LET(_xlpm.raw,_xlfn.XLOOKUP(A685,SITE1!$C$4:$C$1313,SITE1!$E$4:$E$1313),_xlpm.cleanRaw,SUBSTITUTE(SUBSTITUTE(_xlpm.raw,"_PIN","."),"PIN","."),_xlpm.mainPart,MID(_xlpm.cleanRaw,2,FIND(".",_xlpm.cleanRaw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508058</v>
      </c>
      <c r="G685" t="str">
        <f>_xlfn.LET(_xlpm.raw,_xlfn.XLOOKUP(A685,SITE3!$C$4:$C$1313,SITE3!$E$4:$E$1313),_xlpm.cleanRaw,SUBSTITUTE(SUBSTITUTE(_xlpm.raw,"_PIN","."),"PIN","."),_xlpm.mainPart,MID(_xlpm.cleanRaw,2,FIND(".",_xlpm.cleanRaw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H685" t="str">
        <f>_xlfn.LET(_xlpm.raw,_xlfn.XLOOKUP(A685,SITE5!$C$4:$C$1313,SITE5!$E$4:$E$1313),_xlpm.cleanRaw,SUBSTITUTE(SUBSTITUTE(_xlpm.raw,"_PIN","."),"PIN","."),_xlpm.mainPart,MID(_xlpm.cleanRaw,2,FIND(".",_xlpm.cleanRaw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I685" t="str">
        <f>""</f>
        <v/>
      </c>
      <c r="J685" t="str">
        <f t="shared" si="10"/>
        <v>BL29;KR0_DFTANA1;SMPA6,RA206;19.744;22.473;508058;505057;809119;</v>
      </c>
    </row>
    <row r="686" spans="1:10">
      <c r="A686" t="s">
        <v>4514</v>
      </c>
      <c r="B686" t="str">
        <f>_xlfn.XLOOKUP(A686,SITE1!$R$4:$R$1313,SITE1!$S$4:$S$1313)</f>
        <v>KR1_MON_DN</v>
      </c>
      <c r="C686" t="str" cm="1">
        <f t="array" ref="C686">_xlfn.TEXTJOIN(",",TRUE,_xlfn.UNIQUE(TRANSPOSE(_xlfn.MAP(_xlfn.XLOOKUP(A686,SITE1!$C$4:$C$1313,SITE1!$F$4:$L$1313),_xlfn.LAMBDA(_xlpm.x,IF(_xlpm.x&lt;&gt;"",TRIM(CLEAN(LEFT(_xlpm.x,FIND(".",_xlpm.x &amp; ".")-1))),""))))))</f>
        <v>SMPA3,RA203</v>
      </c>
      <c r="D686">
        <v>18.026999999999902</v>
      </c>
      <c r="E686">
        <v>22.472999999999999</v>
      </c>
      <c r="F686" t="str">
        <f>_xlfn.LET(_xlpm.raw,_xlfn.XLOOKUP(A686,SITE1!$C$4:$C$1313,SITE1!$E$4:$E$1313),_xlpm.cleanRaw,SUBSTITUTE(SUBSTITUTE(_xlpm.raw,"_PIN","."),"PIN","."),_xlpm.mainPart,MID(_xlpm.cleanRaw,2,FIND(".",_xlpm.cleanRaw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508054</v>
      </c>
      <c r="G686" t="str">
        <f>_xlfn.LET(_xlpm.raw,_xlfn.XLOOKUP(A686,SITE3!$C$4:$C$1313,SITE3!$E$4:$E$1313),_xlpm.cleanRaw,SUBSTITUTE(SUBSTITUTE(_xlpm.raw,"_PIN","."),"PIN","."),_xlpm.mainPart,MID(_xlpm.cleanRaw,2,FIND(".",_xlpm.cleanRaw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H686" t="str">
        <f>_xlfn.LET(_xlpm.raw,_xlfn.XLOOKUP(A686,SITE5!$C$4:$C$1313,SITE5!$E$4:$E$1313),_xlpm.cleanRaw,SUBSTITUTE(SUBSTITUTE(_xlpm.raw,"_PIN","."),"PIN","."),_xlpm.mainPart,MID(_xlpm.cleanRaw,2,FIND(".",_xlpm.cleanRaw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808051</v>
      </c>
      <c r="I686" t="str">
        <f>""</f>
        <v/>
      </c>
      <c r="J686" t="str">
        <f t="shared" si="10"/>
        <v>BL33;KR1_MON_DN;SMPA3,RA203;18.0269999999999;22.473;508054;505073;808051;</v>
      </c>
    </row>
    <row r="687" spans="1:10">
      <c r="A687" t="s">
        <v>5336</v>
      </c>
      <c r="B687" t="str">
        <f>_xlfn.XLOOKUP(A687,SITE1!$R$4:$R$1313,SITE1!$S$4:$S$1313)</f>
        <v>VSS</v>
      </c>
      <c r="C687" t="str" cm="1">
        <f t="array" ref="C687">_xlfn.TEXTJOIN(",",TRUE,_xlfn.UNIQUE(TRANSPOSE(_xlfn.MAP(_xlfn.XLOOKUP(A687,SITE1!$C$4:$C$1313,SITE1!$F$4:$L$1313),_xlfn.LAMBDA(_xlpm.x,IF(_xlpm.x&lt;&gt;"",TRIM(CLEAN(LEFT(_xlpm.x,FIND(".",_xlpm.x &amp; ".")-1))),""))))))</f>
        <v/>
      </c>
      <c r="D687">
        <v>16.309999999999999</v>
      </c>
      <c r="E687">
        <v>22.472999999999999</v>
      </c>
      <c r="F687" t="str">
        <f>_xlfn.LET(_xlpm.raw,_xlfn.XLOOKUP(A687,SITE1!$C$4:$C$1313,SITE1!$E$4:$E$1313),_xlpm.cleanRaw,SUBSTITUTE(SUBSTITUTE(_xlpm.raw,"_PIN","."),"PIN","."),_xlpm.mainPart,MID(_xlpm.cleanRaw,2,FIND(".",_xlpm.cleanRaw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7" t="str">
        <f>_xlfn.LET(_xlpm.raw,_xlfn.XLOOKUP(A687,SITE3!$C$4:$C$1313,SITE3!$E$4:$E$1313),_xlpm.cleanRaw,SUBSTITUTE(SUBSTITUTE(_xlpm.raw,"_PIN","."),"PIN","."),_xlpm.mainPart,MID(_xlpm.cleanRaw,2,FIND(".",_xlpm.cleanRaw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7" t="str">
        <f>_xlfn.LET(_xlpm.raw,_xlfn.XLOOKUP(A687,SITE5!$C$4:$C$1313,SITE5!$E$4:$E$1313),_xlpm.cleanRaw,SUBSTITUTE(SUBSTITUTE(_xlpm.raw,"_PIN","."),"PIN","."),_xlpm.mainPart,MID(_xlpm.cleanRaw,2,FIND(".",_xlpm.cleanRaw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7" t="str">
        <f>""</f>
        <v/>
      </c>
      <c r="J687" t="str">
        <f t="shared" si="10"/>
        <v>BL37;VSS;;16.31;22.473;;;;</v>
      </c>
    </row>
    <row r="688" spans="1:10">
      <c r="A688" t="s">
        <v>5337</v>
      </c>
      <c r="B688" t="str">
        <f>_xlfn.XLOOKUP(A688,SITE1!$R$4:$R$1313,SITE1!$S$4:$S$1313)</f>
        <v>VSS</v>
      </c>
      <c r="C688" t="str" cm="1">
        <f t="array" ref="C688">_xlfn.TEXTJOIN(",",TRUE,_xlfn.UNIQUE(TRANSPOSE(_xlfn.MAP(_xlfn.XLOOKUP(A688,SITE1!$C$4:$C$1313,SITE1!$F$4:$L$1313),_xlfn.LAMBDA(_xlpm.x,IF(_xlpm.x&lt;&gt;"",TRIM(CLEAN(LEFT(_xlpm.x,FIND(".",_xlpm.x &amp; ".")-1))),""))))))</f>
        <v/>
      </c>
      <c r="D688">
        <v>14.5929999999999</v>
      </c>
      <c r="E688">
        <v>22.472999999999999</v>
      </c>
      <c r="F688" t="str">
        <f>_xlfn.LET(_xlpm.raw,_xlfn.XLOOKUP(A688,SITE1!$C$4:$C$1313,SITE1!$E$4:$E$1313),_xlpm.cleanRaw,SUBSTITUTE(SUBSTITUTE(_xlpm.raw,"_PIN","."),"PIN","."),_xlpm.mainPart,MID(_xlpm.cleanRaw,2,FIND(".",_xlpm.cleanRaw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8" t="str">
        <f>_xlfn.LET(_xlpm.raw,_xlfn.XLOOKUP(A688,SITE3!$C$4:$C$1313,SITE3!$E$4:$E$1313),_xlpm.cleanRaw,SUBSTITUTE(SUBSTITUTE(_xlpm.raw,"_PIN","."),"PIN","."),_xlpm.mainPart,MID(_xlpm.cleanRaw,2,FIND(".",_xlpm.cleanRaw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8" t="str">
        <f>_xlfn.LET(_xlpm.raw,_xlfn.XLOOKUP(A688,SITE5!$C$4:$C$1313,SITE5!$E$4:$E$1313),_xlpm.cleanRaw,SUBSTITUTE(SUBSTITUTE(_xlpm.raw,"_PIN","."),"PIN","."),_xlpm.mainPart,MID(_xlpm.cleanRaw,2,FIND(".",_xlpm.cleanRaw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8" t="str">
        <f>""</f>
        <v/>
      </c>
      <c r="J688" t="str">
        <f t="shared" si="10"/>
        <v>BL40;VSS;;14.5929999999999;22.473;;;;</v>
      </c>
    </row>
    <row r="689" spans="1:10">
      <c r="A689" t="s">
        <v>4178</v>
      </c>
      <c r="B689" t="str">
        <f>_xlfn.XLOOKUP(A689,SITE1!$R$4:$R$1313,SITE1!$S$4:$S$1313)</f>
        <v>GPP_D_14_SML0BDATA_SML0BDATAIE</v>
      </c>
      <c r="C689" t="str" cm="1">
        <f t="array" ref="C689">_xlfn.TEXTJOIN(",",TRUE,_xlfn.UNIQUE(TRANSPOSE(_xlfn.MAP(_xlfn.XLOOKUP(A689,SITE1!$C$4:$C$1313,SITE1!$F$4:$L$1313),_xlfn.LAMBDA(_xlpm.x,IF(_xlpm.x&lt;&gt;"",TRIM(CLEAN(LEFT(_xlpm.x,FIND(".",_xlpm.x &amp; ".")-1))),""))))))</f>
        <v/>
      </c>
      <c r="D689">
        <v>12.8759999999999</v>
      </c>
      <c r="E689">
        <v>22.472999999999999</v>
      </c>
      <c r="F689" t="str">
        <f>_xlfn.LET(_xlpm.raw,_xlfn.XLOOKUP(A689,SITE1!$C$4:$C$1313,SITE1!$E$4:$E$1313),_xlpm.cleanRaw,SUBSTITUTE(SUBSTITUTE(_xlpm.raw,"_PIN","."),"PIN","."),_xlpm.mainPart,MID(_xlpm.cleanRaw,2,FIND(".",_xlpm.cleanRaw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601006</v>
      </c>
      <c r="G689" t="str">
        <f>_xlfn.LET(_xlpm.raw,_xlfn.XLOOKUP(A689,SITE3!$C$4:$C$1313,SITE3!$E$4:$E$1313),_xlpm.cleanRaw,SUBSTITUTE(SUBSTITUTE(_xlpm.raw,"_PIN","."),"PIN","."),_xlpm.mainPart,MID(_xlpm.cleanRaw,2,FIND(".",_xlpm.cleanRaw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502044</v>
      </c>
      <c r="H689" t="str">
        <f>_xlfn.LET(_xlpm.raw,_xlfn.XLOOKUP(A689,SITE5!$C$4:$C$1313,SITE5!$E$4:$E$1313),_xlpm.cleanRaw,SUBSTITUTE(SUBSTITUTE(_xlpm.raw,"_PIN","."),"PIN","."),_xlpm.mainPart,MID(_xlpm.cleanRaw,2,FIND(".",_xlpm.cleanRaw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709006</v>
      </c>
      <c r="I689" t="str">
        <f>""</f>
        <v/>
      </c>
      <c r="J689" t="str">
        <f t="shared" si="10"/>
        <v>BL44;GPP_D_14_SML0BDATA_SML0BDATAIE;;12.8759999999999;22.473;601006;502044;709006;</v>
      </c>
    </row>
    <row r="690" spans="1:10">
      <c r="A690" t="s">
        <v>4237</v>
      </c>
      <c r="B690" t="str">
        <f>_xlfn.XLOOKUP(A690,SITE1!$R$4:$R$1313,SITE1!$S$4:$S$1313)</f>
        <v>GPP_E_9_USB2_OCB_0</v>
      </c>
      <c r="C690" t="str" cm="1">
        <f t="array" ref="C690">_xlfn.TEXTJOIN(",",TRUE,_xlfn.UNIQUE(TRANSPOSE(_xlfn.MAP(_xlfn.XLOOKUP(A690,SITE1!$C$4:$C$1313,SITE1!$F$4:$L$1313),_xlfn.LAMBDA(_xlpm.x,IF(_xlpm.x&lt;&gt;"",TRIM(CLEAN(LEFT(_xlpm.x,FIND(".",_xlpm.x &amp; ".")-1))),""))))))</f>
        <v/>
      </c>
      <c r="D690">
        <v>11.158999999999899</v>
      </c>
      <c r="E690">
        <v>22.472999999999999</v>
      </c>
      <c r="F690" t="str">
        <f>_xlfn.LET(_xlpm.raw,_xlfn.XLOOKUP(A690,SITE1!$C$4:$C$1313,SITE1!$E$4:$E$1313),_xlpm.cleanRaw,SUBSTITUTE(SUBSTITUTE(_xlpm.raw,"_PIN","."),"PIN","."),_xlpm.mainPart,MID(_xlpm.cleanRaw,2,FIND(".",_xlpm.cleanRaw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508059</v>
      </c>
      <c r="G690" t="str">
        <f>_xlfn.LET(_xlpm.raw,_xlfn.XLOOKUP(A690,SITE3!$C$4:$C$1313,SITE3!$E$4:$E$1313),_xlpm.cleanRaw,SUBSTITUTE(SUBSTITUTE(_xlpm.raw,"_PIN","."),"PIN","."),_xlpm.mainPart,MID(_xlpm.cleanRaw,2,FIND(".",_xlpm.cleanRaw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H690" t="str">
        <f>_xlfn.LET(_xlpm.raw,_xlfn.XLOOKUP(A690,SITE5!$C$4:$C$1313,SITE5!$E$4:$E$1313),_xlpm.cleanRaw,SUBSTITUTE(SUBSTITUTE(_xlpm.raw,"_PIN","."),"PIN","."),_xlpm.mainPart,MID(_xlpm.cleanRaw,2,FIND(".",_xlpm.cleanRaw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I690" t="str">
        <f>""</f>
        <v/>
      </c>
      <c r="J690" t="str">
        <f t="shared" si="10"/>
        <v>BL48;GPP_E_9_USB2_OCB_0;;11.1589999999999;22.473;508059;505071;808059;</v>
      </c>
    </row>
    <row r="691" spans="1:10">
      <c r="A691" t="s">
        <v>4921</v>
      </c>
      <c r="B691" t="str">
        <f>_xlfn.XLOOKUP(A691,SITE1!$R$4:$R$1313,SITE1!$S$4:$S$1313)</f>
        <v>USB3_1_TXN</v>
      </c>
      <c r="C691" t="str" cm="1">
        <f t="array" ref="C691">_xlfn.TEXTJOIN(",",TRUE,_xlfn.UNIQUE(TRANSPOSE(_xlfn.MAP(_xlfn.XLOOKUP(A691,SITE1!$C$4:$C$1313,SITE1!$F$4:$L$1313),_xlfn.LAMBDA(_xlpm.x,IF(_xlpm.x&lt;&gt;"",TRIM(CLEAN(LEFT(_xlpm.x,FIND(".",_xlpm.x &amp; ".")-1))),""))))))</f>
        <v>LA13</v>
      </c>
      <c r="D691">
        <v>9.4420000000000002</v>
      </c>
      <c r="E691">
        <v>22.472999999999999</v>
      </c>
      <c r="F691" t="str">
        <f>_xlfn.LET(_xlpm.raw,_xlfn.XLOOKUP(A691,SITE1!$C$4:$C$1313,SITE1!$E$4:$E$1313),_xlpm.cleanRaw,SUBSTITUTE(SUBSTITUTE(_xlpm.raw,"_PIN","."),"PIN","."),_xlpm.mainPart,MID(_xlpm.cleanRaw,2,FIND(".",_xlpm.cleanRaw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G691" t="str">
        <f>_xlfn.LET(_xlpm.raw,_xlfn.XLOOKUP(A691,SITE3!$C$4:$C$1313,SITE3!$E$4:$E$1313),_xlpm.cleanRaw,SUBSTITUTE(SUBSTITUTE(_xlpm.raw,"_PIN","."),"PIN","."),_xlpm.mainPart,MID(_xlpm.cleanRaw,2,FIND(".",_xlpm.cleanRaw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H691" t="str">
        <f>_xlfn.LET(_xlpm.raw,_xlfn.XLOOKUP(A691,SITE5!$C$4:$C$1313,SITE5!$E$4:$E$1313),_xlpm.cleanRaw,SUBSTITUTE(SUBSTITUTE(_xlpm.raw,"_PIN","."),"PIN","."),_xlpm.mainPart,MID(_xlpm.cleanRaw,2,FIND(".",_xlpm.cleanRaw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I691" t="str">
        <f>""</f>
        <v/>
      </c>
      <c r="J691" t="str">
        <f t="shared" si="10"/>
        <v>BL52;USB3_1_TXN;LA13;9.442;22.473;508042;504099;809099;</v>
      </c>
    </row>
    <row r="692" spans="1:10">
      <c r="A692" t="s">
        <v>4933</v>
      </c>
      <c r="B692" t="str">
        <f>_xlfn.XLOOKUP(A692,SITE1!$R$4:$R$1313,SITE1!$S$4:$S$1313)</f>
        <v>USB3_2_TXN</v>
      </c>
      <c r="C692" t="str" cm="1">
        <f t="array" ref="C692">_xlfn.TEXTJOIN(",",TRUE,_xlfn.UNIQUE(TRANSPOSE(_xlfn.MAP(_xlfn.XLOOKUP(A692,SITE1!$C$4:$C$1313,SITE1!$F$4:$L$1313),_xlfn.LAMBDA(_xlpm.x,IF(_xlpm.x&lt;&gt;"",TRIM(CLEAN(LEFT(_xlpm.x,FIND(".",_xlpm.x &amp; ".")-1))),""))))))</f>
        <v>CA239</v>
      </c>
      <c r="D692">
        <v>7.7249999999999899</v>
      </c>
      <c r="E692">
        <v>22.472999999999999</v>
      </c>
      <c r="F692" t="str">
        <f>_xlfn.LET(_xlpm.raw,_xlfn.XLOOKUP(A692,SITE1!$C$4:$C$1313,SITE1!$E$4:$E$1313),_xlpm.cleanRaw,SUBSTITUTE(SUBSTITUTE(_xlpm.raw,"_PIN","."),"PIN","."),_xlpm.mainPart,MID(_xlpm.cleanRaw,2,FIND(".",_xlpm.cleanRaw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2" t="str">
        <f>_xlfn.LET(_xlpm.raw,_xlfn.XLOOKUP(A692,SITE3!$C$4:$C$1313,SITE3!$E$4:$E$1313),_xlpm.cleanRaw,SUBSTITUTE(SUBSTITUTE(_xlpm.raw,"_PIN","."),"PIN","."),_xlpm.mainPart,MID(_xlpm.cleanRaw,2,FIND(".",_xlpm.cleanRaw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2" t="str">
        <f>_xlfn.LET(_xlpm.raw,_xlfn.XLOOKUP(A692,SITE5!$C$4:$C$1313,SITE5!$E$4:$E$1313),_xlpm.cleanRaw,SUBSTITUTE(SUBSTITUTE(_xlpm.raw,"_PIN","."),"PIN","."),_xlpm.mainPart,MID(_xlpm.cleanRaw,2,FIND(".",_xlpm.cleanRaw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2" t="str">
        <f>""</f>
        <v/>
      </c>
      <c r="J692" t="str">
        <f t="shared" si="10"/>
        <v>BL56;USB3_2_TXN;CA239;7.72499999999999;22.473;;;;</v>
      </c>
    </row>
    <row r="693" spans="1:10">
      <c r="A693" t="s">
        <v>4969</v>
      </c>
      <c r="B693" t="str">
        <f>_xlfn.XLOOKUP(A693,SITE1!$R$4:$R$1313,SITE1!$S$4:$S$1313)</f>
        <v>USB3_6_TXN</v>
      </c>
      <c r="C693" t="str" cm="1">
        <f t="array" ref="C693">_xlfn.TEXTJOIN(",",TRUE,_xlfn.UNIQUE(TRANSPOSE(_xlfn.MAP(_xlfn.XLOOKUP(A693,SITE1!$C$4:$C$1313,SITE1!$F$4:$L$1313),_xlfn.LAMBDA(_xlpm.x,IF(_xlpm.x&lt;&gt;"",TRIM(CLEAN(LEFT(_xlpm.x,FIND(".",_xlpm.x &amp; ".")-1))),""))))))</f>
        <v>LA14</v>
      </c>
      <c r="D693">
        <v>6.0079999999999902</v>
      </c>
      <c r="E693">
        <v>22.472999999999999</v>
      </c>
      <c r="F693" t="str">
        <f>_xlfn.LET(_xlpm.raw,_xlfn.XLOOKUP(A693,SITE1!$C$4:$C$1313,SITE1!$E$4:$E$1313),_xlpm.cleanRaw,SUBSTITUTE(SUBSTITUTE(_xlpm.raw,"_PIN","."),"PIN","."),_xlpm.mainPart,MID(_xlpm.cleanRaw,2,FIND(".",_xlpm.cleanRaw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G693" t="str">
        <f>_xlfn.LET(_xlpm.raw,_xlfn.XLOOKUP(A693,SITE3!$C$4:$C$1313,SITE3!$E$4:$E$1313),_xlpm.cleanRaw,SUBSTITUTE(SUBSTITUTE(_xlpm.raw,"_PIN","."),"PIN","."),_xlpm.mainPart,MID(_xlpm.cleanRaw,2,FIND(".",_xlpm.cleanRaw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H693" t="str">
        <f>_xlfn.LET(_xlpm.raw,_xlfn.XLOOKUP(A693,SITE5!$C$4:$C$1313,SITE5!$E$4:$E$1313),_xlpm.cleanRaw,SUBSTITUTE(SUBSTITUTE(_xlpm.raw,"_PIN","."),"PIN","."),_xlpm.mainPart,MID(_xlpm.cleanRaw,2,FIND(".",_xlpm.cleanRaw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I693" t="str">
        <f>""</f>
        <v/>
      </c>
      <c r="J693" t="str">
        <f t="shared" si="10"/>
        <v>BL59;USB3_6_TXN;LA14;6.00799999999999;22.473;507095;504095;809095;</v>
      </c>
    </row>
    <row r="694" spans="1:10">
      <c r="A694" t="s">
        <v>5339</v>
      </c>
      <c r="B694" t="str">
        <f>_xlfn.XLOOKUP(A694,SITE1!$R$4:$R$1313,SITE1!$S$4:$S$1313)</f>
        <v>VSS</v>
      </c>
      <c r="C694" t="str" cm="1">
        <f t="array" ref="C694">_xlfn.TEXTJOIN(",",TRUE,_xlfn.UNIQUE(TRANSPOSE(_xlfn.MAP(_xlfn.XLOOKUP(A694,SITE1!$C$4:$C$1313,SITE1!$F$4:$L$1313),_xlfn.LAMBDA(_xlpm.x,IF(_xlpm.x&lt;&gt;"",TRIM(CLEAN(LEFT(_xlpm.x,FIND(".",_xlpm.x &amp; ".")-1))),""))))))</f>
        <v/>
      </c>
      <c r="D694">
        <v>4.2909999999999897</v>
      </c>
      <c r="E694">
        <v>22.472999999999999</v>
      </c>
      <c r="F694" t="str">
        <f>_xlfn.LET(_xlpm.raw,_xlfn.XLOOKUP(A694,SITE1!$C$4:$C$1313,SITE1!$E$4:$E$1313),_xlpm.cleanRaw,SUBSTITUTE(SUBSTITUTE(_xlpm.raw,"_PIN","."),"PIN","."),_xlpm.mainPart,MID(_xlpm.cleanRaw,2,FIND(".",_xlpm.cleanRaw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4" t="str">
        <f>_xlfn.LET(_xlpm.raw,_xlfn.XLOOKUP(A694,SITE3!$C$4:$C$1313,SITE3!$E$4:$E$1313),_xlpm.cleanRaw,SUBSTITUTE(SUBSTITUTE(_xlpm.raw,"_PIN","."),"PIN","."),_xlpm.mainPart,MID(_xlpm.cleanRaw,2,FIND(".",_xlpm.cleanRaw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4" t="str">
        <f>_xlfn.LET(_xlpm.raw,_xlfn.XLOOKUP(A694,SITE5!$C$4:$C$1313,SITE5!$E$4:$E$1313),_xlpm.cleanRaw,SUBSTITUTE(SUBSTITUTE(_xlpm.raw,"_PIN","."),"PIN","."),_xlpm.mainPart,MID(_xlpm.cleanRaw,2,FIND(".",_xlpm.cleanRaw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4" t="str">
        <f>""</f>
        <v/>
      </c>
      <c r="J694" t="str">
        <f t="shared" si="10"/>
        <v>BL63;VSS;;4.29099999999999;22.473;;;;</v>
      </c>
    </row>
    <row r="695" spans="1:10">
      <c r="A695" t="s">
        <v>3665</v>
      </c>
      <c r="B695" t="str">
        <f>_xlfn.XLOOKUP(A695,SITE1!$R$4:$R$1313,SITE1!$S$4:$S$1313)</f>
        <v>USB3_9_PCIE_2_TXP</v>
      </c>
      <c r="C695" t="str" cm="1">
        <f t="array" ref="C695">_xlfn.TEXTJOIN(",",TRUE,_xlfn.UNIQUE(TRANSPOSE(_xlfn.MAP(_xlfn.XLOOKUP(A695,SITE1!$C$4:$C$1313,SITE1!$F$4:$L$1313),_xlfn.LAMBDA(_xlpm.x,IF(_xlpm.x&lt;&gt;"",TRIM(CLEAN(LEFT(_xlpm.x,FIND(".",_xlpm.x &amp; ".")-1))),""))))))</f>
        <v>CA250</v>
      </c>
      <c r="D695">
        <v>2.5739999999999901</v>
      </c>
      <c r="E695">
        <v>22.472999999999999</v>
      </c>
      <c r="F695" t="str">
        <f>_xlfn.LET(_xlpm.raw,_xlfn.XLOOKUP(A695,SITE1!$C$4:$C$1313,SITE1!$E$4:$E$1313),_xlpm.cleanRaw,SUBSTITUTE(SUBSTITUTE(_xlpm.raw,"_PIN","."),"PIN","."),_xlpm.mainPart,MID(_xlpm.cleanRaw,2,FIND(".",_xlpm.cleanRaw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5" t="str">
        <f>_xlfn.LET(_xlpm.raw,_xlfn.XLOOKUP(A695,SITE3!$C$4:$C$1313,SITE3!$E$4:$E$1313),_xlpm.cleanRaw,SUBSTITUTE(SUBSTITUTE(_xlpm.raw,"_PIN","."),"PIN","."),_xlpm.mainPart,MID(_xlpm.cleanRaw,2,FIND(".",_xlpm.cleanRaw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5" t="str">
        <f>_xlfn.LET(_xlpm.raw,_xlfn.XLOOKUP(A695,SITE5!$C$4:$C$1313,SITE5!$E$4:$E$1313),_xlpm.cleanRaw,SUBSTITUTE(SUBSTITUTE(_xlpm.raw,"_PIN","."),"PIN","."),_xlpm.mainPart,MID(_xlpm.cleanRaw,2,FIND(".",_xlpm.cleanRaw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5" t="str">
        <f>""</f>
        <v/>
      </c>
      <c r="J695" t="str">
        <f t="shared" si="10"/>
        <v>BL66;USB3_9_PCIE_2_TXP;CA250;2.57399999999999;22.473;;;;</v>
      </c>
    </row>
    <row r="696" spans="1:10">
      <c r="A696" t="s">
        <v>3475</v>
      </c>
      <c r="B696" t="str">
        <f>_xlfn.XLOOKUP(A696,SITE1!$R$4:$R$1313,SITE1!$S$4:$S$1313)</f>
        <v>VSS</v>
      </c>
      <c r="C696" t="str" cm="1">
        <f t="array" ref="C696">_xlfn.TEXTJOIN(",",TRUE,_xlfn.UNIQUE(TRANSPOSE(_xlfn.MAP(_xlfn.XLOOKUP(A696,SITE1!$C$4:$C$1313,SITE1!$F$4:$L$1313),_xlfn.LAMBDA(_xlpm.x,IF(_xlpm.x&lt;&gt;"",TRIM(CLEAN(LEFT(_xlpm.x,FIND(".",_xlpm.x &amp; ".")-1))),""))))))</f>
        <v/>
      </c>
      <c r="D696">
        <v>1.6599999999999899</v>
      </c>
      <c r="E696">
        <v>22.31</v>
      </c>
      <c r="F696" t="str">
        <f>_xlfn.LET(_xlpm.raw,_xlfn.XLOOKUP(A696,SITE1!$C$4:$C$1313,SITE1!$E$4:$E$1313),_xlpm.cleanRaw,SUBSTITUTE(SUBSTITUTE(_xlpm.raw,"_PIN","."),"PIN","."),_xlpm.mainPart,MID(_xlpm.cleanRaw,2,FIND(".",_xlpm.cleanRaw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6" t="str">
        <f>_xlfn.LET(_xlpm.raw,_xlfn.XLOOKUP(A696,SITE3!$C$4:$C$1313,SITE3!$E$4:$E$1313),_xlpm.cleanRaw,SUBSTITUTE(SUBSTITUTE(_xlpm.raw,"_PIN","."),"PIN","."),_xlpm.mainPart,MID(_xlpm.cleanRaw,2,FIND(".",_xlpm.cleanRaw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6" t="str">
        <f>_xlfn.LET(_xlpm.raw,_xlfn.XLOOKUP(A696,SITE5!$C$4:$C$1313,SITE5!$E$4:$E$1313),_xlpm.cleanRaw,SUBSTITUTE(SUBSTITUTE(_xlpm.raw,"_PIN","."),"PIN","."),_xlpm.mainPart,MID(_xlpm.cleanRaw,2,FIND(".",_xlpm.cleanRaw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6" t="str">
        <f>""</f>
        <v/>
      </c>
      <c r="J696" t="str">
        <f t="shared" si="10"/>
        <v>BL68;VSS;;1.65999999999999;22.31;;;;</v>
      </c>
    </row>
    <row r="697" spans="1:10">
      <c r="A697" t="s">
        <v>3471</v>
      </c>
      <c r="B697" t="str">
        <f>_xlfn.XLOOKUP(A697,SITE1!$R$4:$R$1313,SITE1!$S$4:$S$1313)</f>
        <v>VSS</v>
      </c>
      <c r="C697" t="str" cm="1">
        <f t="array" ref="C697">_xlfn.TEXTJOIN(",",TRUE,_xlfn.UNIQUE(TRANSPOSE(_xlfn.MAP(_xlfn.XLOOKUP(A697,SITE1!$C$4:$C$1313,SITE1!$F$4:$L$1313),_xlfn.LAMBDA(_xlpm.x,IF(_xlpm.x&lt;&gt;"",TRIM(CLEAN(LEFT(_xlpm.x,FIND(".",_xlpm.x &amp; ".")-1))),""))))))</f>
        <v/>
      </c>
      <c r="D697">
        <v>0.82999999999999796</v>
      </c>
      <c r="E697">
        <v>22.31</v>
      </c>
      <c r="F697" t="str">
        <f>_xlfn.LET(_xlpm.raw,_xlfn.XLOOKUP(A697,SITE1!$C$4:$C$1313,SITE1!$E$4:$E$1313),_xlpm.cleanRaw,SUBSTITUTE(SUBSTITUTE(_xlpm.raw,"_PIN","."),"PIN","."),_xlpm.mainPart,MID(_xlpm.cleanRaw,2,FIND(".",_xlpm.cleanRaw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7" t="str">
        <f>_xlfn.LET(_xlpm.raw,_xlfn.XLOOKUP(A697,SITE3!$C$4:$C$1313,SITE3!$E$4:$E$1313),_xlpm.cleanRaw,SUBSTITUTE(SUBSTITUTE(_xlpm.raw,"_PIN","."),"PIN","."),_xlpm.mainPart,MID(_xlpm.cleanRaw,2,FIND(".",_xlpm.cleanRaw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7" t="str">
        <f>_xlfn.LET(_xlpm.raw,_xlfn.XLOOKUP(A697,SITE5!$C$4:$C$1313,SITE5!$E$4:$E$1313),_xlpm.cleanRaw,SUBSTITUTE(SUBSTITUTE(_xlpm.raw,"_PIN","."),"PIN","."),_xlpm.mainPart,MID(_xlpm.cleanRaw,2,FIND(".",_xlpm.cleanRaw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7" t="str">
        <f>""</f>
        <v/>
      </c>
      <c r="J697" t="str">
        <f t="shared" si="10"/>
        <v>BL70;VSS;;0.829999999999998;22.31;;;;</v>
      </c>
    </row>
    <row r="698" spans="1:10">
      <c r="A698" t="s">
        <v>3467</v>
      </c>
      <c r="B698" t="str">
        <f>_xlfn.XLOOKUP(A698,SITE1!$R$4:$R$1313,SITE1!$S$4:$S$1313)</f>
        <v>VSS</v>
      </c>
      <c r="C698" t="str" cm="1">
        <f t="array" ref="C698">_xlfn.TEXTJOIN(",",TRUE,_xlfn.UNIQUE(TRANSPOSE(_xlfn.MAP(_xlfn.XLOOKUP(A698,SITE1!$C$4:$C$1313,SITE1!$F$4:$L$1313),_xlfn.LAMBDA(_xlpm.x,IF(_xlpm.x&lt;&gt;"",TRIM(CLEAN(LEFT(_xlpm.x,FIND(".",_xlpm.x &amp; ".")-1))),""))))))</f>
        <v/>
      </c>
      <c r="D698">
        <v>0</v>
      </c>
      <c r="E698">
        <v>22.31</v>
      </c>
      <c r="F698" t="str">
        <f>_xlfn.LET(_xlpm.raw,_xlfn.XLOOKUP(A698,SITE1!$C$4:$C$1313,SITE1!$E$4:$E$1313),_xlpm.cleanRaw,SUBSTITUTE(SUBSTITUTE(_xlpm.raw,"_PIN","."),"PIN","."),_xlpm.mainPart,MID(_xlpm.cleanRaw,2,FIND(".",_xlpm.cleanRaw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8" t="str">
        <f>_xlfn.LET(_xlpm.raw,_xlfn.XLOOKUP(A698,SITE3!$C$4:$C$1313,SITE3!$E$4:$E$1313),_xlpm.cleanRaw,SUBSTITUTE(SUBSTITUTE(_xlpm.raw,"_PIN","."),"PIN","."),_xlpm.mainPart,MID(_xlpm.cleanRaw,2,FIND(".",_xlpm.cleanRaw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8" t="str">
        <f>_xlfn.LET(_xlpm.raw,_xlfn.XLOOKUP(A698,SITE5!$C$4:$C$1313,SITE5!$E$4:$E$1313),_xlpm.cleanRaw,SUBSTITUTE(SUBSTITUTE(_xlpm.raw,"_PIN","."),"PIN","."),_xlpm.mainPart,MID(_xlpm.cleanRaw,2,FIND(".",_xlpm.cleanRaw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8" t="str">
        <f>""</f>
        <v/>
      </c>
      <c r="J698" t="str">
        <f t="shared" si="10"/>
        <v>BL72;VSS;;0;22.31;;;;</v>
      </c>
    </row>
    <row r="699" spans="1:10">
      <c r="A699" t="s">
        <v>4399</v>
      </c>
      <c r="B699" t="str">
        <f>_xlfn.XLOOKUP(A699,SITE1!$R$4:$R$1313,SITE1!$S$4:$S$1313)</f>
        <v>GPP_J_7_GBE_LED_3_1</v>
      </c>
      <c r="C699" t="str" cm="1">
        <f t="array" ref="C699">_xlfn.TEXTJOIN(",",TRUE,_xlfn.UNIQUE(TRANSPOSE(_xlfn.MAP(_xlfn.XLOOKUP(A699,SITE1!$C$4:$C$1313,SITE1!$F$4:$L$1313),_xlfn.LAMBDA(_xlpm.x,IF(_xlpm.x&lt;&gt;"",TRIM(CLEAN(LEFT(_xlpm.x,FIND(".",_xlpm.x &amp; ".")-1))),""))))))</f>
        <v/>
      </c>
      <c r="D699">
        <v>32.204999999999998</v>
      </c>
      <c r="E699">
        <v>22.81</v>
      </c>
      <c r="F699" t="str">
        <f>_xlfn.LET(_xlpm.raw,_xlfn.XLOOKUP(A699,SITE1!$C$4:$C$1313,SITE1!$E$4:$E$1313),_xlpm.cleanRaw,SUBSTITUTE(SUBSTITUTE(_xlpm.raw,"_PIN","."),"PIN","."),_xlpm.mainPart,MID(_xlpm.cleanRaw,2,FIND(".",_xlpm.cleanRaw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603087</v>
      </c>
      <c r="G699" t="str">
        <f>_xlfn.LET(_xlpm.raw,_xlfn.XLOOKUP(A699,SITE3!$C$4:$C$1313,SITE3!$E$4:$E$1313),_xlpm.cleanRaw,SUBSTITUTE(SUBSTITUTE(_xlpm.raw,"_PIN","."),"PIN","."),_xlpm.mainPart,MID(_xlpm.cleanRaw,2,FIND(".",_xlpm.cleanRaw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501087</v>
      </c>
      <c r="H699" t="str">
        <f>_xlfn.LET(_xlpm.raw,_xlfn.XLOOKUP(A699,SITE5!$C$4:$C$1313,SITE5!$E$4:$E$1313),_xlpm.cleanRaw,SUBSTITUTE(SUBSTITUTE(_xlpm.raw,"_PIN","."),"PIN","."),_xlpm.mainPart,MID(_xlpm.cleanRaw,2,FIND(".",_xlpm.cleanRaw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707087</v>
      </c>
      <c r="I699" t="str">
        <f>""</f>
        <v/>
      </c>
      <c r="J699" t="str">
        <f t="shared" si="10"/>
        <v>BM2;GPP_J_7_GBE_LED_3_1;;32.205;22.81;603087;501087;707087;</v>
      </c>
    </row>
    <row r="700" spans="1:10">
      <c r="A700" t="s">
        <v>4401</v>
      </c>
      <c r="B700" t="str">
        <f>_xlfn.XLOOKUP(A700,SITE1!$R$4:$R$1313,SITE1!$S$4:$S$1313)</f>
        <v>GPP_J_8_GBE_SCL_0</v>
      </c>
      <c r="C700" t="str" cm="1">
        <f t="array" ref="C700">_xlfn.TEXTJOIN(",",TRUE,_xlfn.UNIQUE(TRANSPOSE(_xlfn.MAP(_xlfn.XLOOKUP(A700,SITE1!$C$4:$C$1313,SITE1!$F$4:$L$1313),_xlfn.LAMBDA(_xlpm.x,IF(_xlpm.x&lt;&gt;"",TRIM(CLEAN(LEFT(_xlpm.x,FIND(".",_xlpm.x &amp; ".")-1))),""))))))</f>
        <v/>
      </c>
      <c r="D700">
        <v>31.375</v>
      </c>
      <c r="E700">
        <v>22.81</v>
      </c>
      <c r="F700" t="str">
        <f>_xlfn.LET(_xlpm.raw,_xlfn.XLOOKUP(A700,SITE1!$C$4:$C$1313,SITE1!$E$4:$E$1313),_xlpm.cleanRaw,SUBSTITUTE(SUBSTITUTE(_xlpm.raw,"_PIN","."),"PIN","."),_xlpm.mainPart,MID(_xlpm.cleanRaw,2,FIND(".",_xlpm.cleanRaw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700" t="str">
        <f>_xlfn.LET(_xlpm.raw,_xlfn.XLOOKUP(A700,SITE3!$C$4:$C$1313,SITE3!$E$4:$E$1313),_xlpm.cleanRaw,SUBSTITUTE(SUBSTITUTE(_xlpm.raw,"_PIN","."),"PIN","."),_xlpm.mainPart,MID(_xlpm.cleanRaw,2,FIND(".",_xlpm.cleanRaw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801040</v>
      </c>
      <c r="H700" t="str">
        <f>_xlfn.LET(_xlpm.raw,_xlfn.XLOOKUP(A700,SITE5!$C$4:$C$1313,SITE5!$E$4:$E$1313),_xlpm.cleanRaw,SUBSTITUTE(SUBSTITUTE(_xlpm.raw,"_PIN","."),"PIN","."),_xlpm.mainPart,MID(_xlpm.cleanRaw,2,FIND(".",_xlpm.cleanRaw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706040</v>
      </c>
      <c r="I700" t="str">
        <f>""</f>
        <v/>
      </c>
      <c r="J700" t="str">
        <f t="shared" si="10"/>
        <v>BM4;GPP_J_8_GBE_SCL_0;;31.375;22.81;604040;801040;706040;</v>
      </c>
    </row>
    <row r="701" spans="1:10">
      <c r="A701" t="s">
        <v>3592</v>
      </c>
      <c r="B701" t="str">
        <f>_xlfn.XLOOKUP(A701,SITE1!$R$4:$R$1313,SITE1!$S$4:$S$1313)</f>
        <v>VSS</v>
      </c>
      <c r="C701" t="str" cm="1">
        <f t="array" ref="C701">_xlfn.TEXTJOIN(",",TRUE,_xlfn.UNIQUE(TRANSPOSE(_xlfn.MAP(_xlfn.XLOOKUP(A701,SITE1!$C$4:$C$1313,SITE1!$F$4:$L$1313),_xlfn.LAMBDA(_xlpm.x,IF(_xlpm.x&lt;&gt;"",TRIM(CLEAN(LEFT(_xlpm.x,FIND(".",_xlpm.x &amp; ".")-1))),""))))))</f>
        <v/>
      </c>
      <c r="D701">
        <v>29.187999999999999</v>
      </c>
      <c r="E701">
        <v>22.968</v>
      </c>
      <c r="F701" t="str">
        <f>_xlfn.LET(_xlpm.raw,_xlfn.XLOOKUP(A701,SITE1!$C$4:$C$1313,SITE1!$E$4:$E$1313),_xlpm.cleanRaw,SUBSTITUTE(SUBSTITUTE(_xlpm.raw,"_PIN","."),"PIN","."),_xlpm.mainPart,MID(_xlpm.cleanRaw,2,FIND(".",_xlpm.cleanRaw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1" t="str">
        <f>_xlfn.LET(_xlpm.raw,_xlfn.XLOOKUP(A701,SITE3!$C$4:$C$1313,SITE3!$E$4:$E$1313),_xlpm.cleanRaw,SUBSTITUTE(SUBSTITUTE(_xlpm.raw,"_PIN","."),"PIN","."),_xlpm.mainPart,MID(_xlpm.cleanRaw,2,FIND(".",_xlpm.cleanRaw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1" t="str">
        <f>_xlfn.LET(_xlpm.raw,_xlfn.XLOOKUP(A701,SITE5!$C$4:$C$1313,SITE5!$E$4:$E$1313),_xlpm.cleanRaw,SUBSTITUTE(SUBSTITUTE(_xlpm.raw,"_PIN","."),"PIN","."),_xlpm.mainPart,MID(_xlpm.cleanRaw,2,FIND(".",_xlpm.cleanRaw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1" t="str">
        <f>""</f>
        <v/>
      </c>
      <c r="J701" t="str">
        <f t="shared" si="10"/>
        <v>BM9;VSS;;29.188;22.968;;;;</v>
      </c>
    </row>
    <row r="702" spans="1:10">
      <c r="A702" t="s">
        <v>3593</v>
      </c>
      <c r="B702" t="str">
        <f>_xlfn.XLOOKUP(A702,SITE1!$R$4:$R$1313,SITE1!$S$4:$S$1313)</f>
        <v>VSS</v>
      </c>
      <c r="C702" t="str" cm="1">
        <f t="array" ref="C702">_xlfn.TEXTJOIN(",",TRUE,_xlfn.UNIQUE(TRANSPOSE(_xlfn.MAP(_xlfn.XLOOKUP(A702,SITE1!$C$4:$C$1313,SITE1!$F$4:$L$1313),_xlfn.LAMBDA(_xlpm.x,IF(_xlpm.x&lt;&gt;"",TRIM(CLEAN(LEFT(_xlpm.x,FIND(".",_xlpm.x &amp; ".")-1))),""))))))</f>
        <v/>
      </c>
      <c r="D702">
        <v>27.470999999999901</v>
      </c>
      <c r="E702">
        <v>22.968</v>
      </c>
      <c r="F702" t="str">
        <f>_xlfn.LET(_xlpm.raw,_xlfn.XLOOKUP(A702,SITE1!$C$4:$C$1313,SITE1!$E$4:$E$1313),_xlpm.cleanRaw,SUBSTITUTE(SUBSTITUTE(_xlpm.raw,"_PIN","."),"PIN","."),_xlpm.mainPart,MID(_xlpm.cleanRaw,2,FIND(".",_xlpm.cleanRaw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2" t="str">
        <f>_xlfn.LET(_xlpm.raw,_xlfn.XLOOKUP(A702,SITE3!$C$4:$C$1313,SITE3!$E$4:$E$1313),_xlpm.cleanRaw,SUBSTITUTE(SUBSTITUTE(_xlpm.raw,"_PIN","."),"PIN","."),_xlpm.mainPart,MID(_xlpm.cleanRaw,2,FIND(".",_xlpm.cleanRaw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2" t="str">
        <f>_xlfn.LET(_xlpm.raw,_xlfn.XLOOKUP(A702,SITE5!$C$4:$C$1313,SITE5!$E$4:$E$1313),_xlpm.cleanRaw,SUBSTITUTE(SUBSTITUTE(_xlpm.raw,"_PIN","."),"PIN","."),_xlpm.mainPart,MID(_xlpm.cleanRaw,2,FIND(".",_xlpm.cleanRaw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2" t="str">
        <f>""</f>
        <v/>
      </c>
      <c r="J702" t="str">
        <f t="shared" si="10"/>
        <v>BM13;VSS;;27.4709999999999;22.968;;;;</v>
      </c>
    </row>
    <row r="703" spans="1:10">
      <c r="A703" t="s">
        <v>3594</v>
      </c>
      <c r="B703" t="str">
        <f>_xlfn.XLOOKUP(A703,SITE1!$R$4:$R$1313,SITE1!$S$4:$S$1313)</f>
        <v>VSS</v>
      </c>
      <c r="C703" t="str" cm="1">
        <f t="array" ref="C703">_xlfn.TEXTJOIN(",",TRUE,_xlfn.UNIQUE(TRANSPOSE(_xlfn.MAP(_xlfn.XLOOKUP(A703,SITE1!$C$4:$C$1313,SITE1!$F$4:$L$1313),_xlfn.LAMBDA(_xlpm.x,IF(_xlpm.x&lt;&gt;"",TRIM(CLEAN(LEFT(_xlpm.x,FIND(".",_xlpm.x &amp; ".")-1))),""))))))</f>
        <v/>
      </c>
      <c r="D703">
        <v>25.753999999999898</v>
      </c>
      <c r="E703">
        <v>22.968</v>
      </c>
      <c r="F703" t="str">
        <f>_xlfn.LET(_xlpm.raw,_xlfn.XLOOKUP(A703,SITE1!$C$4:$C$1313,SITE1!$E$4:$E$1313),_xlpm.cleanRaw,SUBSTITUTE(SUBSTITUTE(_xlpm.raw,"_PIN","."),"PIN","."),_xlpm.mainPart,MID(_xlpm.cleanRaw,2,FIND(".",_xlpm.cleanRaw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3" t="str">
        <f>_xlfn.LET(_xlpm.raw,_xlfn.XLOOKUP(A703,SITE3!$C$4:$C$1313,SITE3!$E$4:$E$1313),_xlpm.cleanRaw,SUBSTITUTE(SUBSTITUTE(_xlpm.raw,"_PIN","."),"PIN","."),_xlpm.mainPart,MID(_xlpm.cleanRaw,2,FIND(".",_xlpm.cleanRaw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3" t="str">
        <f>_xlfn.LET(_xlpm.raw,_xlfn.XLOOKUP(A703,SITE5!$C$4:$C$1313,SITE5!$E$4:$E$1313),_xlpm.cleanRaw,SUBSTITUTE(SUBSTITUTE(_xlpm.raw,"_PIN","."),"PIN","."),_xlpm.mainPart,MID(_xlpm.cleanRaw,2,FIND(".",_xlpm.cleanRaw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3" t="str">
        <f>""</f>
        <v/>
      </c>
      <c r="J703" t="str">
        <f t="shared" si="10"/>
        <v>BM17;VSS;;25.7539999999999;22.968;;;;</v>
      </c>
    </row>
    <row r="704" spans="1:10">
      <c r="A704" t="s">
        <v>4104</v>
      </c>
      <c r="B704" t="str">
        <f>_xlfn.XLOOKUP(A704,SITE1!$R$4:$R$1313,SITE1!$S$4:$S$1313)</f>
        <v>GPP_B_23MEIE_SML1ALERTB_PCHHOTB</v>
      </c>
      <c r="C704" t="str" cm="1">
        <f t="array" ref="C704">_xlfn.TEXTJOIN(",",TRUE,_xlfn.UNIQUE(TRANSPOSE(_xlfn.MAP(_xlfn.XLOOKUP(A704,SITE1!$C$4:$C$1313,SITE1!$F$4:$L$1313),_xlfn.LAMBDA(_xlpm.x,IF(_xlpm.x&lt;&gt;"",TRIM(CLEAN(LEFT(_xlpm.x,FIND(".",_xlpm.x &amp; ".")-1))),""))))))</f>
        <v/>
      </c>
      <c r="D704">
        <v>24.036999999999999</v>
      </c>
      <c r="E704">
        <v>22.968</v>
      </c>
      <c r="F704" t="str">
        <f>_xlfn.LET(_xlpm.raw,_xlfn.XLOOKUP(A704,SITE1!$C$4:$C$1313,SITE1!$E$4:$E$1313),_xlpm.cleanRaw,SUBSTITUTE(SUBSTITUTE(_xlpm.raw,"_PIN","."),"PIN","."),_xlpm.mainPart,MID(_xlpm.cleanRaw,2,FIND(".",_xlpm.cleanRaw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704" t="str">
        <f>_xlfn.LET(_xlpm.raw,_xlfn.XLOOKUP(A704,SITE3!$C$4:$C$1313,SITE3!$E$4:$E$1313),_xlpm.cleanRaw,SUBSTITUTE(SUBSTITUTE(_xlpm.raw,"_PIN","."),"PIN","."),_xlpm.mainPart,MID(_xlpm.cleanRaw,2,FIND(".",_xlpm.cleanRaw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704" t="str">
        <f>_xlfn.LET(_xlpm.raw,_xlfn.XLOOKUP(A704,SITE5!$C$4:$C$1313,SITE5!$E$4:$E$1313),_xlpm.cleanRaw,SUBSTITUTE(SUBSTITUTE(_xlpm.raw,"_PIN","."),"PIN","."),_xlpm.mainPart,MID(_xlpm.cleanRaw,2,FIND(".",_xlpm.cleanRaw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703024</v>
      </c>
      <c r="I704" t="str">
        <f>""</f>
        <v/>
      </c>
      <c r="J704" t="str">
        <f t="shared" si="10"/>
        <v>BM20;GPP_B_23MEIE_SML1ALERTB_PCHHOTB;;24.037;22.968;607024;804024;703024;</v>
      </c>
    </row>
    <row r="705" spans="1:10">
      <c r="A705" t="s">
        <v>4504</v>
      </c>
      <c r="B705" t="str">
        <f>_xlfn.XLOOKUP(A705,SITE1!$R$4:$R$1313,SITE1!$S$4:$S$1313)</f>
        <v>KR0_TX_DN1</v>
      </c>
      <c r="C705" t="str" cm="1">
        <f t="array" ref="C705">_xlfn.TEXTJOIN(",",TRUE,_xlfn.UNIQUE(TRANSPOSE(_xlfn.MAP(_xlfn.XLOOKUP(A705,SITE1!$C$4:$C$1313,SITE1!$F$4:$L$1313),_xlfn.LAMBDA(_xlpm.x,IF(_xlpm.x&lt;&gt;"",TRIM(CLEAN(LEFT(_xlpm.x,FIND(".",_xlpm.x &amp; ".")-1))),""))))))</f>
        <v>LA18</v>
      </c>
      <c r="D705">
        <v>22.32</v>
      </c>
      <c r="E705">
        <v>22.968</v>
      </c>
      <c r="F705" t="str">
        <f>_xlfn.LET(_xlpm.raw,_xlfn.XLOOKUP(A705,SITE1!$C$4:$C$1313,SITE1!$E$4:$E$1313),_xlpm.cleanRaw,SUBSTITUTE(SUBSTITUTE(_xlpm.raw,"_PIN","."),"PIN","."),_xlpm.mainPart,MID(_xlpm.cleanRaw,2,FIND(".",_xlpm.cleanRaw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602077</v>
      </c>
      <c r="G705" t="str">
        <f>_xlfn.LET(_xlpm.raw,_xlfn.XLOOKUP(A705,SITE3!$C$4:$C$1313,SITE3!$E$4:$E$1313),_xlpm.cleanRaw,SUBSTITUTE(SUBSTITUTE(_xlpm.raw,"_PIN","."),"PIN","."),_xlpm.mainPart,MID(_xlpm.cleanRaw,2,FIND(".",_xlpm.cleanRaw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H705" t="str">
        <f>_xlfn.LET(_xlpm.raw,_xlfn.XLOOKUP(A705,SITE5!$C$4:$C$1313,SITE5!$E$4:$E$1313),_xlpm.cleanRaw,SUBSTITUTE(SUBSTITUTE(_xlpm.raw,"_PIN","."),"PIN","."),_xlpm.mainPart,MID(_xlpm.cleanRaw,2,FIND(".",_xlpm.cleanRaw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708077</v>
      </c>
      <c r="I705" t="str">
        <f>""</f>
        <v/>
      </c>
      <c r="J705" t="str">
        <f t="shared" si="10"/>
        <v>BM24;KR0_TX_DN1;LA18;22.32;22.968;602077;502077;708077;</v>
      </c>
    </row>
    <row r="706" spans="1:10">
      <c r="A706" t="s">
        <v>3595</v>
      </c>
      <c r="B706" t="str">
        <f>_xlfn.XLOOKUP(A706,SITE1!$R$4:$R$1313,SITE1!$S$4:$S$1313)</f>
        <v>KR0_TX_DN0</v>
      </c>
      <c r="C706" t="str" cm="1">
        <f t="array" ref="C706">_xlfn.TEXTJOIN(",",TRUE,_xlfn.UNIQUE(TRANSPOSE(_xlfn.MAP(_xlfn.XLOOKUP(A706,SITE1!$C$4:$C$1313,SITE1!$F$4:$L$1313),_xlfn.LAMBDA(_xlpm.x,IF(_xlpm.x&lt;&gt;"",TRIM(CLEAN(LEFT(_xlpm.x,FIND(".",_xlpm.x &amp; ".")-1))),""))))))</f>
        <v>LA17</v>
      </c>
      <c r="D706">
        <v>20.602999999999899</v>
      </c>
      <c r="E706">
        <v>22.968</v>
      </c>
      <c r="F706" t="str">
        <f>_xlfn.LET(_xlpm.raw,_xlfn.XLOOKUP(A706,SITE1!$C$4:$C$1313,SITE1!$E$4:$E$1313),_xlpm.cleanRaw,SUBSTITUTE(SUBSTITUTE(_xlpm.raw,"_PIN","."),"PIN","."),_xlpm.mainPart,MID(_xlpm.cleanRaw,2,FIND(".",_xlpm.cleanRaw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706" t="str">
        <f>_xlfn.LET(_xlpm.raw,_xlfn.XLOOKUP(A706,SITE3!$C$4:$C$1313,SITE3!$E$4:$E$1313),_xlpm.cleanRaw,SUBSTITUTE(SUBSTITUTE(_xlpm.raw,"_PIN","."),"PIN","."),_xlpm.mainPart,MID(_xlpm.cleanRaw,2,FIND(".",_xlpm.cleanRaw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502056</v>
      </c>
      <c r="H706" t="str">
        <f>_xlfn.LET(_xlpm.raw,_xlfn.XLOOKUP(A706,SITE5!$C$4:$C$1313,SITE5!$E$4:$E$1313),_xlpm.cleanRaw,SUBSTITUTE(SUBSTITUTE(_xlpm.raw,"_PIN","."),"PIN","."),_xlpm.mainPart,MID(_xlpm.cleanRaw,2,FIND(".",_xlpm.cleanRaw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708056</v>
      </c>
      <c r="I706" t="str">
        <f>""</f>
        <v/>
      </c>
      <c r="J706" t="str">
        <f t="shared" ref="J706:J769" si="11">A706&amp;";"&amp;B706&amp;";"&amp;C706&amp;";"&amp;D706&amp;";"&amp;E706&amp;";"&amp;F706&amp;";"&amp;G706&amp;";"&amp;H706&amp;";"&amp;I706</f>
        <v>BM27;KR0_TX_DN0;LA17;20.6029999999999;22.968;602056;502056;708056;</v>
      </c>
    </row>
    <row r="707" spans="1:10">
      <c r="A707" t="s">
        <v>4536</v>
      </c>
      <c r="B707" t="str">
        <f>_xlfn.XLOOKUP(A707,SITE1!$R$4:$R$1313,SITE1!$S$4:$S$1313)</f>
        <v>KR1_TX_DP1</v>
      </c>
      <c r="C707" t="str" cm="1">
        <f t="array" ref="C707">_xlfn.TEXTJOIN(",",TRUE,_xlfn.UNIQUE(TRANSPOSE(_xlfn.MAP(_xlfn.XLOOKUP(A707,SITE1!$C$4:$C$1313,SITE1!$F$4:$L$1313),_xlfn.LAMBDA(_xlpm.x,IF(_xlpm.x&lt;&gt;"",TRIM(CLEAN(LEFT(_xlpm.x,FIND(".",_xlpm.x &amp; ".")-1))),""))))))</f>
        <v>LA20</v>
      </c>
      <c r="D707">
        <v>18.885999999999999</v>
      </c>
      <c r="E707">
        <v>22.968</v>
      </c>
      <c r="F707" t="str">
        <f>_xlfn.LET(_xlpm.raw,_xlfn.XLOOKUP(A707,SITE1!$C$4:$C$1313,SITE1!$E$4:$E$1313),_xlpm.cleanRaw,SUBSTITUTE(SUBSTITUTE(_xlpm.raw,"_PIN","."),"PIN","."),_xlpm.mainPart,MID(_xlpm.cleanRaw,2,FIND(".",_xlpm.cleanRaw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601007</v>
      </c>
      <c r="G707" t="str">
        <f>_xlfn.LET(_xlpm.raw,_xlfn.XLOOKUP(A707,SITE3!$C$4:$C$1313,SITE3!$E$4:$E$1313),_xlpm.cleanRaw,SUBSTITUTE(SUBSTITUTE(_xlpm.raw,"_PIN","."),"PIN","."),_xlpm.mainPart,MID(_xlpm.cleanRaw,2,FIND(".",_xlpm.cleanRaw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503007</v>
      </c>
      <c r="H707" t="str">
        <f>_xlfn.LET(_xlpm.raw,_xlfn.XLOOKUP(A707,SITE5!$C$4:$C$1313,SITE5!$E$4:$E$1313),_xlpm.cleanRaw,SUBSTITUTE(SUBSTITUTE(_xlpm.raw,"_PIN","."),"PIN","."),_xlpm.mainPart,MID(_xlpm.cleanRaw,2,FIND(".",_xlpm.cleanRaw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709007</v>
      </c>
      <c r="I707" t="str">
        <f>""</f>
        <v/>
      </c>
      <c r="J707" t="str">
        <f t="shared" si="11"/>
        <v>BM31;KR1_TX_DP1;LA20;18.886;22.968;601007;503007;709007;</v>
      </c>
    </row>
    <row r="708" spans="1:10">
      <c r="A708" t="s">
        <v>4529</v>
      </c>
      <c r="B708" t="str">
        <f>_xlfn.XLOOKUP(A708,SITE1!$R$4:$R$1313,SITE1!$S$4:$S$1313)</f>
        <v>KR1_TX_DN0</v>
      </c>
      <c r="C708" t="str" cm="1">
        <f t="array" ref="C708">_xlfn.TEXTJOIN(",",TRUE,_xlfn.UNIQUE(TRANSPOSE(_xlfn.MAP(_xlfn.XLOOKUP(A708,SITE1!$C$4:$C$1313,SITE1!$F$4:$L$1313),_xlfn.LAMBDA(_xlpm.x,IF(_xlpm.x&lt;&gt;"",TRIM(CLEAN(LEFT(_xlpm.x,FIND(".",_xlpm.x &amp; ".")-1))),""))))))</f>
        <v>LA19</v>
      </c>
      <c r="D708">
        <v>17.168999999999901</v>
      </c>
      <c r="E708">
        <v>22.968</v>
      </c>
      <c r="F708" t="str">
        <f>_xlfn.LET(_xlpm.raw,_xlfn.XLOOKUP(A708,SITE1!$C$4:$C$1313,SITE1!$E$4:$E$1313),_xlpm.cleanRaw,SUBSTITUTE(SUBSTITUTE(_xlpm.raw,"_PIN","."),"PIN","."),_xlpm.mainPart,MID(_xlpm.cleanRaw,2,FIND(".",_xlpm.cleanRaw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602080</v>
      </c>
      <c r="G708" t="str">
        <f>_xlfn.LET(_xlpm.raw,_xlfn.XLOOKUP(A708,SITE3!$C$4:$C$1313,SITE3!$E$4:$E$1313),_xlpm.cleanRaw,SUBSTITUTE(SUBSTITUTE(_xlpm.raw,"_PIN","."),"PIN","."),_xlpm.mainPart,MID(_xlpm.cleanRaw,2,FIND(".",_xlpm.cleanRaw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502080</v>
      </c>
      <c r="H708" t="str">
        <f>_xlfn.LET(_xlpm.raw,_xlfn.XLOOKUP(A708,SITE5!$C$4:$C$1313,SITE5!$E$4:$E$1313),_xlpm.cleanRaw,SUBSTITUTE(SUBSTITUTE(_xlpm.raw,"_PIN","."),"PIN","."),_xlpm.mainPart,MID(_xlpm.cleanRaw,2,FIND(".",_xlpm.cleanRaw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708080</v>
      </c>
      <c r="I708" t="str">
        <f>""</f>
        <v/>
      </c>
      <c r="J708" t="str">
        <f t="shared" si="11"/>
        <v>BM35;KR1_TX_DN0;LA19;17.1689999999999;22.968;602080;502080;708080;</v>
      </c>
    </row>
    <row r="709" spans="1:10">
      <c r="A709" t="s">
        <v>4204</v>
      </c>
      <c r="B709" t="str">
        <f>_xlfn.XLOOKUP(A709,SITE1!$R$4:$R$1313,SITE1!$S$4:$S$1313)</f>
        <v>GPP_D_5_SSP0_SFRM</v>
      </c>
      <c r="C709" t="str" cm="1">
        <f t="array" ref="C709">_xlfn.TEXTJOIN(",",TRUE,_xlfn.UNIQUE(TRANSPOSE(_xlfn.MAP(_xlfn.XLOOKUP(A709,SITE1!$C$4:$C$1313,SITE1!$F$4:$L$1313),_xlfn.LAMBDA(_xlpm.x,IF(_xlpm.x&lt;&gt;"",TRIM(CLEAN(LEFT(_xlpm.x,FIND(".",_xlpm.x &amp; ".")-1))),""))))))</f>
        <v/>
      </c>
      <c r="D709">
        <v>15.451000000000001</v>
      </c>
      <c r="E709">
        <v>22.968</v>
      </c>
      <c r="F709" t="str">
        <f>_xlfn.LET(_xlpm.raw,_xlfn.XLOOKUP(A709,SITE1!$C$4:$C$1313,SITE1!$E$4:$E$1313),_xlpm.cleanRaw,SUBSTITUTE(SUBSTITUTE(_xlpm.raw,"_PIN","."),"PIN","."),_xlpm.mainPart,MID(_xlpm.cleanRaw,2,FIND(".",_xlpm.cleanRaw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603114</v>
      </c>
      <c r="G709" t="str">
        <f>_xlfn.LET(_xlpm.raw,_xlfn.XLOOKUP(A709,SITE3!$C$4:$C$1313,SITE3!$E$4:$E$1313),_xlpm.cleanRaw,SUBSTITUTE(SUBSTITUTE(_xlpm.raw,"_PIN","."),"PIN","."),_xlpm.mainPart,MID(_xlpm.cleanRaw,2,FIND(".",_xlpm.cleanRaw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501114</v>
      </c>
      <c r="H709" t="str">
        <f>_xlfn.LET(_xlpm.raw,_xlfn.XLOOKUP(A709,SITE5!$C$4:$C$1313,SITE5!$E$4:$E$1313),_xlpm.cleanRaw,SUBSTITUTE(SUBSTITUTE(_xlpm.raw,"_PIN","."),"PIN","."),_xlpm.mainPart,MID(_xlpm.cleanRaw,2,FIND(".",_xlpm.cleanRaw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707114</v>
      </c>
      <c r="I709" t="str">
        <f>""</f>
        <v/>
      </c>
      <c r="J709" t="str">
        <f t="shared" si="11"/>
        <v>BM38;GPP_D_5_SSP0_SFRM;;15.451;22.968;603114;501114;707114;</v>
      </c>
    </row>
    <row r="710" spans="1:10">
      <c r="A710" t="s">
        <v>4202</v>
      </c>
      <c r="B710" t="str">
        <f>_xlfn.XLOOKUP(A710,SITE1!$R$4:$R$1313,SITE1!$S$4:$S$1313)</f>
        <v>GPP_D_4</v>
      </c>
      <c r="C710" t="str" cm="1">
        <f t="array" ref="C710">_xlfn.TEXTJOIN(",",TRUE,_xlfn.UNIQUE(TRANSPOSE(_xlfn.MAP(_xlfn.XLOOKUP(A710,SITE1!$C$4:$C$1313,SITE1!$F$4:$L$1313),_xlfn.LAMBDA(_xlpm.x,IF(_xlpm.x&lt;&gt;"",TRIM(CLEAN(LEFT(_xlpm.x,FIND(".",_xlpm.x &amp; ".")-1))),""))))))</f>
        <v/>
      </c>
      <c r="D710">
        <v>13.733999999999901</v>
      </c>
      <c r="E710">
        <v>22.968</v>
      </c>
      <c r="F710" t="str">
        <f>_xlfn.LET(_xlpm.raw,_xlfn.XLOOKUP(A710,SITE1!$C$4:$C$1313,SITE1!$E$4:$E$1313),_xlpm.cleanRaw,SUBSTITUTE(SUBSTITUTE(_xlpm.raw,"_PIN","."),"PIN","."),_xlpm.mainPart,MID(_xlpm.cleanRaw,2,FIND(".",_xlpm.cleanRaw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602062</v>
      </c>
      <c r="G710" t="str">
        <f>_xlfn.LET(_xlpm.raw,_xlfn.XLOOKUP(A710,SITE3!$C$4:$C$1313,SITE3!$E$4:$E$1313),_xlpm.cleanRaw,SUBSTITUTE(SUBSTITUTE(_xlpm.raw,"_PIN","."),"PIN","."),_xlpm.mainPart,MID(_xlpm.cleanRaw,2,FIND(".",_xlpm.cleanRaw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502062</v>
      </c>
      <c r="H710" t="str">
        <f>_xlfn.LET(_xlpm.raw,_xlfn.XLOOKUP(A710,SITE5!$C$4:$C$1313,SITE5!$E$4:$E$1313),_xlpm.cleanRaw,SUBSTITUTE(SUBSTITUTE(_xlpm.raw,"_PIN","."),"PIN","."),_xlpm.mainPart,MID(_xlpm.cleanRaw,2,FIND(".",_xlpm.cleanRaw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708062</v>
      </c>
      <c r="I710" t="str">
        <f>""</f>
        <v/>
      </c>
      <c r="J710" t="str">
        <f t="shared" si="11"/>
        <v>BM42;GPP_D_4;;13.7339999999999;22.968;602062;502062;708062;</v>
      </c>
    </row>
    <row r="711" spans="1:10">
      <c r="A711" t="s">
        <v>5340</v>
      </c>
      <c r="B711" t="str">
        <f>_xlfn.XLOOKUP(A711,SITE1!$R$4:$R$1313,SITE1!$S$4:$S$1313)</f>
        <v>VSS</v>
      </c>
      <c r="C711" t="str" cm="1">
        <f t="array" ref="C711">_xlfn.TEXTJOIN(",",TRUE,_xlfn.UNIQUE(TRANSPOSE(_xlfn.MAP(_xlfn.XLOOKUP(A711,SITE1!$C$4:$C$1313,SITE1!$F$4:$L$1313),_xlfn.LAMBDA(_xlpm.x,IF(_xlpm.x&lt;&gt;"",TRIM(CLEAN(LEFT(_xlpm.x,FIND(".",_xlpm.x &amp; ".")-1))),""))))))</f>
        <v/>
      </c>
      <c r="D711">
        <v>12.016999999999999</v>
      </c>
      <c r="E711">
        <v>22.968</v>
      </c>
      <c r="F711" t="str">
        <f>_xlfn.LET(_xlpm.raw,_xlfn.XLOOKUP(A711,SITE1!$C$4:$C$1313,SITE1!$E$4:$E$1313),_xlpm.cleanRaw,SUBSTITUTE(SUBSTITUTE(_xlpm.raw,"_PIN","."),"PIN","."),_xlpm.mainPart,MID(_xlpm.cleanRaw,2,FIND(".",_xlpm.cleanRaw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1" t="str">
        <f>_xlfn.LET(_xlpm.raw,_xlfn.XLOOKUP(A711,SITE3!$C$4:$C$1313,SITE3!$E$4:$E$1313),_xlpm.cleanRaw,SUBSTITUTE(SUBSTITUTE(_xlpm.raw,"_PIN","."),"PIN","."),_xlpm.mainPart,MID(_xlpm.cleanRaw,2,FIND(".",_xlpm.cleanRaw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1" t="str">
        <f>_xlfn.LET(_xlpm.raw,_xlfn.XLOOKUP(A711,SITE5!$C$4:$C$1313,SITE5!$E$4:$E$1313),_xlpm.cleanRaw,SUBSTITUTE(SUBSTITUTE(_xlpm.raw,"_PIN","."),"PIN","."),_xlpm.mainPart,MID(_xlpm.cleanRaw,2,FIND(".",_xlpm.cleanRaw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1" t="str">
        <f>""</f>
        <v/>
      </c>
      <c r="J711" t="str">
        <f t="shared" si="11"/>
        <v>BM46;VSS;;12.017;22.968;;;;</v>
      </c>
    </row>
    <row r="712" spans="1:10">
      <c r="A712" t="s">
        <v>5341</v>
      </c>
      <c r="B712" t="str">
        <f>_xlfn.XLOOKUP(A712,SITE1!$R$4:$R$1313,SITE1!$S$4:$S$1313)</f>
        <v>VSS</v>
      </c>
      <c r="C712" t="str" cm="1">
        <f t="array" ref="C712">_xlfn.TEXTJOIN(",",TRUE,_xlfn.UNIQUE(TRANSPOSE(_xlfn.MAP(_xlfn.XLOOKUP(A712,SITE1!$C$4:$C$1313,SITE1!$F$4:$L$1313),_xlfn.LAMBDA(_xlpm.x,IF(_xlpm.x&lt;&gt;"",TRIM(CLEAN(LEFT(_xlpm.x,FIND(".",_xlpm.x &amp; ".")-1))),""))))))</f>
        <v/>
      </c>
      <c r="D712">
        <v>10.299999999999899</v>
      </c>
      <c r="E712">
        <v>22.968</v>
      </c>
      <c r="F712" t="str">
        <f>_xlfn.LET(_xlpm.raw,_xlfn.XLOOKUP(A712,SITE1!$C$4:$C$1313,SITE1!$E$4:$E$1313),_xlpm.cleanRaw,SUBSTITUTE(SUBSTITUTE(_xlpm.raw,"_PIN","."),"PIN","."),_xlpm.mainPart,MID(_xlpm.cleanRaw,2,FIND(".",_xlpm.cleanRaw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2" t="str">
        <f>_xlfn.LET(_xlpm.raw,_xlfn.XLOOKUP(A712,SITE3!$C$4:$C$1313,SITE3!$E$4:$E$1313),_xlpm.cleanRaw,SUBSTITUTE(SUBSTITUTE(_xlpm.raw,"_PIN","."),"PIN","."),_xlpm.mainPart,MID(_xlpm.cleanRaw,2,FIND(".",_xlpm.cleanRaw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2" t="str">
        <f>_xlfn.LET(_xlpm.raw,_xlfn.XLOOKUP(A712,SITE5!$C$4:$C$1313,SITE5!$E$4:$E$1313),_xlpm.cleanRaw,SUBSTITUTE(SUBSTITUTE(_xlpm.raw,"_PIN","."),"PIN","."),_xlpm.mainPart,MID(_xlpm.cleanRaw,2,FIND(".",_xlpm.cleanRaw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2" t="str">
        <f>""</f>
        <v/>
      </c>
      <c r="J712" t="str">
        <f t="shared" si="11"/>
        <v>BM50;VSS;;10.2999999999999;22.968;;;;</v>
      </c>
    </row>
    <row r="713" spans="1:10">
      <c r="A713" t="s">
        <v>4939</v>
      </c>
      <c r="B713" t="str">
        <f>_xlfn.XLOOKUP(A713,SITE1!$R$4:$R$1313,SITE1!$S$4:$S$1313)</f>
        <v>USB3_3_TXN</v>
      </c>
      <c r="C713" t="str" cm="1">
        <f t="array" ref="C713">_xlfn.TEXTJOIN(",",TRUE,_xlfn.UNIQUE(TRANSPOSE(_xlfn.MAP(_xlfn.XLOOKUP(A713,SITE1!$C$4:$C$1313,SITE1!$F$4:$L$1313),_xlfn.LAMBDA(_xlpm.x,IF(_xlpm.x&lt;&gt;"",TRIM(CLEAN(LEFT(_xlpm.x,FIND(".",_xlpm.x &amp; ".")-1))),""))))))</f>
        <v>CA241</v>
      </c>
      <c r="D713">
        <v>8.5829999999999895</v>
      </c>
      <c r="E713">
        <v>22.968</v>
      </c>
      <c r="F713" t="str">
        <f>_xlfn.LET(_xlpm.raw,_xlfn.XLOOKUP(A713,SITE1!$C$4:$C$1313,SITE1!$E$4:$E$1313),_xlpm.cleanRaw,SUBSTITUTE(SUBSTITUTE(_xlpm.raw,"_PIN","."),"PIN","."),_xlpm.mainPart,MID(_xlpm.cleanRaw,2,FIND(".",_xlpm.cleanRaw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3" t="str">
        <f>_xlfn.LET(_xlpm.raw,_xlfn.XLOOKUP(A713,SITE3!$C$4:$C$1313,SITE3!$E$4:$E$1313),_xlpm.cleanRaw,SUBSTITUTE(SUBSTITUTE(_xlpm.raw,"_PIN","."),"PIN","."),_xlpm.mainPart,MID(_xlpm.cleanRaw,2,FIND(".",_xlpm.cleanRaw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3" t="str">
        <f>_xlfn.LET(_xlpm.raw,_xlfn.XLOOKUP(A713,SITE5!$C$4:$C$1313,SITE5!$E$4:$E$1313),_xlpm.cleanRaw,SUBSTITUTE(SUBSTITUTE(_xlpm.raw,"_PIN","."),"PIN","."),_xlpm.mainPart,MID(_xlpm.cleanRaw,2,FIND(".",_xlpm.cleanRaw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3" t="str">
        <f>""</f>
        <v/>
      </c>
      <c r="J713" t="str">
        <f t="shared" si="11"/>
        <v>BM54;USB3_3_TXN;CA241;8.58299999999999;22.968;;;;</v>
      </c>
    </row>
    <row r="714" spans="1:10">
      <c r="A714" t="s">
        <v>5342</v>
      </c>
      <c r="B714" t="str">
        <f>_xlfn.XLOOKUP(A714,SITE1!$R$4:$R$1313,SITE1!$S$4:$S$1313)</f>
        <v>VSS</v>
      </c>
      <c r="C714" t="str" cm="1">
        <f t="array" ref="C714">_xlfn.TEXTJOIN(",",TRUE,_xlfn.UNIQUE(TRANSPOSE(_xlfn.MAP(_xlfn.XLOOKUP(A714,SITE1!$C$4:$C$1313,SITE1!$F$4:$L$1313),_xlfn.LAMBDA(_xlpm.x,IF(_xlpm.x&lt;&gt;"",TRIM(CLEAN(LEFT(_xlpm.x,FIND(".",_xlpm.x &amp; ".")-1))),""))))))</f>
        <v/>
      </c>
      <c r="D714">
        <v>6.8659999999999997</v>
      </c>
      <c r="E714">
        <v>22.968</v>
      </c>
      <c r="F714" t="str">
        <f>_xlfn.LET(_xlpm.raw,_xlfn.XLOOKUP(A714,SITE1!$C$4:$C$1313,SITE1!$E$4:$E$1313),_xlpm.cleanRaw,SUBSTITUTE(SUBSTITUTE(_xlpm.raw,"_PIN","."),"PIN","."),_xlpm.mainPart,MID(_xlpm.cleanRaw,2,FIND(".",_xlpm.cleanRaw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4" t="str">
        <f>_xlfn.LET(_xlpm.raw,_xlfn.XLOOKUP(A714,SITE3!$C$4:$C$1313,SITE3!$E$4:$E$1313),_xlpm.cleanRaw,SUBSTITUTE(SUBSTITUTE(_xlpm.raw,"_PIN","."),"PIN","."),_xlpm.mainPart,MID(_xlpm.cleanRaw,2,FIND(".",_xlpm.cleanRaw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4" t="str">
        <f>_xlfn.LET(_xlpm.raw,_xlfn.XLOOKUP(A714,SITE5!$C$4:$C$1313,SITE5!$E$4:$E$1313),_xlpm.cleanRaw,SUBSTITUTE(SUBSTITUTE(_xlpm.raw,"_PIN","."),"PIN","."),_xlpm.mainPart,MID(_xlpm.cleanRaw,2,FIND(".",_xlpm.cleanRaw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4" t="str">
        <f>""</f>
        <v/>
      </c>
      <c r="J714" t="str">
        <f t="shared" si="11"/>
        <v>BM58;VSS;;6.866;22.968;;;;</v>
      </c>
    </row>
    <row r="715" spans="1:10">
      <c r="A715" t="s">
        <v>3638</v>
      </c>
      <c r="B715" t="str">
        <f>_xlfn.XLOOKUP(A715,SITE1!$R$4:$R$1313,SITE1!$S$4:$S$1313)</f>
        <v>USB3_6_TXP</v>
      </c>
      <c r="C715" t="str" cm="1">
        <f t="array" ref="C715">_xlfn.TEXTJOIN(",",TRUE,_xlfn.UNIQUE(TRANSPOSE(_xlfn.MAP(_xlfn.XLOOKUP(A715,SITE1!$C$4:$C$1313,SITE1!$F$4:$L$1313),_xlfn.LAMBDA(_xlpm.x,IF(_xlpm.x&lt;&gt;"",TRIM(CLEAN(LEFT(_xlpm.x,FIND(".",_xlpm.x &amp; ".")-1))),""))))))</f>
        <v>LA14</v>
      </c>
      <c r="D715">
        <v>5.149</v>
      </c>
      <c r="E715">
        <v>22.968</v>
      </c>
      <c r="F715" t="str">
        <f>_xlfn.LET(_xlpm.raw,_xlfn.XLOOKUP(A715,SITE1!$C$4:$C$1313,SITE1!$E$4:$E$1313),_xlpm.cleanRaw,SUBSTITUTE(SUBSTITUTE(_xlpm.raw,"_PIN","."),"PIN","."),_xlpm.mainPart,MID(_xlpm.cleanRaw,2,FIND(".",_xlpm.cleanRaw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507093</v>
      </c>
      <c r="G715" t="str">
        <f>_xlfn.LET(_xlpm.raw,_xlfn.XLOOKUP(A715,SITE3!$C$4:$C$1313,SITE3!$E$4:$E$1313),_xlpm.cleanRaw,SUBSTITUTE(SUBSTITUTE(_xlpm.raw,"_PIN","."),"PIN","."),_xlpm.mainPart,MID(_xlpm.cleanRaw,2,FIND(".",_xlpm.cleanRaw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H715" t="str">
        <f>_xlfn.LET(_xlpm.raw,_xlfn.XLOOKUP(A715,SITE5!$C$4:$C$1313,SITE5!$E$4:$E$1313),_xlpm.cleanRaw,SUBSTITUTE(SUBSTITUTE(_xlpm.raw,"_PIN","."),"PIN","."),_xlpm.mainPart,MID(_xlpm.cleanRaw,2,FIND(".",_xlpm.cleanRaw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809093</v>
      </c>
      <c r="I715" t="str">
        <f>""</f>
        <v/>
      </c>
      <c r="J715" t="str">
        <f t="shared" si="11"/>
        <v>BM61;USB3_6_TXP;LA14;5.149;22.968;507093;504093;809093;</v>
      </c>
    </row>
    <row r="716" spans="1:10">
      <c r="A716" t="s">
        <v>3666</v>
      </c>
      <c r="B716" t="str">
        <f>_xlfn.XLOOKUP(A716,SITE1!$R$4:$R$1313,SITE1!$S$4:$S$1313)</f>
        <v>USB3_8_PCIE_1_TXN</v>
      </c>
      <c r="C716" t="str" cm="1">
        <f t="array" ref="C716">_xlfn.TEXTJOIN(",",TRUE,_xlfn.UNIQUE(TRANSPOSE(_xlfn.MAP(_xlfn.XLOOKUP(A716,SITE1!$C$4:$C$1313,SITE1!$F$4:$L$1313),_xlfn.LAMBDA(_xlpm.x,IF(_xlpm.x&lt;&gt;"",TRIM(CLEAN(LEFT(_xlpm.x,FIND(".",_xlpm.x &amp; ".")-1))),""))))))</f>
        <v>CA247</v>
      </c>
      <c r="D716">
        <v>3.4319999999999902</v>
      </c>
      <c r="E716">
        <v>22.968</v>
      </c>
      <c r="F716" t="str">
        <f>_xlfn.LET(_xlpm.raw,_xlfn.XLOOKUP(A716,SITE1!$C$4:$C$1313,SITE1!$E$4:$E$1313),_xlpm.cleanRaw,SUBSTITUTE(SUBSTITUTE(_xlpm.raw,"_PIN","."),"PIN","."),_xlpm.mainPart,MID(_xlpm.cleanRaw,2,FIND(".",_xlpm.cleanRaw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6" t="str">
        <f>_xlfn.LET(_xlpm.raw,_xlfn.XLOOKUP(A716,SITE3!$C$4:$C$1313,SITE3!$E$4:$E$1313),_xlpm.cleanRaw,SUBSTITUTE(SUBSTITUTE(_xlpm.raw,"_PIN","."),"PIN","."),_xlpm.mainPart,MID(_xlpm.cleanRaw,2,FIND(".",_xlpm.cleanRaw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6" t="str">
        <f>_xlfn.LET(_xlpm.raw,_xlfn.XLOOKUP(A716,SITE5!$C$4:$C$1313,SITE5!$E$4:$E$1313),_xlpm.cleanRaw,SUBSTITUTE(SUBSTITUTE(_xlpm.raw,"_PIN","."),"PIN","."),_xlpm.mainPart,MID(_xlpm.cleanRaw,2,FIND(".",_xlpm.cleanRaw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6" t="str">
        <f>""</f>
        <v/>
      </c>
      <c r="J716" t="str">
        <f t="shared" si="11"/>
        <v>BM65;USB3_8_PCIE_1_TXN;CA247;3.43199999999999;22.968;;;;</v>
      </c>
    </row>
    <row r="717" spans="1:10">
      <c r="A717" t="s">
        <v>3474</v>
      </c>
      <c r="B717" t="str">
        <f>_xlfn.XLOOKUP(A717,SITE1!$R$4:$R$1313,SITE1!$S$4:$S$1313)</f>
        <v>VSS</v>
      </c>
      <c r="C717" t="str" cm="1">
        <f t="array" ref="C717">_xlfn.TEXTJOIN(",",TRUE,_xlfn.UNIQUE(TRANSPOSE(_xlfn.MAP(_xlfn.XLOOKUP(A717,SITE1!$C$4:$C$1313,SITE1!$F$4:$L$1313),_xlfn.LAMBDA(_xlpm.x,IF(_xlpm.x&lt;&gt;"",TRIM(CLEAN(LEFT(_xlpm.x,FIND(".",_xlpm.x &amp; ".")-1))),""))))))</f>
        <v/>
      </c>
      <c r="D717">
        <v>1.2449999999999899</v>
      </c>
      <c r="E717">
        <v>22.81</v>
      </c>
      <c r="F717" t="str">
        <f>_xlfn.LET(_xlpm.raw,_xlfn.XLOOKUP(A717,SITE1!$C$4:$C$1313,SITE1!$E$4:$E$1313),_xlpm.cleanRaw,SUBSTITUTE(SUBSTITUTE(_xlpm.raw,"_PIN","."),"PIN","."),_xlpm.mainPart,MID(_xlpm.cleanRaw,2,FIND(".",_xlpm.cleanRaw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7" t="str">
        <f>_xlfn.LET(_xlpm.raw,_xlfn.XLOOKUP(A717,SITE3!$C$4:$C$1313,SITE3!$E$4:$E$1313),_xlpm.cleanRaw,SUBSTITUTE(SUBSTITUTE(_xlpm.raw,"_PIN","."),"PIN","."),_xlpm.mainPart,MID(_xlpm.cleanRaw,2,FIND(".",_xlpm.cleanRaw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7" t="str">
        <f>_xlfn.LET(_xlpm.raw,_xlfn.XLOOKUP(A717,SITE5!$C$4:$C$1313,SITE5!$E$4:$E$1313),_xlpm.cleanRaw,SUBSTITUTE(SUBSTITUTE(_xlpm.raw,"_PIN","."),"PIN","."),_xlpm.mainPart,MID(_xlpm.cleanRaw,2,FIND(".",_xlpm.cleanRaw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7" t="str">
        <f>""</f>
        <v/>
      </c>
      <c r="J717" t="str">
        <f t="shared" si="11"/>
        <v>BM69;VSS;;1.24499999999999;22.81;;;;</v>
      </c>
    </row>
    <row r="718" spans="1:10">
      <c r="A718" t="s">
        <v>3470</v>
      </c>
      <c r="B718" t="str">
        <f>_xlfn.XLOOKUP(A718,SITE1!$R$4:$R$1313,SITE1!$S$4:$S$1313)</f>
        <v>VSS</v>
      </c>
      <c r="C718" t="str" cm="1">
        <f t="array" ref="C718">_xlfn.TEXTJOIN(",",TRUE,_xlfn.UNIQUE(TRANSPOSE(_xlfn.MAP(_xlfn.XLOOKUP(A718,SITE1!$C$4:$C$1313,SITE1!$F$4:$L$1313),_xlfn.LAMBDA(_xlpm.x,IF(_xlpm.x&lt;&gt;"",TRIM(CLEAN(LEFT(_xlpm.x,FIND(".",_xlpm.x &amp; ".")-1))),""))))))</f>
        <v/>
      </c>
      <c r="D718">
        <v>0.41499999999999898</v>
      </c>
      <c r="E718">
        <v>22.81</v>
      </c>
      <c r="F718" t="str">
        <f>_xlfn.LET(_xlpm.raw,_xlfn.XLOOKUP(A718,SITE1!$C$4:$C$1313,SITE1!$E$4:$E$1313),_xlpm.cleanRaw,SUBSTITUTE(SUBSTITUTE(_xlpm.raw,"_PIN","."),"PIN","."),_xlpm.mainPart,MID(_xlpm.cleanRaw,2,FIND(".",_xlpm.cleanRaw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8" t="str">
        <f>_xlfn.LET(_xlpm.raw,_xlfn.XLOOKUP(A718,SITE3!$C$4:$C$1313,SITE3!$E$4:$E$1313),_xlpm.cleanRaw,SUBSTITUTE(SUBSTITUTE(_xlpm.raw,"_PIN","."),"PIN","."),_xlpm.mainPart,MID(_xlpm.cleanRaw,2,FIND(".",_xlpm.cleanRaw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8" t="str">
        <f>_xlfn.LET(_xlpm.raw,_xlfn.XLOOKUP(A718,SITE5!$C$4:$C$1313,SITE5!$E$4:$E$1313),_xlpm.cleanRaw,SUBSTITUTE(SUBSTITUTE(_xlpm.raw,"_PIN","."),"PIN","."),_xlpm.mainPart,MID(_xlpm.cleanRaw,2,FIND(".",_xlpm.cleanRaw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8" t="str">
        <f>""</f>
        <v/>
      </c>
      <c r="J718" t="str">
        <f t="shared" si="11"/>
        <v>BM71;VSS;;0.414999999999999;22.81;;;;</v>
      </c>
    </row>
    <row r="719" spans="1:10">
      <c r="A719" t="s">
        <v>4403</v>
      </c>
      <c r="B719" t="str">
        <f>_xlfn.XLOOKUP(A719,SITE1!$R$4:$R$1313,SITE1!$S$4:$S$1313)</f>
        <v>GPP_J_9_GBE_SDA_0</v>
      </c>
      <c r="C719" t="str" cm="1">
        <f t="array" ref="C719">_xlfn.TEXTJOIN(",",TRUE,_xlfn.UNIQUE(TRANSPOSE(_xlfn.MAP(_xlfn.XLOOKUP(A719,SITE1!$C$4:$C$1313,SITE1!$F$4:$L$1313),_xlfn.LAMBDA(_xlpm.x,IF(_xlpm.x&lt;&gt;"",TRIM(CLEAN(LEFT(_xlpm.x,FIND(".",_xlpm.x &amp; ".")-1))),""))))))</f>
        <v/>
      </c>
      <c r="D719">
        <v>31.79</v>
      </c>
      <c r="E719">
        <v>23.31</v>
      </c>
      <c r="F719" t="str">
        <f>_xlfn.LET(_xlpm.raw,_xlfn.XLOOKUP(A719,SITE1!$C$4:$C$1313,SITE1!$E$4:$E$1313),_xlpm.cleanRaw,SUBSTITUTE(SUBSTITUTE(_xlpm.raw,"_PIN","."),"PIN","."),_xlpm.mainPart,MID(_xlpm.cleanRaw,2,FIND(".",_xlpm.cleanRaw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603124</v>
      </c>
      <c r="G719" t="str">
        <f>_xlfn.LET(_xlpm.raw,_xlfn.XLOOKUP(A719,SITE3!$C$4:$C$1313,SITE3!$E$4:$E$1313),_xlpm.cleanRaw,SUBSTITUTE(SUBSTITUTE(_xlpm.raw,"_PIN","."),"PIN","."),_xlpm.mainPart,MID(_xlpm.cleanRaw,2,FIND(".",_xlpm.cleanRaw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501124</v>
      </c>
      <c r="H719" t="str">
        <f>_xlfn.LET(_xlpm.raw,_xlfn.XLOOKUP(A719,SITE5!$C$4:$C$1313,SITE5!$E$4:$E$1313),_xlpm.cleanRaw,SUBSTITUTE(SUBSTITUTE(_xlpm.raw,"_PIN","."),"PIN","."),_xlpm.mainPart,MID(_xlpm.cleanRaw,2,FIND(".",_xlpm.cleanRaw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707124</v>
      </c>
      <c r="I719" t="str">
        <f>""</f>
        <v/>
      </c>
      <c r="J719" t="str">
        <f t="shared" si="11"/>
        <v>BN3;GPP_J_9_GBE_SDA_0;;31.79;23.31;603124;501124;707124;</v>
      </c>
    </row>
    <row r="720" spans="1:10">
      <c r="A720" t="s">
        <v>5344</v>
      </c>
      <c r="B720" t="str">
        <f>_xlfn.XLOOKUP(A720,SITE1!$R$4:$R$1313,SITE1!$S$4:$S$1313)</f>
        <v>VSS</v>
      </c>
      <c r="C720" t="str" cm="1">
        <f t="array" ref="C720">_xlfn.TEXTJOIN(",",TRUE,_xlfn.UNIQUE(TRANSPOSE(_xlfn.MAP(_xlfn.XLOOKUP(A720,SITE1!$C$4:$C$1313,SITE1!$F$4:$L$1313),_xlfn.LAMBDA(_xlpm.x,IF(_xlpm.x&lt;&gt;"",TRIM(CLEAN(LEFT(_xlpm.x,FIND(".",_xlpm.x &amp; ".")-1))),""))))))</f>
        <v/>
      </c>
      <c r="D720">
        <v>30.96</v>
      </c>
      <c r="E720">
        <v>23.31</v>
      </c>
      <c r="F720" t="str">
        <f>_xlfn.LET(_xlpm.raw,_xlfn.XLOOKUP(A720,SITE1!$C$4:$C$1313,SITE1!$E$4:$E$1313),_xlpm.cleanRaw,SUBSTITUTE(SUBSTITUTE(_xlpm.raw,"_PIN","."),"PIN","."),_xlpm.mainPart,MID(_xlpm.cleanRaw,2,FIND(".",_xlpm.cleanRaw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0" t="str">
        <f>_xlfn.LET(_xlpm.raw,_xlfn.XLOOKUP(A720,SITE3!$C$4:$C$1313,SITE3!$E$4:$E$1313),_xlpm.cleanRaw,SUBSTITUTE(SUBSTITUTE(_xlpm.raw,"_PIN","."),"PIN","."),_xlpm.mainPart,MID(_xlpm.cleanRaw,2,FIND(".",_xlpm.cleanRaw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0" t="str">
        <f>_xlfn.LET(_xlpm.raw,_xlfn.XLOOKUP(A720,SITE5!$C$4:$C$1313,SITE5!$E$4:$E$1313),_xlpm.cleanRaw,SUBSTITUTE(SUBSTITUTE(_xlpm.raw,"_PIN","."),"PIN","."),_xlpm.mainPart,MID(_xlpm.cleanRaw,2,FIND(".",_xlpm.cleanRaw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0" t="str">
        <f>""</f>
        <v/>
      </c>
      <c r="J720" t="str">
        <f t="shared" si="11"/>
        <v>BN5;VSS;;30.96;23.31;;;;</v>
      </c>
    </row>
    <row r="721" spans="1:10">
      <c r="A721" t="s">
        <v>4108</v>
      </c>
      <c r="B721" t="str">
        <f>_xlfn.XLOOKUP(A721,SITE1!$R$4:$R$1313,SITE1!$S$4:$S$1313)</f>
        <v>GPP_B_4_CPU_GP_3</v>
      </c>
      <c r="C721" t="str" cm="1">
        <f t="array" ref="C721">_xlfn.TEXTJOIN(",",TRUE,_xlfn.UNIQUE(TRANSPOSE(_xlfn.MAP(_xlfn.XLOOKUP(A721,SITE1!$C$4:$C$1313,SITE1!$F$4:$L$1313),_xlfn.LAMBDA(_xlpm.x,IF(_xlpm.x&lt;&gt;"",TRIM(CLEAN(LEFT(_xlpm.x,FIND(".",_xlpm.x &amp; ".")-1))),""))))))</f>
        <v/>
      </c>
      <c r="D721">
        <v>30.045999999999999</v>
      </c>
      <c r="E721">
        <v>23.463999999999999</v>
      </c>
      <c r="F721" t="str">
        <f>_xlfn.LET(_xlpm.raw,_xlfn.XLOOKUP(A721,SITE1!$C$4:$C$1313,SITE1!$E$4:$E$1313),_xlpm.cleanRaw,SUBSTITUTE(SUBSTITUTE(_xlpm.raw,"_PIN","."),"PIN","."),_xlpm.mainPart,MID(_xlpm.cleanRaw,2,FIND(".",_xlpm.cleanRaw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721" t="str">
        <f>_xlfn.LET(_xlpm.raw,_xlfn.XLOOKUP(A721,SITE3!$C$4:$C$1313,SITE3!$E$4:$E$1313),_xlpm.cleanRaw,SUBSTITUTE(SUBSTITUTE(_xlpm.raw,"_PIN","."),"PIN","."),_xlpm.mainPart,MID(_xlpm.cleanRaw,2,FIND(".",_xlpm.cleanRaw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804028</v>
      </c>
      <c r="H721" t="str">
        <f>_xlfn.LET(_xlpm.raw,_xlfn.XLOOKUP(A721,SITE5!$C$4:$C$1313,SITE5!$E$4:$E$1313),_xlpm.cleanRaw,SUBSTITUTE(SUBSTITUTE(_xlpm.raw,"_PIN","."),"PIN","."),_xlpm.mainPart,MID(_xlpm.cleanRaw,2,FIND(".",_xlpm.cleanRaw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703028</v>
      </c>
      <c r="I721" t="str">
        <f>""</f>
        <v/>
      </c>
      <c r="J721" t="str">
        <f t="shared" si="11"/>
        <v>BN7;GPP_B_4_CPU_GP_3;;30.046;23.464;607028;804028;703028;</v>
      </c>
    </row>
    <row r="722" spans="1:10">
      <c r="A722" t="s">
        <v>4114</v>
      </c>
      <c r="B722" t="str">
        <f>_xlfn.XLOOKUP(A722,SITE1!$R$4:$R$1313,SITE1!$S$4:$S$1313)</f>
        <v>GPP_B_8_SRCCLKREQB_3</v>
      </c>
      <c r="C722" t="str" cm="1">
        <f t="array" ref="C722">_xlfn.TEXTJOIN(",",TRUE,_xlfn.UNIQUE(TRANSPOSE(_xlfn.MAP(_xlfn.XLOOKUP(A722,SITE1!$C$4:$C$1313,SITE1!$F$4:$L$1313),_xlfn.LAMBDA(_xlpm.x,IF(_xlpm.x&lt;&gt;"",TRIM(CLEAN(LEFT(_xlpm.x,FIND(".",_xlpm.x &amp; ".")-1))),""))))))</f>
        <v/>
      </c>
      <c r="D722">
        <v>28.329000000000001</v>
      </c>
      <c r="E722">
        <v>23.463999999999999</v>
      </c>
      <c r="F722" t="str">
        <f>_xlfn.LET(_xlpm.raw,_xlfn.XLOOKUP(A722,SITE1!$C$4:$C$1313,SITE1!$E$4:$E$1313),_xlpm.cleanRaw,SUBSTITUTE(SUBSTITUTE(_xlpm.raw,"_PIN","."),"PIN","."),_xlpm.mainPart,MID(_xlpm.cleanRaw,2,FIND(".",_xlpm.cleanRaw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722" t="str">
        <f>_xlfn.LET(_xlpm.raw,_xlfn.XLOOKUP(A722,SITE3!$C$4:$C$1313,SITE3!$E$4:$E$1313),_xlpm.cleanRaw,SUBSTITUTE(SUBSTITUTE(_xlpm.raw,"_PIN","."),"PIN","."),_xlpm.mainPart,MID(_xlpm.cleanRaw,2,FIND(".",_xlpm.cleanRaw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804022</v>
      </c>
      <c r="H722" t="str">
        <f>_xlfn.LET(_xlpm.raw,_xlfn.XLOOKUP(A722,SITE5!$C$4:$C$1313,SITE5!$E$4:$E$1313),_xlpm.cleanRaw,SUBSTITUTE(SUBSTITUTE(_xlpm.raw,"_PIN","."),"PIN","."),_xlpm.mainPart,MID(_xlpm.cleanRaw,2,FIND(".",_xlpm.cleanRaw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722" t="str">
        <f>""</f>
        <v/>
      </c>
      <c r="J722" t="str">
        <f t="shared" si="11"/>
        <v>BN11;GPP_B_8_SRCCLKREQB_3;;28.329;23.464;607022;804022;703022;</v>
      </c>
    </row>
    <row r="723" spans="1:10">
      <c r="A723" t="s">
        <v>4098</v>
      </c>
      <c r="B723" t="str">
        <f>_xlfn.XLOOKUP(A723,SITE1!$R$4:$R$1313,SITE1!$S$4:$S$1313)</f>
        <v>GPP_B_2</v>
      </c>
      <c r="C723" t="str" cm="1">
        <f t="array" ref="C723">_xlfn.TEXTJOIN(",",TRUE,_xlfn.UNIQUE(TRANSPOSE(_xlfn.MAP(_xlfn.XLOOKUP(A723,SITE1!$C$4:$C$1313,SITE1!$F$4:$L$1313),_xlfn.LAMBDA(_xlpm.x,IF(_xlpm.x&lt;&gt;"",TRIM(CLEAN(LEFT(_xlpm.x,FIND(".",_xlpm.x &amp; ".")-1))),""))))))</f>
        <v/>
      </c>
      <c r="D723">
        <v>26.611999999999998</v>
      </c>
      <c r="E723">
        <v>23.463999999999999</v>
      </c>
      <c r="F723" t="str">
        <f>_xlfn.LET(_xlpm.raw,_xlfn.XLOOKUP(A723,SITE1!$C$4:$C$1313,SITE1!$E$4:$E$1313),_xlpm.cleanRaw,SUBSTITUTE(SUBSTITUTE(_xlpm.raw,"_PIN","."),"PIN","."),_xlpm.mainPart,MID(_xlpm.cleanRaw,2,FIND(".",_xlpm.cleanRaw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603103</v>
      </c>
      <c r="G723" t="str">
        <f>_xlfn.LET(_xlpm.raw,_xlfn.XLOOKUP(A723,SITE3!$C$4:$C$1313,SITE3!$E$4:$E$1313),_xlpm.cleanRaw,SUBSTITUTE(SUBSTITUTE(_xlpm.raw,"_PIN","."),"PIN","."),_xlpm.mainPart,MID(_xlpm.cleanRaw,2,FIND(".",_xlpm.cleanRaw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H723" t="str">
        <f>_xlfn.LET(_xlpm.raw,_xlfn.XLOOKUP(A723,SITE5!$C$4:$C$1313,SITE5!$E$4:$E$1313),_xlpm.cleanRaw,SUBSTITUTE(SUBSTITUTE(_xlpm.raw,"_PIN","."),"PIN","."),_xlpm.mainPart,MID(_xlpm.cleanRaw,2,FIND(".",_xlpm.cleanRaw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707103</v>
      </c>
      <c r="I723" t="str">
        <f>""</f>
        <v/>
      </c>
      <c r="J723" t="str">
        <f t="shared" si="11"/>
        <v>BN15;GPP_B_2;;26.612;23.464;603103;501103;707103;</v>
      </c>
    </row>
    <row r="724" spans="1:10">
      <c r="A724" t="s">
        <v>3596</v>
      </c>
      <c r="B724" t="str">
        <f>_xlfn.XLOOKUP(A724,SITE1!$R$4:$R$1313,SITE1!$S$4:$S$1313)</f>
        <v>GPP_B_13_PLTRSTB</v>
      </c>
      <c r="C724" t="str" cm="1">
        <f t="array" ref="C724">_xlfn.TEXTJOIN(",",TRUE,_xlfn.UNIQUE(TRANSPOSE(_xlfn.MAP(_xlfn.XLOOKUP(A724,SITE1!$C$4:$C$1313,SITE1!$F$4:$L$1313),_xlfn.LAMBDA(_xlpm.x,IF(_xlpm.x&lt;&gt;"",TRIM(CLEAN(LEFT(_xlpm.x,FIND(".",_xlpm.x &amp; ".")-1))),""))))))</f>
        <v/>
      </c>
      <c r="D724">
        <v>24.895</v>
      </c>
      <c r="E724">
        <v>23.463999999999999</v>
      </c>
      <c r="F724" t="str">
        <f>_xlfn.LET(_xlpm.raw,_xlfn.XLOOKUP(A724,SITE1!$C$4:$C$1313,SITE1!$E$4:$E$1313),_xlpm.cleanRaw,SUBSTITUTE(SUBSTITUTE(_xlpm.raw,"_PIN","."),"PIN","."),_xlpm.mainPart,MID(_xlpm.cleanRaw,2,FIND(".",_xlpm.cleanRaw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724" t="str">
        <f>_xlfn.LET(_xlpm.raw,_xlfn.XLOOKUP(A724,SITE3!$C$4:$C$1313,SITE3!$E$4:$E$1313),_xlpm.cleanRaw,SUBSTITUTE(SUBSTITUTE(_xlpm.raw,"_PIN","."),"PIN","."),_xlpm.mainPart,MID(_xlpm.cleanRaw,2,FIND(".",_xlpm.cleanRaw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501094</v>
      </c>
      <c r="H724" t="str">
        <f>_xlfn.LET(_xlpm.raw,_xlfn.XLOOKUP(A724,SITE5!$C$4:$C$1313,SITE5!$E$4:$E$1313),_xlpm.cleanRaw,SUBSTITUTE(SUBSTITUTE(_xlpm.raw,"_PIN","."),"PIN","."),_xlpm.mainPart,MID(_xlpm.cleanRaw,2,FIND(".",_xlpm.cleanRaw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724" t="str">
        <f>""</f>
        <v/>
      </c>
      <c r="J724" t="str">
        <f t="shared" si="11"/>
        <v>BN18;GPP_B_13_PLTRSTB;;24.895;23.464;604026;501094;706026;</v>
      </c>
    </row>
    <row r="725" spans="1:10">
      <c r="A725" t="s">
        <v>3597</v>
      </c>
      <c r="B725" t="str">
        <f>_xlfn.XLOOKUP(A725,SITE1!$R$4:$R$1313,SITE1!$S$4:$S$1313)</f>
        <v>VSS</v>
      </c>
      <c r="C725" t="str" cm="1">
        <f t="array" ref="C725">_xlfn.TEXTJOIN(",",TRUE,_xlfn.UNIQUE(TRANSPOSE(_xlfn.MAP(_xlfn.XLOOKUP(A725,SITE1!$C$4:$C$1313,SITE1!$F$4:$L$1313),_xlfn.LAMBDA(_xlpm.x,IF(_xlpm.x&lt;&gt;"",TRIM(CLEAN(LEFT(_xlpm.x,FIND(".",_xlpm.x &amp; ".")-1))),""))))))</f>
        <v/>
      </c>
      <c r="D725">
        <v>23.177999999999901</v>
      </c>
      <c r="E725">
        <v>23.463999999999999</v>
      </c>
      <c r="F725" t="str">
        <f>_xlfn.LET(_xlpm.raw,_xlfn.XLOOKUP(A725,SITE1!$C$4:$C$1313,SITE1!$E$4:$E$1313),_xlpm.cleanRaw,SUBSTITUTE(SUBSTITUTE(_xlpm.raw,"_PIN","."),"PIN","."),_xlpm.mainPart,MID(_xlpm.cleanRaw,2,FIND(".",_xlpm.cleanRaw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5" t="str">
        <f>_xlfn.LET(_xlpm.raw,_xlfn.XLOOKUP(A725,SITE3!$C$4:$C$1313,SITE3!$E$4:$E$1313),_xlpm.cleanRaw,SUBSTITUTE(SUBSTITUTE(_xlpm.raw,"_PIN","."),"PIN","."),_xlpm.mainPart,MID(_xlpm.cleanRaw,2,FIND(".",_xlpm.cleanRaw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5" t="str">
        <f>_xlfn.LET(_xlpm.raw,_xlfn.XLOOKUP(A725,SITE5!$C$4:$C$1313,SITE5!$E$4:$E$1313),_xlpm.cleanRaw,SUBSTITUTE(SUBSTITUTE(_xlpm.raw,"_PIN","."),"PIN","."),_xlpm.mainPart,MID(_xlpm.cleanRaw,2,FIND(".",_xlpm.cleanRaw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5" t="str">
        <f>""</f>
        <v/>
      </c>
      <c r="J725" t="str">
        <f t="shared" si="11"/>
        <v>BN22;VSS;;23.1779999999999;23.464;;;;</v>
      </c>
    </row>
    <row r="726" spans="1:10">
      <c r="A726" t="s">
        <v>3598</v>
      </c>
      <c r="B726" t="str">
        <f>_xlfn.XLOOKUP(A726,SITE1!$R$4:$R$1313,SITE1!$S$4:$S$1313)</f>
        <v>KR0_MON_DP</v>
      </c>
      <c r="C726" t="str" cm="1">
        <f t="array" ref="C726">_xlfn.TEXTJOIN(",",TRUE,_xlfn.UNIQUE(TRANSPOSE(_xlfn.MAP(_xlfn.XLOOKUP(A726,SITE1!$C$4:$C$1313,SITE1!$F$4:$L$1313),_xlfn.LAMBDA(_xlpm.x,IF(_xlpm.x&lt;&gt;"",TRIM(CLEAN(LEFT(_xlpm.x,FIND(".",_xlpm.x &amp; ".")-1))),""))))))</f>
        <v>SMPA2,RA202</v>
      </c>
      <c r="D726">
        <v>21.460999999999999</v>
      </c>
      <c r="E726">
        <v>23.463999999999999</v>
      </c>
      <c r="F726" t="str">
        <f>_xlfn.LET(_xlpm.raw,_xlfn.XLOOKUP(A726,SITE1!$C$4:$C$1313,SITE1!$E$4:$E$1313),_xlpm.cleanRaw,SUBSTITUTE(SUBSTITUTE(_xlpm.raw,"_PIN","."),"PIN","."),_xlpm.mainPart,MID(_xlpm.cleanRaw,2,FIND(".",_xlpm.cleanRaw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G726" t="str">
        <f>_xlfn.LET(_xlpm.raw,_xlfn.XLOOKUP(A726,SITE3!$C$4:$C$1313,SITE3!$E$4:$E$1313),_xlpm.cleanRaw,SUBSTITUTE(SUBSTITUTE(_xlpm.raw,"_PIN","."),"PIN","."),_xlpm.mainPart,MID(_xlpm.cleanRaw,2,FIND(".",_xlpm.cleanRaw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505050</v>
      </c>
      <c r="H726" t="str">
        <f>_xlfn.LET(_xlpm.raw,_xlfn.XLOOKUP(A726,SITE5!$C$4:$C$1313,SITE5!$E$4:$E$1313),_xlpm.cleanRaw,SUBSTITUTE(SUBSTITUTE(_xlpm.raw,"_PIN","."),"PIN","."),_xlpm.mainPart,MID(_xlpm.cleanRaw,2,FIND(".",_xlpm.cleanRaw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808050</v>
      </c>
      <c r="I726" t="str">
        <f>""</f>
        <v/>
      </c>
      <c r="J726" t="str">
        <f t="shared" si="11"/>
        <v>BN26;KR0_MON_DP;SMPA2,RA202;21.461;23.464;508050;505050;808050;</v>
      </c>
    </row>
    <row r="727" spans="1:10">
      <c r="A727" t="s">
        <v>4478</v>
      </c>
      <c r="B727" t="str">
        <f>_xlfn.XLOOKUP(A727,SITE1!$R$4:$R$1313,SITE1!$S$4:$S$1313)</f>
        <v>KR0_DFTANA0</v>
      </c>
      <c r="C727" t="str" cm="1">
        <f t="array" ref="C727">_xlfn.TEXTJOIN(",",TRUE,_xlfn.UNIQUE(TRANSPOSE(_xlfn.MAP(_xlfn.XLOOKUP(A727,SITE1!$C$4:$C$1313,SITE1!$F$4:$L$1313),_xlfn.LAMBDA(_xlpm.x,IF(_xlpm.x&lt;&gt;"",TRIM(CLEAN(LEFT(_xlpm.x,FIND(".",_xlpm.x &amp; ".")-1))),""))))))</f>
        <v>SMPA5,RA205</v>
      </c>
      <c r="D727">
        <v>19.744</v>
      </c>
      <c r="E727">
        <v>23.463999999999999</v>
      </c>
      <c r="F727" t="str">
        <f>_xlfn.LET(_xlpm.raw,_xlfn.XLOOKUP(A727,SITE1!$C$4:$C$1313,SITE1!$E$4:$E$1313),_xlpm.cleanRaw,SUBSTITUTE(SUBSTITUTE(_xlpm.raw,"_PIN","."),"PIN","."),_xlpm.mainPart,MID(_xlpm.cleanRaw,2,FIND(".",_xlpm.cleanRaw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G727" t="str">
        <f>_xlfn.LET(_xlpm.raw,_xlfn.XLOOKUP(A727,SITE3!$C$4:$C$1313,SITE3!$E$4:$E$1313),_xlpm.cleanRaw,SUBSTITUTE(SUBSTITUTE(_xlpm.raw,"_PIN","."),"PIN","."),_xlpm.mainPart,MID(_xlpm.cleanRaw,2,FIND(".",_xlpm.cleanRaw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H727" t="str">
        <f>_xlfn.LET(_xlpm.raw,_xlfn.XLOOKUP(A727,SITE5!$C$4:$C$1313,SITE5!$E$4:$E$1313),_xlpm.cleanRaw,SUBSTITUTE(SUBSTITUTE(_xlpm.raw,"_PIN","."),"PIN","."),_xlpm.mainPart,MID(_xlpm.cleanRaw,2,FIND(".",_xlpm.cleanRaw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809121</v>
      </c>
      <c r="I727" t="str">
        <f>""</f>
        <v/>
      </c>
      <c r="J727" t="str">
        <f t="shared" si="11"/>
        <v>BN29;KR0_DFTANA0;SMPA5,RA205;19.744;23.464;508056;505058;809121;</v>
      </c>
    </row>
    <row r="728" spans="1:10">
      <c r="A728" t="s">
        <v>4516</v>
      </c>
      <c r="B728" t="str">
        <f>_xlfn.XLOOKUP(A728,SITE1!$R$4:$R$1313,SITE1!$S$4:$S$1313)</f>
        <v>KR1_MON_DP</v>
      </c>
      <c r="C728" t="str" cm="1">
        <f t="array" ref="C728">_xlfn.TEXTJOIN(",",TRUE,_xlfn.UNIQUE(TRANSPOSE(_xlfn.MAP(_xlfn.XLOOKUP(A728,SITE1!$C$4:$C$1313,SITE1!$F$4:$L$1313),_xlfn.LAMBDA(_xlpm.x,IF(_xlpm.x&lt;&gt;"",TRIM(CLEAN(LEFT(_xlpm.x,FIND(".",_xlpm.x &amp; ".")-1))),""))))))</f>
        <v>SMPA4,RA204</v>
      </c>
      <c r="D728">
        <v>18.026999999999902</v>
      </c>
      <c r="E728">
        <v>23.463999999999999</v>
      </c>
      <c r="F728" t="str">
        <f>_xlfn.LET(_xlpm.raw,_xlfn.XLOOKUP(A728,SITE1!$C$4:$C$1313,SITE1!$E$4:$E$1313),_xlpm.cleanRaw,SUBSTITUTE(SUBSTITUTE(_xlpm.raw,"_PIN","."),"PIN","."),_xlpm.mainPart,MID(_xlpm.cleanRaw,2,FIND(".",_xlpm.cleanRaw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G728" t="str">
        <f>_xlfn.LET(_xlpm.raw,_xlfn.XLOOKUP(A728,SITE3!$C$4:$C$1313,SITE3!$E$4:$E$1313),_xlpm.cleanRaw,SUBSTITUTE(SUBSTITUTE(_xlpm.raw,"_PIN","."),"PIN","."),_xlpm.mainPart,MID(_xlpm.cleanRaw,2,FIND(".",_xlpm.cleanRaw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H728" t="str">
        <f>_xlfn.LET(_xlpm.raw,_xlfn.XLOOKUP(A728,SITE5!$C$4:$C$1313,SITE5!$E$4:$E$1313),_xlpm.cleanRaw,SUBSTITUTE(SUBSTITUTE(_xlpm.raw,"_PIN","."),"PIN","."),_xlpm.mainPart,MID(_xlpm.cleanRaw,2,FIND(".",_xlpm.cleanRaw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808054</v>
      </c>
      <c r="I728" t="str">
        <f>""</f>
        <v/>
      </c>
      <c r="J728" t="str">
        <f t="shared" si="11"/>
        <v>BN33;KR1_MON_DP;SMPA4,RA204;18.0269999999999;23.464;508051;505075;808054;</v>
      </c>
    </row>
    <row r="729" spans="1:10">
      <c r="A729" t="s">
        <v>5343</v>
      </c>
      <c r="B729" t="str">
        <f>_xlfn.XLOOKUP(A729,SITE1!$R$4:$R$1313,SITE1!$S$4:$S$1313)</f>
        <v>VSS</v>
      </c>
      <c r="C729" t="str" cm="1">
        <f t="array" ref="C729">_xlfn.TEXTJOIN(",",TRUE,_xlfn.UNIQUE(TRANSPOSE(_xlfn.MAP(_xlfn.XLOOKUP(A729,SITE1!$C$4:$C$1313,SITE1!$F$4:$L$1313),_xlfn.LAMBDA(_xlpm.x,IF(_xlpm.x&lt;&gt;"",TRIM(CLEAN(LEFT(_xlpm.x,FIND(".",_xlpm.x &amp; ".")-1))),""))))))</f>
        <v/>
      </c>
      <c r="D729">
        <v>16.309999999999999</v>
      </c>
      <c r="E729">
        <v>23.463999999999999</v>
      </c>
      <c r="F729" t="str">
        <f>_xlfn.LET(_xlpm.raw,_xlfn.XLOOKUP(A729,SITE1!$C$4:$C$1313,SITE1!$E$4:$E$1313),_xlpm.cleanRaw,SUBSTITUTE(SUBSTITUTE(_xlpm.raw,"_PIN","."),"PIN","."),_xlpm.mainPart,MID(_xlpm.cleanRaw,2,FIND(".",_xlpm.cleanRaw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9" t="str">
        <f>_xlfn.LET(_xlpm.raw,_xlfn.XLOOKUP(A729,SITE5!$C$4:$C$1313,SITE5!$E$4:$E$1313),_xlpm.cleanRaw,SUBSTITUTE(SUBSTITUTE(_xlpm.raw,"_PIN","."),"PIN","."),_xlpm.mainPart,MID(_xlpm.cleanRaw,2,FIND(".",_xlpm.cleanRaw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9" t="str">
        <f>""</f>
        <v/>
      </c>
      <c r="J729" t="str">
        <f t="shared" si="11"/>
        <v>BN37;VSS;;16.31;23.464;;;;</v>
      </c>
    </row>
    <row r="730" spans="1:10">
      <c r="A730" t="s">
        <v>4174</v>
      </c>
      <c r="B730" t="str">
        <f>_xlfn.XLOOKUP(A730,SITE1!$R$4:$R$1313,SITE1!$S$4:$S$1313)</f>
        <v>GPP_D_12_SSATA_SDATAOUT1</v>
      </c>
      <c r="C730" t="str" cm="1">
        <f t="array" ref="C730">_xlfn.TEXTJOIN(",",TRUE,_xlfn.UNIQUE(TRANSPOSE(_xlfn.MAP(_xlfn.XLOOKUP(A730,SITE1!$C$4:$C$1313,SITE1!$F$4:$L$1313),_xlfn.LAMBDA(_xlpm.x,IF(_xlpm.x&lt;&gt;"",TRIM(CLEAN(LEFT(_xlpm.x,FIND(".",_xlpm.x &amp; ".")-1))),""))))))</f>
        <v/>
      </c>
      <c r="D730">
        <v>14.5929999999999</v>
      </c>
      <c r="E730">
        <v>23.463999999999999</v>
      </c>
      <c r="F730" t="str">
        <f>_xlfn.LET(_xlpm.raw,_xlfn.XLOOKUP(A730,SITE1!$C$4:$C$1313,SITE1!$E$4:$E$1313),_xlpm.cleanRaw,SUBSTITUTE(SUBSTITUTE(_xlpm.raw,"_PIN","."),"PIN","."),_xlpm.mainPart,MID(_xlpm.cleanRaw,2,FIND(".",_xlpm.cleanRaw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730" t="str">
        <f>_xlfn.LET(_xlpm.raw,_xlfn.XLOOKUP(A730,SITE3!$C$4:$C$1313,SITE3!$E$4:$E$1313),_xlpm.cleanRaw,SUBSTITUTE(SUBSTITUTE(_xlpm.raw,"_PIN","."),"PIN","."),_xlpm.mainPart,MID(_xlpm.cleanRaw,2,FIND(".",_xlpm.cleanRaw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801036</v>
      </c>
      <c r="H730" t="str">
        <f>_xlfn.LET(_xlpm.raw,_xlfn.XLOOKUP(A730,SITE5!$C$4:$C$1313,SITE5!$E$4:$E$1313),_xlpm.cleanRaw,SUBSTITUTE(SUBSTITUTE(_xlpm.raw,"_PIN","."),"PIN","."),_xlpm.mainPart,MID(_xlpm.cleanRaw,2,FIND(".",_xlpm.cleanRaw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730" t="str">
        <f>""</f>
        <v/>
      </c>
      <c r="J730" t="str">
        <f t="shared" si="11"/>
        <v>BN40;GPP_D_12_SSATA_SDATAOUT1;;14.5929999999999;23.464;604036;801036;706036;</v>
      </c>
    </row>
    <row r="731" spans="1:10">
      <c r="A731" t="s">
        <v>4198</v>
      </c>
      <c r="B731" t="str">
        <f>_xlfn.XLOOKUP(A731,SITE1!$R$4:$R$1313,SITE1!$S$4:$S$1313)</f>
        <v>GPP_D_23</v>
      </c>
      <c r="C731" t="str" cm="1">
        <f t="array" ref="C731">_xlfn.TEXTJOIN(",",TRUE,_xlfn.UNIQUE(TRANSPOSE(_xlfn.MAP(_xlfn.XLOOKUP(A731,SITE1!$C$4:$C$1313,SITE1!$F$4:$L$1313),_xlfn.LAMBDA(_xlpm.x,IF(_xlpm.x&lt;&gt;"",TRIM(CLEAN(LEFT(_xlpm.x,FIND(".",_xlpm.x &amp; ".")-1))),""))))))</f>
        <v/>
      </c>
      <c r="D731">
        <v>12.8759999999999</v>
      </c>
      <c r="E731">
        <v>23.463999999999999</v>
      </c>
      <c r="F731" t="str">
        <f>_xlfn.LET(_xlpm.raw,_xlfn.XLOOKUP(A731,SITE1!$C$4:$C$1313,SITE1!$E$4:$E$1313),_xlpm.cleanRaw,SUBSTITUTE(SUBSTITUTE(_xlpm.raw,"_PIN","."),"PIN","."),_xlpm.mainPart,MID(_xlpm.cleanRaw,2,FIND(".",_xlpm.cleanRaw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602043</v>
      </c>
      <c r="G731" t="str">
        <f>_xlfn.LET(_xlpm.raw,_xlfn.XLOOKUP(A731,SITE3!$C$4:$C$1313,SITE3!$E$4:$E$1313),_xlpm.cleanRaw,SUBSTITUTE(SUBSTITUTE(_xlpm.raw,"_PIN","."),"PIN","."),_xlpm.mainPart,MID(_xlpm.cleanRaw,2,FIND(".",_xlpm.cleanRaw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502041</v>
      </c>
      <c r="H731" t="str">
        <f>_xlfn.LET(_xlpm.raw,_xlfn.XLOOKUP(A731,SITE5!$C$4:$C$1313,SITE5!$E$4:$E$1313),_xlpm.cleanRaw,SUBSTITUTE(SUBSTITUTE(_xlpm.raw,"_PIN","."),"PIN","."),_xlpm.mainPart,MID(_xlpm.cleanRaw,2,FIND(".",_xlpm.cleanRaw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708043</v>
      </c>
      <c r="I731" t="str">
        <f>""</f>
        <v/>
      </c>
      <c r="J731" t="str">
        <f t="shared" si="11"/>
        <v>BN44;GPP_D_23;;12.8759999999999;23.464;602043;502041;708043;</v>
      </c>
    </row>
    <row r="732" spans="1:10">
      <c r="A732" t="s">
        <v>4218</v>
      </c>
      <c r="B732" t="str">
        <f>_xlfn.XLOOKUP(A732,SITE1!$R$4:$R$1313,SITE1!$S$4:$S$1313)</f>
        <v>GPP_E_10_USB2_OCB_1</v>
      </c>
      <c r="C732" t="str" cm="1">
        <f t="array" ref="C732">_xlfn.TEXTJOIN(",",TRUE,_xlfn.UNIQUE(TRANSPOSE(_xlfn.MAP(_xlfn.XLOOKUP(A732,SITE1!$C$4:$C$1313,SITE1!$F$4:$L$1313),_xlfn.LAMBDA(_xlpm.x,IF(_xlpm.x&lt;&gt;"",TRIM(CLEAN(LEFT(_xlpm.x,FIND(".",_xlpm.x &amp; ".")-1))),""))))))</f>
        <v/>
      </c>
      <c r="D732">
        <v>11.158999999999899</v>
      </c>
      <c r="E732">
        <v>23.463999999999999</v>
      </c>
      <c r="F732" t="str">
        <f>_xlfn.LET(_xlpm.raw,_xlfn.XLOOKUP(A732,SITE1!$C$4:$C$1313,SITE1!$E$4:$E$1313),_xlpm.cleanRaw,SUBSTITUTE(SUBSTITUTE(_xlpm.raw,"_PIN","."),"PIN","."),_xlpm.mainPart,MID(_xlpm.cleanRaw,2,FIND(".",_xlpm.cleanRaw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508060</v>
      </c>
      <c r="G732" t="str">
        <f>_xlfn.LET(_xlpm.raw,_xlfn.XLOOKUP(A732,SITE3!$C$4:$C$1313,SITE3!$E$4:$E$1313),_xlpm.cleanRaw,SUBSTITUTE(SUBSTITUTE(_xlpm.raw,"_PIN","."),"PIN","."),_xlpm.mainPart,MID(_xlpm.cleanRaw,2,FIND(".",_xlpm.cleanRaw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504121</v>
      </c>
      <c r="H732" t="str">
        <f>_xlfn.LET(_xlpm.raw,_xlfn.XLOOKUP(A732,SITE5!$C$4:$C$1313,SITE5!$E$4:$E$1313),_xlpm.cleanRaw,SUBSTITUTE(SUBSTITUTE(_xlpm.raw,"_PIN","."),"PIN","."),_xlpm.mainPart,MID(_xlpm.cleanRaw,2,FIND(".",_xlpm.cleanRaw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807003</v>
      </c>
      <c r="I732" t="str">
        <f>""</f>
        <v/>
      </c>
      <c r="J732" t="str">
        <f t="shared" si="11"/>
        <v>BN48;GPP_E_10_USB2_OCB_1;;11.1589999999999;23.464;508060;504121;807003;</v>
      </c>
    </row>
    <row r="733" spans="1:10">
      <c r="A733" t="s">
        <v>5345</v>
      </c>
      <c r="B733" t="str">
        <f>_xlfn.XLOOKUP(A733,SITE1!$R$4:$R$1313,SITE1!$S$4:$S$1313)</f>
        <v>VSS</v>
      </c>
      <c r="C733" t="str" cm="1">
        <f t="array" ref="C733">_xlfn.TEXTJOIN(",",TRUE,_xlfn.UNIQUE(TRANSPOSE(_xlfn.MAP(_xlfn.XLOOKUP(A733,SITE1!$C$4:$C$1313,SITE1!$F$4:$L$1313),_xlfn.LAMBDA(_xlpm.x,IF(_xlpm.x&lt;&gt;"",TRIM(CLEAN(LEFT(_xlpm.x,FIND(".",_xlpm.x &amp; ".")-1))),""))))))</f>
        <v/>
      </c>
      <c r="D733">
        <v>9.4420000000000002</v>
      </c>
      <c r="E733">
        <v>23.463999999999999</v>
      </c>
      <c r="F733" t="str">
        <f>_xlfn.LET(_xlpm.raw,_xlfn.XLOOKUP(A733,SITE1!$C$4:$C$1313,SITE1!$E$4:$E$1313),_xlpm.cleanRaw,SUBSTITUTE(SUBSTITUTE(_xlpm.raw,"_PIN","."),"PIN","."),_xlpm.mainPart,MID(_xlpm.cleanRaw,2,FIND(".",_xlpm.cleanRaw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3" t="str">
        <f>_xlfn.LET(_xlpm.raw,_xlfn.XLOOKUP(A733,SITE3!$C$4:$C$1313,SITE3!$E$4:$E$1313),_xlpm.cleanRaw,SUBSTITUTE(SUBSTITUTE(_xlpm.raw,"_PIN","."),"PIN","."),_xlpm.mainPart,MID(_xlpm.cleanRaw,2,FIND(".",_xlpm.cleanRaw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3" t="str">
        <f>_xlfn.LET(_xlpm.raw,_xlfn.XLOOKUP(A733,SITE5!$C$4:$C$1313,SITE5!$E$4:$E$1313),_xlpm.cleanRaw,SUBSTITUTE(SUBSTITUTE(_xlpm.raw,"_PIN","."),"PIN","."),_xlpm.mainPart,MID(_xlpm.cleanRaw,2,FIND(".",_xlpm.cleanRaw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3" t="str">
        <f>""</f>
        <v/>
      </c>
      <c r="J733" t="str">
        <f t="shared" si="11"/>
        <v>BN52;VSS;;9.442;23.464;;;;</v>
      </c>
    </row>
    <row r="734" spans="1:10">
      <c r="A734" t="s">
        <v>4941</v>
      </c>
      <c r="B734" t="str">
        <f>_xlfn.XLOOKUP(A734,SITE1!$R$4:$R$1313,SITE1!$S$4:$S$1313)</f>
        <v>USB3_3_TXP</v>
      </c>
      <c r="C734" t="str" cm="1">
        <f t="array" ref="C734">_xlfn.TEXTJOIN(",",TRUE,_xlfn.UNIQUE(TRANSPOSE(_xlfn.MAP(_xlfn.XLOOKUP(A734,SITE1!$C$4:$C$1313,SITE1!$F$4:$L$1313),_xlfn.LAMBDA(_xlpm.x,IF(_xlpm.x&lt;&gt;"",TRIM(CLEAN(LEFT(_xlpm.x,FIND(".",_xlpm.x &amp; ".")-1))),""))))))</f>
        <v>CA242</v>
      </c>
      <c r="D734">
        <v>7.7249999999999899</v>
      </c>
      <c r="E734">
        <v>23.463999999999999</v>
      </c>
      <c r="F734" t="str">
        <f>_xlfn.LET(_xlpm.raw,_xlfn.XLOOKUP(A734,SITE1!$C$4:$C$1313,SITE1!$E$4:$E$1313),_xlpm.cleanRaw,SUBSTITUTE(SUBSTITUTE(_xlpm.raw,"_PIN","."),"PIN","."),_xlpm.mainPart,MID(_xlpm.cleanRaw,2,FIND(".",_xlpm.cleanRaw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4" t="str">
        <f>_xlfn.LET(_xlpm.raw,_xlfn.XLOOKUP(A734,SITE3!$C$4:$C$1313,SITE3!$E$4:$E$1313),_xlpm.cleanRaw,SUBSTITUTE(SUBSTITUTE(_xlpm.raw,"_PIN","."),"PIN","."),_xlpm.mainPart,MID(_xlpm.cleanRaw,2,FIND(".",_xlpm.cleanRaw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4" t="str">
        <f>_xlfn.LET(_xlpm.raw,_xlfn.XLOOKUP(A734,SITE5!$C$4:$C$1313,SITE5!$E$4:$E$1313),_xlpm.cleanRaw,SUBSTITUTE(SUBSTITUTE(_xlpm.raw,"_PIN","."),"PIN","."),_xlpm.mainPart,MID(_xlpm.cleanRaw,2,FIND(".",_xlpm.cleanRaw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4" t="str">
        <f>""</f>
        <v/>
      </c>
      <c r="J734" t="str">
        <f t="shared" si="11"/>
        <v>BN56;USB3_3_TXP;CA242;7.72499999999999;23.464;;;;</v>
      </c>
    </row>
    <row r="735" spans="1:10">
      <c r="A735" t="s">
        <v>5346</v>
      </c>
      <c r="B735" t="str">
        <f>_xlfn.XLOOKUP(A735,SITE1!$R$4:$R$1313,SITE1!$S$4:$S$1313)</f>
        <v>VSS</v>
      </c>
      <c r="C735" t="str" cm="1">
        <f t="array" ref="C735">_xlfn.TEXTJOIN(",",TRUE,_xlfn.UNIQUE(TRANSPOSE(_xlfn.MAP(_xlfn.XLOOKUP(A735,SITE1!$C$4:$C$1313,SITE1!$F$4:$L$1313),_xlfn.LAMBDA(_xlpm.x,IF(_xlpm.x&lt;&gt;"",TRIM(CLEAN(LEFT(_xlpm.x,FIND(".",_xlpm.x &amp; ".")-1))),""))))))</f>
        <v/>
      </c>
      <c r="D735">
        <v>6.0079999999999902</v>
      </c>
      <c r="E735">
        <v>23.463999999999999</v>
      </c>
      <c r="F735" t="str">
        <f>_xlfn.LET(_xlpm.raw,_xlfn.XLOOKUP(A735,SITE1!$C$4:$C$1313,SITE1!$E$4:$E$1313),_xlpm.cleanRaw,SUBSTITUTE(SUBSTITUTE(_xlpm.raw,"_PIN","."),"PIN","."),_xlpm.mainPart,MID(_xlpm.cleanRaw,2,FIND(".",_xlpm.cleanRaw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5" t="str">
        <f>_xlfn.LET(_xlpm.raw,_xlfn.XLOOKUP(A735,SITE3!$C$4:$C$1313,SITE3!$E$4:$E$1313),_xlpm.cleanRaw,SUBSTITUTE(SUBSTITUTE(_xlpm.raw,"_PIN","."),"PIN","."),_xlpm.mainPart,MID(_xlpm.cleanRaw,2,FIND(".",_xlpm.cleanRaw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5" t="str">
        <f>_xlfn.LET(_xlpm.raw,_xlfn.XLOOKUP(A735,SITE5!$C$4:$C$1313,SITE5!$E$4:$E$1313),_xlpm.cleanRaw,SUBSTITUTE(SUBSTITUTE(_xlpm.raw,"_PIN","."),"PIN","."),_xlpm.mainPart,MID(_xlpm.cleanRaw,2,FIND(".",_xlpm.cleanRaw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5" t="str">
        <f>""</f>
        <v/>
      </c>
      <c r="J735" t="str">
        <f t="shared" si="11"/>
        <v>BN59;VSS;;6.00799999999999;23.464;;;;</v>
      </c>
    </row>
    <row r="736" spans="1:10">
      <c r="A736" t="s">
        <v>4980</v>
      </c>
      <c r="B736" t="str">
        <f>_xlfn.XLOOKUP(A736,SITE1!$R$4:$R$1313,SITE1!$S$4:$S$1313)</f>
        <v>USB3_7_PCIE_0_TXP</v>
      </c>
      <c r="C736" t="str" cm="1">
        <f t="array" ref="C736">_xlfn.TEXTJOIN(",",TRUE,_xlfn.UNIQUE(TRANSPOSE(_xlfn.MAP(_xlfn.XLOOKUP(A736,SITE1!$C$4:$C$1313,SITE1!$F$4:$L$1313),_xlfn.LAMBDA(_xlpm.x,IF(_xlpm.x&lt;&gt;"",TRIM(CLEAN(LEFT(_xlpm.x,FIND(".",_xlpm.x &amp; ".")-1))),""))))))</f>
        <v>LA15</v>
      </c>
      <c r="D736">
        <v>4.2909999999999897</v>
      </c>
      <c r="E736">
        <v>23.463999999999999</v>
      </c>
      <c r="F736" t="str">
        <f>_xlfn.LET(_xlpm.raw,_xlfn.XLOOKUP(A736,SITE1!$C$4:$C$1313,SITE1!$E$4:$E$1313),_xlpm.cleanRaw,SUBSTITUTE(SUBSTITUTE(_xlpm.raw,"_PIN","."),"PIN","."),_xlpm.mainPart,MID(_xlpm.cleanRaw,2,FIND(".",_xlpm.cleanRaw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507096</v>
      </c>
      <c r="G736" t="str">
        <f>_xlfn.LET(_xlpm.raw,_xlfn.XLOOKUP(A736,SITE3!$C$4:$C$1313,SITE3!$E$4:$E$1313),_xlpm.cleanRaw,SUBSTITUTE(SUBSTITUTE(_xlpm.raw,"_PIN","."),"PIN","."),_xlpm.mainPart,MID(_xlpm.cleanRaw,2,FIND(".",_xlpm.cleanRaw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H736" t="str">
        <f>_xlfn.LET(_xlpm.raw,_xlfn.XLOOKUP(A736,SITE5!$C$4:$C$1313,SITE5!$E$4:$E$1313),_xlpm.cleanRaw,SUBSTITUTE(SUBSTITUTE(_xlpm.raw,"_PIN","."),"PIN","."),_xlpm.mainPart,MID(_xlpm.cleanRaw,2,FIND(".",_xlpm.cleanRaw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809094</v>
      </c>
      <c r="I736" t="str">
        <f>""</f>
        <v/>
      </c>
      <c r="J736" t="str">
        <f t="shared" si="11"/>
        <v>BN63;USB3_7_PCIE_0_TXP;LA15;4.29099999999999;23.464;507096;504092;809094;</v>
      </c>
    </row>
    <row r="737" spans="1:10">
      <c r="A737" t="s">
        <v>3667</v>
      </c>
      <c r="B737" t="str">
        <f>_xlfn.XLOOKUP(A737,SITE1!$R$4:$R$1313,SITE1!$S$4:$S$1313)</f>
        <v>VSS</v>
      </c>
      <c r="C737" t="str" cm="1">
        <f t="array" ref="C737">_xlfn.TEXTJOIN(",",TRUE,_xlfn.UNIQUE(TRANSPOSE(_xlfn.MAP(_xlfn.XLOOKUP(A737,SITE1!$C$4:$C$1313,SITE1!$F$4:$L$1313),_xlfn.LAMBDA(_xlpm.x,IF(_xlpm.x&lt;&gt;"",TRIM(CLEAN(LEFT(_xlpm.x,FIND(".",_xlpm.x &amp; ".")-1))),""))))))</f>
        <v/>
      </c>
      <c r="D737">
        <v>2.5739999999999901</v>
      </c>
      <c r="E737">
        <v>23.463999999999999</v>
      </c>
      <c r="F737" t="str">
        <f>_xlfn.LET(_xlpm.raw,_xlfn.XLOOKUP(A737,SITE1!$C$4:$C$1313,SITE1!$E$4:$E$1313),_xlpm.cleanRaw,SUBSTITUTE(SUBSTITUTE(_xlpm.raw,"_PIN","."),"PIN","."),_xlpm.mainPart,MID(_xlpm.cleanRaw,2,FIND(".",_xlpm.cleanRaw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7" t="str">
        <f>_xlfn.LET(_xlpm.raw,_xlfn.XLOOKUP(A737,SITE3!$C$4:$C$1313,SITE3!$E$4:$E$1313),_xlpm.cleanRaw,SUBSTITUTE(SUBSTITUTE(_xlpm.raw,"_PIN","."),"PIN","."),_xlpm.mainPart,MID(_xlpm.cleanRaw,2,FIND(".",_xlpm.cleanRaw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7" t="str">
        <f>_xlfn.LET(_xlpm.raw,_xlfn.XLOOKUP(A737,SITE5!$C$4:$C$1313,SITE5!$E$4:$E$1313),_xlpm.cleanRaw,SUBSTITUTE(SUBSTITUTE(_xlpm.raw,"_PIN","."),"PIN","."),_xlpm.mainPart,MID(_xlpm.cleanRaw,2,FIND(".",_xlpm.cleanRaw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7" t="str">
        <f>""</f>
        <v/>
      </c>
      <c r="J737" t="str">
        <f t="shared" si="11"/>
        <v>BN66;VSS;;2.57399999999999;23.464;;;;</v>
      </c>
    </row>
    <row r="738" spans="1:10">
      <c r="A738" t="s">
        <v>3476</v>
      </c>
      <c r="B738" t="str">
        <f>_xlfn.XLOOKUP(A738,SITE1!$R$4:$R$1313,SITE1!$S$4:$S$1313)</f>
        <v>USB2_PLLMON</v>
      </c>
      <c r="C738" t="str" cm="1">
        <f t="array" ref="C738">_xlfn.TEXTJOIN(",",TRUE,_xlfn.UNIQUE(TRANSPOSE(_xlfn.MAP(_xlfn.XLOOKUP(A738,SITE1!$C$4:$C$1313,SITE1!$F$4:$L$1313),_xlfn.LAMBDA(_xlpm.x,IF(_xlpm.x&lt;&gt;"",TRIM(CLEAN(LEFT(_xlpm.x,FIND(".",_xlpm.x &amp; ".")-1))),""))))))</f>
        <v>SMPA19,RA220</v>
      </c>
      <c r="D738">
        <v>1.6599999999999899</v>
      </c>
      <c r="E738">
        <v>23.31</v>
      </c>
      <c r="F738" t="str">
        <f>_xlfn.LET(_xlpm.raw,_xlfn.XLOOKUP(A738,SITE1!$C$4:$C$1313,SITE1!$E$4:$E$1313),_xlpm.cleanRaw,SUBSTITUTE(SUBSTITUTE(_xlpm.raw,"_PIN","."),"PIN","."),_xlpm.mainPart,MID(_xlpm.cleanRaw,2,FIND(".",_xlpm.cleanRaw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509002</v>
      </c>
      <c r="G738" t="str">
        <f>_xlfn.LET(_xlpm.raw,_xlfn.XLOOKUP(A738,SITE3!$C$4:$C$1313,SITE3!$E$4:$E$1313),_xlpm.cleanRaw,SUBSTITUTE(SUBSTITUTE(_xlpm.raw,"_PIN","."),"PIN","."),_xlpm.mainPart,MID(_xlpm.cleanRaw,2,FIND(".",_xlpm.cleanRaw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H738" t="str">
        <f>_xlfn.LET(_xlpm.raw,_xlfn.XLOOKUP(A738,SITE5!$C$4:$C$1313,SITE5!$E$4:$E$1313),_xlpm.cleanRaw,SUBSTITUTE(SUBSTITUTE(_xlpm.raw,"_PIN","."),"PIN","."),_xlpm.mainPart,MID(_xlpm.cleanRaw,2,FIND(".",_xlpm.cleanRaw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807007</v>
      </c>
      <c r="I738" t="str">
        <f>""</f>
        <v/>
      </c>
      <c r="J738" t="str">
        <f t="shared" si="11"/>
        <v>BN68;USB2_PLLMON;SMPA19,RA220;1.65999999999999;23.31;509002;505074;807007;</v>
      </c>
    </row>
    <row r="739" spans="1:10">
      <c r="A739" t="s">
        <v>3472</v>
      </c>
      <c r="B739" t="str">
        <f>_xlfn.XLOOKUP(A739,SITE1!$R$4:$R$1313,SITE1!$S$4:$S$1313)</f>
        <v>USB2_COMP</v>
      </c>
      <c r="C739" t="str" cm="1">
        <f t="array" ref="C739">_xlfn.TEXTJOIN(",",TRUE,_xlfn.UNIQUE(TRANSPOSE(_xlfn.MAP(_xlfn.XLOOKUP(A739,SITE1!$C$4:$C$1313,SITE1!$F$4:$L$1313),_xlfn.LAMBDA(_xlpm.x,IF(_xlpm.x&lt;&gt;"",TRIM(CLEAN(LEFT(_xlpm.x,FIND(".",_xlpm.x &amp; ".")-1))),""))))))</f>
        <v>RA11</v>
      </c>
      <c r="D739">
        <v>0.82999999999999796</v>
      </c>
      <c r="E739">
        <v>23.31</v>
      </c>
      <c r="F739" t="str">
        <f>_xlfn.LET(_xlpm.raw,_xlfn.XLOOKUP(A739,SITE1!$C$4:$C$1313,SITE1!$E$4:$E$1313),_xlpm.cleanRaw,SUBSTITUTE(SUBSTITUTE(_xlpm.raw,"_PIN","."),"PIN","."),_xlpm.mainPart,MID(_xlpm.cleanRaw,2,FIND(".",_xlpm.cleanRaw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9" t="str">
        <f>_xlfn.LET(_xlpm.raw,_xlfn.XLOOKUP(A739,SITE3!$C$4:$C$1313,SITE3!$E$4:$E$1313),_xlpm.cleanRaw,SUBSTITUTE(SUBSTITUTE(_xlpm.raw,"_PIN","."),"PIN","."),_xlpm.mainPart,MID(_xlpm.cleanRaw,2,FIND(".",_xlpm.cleanRaw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9" t="str">
        <f>_xlfn.LET(_xlpm.raw,_xlfn.XLOOKUP(A739,SITE5!$C$4:$C$1313,SITE5!$E$4:$E$1313),_xlpm.cleanRaw,SUBSTITUTE(SUBSTITUTE(_xlpm.raw,"_PIN","."),"PIN","."),_xlpm.mainPart,MID(_xlpm.cleanRaw,2,FIND(".",_xlpm.cleanRaw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9" t="str">
        <f>""</f>
        <v/>
      </c>
      <c r="J739" t="str">
        <f t="shared" si="11"/>
        <v>BN70;USB2_COMP;RA11;0.829999999999998;23.31;;;;</v>
      </c>
    </row>
    <row r="740" spans="1:10">
      <c r="A740" t="s">
        <v>4382</v>
      </c>
      <c r="B740" t="str">
        <f>_xlfn.XLOOKUP(A740,SITE1!$R$4:$R$1313,SITE1!$S$4:$S$1313)</f>
        <v>GPP_J_2_GBE_LED_1_0</v>
      </c>
      <c r="C740" t="str" cm="1">
        <f t="array" ref="C740">_xlfn.TEXTJOIN(",",TRUE,_xlfn.UNIQUE(TRANSPOSE(_xlfn.MAP(_xlfn.XLOOKUP(A740,SITE1!$C$4:$C$1313,SITE1!$F$4:$L$1313),_xlfn.LAMBDA(_xlpm.x,IF(_xlpm.x&lt;&gt;"",TRIM(CLEAN(LEFT(_xlpm.x,FIND(".",_xlpm.x &amp; ".")-1))),""))))))</f>
        <v/>
      </c>
      <c r="D740">
        <v>31.375</v>
      </c>
      <c r="E740">
        <v>23.81</v>
      </c>
      <c r="F740" t="str">
        <f>_xlfn.LET(_xlpm.raw,_xlfn.XLOOKUP(A740,SITE1!$C$4:$C$1313,SITE1!$E$4:$E$1313),_xlpm.cleanRaw,SUBSTITUTE(SUBSTITUTE(_xlpm.raw,"_PIN","."),"PIN","."),_xlpm.mainPart,MID(_xlpm.cleanRaw,2,FIND(".",_xlpm.cleanRaw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603090</v>
      </c>
      <c r="G740" t="str">
        <f>_xlfn.LET(_xlpm.raw,_xlfn.XLOOKUP(A740,SITE3!$C$4:$C$1313,SITE3!$E$4:$E$1313),_xlpm.cleanRaw,SUBSTITUTE(SUBSTITUTE(_xlpm.raw,"_PIN","."),"PIN","."),_xlpm.mainPart,MID(_xlpm.cleanRaw,2,FIND(".",_xlpm.cleanRaw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501090</v>
      </c>
      <c r="H740" t="str">
        <f>_xlfn.LET(_xlpm.raw,_xlfn.XLOOKUP(A740,SITE5!$C$4:$C$1313,SITE5!$E$4:$E$1313),_xlpm.cleanRaw,SUBSTITUTE(SUBSTITUTE(_xlpm.raw,"_PIN","."),"PIN","."),_xlpm.mainPart,MID(_xlpm.cleanRaw,2,FIND(".",_xlpm.cleanRaw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707090</v>
      </c>
      <c r="I740" t="str">
        <f>""</f>
        <v/>
      </c>
      <c r="J740" t="str">
        <f t="shared" si="11"/>
        <v>BP4;GPP_J_2_GBE_LED_1_0;;31.375;23.81;603090;501090;707090;</v>
      </c>
    </row>
    <row r="741" spans="1:10">
      <c r="A741" t="s">
        <v>3758</v>
      </c>
      <c r="B741" t="str">
        <f>_xlfn.XLOOKUP(A741,SITE1!$R$4:$R$1313,SITE1!$S$4:$S$1313)</f>
        <v>USB2_VBUSSENSE</v>
      </c>
      <c r="C741" t="str" cm="1">
        <f t="array" ref="C741">_xlfn.TEXTJOIN(",",TRUE,_xlfn.UNIQUE(TRANSPOSE(_xlfn.MAP(_xlfn.XLOOKUP(A741,SITE1!$C$4:$C$1313,SITE1!$F$4:$L$1313),_xlfn.LAMBDA(_xlpm.x,IF(_xlpm.x&lt;&gt;"",TRIM(CLEAN(LEFT(_xlpm.x,FIND(".",_xlpm.x &amp; ".")-1))),""))))))</f>
        <v/>
      </c>
      <c r="D741">
        <v>1.2449999999999899</v>
      </c>
      <c r="E741">
        <v>23.81</v>
      </c>
      <c r="F741" t="str">
        <f>_xlfn.LET(_xlpm.raw,_xlfn.XLOOKUP(A741,SITE1!$C$4:$C$1313,SITE1!$E$4:$E$1313),_xlpm.cleanRaw,SUBSTITUTE(SUBSTITUTE(_xlpm.raw,"_PIN","."),"PIN","."),_xlpm.mainPart,MID(_xlpm.cleanRaw,2,FIND(".",_xlpm.cleanRaw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507121</v>
      </c>
      <c r="G741" t="str">
        <f>_xlfn.LET(_xlpm.raw,_xlfn.XLOOKUP(A741,SITE3!$C$4:$C$1313,SITE3!$E$4:$E$1313),_xlpm.cleanRaw,SUBSTITUTE(SUBSTITUTE(_xlpm.raw,"_PIN","."),"PIN","."),_xlpm.mainPart,MID(_xlpm.cleanRaw,2,FIND(".",_xlpm.cleanRaw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H741" t="str">
        <f>_xlfn.LET(_xlpm.raw,_xlfn.XLOOKUP(A741,SITE5!$C$4:$C$1313,SITE5!$E$4:$E$1313),_xlpm.cleanRaw,SUBSTITUTE(SUBSTITUTE(_xlpm.raw,"_PIN","."),"PIN","."),_xlpm.mainPart,MID(_xlpm.cleanRaw,2,FIND(".",_xlpm.cleanRaw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808078</v>
      </c>
      <c r="I741" t="str">
        <f>""</f>
        <v/>
      </c>
      <c r="J741" t="str">
        <f t="shared" si="11"/>
        <v>BP69;USB2_VBUSSENSE;;1.24499999999999;23.81;507121;505076;808078;</v>
      </c>
    </row>
    <row r="742" spans="1:10">
      <c r="A742" t="s">
        <v>3599</v>
      </c>
      <c r="B742" t="str">
        <f>_xlfn.XLOOKUP(A742,SITE1!$R$4:$R$1313,SITE1!$S$4:$S$1313)</f>
        <v>VSS</v>
      </c>
      <c r="C742" t="str" cm="1">
        <f t="array" ref="C742">_xlfn.TEXTJOIN(",",TRUE,_xlfn.UNIQUE(TRANSPOSE(_xlfn.MAP(_xlfn.XLOOKUP(A742,SITE1!$C$4:$C$1313,SITE1!$F$4:$L$1313),_xlfn.LAMBDA(_xlpm.x,IF(_xlpm.x&lt;&gt;"",TRIM(CLEAN(LEFT(_xlpm.x,FIND(".",_xlpm.x &amp; ".")-1))),""))))))</f>
        <v/>
      </c>
      <c r="D742">
        <v>30.665999999999901</v>
      </c>
      <c r="E742">
        <v>24.201000000000001</v>
      </c>
      <c r="F742" t="str">
        <f>_xlfn.LET(_xlpm.raw,_xlfn.XLOOKUP(A742,SITE1!$C$4:$C$1313,SITE1!$E$4:$E$1313),_xlpm.cleanRaw,SUBSTITUTE(SUBSTITUTE(_xlpm.raw,"_PIN","."),"PIN","."),_xlpm.mainPart,MID(_xlpm.cleanRaw,2,FIND(".",_xlpm.cleanRaw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2" t="str">
        <f>_xlfn.LET(_xlpm.raw,_xlfn.XLOOKUP(A742,SITE5!$C$4:$C$1313,SITE5!$E$4:$E$1313),_xlpm.cleanRaw,SUBSTITUTE(SUBSTITUTE(_xlpm.raw,"_PIN","."),"PIN","."),_xlpm.mainPart,MID(_xlpm.cleanRaw,2,FIND(".",_xlpm.cleanRaw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2" t="str">
        <f>""</f>
        <v/>
      </c>
      <c r="J742" t="str">
        <f t="shared" si="11"/>
        <v>BR6;VSS;;30.6659999999999;24.201;;;;</v>
      </c>
    </row>
    <row r="743" spans="1:10">
      <c r="A743" t="s">
        <v>4106</v>
      </c>
      <c r="B743" t="str">
        <f>_xlfn.XLOOKUP(A743,SITE1!$R$4:$R$1313,SITE1!$S$4:$S$1313)</f>
        <v>GPP_B_3_CPU_GP_2</v>
      </c>
      <c r="C743" t="str" cm="1">
        <f t="array" ref="C743">_xlfn.TEXTJOIN(",",TRUE,_xlfn.UNIQUE(TRANSPOSE(_xlfn.MAP(_xlfn.XLOOKUP(A743,SITE1!$C$4:$C$1313,SITE1!$F$4:$L$1313),_xlfn.LAMBDA(_xlpm.x,IF(_xlpm.x&lt;&gt;"",TRIM(CLEAN(LEFT(_xlpm.x,FIND(".",_xlpm.x &amp; ".")-1))),""))))))</f>
        <v/>
      </c>
      <c r="D743">
        <v>29.187999999999999</v>
      </c>
      <c r="E743">
        <v>23.959</v>
      </c>
      <c r="F743" t="str">
        <f>_xlfn.LET(_xlpm.raw,_xlfn.XLOOKUP(A743,SITE1!$C$4:$C$1313,SITE1!$E$4:$E$1313),_xlpm.cleanRaw,SUBSTITUTE(SUBSTITUTE(_xlpm.raw,"_PIN","."),"PIN","."),_xlpm.mainPart,MID(_xlpm.cleanRaw,2,FIND(".",_xlpm.cleanRaw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743" t="str">
        <f>_xlfn.LET(_xlpm.raw,_xlfn.XLOOKUP(A743,SITE3!$C$4:$C$1313,SITE3!$E$4:$E$1313),_xlpm.cleanRaw,SUBSTITUTE(SUBSTITUTE(_xlpm.raw,"_PIN","."),"PIN","."),_xlpm.mainPart,MID(_xlpm.cleanRaw,2,FIND(".",_xlpm.cleanRaw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743" t="str">
        <f>_xlfn.LET(_xlpm.raw,_xlfn.XLOOKUP(A743,SITE5!$C$4:$C$1313,SITE5!$E$4:$E$1313),_xlpm.cleanRaw,SUBSTITUTE(SUBSTITUTE(_xlpm.raw,"_PIN","."),"PIN","."),_xlpm.mainPart,MID(_xlpm.cleanRaw,2,FIND(".",_xlpm.cleanRaw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703030</v>
      </c>
      <c r="I743" t="str">
        <f>""</f>
        <v/>
      </c>
      <c r="J743" t="str">
        <f t="shared" si="11"/>
        <v>BR9;GPP_B_3_CPU_GP_2;;29.188;23.959;607030;804030;703030;</v>
      </c>
    </row>
    <row r="744" spans="1:10">
      <c r="A744" t="s">
        <v>4112</v>
      </c>
      <c r="B744" t="str">
        <f>_xlfn.XLOOKUP(A744,SITE1!$R$4:$R$1313,SITE1!$S$4:$S$1313)</f>
        <v>GPP_B_7_SRCCLKREQB_2</v>
      </c>
      <c r="C744" t="str" cm="1">
        <f t="array" ref="C744">_xlfn.TEXTJOIN(",",TRUE,_xlfn.UNIQUE(TRANSPOSE(_xlfn.MAP(_xlfn.XLOOKUP(A744,SITE1!$C$4:$C$1313,SITE1!$F$4:$L$1313),_xlfn.LAMBDA(_xlpm.x,IF(_xlpm.x&lt;&gt;"",TRIM(CLEAN(LEFT(_xlpm.x,FIND(".",_xlpm.x &amp; ".")-1))),""))))))</f>
        <v/>
      </c>
      <c r="D744">
        <v>27.470999999999901</v>
      </c>
      <c r="E744">
        <v>23.959</v>
      </c>
      <c r="F744" t="str">
        <f>_xlfn.LET(_xlpm.raw,_xlfn.XLOOKUP(A744,SITE1!$C$4:$C$1313,SITE1!$E$4:$E$1313),_xlpm.cleanRaw,SUBSTITUTE(SUBSTITUTE(_xlpm.raw,"_PIN","."),"PIN","."),_xlpm.mainPart,MID(_xlpm.cleanRaw,2,FIND(".",_xlpm.cleanRaw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744" t="str">
        <f>_xlfn.LET(_xlpm.raw,_xlfn.XLOOKUP(A744,SITE3!$C$4:$C$1313,SITE3!$E$4:$E$1313),_xlpm.cleanRaw,SUBSTITUTE(SUBSTITUTE(_xlpm.raw,"_PIN","."),"PIN","."),_xlpm.mainPart,MID(_xlpm.cleanRaw,2,FIND(".",_xlpm.cleanRaw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804019</v>
      </c>
      <c r="H744" t="str">
        <f>_xlfn.LET(_xlpm.raw,_xlfn.XLOOKUP(A744,SITE5!$C$4:$C$1313,SITE5!$E$4:$E$1313),_xlpm.cleanRaw,SUBSTITUTE(SUBSTITUTE(_xlpm.raw,"_PIN","."),"PIN","."),_xlpm.mainPart,MID(_xlpm.cleanRaw,2,FIND(".",_xlpm.cleanRaw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703019</v>
      </c>
      <c r="I744" t="str">
        <f>""</f>
        <v/>
      </c>
      <c r="J744" t="str">
        <f t="shared" si="11"/>
        <v>BR13;GPP_B_7_SRCCLKREQB_2;;27.4709999999999;23.959;607019;804019;703019;</v>
      </c>
    </row>
    <row r="745" spans="1:10">
      <c r="A745" t="s">
        <v>4102</v>
      </c>
      <c r="B745" t="str">
        <f>_xlfn.XLOOKUP(A745,SITE1!$R$4:$R$1313,SITE1!$S$4:$S$1313)</f>
        <v>GPP_B_22</v>
      </c>
      <c r="C745" t="str" cm="1">
        <f t="array" ref="C745">_xlfn.TEXTJOIN(",",TRUE,_xlfn.UNIQUE(TRANSPOSE(_xlfn.MAP(_xlfn.XLOOKUP(A745,SITE1!$C$4:$C$1313,SITE1!$F$4:$L$1313),_xlfn.LAMBDA(_xlpm.x,IF(_xlpm.x&lt;&gt;"",TRIM(CLEAN(LEFT(_xlpm.x,FIND(".",_xlpm.x &amp; ".")-1))),""))))))</f>
        <v/>
      </c>
      <c r="D745">
        <v>25.753999999999898</v>
      </c>
      <c r="E745">
        <v>23.959</v>
      </c>
      <c r="F745" t="str">
        <f>_xlfn.LET(_xlpm.raw,_xlfn.XLOOKUP(A745,SITE1!$C$4:$C$1313,SITE1!$E$4:$E$1313),_xlpm.cleanRaw,SUBSTITUTE(SUBSTITUTE(_xlpm.raw,"_PIN","."),"PIN","."),_xlpm.mainPart,MID(_xlpm.cleanRaw,2,FIND(".",_xlpm.cleanRaw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745" t="str">
        <f>_xlfn.LET(_xlpm.raw,_xlfn.XLOOKUP(A745,SITE3!$C$4:$C$1313,SITE3!$E$4:$E$1313),_xlpm.cleanRaw,SUBSTITUTE(SUBSTITUTE(_xlpm.raw,"_PIN","."),"PIN","."),_xlpm.mainPart,MID(_xlpm.cleanRaw,2,FIND(".",_xlpm.cleanRaw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804025</v>
      </c>
      <c r="H745" t="str">
        <f>_xlfn.LET(_xlpm.raw,_xlfn.XLOOKUP(A745,SITE5!$C$4:$C$1313,SITE5!$E$4:$E$1313),_xlpm.cleanRaw,SUBSTITUTE(SUBSTITUTE(_xlpm.raw,"_PIN","."),"PIN","."),_xlpm.mainPart,MID(_xlpm.cleanRaw,2,FIND(".",_xlpm.cleanRaw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745" t="str">
        <f>""</f>
        <v/>
      </c>
      <c r="J745" t="str">
        <f t="shared" si="11"/>
        <v>BR17;GPP_B_22;;25.7539999999999;23.959;607025;804025;703025;</v>
      </c>
    </row>
    <row r="746" spans="1:10">
      <c r="A746" t="s">
        <v>3600</v>
      </c>
      <c r="B746" t="str">
        <f>_xlfn.XLOOKUP(A746,SITE1!$R$4:$R$1313,SITE1!$S$4:$S$1313)</f>
        <v>VSS</v>
      </c>
      <c r="C746" t="str" cm="1">
        <f t="array" ref="C746">_xlfn.TEXTJOIN(",",TRUE,_xlfn.UNIQUE(TRANSPOSE(_xlfn.MAP(_xlfn.XLOOKUP(A746,SITE1!$C$4:$C$1313,SITE1!$F$4:$L$1313),_xlfn.LAMBDA(_xlpm.x,IF(_xlpm.x&lt;&gt;"",TRIM(CLEAN(LEFT(_xlpm.x,FIND(".",_xlpm.x &amp; ".")-1))),""))))))</f>
        <v/>
      </c>
      <c r="D746">
        <v>24.036999999999999</v>
      </c>
      <c r="E746">
        <v>23.959</v>
      </c>
      <c r="F746" t="str">
        <f>_xlfn.LET(_xlpm.raw,_xlfn.XLOOKUP(A746,SITE1!$C$4:$C$1313,SITE1!$E$4:$E$1313),_xlpm.cleanRaw,SUBSTITUTE(SUBSTITUTE(_xlpm.raw,"_PIN","."),"PIN","."),_xlpm.mainPart,MID(_xlpm.cleanRaw,2,FIND(".",_xlpm.cleanRaw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6" t="str">
        <f>_xlfn.LET(_xlpm.raw,_xlfn.XLOOKUP(A746,SITE3!$C$4:$C$1313,SITE3!$E$4:$E$1313),_xlpm.cleanRaw,SUBSTITUTE(SUBSTITUTE(_xlpm.raw,"_PIN","."),"PIN","."),_xlpm.mainPart,MID(_xlpm.cleanRaw,2,FIND(".",_xlpm.cleanRaw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6" t="str">
        <f>_xlfn.LET(_xlpm.raw,_xlfn.XLOOKUP(A746,SITE5!$C$4:$C$1313,SITE5!$E$4:$E$1313),_xlpm.cleanRaw,SUBSTITUTE(SUBSTITUTE(_xlpm.raw,"_PIN","."),"PIN","."),_xlpm.mainPart,MID(_xlpm.cleanRaw,2,FIND(".",_xlpm.cleanRaw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6" t="str">
        <f>""</f>
        <v/>
      </c>
      <c r="J746" t="str">
        <f t="shared" si="11"/>
        <v>BR20;VSS;;24.037;23.959;;;;</v>
      </c>
    </row>
    <row r="747" spans="1:10">
      <c r="A747" t="s">
        <v>3601</v>
      </c>
      <c r="B747" t="str">
        <f>_xlfn.XLOOKUP(A747,SITE1!$R$4:$R$1313,SITE1!$S$4:$S$1313)</f>
        <v>KR0_TX_DP1</v>
      </c>
      <c r="C747" t="str" cm="1">
        <f t="array" ref="C747">_xlfn.TEXTJOIN(",",TRUE,_xlfn.UNIQUE(TRANSPOSE(_xlfn.MAP(_xlfn.XLOOKUP(A747,SITE1!$C$4:$C$1313,SITE1!$F$4:$L$1313),_xlfn.LAMBDA(_xlpm.x,IF(_xlpm.x&lt;&gt;"",TRIM(CLEAN(LEFT(_xlpm.x,FIND(".",_xlpm.x &amp; ".")-1))),""))))))</f>
        <v>LA18</v>
      </c>
      <c r="D747">
        <v>22.32</v>
      </c>
      <c r="E747">
        <v>23.959</v>
      </c>
      <c r="F747" t="str">
        <f>_xlfn.LET(_xlpm.raw,_xlfn.XLOOKUP(A747,SITE1!$C$4:$C$1313,SITE1!$E$4:$E$1313),_xlpm.cleanRaw,SUBSTITUTE(SUBSTITUTE(_xlpm.raw,"_PIN","."),"PIN","."),_xlpm.mainPart,MID(_xlpm.cleanRaw,2,FIND(".",_xlpm.cleanRaw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602079</v>
      </c>
      <c r="G747" t="str">
        <f>_xlfn.LET(_xlpm.raw,_xlfn.XLOOKUP(A747,SITE3!$C$4:$C$1313,SITE3!$E$4:$E$1313),_xlpm.cleanRaw,SUBSTITUTE(SUBSTITUTE(_xlpm.raw,"_PIN","."),"PIN","."),_xlpm.mainPart,MID(_xlpm.cleanRaw,2,FIND(".",_xlpm.cleanRaw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H747" t="str">
        <f>_xlfn.LET(_xlpm.raw,_xlfn.XLOOKUP(A747,SITE5!$C$4:$C$1313,SITE5!$E$4:$E$1313),_xlpm.cleanRaw,SUBSTITUTE(SUBSTITUTE(_xlpm.raw,"_PIN","."),"PIN","."),_xlpm.mainPart,MID(_xlpm.cleanRaw,2,FIND(".",_xlpm.cleanRaw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708079</v>
      </c>
      <c r="I747" t="str">
        <f>""</f>
        <v/>
      </c>
      <c r="J747" t="str">
        <f t="shared" si="11"/>
        <v>BR24;KR0_TX_DP1;LA18;22.32;23.959;602079;502079;708079;</v>
      </c>
    </row>
    <row r="748" spans="1:10">
      <c r="A748" t="s">
        <v>4507</v>
      </c>
      <c r="B748" t="str">
        <f>_xlfn.XLOOKUP(A748,SITE1!$R$4:$R$1313,SITE1!$S$4:$S$1313)</f>
        <v>KR0_TX_DP0</v>
      </c>
      <c r="C748" t="str" cm="1">
        <f t="array" ref="C748">_xlfn.TEXTJOIN(",",TRUE,_xlfn.UNIQUE(TRANSPOSE(_xlfn.MAP(_xlfn.XLOOKUP(A748,SITE1!$C$4:$C$1313,SITE1!$F$4:$L$1313),_xlfn.LAMBDA(_xlpm.x,IF(_xlpm.x&lt;&gt;"",TRIM(CLEAN(LEFT(_xlpm.x,FIND(".",_xlpm.x &amp; ".")-1))),""))))))</f>
        <v>LA17</v>
      </c>
      <c r="D748">
        <v>20.602999999999899</v>
      </c>
      <c r="E748">
        <v>23.959</v>
      </c>
      <c r="F748" t="str">
        <f>_xlfn.LET(_xlpm.raw,_xlfn.XLOOKUP(A748,SITE1!$C$4:$C$1313,SITE1!$E$4:$E$1313),_xlpm.cleanRaw,SUBSTITUTE(SUBSTITUTE(_xlpm.raw,"_PIN","."),"PIN","."),_xlpm.mainPart,MID(_xlpm.cleanRaw,2,FIND(".",_xlpm.cleanRaw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748" t="str">
        <f>_xlfn.LET(_xlpm.raw,_xlfn.XLOOKUP(A748,SITE3!$C$4:$C$1313,SITE3!$E$4:$E$1313),_xlpm.cleanRaw,SUBSTITUTE(SUBSTITUTE(_xlpm.raw,"_PIN","."),"PIN","."),_xlpm.mainPart,MID(_xlpm.cleanRaw,2,FIND(".",_xlpm.cleanRaw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502054</v>
      </c>
      <c r="H748" t="str">
        <f>_xlfn.LET(_xlpm.raw,_xlfn.XLOOKUP(A748,SITE5!$C$4:$C$1313,SITE5!$E$4:$E$1313),_xlpm.cleanRaw,SUBSTITUTE(SUBSTITUTE(_xlpm.raw,"_PIN","."),"PIN","."),_xlpm.mainPart,MID(_xlpm.cleanRaw,2,FIND(".",_xlpm.cleanRaw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708054</v>
      </c>
      <c r="I748" t="str">
        <f>""</f>
        <v/>
      </c>
      <c r="J748" t="str">
        <f t="shared" si="11"/>
        <v>BR27;KR0_TX_DP0;LA17;20.6029999999999;23.959;602054;502054;708054;</v>
      </c>
    </row>
    <row r="749" spans="1:10">
      <c r="A749" t="s">
        <v>4532</v>
      </c>
      <c r="B749" t="str">
        <f>_xlfn.XLOOKUP(A749,SITE1!$R$4:$R$1313,SITE1!$S$4:$S$1313)</f>
        <v>KR1_TX_DN1</v>
      </c>
      <c r="C749" t="str" cm="1">
        <f t="array" ref="C749">_xlfn.TEXTJOIN(",",TRUE,_xlfn.UNIQUE(TRANSPOSE(_xlfn.MAP(_xlfn.XLOOKUP(A749,SITE1!$C$4:$C$1313,SITE1!$F$4:$L$1313),_xlfn.LAMBDA(_xlpm.x,IF(_xlpm.x&lt;&gt;"",TRIM(CLEAN(LEFT(_xlpm.x,FIND(".",_xlpm.x &amp; ".")-1))),""))))))</f>
        <v>LA20</v>
      </c>
      <c r="D749">
        <v>18.885999999999999</v>
      </c>
      <c r="E749">
        <v>23.959</v>
      </c>
      <c r="F749" t="str">
        <f>_xlfn.LET(_xlpm.raw,_xlfn.XLOOKUP(A749,SITE1!$C$4:$C$1313,SITE1!$E$4:$E$1313),_xlpm.cleanRaw,SUBSTITUTE(SUBSTITUTE(_xlpm.raw,"_PIN","."),"PIN","."),_xlpm.mainPart,MID(_xlpm.cleanRaw,2,FIND(".",_xlpm.cleanRaw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601005</v>
      </c>
      <c r="G749" t="str">
        <f>_xlfn.LET(_xlpm.raw,_xlfn.XLOOKUP(A749,SITE3!$C$4:$C$1313,SITE3!$E$4:$E$1313),_xlpm.cleanRaw,SUBSTITUTE(SUBSTITUTE(_xlpm.raw,"_PIN","."),"PIN","."),_xlpm.mainPart,MID(_xlpm.cleanRaw,2,FIND(".",_xlpm.cleanRaw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503005</v>
      </c>
      <c r="H749" t="str">
        <f>_xlfn.LET(_xlpm.raw,_xlfn.XLOOKUP(A749,SITE5!$C$4:$C$1313,SITE5!$E$4:$E$1313),_xlpm.cleanRaw,SUBSTITUTE(SUBSTITUTE(_xlpm.raw,"_PIN","."),"PIN","."),_xlpm.mainPart,MID(_xlpm.cleanRaw,2,FIND(".",_xlpm.cleanRaw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709005</v>
      </c>
      <c r="I749" t="str">
        <f>""</f>
        <v/>
      </c>
      <c r="J749" t="str">
        <f t="shared" si="11"/>
        <v>BR31;KR1_TX_DN1;LA20;18.886;23.959;601005;503005;709005;</v>
      </c>
    </row>
    <row r="750" spans="1:10">
      <c r="A750" t="s">
        <v>4534</v>
      </c>
      <c r="B750" t="str">
        <f>_xlfn.XLOOKUP(A750,SITE1!$R$4:$R$1313,SITE1!$S$4:$S$1313)</f>
        <v>KR1_TX_DP0</v>
      </c>
      <c r="C750" t="str" cm="1">
        <f t="array" ref="C750">_xlfn.TEXTJOIN(",",TRUE,_xlfn.UNIQUE(TRANSPOSE(_xlfn.MAP(_xlfn.XLOOKUP(A750,SITE1!$C$4:$C$1313,SITE1!$F$4:$L$1313),_xlfn.LAMBDA(_xlpm.x,IF(_xlpm.x&lt;&gt;"",TRIM(CLEAN(LEFT(_xlpm.x,FIND(".",_xlpm.x &amp; ".")-1))),""))))))</f>
        <v>LA19</v>
      </c>
      <c r="D750">
        <v>17.168999999999901</v>
      </c>
      <c r="E750">
        <v>23.959</v>
      </c>
      <c r="F750" t="str">
        <f>_xlfn.LET(_xlpm.raw,_xlfn.XLOOKUP(A750,SITE1!$C$4:$C$1313,SITE1!$E$4:$E$1313),_xlpm.cleanRaw,SUBSTITUTE(SUBSTITUTE(_xlpm.raw,"_PIN","."),"PIN","."),_xlpm.mainPart,MID(_xlpm.cleanRaw,2,FIND(".",_xlpm.cleanRaw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602078</v>
      </c>
      <c r="G750" t="str">
        <f>_xlfn.LET(_xlpm.raw,_xlfn.XLOOKUP(A750,SITE3!$C$4:$C$1313,SITE3!$E$4:$E$1313),_xlpm.cleanRaw,SUBSTITUTE(SUBSTITUTE(_xlpm.raw,"_PIN","."),"PIN","."),_xlpm.mainPart,MID(_xlpm.cleanRaw,2,FIND(".",_xlpm.cleanRaw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502078</v>
      </c>
      <c r="H750" t="str">
        <f>_xlfn.LET(_xlpm.raw,_xlfn.XLOOKUP(A750,SITE5!$C$4:$C$1313,SITE5!$E$4:$E$1313),_xlpm.cleanRaw,SUBSTITUTE(SUBSTITUTE(_xlpm.raw,"_PIN","."),"PIN","."),_xlpm.mainPart,MID(_xlpm.cleanRaw,2,FIND(".",_xlpm.cleanRaw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708078</v>
      </c>
      <c r="I750" t="str">
        <f>""</f>
        <v/>
      </c>
      <c r="J750" t="str">
        <f t="shared" si="11"/>
        <v>BR35;KR1_TX_DP0;LA19;17.1689999999999;23.959;602078;502078;708078;</v>
      </c>
    </row>
    <row r="751" spans="1:10">
      <c r="A751" t="s">
        <v>4210</v>
      </c>
      <c r="B751" t="str">
        <f>_xlfn.XLOOKUP(A751,SITE1!$R$4:$R$1313,SITE1!$S$4:$S$1313)</f>
        <v>GPP_D_8_SSP0_SCLK</v>
      </c>
      <c r="C751" t="str" cm="1">
        <f t="array" ref="C751">_xlfn.TEXTJOIN(",",TRUE,_xlfn.UNIQUE(TRANSPOSE(_xlfn.MAP(_xlfn.XLOOKUP(A751,SITE1!$C$4:$C$1313,SITE1!$F$4:$L$1313),_xlfn.LAMBDA(_xlpm.x,IF(_xlpm.x&lt;&gt;"",TRIM(CLEAN(LEFT(_xlpm.x,FIND(".",_xlpm.x &amp; ".")-1))),""))))))</f>
        <v/>
      </c>
      <c r="D751">
        <v>15.451000000000001</v>
      </c>
      <c r="E751">
        <v>23.959</v>
      </c>
      <c r="F751" t="str">
        <f>_xlfn.LET(_xlpm.raw,_xlfn.XLOOKUP(A751,SITE1!$C$4:$C$1313,SITE1!$E$4:$E$1313),_xlpm.cleanRaw,SUBSTITUTE(SUBSTITUTE(_xlpm.raw,"_PIN","."),"PIN","."),_xlpm.mainPart,MID(_xlpm.cleanRaw,2,FIND(".",_xlpm.cleanRaw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751" t="str">
        <f>_xlfn.LET(_xlpm.raw,_xlfn.XLOOKUP(A751,SITE3!$C$4:$C$1313,SITE3!$E$4:$E$1313),_xlpm.cleanRaw,SUBSTITUTE(SUBSTITUTE(_xlpm.raw,"_PIN","."),"PIN","."),_xlpm.mainPart,MID(_xlpm.cleanRaw,2,FIND(".",_xlpm.cleanRaw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801035</v>
      </c>
      <c r="H751" t="str">
        <f>_xlfn.LET(_xlpm.raw,_xlfn.XLOOKUP(A751,SITE5!$C$4:$C$1313,SITE5!$E$4:$E$1313),_xlpm.cleanRaw,SUBSTITUTE(SUBSTITUTE(_xlpm.raw,"_PIN","."),"PIN","."),_xlpm.mainPart,MID(_xlpm.cleanRaw,2,FIND(".",_xlpm.cleanRaw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706035</v>
      </c>
      <c r="I751" t="str">
        <f>""</f>
        <v/>
      </c>
      <c r="J751" t="str">
        <f t="shared" si="11"/>
        <v>BR38;GPP_D_8_SSP0_SCLK;;15.451;23.959;604035;801035;706035;</v>
      </c>
    </row>
    <row r="752" spans="1:10">
      <c r="A752" t="s">
        <v>4166</v>
      </c>
      <c r="B752" t="str">
        <f>_xlfn.XLOOKUP(A752,SITE1!$R$4:$R$1313,SITE1!$S$4:$S$1313)</f>
        <v>GPP_D_0</v>
      </c>
      <c r="C752" t="str" cm="1">
        <f t="array" ref="C752">_xlfn.TEXTJOIN(",",TRUE,_xlfn.UNIQUE(TRANSPOSE(_xlfn.MAP(_xlfn.XLOOKUP(A752,SITE1!$C$4:$C$1313,SITE1!$F$4:$L$1313),_xlfn.LAMBDA(_xlpm.x,IF(_xlpm.x&lt;&gt;"",TRIM(CLEAN(LEFT(_xlpm.x,FIND(".",_xlpm.x &amp; ".")-1))),""))))))</f>
        <v/>
      </c>
      <c r="D752">
        <v>13.733999999999901</v>
      </c>
      <c r="E752">
        <v>23.959</v>
      </c>
      <c r="F752" t="str">
        <f>_xlfn.LET(_xlpm.raw,_xlfn.XLOOKUP(A752,SITE1!$C$4:$C$1313,SITE1!$E$4:$E$1313),_xlpm.cleanRaw,SUBSTITUTE(SUBSTITUTE(_xlpm.raw,"_PIN","."),"PIN","."),_xlpm.mainPart,MID(_xlpm.cleanRaw,2,FIND(".",_xlpm.cleanRaw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602064</v>
      </c>
      <c r="G752" t="str">
        <f>_xlfn.LET(_xlpm.raw,_xlfn.XLOOKUP(A752,SITE3!$C$4:$C$1313,SITE3!$E$4:$E$1313),_xlpm.cleanRaw,SUBSTITUTE(SUBSTITUTE(_xlpm.raw,"_PIN","."),"PIN","."),_xlpm.mainPart,MID(_xlpm.cleanRaw,2,FIND(".",_xlpm.cleanRaw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502064</v>
      </c>
      <c r="H752" t="str">
        <f>_xlfn.LET(_xlpm.raw,_xlfn.XLOOKUP(A752,SITE5!$C$4:$C$1313,SITE5!$E$4:$E$1313),_xlpm.cleanRaw,SUBSTITUTE(SUBSTITUTE(_xlpm.raw,"_PIN","."),"PIN","."),_xlpm.mainPart,MID(_xlpm.cleanRaw,2,FIND(".",_xlpm.cleanRaw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708064</v>
      </c>
      <c r="I752" t="str">
        <f>""</f>
        <v/>
      </c>
      <c r="J752" t="str">
        <f t="shared" si="11"/>
        <v>BR42;GPP_D_0;;13.7339999999999;23.959;602064;502064;708064;</v>
      </c>
    </row>
    <row r="753" spans="1:10">
      <c r="A753" t="s">
        <v>4196</v>
      </c>
      <c r="B753" t="str">
        <f>_xlfn.XLOOKUP(A753,SITE1!$R$4:$R$1313,SITE1!$S$4:$S$1313)</f>
        <v>GPP_D_22_IE_UART_TXD</v>
      </c>
      <c r="C753" t="str" cm="1">
        <f t="array" ref="C753">_xlfn.TEXTJOIN(",",TRUE,_xlfn.UNIQUE(TRANSPOSE(_xlfn.MAP(_xlfn.XLOOKUP(A753,SITE1!$C$4:$C$1313,SITE1!$F$4:$L$1313),_xlfn.LAMBDA(_xlpm.x,IF(_xlpm.x&lt;&gt;"",TRIM(CLEAN(LEFT(_xlpm.x,FIND(".",_xlpm.x &amp; ".")-1))),""))))))</f>
        <v/>
      </c>
      <c r="D753">
        <v>12.016999999999999</v>
      </c>
      <c r="E753">
        <v>23.959</v>
      </c>
      <c r="F753" t="str">
        <f>_xlfn.LET(_xlpm.raw,_xlfn.XLOOKUP(A753,SITE1!$C$4:$C$1313,SITE1!$E$4:$E$1313),_xlpm.cleanRaw,SUBSTITUTE(SUBSTITUTE(_xlpm.raw,"_PIN","."),"PIN","."),_xlpm.mainPart,MID(_xlpm.cleanRaw,2,FIND(".",_xlpm.cleanRaw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602041</v>
      </c>
      <c r="G753" t="str">
        <f>_xlfn.LET(_xlpm.raw,_xlfn.XLOOKUP(A753,SITE3!$C$4:$C$1313,SITE3!$E$4:$E$1313),_xlpm.cleanRaw,SUBSTITUTE(SUBSTITUTE(_xlpm.raw,"_PIN","."),"PIN","."),_xlpm.mainPart,MID(_xlpm.cleanRaw,2,FIND(".",_xlpm.cleanRaw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H753" t="str">
        <f>_xlfn.LET(_xlpm.raw,_xlfn.XLOOKUP(A753,SITE5!$C$4:$C$1313,SITE5!$E$4:$E$1313),_xlpm.cleanRaw,SUBSTITUTE(SUBSTITUTE(_xlpm.raw,"_PIN","."),"PIN","."),_xlpm.mainPart,MID(_xlpm.cleanRaw,2,FIND(".",_xlpm.cleanRaw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708041</v>
      </c>
      <c r="I753" t="str">
        <f>""</f>
        <v/>
      </c>
      <c r="J753" t="str">
        <f t="shared" si="11"/>
        <v>BR46;GPP_D_22_IE_UART_TXD;;12.017;23.959;602041;503006;708041;</v>
      </c>
    </row>
    <row r="754" spans="1:10">
      <c r="A754" t="s">
        <v>5347</v>
      </c>
      <c r="B754" t="str">
        <f>_xlfn.XLOOKUP(A754,SITE1!$R$4:$R$1313,SITE1!$S$4:$S$1313)</f>
        <v>VSS</v>
      </c>
      <c r="C754" t="str" cm="1">
        <f t="array" ref="C754">_xlfn.TEXTJOIN(",",TRUE,_xlfn.UNIQUE(TRANSPOSE(_xlfn.MAP(_xlfn.XLOOKUP(A754,SITE1!$C$4:$C$1313,SITE1!$F$4:$L$1313),_xlfn.LAMBDA(_xlpm.x,IF(_xlpm.x&lt;&gt;"",TRIM(CLEAN(LEFT(_xlpm.x,FIND(".",_xlpm.x &amp; ".")-1))),""))))))</f>
        <v/>
      </c>
      <c r="D754">
        <v>10.299999999999899</v>
      </c>
      <c r="E754">
        <v>23.959</v>
      </c>
      <c r="F754" t="str">
        <f>_xlfn.LET(_xlpm.raw,_xlfn.XLOOKUP(A754,SITE1!$C$4:$C$1313,SITE1!$E$4:$E$1313),_xlpm.cleanRaw,SUBSTITUTE(SUBSTITUTE(_xlpm.raw,"_PIN","."),"PIN","."),_xlpm.mainPart,MID(_xlpm.cleanRaw,2,FIND(".",_xlpm.cleanRaw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4" t="str">
        <f>_xlfn.LET(_xlpm.raw,_xlfn.XLOOKUP(A754,SITE3!$C$4:$C$1313,SITE3!$E$4:$E$1313),_xlpm.cleanRaw,SUBSTITUTE(SUBSTITUTE(_xlpm.raw,"_PIN","."),"PIN","."),_xlpm.mainPart,MID(_xlpm.cleanRaw,2,FIND(".",_xlpm.cleanRaw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4" t="str">
        <f>_xlfn.LET(_xlpm.raw,_xlfn.XLOOKUP(A754,SITE5!$C$4:$C$1313,SITE5!$E$4:$E$1313),_xlpm.cleanRaw,SUBSTITUTE(SUBSTITUTE(_xlpm.raw,"_PIN","."),"PIN","."),_xlpm.mainPart,MID(_xlpm.cleanRaw,2,FIND(".",_xlpm.cleanRaw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4" t="str">
        <f>""</f>
        <v/>
      </c>
      <c r="J754" t="str">
        <f t="shared" si="11"/>
        <v>BR50;VSS;;10.2999999999999;23.959;;;;</v>
      </c>
    </row>
    <row r="755" spans="1:10">
      <c r="A755" t="s">
        <v>5348</v>
      </c>
      <c r="B755" t="str">
        <f>_xlfn.XLOOKUP(A755,SITE1!$R$4:$R$1313,SITE1!$S$4:$S$1313)</f>
        <v>VSS</v>
      </c>
      <c r="C755" t="str" cm="1">
        <f t="array" ref="C755">_xlfn.TEXTJOIN(",",TRUE,_xlfn.UNIQUE(TRANSPOSE(_xlfn.MAP(_xlfn.XLOOKUP(A755,SITE1!$C$4:$C$1313,SITE1!$F$4:$L$1313),_xlfn.LAMBDA(_xlpm.x,IF(_xlpm.x&lt;&gt;"",TRIM(CLEAN(LEFT(_xlpm.x,FIND(".",_xlpm.x &amp; ".")-1))),""))))))</f>
        <v/>
      </c>
      <c r="D755">
        <v>8.5829999999999895</v>
      </c>
      <c r="E755">
        <v>23.959</v>
      </c>
      <c r="F755" t="str">
        <f>_xlfn.LET(_xlpm.raw,_xlfn.XLOOKUP(A755,SITE1!$C$4:$C$1313,SITE1!$E$4:$E$1313),_xlpm.cleanRaw,SUBSTITUTE(SUBSTITUTE(_xlpm.raw,"_PIN","."),"PIN","."),_xlpm.mainPart,MID(_xlpm.cleanRaw,2,FIND(".",_xlpm.cleanRaw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5" t="str">
        <f>_xlfn.LET(_xlpm.raw,_xlfn.XLOOKUP(A755,SITE3!$C$4:$C$1313,SITE3!$E$4:$E$1313),_xlpm.cleanRaw,SUBSTITUTE(SUBSTITUTE(_xlpm.raw,"_PIN","."),"PIN","."),_xlpm.mainPart,MID(_xlpm.cleanRaw,2,FIND(".",_xlpm.cleanRaw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5" t="str">
        <f>_xlfn.LET(_xlpm.raw,_xlfn.XLOOKUP(A755,SITE5!$C$4:$C$1313,SITE5!$E$4:$E$1313),_xlpm.cleanRaw,SUBSTITUTE(SUBSTITUTE(_xlpm.raw,"_PIN","."),"PIN","."),_xlpm.mainPart,MID(_xlpm.cleanRaw,2,FIND(".",_xlpm.cleanRaw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5" t="str">
        <f>""</f>
        <v/>
      </c>
      <c r="J755" t="str">
        <f t="shared" si="11"/>
        <v>BR54;VSS;;8.58299999999999;23.959;;;;</v>
      </c>
    </row>
    <row r="756" spans="1:10">
      <c r="A756" t="s">
        <v>5349</v>
      </c>
      <c r="B756" t="str">
        <f>_xlfn.XLOOKUP(A756,SITE1!$R$4:$R$1313,SITE1!$S$4:$S$1313)</f>
        <v>VSS</v>
      </c>
      <c r="C756" t="str" cm="1">
        <f t="array" ref="C756">_xlfn.TEXTJOIN(",",TRUE,_xlfn.UNIQUE(TRANSPOSE(_xlfn.MAP(_xlfn.XLOOKUP(A756,SITE1!$C$4:$C$1313,SITE1!$F$4:$L$1313),_xlfn.LAMBDA(_xlpm.x,IF(_xlpm.x&lt;&gt;"",TRIM(CLEAN(LEFT(_xlpm.x,FIND(".",_xlpm.x &amp; ".")-1))),""))))))</f>
        <v/>
      </c>
      <c r="D756">
        <v>6.8659999999999997</v>
      </c>
      <c r="E756">
        <v>23.959</v>
      </c>
      <c r="F756" t="str">
        <f>_xlfn.LET(_xlpm.raw,_xlfn.XLOOKUP(A756,SITE1!$C$4:$C$1313,SITE1!$E$4:$E$1313),_xlpm.cleanRaw,SUBSTITUTE(SUBSTITUTE(_xlpm.raw,"_PIN","."),"PIN","."),_xlpm.mainPart,MID(_xlpm.cleanRaw,2,FIND(".",_xlpm.cleanRaw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6" t="str">
        <f>_xlfn.LET(_xlpm.raw,_xlfn.XLOOKUP(A756,SITE3!$C$4:$C$1313,SITE3!$E$4:$E$1313),_xlpm.cleanRaw,SUBSTITUTE(SUBSTITUTE(_xlpm.raw,"_PIN","."),"PIN","."),_xlpm.mainPart,MID(_xlpm.cleanRaw,2,FIND(".",_xlpm.cleanRaw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6" t="str">
        <f>_xlfn.LET(_xlpm.raw,_xlfn.XLOOKUP(A756,SITE5!$C$4:$C$1313,SITE5!$E$4:$E$1313),_xlpm.cleanRaw,SUBSTITUTE(SUBSTITUTE(_xlpm.raw,"_PIN","."),"PIN","."),_xlpm.mainPart,MID(_xlpm.cleanRaw,2,FIND(".",_xlpm.cleanRaw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6" t="str">
        <f>""</f>
        <v/>
      </c>
      <c r="J756" t="str">
        <f t="shared" si="11"/>
        <v>BR58;VSS;;6.866;23.959;;;;</v>
      </c>
    </row>
    <row r="757" spans="1:10">
      <c r="A757" t="s">
        <v>4978</v>
      </c>
      <c r="B757" t="str">
        <f>_xlfn.XLOOKUP(A757,SITE1!$R$4:$R$1313,SITE1!$S$4:$S$1313)</f>
        <v>USB3_7_PCIE_0_TXN</v>
      </c>
      <c r="C757" t="str" cm="1">
        <f t="array" ref="C757">_xlfn.TEXTJOIN(",",TRUE,_xlfn.UNIQUE(TRANSPOSE(_xlfn.MAP(_xlfn.XLOOKUP(A757,SITE1!$C$4:$C$1313,SITE1!$F$4:$L$1313),_xlfn.LAMBDA(_xlpm.x,IF(_xlpm.x&lt;&gt;"",TRIM(CLEAN(LEFT(_xlpm.x,FIND(".",_xlpm.x &amp; ".")-1))),""))))))</f>
        <v>LA15</v>
      </c>
      <c r="D757">
        <v>5.149</v>
      </c>
      <c r="E757">
        <v>23.959</v>
      </c>
      <c r="F757" t="str">
        <f>_xlfn.LET(_xlpm.raw,_xlfn.XLOOKUP(A757,SITE1!$C$4:$C$1313,SITE1!$E$4:$E$1313),_xlpm.cleanRaw,SUBSTITUTE(SUBSTITUTE(_xlpm.raw,"_PIN","."),"PIN","."),_xlpm.mainPart,MID(_xlpm.cleanRaw,2,FIND(".",_xlpm.cleanRaw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507094</v>
      </c>
      <c r="G757" t="str">
        <f>_xlfn.LET(_xlpm.raw,_xlfn.XLOOKUP(A757,SITE3!$C$4:$C$1313,SITE3!$E$4:$E$1313),_xlpm.cleanRaw,SUBSTITUTE(SUBSTITUTE(_xlpm.raw,"_PIN","."),"PIN","."),_xlpm.mainPart,MID(_xlpm.cleanRaw,2,FIND(".",_xlpm.cleanRaw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504090</v>
      </c>
      <c r="H757" t="str">
        <f>_xlfn.LET(_xlpm.raw,_xlfn.XLOOKUP(A757,SITE5!$C$4:$C$1313,SITE5!$E$4:$E$1313),_xlpm.cleanRaw,SUBSTITUTE(SUBSTITUTE(_xlpm.raw,"_PIN","."),"PIN","."),_xlpm.mainPart,MID(_xlpm.cleanRaw,2,FIND(".",_xlpm.cleanRaw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809096</v>
      </c>
      <c r="I757" t="str">
        <f>""</f>
        <v/>
      </c>
      <c r="J757" t="str">
        <f t="shared" si="11"/>
        <v>BR61;USB3_7_PCIE_0_TXN;LA15;5.149;23.959;507094;504090;809096;</v>
      </c>
    </row>
    <row r="758" spans="1:10">
      <c r="A758" t="s">
        <v>4989</v>
      </c>
      <c r="B758" t="str">
        <f>_xlfn.XLOOKUP(A758,SITE1!$R$4:$R$1313,SITE1!$S$4:$S$1313)</f>
        <v>USB3_8_PCIE_1_TXP</v>
      </c>
      <c r="C758" t="str" cm="1">
        <f t="array" ref="C758">_xlfn.TEXTJOIN(",",TRUE,_xlfn.UNIQUE(TRANSPOSE(_xlfn.MAP(_xlfn.XLOOKUP(A758,SITE1!$C$4:$C$1313,SITE1!$F$4:$L$1313),_xlfn.LAMBDA(_xlpm.x,IF(_xlpm.x&lt;&gt;"",TRIM(CLEAN(LEFT(_xlpm.x,FIND(".",_xlpm.x &amp; ".")-1))),""))))))</f>
        <v>CA248</v>
      </c>
      <c r="D758">
        <v>3.4319999999999902</v>
      </c>
      <c r="E758">
        <v>23.959</v>
      </c>
      <c r="F758" t="str">
        <f>_xlfn.LET(_xlpm.raw,_xlfn.XLOOKUP(A758,SITE1!$C$4:$C$1313,SITE1!$E$4:$E$1313),_xlpm.cleanRaw,SUBSTITUTE(SUBSTITUTE(_xlpm.raw,"_PIN","."),"PIN","."),_xlpm.mainPart,MID(_xlpm.cleanRaw,2,FIND(".",_xlpm.cleanRaw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8" t="str">
        <f>_xlfn.LET(_xlpm.raw,_xlfn.XLOOKUP(A758,SITE3!$C$4:$C$1313,SITE3!$E$4:$E$1313),_xlpm.cleanRaw,SUBSTITUTE(SUBSTITUTE(_xlpm.raw,"_PIN","."),"PIN","."),_xlpm.mainPart,MID(_xlpm.cleanRaw,2,FIND(".",_xlpm.cleanRaw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8" t="str">
        <f>_xlfn.LET(_xlpm.raw,_xlfn.XLOOKUP(A758,SITE5!$C$4:$C$1313,SITE5!$E$4:$E$1313),_xlpm.cleanRaw,SUBSTITUTE(SUBSTITUTE(_xlpm.raw,"_PIN","."),"PIN","."),_xlpm.mainPart,MID(_xlpm.cleanRaw,2,FIND(".",_xlpm.cleanRaw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8" t="str">
        <f>""</f>
        <v/>
      </c>
      <c r="J758" t="str">
        <f t="shared" si="11"/>
        <v>BR65;USB3_8_PCIE_1_TXP;CA248;3.43199999999999;23.959;;;;</v>
      </c>
    </row>
    <row r="759" spans="1:10">
      <c r="A759" t="s">
        <v>4860</v>
      </c>
      <c r="B759" t="str">
        <f>_xlfn.XLOOKUP(A759,SITE1!$R$4:$R$1313,SITE1!$S$4:$S$1313)</f>
        <v>USB2_VBUS</v>
      </c>
      <c r="C759" t="str" cm="1">
        <f t="array" ref="C759">_xlfn.TEXTJOIN(",",TRUE,_xlfn.UNIQUE(TRANSPOSE(_xlfn.MAP(_xlfn.XLOOKUP(A759,SITE1!$C$4:$C$1313,SITE1!$F$4:$L$1313),_xlfn.LAMBDA(_xlpm.x,IF(_xlpm.x&lt;&gt;"",TRIM(CLEAN(LEFT(_xlpm.x,FIND(".",_xlpm.x &amp; ".")-1))),""))))))</f>
        <v/>
      </c>
      <c r="D759">
        <v>1.954</v>
      </c>
      <c r="E759">
        <v>24.201000000000001</v>
      </c>
      <c r="F759" t="str">
        <f>_xlfn.LET(_xlpm.raw,_xlfn.XLOOKUP(A759,SITE1!$C$4:$C$1313,SITE1!$E$4:$E$1313),_xlpm.cleanRaw,SUBSTITUTE(SUBSTITUTE(_xlpm.raw,"_PIN","."),"PIN","."),_xlpm.mainPart,MID(_xlpm.cleanRaw,2,FIND(".",_xlpm.cleanRaw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507127</v>
      </c>
      <c r="G759" t="str">
        <f>_xlfn.LET(_xlpm.raw,_xlfn.XLOOKUP(A759,SITE3!$C$4:$C$1313,SITE3!$E$4:$E$1313),_xlpm.cleanRaw,SUBSTITUTE(SUBSTITUTE(_xlpm.raw,"_PIN","."),"PIN","."),_xlpm.mainPart,MID(_xlpm.cleanRaw,2,FIND(".",_xlpm.cleanRaw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504127</v>
      </c>
      <c r="H759" t="str">
        <f>_xlfn.LET(_xlpm.raw,_xlfn.XLOOKUP(A759,SITE5!$C$4:$C$1313,SITE5!$E$4:$E$1313),_xlpm.cleanRaw,SUBSTITUTE(SUBSTITUTE(_xlpm.raw,"_PIN","."),"PIN","."),_xlpm.mainPart,MID(_xlpm.cleanRaw,2,FIND(".",_xlpm.cleanRaw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I759" t="str">
        <f>""</f>
        <v/>
      </c>
      <c r="J759" t="str">
        <f t="shared" si="11"/>
        <v>BR67;USB2_VBUS;;1.954;24.201;507127;504127;808077;</v>
      </c>
    </row>
    <row r="760" spans="1:10">
      <c r="A760" t="s">
        <v>3761</v>
      </c>
      <c r="B760" t="str">
        <f>_xlfn.XLOOKUP(A760,SITE1!$R$4:$R$1313,SITE1!$S$4:$S$1313)</f>
        <v>GPP_J_12_GBE_SCL_2</v>
      </c>
      <c r="C760" t="str" cm="1">
        <f t="array" ref="C760">_xlfn.TEXTJOIN(",",TRUE,_xlfn.UNIQUE(TRANSPOSE(_xlfn.MAP(_xlfn.XLOOKUP(A760,SITE1!$C$4:$C$1313,SITE1!$F$4:$L$1313),_xlfn.LAMBDA(_xlpm.x,IF(_xlpm.x&lt;&gt;"",TRIM(CLEAN(LEFT(_xlpm.x,FIND(".",_xlpm.x &amp; ".")-1))),""))))))</f>
        <v/>
      </c>
      <c r="D760">
        <v>31.161999999999999</v>
      </c>
      <c r="E760">
        <v>24.695999999999898</v>
      </c>
      <c r="F760" t="str">
        <f>_xlfn.LET(_xlpm.raw,_xlfn.XLOOKUP(A760,SITE1!$C$4:$C$1313,SITE1!$E$4:$E$1313),_xlpm.cleanRaw,SUBSTITUTE(SUBSTITUTE(_xlpm.raw,"_PIN","."),"PIN","."),_xlpm.mainPart,MID(_xlpm.cleanRaw,2,FIND(".",_xlpm.cleanRaw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602058</v>
      </c>
      <c r="G760" t="str">
        <f>_xlfn.LET(_xlpm.raw,_xlfn.XLOOKUP(A760,SITE3!$C$4:$C$1313,SITE3!$E$4:$E$1313),_xlpm.cleanRaw,SUBSTITUTE(SUBSTITUTE(_xlpm.raw,"_PIN","."),"PIN","."),_xlpm.mainPart,MID(_xlpm.cleanRaw,2,FIND(".",_xlpm.cleanRaw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502058</v>
      </c>
      <c r="H760" t="str">
        <f>_xlfn.LET(_xlpm.raw,_xlfn.XLOOKUP(A760,SITE5!$C$4:$C$1313,SITE5!$E$4:$E$1313),_xlpm.cleanRaw,SUBSTITUTE(SUBSTITUTE(_xlpm.raw,"_PIN","."),"PIN","."),_xlpm.mainPart,MID(_xlpm.cleanRaw,2,FIND(".",_xlpm.cleanRaw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708058</v>
      </c>
      <c r="I760" t="str">
        <f>""</f>
        <v/>
      </c>
      <c r="J760" t="str">
        <f t="shared" si="11"/>
        <v>BT5;GPP_J_12_GBE_SCL_2;;31.162;24.6959999999999;602058;502058;708058;</v>
      </c>
    </row>
    <row r="761" spans="1:10">
      <c r="A761" t="s">
        <v>5351</v>
      </c>
      <c r="B761" t="str">
        <f>_xlfn.XLOOKUP(A761,SITE1!$R$4:$R$1313,SITE1!$S$4:$S$1313)</f>
        <v>VSS</v>
      </c>
      <c r="C761" t="str" cm="1">
        <f t="array" ref="C761">_xlfn.TEXTJOIN(",",TRUE,_xlfn.UNIQUE(TRANSPOSE(_xlfn.MAP(_xlfn.XLOOKUP(A761,SITE1!$C$4:$C$1313,SITE1!$F$4:$L$1313),_xlfn.LAMBDA(_xlpm.x,IF(_xlpm.x&lt;&gt;"",TRIM(CLEAN(LEFT(_xlpm.x,FIND(".",_xlpm.x &amp; ".")-1))),""))))))</f>
        <v/>
      </c>
      <c r="D761">
        <v>29.81</v>
      </c>
      <c r="E761">
        <v>24.545000000000002</v>
      </c>
      <c r="F761" t="str">
        <f>_xlfn.LET(_xlpm.raw,_xlfn.XLOOKUP(A761,SITE1!$C$4:$C$1313,SITE1!$E$4:$E$1313),_xlpm.cleanRaw,SUBSTITUTE(SUBSTITUTE(_xlpm.raw,"_PIN","."),"PIN","."),_xlpm.mainPart,MID(_xlpm.cleanRaw,2,FIND(".",_xlpm.cleanRaw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1" t="str">
        <f>_xlfn.LET(_xlpm.raw,_xlfn.XLOOKUP(A761,SITE3!$C$4:$C$1313,SITE3!$E$4:$E$1313),_xlpm.cleanRaw,SUBSTITUTE(SUBSTITUTE(_xlpm.raw,"_PIN","."),"PIN","."),_xlpm.mainPart,MID(_xlpm.cleanRaw,2,FIND(".",_xlpm.cleanRaw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1" t="str">
        <f>_xlfn.LET(_xlpm.raw,_xlfn.XLOOKUP(A761,SITE5!$C$4:$C$1313,SITE5!$E$4:$E$1313),_xlpm.cleanRaw,SUBSTITUTE(SUBSTITUTE(_xlpm.raw,"_PIN","."),"PIN","."),_xlpm.mainPart,MID(_xlpm.cleanRaw,2,FIND(".",_xlpm.cleanRaw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1" t="str">
        <f>""</f>
        <v/>
      </c>
      <c r="J761" t="str">
        <f t="shared" si="11"/>
        <v>BT8;VSS;;29.81;24.545;;;;</v>
      </c>
    </row>
    <row r="762" spans="1:10">
      <c r="A762" t="s">
        <v>5350</v>
      </c>
      <c r="B762" t="str">
        <f>_xlfn.XLOOKUP(A762,SITE1!$R$4:$R$1313,SITE1!$S$4:$S$1313)</f>
        <v>VSS</v>
      </c>
      <c r="C762" t="str" cm="1">
        <f t="array" ref="C762">_xlfn.TEXTJOIN(",",TRUE,_xlfn.UNIQUE(TRANSPOSE(_xlfn.MAP(_xlfn.XLOOKUP(A762,SITE1!$C$4:$C$1313,SITE1!$F$4:$L$1313),_xlfn.LAMBDA(_xlpm.x,IF(_xlpm.x&lt;&gt;"",TRIM(CLEAN(LEFT(_xlpm.x,FIND(".",_xlpm.x &amp; ".")-1))),""))))))</f>
        <v/>
      </c>
      <c r="D762">
        <v>2.8099999999999898</v>
      </c>
      <c r="E762">
        <v>24.545000000000002</v>
      </c>
      <c r="F762" t="str">
        <f>_xlfn.LET(_xlpm.raw,_xlfn.XLOOKUP(A762,SITE1!$C$4:$C$1313,SITE1!$E$4:$E$1313),_xlpm.cleanRaw,SUBSTITUTE(SUBSTITUTE(_xlpm.raw,"_PIN","."),"PIN","."),_xlpm.mainPart,MID(_xlpm.cleanRaw,2,FIND(".",_xlpm.cleanRaw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2" t="str">
        <f>_xlfn.LET(_xlpm.raw,_xlfn.XLOOKUP(A762,SITE3!$C$4:$C$1313,SITE3!$E$4:$E$1313),_xlpm.cleanRaw,SUBSTITUTE(SUBSTITUTE(_xlpm.raw,"_PIN","."),"PIN","."),_xlpm.mainPart,MID(_xlpm.cleanRaw,2,FIND(".",_xlpm.cleanRaw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2" t="str">
        <f>_xlfn.LET(_xlpm.raw,_xlfn.XLOOKUP(A762,SITE5!$C$4:$C$1313,SITE5!$E$4:$E$1313),_xlpm.cleanRaw,SUBSTITUTE(SUBSTITUTE(_xlpm.raw,"_PIN","."),"PIN","."),_xlpm.mainPart,MID(_xlpm.cleanRaw,2,FIND(".",_xlpm.cleanRaw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2" t="str">
        <f>""</f>
        <v/>
      </c>
      <c r="J762" t="str">
        <f t="shared" si="11"/>
        <v>BT66;VSS;;2.80999999999999;24.545;;;;</v>
      </c>
    </row>
    <row r="763" spans="1:10">
      <c r="A763" t="s">
        <v>3466</v>
      </c>
      <c r="B763" t="str">
        <f>_xlfn.XLOOKUP(A763,SITE1!$R$4:$R$1313,SITE1!$S$4:$S$1313)</f>
        <v>USB2_ID</v>
      </c>
      <c r="C763" t="str" cm="1">
        <f t="array" ref="C763">_xlfn.TEXTJOIN(",",TRUE,_xlfn.UNIQUE(TRANSPOSE(_xlfn.MAP(_xlfn.XLOOKUP(A763,SITE1!$C$4:$C$1313,SITE1!$F$4:$L$1313),_xlfn.LAMBDA(_xlpm.x,IF(_xlpm.x&lt;&gt;"",TRIM(CLEAN(LEFT(_xlpm.x,FIND(".",_xlpm.x &amp; ".")-1))),""))))))</f>
        <v/>
      </c>
      <c r="D763">
        <v>1.45799999999999</v>
      </c>
      <c r="E763">
        <v>24.695999999999898</v>
      </c>
      <c r="F763" t="str">
        <f>_xlfn.LET(_xlpm.raw,_xlfn.XLOOKUP(A763,SITE1!$C$4:$C$1313,SITE1!$E$4:$E$1313),_xlpm.cleanRaw,SUBSTITUTE(SUBSTITUTE(_xlpm.raw,"_PIN","."),"PIN","."),_xlpm.mainPart,MID(_xlpm.cleanRaw,2,FIND(".",_xlpm.cleanRaw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507128</v>
      </c>
      <c r="G763" t="str">
        <f>_xlfn.LET(_xlpm.raw,_xlfn.XLOOKUP(A763,SITE3!$C$4:$C$1313,SITE3!$E$4:$E$1313),_xlpm.cleanRaw,SUBSTITUTE(SUBSTITUTE(_xlpm.raw,"_PIN","."),"PIN","."),_xlpm.mainPart,MID(_xlpm.cleanRaw,2,FIND(".",_xlpm.cleanRaw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504128</v>
      </c>
      <c r="H763" t="str">
        <f>_xlfn.LET(_xlpm.raw,_xlfn.XLOOKUP(A763,SITE5!$C$4:$C$1313,SITE5!$E$4:$E$1313),_xlpm.cleanRaw,SUBSTITUTE(SUBSTITUTE(_xlpm.raw,"_PIN","."),"PIN","."),_xlpm.mainPart,MID(_xlpm.cleanRaw,2,FIND(".",_xlpm.cleanRaw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808080</v>
      </c>
      <c r="I763" t="str">
        <f>""</f>
        <v/>
      </c>
      <c r="J763" t="str">
        <f t="shared" si="11"/>
        <v>BT69;USB2_ID;;1.45799999999999;24.6959999999999;507128;504128;808080;</v>
      </c>
    </row>
    <row r="764" spans="1:10">
      <c r="A764" t="s">
        <v>3762</v>
      </c>
      <c r="B764" t="str">
        <f>_xlfn.XLOOKUP(A764,SITE1!$R$4:$R$1313,SITE1!$S$4:$S$1313)</f>
        <v>GPP_J_5_GBE_LED_2_1</v>
      </c>
      <c r="C764" t="str" cm="1">
        <f t="array" ref="C764">_xlfn.TEXTJOIN(",",TRUE,_xlfn.UNIQUE(TRANSPOSE(_xlfn.MAP(_xlfn.XLOOKUP(A764,SITE1!$C$4:$C$1313,SITE1!$F$4:$L$1313),_xlfn.LAMBDA(_xlpm.x,IF(_xlpm.x&lt;&gt;"",TRIM(CLEAN(LEFT(_xlpm.x,FIND(".",_xlpm.x &amp; ".")-1))),""))))))</f>
        <v/>
      </c>
      <c r="D764">
        <v>30.31</v>
      </c>
      <c r="E764">
        <v>24.96</v>
      </c>
      <c r="F764" t="str">
        <f>_xlfn.LET(_xlpm.raw,_xlfn.XLOOKUP(A764,SITE1!$C$4:$C$1313,SITE1!$E$4:$E$1313),_xlpm.cleanRaw,SUBSTITUTE(SUBSTITUTE(_xlpm.raw,"_PIN","."),"PIN","."),_xlpm.mainPart,MID(_xlpm.cleanRaw,2,FIND(".",_xlpm.cleanRaw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602057</v>
      </c>
      <c r="G764" t="str">
        <f>_xlfn.LET(_xlpm.raw,_xlfn.XLOOKUP(A764,SITE3!$C$4:$C$1313,SITE3!$E$4:$E$1313),_xlpm.cleanRaw,SUBSTITUTE(SUBSTITUTE(_xlpm.raw,"_PIN","."),"PIN","."),_xlpm.mainPart,MID(_xlpm.cleanRaw,2,FIND(".",_xlpm.cleanRaw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502057</v>
      </c>
      <c r="H764" t="str">
        <f>_xlfn.LET(_xlpm.raw,_xlfn.XLOOKUP(A764,SITE5!$C$4:$C$1313,SITE5!$E$4:$E$1313),_xlpm.cleanRaw,SUBSTITUTE(SUBSTITUTE(_xlpm.raw,"_PIN","."),"PIN","."),_xlpm.mainPart,MID(_xlpm.cleanRaw,2,FIND(".",_xlpm.cleanRaw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708057</v>
      </c>
      <c r="I764" t="str">
        <f>""</f>
        <v/>
      </c>
      <c r="J764" t="str">
        <f t="shared" si="11"/>
        <v>BU6;GPP_J_5_GBE_LED_2_1;;30.31;24.96;602057;502057;708057;</v>
      </c>
    </row>
    <row r="765" spans="1:10">
      <c r="A765" t="s">
        <v>5372</v>
      </c>
      <c r="B765" t="str">
        <f>_xlfn.XLOOKUP(A765,SITE1!$R$4:$R$1313,SITE1!$S$4:$S$1313)</f>
        <v>VSS</v>
      </c>
      <c r="C765" t="str" cm="1">
        <f t="array" ref="C765">_xlfn.TEXTJOIN(",",TRUE,_xlfn.UNIQUE(TRANSPOSE(_xlfn.MAP(_xlfn.XLOOKUP(A765,SITE1!$C$4:$C$1313,SITE1!$F$4:$L$1313),_xlfn.LAMBDA(_xlpm.x,IF(_xlpm.x&lt;&gt;"",TRIM(CLEAN(LEFT(_xlpm.x,FIND(".",_xlpm.x &amp; ".")-1))),""))))))</f>
        <v/>
      </c>
      <c r="D765">
        <v>29.31</v>
      </c>
      <c r="E765">
        <v>24.96</v>
      </c>
      <c r="F765" t="str">
        <f>_xlfn.LET(_xlpm.raw,_xlfn.XLOOKUP(A765,SITE1!$C$4:$C$1313,SITE1!$E$4:$E$1313),_xlpm.cleanRaw,SUBSTITUTE(SUBSTITUTE(_xlpm.raw,"_PIN","."),"PIN","."),_xlpm.mainPart,MID(_xlpm.cleanRaw,2,FIND(".",_xlpm.cleanRaw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5" t="str">
        <f>_xlfn.LET(_xlpm.raw,_xlfn.XLOOKUP(A765,SITE3!$C$4:$C$1313,SITE3!$E$4:$E$1313),_xlpm.cleanRaw,SUBSTITUTE(SUBSTITUTE(_xlpm.raw,"_PIN","."),"PIN","."),_xlpm.mainPart,MID(_xlpm.cleanRaw,2,FIND(".",_xlpm.cleanRaw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5" t="str">
        <f>_xlfn.LET(_xlpm.raw,_xlfn.XLOOKUP(A765,SITE5!$C$4:$C$1313,SITE5!$E$4:$E$1313),_xlpm.cleanRaw,SUBSTITUTE(SUBSTITUTE(_xlpm.raw,"_PIN","."),"PIN","."),_xlpm.mainPart,MID(_xlpm.cleanRaw,2,FIND(".",_xlpm.cleanRaw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5" t="str">
        <f>""</f>
        <v/>
      </c>
      <c r="J765" t="str">
        <f t="shared" si="11"/>
        <v>BU9;VSS;;29.31;24.96;;;;</v>
      </c>
    </row>
    <row r="766" spans="1:10">
      <c r="A766" t="s">
        <v>5352</v>
      </c>
      <c r="B766" t="str">
        <f>_xlfn.XLOOKUP(A766,SITE1!$R$4:$R$1313,SITE1!$S$4:$S$1313)</f>
        <v>VSS</v>
      </c>
      <c r="C766" t="str" cm="1">
        <f t="array" ref="C766">_xlfn.TEXTJOIN(",",TRUE,_xlfn.UNIQUE(TRANSPOSE(_xlfn.MAP(_xlfn.XLOOKUP(A766,SITE1!$C$4:$C$1313,SITE1!$F$4:$L$1313),_xlfn.LAMBDA(_xlpm.x,IF(_xlpm.x&lt;&gt;"",TRIM(CLEAN(LEFT(_xlpm.x,FIND(".",_xlpm.x &amp; ".")-1))),""))))))</f>
        <v/>
      </c>
      <c r="D766">
        <v>28.31</v>
      </c>
      <c r="E766">
        <v>24.96</v>
      </c>
      <c r="F766" t="str">
        <f>_xlfn.LET(_xlpm.raw,_xlfn.XLOOKUP(A766,SITE1!$C$4:$C$1313,SITE1!$E$4:$E$1313),_xlpm.cleanRaw,SUBSTITUTE(SUBSTITUTE(_xlpm.raw,"_PIN","."),"PIN","."),_xlpm.mainPart,MID(_xlpm.cleanRaw,2,FIND(".",_xlpm.cleanRaw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6" t="str">
        <f>_xlfn.LET(_xlpm.raw,_xlfn.XLOOKUP(A766,SITE5!$C$4:$C$1313,SITE5!$E$4:$E$1313),_xlpm.cleanRaw,SUBSTITUTE(SUBSTITUTE(_xlpm.raw,"_PIN","."),"PIN","."),_xlpm.mainPart,MID(_xlpm.cleanRaw,2,FIND(".",_xlpm.cleanRaw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6" t="str">
        <f>""</f>
        <v/>
      </c>
      <c r="J766" t="str">
        <f t="shared" si="11"/>
        <v>BU11;VSS;;28.31;24.96;;;;</v>
      </c>
    </row>
    <row r="767" spans="1:10">
      <c r="A767" t="s">
        <v>5353</v>
      </c>
      <c r="B767" t="str">
        <f>_xlfn.XLOOKUP(A767,SITE1!$R$4:$R$1313,SITE1!$S$4:$S$1313)</f>
        <v>VSS</v>
      </c>
      <c r="C767" t="str" cm="1">
        <f t="array" ref="C767">_xlfn.TEXTJOIN(",",TRUE,_xlfn.UNIQUE(TRANSPOSE(_xlfn.MAP(_xlfn.XLOOKUP(A767,SITE1!$C$4:$C$1313,SITE1!$F$4:$L$1313),_xlfn.LAMBDA(_xlpm.x,IF(_xlpm.x&lt;&gt;"",TRIM(CLEAN(LEFT(_xlpm.x,FIND(".",_xlpm.x &amp; ".")-1))),""))))))</f>
        <v/>
      </c>
      <c r="D767">
        <v>27.31</v>
      </c>
      <c r="E767">
        <v>24.96</v>
      </c>
      <c r="F767" t="str">
        <f>_xlfn.LET(_xlpm.raw,_xlfn.XLOOKUP(A767,SITE1!$C$4:$C$1313,SITE1!$E$4:$E$1313),_xlpm.cleanRaw,SUBSTITUTE(SUBSTITUTE(_xlpm.raw,"_PIN","."),"PIN","."),_xlpm.mainPart,MID(_xlpm.cleanRaw,2,FIND(".",_xlpm.cleanRaw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7" t="str">
        <f>_xlfn.LET(_xlpm.raw,_xlfn.XLOOKUP(A767,SITE5!$C$4:$C$1313,SITE5!$E$4:$E$1313),_xlpm.cleanRaw,SUBSTITUTE(SUBSTITUTE(_xlpm.raw,"_PIN","."),"PIN","."),_xlpm.mainPart,MID(_xlpm.cleanRaw,2,FIND(".",_xlpm.cleanRaw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7" t="str">
        <f>""</f>
        <v/>
      </c>
      <c r="J767" t="str">
        <f t="shared" si="11"/>
        <v>BU13;VSS;;27.31;24.96;;;;</v>
      </c>
    </row>
    <row r="768" spans="1:10">
      <c r="A768" t="s">
        <v>5354</v>
      </c>
      <c r="B768" t="str">
        <f>_xlfn.XLOOKUP(A768,SITE1!$R$4:$R$1313,SITE1!$S$4:$S$1313)</f>
        <v>VSS</v>
      </c>
      <c r="C768" t="str" cm="1">
        <f t="array" ref="C768">_xlfn.TEXTJOIN(",",TRUE,_xlfn.UNIQUE(TRANSPOSE(_xlfn.MAP(_xlfn.XLOOKUP(A768,SITE1!$C$4:$C$1313,SITE1!$F$4:$L$1313),_xlfn.LAMBDA(_xlpm.x,IF(_xlpm.x&lt;&gt;"",TRIM(CLEAN(LEFT(_xlpm.x,FIND(".",_xlpm.x &amp; ".")-1))),""))))))</f>
        <v/>
      </c>
      <c r="D768">
        <v>26.31</v>
      </c>
      <c r="E768">
        <v>24.96</v>
      </c>
      <c r="F768" t="str">
        <f>_xlfn.LET(_xlpm.raw,_xlfn.XLOOKUP(A768,SITE1!$C$4:$C$1313,SITE1!$E$4:$E$1313),_xlpm.cleanRaw,SUBSTITUTE(SUBSTITUTE(_xlpm.raw,"_PIN","."),"PIN","."),_xlpm.mainPart,MID(_xlpm.cleanRaw,2,FIND(".",_xlpm.cleanRaw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8" t="str">
        <f>_xlfn.LET(_xlpm.raw,_xlfn.XLOOKUP(A768,SITE3!$C$4:$C$1313,SITE3!$E$4:$E$1313),_xlpm.cleanRaw,SUBSTITUTE(SUBSTITUTE(_xlpm.raw,"_PIN","."),"PIN","."),_xlpm.mainPart,MID(_xlpm.cleanRaw,2,FIND(".",_xlpm.cleanRaw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8" t="str">
        <f>_xlfn.LET(_xlpm.raw,_xlfn.XLOOKUP(A768,SITE5!$C$4:$C$1313,SITE5!$E$4:$E$1313),_xlpm.cleanRaw,SUBSTITUTE(SUBSTITUTE(_xlpm.raw,"_PIN","."),"PIN","."),_xlpm.mainPart,MID(_xlpm.cleanRaw,2,FIND(".",_xlpm.cleanRaw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8" t="str">
        <f>""</f>
        <v/>
      </c>
      <c r="J768" t="str">
        <f t="shared" si="11"/>
        <v>BU15;VSS;;26.31;24.96;;;;</v>
      </c>
    </row>
    <row r="769" spans="1:10">
      <c r="A769" t="s">
        <v>3763</v>
      </c>
      <c r="B769" t="str">
        <f>_xlfn.XLOOKUP(A769,SITE1!$R$4:$R$1313,SITE1!$S$4:$S$1313)</f>
        <v>VSS</v>
      </c>
      <c r="C769" t="str" cm="1">
        <f t="array" ref="C769">_xlfn.TEXTJOIN(",",TRUE,_xlfn.UNIQUE(TRANSPOSE(_xlfn.MAP(_xlfn.XLOOKUP(A769,SITE1!$C$4:$C$1313,SITE1!$F$4:$L$1313),_xlfn.LAMBDA(_xlpm.x,IF(_xlpm.x&lt;&gt;"",TRIM(CLEAN(LEFT(_xlpm.x,FIND(".",_xlpm.x &amp; ".")-1))),""))))))</f>
        <v/>
      </c>
      <c r="D769">
        <v>25.31</v>
      </c>
      <c r="E769">
        <v>24.96</v>
      </c>
      <c r="F769" t="str">
        <f>_xlfn.LET(_xlpm.raw,_xlfn.XLOOKUP(A769,SITE1!$C$4:$C$1313,SITE1!$E$4:$E$1313),_xlpm.cleanRaw,SUBSTITUTE(SUBSTITUTE(_xlpm.raw,"_PIN","."),"PIN","."),_xlpm.mainPart,MID(_xlpm.cleanRaw,2,FIND(".",_xlpm.cleanRaw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9" t="str">
        <f>_xlfn.LET(_xlpm.raw,_xlfn.XLOOKUP(A769,SITE3!$C$4:$C$1313,SITE3!$E$4:$E$1313),_xlpm.cleanRaw,SUBSTITUTE(SUBSTITUTE(_xlpm.raw,"_PIN","."),"PIN","."),_xlpm.mainPart,MID(_xlpm.cleanRaw,2,FIND(".",_xlpm.cleanRaw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9" t="str">
        <f>_xlfn.LET(_xlpm.raw,_xlfn.XLOOKUP(A769,SITE5!$C$4:$C$1313,SITE5!$E$4:$E$1313),_xlpm.cleanRaw,SUBSTITUTE(SUBSTITUTE(_xlpm.raw,"_PIN","."),"PIN","."),_xlpm.mainPart,MID(_xlpm.cleanRaw,2,FIND(".",_xlpm.cleanRaw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9" t="str">
        <f>""</f>
        <v/>
      </c>
      <c r="J769" t="str">
        <f t="shared" si="11"/>
        <v>BU18;VSS;;25.31;24.96;;;;</v>
      </c>
    </row>
    <row r="770" spans="1:10">
      <c r="A770" t="s">
        <v>3764</v>
      </c>
      <c r="B770" t="str">
        <f>_xlfn.XLOOKUP(A770,SITE1!$R$4:$R$1313,SITE1!$S$4:$S$1313)</f>
        <v>VSS</v>
      </c>
      <c r="C770" t="str" cm="1">
        <f t="array" ref="C770">_xlfn.TEXTJOIN(",",TRUE,_xlfn.UNIQUE(TRANSPOSE(_xlfn.MAP(_xlfn.XLOOKUP(A770,SITE1!$C$4:$C$1313,SITE1!$F$4:$L$1313),_xlfn.LAMBDA(_xlpm.x,IF(_xlpm.x&lt;&gt;"",TRIM(CLEAN(LEFT(_xlpm.x,FIND(".",_xlpm.x &amp; ".")-1))),""))))))</f>
        <v/>
      </c>
      <c r="D770">
        <v>24.31</v>
      </c>
      <c r="E770">
        <v>24.96</v>
      </c>
      <c r="F770" t="str">
        <f>_xlfn.LET(_xlpm.raw,_xlfn.XLOOKUP(A770,SITE1!$C$4:$C$1313,SITE1!$E$4:$E$1313),_xlpm.cleanRaw,SUBSTITUTE(SUBSTITUTE(_xlpm.raw,"_PIN","."),"PIN","."),_xlpm.mainPart,MID(_xlpm.cleanRaw,2,FIND(".",_xlpm.cleanRaw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0" t="str">
        <f>_xlfn.LET(_xlpm.raw,_xlfn.XLOOKUP(A770,SITE3!$C$4:$C$1313,SITE3!$E$4:$E$1313),_xlpm.cleanRaw,SUBSTITUTE(SUBSTITUTE(_xlpm.raw,"_PIN","."),"PIN","."),_xlpm.mainPart,MID(_xlpm.cleanRaw,2,FIND(".",_xlpm.cleanRaw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0" t="str">
        <f>_xlfn.LET(_xlpm.raw,_xlfn.XLOOKUP(A770,SITE5!$C$4:$C$1313,SITE5!$E$4:$E$1313),_xlpm.cleanRaw,SUBSTITUTE(SUBSTITUTE(_xlpm.raw,"_PIN","."),"PIN","."),_xlpm.mainPart,MID(_xlpm.cleanRaw,2,FIND(".",_xlpm.cleanRaw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0" t="str">
        <f>""</f>
        <v/>
      </c>
      <c r="J770" t="str">
        <f t="shared" ref="J770:J833" si="12">A770&amp;";"&amp;B770&amp;";"&amp;C770&amp;";"&amp;D770&amp;";"&amp;E770&amp;";"&amp;F770&amp;";"&amp;G770&amp;";"&amp;H770&amp;";"&amp;I770</f>
        <v>BU20;VSS;;24.31;24.96;;;;</v>
      </c>
    </row>
    <row r="771" spans="1:10">
      <c r="A771" t="s">
        <v>3765</v>
      </c>
      <c r="B771" t="str">
        <f>_xlfn.XLOOKUP(A771,SITE1!$R$4:$R$1313,SITE1!$S$4:$S$1313)</f>
        <v>VSS</v>
      </c>
      <c r="C771" t="str" cm="1">
        <f t="array" ref="C771">_xlfn.TEXTJOIN(",",TRUE,_xlfn.UNIQUE(TRANSPOSE(_xlfn.MAP(_xlfn.XLOOKUP(A771,SITE1!$C$4:$C$1313,SITE1!$F$4:$L$1313),_xlfn.LAMBDA(_xlpm.x,IF(_xlpm.x&lt;&gt;"",TRIM(CLEAN(LEFT(_xlpm.x,FIND(".",_xlpm.x &amp; ".")-1))),""))))))</f>
        <v/>
      </c>
      <c r="D771">
        <v>23.31</v>
      </c>
      <c r="E771">
        <v>24.96</v>
      </c>
      <c r="F771" t="str">
        <f>_xlfn.LET(_xlpm.raw,_xlfn.XLOOKUP(A771,SITE1!$C$4:$C$1313,SITE1!$E$4:$E$1313),_xlpm.cleanRaw,SUBSTITUTE(SUBSTITUTE(_xlpm.raw,"_PIN","."),"PIN","."),_xlpm.mainPart,MID(_xlpm.cleanRaw,2,FIND(".",_xlpm.cleanRaw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1" t="str">
        <f>_xlfn.LET(_xlpm.raw,_xlfn.XLOOKUP(A771,SITE3!$C$4:$C$1313,SITE3!$E$4:$E$1313),_xlpm.cleanRaw,SUBSTITUTE(SUBSTITUTE(_xlpm.raw,"_PIN","."),"PIN","."),_xlpm.mainPart,MID(_xlpm.cleanRaw,2,FIND(".",_xlpm.cleanRaw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1" t="str">
        <f>_xlfn.LET(_xlpm.raw,_xlfn.XLOOKUP(A771,SITE5!$C$4:$C$1313,SITE5!$E$4:$E$1313),_xlpm.cleanRaw,SUBSTITUTE(SUBSTITUTE(_xlpm.raw,"_PIN","."),"PIN","."),_xlpm.mainPart,MID(_xlpm.cleanRaw,2,FIND(".",_xlpm.cleanRaw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1" t="str">
        <f>""</f>
        <v/>
      </c>
      <c r="J771" t="str">
        <f t="shared" si="12"/>
        <v>BU22;VSS;;23.31;24.96;;;;</v>
      </c>
    </row>
    <row r="772" spans="1:10">
      <c r="A772" t="s">
        <v>3766</v>
      </c>
      <c r="B772" t="str">
        <f>_xlfn.XLOOKUP(A772,SITE1!$R$4:$R$1313,SITE1!$S$4:$S$1313)</f>
        <v>VSS</v>
      </c>
      <c r="C772" t="str" cm="1">
        <f t="array" ref="C772">_xlfn.TEXTJOIN(",",TRUE,_xlfn.UNIQUE(TRANSPOSE(_xlfn.MAP(_xlfn.XLOOKUP(A772,SITE1!$C$4:$C$1313,SITE1!$F$4:$L$1313),_xlfn.LAMBDA(_xlpm.x,IF(_xlpm.x&lt;&gt;"",TRIM(CLEAN(LEFT(_xlpm.x,FIND(".",_xlpm.x &amp; ".")-1))),""))))))</f>
        <v/>
      </c>
      <c r="D772">
        <v>22.31</v>
      </c>
      <c r="E772">
        <v>24.96</v>
      </c>
      <c r="F772" t="str">
        <f>_xlfn.LET(_xlpm.raw,_xlfn.XLOOKUP(A772,SITE1!$C$4:$C$1313,SITE1!$E$4:$E$1313),_xlpm.cleanRaw,SUBSTITUTE(SUBSTITUTE(_xlpm.raw,"_PIN","."),"PIN","."),_xlpm.mainPart,MID(_xlpm.cleanRaw,2,FIND(".",_xlpm.cleanRaw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2" t="str">
        <f>_xlfn.LET(_xlpm.raw,_xlfn.XLOOKUP(A772,SITE3!$C$4:$C$1313,SITE3!$E$4:$E$1313),_xlpm.cleanRaw,SUBSTITUTE(SUBSTITUTE(_xlpm.raw,"_PIN","."),"PIN","."),_xlpm.mainPart,MID(_xlpm.cleanRaw,2,FIND(".",_xlpm.cleanRaw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2" t="str">
        <f>_xlfn.LET(_xlpm.raw,_xlfn.XLOOKUP(A772,SITE5!$C$4:$C$1313,SITE5!$E$4:$E$1313),_xlpm.cleanRaw,SUBSTITUTE(SUBSTITUTE(_xlpm.raw,"_PIN","."),"PIN","."),_xlpm.mainPart,MID(_xlpm.cleanRaw,2,FIND(".",_xlpm.cleanRaw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2" t="str">
        <f>""</f>
        <v/>
      </c>
      <c r="J772" t="str">
        <f t="shared" si="12"/>
        <v>BU24;VSS;;22.31;24.96;;;;</v>
      </c>
    </row>
    <row r="773" spans="1:10">
      <c r="A773" t="s">
        <v>3767</v>
      </c>
      <c r="B773" t="str">
        <f>_xlfn.XLOOKUP(A773,SITE1!$R$4:$R$1313,SITE1!$S$4:$S$1313)</f>
        <v>VSS</v>
      </c>
      <c r="C773" t="str" cm="1">
        <f t="array" ref="C773">_xlfn.TEXTJOIN(",",TRUE,_xlfn.UNIQUE(TRANSPOSE(_xlfn.MAP(_xlfn.XLOOKUP(A773,SITE1!$C$4:$C$1313,SITE1!$F$4:$L$1313),_xlfn.LAMBDA(_xlpm.x,IF(_xlpm.x&lt;&gt;"",TRIM(CLEAN(LEFT(_xlpm.x,FIND(".",_xlpm.x &amp; ".")-1))),""))))))</f>
        <v/>
      </c>
      <c r="D773">
        <v>21.31</v>
      </c>
      <c r="E773">
        <v>24.96</v>
      </c>
      <c r="F773" t="str">
        <f>_xlfn.LET(_xlpm.raw,_xlfn.XLOOKUP(A773,SITE1!$C$4:$C$1313,SITE1!$E$4:$E$1313),_xlpm.cleanRaw,SUBSTITUTE(SUBSTITUTE(_xlpm.raw,"_PIN","."),"PIN","."),_xlpm.mainPart,MID(_xlpm.cleanRaw,2,FIND(".",_xlpm.cleanRaw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3" t="str">
        <f>_xlfn.LET(_xlpm.raw,_xlfn.XLOOKUP(A773,SITE3!$C$4:$C$1313,SITE3!$E$4:$E$1313),_xlpm.cleanRaw,SUBSTITUTE(SUBSTITUTE(_xlpm.raw,"_PIN","."),"PIN","."),_xlpm.mainPart,MID(_xlpm.cleanRaw,2,FIND(".",_xlpm.cleanRaw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3" t="str">
        <f>_xlfn.LET(_xlpm.raw,_xlfn.XLOOKUP(A773,SITE5!$C$4:$C$1313,SITE5!$E$4:$E$1313),_xlpm.cleanRaw,SUBSTITUTE(SUBSTITUTE(_xlpm.raw,"_PIN","."),"PIN","."),_xlpm.mainPart,MID(_xlpm.cleanRaw,2,FIND(".",_xlpm.cleanRaw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3" t="str">
        <f>""</f>
        <v/>
      </c>
      <c r="J773" t="str">
        <f t="shared" si="12"/>
        <v>BU26;VSS;;21.31;24.96;;;;</v>
      </c>
    </row>
    <row r="774" spans="1:10">
      <c r="A774" t="s">
        <v>5355</v>
      </c>
      <c r="B774" t="str">
        <f>_xlfn.XLOOKUP(A774,SITE1!$R$4:$R$1313,SITE1!$S$4:$S$1313)</f>
        <v>VSS</v>
      </c>
      <c r="C774" t="str" cm="1">
        <f t="array" ref="C774">_xlfn.TEXTJOIN(",",TRUE,_xlfn.UNIQUE(TRANSPOSE(_xlfn.MAP(_xlfn.XLOOKUP(A774,SITE1!$C$4:$C$1313,SITE1!$F$4:$L$1313),_xlfn.LAMBDA(_xlpm.x,IF(_xlpm.x&lt;&gt;"",TRIM(CLEAN(LEFT(_xlpm.x,FIND(".",_xlpm.x &amp; ".")-1))),""))))))</f>
        <v/>
      </c>
      <c r="D774">
        <v>20.309999999999999</v>
      </c>
      <c r="E774">
        <v>24.96</v>
      </c>
      <c r="F774" t="str">
        <f>_xlfn.LET(_xlpm.raw,_xlfn.XLOOKUP(A774,SITE1!$C$4:$C$1313,SITE1!$E$4:$E$1313),_xlpm.cleanRaw,SUBSTITUTE(SUBSTITUTE(_xlpm.raw,"_PIN","."),"PIN","."),_xlpm.mainPart,MID(_xlpm.cleanRaw,2,FIND(".",_xlpm.cleanRaw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4" t="str">
        <f>_xlfn.LET(_xlpm.raw,_xlfn.XLOOKUP(A774,SITE3!$C$4:$C$1313,SITE3!$E$4:$E$1313),_xlpm.cleanRaw,SUBSTITUTE(SUBSTITUTE(_xlpm.raw,"_PIN","."),"PIN","."),_xlpm.mainPart,MID(_xlpm.cleanRaw,2,FIND(".",_xlpm.cleanRaw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4" t="str">
        <f>_xlfn.LET(_xlpm.raw,_xlfn.XLOOKUP(A774,SITE5!$C$4:$C$1313,SITE5!$E$4:$E$1313),_xlpm.cleanRaw,SUBSTITUTE(SUBSTITUTE(_xlpm.raw,"_PIN","."),"PIN","."),_xlpm.mainPart,MID(_xlpm.cleanRaw,2,FIND(".",_xlpm.cleanRaw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4" t="str">
        <f>""</f>
        <v/>
      </c>
      <c r="J774" t="str">
        <f t="shared" si="12"/>
        <v>BU28;VSS;;20.31;24.96;;;;</v>
      </c>
    </row>
    <row r="775" spans="1:10">
      <c r="A775" t="s">
        <v>5356</v>
      </c>
      <c r="B775" t="str">
        <f>_xlfn.XLOOKUP(A775,SITE1!$R$4:$R$1313,SITE1!$S$4:$S$1313)</f>
        <v>VSS</v>
      </c>
      <c r="C775" t="str" cm="1">
        <f t="array" ref="C775">_xlfn.TEXTJOIN(",",TRUE,_xlfn.UNIQUE(TRANSPOSE(_xlfn.MAP(_xlfn.XLOOKUP(A775,SITE1!$C$4:$C$1313,SITE1!$F$4:$L$1313),_xlfn.LAMBDA(_xlpm.x,IF(_xlpm.x&lt;&gt;"",TRIM(CLEAN(LEFT(_xlpm.x,FIND(".",_xlpm.x &amp; ".")-1))),""))))))</f>
        <v/>
      </c>
      <c r="D775">
        <v>19.309999999999999</v>
      </c>
      <c r="E775">
        <v>24.96</v>
      </c>
      <c r="F775" t="str">
        <f>_xlfn.LET(_xlpm.raw,_xlfn.XLOOKUP(A775,SITE1!$C$4:$C$1313,SITE1!$E$4:$E$1313),_xlpm.cleanRaw,SUBSTITUTE(SUBSTITUTE(_xlpm.raw,"_PIN","."),"PIN","."),_xlpm.mainPart,MID(_xlpm.cleanRaw,2,FIND(".",_xlpm.cleanRaw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5" t="str">
        <f>_xlfn.LET(_xlpm.raw,_xlfn.XLOOKUP(A775,SITE3!$C$4:$C$1313,SITE3!$E$4:$E$1313),_xlpm.cleanRaw,SUBSTITUTE(SUBSTITUTE(_xlpm.raw,"_PIN","."),"PIN","."),_xlpm.mainPart,MID(_xlpm.cleanRaw,2,FIND(".",_xlpm.cleanRaw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5" t="str">
        <f>_xlfn.LET(_xlpm.raw,_xlfn.XLOOKUP(A775,SITE5!$C$4:$C$1313,SITE5!$E$4:$E$1313),_xlpm.cleanRaw,SUBSTITUTE(SUBSTITUTE(_xlpm.raw,"_PIN","."),"PIN","."),_xlpm.mainPart,MID(_xlpm.cleanRaw,2,FIND(".",_xlpm.cleanRaw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5" t="str">
        <f>""</f>
        <v/>
      </c>
      <c r="J775" t="str">
        <f t="shared" si="12"/>
        <v>BU30;VSS;;19.31;24.96;;;;</v>
      </c>
    </row>
    <row r="776" spans="1:10">
      <c r="A776" t="s">
        <v>5357</v>
      </c>
      <c r="B776" t="str">
        <f>_xlfn.XLOOKUP(A776,SITE1!$R$4:$R$1313,SITE1!$S$4:$S$1313)</f>
        <v>VSS</v>
      </c>
      <c r="C776" t="str" cm="1">
        <f t="array" ref="C776">_xlfn.TEXTJOIN(",",TRUE,_xlfn.UNIQUE(TRANSPOSE(_xlfn.MAP(_xlfn.XLOOKUP(A776,SITE1!$C$4:$C$1313,SITE1!$F$4:$L$1313),_xlfn.LAMBDA(_xlpm.x,IF(_xlpm.x&lt;&gt;"",TRIM(CLEAN(LEFT(_xlpm.x,FIND(".",_xlpm.x &amp; ".")-1))),""))))))</f>
        <v/>
      </c>
      <c r="D776">
        <v>18.309999999999999</v>
      </c>
      <c r="E776">
        <v>24.96</v>
      </c>
      <c r="F776" t="str">
        <f>_xlfn.LET(_xlpm.raw,_xlfn.XLOOKUP(A776,SITE1!$C$4:$C$1313,SITE1!$E$4:$E$1313),_xlpm.cleanRaw,SUBSTITUTE(SUBSTITUTE(_xlpm.raw,"_PIN","."),"PIN","."),_xlpm.mainPart,MID(_xlpm.cleanRaw,2,FIND(".",_xlpm.cleanRaw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6" t="str">
        <f>_xlfn.LET(_xlpm.raw,_xlfn.XLOOKUP(A776,SITE3!$C$4:$C$1313,SITE3!$E$4:$E$1313),_xlpm.cleanRaw,SUBSTITUTE(SUBSTITUTE(_xlpm.raw,"_PIN","."),"PIN","."),_xlpm.mainPart,MID(_xlpm.cleanRaw,2,FIND(".",_xlpm.cleanRaw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6" t="str">
        <f>_xlfn.LET(_xlpm.raw,_xlfn.XLOOKUP(A776,SITE5!$C$4:$C$1313,SITE5!$E$4:$E$1313),_xlpm.cleanRaw,SUBSTITUTE(SUBSTITUTE(_xlpm.raw,"_PIN","."),"PIN","."),_xlpm.mainPart,MID(_xlpm.cleanRaw,2,FIND(".",_xlpm.cleanRaw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6" t="str">
        <f>""</f>
        <v/>
      </c>
      <c r="J776" t="str">
        <f t="shared" si="12"/>
        <v>BU32;VSS;;18.31;24.96;;;;</v>
      </c>
    </row>
    <row r="777" spans="1:10">
      <c r="A777" t="s">
        <v>5358</v>
      </c>
      <c r="B777" t="str">
        <f>_xlfn.XLOOKUP(A777,SITE1!$R$4:$R$1313,SITE1!$S$4:$S$1313)</f>
        <v>VSS</v>
      </c>
      <c r="C777" t="str" cm="1">
        <f t="array" ref="C777">_xlfn.TEXTJOIN(",",TRUE,_xlfn.UNIQUE(TRANSPOSE(_xlfn.MAP(_xlfn.XLOOKUP(A777,SITE1!$C$4:$C$1313,SITE1!$F$4:$L$1313),_xlfn.LAMBDA(_xlpm.x,IF(_xlpm.x&lt;&gt;"",TRIM(CLEAN(LEFT(_xlpm.x,FIND(".",_xlpm.x &amp; ".")-1))),""))))))</f>
        <v/>
      </c>
      <c r="D777">
        <v>17.309999999999999</v>
      </c>
      <c r="E777">
        <v>24.96</v>
      </c>
      <c r="F777" t="str">
        <f>_xlfn.LET(_xlpm.raw,_xlfn.XLOOKUP(A777,SITE1!$C$4:$C$1313,SITE1!$E$4:$E$1313),_xlpm.cleanRaw,SUBSTITUTE(SUBSTITUTE(_xlpm.raw,"_PIN","."),"PIN","."),_xlpm.mainPart,MID(_xlpm.cleanRaw,2,FIND(".",_xlpm.cleanRaw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7" t="str">
        <f>_xlfn.LET(_xlpm.raw,_xlfn.XLOOKUP(A777,SITE3!$C$4:$C$1313,SITE3!$E$4:$E$1313),_xlpm.cleanRaw,SUBSTITUTE(SUBSTITUTE(_xlpm.raw,"_PIN","."),"PIN","."),_xlpm.mainPart,MID(_xlpm.cleanRaw,2,FIND(".",_xlpm.cleanRaw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7" t="str">
        <f>_xlfn.LET(_xlpm.raw,_xlfn.XLOOKUP(A777,SITE5!$C$4:$C$1313,SITE5!$E$4:$E$1313),_xlpm.cleanRaw,SUBSTITUTE(SUBSTITUTE(_xlpm.raw,"_PIN","."),"PIN","."),_xlpm.mainPart,MID(_xlpm.cleanRaw,2,FIND(".",_xlpm.cleanRaw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7" t="str">
        <f>""</f>
        <v/>
      </c>
      <c r="J777" t="str">
        <f t="shared" si="12"/>
        <v>BU34;VSS;;17.31;24.96;;;;</v>
      </c>
    </row>
    <row r="778" spans="1:10">
      <c r="A778" t="s">
        <v>5359</v>
      </c>
      <c r="B778" t="str">
        <f>_xlfn.XLOOKUP(A778,SITE1!$R$4:$R$1313,SITE1!$S$4:$S$1313)</f>
        <v>VSS</v>
      </c>
      <c r="C778" t="str" cm="1">
        <f t="array" ref="C778">_xlfn.TEXTJOIN(",",TRUE,_xlfn.UNIQUE(TRANSPOSE(_xlfn.MAP(_xlfn.XLOOKUP(A778,SITE1!$C$4:$C$1313,SITE1!$F$4:$L$1313),_xlfn.LAMBDA(_xlpm.x,IF(_xlpm.x&lt;&gt;"",TRIM(CLEAN(LEFT(_xlpm.x,FIND(".",_xlpm.x &amp; ".")-1))),""))))))</f>
        <v/>
      </c>
      <c r="D778">
        <v>16.309999999999999</v>
      </c>
      <c r="E778">
        <v>24.96</v>
      </c>
      <c r="F778" t="str">
        <f>_xlfn.LET(_xlpm.raw,_xlfn.XLOOKUP(A778,SITE1!$C$4:$C$1313,SITE1!$E$4:$E$1313),_xlpm.cleanRaw,SUBSTITUTE(SUBSTITUTE(_xlpm.raw,"_PIN","."),"PIN","."),_xlpm.mainPart,MID(_xlpm.cleanRaw,2,FIND(".",_xlpm.cleanRaw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8" t="str">
        <f>_xlfn.LET(_xlpm.raw,_xlfn.XLOOKUP(A778,SITE3!$C$4:$C$1313,SITE3!$E$4:$E$1313),_xlpm.cleanRaw,SUBSTITUTE(SUBSTITUTE(_xlpm.raw,"_PIN","."),"PIN","."),_xlpm.mainPart,MID(_xlpm.cleanRaw,2,FIND(".",_xlpm.cleanRaw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8" t="str">
        <f>_xlfn.LET(_xlpm.raw,_xlfn.XLOOKUP(A778,SITE5!$C$4:$C$1313,SITE5!$E$4:$E$1313),_xlpm.cleanRaw,SUBSTITUTE(SUBSTITUTE(_xlpm.raw,"_PIN","."),"PIN","."),_xlpm.mainPart,MID(_xlpm.cleanRaw,2,FIND(".",_xlpm.cleanRaw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8" t="str">
        <f>""</f>
        <v/>
      </c>
      <c r="J778" t="str">
        <f t="shared" si="12"/>
        <v>BU37;VSS;;16.31;24.96;;;;</v>
      </c>
    </row>
    <row r="779" spans="1:10">
      <c r="A779" t="s">
        <v>5360</v>
      </c>
      <c r="B779" t="str">
        <f>_xlfn.XLOOKUP(A779,SITE1!$R$4:$R$1313,SITE1!$S$4:$S$1313)</f>
        <v>VSS</v>
      </c>
      <c r="C779" t="str" cm="1">
        <f t="array" ref="C779">_xlfn.TEXTJOIN(",",TRUE,_xlfn.UNIQUE(TRANSPOSE(_xlfn.MAP(_xlfn.XLOOKUP(A779,SITE1!$C$4:$C$1313,SITE1!$F$4:$L$1313),_xlfn.LAMBDA(_xlpm.x,IF(_xlpm.x&lt;&gt;"",TRIM(CLEAN(LEFT(_xlpm.x,FIND(".",_xlpm.x &amp; ".")-1))),""))))))</f>
        <v/>
      </c>
      <c r="D779">
        <v>15.309999999999899</v>
      </c>
      <c r="E779">
        <v>24.96</v>
      </c>
      <c r="F779" t="str">
        <f>_xlfn.LET(_xlpm.raw,_xlfn.XLOOKUP(A779,SITE1!$C$4:$C$1313,SITE1!$E$4:$E$1313),_xlpm.cleanRaw,SUBSTITUTE(SUBSTITUTE(_xlpm.raw,"_PIN","."),"PIN","."),_xlpm.mainPart,MID(_xlpm.cleanRaw,2,FIND(".",_xlpm.cleanRaw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9" t="str">
        <f>_xlfn.LET(_xlpm.raw,_xlfn.XLOOKUP(A779,SITE3!$C$4:$C$1313,SITE3!$E$4:$E$1313),_xlpm.cleanRaw,SUBSTITUTE(SUBSTITUTE(_xlpm.raw,"_PIN","."),"PIN","."),_xlpm.mainPart,MID(_xlpm.cleanRaw,2,FIND(".",_xlpm.cleanRaw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9" t="str">
        <f>_xlfn.LET(_xlpm.raw,_xlfn.XLOOKUP(A779,SITE5!$C$4:$C$1313,SITE5!$E$4:$E$1313),_xlpm.cleanRaw,SUBSTITUTE(SUBSTITUTE(_xlpm.raw,"_PIN","."),"PIN","."),_xlpm.mainPart,MID(_xlpm.cleanRaw,2,FIND(".",_xlpm.cleanRaw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9" t="str">
        <f>""</f>
        <v/>
      </c>
      <c r="J779" t="str">
        <f t="shared" si="12"/>
        <v>BU39;VSS;;15.3099999999999;24.96;;;;</v>
      </c>
    </row>
    <row r="780" spans="1:10">
      <c r="A780" t="s">
        <v>5361</v>
      </c>
      <c r="B780" t="str">
        <f>_xlfn.XLOOKUP(A780,SITE1!$R$4:$R$1313,SITE1!$S$4:$S$1313)</f>
        <v>VSS</v>
      </c>
      <c r="C780" t="str" cm="1">
        <f t="array" ref="C780">_xlfn.TEXTJOIN(",",TRUE,_xlfn.UNIQUE(TRANSPOSE(_xlfn.MAP(_xlfn.XLOOKUP(A780,SITE1!$C$4:$C$1313,SITE1!$F$4:$L$1313),_xlfn.LAMBDA(_xlpm.x,IF(_xlpm.x&lt;&gt;"",TRIM(CLEAN(LEFT(_xlpm.x,FIND(".",_xlpm.x &amp; ".")-1))),""))))))</f>
        <v/>
      </c>
      <c r="D780">
        <v>14.309999999999899</v>
      </c>
      <c r="E780">
        <v>24.96</v>
      </c>
      <c r="F780" t="str">
        <f>_xlfn.LET(_xlpm.raw,_xlfn.XLOOKUP(A780,SITE1!$C$4:$C$1313,SITE1!$E$4:$E$1313),_xlpm.cleanRaw,SUBSTITUTE(SUBSTITUTE(_xlpm.raw,"_PIN","."),"PIN","."),_xlpm.mainPart,MID(_xlpm.cleanRaw,2,FIND(".",_xlpm.cleanRaw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0" t="str">
        <f>_xlfn.LET(_xlpm.raw,_xlfn.XLOOKUP(A780,SITE3!$C$4:$C$1313,SITE3!$E$4:$E$1313),_xlpm.cleanRaw,SUBSTITUTE(SUBSTITUTE(_xlpm.raw,"_PIN","."),"PIN","."),_xlpm.mainPart,MID(_xlpm.cleanRaw,2,FIND(".",_xlpm.cleanRaw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0" t="str">
        <f>_xlfn.LET(_xlpm.raw,_xlfn.XLOOKUP(A780,SITE5!$C$4:$C$1313,SITE5!$E$4:$E$1313),_xlpm.cleanRaw,SUBSTITUTE(SUBSTITUTE(_xlpm.raw,"_PIN","."),"PIN","."),_xlpm.mainPart,MID(_xlpm.cleanRaw,2,FIND(".",_xlpm.cleanRaw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0" t="str">
        <f>""</f>
        <v/>
      </c>
      <c r="J780" t="str">
        <f t="shared" si="12"/>
        <v>BU41;VSS;;14.3099999999999;24.96;;;;</v>
      </c>
    </row>
    <row r="781" spans="1:10">
      <c r="A781" t="s">
        <v>5362</v>
      </c>
      <c r="B781" t="str">
        <f>_xlfn.XLOOKUP(A781,SITE1!$R$4:$R$1313,SITE1!$S$4:$S$1313)</f>
        <v>VSS</v>
      </c>
      <c r="C781" t="str" cm="1">
        <f t="array" ref="C781">_xlfn.TEXTJOIN(",",TRUE,_xlfn.UNIQUE(TRANSPOSE(_xlfn.MAP(_xlfn.XLOOKUP(A781,SITE1!$C$4:$C$1313,SITE1!$F$4:$L$1313),_xlfn.LAMBDA(_xlpm.x,IF(_xlpm.x&lt;&gt;"",TRIM(CLEAN(LEFT(_xlpm.x,FIND(".",_xlpm.x &amp; ".")-1))),""))))))</f>
        <v/>
      </c>
      <c r="D781">
        <v>13.309999999999899</v>
      </c>
      <c r="E781">
        <v>24.96</v>
      </c>
      <c r="F781" t="str">
        <f>_xlfn.LET(_xlpm.raw,_xlfn.XLOOKUP(A781,SITE1!$C$4:$C$1313,SITE1!$E$4:$E$1313),_xlpm.cleanRaw,SUBSTITUTE(SUBSTITUTE(_xlpm.raw,"_PIN","."),"PIN","."),_xlpm.mainPart,MID(_xlpm.cleanRaw,2,FIND(".",_xlpm.cleanRaw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1" t="str">
        <f>_xlfn.LET(_xlpm.raw,_xlfn.XLOOKUP(A781,SITE3!$C$4:$C$1313,SITE3!$E$4:$E$1313),_xlpm.cleanRaw,SUBSTITUTE(SUBSTITUTE(_xlpm.raw,"_PIN","."),"PIN","."),_xlpm.mainPart,MID(_xlpm.cleanRaw,2,FIND(".",_xlpm.cleanRaw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1" t="str">
        <f>_xlfn.LET(_xlpm.raw,_xlfn.XLOOKUP(A781,SITE5!$C$4:$C$1313,SITE5!$E$4:$E$1313),_xlpm.cleanRaw,SUBSTITUTE(SUBSTITUTE(_xlpm.raw,"_PIN","."),"PIN","."),_xlpm.mainPart,MID(_xlpm.cleanRaw,2,FIND(".",_xlpm.cleanRaw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1" t="str">
        <f>""</f>
        <v/>
      </c>
      <c r="J781" t="str">
        <f t="shared" si="12"/>
        <v>BU43;VSS;;13.3099999999999;24.96;;;;</v>
      </c>
    </row>
    <row r="782" spans="1:10">
      <c r="A782" t="s">
        <v>5363</v>
      </c>
      <c r="B782" t="str">
        <f>_xlfn.XLOOKUP(A782,SITE1!$R$4:$R$1313,SITE1!$S$4:$S$1313)</f>
        <v>VSS</v>
      </c>
      <c r="C782" t="str" cm="1">
        <f t="array" ref="C782">_xlfn.TEXTJOIN(",",TRUE,_xlfn.UNIQUE(TRANSPOSE(_xlfn.MAP(_xlfn.XLOOKUP(A782,SITE1!$C$4:$C$1313,SITE1!$F$4:$L$1313),_xlfn.LAMBDA(_xlpm.x,IF(_xlpm.x&lt;&gt;"",TRIM(CLEAN(LEFT(_xlpm.x,FIND(".",_xlpm.x &amp; ".")-1))),""))))))</f>
        <v/>
      </c>
      <c r="D782">
        <v>12.309999999999899</v>
      </c>
      <c r="E782">
        <v>24.96</v>
      </c>
      <c r="F782" t="str">
        <f>_xlfn.LET(_xlpm.raw,_xlfn.XLOOKUP(A782,SITE1!$C$4:$C$1313,SITE1!$E$4:$E$1313),_xlpm.cleanRaw,SUBSTITUTE(SUBSTITUTE(_xlpm.raw,"_PIN","."),"PIN","."),_xlpm.mainPart,MID(_xlpm.cleanRaw,2,FIND(".",_xlpm.cleanRaw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2" t="str">
        <f>_xlfn.LET(_xlpm.raw,_xlfn.XLOOKUP(A782,SITE3!$C$4:$C$1313,SITE3!$E$4:$E$1313),_xlpm.cleanRaw,SUBSTITUTE(SUBSTITUTE(_xlpm.raw,"_PIN","."),"PIN","."),_xlpm.mainPart,MID(_xlpm.cleanRaw,2,FIND(".",_xlpm.cleanRaw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2" t="str">
        <f>_xlfn.LET(_xlpm.raw,_xlfn.XLOOKUP(A782,SITE5!$C$4:$C$1313,SITE5!$E$4:$E$1313),_xlpm.cleanRaw,SUBSTITUTE(SUBSTITUTE(_xlpm.raw,"_PIN","."),"PIN","."),_xlpm.mainPart,MID(_xlpm.cleanRaw,2,FIND(".",_xlpm.cleanRaw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2" t="str">
        <f>""</f>
        <v/>
      </c>
      <c r="J782" t="str">
        <f t="shared" si="12"/>
        <v>BU45;VSS;;12.3099999999999;24.96;;;;</v>
      </c>
    </row>
    <row r="783" spans="1:10">
      <c r="A783" t="s">
        <v>5364</v>
      </c>
      <c r="B783" t="str">
        <f>_xlfn.XLOOKUP(A783,SITE1!$R$4:$R$1313,SITE1!$S$4:$S$1313)</f>
        <v>VSS</v>
      </c>
      <c r="C783" t="str" cm="1">
        <f t="array" ref="C783">_xlfn.TEXTJOIN(",",TRUE,_xlfn.UNIQUE(TRANSPOSE(_xlfn.MAP(_xlfn.XLOOKUP(A783,SITE1!$C$4:$C$1313,SITE1!$F$4:$L$1313),_xlfn.LAMBDA(_xlpm.x,IF(_xlpm.x&lt;&gt;"",TRIM(CLEAN(LEFT(_xlpm.x,FIND(".",_xlpm.x &amp; ".")-1))),""))))))</f>
        <v/>
      </c>
      <c r="D783">
        <v>11.309999999999899</v>
      </c>
      <c r="E783">
        <v>24.96</v>
      </c>
      <c r="F783" t="str">
        <f>_xlfn.LET(_xlpm.raw,_xlfn.XLOOKUP(A783,SITE1!$C$4:$C$1313,SITE1!$E$4:$E$1313),_xlpm.cleanRaw,SUBSTITUTE(SUBSTITUTE(_xlpm.raw,"_PIN","."),"PIN","."),_xlpm.mainPart,MID(_xlpm.cleanRaw,2,FIND(".",_xlpm.cleanRaw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3" t="str">
        <f>_xlfn.LET(_xlpm.raw,_xlfn.XLOOKUP(A783,SITE3!$C$4:$C$1313,SITE3!$E$4:$E$1313),_xlpm.cleanRaw,SUBSTITUTE(SUBSTITUTE(_xlpm.raw,"_PIN","."),"PIN","."),_xlpm.mainPart,MID(_xlpm.cleanRaw,2,FIND(".",_xlpm.cleanRaw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3" t="str">
        <f>_xlfn.LET(_xlpm.raw,_xlfn.XLOOKUP(A783,SITE5!$C$4:$C$1313,SITE5!$E$4:$E$1313),_xlpm.cleanRaw,SUBSTITUTE(SUBSTITUTE(_xlpm.raw,"_PIN","."),"PIN","."),_xlpm.mainPart,MID(_xlpm.cleanRaw,2,FIND(".",_xlpm.cleanRaw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3" t="str">
        <f>""</f>
        <v/>
      </c>
      <c r="J783" t="str">
        <f t="shared" si="12"/>
        <v>BU48;VSS;;11.3099999999999;24.96;;;;</v>
      </c>
    </row>
    <row r="784" spans="1:10">
      <c r="A784" t="s">
        <v>5365</v>
      </c>
      <c r="B784" t="str">
        <f>_xlfn.XLOOKUP(A784,SITE1!$R$4:$R$1313,SITE1!$S$4:$S$1313)</f>
        <v>VSS</v>
      </c>
      <c r="C784" t="str" cm="1">
        <f t="array" ref="C784">_xlfn.TEXTJOIN(",",TRUE,_xlfn.UNIQUE(TRANSPOSE(_xlfn.MAP(_xlfn.XLOOKUP(A784,SITE1!$C$4:$C$1313,SITE1!$F$4:$L$1313),_xlfn.LAMBDA(_xlpm.x,IF(_xlpm.x&lt;&gt;"",TRIM(CLEAN(LEFT(_xlpm.x,FIND(".",_xlpm.x &amp; ".")-1))),""))))))</f>
        <v/>
      </c>
      <c r="D784">
        <v>10.309999999999899</v>
      </c>
      <c r="E784">
        <v>24.96</v>
      </c>
      <c r="F784" t="str">
        <f>_xlfn.LET(_xlpm.raw,_xlfn.XLOOKUP(A784,SITE1!$C$4:$C$1313,SITE1!$E$4:$E$1313),_xlpm.cleanRaw,SUBSTITUTE(SUBSTITUTE(_xlpm.raw,"_PIN","."),"PIN","."),_xlpm.mainPart,MID(_xlpm.cleanRaw,2,FIND(".",_xlpm.cleanRaw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4" t="str">
        <f>_xlfn.LET(_xlpm.raw,_xlfn.XLOOKUP(A784,SITE3!$C$4:$C$1313,SITE3!$E$4:$E$1313),_xlpm.cleanRaw,SUBSTITUTE(SUBSTITUTE(_xlpm.raw,"_PIN","."),"PIN","."),_xlpm.mainPart,MID(_xlpm.cleanRaw,2,FIND(".",_xlpm.cleanRaw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4" t="str">
        <f>_xlfn.LET(_xlpm.raw,_xlfn.XLOOKUP(A784,SITE5!$C$4:$C$1313,SITE5!$E$4:$E$1313),_xlpm.cleanRaw,SUBSTITUTE(SUBSTITUTE(_xlpm.raw,"_PIN","."),"PIN","."),_xlpm.mainPart,MID(_xlpm.cleanRaw,2,FIND(".",_xlpm.cleanRaw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4" t="str">
        <f>""</f>
        <v/>
      </c>
      <c r="J784" t="str">
        <f t="shared" si="12"/>
        <v>BU50;VSS;;10.3099999999999;24.96;;;;</v>
      </c>
    </row>
    <row r="785" spans="1:10">
      <c r="A785" t="s">
        <v>5366</v>
      </c>
      <c r="B785" t="str">
        <f>_xlfn.XLOOKUP(A785,SITE1!$R$4:$R$1313,SITE1!$S$4:$S$1313)</f>
        <v>VSS</v>
      </c>
      <c r="C785" t="str" cm="1">
        <f t="array" ref="C785">_xlfn.TEXTJOIN(",",TRUE,_xlfn.UNIQUE(TRANSPOSE(_xlfn.MAP(_xlfn.XLOOKUP(A785,SITE1!$C$4:$C$1313,SITE1!$F$4:$L$1313),_xlfn.LAMBDA(_xlpm.x,IF(_xlpm.x&lt;&gt;"",TRIM(CLEAN(LEFT(_xlpm.x,FIND(".",_xlpm.x &amp; ".")-1))),""))))))</f>
        <v/>
      </c>
      <c r="D785">
        <v>9.3099999999999898</v>
      </c>
      <c r="E785">
        <v>24.96</v>
      </c>
      <c r="F785" t="str">
        <f>_xlfn.LET(_xlpm.raw,_xlfn.XLOOKUP(A785,SITE1!$C$4:$C$1313,SITE1!$E$4:$E$1313),_xlpm.cleanRaw,SUBSTITUTE(SUBSTITUTE(_xlpm.raw,"_PIN","."),"PIN","."),_xlpm.mainPart,MID(_xlpm.cleanRaw,2,FIND(".",_xlpm.cleanRaw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5" t="str">
        <f>_xlfn.LET(_xlpm.raw,_xlfn.XLOOKUP(A785,SITE3!$C$4:$C$1313,SITE3!$E$4:$E$1313),_xlpm.cleanRaw,SUBSTITUTE(SUBSTITUTE(_xlpm.raw,"_PIN","."),"PIN","."),_xlpm.mainPart,MID(_xlpm.cleanRaw,2,FIND(".",_xlpm.cleanRaw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5" t="str">
        <f>_xlfn.LET(_xlpm.raw,_xlfn.XLOOKUP(A785,SITE5!$C$4:$C$1313,SITE5!$E$4:$E$1313),_xlpm.cleanRaw,SUBSTITUTE(SUBSTITUTE(_xlpm.raw,"_PIN","."),"PIN","."),_xlpm.mainPart,MID(_xlpm.cleanRaw,2,FIND(".",_xlpm.cleanRaw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5" t="str">
        <f>""</f>
        <v/>
      </c>
      <c r="J785" t="str">
        <f t="shared" si="12"/>
        <v>BU52;VSS;;9.30999999999999;24.96;;;;</v>
      </c>
    </row>
    <row r="786" spans="1:10">
      <c r="A786" t="s">
        <v>5367</v>
      </c>
      <c r="B786" t="str">
        <f>_xlfn.XLOOKUP(A786,SITE1!$R$4:$R$1313,SITE1!$S$4:$S$1313)</f>
        <v>VSS</v>
      </c>
      <c r="C786" t="str" cm="1">
        <f t="array" ref="C786">_xlfn.TEXTJOIN(",",TRUE,_xlfn.UNIQUE(TRANSPOSE(_xlfn.MAP(_xlfn.XLOOKUP(A786,SITE1!$C$4:$C$1313,SITE1!$F$4:$L$1313),_xlfn.LAMBDA(_xlpm.x,IF(_xlpm.x&lt;&gt;"",TRIM(CLEAN(LEFT(_xlpm.x,FIND(".",_xlpm.x &amp; ".")-1))),""))))))</f>
        <v/>
      </c>
      <c r="D786">
        <v>8.3099999999999898</v>
      </c>
      <c r="E786">
        <v>24.96</v>
      </c>
      <c r="F786" t="str">
        <f>_xlfn.LET(_xlpm.raw,_xlfn.XLOOKUP(A786,SITE1!$C$4:$C$1313,SITE1!$E$4:$E$1313),_xlpm.cleanRaw,SUBSTITUTE(SUBSTITUTE(_xlpm.raw,"_PIN","."),"PIN","."),_xlpm.mainPart,MID(_xlpm.cleanRaw,2,FIND(".",_xlpm.cleanRaw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6" t="str">
        <f>_xlfn.LET(_xlpm.raw,_xlfn.XLOOKUP(A786,SITE3!$C$4:$C$1313,SITE3!$E$4:$E$1313),_xlpm.cleanRaw,SUBSTITUTE(SUBSTITUTE(_xlpm.raw,"_PIN","."),"PIN","."),_xlpm.mainPart,MID(_xlpm.cleanRaw,2,FIND(".",_xlpm.cleanRaw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6" t="str">
        <f>_xlfn.LET(_xlpm.raw,_xlfn.XLOOKUP(A786,SITE5!$C$4:$C$1313,SITE5!$E$4:$E$1313),_xlpm.cleanRaw,SUBSTITUTE(SUBSTITUTE(_xlpm.raw,"_PIN","."),"PIN","."),_xlpm.mainPart,MID(_xlpm.cleanRaw,2,FIND(".",_xlpm.cleanRaw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6" t="str">
        <f>""</f>
        <v/>
      </c>
      <c r="J786" t="str">
        <f t="shared" si="12"/>
        <v>BU54;VSS;;8.30999999999999;24.96;;;;</v>
      </c>
    </row>
    <row r="787" spans="1:10">
      <c r="A787" t="s">
        <v>5368</v>
      </c>
      <c r="B787" t="str">
        <f>_xlfn.XLOOKUP(A787,SITE1!$R$4:$R$1313,SITE1!$S$4:$S$1313)</f>
        <v>VSS</v>
      </c>
      <c r="C787" t="str" cm="1">
        <f t="array" ref="C787">_xlfn.TEXTJOIN(",",TRUE,_xlfn.UNIQUE(TRANSPOSE(_xlfn.MAP(_xlfn.XLOOKUP(A787,SITE1!$C$4:$C$1313,SITE1!$F$4:$L$1313),_xlfn.LAMBDA(_xlpm.x,IF(_xlpm.x&lt;&gt;"",TRIM(CLEAN(LEFT(_xlpm.x,FIND(".",_xlpm.x &amp; ".")-1))),""))))))</f>
        <v/>
      </c>
      <c r="D787">
        <v>7.3099999999999898</v>
      </c>
      <c r="E787">
        <v>24.96</v>
      </c>
      <c r="F787" t="str">
        <f>_xlfn.LET(_xlpm.raw,_xlfn.XLOOKUP(A787,SITE1!$C$4:$C$1313,SITE1!$E$4:$E$1313),_xlpm.cleanRaw,SUBSTITUTE(SUBSTITUTE(_xlpm.raw,"_PIN","."),"PIN","."),_xlpm.mainPart,MID(_xlpm.cleanRaw,2,FIND(".",_xlpm.cleanRaw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7" t="str">
        <f>_xlfn.LET(_xlpm.raw,_xlfn.XLOOKUP(A787,SITE3!$C$4:$C$1313,SITE3!$E$4:$E$1313),_xlpm.cleanRaw,SUBSTITUTE(SUBSTITUTE(_xlpm.raw,"_PIN","."),"PIN","."),_xlpm.mainPart,MID(_xlpm.cleanRaw,2,FIND(".",_xlpm.cleanRaw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7" t="str">
        <f>_xlfn.LET(_xlpm.raw,_xlfn.XLOOKUP(A787,SITE5!$C$4:$C$1313,SITE5!$E$4:$E$1313),_xlpm.cleanRaw,SUBSTITUTE(SUBSTITUTE(_xlpm.raw,"_PIN","."),"PIN","."),_xlpm.mainPart,MID(_xlpm.cleanRaw,2,FIND(".",_xlpm.cleanRaw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7" t="str">
        <f>""</f>
        <v/>
      </c>
      <c r="J787" t="str">
        <f t="shared" si="12"/>
        <v>BU57;VSS;;7.30999999999999;24.96;;;;</v>
      </c>
    </row>
    <row r="788" spans="1:10">
      <c r="A788" t="s">
        <v>5369</v>
      </c>
      <c r="B788" t="str">
        <f>_xlfn.XLOOKUP(A788,SITE1!$R$4:$R$1313,SITE1!$S$4:$S$1313)</f>
        <v>VSS</v>
      </c>
      <c r="C788" t="str" cm="1">
        <f t="array" ref="C788">_xlfn.TEXTJOIN(",",TRUE,_xlfn.UNIQUE(TRANSPOSE(_xlfn.MAP(_xlfn.XLOOKUP(A788,SITE1!$C$4:$C$1313,SITE1!$F$4:$L$1313),_xlfn.LAMBDA(_xlpm.x,IF(_xlpm.x&lt;&gt;"",TRIM(CLEAN(LEFT(_xlpm.x,FIND(".",_xlpm.x &amp; ".")-1))),""))))))</f>
        <v/>
      </c>
      <c r="D788">
        <v>6.3099999999999898</v>
      </c>
      <c r="E788">
        <v>24.96</v>
      </c>
      <c r="F788" t="str">
        <f>_xlfn.LET(_xlpm.raw,_xlfn.XLOOKUP(A788,SITE1!$C$4:$C$1313,SITE1!$E$4:$E$1313),_xlpm.cleanRaw,SUBSTITUTE(SUBSTITUTE(_xlpm.raw,"_PIN","."),"PIN","."),_xlpm.mainPart,MID(_xlpm.cleanRaw,2,FIND(".",_xlpm.cleanRaw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8" t="str">
        <f>_xlfn.LET(_xlpm.raw,_xlfn.XLOOKUP(A788,SITE3!$C$4:$C$1313,SITE3!$E$4:$E$1313),_xlpm.cleanRaw,SUBSTITUTE(SUBSTITUTE(_xlpm.raw,"_PIN","."),"PIN","."),_xlpm.mainPart,MID(_xlpm.cleanRaw,2,FIND(".",_xlpm.cleanRaw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8" t="str">
        <f>_xlfn.LET(_xlpm.raw,_xlfn.XLOOKUP(A788,SITE5!$C$4:$C$1313,SITE5!$E$4:$E$1313),_xlpm.cleanRaw,SUBSTITUTE(SUBSTITUTE(_xlpm.raw,"_PIN","."),"PIN","."),_xlpm.mainPart,MID(_xlpm.cleanRaw,2,FIND(".",_xlpm.cleanRaw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8" t="str">
        <f>""</f>
        <v/>
      </c>
      <c r="J788" t="str">
        <f t="shared" si="12"/>
        <v>BU59;VSS;;6.30999999999999;24.96;;;;</v>
      </c>
    </row>
    <row r="789" spans="1:10">
      <c r="A789" t="s">
        <v>5370</v>
      </c>
      <c r="B789" t="str">
        <f>_xlfn.XLOOKUP(A789,SITE1!$R$4:$R$1313,SITE1!$S$4:$S$1313)</f>
        <v>VSS</v>
      </c>
      <c r="C789" t="str" cm="1">
        <f t="array" ref="C789">_xlfn.TEXTJOIN(",",TRUE,_xlfn.UNIQUE(TRANSPOSE(_xlfn.MAP(_xlfn.XLOOKUP(A789,SITE1!$C$4:$C$1313,SITE1!$F$4:$L$1313),_xlfn.LAMBDA(_xlpm.x,IF(_xlpm.x&lt;&gt;"",TRIM(CLEAN(LEFT(_xlpm.x,FIND(".",_xlpm.x &amp; ".")-1))),""))))))</f>
        <v/>
      </c>
      <c r="D789">
        <v>5.3099999999999898</v>
      </c>
      <c r="E789">
        <v>24.96</v>
      </c>
      <c r="F789" t="str">
        <f>_xlfn.LET(_xlpm.raw,_xlfn.XLOOKUP(A789,SITE1!$C$4:$C$1313,SITE1!$E$4:$E$1313),_xlpm.cleanRaw,SUBSTITUTE(SUBSTITUTE(_xlpm.raw,"_PIN","."),"PIN","."),_xlpm.mainPart,MID(_xlpm.cleanRaw,2,FIND(".",_xlpm.cleanRaw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9" t="str">
        <f>_xlfn.LET(_xlpm.raw,_xlfn.XLOOKUP(A789,SITE3!$C$4:$C$1313,SITE3!$E$4:$E$1313),_xlpm.cleanRaw,SUBSTITUTE(SUBSTITUTE(_xlpm.raw,"_PIN","."),"PIN","."),_xlpm.mainPart,MID(_xlpm.cleanRaw,2,FIND(".",_xlpm.cleanRaw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9" t="str">
        <f>_xlfn.LET(_xlpm.raw,_xlfn.XLOOKUP(A789,SITE5!$C$4:$C$1313,SITE5!$E$4:$E$1313),_xlpm.cleanRaw,SUBSTITUTE(SUBSTITUTE(_xlpm.raw,"_PIN","."),"PIN","."),_xlpm.mainPart,MID(_xlpm.cleanRaw,2,FIND(".",_xlpm.cleanRaw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9" t="str">
        <f>""</f>
        <v/>
      </c>
      <c r="J789" t="str">
        <f t="shared" si="12"/>
        <v>BU61;VSS;;5.30999999999999;24.96;;;;</v>
      </c>
    </row>
    <row r="790" spans="1:10">
      <c r="A790" t="s">
        <v>5371</v>
      </c>
      <c r="B790" t="str">
        <f>_xlfn.XLOOKUP(A790,SITE1!$R$4:$R$1313,SITE1!$S$4:$S$1313)</f>
        <v>VSS</v>
      </c>
      <c r="C790" t="str" cm="1">
        <f t="array" ref="C790">_xlfn.TEXTJOIN(",",TRUE,_xlfn.UNIQUE(TRANSPOSE(_xlfn.MAP(_xlfn.XLOOKUP(A790,SITE1!$C$4:$C$1313,SITE1!$F$4:$L$1313),_xlfn.LAMBDA(_xlpm.x,IF(_xlpm.x&lt;&gt;"",TRIM(CLEAN(LEFT(_xlpm.x,FIND(".",_xlpm.x &amp; ".")-1))),""))))))</f>
        <v/>
      </c>
      <c r="D790">
        <v>4.3099999999999898</v>
      </c>
      <c r="E790">
        <v>24.96</v>
      </c>
      <c r="F790" t="str">
        <f>_xlfn.LET(_xlpm.raw,_xlfn.XLOOKUP(A790,SITE1!$C$4:$C$1313,SITE1!$E$4:$E$1313),_xlpm.cleanRaw,SUBSTITUTE(SUBSTITUTE(_xlpm.raw,"_PIN","."),"PIN","."),_xlpm.mainPart,MID(_xlpm.cleanRaw,2,FIND(".",_xlpm.cleanRaw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0" t="str">
        <f>_xlfn.LET(_xlpm.raw,_xlfn.XLOOKUP(A790,SITE3!$C$4:$C$1313,SITE3!$E$4:$E$1313),_xlpm.cleanRaw,SUBSTITUTE(SUBSTITUTE(_xlpm.raw,"_PIN","."),"PIN","."),_xlpm.mainPart,MID(_xlpm.cleanRaw,2,FIND(".",_xlpm.cleanRaw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0" t="str">
        <f>_xlfn.LET(_xlpm.raw,_xlfn.XLOOKUP(A790,SITE5!$C$4:$C$1313,SITE5!$E$4:$E$1313),_xlpm.cleanRaw,SUBSTITUTE(SUBSTITUTE(_xlpm.raw,"_PIN","."),"PIN","."),_xlpm.mainPart,MID(_xlpm.cleanRaw,2,FIND(".",_xlpm.cleanRaw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0" t="str">
        <f>""</f>
        <v/>
      </c>
      <c r="J790" t="str">
        <f t="shared" si="12"/>
        <v>BU63;VSS;;4.30999999999999;24.96;;;;</v>
      </c>
    </row>
    <row r="791" spans="1:10">
      <c r="A791" t="s">
        <v>4893</v>
      </c>
      <c r="B791" t="str">
        <f>_xlfn.XLOOKUP(A791,SITE1!$R$4:$R$1313,SITE1!$S$4:$S$1313)</f>
        <v>USB2P_10</v>
      </c>
      <c r="C791" t="str" cm="1">
        <f t="array" ref="C791">_xlfn.TEXTJOIN(",",TRUE,_xlfn.UNIQUE(TRANSPOSE(_xlfn.MAP(_xlfn.XLOOKUP(A791,SITE1!$C$4:$C$1313,SITE1!$F$4:$L$1313),_xlfn.LAMBDA(_xlpm.x,IF(_xlpm.x&lt;&gt;"",TRIM(CLEAN(LEFT(_xlpm.x,FIND(".",_xlpm.x &amp; ".")-1))),""))))))</f>
        <v/>
      </c>
      <c r="D791">
        <v>3.3099999999999898</v>
      </c>
      <c r="E791">
        <v>24.96</v>
      </c>
      <c r="F791" t="str">
        <f>_xlfn.LET(_xlpm.raw,_xlfn.XLOOKUP(A791,SITE1!$C$4:$C$1313,SITE1!$E$4:$E$1313),_xlpm.cleanRaw,SUBSTITUTE(SUBSTITUTE(_xlpm.raw,"_PIN","."),"PIN","."),_xlpm.mainPart,MID(_xlpm.cleanRaw,2,FIND(".",_xlpm.cleanRaw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602070</v>
      </c>
      <c r="G791" t="str">
        <f>_xlfn.LET(_xlpm.raw,_xlfn.XLOOKUP(A791,SITE3!$C$4:$C$1313,SITE3!$E$4:$E$1313),_xlpm.cleanRaw,SUBSTITUTE(SUBSTITUTE(_xlpm.raw,"_PIN","."),"PIN","."),_xlpm.mainPart,MID(_xlpm.cleanRaw,2,FIND(".",_xlpm.cleanRaw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502070</v>
      </c>
      <c r="H791" t="str">
        <f>_xlfn.LET(_xlpm.raw,_xlfn.XLOOKUP(A791,SITE5!$C$4:$C$1313,SITE5!$E$4:$E$1313),_xlpm.cleanRaw,SUBSTITUTE(SUBSTITUTE(_xlpm.raw,"_PIN","."),"PIN","."),_xlpm.mainPart,MID(_xlpm.cleanRaw,2,FIND(".",_xlpm.cleanRaw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708070</v>
      </c>
      <c r="I791" t="str">
        <f>""</f>
        <v/>
      </c>
      <c r="J791" t="str">
        <f t="shared" si="12"/>
        <v>BU65;USB2P_10;;3.30999999999999;24.96;602070;502070;708070;</v>
      </c>
    </row>
    <row r="792" spans="1:10">
      <c r="A792" t="s">
        <v>4901</v>
      </c>
      <c r="B792" t="str">
        <f>_xlfn.XLOOKUP(A792,SITE1!$R$4:$R$1313,SITE1!$S$4:$S$1313)</f>
        <v>USB2P_14</v>
      </c>
      <c r="C792" t="str" cm="1">
        <f t="array" ref="C792">_xlfn.TEXTJOIN(",",TRUE,_xlfn.UNIQUE(TRANSPOSE(_xlfn.MAP(_xlfn.XLOOKUP(A792,SITE1!$C$4:$C$1313,SITE1!$F$4:$L$1313),_xlfn.LAMBDA(_xlpm.x,IF(_xlpm.x&lt;&gt;"",TRIM(CLEAN(LEFT(_xlpm.x,FIND(".",_xlpm.x &amp; ".")-1))),""))))))</f>
        <v/>
      </c>
      <c r="D792">
        <v>2.3099999999999898</v>
      </c>
      <c r="E792">
        <v>24.96</v>
      </c>
      <c r="F792" t="str">
        <f>_xlfn.LET(_xlpm.raw,_xlfn.XLOOKUP(A792,SITE1!$C$4:$C$1313,SITE1!$E$4:$E$1313),_xlpm.cleanRaw,SUBSTITUTE(SUBSTITUTE(_xlpm.raw,"_PIN","."),"PIN","."),_xlpm.mainPart,MID(_xlpm.cleanRaw,2,FIND(".",_xlpm.cleanRaw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601031</v>
      </c>
      <c r="G792" t="str">
        <f>_xlfn.LET(_xlpm.raw,_xlfn.XLOOKUP(A792,SITE3!$C$4:$C$1313,SITE3!$E$4:$E$1313),_xlpm.cleanRaw,SUBSTITUTE(SUBSTITUTE(_xlpm.raw,"_PIN","."),"PIN","."),_xlpm.mainPart,MID(_xlpm.cleanRaw,2,FIND(".",_xlpm.cleanRaw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503032</v>
      </c>
      <c r="H792" t="str">
        <f>_xlfn.LET(_xlpm.raw,_xlfn.XLOOKUP(A792,SITE5!$C$4:$C$1313,SITE5!$E$4:$E$1313),_xlpm.cleanRaw,SUBSTITUTE(SUBSTITUTE(_xlpm.raw,"_PIN","."),"PIN","."),_xlpm.mainPart,MID(_xlpm.cleanRaw,2,FIND(".",_xlpm.cleanRaw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709031</v>
      </c>
      <c r="I792" t="str">
        <f>""</f>
        <v/>
      </c>
      <c r="J792" t="str">
        <f t="shared" si="12"/>
        <v>BU67;USB2P_14;;2.30999999999999;24.96;601031;503032;709031;</v>
      </c>
    </row>
    <row r="793" spans="1:10">
      <c r="A793" t="s">
        <v>4366</v>
      </c>
      <c r="B793" t="str">
        <f>_xlfn.XLOOKUP(A793,SITE1!$R$4:$R$1313,SITE1!$S$4:$S$1313)</f>
        <v>GPP_J_11_GBE_SDA_1</v>
      </c>
      <c r="C793" t="str" cm="1">
        <f t="array" ref="C793">_xlfn.TEXTJOIN(",",TRUE,_xlfn.UNIQUE(TRANSPOSE(_xlfn.MAP(_xlfn.XLOOKUP(A793,SITE1!$C$4:$C$1313,SITE1!$F$4:$L$1313),_xlfn.LAMBDA(_xlpm.x,IF(_xlpm.x&lt;&gt;"",TRIM(CLEAN(LEFT(_xlpm.x,FIND(".",_xlpm.x &amp; ".")-1))),""))))))</f>
        <v/>
      </c>
      <c r="D793">
        <v>29.81</v>
      </c>
      <c r="E793">
        <v>25.375</v>
      </c>
      <c r="F793" t="str">
        <f>_xlfn.LET(_xlpm.raw,_xlfn.XLOOKUP(A793,SITE1!$C$4:$C$1313,SITE1!$E$4:$E$1313),_xlpm.cleanRaw,SUBSTITUTE(SUBSTITUTE(_xlpm.raw,"_PIN","."),"PIN","."),_xlpm.mainPart,MID(_xlpm.cleanRaw,2,FIND(".",_xlpm.cleanRaw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603092</v>
      </c>
      <c r="G793" t="str">
        <f>_xlfn.LET(_xlpm.raw,_xlfn.XLOOKUP(A793,SITE3!$C$4:$C$1313,SITE3!$E$4:$E$1313),_xlpm.cleanRaw,SUBSTITUTE(SUBSTITUTE(_xlpm.raw,"_PIN","."),"PIN","."),_xlpm.mainPart,MID(_xlpm.cleanRaw,2,FIND(".",_xlpm.cleanRaw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501092</v>
      </c>
      <c r="H793" t="str">
        <f>_xlfn.LET(_xlpm.raw,_xlfn.XLOOKUP(A793,SITE5!$C$4:$C$1313,SITE5!$E$4:$E$1313),_xlpm.cleanRaw,SUBSTITUTE(SUBSTITUTE(_xlpm.raw,"_PIN","."),"PIN","."),_xlpm.mainPart,MID(_xlpm.cleanRaw,2,FIND(".",_xlpm.cleanRaw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707092</v>
      </c>
      <c r="I793" t="str">
        <f>""</f>
        <v/>
      </c>
      <c r="J793" t="str">
        <f t="shared" si="12"/>
        <v>BV8;GPP_J_11_GBE_SDA_1;;29.81;25.375;603092;501092;707092;</v>
      </c>
    </row>
    <row r="794" spans="1:10">
      <c r="A794" t="s">
        <v>4374</v>
      </c>
      <c r="B794" t="str">
        <f>_xlfn.XLOOKUP(A794,SITE1!$R$4:$R$1313,SITE1!$S$4:$S$1313)</f>
        <v>GPP_J_16_GBE_SDP_0_0</v>
      </c>
      <c r="C794" t="str" cm="1">
        <f t="array" ref="C794">_xlfn.TEXTJOIN(",",TRUE,_xlfn.UNIQUE(TRANSPOSE(_xlfn.MAP(_xlfn.XLOOKUP(A794,SITE1!$C$4:$C$1313,SITE1!$F$4:$L$1313),_xlfn.LAMBDA(_xlpm.x,IF(_xlpm.x&lt;&gt;"",TRIM(CLEAN(LEFT(_xlpm.x,FIND(".",_xlpm.x &amp; ".")-1))),""))))))</f>
        <v/>
      </c>
      <c r="D794">
        <v>28.81</v>
      </c>
      <c r="E794">
        <v>25.375</v>
      </c>
      <c r="F794" t="str">
        <f>_xlfn.LET(_xlpm.raw,_xlfn.XLOOKUP(A794,SITE1!$C$4:$C$1313,SITE1!$E$4:$E$1313),_xlpm.cleanRaw,SUBSTITUTE(SUBSTITUTE(_xlpm.raw,"_PIN","."),"PIN","."),_xlpm.mainPart,MID(_xlpm.cleanRaw,2,FIND(".",_xlpm.cleanRaw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603091</v>
      </c>
      <c r="G794" t="str">
        <f>_xlfn.LET(_xlpm.raw,_xlfn.XLOOKUP(A794,SITE3!$C$4:$C$1313,SITE3!$E$4:$E$1313),_xlpm.cleanRaw,SUBSTITUTE(SUBSTITUTE(_xlpm.raw,"_PIN","."),"PIN","."),_xlpm.mainPart,MID(_xlpm.cleanRaw,2,FIND(".",_xlpm.cleanRaw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H794" t="str">
        <f>_xlfn.LET(_xlpm.raw,_xlfn.XLOOKUP(A794,SITE5!$C$4:$C$1313,SITE5!$E$4:$E$1313),_xlpm.cleanRaw,SUBSTITUTE(SUBSTITUTE(_xlpm.raw,"_PIN","."),"PIN","."),_xlpm.mainPart,MID(_xlpm.cleanRaw,2,FIND(".",_xlpm.cleanRaw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707091</v>
      </c>
      <c r="I794" t="str">
        <f>""</f>
        <v/>
      </c>
      <c r="J794" t="str">
        <f t="shared" si="12"/>
        <v>BV10;GPP_J_16_GBE_SDP_0_0;;28.81;25.375;603091;501091;707091;</v>
      </c>
    </row>
    <row r="795" spans="1:10">
      <c r="A795" t="s">
        <v>4386</v>
      </c>
      <c r="B795" t="str">
        <f>_xlfn.XLOOKUP(A795,SITE1!$R$4:$R$1313,SITE1!$S$4:$S$1313)</f>
        <v>GPP_J_21_GBE_SDP_2_1</v>
      </c>
      <c r="C795" t="str" cm="1">
        <f t="array" ref="C795">_xlfn.TEXTJOIN(",",TRUE,_xlfn.UNIQUE(TRANSPOSE(_xlfn.MAP(_xlfn.XLOOKUP(A795,SITE1!$C$4:$C$1313,SITE1!$F$4:$L$1313),_xlfn.LAMBDA(_xlpm.x,IF(_xlpm.x&lt;&gt;"",TRIM(CLEAN(LEFT(_xlpm.x,FIND(".",_xlpm.x &amp; ".")-1))),""))))))</f>
        <v/>
      </c>
      <c r="D795">
        <v>27.81</v>
      </c>
      <c r="E795">
        <v>25.375</v>
      </c>
      <c r="F795" t="str">
        <f>_xlfn.LET(_xlpm.raw,_xlfn.XLOOKUP(A795,SITE1!$C$4:$C$1313,SITE1!$E$4:$E$1313),_xlpm.cleanRaw,SUBSTITUTE(SUBSTITUTE(_xlpm.raw,"_PIN","."),"PIN","."),_xlpm.mainPart,MID(_xlpm.cleanRaw,2,FIND(".",_xlpm.cleanRaw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603089</v>
      </c>
      <c r="G795" t="str">
        <f>_xlfn.LET(_xlpm.raw,_xlfn.XLOOKUP(A795,SITE3!$C$4:$C$1313,SITE3!$E$4:$E$1313),_xlpm.cleanRaw,SUBSTITUTE(SUBSTITUTE(_xlpm.raw,"_PIN","."),"PIN","."),_xlpm.mainPart,MID(_xlpm.cleanRaw,2,FIND(".",_xlpm.cleanRaw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H795" t="str">
        <f>_xlfn.LET(_xlpm.raw,_xlfn.XLOOKUP(A795,SITE5!$C$4:$C$1313,SITE5!$E$4:$E$1313),_xlpm.cleanRaw,SUBSTITUTE(SUBSTITUTE(_xlpm.raw,"_PIN","."),"PIN","."),_xlpm.mainPart,MID(_xlpm.cleanRaw,2,FIND(".",_xlpm.cleanRaw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707089</v>
      </c>
      <c r="I795" t="str">
        <f>""</f>
        <v/>
      </c>
      <c r="J795" t="str">
        <f t="shared" si="12"/>
        <v>BV12;GPP_J_21_GBE_SDP_2_1;;27.81;25.375;603089;501089;707089;</v>
      </c>
    </row>
    <row r="796" spans="1:10">
      <c r="A796" t="s">
        <v>4390</v>
      </c>
      <c r="B796" t="str">
        <f>_xlfn.XLOOKUP(A796,SITE1!$R$4:$R$1313,SITE1!$S$4:$S$1313)</f>
        <v>GPP_J_23_GBE_SDP_3_1</v>
      </c>
      <c r="C796" t="str" cm="1">
        <f t="array" ref="C796">_xlfn.TEXTJOIN(",",TRUE,_xlfn.UNIQUE(TRANSPOSE(_xlfn.MAP(_xlfn.XLOOKUP(A796,SITE1!$C$4:$C$1313,SITE1!$F$4:$L$1313),_xlfn.LAMBDA(_xlpm.x,IF(_xlpm.x&lt;&gt;"",TRIM(CLEAN(LEFT(_xlpm.x,FIND(".",_xlpm.x &amp; ".")-1))),""))))))</f>
        <v/>
      </c>
      <c r="D796">
        <v>26.81</v>
      </c>
      <c r="E796">
        <v>25.375</v>
      </c>
      <c r="F796" t="str">
        <f>_xlfn.LET(_xlpm.raw,_xlfn.XLOOKUP(A796,SITE1!$C$4:$C$1313,SITE1!$E$4:$E$1313),_xlpm.cleanRaw,SUBSTITUTE(SUBSTITUTE(_xlpm.raw,"_PIN","."),"PIN","."),_xlpm.mainPart,MID(_xlpm.cleanRaw,2,FIND(".",_xlpm.cleanRaw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603121</v>
      </c>
      <c r="G796" t="str">
        <f>_xlfn.LET(_xlpm.raw,_xlfn.XLOOKUP(A796,SITE3!$C$4:$C$1313,SITE3!$E$4:$E$1313),_xlpm.cleanRaw,SUBSTITUTE(SUBSTITUTE(_xlpm.raw,"_PIN","."),"PIN","."),_xlpm.mainPart,MID(_xlpm.cleanRaw,2,FIND(".",_xlpm.cleanRaw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501121</v>
      </c>
      <c r="H796" t="str">
        <f>_xlfn.LET(_xlpm.raw,_xlfn.XLOOKUP(A796,SITE5!$C$4:$C$1313,SITE5!$E$4:$E$1313),_xlpm.cleanRaw,SUBSTITUTE(SUBSTITUTE(_xlpm.raw,"_PIN","."),"PIN","."),_xlpm.mainPart,MID(_xlpm.cleanRaw,2,FIND(".",_xlpm.cleanRaw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707121</v>
      </c>
      <c r="I796" t="str">
        <f>""</f>
        <v/>
      </c>
      <c r="J796" t="str">
        <f t="shared" si="12"/>
        <v>BV14;GPP_J_23_GBE_SDP_3_1;;26.81;25.375;603121;501121;707121;</v>
      </c>
    </row>
    <row r="797" spans="1:10">
      <c r="A797" t="s">
        <v>4487</v>
      </c>
      <c r="B797" t="str">
        <f>_xlfn.XLOOKUP(A797,SITE1!$R$4:$R$1313,SITE1!$S$4:$S$1313)</f>
        <v>KR0_REFCLKIN</v>
      </c>
      <c r="C797" t="str" cm="1">
        <f t="array" ref="C797">_xlfn.TEXTJOIN(",",TRUE,_xlfn.UNIQUE(TRANSPOSE(_xlfn.MAP(_xlfn.XLOOKUP(A797,SITE1!$C$4:$C$1313,SITE1!$F$4:$L$1313),_xlfn.LAMBDA(_xlpm.x,IF(_xlpm.x&lt;&gt;"",TRIM(CLEAN(LEFT(_xlpm.x,FIND(".",_xlpm.x &amp; ".")-1))),""))))))</f>
        <v/>
      </c>
      <c r="D797">
        <v>25.81</v>
      </c>
      <c r="E797">
        <v>25.375</v>
      </c>
      <c r="F797" t="str">
        <f>_xlfn.LET(_xlpm.raw,_xlfn.XLOOKUP(A797,SITE1!$C$4:$C$1313,SITE1!$E$4:$E$1313),_xlpm.cleanRaw,SUBSTITUTE(SUBSTITUTE(_xlpm.raw,"_PIN","."),"PIN","."),_xlpm.mainPart,MID(_xlpm.cleanRaw,2,FIND(".",_xlpm.cleanRaw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507120</v>
      </c>
      <c r="G797" t="str">
        <f>_xlfn.LET(_xlpm.raw,_xlfn.XLOOKUP(A797,SITE3!$C$4:$C$1313,SITE3!$E$4:$E$1313),_xlpm.cleanRaw,SUBSTITUTE(SUBSTITUTE(_xlpm.raw,"_PIN","."),"PIN","."),_xlpm.mainPart,MID(_xlpm.cleanRaw,2,FIND(".",_xlpm.cleanRaw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H797" t="str">
        <f>_xlfn.LET(_xlpm.raw,_xlfn.XLOOKUP(A797,SITE5!$C$4:$C$1313,SITE5!$E$4:$E$1313),_xlpm.cleanRaw,SUBSTITUTE(SUBSTITUTE(_xlpm.raw,"_PIN","."),"PIN","."),_xlpm.mainPart,MID(_xlpm.cleanRaw,2,FIND(".",_xlpm.cleanRaw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808074</v>
      </c>
      <c r="I797" t="str">
        <f>""</f>
        <v/>
      </c>
      <c r="J797" t="str">
        <f t="shared" si="12"/>
        <v>BV16;KR0_REFCLKIN;;25.81;25.375;507120;504120;808074;</v>
      </c>
    </row>
    <row r="798" spans="1:10">
      <c r="A798" t="s">
        <v>3602</v>
      </c>
      <c r="B798" t="str">
        <f>_xlfn.XLOOKUP(A798,SITE1!$R$4:$R$1313,SITE1!$S$4:$S$1313)</f>
        <v>SYS_RESETB</v>
      </c>
      <c r="C798" t="str" cm="1">
        <f t="array" ref="C798">_xlfn.TEXTJOIN(",",TRUE,_xlfn.UNIQUE(TRANSPOSE(_xlfn.MAP(_xlfn.XLOOKUP(A798,SITE1!$C$4:$C$1313,SITE1!$F$4:$L$1313),_xlfn.LAMBDA(_xlpm.x,IF(_xlpm.x&lt;&gt;"",TRIM(CLEAN(LEFT(_xlpm.x,FIND(".",_xlpm.x &amp; ".")-1))),""))))))</f>
        <v>JA1</v>
      </c>
      <c r="D798">
        <v>24.81</v>
      </c>
      <c r="E798">
        <v>25.375</v>
      </c>
      <c r="F798" t="str">
        <f>_xlfn.LET(_xlpm.raw,_xlfn.XLOOKUP(A798,SITE1!$C$4:$C$1313,SITE1!$E$4:$E$1313),_xlpm.cleanRaw,SUBSTITUTE(SUBSTITUTE(_xlpm.raw,"_PIN","."),"PIN","."),_xlpm.mainPart,MID(_xlpm.cleanRaw,2,FIND(".",_xlpm.cleanRaw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608047</v>
      </c>
      <c r="G798" t="str">
        <f>_xlfn.LET(_xlpm.raw,_xlfn.XLOOKUP(A798,SITE3!$C$4:$C$1313,SITE3!$E$4:$E$1313),_xlpm.cleanRaw,SUBSTITUTE(SUBSTITUTE(_xlpm.raw,"_PIN","."),"PIN","."),_xlpm.mainPart,MID(_xlpm.cleanRaw,2,FIND(".",_xlpm.cleanRaw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803087</v>
      </c>
      <c r="H798" t="str">
        <f>_xlfn.LET(_xlpm.raw,_xlfn.XLOOKUP(A798,SITE5!$C$4:$C$1313,SITE5!$E$4:$E$1313),_xlpm.cleanRaw,SUBSTITUTE(SUBSTITUTE(_xlpm.raw,"_PIN","."),"PIN","."),_xlpm.mainPart,MID(_xlpm.cleanRaw,2,FIND(".",_xlpm.cleanRaw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703004</v>
      </c>
      <c r="I798" t="str">
        <f>""</f>
        <v/>
      </c>
      <c r="J798" t="str">
        <f t="shared" si="12"/>
        <v>BV19;SYS_RESETB;JA1;24.81;25.375;608047;803087;703004;</v>
      </c>
    </row>
    <row r="799" spans="1:10">
      <c r="A799" t="s">
        <v>3603</v>
      </c>
      <c r="B799" t="str">
        <f>_xlfn.XLOOKUP(A799,SITE1!$R$4:$R$1313,SITE1!$S$4:$S$1313)</f>
        <v>GPP_I_1_GBE_TCK</v>
      </c>
      <c r="C799" t="str" cm="1">
        <f t="array" ref="C799">_xlfn.TEXTJOIN(",",TRUE,_xlfn.UNIQUE(TRANSPOSE(_xlfn.MAP(_xlfn.XLOOKUP(A799,SITE1!$C$4:$C$1313,SITE1!$F$4:$L$1313),_xlfn.LAMBDA(_xlpm.x,IF(_xlpm.x&lt;&gt;"",TRIM(CLEAN(LEFT(_xlpm.x,FIND(".",_xlpm.x &amp; ".")-1))),""))))))</f>
        <v/>
      </c>
      <c r="D799">
        <v>23.81</v>
      </c>
      <c r="E799">
        <v>25.375</v>
      </c>
      <c r="F799" t="str">
        <f>_xlfn.LET(_xlpm.raw,_xlfn.XLOOKUP(A799,SITE1!$C$4:$C$1313,SITE1!$E$4:$E$1313),_xlpm.cleanRaw,SUBSTITUTE(SUBSTITUTE(_xlpm.raw,"_PIN","."),"PIN","."),_xlpm.mainPart,MID(_xlpm.cleanRaw,2,FIND(".",_xlpm.cleanRaw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603123</v>
      </c>
      <c r="G799" t="str">
        <f>_xlfn.LET(_xlpm.raw,_xlfn.XLOOKUP(A799,SITE3!$C$4:$C$1313,SITE3!$E$4:$E$1313),_xlpm.cleanRaw,SUBSTITUTE(SUBSTITUTE(_xlpm.raw,"_PIN","."),"PIN","."),_xlpm.mainPart,MID(_xlpm.cleanRaw,2,FIND(".",_xlpm.cleanRaw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501123</v>
      </c>
      <c r="H799" t="str">
        <f>_xlfn.LET(_xlpm.raw,_xlfn.XLOOKUP(A799,SITE5!$C$4:$C$1313,SITE5!$E$4:$E$1313),_xlpm.cleanRaw,SUBSTITUTE(SUBSTITUTE(_xlpm.raw,"_PIN","."),"PIN","."),_xlpm.mainPart,MID(_xlpm.cleanRaw,2,FIND(".",_xlpm.cleanRaw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707123</v>
      </c>
      <c r="I799" t="str">
        <f>""</f>
        <v/>
      </c>
      <c r="J799" t="str">
        <f t="shared" si="12"/>
        <v>BV21;GPP_I_1_GBE_TCK;;23.81;25.375;603123;501123;707123;</v>
      </c>
    </row>
    <row r="800" spans="1:10">
      <c r="A800" t="s">
        <v>3604</v>
      </c>
      <c r="B800" t="str">
        <f>_xlfn.XLOOKUP(A800,SITE1!$R$4:$R$1313,SITE1!$S$4:$S$1313)</f>
        <v>GPP_I_6_RESET_DONE</v>
      </c>
      <c r="C800" t="str" cm="1">
        <f t="array" ref="C800">_xlfn.TEXTJOIN(",",TRUE,_xlfn.UNIQUE(TRANSPOSE(_xlfn.MAP(_xlfn.XLOOKUP(A800,SITE1!$C$4:$C$1313,SITE1!$F$4:$L$1313),_xlfn.LAMBDA(_xlpm.x,IF(_xlpm.x&lt;&gt;"",TRIM(CLEAN(LEFT(_xlpm.x,FIND(".",_xlpm.x &amp; ".")-1))),""))))))</f>
        <v/>
      </c>
      <c r="D800">
        <v>22.81</v>
      </c>
      <c r="E800">
        <v>25.375</v>
      </c>
      <c r="F800" t="str">
        <f>_xlfn.LET(_xlpm.raw,_xlfn.XLOOKUP(A800,SITE1!$C$4:$C$1313,SITE1!$E$4:$E$1313),_xlpm.cleanRaw,SUBSTITUTE(SUBSTITUTE(_xlpm.raw,"_PIN","."),"PIN","."),_xlpm.mainPart,MID(_xlpm.cleanRaw,2,FIND(".",_xlpm.cleanRaw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603125</v>
      </c>
      <c r="G800" t="str">
        <f>_xlfn.LET(_xlpm.raw,_xlfn.XLOOKUP(A800,SITE3!$C$4:$C$1313,SITE3!$E$4:$E$1313),_xlpm.cleanRaw,SUBSTITUTE(SUBSTITUTE(_xlpm.raw,"_PIN","."),"PIN","."),_xlpm.mainPart,MID(_xlpm.cleanRaw,2,FIND(".",_xlpm.cleanRaw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501125</v>
      </c>
      <c r="H800" t="str">
        <f>_xlfn.LET(_xlpm.raw,_xlfn.XLOOKUP(A800,SITE5!$C$4:$C$1313,SITE5!$E$4:$E$1313),_xlpm.cleanRaw,SUBSTITUTE(SUBSTITUTE(_xlpm.raw,"_PIN","."),"PIN","."),_xlpm.mainPart,MID(_xlpm.cleanRaw,2,FIND(".",_xlpm.cleanRaw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707125</v>
      </c>
      <c r="I800" t="str">
        <f>""</f>
        <v/>
      </c>
      <c r="J800" t="str">
        <f t="shared" si="12"/>
        <v>BV23;GPP_I_6_RESET_DONE;;22.81;25.375;603125;501125;707125;</v>
      </c>
    </row>
    <row r="801" spans="1:10">
      <c r="A801" t="s">
        <v>3605</v>
      </c>
      <c r="B801" t="str">
        <f>_xlfn.XLOOKUP(A801,SITE1!$R$4:$R$1313,SITE1!$S$4:$S$1313)</f>
        <v>GPP_I_10</v>
      </c>
      <c r="C801" t="str" cm="1">
        <f t="array" ref="C801">_xlfn.TEXTJOIN(",",TRUE,_xlfn.UNIQUE(TRANSPOSE(_xlfn.MAP(_xlfn.XLOOKUP(A801,SITE1!$C$4:$C$1313,SITE1!$F$4:$L$1313),_xlfn.LAMBDA(_xlpm.x,IF(_xlpm.x&lt;&gt;"",TRIM(CLEAN(LEFT(_xlpm.x,FIND(".",_xlpm.x &amp; ".")-1))),""))))))</f>
        <v/>
      </c>
      <c r="D801">
        <v>21.81</v>
      </c>
      <c r="E801">
        <v>25.375</v>
      </c>
      <c r="F801" t="str">
        <f>_xlfn.LET(_xlpm.raw,_xlfn.XLOOKUP(A801,SITE1!$C$4:$C$1313,SITE1!$E$4:$E$1313),_xlpm.cleanRaw,SUBSTITUTE(SUBSTITUTE(_xlpm.raw,"_PIN","."),"PIN","."),_xlpm.mainPart,MID(_xlpm.cleanRaw,2,FIND(".",_xlpm.cleanRaw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801" t="str">
        <f>_xlfn.LET(_xlpm.raw,_xlfn.XLOOKUP(A801,SITE3!$C$4:$C$1313,SITE3!$E$4:$E$1313),_xlpm.cleanRaw,SUBSTITUTE(SUBSTITUTE(_xlpm.raw,"_PIN","."),"PIN","."),_xlpm.mainPart,MID(_xlpm.cleanRaw,2,FIND(".",_xlpm.cleanRaw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H801" t="str">
        <f>_xlfn.LET(_xlpm.raw,_xlfn.XLOOKUP(A801,SITE5!$C$4:$C$1313,SITE5!$E$4:$E$1313),_xlpm.cleanRaw,SUBSTITUTE(SUBSTITUTE(_xlpm.raw,"_PIN","."),"PIN","."),_xlpm.mainPart,MID(_xlpm.cleanRaw,2,FIND(".",_xlpm.cleanRaw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708055</v>
      </c>
      <c r="I801" t="str">
        <f>""</f>
        <v/>
      </c>
      <c r="J801" t="str">
        <f t="shared" si="12"/>
        <v>BV25;GPP_I_10;;21.81;25.375;602055;502055;708055;</v>
      </c>
    </row>
    <row r="802" spans="1:10">
      <c r="A802" t="s">
        <v>3606</v>
      </c>
      <c r="B802" t="str">
        <f>_xlfn.XLOOKUP(A802,SITE1!$R$4:$R$1313,SITE1!$S$4:$S$1313)</f>
        <v>GPP_C_1_SMBDATA</v>
      </c>
      <c r="C802" t="str" cm="1">
        <f t="array" ref="C802">_xlfn.TEXTJOIN(",",TRUE,_xlfn.UNIQUE(TRANSPOSE(_xlfn.MAP(_xlfn.XLOOKUP(A802,SITE1!$C$4:$C$1313,SITE1!$F$4:$L$1313),_xlfn.LAMBDA(_xlpm.x,IF(_xlpm.x&lt;&gt;"",TRIM(CLEAN(LEFT(_xlpm.x,FIND(".",_xlpm.x &amp; ".")-1))),""))))))</f>
        <v/>
      </c>
      <c r="D802">
        <v>20.81</v>
      </c>
      <c r="E802">
        <v>25.375</v>
      </c>
      <c r="F802" t="str">
        <f>_xlfn.LET(_xlpm.raw,_xlfn.XLOOKUP(A802,SITE1!$C$4:$C$1313,SITE1!$E$4:$E$1313),_xlpm.cleanRaw,SUBSTITUTE(SUBSTITUTE(_xlpm.raw,"_PIN","."),"PIN","."),_xlpm.mainPart,MID(_xlpm.cleanRaw,2,FIND(".",_xlpm.cleanRaw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603094</v>
      </c>
      <c r="G802" t="str">
        <f>_xlfn.LET(_xlpm.raw,_xlfn.XLOOKUP(A802,SITE3!$C$4:$C$1313,SITE3!$E$4:$E$1313),_xlpm.cleanRaw,SUBSTITUTE(SUBSTITUTE(_xlpm.raw,"_PIN","."),"PIN","."),_xlpm.mainPart,MID(_xlpm.cleanRaw,2,FIND(".",_xlpm.cleanRaw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501096</v>
      </c>
      <c r="H802" t="str">
        <f>_xlfn.LET(_xlpm.raw,_xlfn.XLOOKUP(A802,SITE5!$C$4:$C$1313,SITE5!$E$4:$E$1313),_xlpm.cleanRaw,SUBSTITUTE(SUBSTITUTE(_xlpm.raw,"_PIN","."),"PIN","."),_xlpm.mainPart,MID(_xlpm.cleanRaw,2,FIND(".",_xlpm.cleanRaw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707094</v>
      </c>
      <c r="I802" t="str">
        <f>""</f>
        <v/>
      </c>
      <c r="J802" t="str">
        <f t="shared" si="12"/>
        <v>BV27;GPP_C_1_SMBDATA;;20.81;25.375;603094;501096;707094;</v>
      </c>
    </row>
    <row r="803" spans="1:10">
      <c r="A803" t="s">
        <v>4152</v>
      </c>
      <c r="B803" t="str">
        <f>_xlfn.XLOOKUP(A803,SITE1!$R$4:$R$1313,SITE1!$S$4:$S$1313)</f>
        <v>GPP_C_3_SML0CLK_SML0CLKIE</v>
      </c>
      <c r="C803" t="str" cm="1">
        <f t="array" ref="C803">_xlfn.TEXTJOIN(",",TRUE,_xlfn.UNIQUE(TRANSPOSE(_xlfn.MAP(_xlfn.XLOOKUP(A803,SITE1!$C$4:$C$1313,SITE1!$F$4:$L$1313),_xlfn.LAMBDA(_xlpm.x,IF(_xlpm.x&lt;&gt;"",TRIM(CLEAN(LEFT(_xlpm.x,FIND(".",_xlpm.x &amp; ".")-1))),""))))))</f>
        <v/>
      </c>
      <c r="D803">
        <v>19.809999999999999</v>
      </c>
      <c r="E803">
        <v>25.375</v>
      </c>
      <c r="F803" t="str">
        <f>_xlfn.LET(_xlpm.raw,_xlfn.XLOOKUP(A803,SITE1!$C$4:$C$1313,SITE1!$E$4:$E$1313),_xlpm.cleanRaw,SUBSTITUTE(SUBSTITUTE(_xlpm.raw,"_PIN","."),"PIN","."),_xlpm.mainPart,MID(_xlpm.cleanRaw,2,FIND(".",_xlpm.cleanRaw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603096</v>
      </c>
      <c r="G803" t="str">
        <f>_xlfn.LET(_xlpm.raw,_xlfn.XLOOKUP(A803,SITE3!$C$4:$C$1313,SITE3!$E$4:$E$1313),_xlpm.cleanRaw,SUBSTITUTE(SUBSTITUTE(_xlpm.raw,"_PIN","."),"PIN","."),_xlpm.mainPart,MID(_xlpm.cleanRaw,2,FIND(".",_xlpm.cleanRaw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501095</v>
      </c>
      <c r="H803" t="str">
        <f>_xlfn.LET(_xlpm.raw,_xlfn.XLOOKUP(A803,SITE5!$C$4:$C$1313,SITE5!$E$4:$E$1313),_xlpm.cleanRaw,SUBSTITUTE(SUBSTITUTE(_xlpm.raw,"_PIN","."),"PIN","."),_xlpm.mainPart,MID(_xlpm.cleanRaw,2,FIND(".",_xlpm.cleanRaw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707096</v>
      </c>
      <c r="I803" t="str">
        <f>""</f>
        <v/>
      </c>
      <c r="J803" t="str">
        <f t="shared" si="12"/>
        <v>BV29;GPP_C_3_SML0CLK_SML0CLKIE;;19.81;25.375;603096;501095;707096;</v>
      </c>
    </row>
    <row r="804" spans="1:10">
      <c r="A804" t="s">
        <v>4123</v>
      </c>
      <c r="B804" t="str">
        <f>_xlfn.XLOOKUP(A804,SITE1!$R$4:$R$1313,SITE1!$S$4:$S$1313)</f>
        <v>GPP_C_10</v>
      </c>
      <c r="C804" t="str" cm="1">
        <f t="array" ref="C804">_xlfn.TEXTJOIN(",",TRUE,_xlfn.UNIQUE(TRANSPOSE(_xlfn.MAP(_xlfn.XLOOKUP(A804,SITE1!$C$4:$C$1313,SITE1!$F$4:$L$1313),_xlfn.LAMBDA(_xlpm.x,IF(_xlpm.x&lt;&gt;"",TRIM(CLEAN(LEFT(_xlpm.x,FIND(".",_xlpm.x &amp; ".")-1))),""))))))</f>
        <v/>
      </c>
      <c r="D804">
        <v>18.809999999999999</v>
      </c>
      <c r="E804">
        <v>25.375</v>
      </c>
      <c r="F804" t="str">
        <f>_xlfn.LET(_xlpm.raw,_xlfn.XLOOKUP(A804,SITE1!$C$4:$C$1313,SITE1!$E$4:$E$1313),_xlpm.cleanRaw,SUBSTITUTE(SUBSTITUTE(_xlpm.raw,"_PIN","."),"PIN","."),_xlpm.mainPart,MID(_xlpm.cleanRaw,2,FIND(".",_xlpm.cleanRaw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603095</v>
      </c>
      <c r="G804" t="str">
        <f>_xlfn.LET(_xlpm.raw,_xlfn.XLOOKUP(A804,SITE3!$C$4:$C$1313,SITE3!$E$4:$E$1313),_xlpm.cleanRaw,SUBSTITUTE(SUBSTITUTE(_xlpm.raw,"_PIN","."),"PIN","."),_xlpm.mainPart,MID(_xlpm.cleanRaw,2,FIND(".",_xlpm.cleanRaw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H804" t="str">
        <f>_xlfn.LET(_xlpm.raw,_xlfn.XLOOKUP(A804,SITE5!$C$4:$C$1313,SITE5!$E$4:$E$1313),_xlpm.cleanRaw,SUBSTITUTE(SUBSTITUTE(_xlpm.raw,"_PIN","."),"PIN","."),_xlpm.mainPart,MID(_xlpm.cleanRaw,2,FIND(".",_xlpm.cleanRaw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707095</v>
      </c>
      <c r="I804" t="str">
        <f>""</f>
        <v/>
      </c>
      <c r="J804" t="str">
        <f t="shared" si="12"/>
        <v>BV31;GPP_C_10;;18.81;25.375;603095;501093;707095;</v>
      </c>
    </row>
    <row r="805" spans="1:10">
      <c r="A805" t="s">
        <v>4125</v>
      </c>
      <c r="B805" t="str">
        <f>_xlfn.XLOOKUP(A805,SITE1!$R$4:$R$1313,SITE1!$S$4:$S$1313)</f>
        <v>GPP_C_11</v>
      </c>
      <c r="C805" t="str" cm="1">
        <f t="array" ref="C805">_xlfn.TEXTJOIN(",",TRUE,_xlfn.UNIQUE(TRANSPOSE(_xlfn.MAP(_xlfn.XLOOKUP(A805,SITE1!$C$4:$C$1313,SITE1!$F$4:$L$1313),_xlfn.LAMBDA(_xlpm.x,IF(_xlpm.x&lt;&gt;"",TRIM(CLEAN(LEFT(_xlpm.x,FIND(".",_xlpm.x &amp; ".")-1))),""))))))</f>
        <v/>
      </c>
      <c r="D805">
        <v>17.809999999999999</v>
      </c>
      <c r="E805">
        <v>25.375</v>
      </c>
      <c r="F805" t="str">
        <f>_xlfn.LET(_xlpm.raw,_xlfn.XLOOKUP(A805,SITE1!$C$4:$C$1313,SITE1!$E$4:$E$1313),_xlpm.cleanRaw,SUBSTITUTE(SUBSTITUTE(_xlpm.raw,"_PIN","."),"PIN","."),_xlpm.mainPart,MID(_xlpm.cleanRaw,2,FIND(".",_xlpm.cleanRaw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603093</v>
      </c>
      <c r="G805" t="str">
        <f>_xlfn.LET(_xlpm.raw,_xlfn.XLOOKUP(A805,SITE3!$C$4:$C$1313,SITE3!$E$4:$E$1313),_xlpm.cleanRaw,SUBSTITUTE(SUBSTITUTE(_xlpm.raw,"_PIN","."),"PIN","."),_xlpm.mainPart,MID(_xlpm.cleanRaw,2,FIND(".",_xlpm.cleanRaw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502046</v>
      </c>
      <c r="H805" t="str">
        <f>_xlfn.LET(_xlpm.raw,_xlfn.XLOOKUP(A805,SITE5!$C$4:$C$1313,SITE5!$E$4:$E$1313),_xlpm.cleanRaw,SUBSTITUTE(SUBSTITUTE(_xlpm.raw,"_PIN","."),"PIN","."),_xlpm.mainPart,MID(_xlpm.cleanRaw,2,FIND(".",_xlpm.cleanRaw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707093</v>
      </c>
      <c r="I805" t="str">
        <f>""</f>
        <v/>
      </c>
      <c r="J805" t="str">
        <f t="shared" si="12"/>
        <v>BV33;GPP_C_11;;17.81;25.375;603093;502046;707093;</v>
      </c>
    </row>
    <row r="806" spans="1:10">
      <c r="A806" t="s">
        <v>4160</v>
      </c>
      <c r="B806" t="str">
        <f>_xlfn.XLOOKUP(A806,SITE1!$R$4:$R$1313,SITE1!$S$4:$S$1313)</f>
        <v>GPP_C_7_SML1DATA_SML1DATAIE</v>
      </c>
      <c r="C806" t="str" cm="1">
        <f t="array" ref="C806">_xlfn.TEXTJOIN(",",TRUE,_xlfn.UNIQUE(TRANSPOSE(_xlfn.MAP(_xlfn.XLOOKUP(A806,SITE1!$C$4:$C$1313,SITE1!$F$4:$L$1313),_xlfn.LAMBDA(_xlpm.x,IF(_xlpm.x&lt;&gt;"",TRIM(CLEAN(LEFT(_xlpm.x,FIND(".",_xlpm.x &amp; ".")-1))),""))))))</f>
        <v/>
      </c>
      <c r="D806">
        <v>16.809999999999999</v>
      </c>
      <c r="E806">
        <v>25.375</v>
      </c>
      <c r="F806" t="str">
        <f>_xlfn.LET(_xlpm.raw,_xlfn.XLOOKUP(A806,SITE1!$C$4:$C$1313,SITE1!$E$4:$E$1313),_xlpm.cleanRaw,SUBSTITUTE(SUBSTITUTE(_xlpm.raw,"_PIN","."),"PIN","."),_xlpm.mainPart,MID(_xlpm.cleanRaw,2,FIND(".",_xlpm.cleanRaw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602046</v>
      </c>
      <c r="G806" t="str">
        <f>_xlfn.LET(_xlpm.raw,_xlfn.XLOOKUP(A806,SITE3!$C$4:$C$1313,SITE3!$E$4:$E$1313),_xlpm.cleanRaw,SUBSTITUTE(SUBSTITUTE(_xlpm.raw,"_PIN","."),"PIN","."),_xlpm.mainPart,MID(_xlpm.cleanRaw,2,FIND(".",_xlpm.cleanRaw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502048</v>
      </c>
      <c r="H806" t="str">
        <f>_xlfn.LET(_xlpm.raw,_xlfn.XLOOKUP(A806,SITE5!$C$4:$C$1313,SITE5!$E$4:$E$1313),_xlpm.cleanRaw,SUBSTITUTE(SUBSTITUTE(_xlpm.raw,"_PIN","."),"PIN","."),_xlpm.mainPart,MID(_xlpm.cleanRaw,2,FIND(".",_xlpm.cleanRaw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708046</v>
      </c>
      <c r="I806" t="str">
        <f>""</f>
        <v/>
      </c>
      <c r="J806" t="str">
        <f t="shared" si="12"/>
        <v>BV35;GPP_C_7_SML1DATA_SML1DATAIE;;16.81;25.375;602046;502048;708046;</v>
      </c>
    </row>
    <row r="807" spans="1:10">
      <c r="A807" t="s">
        <v>4129</v>
      </c>
      <c r="B807" t="str">
        <f>_xlfn.XLOOKUP(A807,SITE1!$R$4:$R$1313,SITE1!$S$4:$S$1313)</f>
        <v>GPP_C_13</v>
      </c>
      <c r="C807" t="str" cm="1">
        <f t="array" ref="C807">_xlfn.TEXTJOIN(",",TRUE,_xlfn.UNIQUE(TRANSPOSE(_xlfn.MAP(_xlfn.XLOOKUP(A807,SITE1!$C$4:$C$1313,SITE1!$F$4:$L$1313),_xlfn.LAMBDA(_xlpm.x,IF(_xlpm.x&lt;&gt;"",TRIM(CLEAN(LEFT(_xlpm.x,FIND(".",_xlpm.x &amp; ".")-1))),""))))))</f>
        <v/>
      </c>
      <c r="D807">
        <v>15.809999999999899</v>
      </c>
      <c r="E807">
        <v>25.375</v>
      </c>
      <c r="F807" t="str">
        <f>_xlfn.LET(_xlpm.raw,_xlfn.XLOOKUP(A807,SITE1!$C$4:$C$1313,SITE1!$E$4:$E$1313),_xlpm.cleanRaw,SUBSTITUTE(SUBSTITUTE(_xlpm.raw,"_PIN","."),"PIN","."),_xlpm.mainPart,MID(_xlpm.cleanRaw,2,FIND(".",_xlpm.cleanRaw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602048</v>
      </c>
      <c r="G807" t="str">
        <f>_xlfn.LET(_xlpm.raw,_xlfn.XLOOKUP(A807,SITE3!$C$4:$C$1313,SITE3!$E$4:$E$1313),_xlpm.cleanRaw,SUBSTITUTE(SUBSTITUTE(_xlpm.raw,"_PIN","."),"PIN","."),_xlpm.mainPart,MID(_xlpm.cleanRaw,2,FIND(".",_xlpm.cleanRaw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502047</v>
      </c>
      <c r="H807" t="str">
        <f>_xlfn.LET(_xlpm.raw,_xlfn.XLOOKUP(A807,SITE5!$C$4:$C$1313,SITE5!$E$4:$E$1313),_xlpm.cleanRaw,SUBSTITUTE(SUBSTITUTE(_xlpm.raw,"_PIN","."),"PIN","."),_xlpm.mainPart,MID(_xlpm.cleanRaw,2,FIND(".",_xlpm.cleanRaw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708048</v>
      </c>
      <c r="I807" t="str">
        <f>""</f>
        <v/>
      </c>
      <c r="J807" t="str">
        <f t="shared" si="12"/>
        <v>BV38;GPP_C_13;;15.8099999999999;25.375;602048;502047;708048;</v>
      </c>
    </row>
    <row r="808" spans="1:10">
      <c r="A808" t="s">
        <v>5373</v>
      </c>
      <c r="B808" t="str">
        <f>_xlfn.XLOOKUP(A808,SITE1!$R$4:$R$1313,SITE1!$S$4:$S$1313)</f>
        <v>VSS</v>
      </c>
      <c r="C808" t="str" cm="1">
        <f t="array" ref="C808">_xlfn.TEXTJOIN(",",TRUE,_xlfn.UNIQUE(TRANSPOSE(_xlfn.MAP(_xlfn.XLOOKUP(A808,SITE1!$C$4:$C$1313,SITE1!$F$4:$L$1313),_xlfn.LAMBDA(_xlpm.x,IF(_xlpm.x&lt;&gt;"",TRIM(CLEAN(LEFT(_xlpm.x,FIND(".",_xlpm.x &amp; ".")-1))),""))))))</f>
        <v/>
      </c>
      <c r="D808">
        <v>14.809999999999899</v>
      </c>
      <c r="E808">
        <v>25.375</v>
      </c>
      <c r="F808" t="str">
        <f>_xlfn.LET(_xlpm.raw,_xlfn.XLOOKUP(A808,SITE1!$C$4:$C$1313,SITE1!$E$4:$E$1313),_xlpm.cleanRaw,SUBSTITUTE(SUBSTITUTE(_xlpm.raw,"_PIN","."),"PIN","."),_xlpm.mainPart,MID(_xlpm.cleanRaw,2,FIND(".",_xlpm.cleanRaw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8" t="str">
        <f>_xlfn.LET(_xlpm.raw,_xlfn.XLOOKUP(A808,SITE3!$C$4:$C$1313,SITE3!$E$4:$E$1313),_xlpm.cleanRaw,SUBSTITUTE(SUBSTITUTE(_xlpm.raw,"_PIN","."),"PIN","."),_xlpm.mainPart,MID(_xlpm.cleanRaw,2,FIND(".",_xlpm.cleanRaw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8" t="str">
        <f>_xlfn.LET(_xlpm.raw,_xlfn.XLOOKUP(A808,SITE5!$C$4:$C$1313,SITE5!$E$4:$E$1313),_xlpm.cleanRaw,SUBSTITUTE(SUBSTITUTE(_xlpm.raw,"_PIN","."),"PIN","."),_xlpm.mainPart,MID(_xlpm.cleanRaw,2,FIND(".",_xlpm.cleanRaw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8" t="str">
        <f>""</f>
        <v/>
      </c>
      <c r="J808" t="str">
        <f t="shared" si="12"/>
        <v>BV40;VSS;;14.8099999999999;25.375;;;;</v>
      </c>
    </row>
    <row r="809" spans="1:10">
      <c r="A809" t="s">
        <v>4182</v>
      </c>
      <c r="B809" t="str">
        <f>_xlfn.XLOOKUP(A809,SITE1!$R$4:$R$1313,SITE1!$S$4:$S$1313)</f>
        <v>GPP_D_16_SML0BALERTB_SML0BALERTBIE</v>
      </c>
      <c r="C809" t="str" cm="1">
        <f t="array" ref="C809">_xlfn.TEXTJOIN(",",TRUE,_xlfn.UNIQUE(TRANSPOSE(_xlfn.MAP(_xlfn.XLOOKUP(A809,SITE1!$C$4:$C$1313,SITE1!$F$4:$L$1313),_xlfn.LAMBDA(_xlpm.x,IF(_xlpm.x&lt;&gt;"",TRIM(CLEAN(LEFT(_xlpm.x,FIND(".",_xlpm.x &amp; ".")-1))),""))))))</f>
        <v/>
      </c>
      <c r="D809">
        <v>13.809999999999899</v>
      </c>
      <c r="E809">
        <v>25.375</v>
      </c>
      <c r="F809" t="str">
        <f>_xlfn.LET(_xlpm.raw,_xlfn.XLOOKUP(A809,SITE1!$C$4:$C$1313,SITE1!$E$4:$E$1313),_xlpm.cleanRaw,SUBSTITUTE(SUBSTITUTE(_xlpm.raw,"_PIN","."),"PIN","."),_xlpm.mainPart,MID(_xlpm.cleanRaw,2,FIND(".",_xlpm.cleanRaw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G809" t="str">
        <f>_xlfn.LET(_xlpm.raw,_xlfn.XLOOKUP(A809,SITE3!$C$4:$C$1313,SITE3!$E$4:$E$1313),_xlpm.cleanRaw,SUBSTITUTE(SUBSTITUTE(_xlpm.raw,"_PIN","."),"PIN","."),_xlpm.mainPart,MID(_xlpm.cleanRaw,2,FIND(".",_xlpm.cleanRaw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503040</v>
      </c>
      <c r="H809" t="str">
        <f>_xlfn.LET(_xlpm.raw,_xlfn.XLOOKUP(A809,SITE5!$C$4:$C$1313,SITE5!$E$4:$E$1313),_xlpm.cleanRaw,SUBSTITUTE(SUBSTITUTE(_xlpm.raw,"_PIN","."),"PIN","."),_xlpm.mainPart,MID(_xlpm.cleanRaw,2,FIND(".",_xlpm.cleanRaw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808049</v>
      </c>
      <c r="I809" t="str">
        <f>""</f>
        <v/>
      </c>
      <c r="J809" t="str">
        <f t="shared" si="12"/>
        <v>BV42;GPP_D_16_SML0BALERTB_SML0BALERTBIE;;13.8099999999999;25.375;508049;503040;808049;</v>
      </c>
    </row>
    <row r="810" spans="1:10">
      <c r="A810" t="s">
        <v>4194</v>
      </c>
      <c r="B810" t="str">
        <f>_xlfn.XLOOKUP(A810,SITE1!$R$4:$R$1313,SITE1!$S$4:$S$1313)</f>
        <v>GPP_D_21_IE_UART_RXD</v>
      </c>
      <c r="C810" t="str" cm="1">
        <f t="array" ref="C810">_xlfn.TEXTJOIN(",",TRUE,_xlfn.UNIQUE(TRANSPOSE(_xlfn.MAP(_xlfn.XLOOKUP(A810,SITE1!$C$4:$C$1313,SITE1!$F$4:$L$1313),_xlfn.LAMBDA(_xlpm.x,IF(_xlpm.x&lt;&gt;"",TRIM(CLEAN(LEFT(_xlpm.x,FIND(".",_xlpm.x &amp; ".")-1))),""))))))</f>
        <v/>
      </c>
      <c r="D810">
        <v>12.809999999999899</v>
      </c>
      <c r="E810">
        <v>25.375</v>
      </c>
      <c r="F810" t="str">
        <f>_xlfn.LET(_xlpm.raw,_xlfn.XLOOKUP(A810,SITE1!$C$4:$C$1313,SITE1!$E$4:$E$1313),_xlpm.cleanRaw,SUBSTITUTE(SUBSTITUTE(_xlpm.raw,"_PIN","."),"PIN","."),_xlpm.mainPart,MID(_xlpm.cleanRaw,2,FIND(".",_xlpm.cleanRaw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508053</v>
      </c>
      <c r="G810" t="str">
        <f>_xlfn.LET(_xlpm.raw,_xlfn.XLOOKUP(A810,SITE3!$C$4:$C$1313,SITE3!$E$4:$E$1313),_xlpm.cleanRaw,SUBSTITUTE(SUBSTITUTE(_xlpm.raw,"_PIN","."),"PIN","."),_xlpm.mainPart,MID(_xlpm.cleanRaw,2,FIND(".",_xlpm.cleanRaw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H810" t="str">
        <f>_xlfn.LET(_xlpm.raw,_xlfn.XLOOKUP(A810,SITE5!$C$4:$C$1313,SITE5!$E$4:$E$1313),_xlpm.cleanRaw,SUBSTITUTE(SUBSTITUTE(_xlpm.raw,"_PIN","."),"PIN","."),_xlpm.mainPart,MID(_xlpm.cleanRaw,2,FIND(".",_xlpm.cleanRaw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I810" t="str">
        <f>""</f>
        <v/>
      </c>
      <c r="J810" t="str">
        <f t="shared" si="12"/>
        <v>BV44;GPP_D_21_IE_UART_RXD;;12.8099999999999;25.375;508053;505056;808055;</v>
      </c>
    </row>
    <row r="811" spans="1:10">
      <c r="A811" t="s">
        <v>4170</v>
      </c>
      <c r="B811" t="str">
        <f>_xlfn.XLOOKUP(A811,SITE1!$R$4:$R$1313,SITE1!$S$4:$S$1313)</f>
        <v>GPP_D_10_SSATA_DEVSLP_4</v>
      </c>
      <c r="C811" t="str" cm="1">
        <f t="array" ref="C811">_xlfn.TEXTJOIN(",",TRUE,_xlfn.UNIQUE(TRANSPOSE(_xlfn.MAP(_xlfn.XLOOKUP(A811,SITE1!$C$4:$C$1313,SITE1!$F$4:$L$1313),_xlfn.LAMBDA(_xlpm.x,IF(_xlpm.x&lt;&gt;"",TRIM(CLEAN(LEFT(_xlpm.x,FIND(".",_xlpm.x &amp; ".")-1))),""))))))</f>
        <v/>
      </c>
      <c r="D811">
        <v>11.809999999999899</v>
      </c>
      <c r="E811">
        <v>25.375</v>
      </c>
      <c r="F811" t="str">
        <f>_xlfn.LET(_xlpm.raw,_xlfn.XLOOKUP(A811,SITE1!$C$4:$C$1313,SITE1!$E$4:$E$1313),_xlpm.cleanRaw,SUBSTITUTE(SUBSTITUTE(_xlpm.raw,"_PIN","."),"PIN","."),_xlpm.mainPart,MID(_xlpm.cleanRaw,2,FIND(".",_xlpm.cleanRaw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603100</v>
      </c>
      <c r="G811" t="str">
        <f>_xlfn.LET(_xlpm.raw,_xlfn.XLOOKUP(A811,SITE3!$C$4:$C$1313,SITE3!$E$4:$E$1313),_xlpm.cleanRaw,SUBSTITUTE(SUBSTITUTE(_xlpm.raw,"_PIN","."),"PIN","."),_xlpm.mainPart,MID(_xlpm.cleanRaw,2,FIND(".",_xlpm.cleanRaw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501100</v>
      </c>
      <c r="H811" t="str">
        <f>_xlfn.LET(_xlpm.raw,_xlfn.XLOOKUP(A811,SITE5!$C$4:$C$1313,SITE5!$E$4:$E$1313),_xlpm.cleanRaw,SUBSTITUTE(SUBSTITUTE(_xlpm.raw,"_PIN","."),"PIN","."),_xlpm.mainPart,MID(_xlpm.cleanRaw,2,FIND(".",_xlpm.cleanRaw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707100</v>
      </c>
      <c r="I811" t="str">
        <f>""</f>
        <v/>
      </c>
      <c r="J811" t="str">
        <f t="shared" si="12"/>
        <v>BV47;GPP_D_10_SSATA_DEVSLP_4;;11.8099999999999;25.375;603100;501100;707100;</v>
      </c>
    </row>
    <row r="812" spans="1:10">
      <c r="A812" t="s">
        <v>5374</v>
      </c>
      <c r="B812" t="str">
        <f>_xlfn.XLOOKUP(A812,SITE1!$R$4:$R$1313,SITE1!$S$4:$S$1313)</f>
        <v>VSS</v>
      </c>
      <c r="C812" t="str" cm="1">
        <f t="array" ref="C812">_xlfn.TEXTJOIN(",",TRUE,_xlfn.UNIQUE(TRANSPOSE(_xlfn.MAP(_xlfn.XLOOKUP(A812,SITE1!$C$4:$C$1313,SITE1!$F$4:$L$1313),_xlfn.LAMBDA(_xlpm.x,IF(_xlpm.x&lt;&gt;"",TRIM(CLEAN(LEFT(_xlpm.x,FIND(".",_xlpm.x &amp; ".")-1))),""))))))</f>
        <v/>
      </c>
      <c r="D812">
        <v>10.809999999999899</v>
      </c>
      <c r="E812">
        <v>25.375</v>
      </c>
      <c r="F812" t="str">
        <f>_xlfn.LET(_xlpm.raw,_xlfn.XLOOKUP(A812,SITE1!$C$4:$C$1313,SITE1!$E$4:$E$1313),_xlpm.cleanRaw,SUBSTITUTE(SUBSTITUTE(_xlpm.raw,"_PIN","."),"PIN","."),_xlpm.mainPart,MID(_xlpm.cleanRaw,2,FIND(".",_xlpm.cleanRaw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2" t="str">
        <f>_xlfn.LET(_xlpm.raw,_xlfn.XLOOKUP(A812,SITE3!$C$4:$C$1313,SITE3!$E$4:$E$1313),_xlpm.cleanRaw,SUBSTITUTE(SUBSTITUTE(_xlpm.raw,"_PIN","."),"PIN","."),_xlpm.mainPart,MID(_xlpm.cleanRaw,2,FIND(".",_xlpm.cleanRaw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2" t="str">
        <f>_xlfn.LET(_xlpm.raw,_xlfn.XLOOKUP(A812,SITE5!$C$4:$C$1313,SITE5!$E$4:$E$1313),_xlpm.cleanRaw,SUBSTITUTE(SUBSTITUTE(_xlpm.raw,"_PIN","."),"PIN","."),_xlpm.mainPart,MID(_xlpm.cleanRaw,2,FIND(".",_xlpm.cleanRaw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2" t="str">
        <f>""</f>
        <v/>
      </c>
      <c r="J812" t="str">
        <f t="shared" si="12"/>
        <v>BV49;VSS;;10.8099999999999;25.375;;;;</v>
      </c>
    </row>
    <row r="813" spans="1:10">
      <c r="A813" t="s">
        <v>3978</v>
      </c>
      <c r="B813" t="str">
        <f>_xlfn.XLOOKUP(A813,SITE1!$R$4:$R$1313,SITE1!$S$4:$S$1313)</f>
        <v>CLOCKSE_PMSYNCCLK2</v>
      </c>
      <c r="C813" t="str" cm="1">
        <f t="array" ref="C813">_xlfn.TEXTJOIN(",",TRUE,_xlfn.UNIQUE(TRANSPOSE(_xlfn.MAP(_xlfn.XLOOKUP(A813,SITE1!$C$4:$C$1313,SITE1!$F$4:$L$1313),_xlfn.LAMBDA(_xlpm.x,IF(_xlpm.x&lt;&gt;"",TRIM(CLEAN(LEFT(_xlpm.x,FIND(".",_xlpm.x &amp; ".")-1))),""))))))</f>
        <v/>
      </c>
      <c r="D813">
        <v>9.8099999999999898</v>
      </c>
      <c r="E813">
        <v>25.375</v>
      </c>
      <c r="F813" t="str">
        <f>_xlfn.LET(_xlpm.raw,_xlfn.XLOOKUP(A813,SITE1!$C$4:$C$1313,SITE1!$E$4:$E$1313),_xlpm.cleanRaw,SUBSTITUTE(SUBSTITUTE(_xlpm.raw,"_PIN","."),"PIN","."),_xlpm.mainPart,MID(_xlpm.cleanRaw,2,FIND(".",_xlpm.cleanRaw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G813" t="str">
        <f>_xlfn.LET(_xlpm.raw,_xlfn.XLOOKUP(A813,SITE3!$C$4:$C$1313,SITE3!$E$4:$E$1313),_xlpm.cleanRaw,SUBSTITUTE(SUBSTITUTE(_xlpm.raw,"_PIN","."),"PIN","."),_xlpm.mainPart,MID(_xlpm.cleanRaw,2,FIND(".",_xlpm.cleanRaw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503039</v>
      </c>
      <c r="H813" t="str">
        <f>_xlfn.LET(_xlpm.raw,_xlfn.XLOOKUP(A813,SITE5!$C$4:$C$1313,SITE5!$E$4:$E$1313),_xlpm.cleanRaw,SUBSTITUTE(SUBSTITUTE(_xlpm.raw,"_PIN","."),"PIN","."),_xlpm.mainPart,MID(_xlpm.cleanRaw,2,FIND(".",_xlpm.cleanRaw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807016</v>
      </c>
      <c r="I813" t="str">
        <f>""</f>
        <v/>
      </c>
      <c r="J813" t="str">
        <f t="shared" si="12"/>
        <v>BV51;CLOCKSE_PMSYNCCLK2;;9.80999999999999;25.375;509005;503039;807016;</v>
      </c>
    </row>
    <row r="814" spans="1:10">
      <c r="A814" t="s">
        <v>4899</v>
      </c>
      <c r="B814" t="str">
        <f>_xlfn.XLOOKUP(A814,SITE1!$R$4:$R$1313,SITE1!$S$4:$S$1313)</f>
        <v>USB2P_13</v>
      </c>
      <c r="C814" t="str" cm="1">
        <f t="array" ref="C814">_xlfn.TEXTJOIN(",",TRUE,_xlfn.UNIQUE(TRANSPOSE(_xlfn.MAP(_xlfn.XLOOKUP(A814,SITE1!$C$4:$C$1313,SITE1!$F$4:$L$1313),_xlfn.LAMBDA(_xlpm.x,IF(_xlpm.x&lt;&gt;"",TRIM(CLEAN(LEFT(_xlpm.x,FIND(".",_xlpm.x &amp; ".")-1))),""))))))</f>
        <v/>
      </c>
      <c r="D814">
        <v>8.8099999999999898</v>
      </c>
      <c r="E814">
        <v>25.375</v>
      </c>
      <c r="F814" t="str">
        <f>_xlfn.LET(_xlpm.raw,_xlfn.XLOOKUP(A814,SITE1!$C$4:$C$1313,SITE1!$E$4:$E$1313),_xlpm.cleanRaw,SUBSTITUTE(SUBSTITUTE(_xlpm.raw,"_PIN","."),"PIN","."),_xlpm.mainPart,MID(_xlpm.cleanRaw,2,FIND(".",_xlpm.cleanRaw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603118</v>
      </c>
      <c r="G814" t="str">
        <f>_xlfn.LET(_xlpm.raw,_xlfn.XLOOKUP(A814,SITE3!$C$4:$C$1313,SITE3!$E$4:$E$1313),_xlpm.cleanRaw,SUBSTITUTE(SUBSTITUTE(_xlpm.raw,"_PIN","."),"PIN","."),_xlpm.mainPart,MID(_xlpm.cleanRaw,2,FIND(".",_xlpm.cleanRaw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501118</v>
      </c>
      <c r="H814" t="str">
        <f>_xlfn.LET(_xlpm.raw,_xlfn.XLOOKUP(A814,SITE5!$C$4:$C$1313,SITE5!$E$4:$E$1313),_xlpm.cleanRaw,SUBSTITUTE(SUBSTITUTE(_xlpm.raw,"_PIN","."),"PIN","."),_xlpm.mainPart,MID(_xlpm.cleanRaw,2,FIND(".",_xlpm.cleanRaw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707118</v>
      </c>
      <c r="I814" t="str">
        <f>""</f>
        <v/>
      </c>
      <c r="J814" t="str">
        <f t="shared" si="12"/>
        <v>BV53;USB2P_13;;8.80999999999999;25.375;603118;501118;707118;</v>
      </c>
    </row>
    <row r="815" spans="1:10">
      <c r="A815" t="s">
        <v>4917</v>
      </c>
      <c r="B815" t="str">
        <f>_xlfn.XLOOKUP(A815,SITE1!$R$4:$R$1313,SITE1!$S$4:$S$1313)</f>
        <v>USB2P_9</v>
      </c>
      <c r="C815" t="str" cm="1">
        <f t="array" ref="C815">_xlfn.TEXTJOIN(",",TRUE,_xlfn.UNIQUE(TRANSPOSE(_xlfn.MAP(_xlfn.XLOOKUP(A815,SITE1!$C$4:$C$1313,SITE1!$F$4:$L$1313),_xlfn.LAMBDA(_xlpm.x,IF(_xlpm.x&lt;&gt;"",TRIM(CLEAN(LEFT(_xlpm.x,FIND(".",_xlpm.x &amp; ".")-1))),""))))))</f>
        <v/>
      </c>
      <c r="D815">
        <v>7.8099999999999898</v>
      </c>
      <c r="E815">
        <v>25.375</v>
      </c>
      <c r="F815" t="str">
        <f>_xlfn.LET(_xlpm.raw,_xlfn.XLOOKUP(A815,SITE1!$C$4:$C$1313,SITE1!$E$4:$E$1313),_xlpm.cleanRaw,SUBSTITUTE(SUBSTITUTE(_xlpm.raw,"_PIN","."),"PIN","."),_xlpm.mainPart,MID(_xlpm.cleanRaw,2,FIND(".",_xlpm.cleanRaw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601018</v>
      </c>
      <c r="G815" t="str">
        <f>_xlfn.LET(_xlpm.raw,_xlfn.XLOOKUP(A815,SITE3!$C$4:$C$1313,SITE3!$E$4:$E$1313),_xlpm.cleanRaw,SUBSTITUTE(SUBSTITUTE(_xlpm.raw,"_PIN","."),"PIN","."),_xlpm.mainPart,MID(_xlpm.cleanRaw,2,FIND(".",_xlpm.cleanRaw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503018</v>
      </c>
      <c r="H815" t="str">
        <f>_xlfn.LET(_xlpm.raw,_xlfn.XLOOKUP(A815,SITE5!$C$4:$C$1313,SITE5!$E$4:$E$1313),_xlpm.cleanRaw,SUBSTITUTE(SUBSTITUTE(_xlpm.raw,"_PIN","."),"PIN","."),_xlpm.mainPart,MID(_xlpm.cleanRaw,2,FIND(".",_xlpm.cleanRaw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709018</v>
      </c>
      <c r="I815" t="str">
        <f>""</f>
        <v/>
      </c>
      <c r="J815" t="str">
        <f t="shared" si="12"/>
        <v>BV55;USB2P_9;;7.80999999999999;25.375;601018;503018;709018;</v>
      </c>
    </row>
    <row r="816" spans="1:10">
      <c r="A816" t="s">
        <v>4909</v>
      </c>
      <c r="B816" t="str">
        <f>_xlfn.XLOOKUP(A816,SITE1!$R$4:$R$1313,SITE1!$S$4:$S$1313)</f>
        <v>USB2P_5</v>
      </c>
      <c r="C816" t="str" cm="1">
        <f t="array" ref="C816">_xlfn.TEXTJOIN(",",TRUE,_xlfn.UNIQUE(TRANSPOSE(_xlfn.MAP(_xlfn.XLOOKUP(A816,SITE1!$C$4:$C$1313,SITE1!$F$4:$L$1313),_xlfn.LAMBDA(_xlpm.x,IF(_xlpm.x&lt;&gt;"",TRIM(CLEAN(LEFT(_xlpm.x,FIND(".",_xlpm.x &amp; ".")-1))),""))))))</f>
        <v/>
      </c>
      <c r="D816">
        <v>6.8099999999999898</v>
      </c>
      <c r="E816">
        <v>25.375</v>
      </c>
      <c r="F816" t="str">
        <f>_xlfn.LET(_xlpm.raw,_xlfn.XLOOKUP(A816,SITE1!$C$4:$C$1313,SITE1!$E$4:$E$1313),_xlpm.cleanRaw,SUBSTITUTE(SUBSTITUTE(_xlpm.raw,"_PIN","."),"PIN","."),_xlpm.mainPart,MID(_xlpm.cleanRaw,2,FIND(".",_xlpm.cleanRaw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602060</v>
      </c>
      <c r="G816" t="str">
        <f>_xlfn.LET(_xlpm.raw,_xlfn.XLOOKUP(A816,SITE3!$C$4:$C$1313,SITE3!$E$4:$E$1313),_xlpm.cleanRaw,SUBSTITUTE(SUBSTITUTE(_xlpm.raw,"_PIN","."),"PIN","."),_xlpm.mainPart,MID(_xlpm.cleanRaw,2,FIND(".",_xlpm.cleanRaw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502060</v>
      </c>
      <c r="H816" t="str">
        <f>_xlfn.LET(_xlpm.raw,_xlfn.XLOOKUP(A816,SITE5!$C$4:$C$1313,SITE5!$E$4:$E$1313),_xlpm.cleanRaw,SUBSTITUTE(SUBSTITUTE(_xlpm.raw,"_PIN","."),"PIN","."),_xlpm.mainPart,MID(_xlpm.cleanRaw,2,FIND(".",_xlpm.cleanRaw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708060</v>
      </c>
      <c r="I816" t="str">
        <f>""</f>
        <v/>
      </c>
      <c r="J816" t="str">
        <f t="shared" si="12"/>
        <v>BV58;USB2P_5;;6.80999999999999;25.375;602060;502060;708060;</v>
      </c>
    </row>
    <row r="817" spans="1:10">
      <c r="A817" t="s">
        <v>4891</v>
      </c>
      <c r="B817" t="str">
        <f>_xlfn.XLOOKUP(A817,SITE1!$R$4:$R$1313,SITE1!$S$4:$S$1313)</f>
        <v>USB2P_1</v>
      </c>
      <c r="C817" t="str" cm="1">
        <f t="array" ref="C817">_xlfn.TEXTJOIN(",",TRUE,_xlfn.UNIQUE(TRANSPOSE(_xlfn.MAP(_xlfn.XLOOKUP(A817,SITE1!$C$4:$C$1313,SITE1!$F$4:$L$1313),_xlfn.LAMBDA(_xlpm.x,IF(_xlpm.x&lt;&gt;"",TRIM(CLEAN(LEFT(_xlpm.x,FIND(".",_xlpm.x &amp; ".")-1))),""))))))</f>
        <v/>
      </c>
      <c r="D817">
        <v>5.8099999999999898</v>
      </c>
      <c r="E817">
        <v>25.375</v>
      </c>
      <c r="F817" t="str">
        <f>_xlfn.LET(_xlpm.raw,_xlfn.XLOOKUP(A817,SITE1!$C$4:$C$1313,SITE1!$E$4:$E$1313),_xlpm.cleanRaw,SUBSTITUTE(SUBSTITUTE(_xlpm.raw,"_PIN","."),"PIN","."),_xlpm.mainPart,MID(_xlpm.cleanRaw,2,FIND(".",_xlpm.cleanRaw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601017</v>
      </c>
      <c r="G817" t="str">
        <f>_xlfn.LET(_xlpm.raw,_xlfn.XLOOKUP(A817,SITE3!$C$4:$C$1313,SITE3!$E$4:$E$1313),_xlpm.cleanRaw,SUBSTITUTE(SUBSTITUTE(_xlpm.raw,"_PIN","."),"PIN","."),_xlpm.mainPart,MID(_xlpm.cleanRaw,2,FIND(".",_xlpm.cleanRaw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503017</v>
      </c>
      <c r="H817" t="str">
        <f>_xlfn.LET(_xlpm.raw,_xlfn.XLOOKUP(A817,SITE5!$C$4:$C$1313,SITE5!$E$4:$E$1313),_xlpm.cleanRaw,SUBSTITUTE(SUBSTITUTE(_xlpm.raw,"_PIN","."),"PIN","."),_xlpm.mainPart,MID(_xlpm.cleanRaw,2,FIND(".",_xlpm.cleanRaw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709017</v>
      </c>
      <c r="I817" t="str">
        <f>""</f>
        <v/>
      </c>
      <c r="J817" t="str">
        <f t="shared" si="12"/>
        <v>BV60;USB2P_1;;5.80999999999999;25.375;601017;503017;709017;</v>
      </c>
    </row>
    <row r="818" spans="1:10">
      <c r="A818" t="s">
        <v>4907</v>
      </c>
      <c r="B818" t="str">
        <f>_xlfn.XLOOKUP(A818,SITE1!$R$4:$R$1313,SITE1!$S$4:$S$1313)</f>
        <v>USB2P_4</v>
      </c>
      <c r="C818" t="str" cm="1">
        <f t="array" ref="C818">_xlfn.TEXTJOIN(",",TRUE,_xlfn.UNIQUE(TRANSPOSE(_xlfn.MAP(_xlfn.XLOOKUP(A818,SITE1!$C$4:$C$1313,SITE1!$F$4:$L$1313),_xlfn.LAMBDA(_xlpm.x,IF(_xlpm.x&lt;&gt;"",TRIM(CLEAN(LEFT(_xlpm.x,FIND(".",_xlpm.x &amp; ".")-1))),""))))))</f>
        <v/>
      </c>
      <c r="D818">
        <v>4.8099999999999898</v>
      </c>
      <c r="E818">
        <v>25.375</v>
      </c>
      <c r="F818" t="str">
        <f>_xlfn.LET(_xlpm.raw,_xlfn.XLOOKUP(A818,SITE1!$C$4:$C$1313,SITE1!$E$4:$E$1313),_xlpm.cleanRaw,SUBSTITUTE(SUBSTITUTE(_xlpm.raw,"_PIN","."),"PIN","."),_xlpm.mainPart,MID(_xlpm.cleanRaw,2,FIND(".",_xlpm.cleanRaw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602071</v>
      </c>
      <c r="G818" t="str">
        <f>_xlfn.LET(_xlpm.raw,_xlfn.XLOOKUP(A818,SITE3!$C$4:$C$1313,SITE3!$E$4:$E$1313),_xlpm.cleanRaw,SUBSTITUTE(SUBSTITUTE(_xlpm.raw,"_PIN","."),"PIN","."),_xlpm.mainPart,MID(_xlpm.cleanRaw,2,FIND(".",_xlpm.cleanRaw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502071</v>
      </c>
      <c r="H818" t="str">
        <f>_xlfn.LET(_xlpm.raw,_xlfn.XLOOKUP(A818,SITE5!$C$4:$C$1313,SITE5!$E$4:$E$1313),_xlpm.cleanRaw,SUBSTITUTE(SUBSTITUTE(_xlpm.raw,"_PIN","."),"PIN","."),_xlpm.mainPart,MID(_xlpm.cleanRaw,2,FIND(".",_xlpm.cleanRaw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708071</v>
      </c>
      <c r="I818" t="str">
        <f>""</f>
        <v/>
      </c>
      <c r="J818" t="str">
        <f t="shared" si="12"/>
        <v>BV62;USB2P_4;;4.80999999999999;25.375;602071;502071;708071;</v>
      </c>
    </row>
    <row r="819" spans="1:10">
      <c r="A819" t="s">
        <v>4915</v>
      </c>
      <c r="B819" t="str">
        <f>_xlfn.XLOOKUP(A819,SITE1!$R$4:$R$1313,SITE1!$S$4:$S$1313)</f>
        <v>USB2P_8</v>
      </c>
      <c r="C819" t="str" cm="1">
        <f t="array" ref="C819">_xlfn.TEXTJOIN(",",TRUE,_xlfn.UNIQUE(TRANSPOSE(_xlfn.MAP(_xlfn.XLOOKUP(A819,SITE1!$C$4:$C$1313,SITE1!$F$4:$L$1313),_xlfn.LAMBDA(_xlpm.x,IF(_xlpm.x&lt;&gt;"",TRIM(CLEAN(LEFT(_xlpm.x,FIND(".",_xlpm.x &amp; ".")-1))),""))))))</f>
        <v/>
      </c>
      <c r="D819">
        <v>3.8099999999999898</v>
      </c>
      <c r="E819">
        <v>25.375</v>
      </c>
      <c r="F819" t="str">
        <f>_xlfn.LET(_xlpm.raw,_xlfn.XLOOKUP(A819,SITE1!$C$4:$C$1313,SITE1!$E$4:$E$1313),_xlpm.cleanRaw,SUBSTITUTE(SUBSTITUTE(_xlpm.raw,"_PIN","."),"PIN","."),_xlpm.mainPart,MID(_xlpm.cleanRaw,2,FIND(".",_xlpm.cleanRaw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819" t="str">
        <f>_xlfn.LET(_xlpm.raw,_xlfn.XLOOKUP(A819,SITE3!$C$4:$C$1313,SITE3!$E$4:$E$1313),_xlpm.cleanRaw,SUBSTITUTE(SUBSTITUTE(_xlpm.raw,"_PIN","."),"PIN","."),_xlpm.mainPart,MID(_xlpm.cleanRaw,2,FIND(".",_xlpm.cleanRaw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503027</v>
      </c>
      <c r="H819" t="str">
        <f>_xlfn.LET(_xlpm.raw,_xlfn.XLOOKUP(A819,SITE5!$C$4:$C$1313,SITE5!$E$4:$E$1313),_xlpm.cleanRaw,SUBSTITUTE(SUBSTITUTE(_xlpm.raw,"_PIN","."),"PIN","."),_xlpm.mainPart,MID(_xlpm.cleanRaw,2,FIND(".",_xlpm.cleanRaw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709027</v>
      </c>
      <c r="I819" t="str">
        <f>""</f>
        <v/>
      </c>
      <c r="J819" t="str">
        <f t="shared" si="12"/>
        <v>BV64;USB2P_8;;3.80999999999999;25.375;601027;503027;709027;</v>
      </c>
    </row>
    <row r="820" spans="1:10">
      <c r="A820" t="s">
        <v>4897</v>
      </c>
      <c r="B820" t="str">
        <f>_xlfn.XLOOKUP(A820,SITE1!$R$4:$R$1313,SITE1!$S$4:$S$1313)</f>
        <v>USB2P_12</v>
      </c>
      <c r="C820" t="str" cm="1">
        <f t="array" ref="C820">_xlfn.TEXTJOIN(",",TRUE,_xlfn.UNIQUE(TRANSPOSE(_xlfn.MAP(_xlfn.XLOOKUP(A820,SITE1!$C$4:$C$1313,SITE1!$F$4:$L$1313),_xlfn.LAMBDA(_xlpm.x,IF(_xlpm.x&lt;&gt;"",TRIM(CLEAN(LEFT(_xlpm.x,FIND(".",_xlpm.x &amp; ".")-1))),""))))))</f>
        <v/>
      </c>
      <c r="D820">
        <v>2.8099999999999898</v>
      </c>
      <c r="E820">
        <v>25.375</v>
      </c>
      <c r="F820" t="str">
        <f>_xlfn.LET(_xlpm.raw,_xlfn.XLOOKUP(A820,SITE1!$C$4:$C$1313,SITE1!$E$4:$E$1313),_xlpm.cleanRaw,SUBSTITUTE(SUBSTITUTE(_xlpm.raw,"_PIN","."),"PIN","."),_xlpm.mainPart,MID(_xlpm.cleanRaw,2,FIND(".",_xlpm.cleanRaw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601026</v>
      </c>
      <c r="G820" t="str">
        <f>_xlfn.LET(_xlpm.raw,_xlfn.XLOOKUP(A820,SITE3!$C$4:$C$1313,SITE3!$E$4:$E$1313),_xlpm.cleanRaw,SUBSTITUTE(SUBSTITUTE(_xlpm.raw,"_PIN","."),"PIN","."),_xlpm.mainPart,MID(_xlpm.cleanRaw,2,FIND(".",_xlpm.cleanRaw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503026</v>
      </c>
      <c r="H820" t="str">
        <f>_xlfn.LET(_xlpm.raw,_xlfn.XLOOKUP(A820,SITE5!$C$4:$C$1313,SITE5!$E$4:$E$1313),_xlpm.cleanRaw,SUBSTITUTE(SUBSTITUTE(_xlpm.raw,"_PIN","."),"PIN","."),_xlpm.mainPart,MID(_xlpm.cleanRaw,2,FIND(".",_xlpm.cleanRaw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709026</v>
      </c>
      <c r="I820" t="str">
        <f>""</f>
        <v/>
      </c>
      <c r="J820" t="str">
        <f t="shared" si="12"/>
        <v>BV66;USB2P_12;;2.80999999999999;25.375;601026;503026;709026;</v>
      </c>
    </row>
    <row r="821" spans="1:10">
      <c r="A821" t="s">
        <v>4364</v>
      </c>
      <c r="B821" t="str">
        <f>_xlfn.XLOOKUP(A821,SITE1!$R$4:$R$1313,SITE1!$S$4:$S$1313)</f>
        <v>GPP_J_10_GBE_SCL_1</v>
      </c>
      <c r="C821" t="str" cm="1">
        <f t="array" ref="C821">_xlfn.TEXTJOIN(",",TRUE,_xlfn.UNIQUE(TRANSPOSE(_xlfn.MAP(_xlfn.XLOOKUP(A821,SITE1!$C$4:$C$1313,SITE1!$F$4:$L$1313),_xlfn.LAMBDA(_xlpm.x,IF(_xlpm.x&lt;&gt;"",TRIM(CLEAN(LEFT(_xlpm.x,FIND(".",_xlpm.x &amp; ".")-1))),""))))))</f>
        <v/>
      </c>
      <c r="D821">
        <v>31.094000000000001</v>
      </c>
      <c r="E821">
        <v>25.89</v>
      </c>
      <c r="F821" t="str">
        <f>_xlfn.LET(_xlpm.raw,_xlfn.XLOOKUP(A821,SITE1!$C$4:$C$1313,SITE1!$E$4:$E$1313),_xlpm.cleanRaw,SUBSTITUTE(SUBSTITUTE(_xlpm.raw,"_PIN","."),"PIN","."),_xlpm.mainPart,MID(_xlpm.cleanRaw,2,FIND(".",_xlpm.cleanRaw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602073</v>
      </c>
      <c r="G821" t="str">
        <f>_xlfn.LET(_xlpm.raw,_xlfn.XLOOKUP(A821,SITE3!$C$4:$C$1313,SITE3!$E$4:$E$1313),_xlpm.cleanRaw,SUBSTITUTE(SUBSTITUTE(_xlpm.raw,"_PIN","."),"PIN","."),_xlpm.mainPart,MID(_xlpm.cleanRaw,2,FIND(".",_xlpm.cleanRaw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502073</v>
      </c>
      <c r="H821" t="str">
        <f>_xlfn.LET(_xlpm.raw,_xlfn.XLOOKUP(A821,SITE5!$C$4:$C$1313,SITE5!$E$4:$E$1313),_xlpm.cleanRaw,SUBSTITUTE(SUBSTITUTE(_xlpm.raw,"_PIN","."),"PIN","."),_xlpm.mainPart,MID(_xlpm.cleanRaw,2,FIND(".",_xlpm.cleanRaw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708073</v>
      </c>
      <c r="I821" t="str">
        <f>""</f>
        <v/>
      </c>
      <c r="J821" t="str">
        <f t="shared" si="12"/>
        <v>BW5;GPP_J_10_GBE_SCL_1;;31.094;25.89;602073;502073;708073;</v>
      </c>
    </row>
    <row r="822" spans="1:10">
      <c r="A822" t="s">
        <v>3607</v>
      </c>
      <c r="B822" t="str">
        <f>_xlfn.XLOOKUP(A822,SITE1!$R$4:$R$1313,SITE1!$S$4:$S$1313)</f>
        <v>GPP_J_14_GBE_SCL_3</v>
      </c>
      <c r="C822" t="str" cm="1">
        <f t="array" ref="C822">_xlfn.TEXTJOIN(",",TRUE,_xlfn.UNIQUE(TRANSPOSE(_xlfn.MAP(_xlfn.XLOOKUP(A822,SITE1!$C$4:$C$1313,SITE1!$F$4:$L$1313),_xlfn.LAMBDA(_xlpm.x,IF(_xlpm.x&lt;&gt;"",TRIM(CLEAN(LEFT(_xlpm.x,FIND(".",_xlpm.x &amp; ".")-1))),""))))))</f>
        <v/>
      </c>
      <c r="D822">
        <v>30.31</v>
      </c>
      <c r="E822">
        <v>25.89</v>
      </c>
      <c r="F822" t="str">
        <f>_xlfn.LET(_xlpm.raw,_xlfn.XLOOKUP(A822,SITE1!$C$4:$C$1313,SITE1!$E$4:$E$1313),_xlpm.cleanRaw,SUBSTITUTE(SUBSTITUTE(_xlpm.raw,"_PIN","."),"PIN","."),_xlpm.mainPart,MID(_xlpm.cleanRaw,2,FIND(".",_xlpm.cleanRaw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602075</v>
      </c>
      <c r="G822" t="str">
        <f>_xlfn.LET(_xlpm.raw,_xlfn.XLOOKUP(A822,SITE3!$C$4:$C$1313,SITE3!$E$4:$E$1313),_xlpm.cleanRaw,SUBSTITUTE(SUBSTITUTE(_xlpm.raw,"_PIN","."),"PIN","."),_xlpm.mainPart,MID(_xlpm.cleanRaw,2,FIND(".",_xlpm.cleanRaw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H822" t="str">
        <f>_xlfn.LET(_xlpm.raw,_xlfn.XLOOKUP(A822,SITE5!$C$4:$C$1313,SITE5!$E$4:$E$1313),_xlpm.cleanRaw,SUBSTITUTE(SUBSTITUTE(_xlpm.raw,"_PIN","."),"PIN","."),_xlpm.mainPart,MID(_xlpm.cleanRaw,2,FIND(".",_xlpm.cleanRaw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708075</v>
      </c>
      <c r="I822" t="str">
        <f>""</f>
        <v/>
      </c>
      <c r="J822" t="str">
        <f t="shared" si="12"/>
        <v>BW6;GPP_J_14_GBE_SCL_3;;30.31;25.89;602075;502075;708075;</v>
      </c>
    </row>
    <row r="823" spans="1:10">
      <c r="A823" t="s">
        <v>4372</v>
      </c>
      <c r="B823" t="str">
        <f>_xlfn.XLOOKUP(A823,SITE1!$R$4:$R$1313,SITE1!$S$4:$S$1313)</f>
        <v>GPP_J_15_GBE_SDA_3</v>
      </c>
      <c r="C823" t="str" cm="1">
        <f t="array" ref="C823">_xlfn.TEXTJOIN(",",TRUE,_xlfn.UNIQUE(TRANSPOSE(_xlfn.MAP(_xlfn.XLOOKUP(A823,SITE1!$C$4:$C$1313,SITE1!$F$4:$L$1313),_xlfn.LAMBDA(_xlpm.x,IF(_xlpm.x&lt;&gt;"",TRIM(CLEAN(LEFT(_xlpm.x,FIND(".",_xlpm.x &amp; ".")-1))),""))))))</f>
        <v/>
      </c>
      <c r="D823">
        <v>29.31</v>
      </c>
      <c r="E823">
        <v>25.79</v>
      </c>
      <c r="F823" t="str">
        <f>_xlfn.LET(_xlpm.raw,_xlfn.XLOOKUP(A823,SITE1!$C$4:$C$1313,SITE1!$E$4:$E$1313),_xlpm.cleanRaw,SUBSTITUTE(SUBSTITUTE(_xlpm.raw,"_PIN","."),"PIN","."),_xlpm.mainPart,MID(_xlpm.cleanRaw,2,FIND(".",_xlpm.cleanRaw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602074</v>
      </c>
      <c r="G823" t="str">
        <f>_xlfn.LET(_xlpm.raw,_xlfn.XLOOKUP(A823,SITE3!$C$4:$C$1313,SITE3!$E$4:$E$1313),_xlpm.cleanRaw,SUBSTITUTE(SUBSTITUTE(_xlpm.raw,"_PIN","."),"PIN","."),_xlpm.mainPart,MID(_xlpm.cleanRaw,2,FIND(".",_xlpm.cleanRaw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502074</v>
      </c>
      <c r="H823" t="str">
        <f>_xlfn.LET(_xlpm.raw,_xlfn.XLOOKUP(A823,SITE5!$C$4:$C$1313,SITE5!$E$4:$E$1313),_xlpm.cleanRaw,SUBSTITUTE(SUBSTITUTE(_xlpm.raw,"_PIN","."),"PIN","."),_xlpm.mainPart,MID(_xlpm.cleanRaw,2,FIND(".",_xlpm.cleanRaw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708074</v>
      </c>
      <c r="I823" t="str">
        <f>""</f>
        <v/>
      </c>
      <c r="J823" t="str">
        <f t="shared" si="12"/>
        <v>BW9;GPP_J_15_GBE_SDA_3;;29.31;25.79;602074;502074;708074;</v>
      </c>
    </row>
    <row r="824" spans="1:10">
      <c r="A824" t="s">
        <v>4369</v>
      </c>
      <c r="B824" t="str">
        <f>_xlfn.XLOOKUP(A824,SITE1!$R$4:$R$1313,SITE1!$S$4:$S$1313)</f>
        <v>GPP_J_13_GBE_SDA_2</v>
      </c>
      <c r="C824" t="str" cm="1">
        <f t="array" ref="C824">_xlfn.TEXTJOIN(",",TRUE,_xlfn.UNIQUE(TRANSPOSE(_xlfn.MAP(_xlfn.XLOOKUP(A824,SITE1!$C$4:$C$1313,SITE1!$F$4:$L$1313),_xlfn.LAMBDA(_xlpm.x,IF(_xlpm.x&lt;&gt;"",TRIM(CLEAN(LEFT(_xlpm.x,FIND(".",_xlpm.x &amp; ".")-1))),""))))))</f>
        <v/>
      </c>
      <c r="D824">
        <v>28.31</v>
      </c>
      <c r="E824">
        <v>25.79</v>
      </c>
      <c r="F824" t="str">
        <f>_xlfn.LET(_xlpm.raw,_xlfn.XLOOKUP(A824,SITE1!$C$4:$C$1313,SITE1!$E$4:$E$1313),_xlpm.cleanRaw,SUBSTITUTE(SUBSTITUTE(_xlpm.raw,"_PIN","."),"PIN","."),_xlpm.mainPart,MID(_xlpm.cleanRaw,2,FIND(".",_xlpm.cleanRaw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602076</v>
      </c>
      <c r="G824" t="str">
        <f>_xlfn.LET(_xlpm.raw,_xlfn.XLOOKUP(A824,SITE3!$C$4:$C$1313,SITE3!$E$4:$E$1313),_xlpm.cleanRaw,SUBSTITUTE(SUBSTITUTE(_xlpm.raw,"_PIN","."),"PIN","."),_xlpm.mainPart,MID(_xlpm.cleanRaw,2,FIND(".",_xlpm.cleanRaw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502076</v>
      </c>
      <c r="H824" t="str">
        <f>_xlfn.LET(_xlpm.raw,_xlfn.XLOOKUP(A824,SITE5!$C$4:$C$1313,SITE5!$E$4:$E$1313),_xlpm.cleanRaw,SUBSTITUTE(SUBSTITUTE(_xlpm.raw,"_PIN","."),"PIN","."),_xlpm.mainPart,MID(_xlpm.cleanRaw,2,FIND(".",_xlpm.cleanRaw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708076</v>
      </c>
      <c r="I824" t="str">
        <f>""</f>
        <v/>
      </c>
      <c r="J824" t="str">
        <f t="shared" si="12"/>
        <v>BW11;GPP_J_13_GBE_SDA_2;;28.31;25.79;602076;502076;708076;</v>
      </c>
    </row>
    <row r="825" spans="1:10">
      <c r="A825" t="s">
        <v>4384</v>
      </c>
      <c r="B825" t="str">
        <f>_xlfn.XLOOKUP(A825,SITE1!$R$4:$R$1313,SITE1!$S$4:$S$1313)</f>
        <v>GPP_J_20_GBE_SDP_2_0</v>
      </c>
      <c r="C825" t="str" cm="1">
        <f t="array" ref="C825">_xlfn.TEXTJOIN(",",TRUE,_xlfn.UNIQUE(TRANSPOSE(_xlfn.MAP(_xlfn.XLOOKUP(A825,SITE1!$C$4:$C$1313,SITE1!$F$4:$L$1313),_xlfn.LAMBDA(_xlpm.x,IF(_xlpm.x&lt;&gt;"",TRIM(CLEAN(LEFT(_xlpm.x,FIND(".",_xlpm.x &amp; ".")-1))),""))))))</f>
        <v/>
      </c>
      <c r="D825">
        <v>27.31</v>
      </c>
      <c r="E825">
        <v>25.79</v>
      </c>
      <c r="F825" t="str">
        <f>_xlfn.LET(_xlpm.raw,_xlfn.XLOOKUP(A825,SITE1!$C$4:$C$1313,SITE1!$E$4:$E$1313),_xlpm.cleanRaw,SUBSTITUTE(SUBSTITUTE(_xlpm.raw,"_PIN","."),"PIN","."),_xlpm.mainPart,MID(_xlpm.cleanRaw,2,FIND(".",_xlpm.cleanRaw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601008</v>
      </c>
      <c r="G825" t="str">
        <f>_xlfn.LET(_xlpm.raw,_xlfn.XLOOKUP(A825,SITE3!$C$4:$C$1313,SITE3!$E$4:$E$1313),_xlpm.cleanRaw,SUBSTITUTE(SUBSTITUTE(_xlpm.raw,"_PIN","."),"PIN","."),_xlpm.mainPart,MID(_xlpm.cleanRaw,2,FIND(".",_xlpm.cleanRaw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H825" t="str">
        <f>_xlfn.LET(_xlpm.raw,_xlfn.XLOOKUP(A825,SITE5!$C$4:$C$1313,SITE5!$E$4:$E$1313),_xlpm.cleanRaw,SUBSTITUTE(SUBSTITUTE(_xlpm.raw,"_PIN","."),"PIN","."),_xlpm.mainPart,MID(_xlpm.cleanRaw,2,FIND(".",_xlpm.cleanRaw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709008</v>
      </c>
      <c r="I825" t="str">
        <f>""</f>
        <v/>
      </c>
      <c r="J825" t="str">
        <f t="shared" si="12"/>
        <v>BW13;GPP_J_20_GBE_SDP_2_0;;27.31;25.79;601008;503008;709008;</v>
      </c>
    </row>
    <row r="826" spans="1:10">
      <c r="A826" t="s">
        <v>5375</v>
      </c>
      <c r="B826" t="str">
        <f>_xlfn.XLOOKUP(A826,SITE1!$R$4:$R$1313,SITE1!$S$4:$S$1313)</f>
        <v>VSS</v>
      </c>
      <c r="C826" t="str" cm="1">
        <f t="array" ref="C826">_xlfn.TEXTJOIN(",",TRUE,_xlfn.UNIQUE(TRANSPOSE(_xlfn.MAP(_xlfn.XLOOKUP(A826,SITE1!$C$4:$C$1313,SITE1!$F$4:$L$1313),_xlfn.LAMBDA(_xlpm.x,IF(_xlpm.x&lt;&gt;"",TRIM(CLEAN(LEFT(_xlpm.x,FIND(".",_xlpm.x &amp; ".")-1))),""))))))</f>
        <v/>
      </c>
      <c r="D826">
        <v>26.31</v>
      </c>
      <c r="E826">
        <v>25.79</v>
      </c>
      <c r="F826" t="str">
        <f>_xlfn.LET(_xlpm.raw,_xlfn.XLOOKUP(A826,SITE1!$C$4:$C$1313,SITE1!$E$4:$E$1313),_xlpm.cleanRaw,SUBSTITUTE(SUBSTITUTE(_xlpm.raw,"_PIN","."),"PIN","."),_xlpm.mainPart,MID(_xlpm.cleanRaw,2,FIND(".",_xlpm.cleanRaw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6" t="str">
        <f>_xlfn.LET(_xlpm.raw,_xlfn.XLOOKUP(A826,SITE3!$C$4:$C$1313,SITE3!$E$4:$E$1313),_xlpm.cleanRaw,SUBSTITUTE(SUBSTITUTE(_xlpm.raw,"_PIN","."),"PIN","."),_xlpm.mainPart,MID(_xlpm.cleanRaw,2,FIND(".",_xlpm.cleanRaw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26" t="str">
        <f>_xlfn.LET(_xlpm.raw,_xlfn.XLOOKUP(A826,SITE5!$C$4:$C$1313,SITE5!$E$4:$E$1313),_xlpm.cleanRaw,SUBSTITUTE(SUBSTITUTE(_xlpm.raw,"_PIN","."),"PIN","."),_xlpm.mainPart,MID(_xlpm.cleanRaw,2,FIND(".",_xlpm.cleanRaw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26" t="str">
        <f>""</f>
        <v/>
      </c>
      <c r="J826" t="str">
        <f t="shared" si="12"/>
        <v>BW15;VSS;;26.31;25.79;;;;</v>
      </c>
    </row>
    <row r="827" spans="1:10">
      <c r="A827" t="s">
        <v>3608</v>
      </c>
      <c r="B827" t="str">
        <f>_xlfn.XLOOKUP(A827,SITE1!$R$4:$R$1313,SITE1!$S$4:$S$1313)</f>
        <v>VSS</v>
      </c>
      <c r="C827" t="str" cm="1">
        <f t="array" ref="C827">_xlfn.TEXTJOIN(",",TRUE,_xlfn.UNIQUE(TRANSPOSE(_xlfn.MAP(_xlfn.XLOOKUP(A827,SITE1!$C$4:$C$1313,SITE1!$F$4:$L$1313),_xlfn.LAMBDA(_xlpm.x,IF(_xlpm.x&lt;&gt;"",TRIM(CLEAN(LEFT(_xlpm.x,FIND(".",_xlpm.x &amp; ".")-1))),""))))))</f>
        <v/>
      </c>
      <c r="D827">
        <v>25.31</v>
      </c>
      <c r="E827">
        <v>25.79</v>
      </c>
      <c r="F827" t="str">
        <f>_xlfn.LET(_xlpm.raw,_xlfn.XLOOKUP(A827,SITE1!$C$4:$C$1313,SITE1!$E$4:$E$1313),_xlpm.cleanRaw,SUBSTITUTE(SUBSTITUTE(_xlpm.raw,"_PIN","."),"PIN","."),_xlpm.mainPart,MID(_xlpm.cleanRaw,2,FIND(".",_xlpm.cleanRaw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7" t="str">
        <f>_xlfn.LET(_xlpm.raw,_xlfn.XLOOKUP(A827,SITE3!$C$4:$C$1313,SITE3!$E$4:$E$1313),_xlpm.cleanRaw,SUBSTITUTE(SUBSTITUTE(_xlpm.raw,"_PIN","."),"PIN","."),_xlpm.mainPart,MID(_xlpm.cleanRaw,2,FIND(".",_xlpm.cleanRaw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27" t="str">
        <f>_xlfn.LET(_xlpm.raw,_xlfn.XLOOKUP(A827,SITE5!$C$4:$C$1313,SITE5!$E$4:$E$1313),_xlpm.cleanRaw,SUBSTITUTE(SUBSTITUTE(_xlpm.raw,"_PIN","."),"PIN","."),_xlpm.mainPart,MID(_xlpm.cleanRaw,2,FIND(".",_xlpm.cleanRaw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27" t="str">
        <f>""</f>
        <v/>
      </c>
      <c r="J827" t="str">
        <f t="shared" si="12"/>
        <v>BW18;VSS;;25.31;25.79;;;;</v>
      </c>
    </row>
    <row r="828" spans="1:10">
      <c r="A828" t="s">
        <v>3609</v>
      </c>
      <c r="B828" t="str">
        <f>_xlfn.XLOOKUP(A828,SITE1!$R$4:$R$1313,SITE1!$S$4:$S$1313)</f>
        <v>GPP_I_4_DO_RESET_INB</v>
      </c>
      <c r="C828" t="str" cm="1">
        <f t="array" ref="C828">_xlfn.TEXTJOIN(",",TRUE,_xlfn.UNIQUE(TRANSPOSE(_xlfn.MAP(_xlfn.XLOOKUP(A828,SITE1!$C$4:$C$1313,SITE1!$F$4:$L$1313),_xlfn.LAMBDA(_xlpm.x,IF(_xlpm.x&lt;&gt;"",TRIM(CLEAN(LEFT(_xlpm.x,FIND(".",_xlpm.x &amp; ".")-1))),""))))))</f>
        <v/>
      </c>
      <c r="D828">
        <v>24.31</v>
      </c>
      <c r="E828">
        <v>25.79</v>
      </c>
      <c r="F828" t="str">
        <f>_xlfn.LET(_xlpm.raw,_xlfn.XLOOKUP(A828,SITE1!$C$4:$C$1313,SITE1!$E$4:$E$1313),_xlpm.cleanRaw,SUBSTITUTE(SUBSTITUTE(_xlpm.raw,"_PIN","."),"PIN","."),_xlpm.mainPart,MID(_xlpm.cleanRaw,2,FIND(".",_xlpm.cleanRaw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601035</v>
      </c>
      <c r="G828" t="str">
        <f>_xlfn.LET(_xlpm.raw,_xlfn.XLOOKUP(A828,SITE3!$C$4:$C$1313,SITE3!$E$4:$E$1313),_xlpm.cleanRaw,SUBSTITUTE(SUBSTITUTE(_xlpm.raw,"_PIN","."),"PIN","."),_xlpm.mainPart,MID(_xlpm.cleanRaw,2,FIND(".",_xlpm.cleanRaw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503035</v>
      </c>
      <c r="H828" t="str">
        <f>_xlfn.LET(_xlpm.raw,_xlfn.XLOOKUP(A828,SITE5!$C$4:$C$1313,SITE5!$E$4:$E$1313),_xlpm.cleanRaw,SUBSTITUTE(SUBSTITUTE(_xlpm.raw,"_PIN","."),"PIN","."),_xlpm.mainPart,MID(_xlpm.cleanRaw,2,FIND(".",_xlpm.cleanRaw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828" t="str">
        <f>""</f>
        <v/>
      </c>
      <c r="J828" t="str">
        <f t="shared" si="12"/>
        <v>BW20;GPP_I_4_DO_RESET_INB;;24.31;25.79;601035;503035;709035;</v>
      </c>
    </row>
    <row r="829" spans="1:10">
      <c r="A829" t="s">
        <v>3610</v>
      </c>
      <c r="B829" t="str">
        <f>_xlfn.XLOOKUP(A829,SITE1!$R$4:$R$1313,SITE1!$S$4:$S$1313)</f>
        <v>GPP_I_8_GBE_PCI_DIS_N</v>
      </c>
      <c r="C829" t="str" cm="1">
        <f t="array" ref="C829">_xlfn.TEXTJOIN(",",TRUE,_xlfn.UNIQUE(TRANSPOSE(_xlfn.MAP(_xlfn.XLOOKUP(A829,SITE1!$C$4:$C$1313,SITE1!$F$4:$L$1313),_xlfn.LAMBDA(_xlpm.x,IF(_xlpm.x&lt;&gt;"",TRIM(CLEAN(LEFT(_xlpm.x,FIND(".",_xlpm.x &amp; ".")-1))),""))))))</f>
        <v/>
      </c>
      <c r="D829">
        <v>23.31</v>
      </c>
      <c r="E829">
        <v>25.79</v>
      </c>
      <c r="F829" t="str">
        <f>_xlfn.LET(_xlpm.raw,_xlfn.XLOOKUP(A829,SITE1!$C$4:$C$1313,SITE1!$E$4:$E$1313),_xlpm.cleanRaw,SUBSTITUTE(SUBSTITUTE(_xlpm.raw,"_PIN","."),"PIN","."),_xlpm.mainPart,MID(_xlpm.cleanRaw,2,FIND(".",_xlpm.cleanRaw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601036</v>
      </c>
      <c r="G829" t="str">
        <f>_xlfn.LET(_xlpm.raw,_xlfn.XLOOKUP(A829,SITE3!$C$4:$C$1313,SITE3!$E$4:$E$1313),_xlpm.cleanRaw,SUBSTITUTE(SUBSTITUTE(_xlpm.raw,"_PIN","."),"PIN","."),_xlpm.mainPart,MID(_xlpm.cleanRaw,2,FIND(".",_xlpm.cleanRaw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503036</v>
      </c>
      <c r="H829" t="str">
        <f>_xlfn.LET(_xlpm.raw,_xlfn.XLOOKUP(A829,SITE5!$C$4:$C$1313,SITE5!$E$4:$E$1313),_xlpm.cleanRaw,SUBSTITUTE(SUBSTITUTE(_xlpm.raw,"_PIN","."),"PIN","."),_xlpm.mainPart,MID(_xlpm.cleanRaw,2,FIND(".",_xlpm.cleanRaw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829" t="str">
        <f>""</f>
        <v/>
      </c>
      <c r="J829" t="str">
        <f t="shared" si="12"/>
        <v>BW22;GPP_I_8_GBE_PCI_DIS_N;;23.31;25.79;601036;503036;709036;</v>
      </c>
    </row>
    <row r="830" spans="1:10">
      <c r="A830" t="s">
        <v>3611</v>
      </c>
      <c r="B830" t="str">
        <f>_xlfn.XLOOKUP(A830,SITE1!$R$4:$R$1313,SITE1!$S$4:$S$1313)</f>
        <v>GPP_I_5_DO_RESET_OUTB</v>
      </c>
      <c r="C830" t="str" cm="1">
        <f t="array" ref="C830">_xlfn.TEXTJOIN(",",TRUE,_xlfn.UNIQUE(TRANSPOSE(_xlfn.MAP(_xlfn.XLOOKUP(A830,SITE1!$C$4:$C$1313,SITE1!$F$4:$L$1313),_xlfn.LAMBDA(_xlpm.x,IF(_xlpm.x&lt;&gt;"",TRIM(CLEAN(LEFT(_xlpm.x,FIND(".",_xlpm.x &amp; ".")-1))),""))))))</f>
        <v/>
      </c>
      <c r="D830">
        <v>22.31</v>
      </c>
      <c r="E830">
        <v>25.79</v>
      </c>
      <c r="F830" t="str">
        <f>_xlfn.LET(_xlpm.raw,_xlfn.XLOOKUP(A830,SITE1!$C$4:$C$1313,SITE1!$E$4:$E$1313),_xlpm.cleanRaw,SUBSTITUTE(SUBSTITUTE(_xlpm.raw,"_PIN","."),"PIN","."),_xlpm.mainPart,MID(_xlpm.cleanRaw,2,FIND(".",_xlpm.cleanRaw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603105</v>
      </c>
      <c r="G830" t="str">
        <f>_xlfn.LET(_xlpm.raw,_xlfn.XLOOKUP(A830,SITE3!$C$4:$C$1313,SITE3!$E$4:$E$1313),_xlpm.cleanRaw,SUBSTITUTE(SUBSTITUTE(_xlpm.raw,"_PIN","."),"PIN","."),_xlpm.mainPart,MID(_xlpm.cleanRaw,2,FIND(".",_xlpm.cleanRaw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501105</v>
      </c>
      <c r="H830" t="str">
        <f>_xlfn.LET(_xlpm.raw,_xlfn.XLOOKUP(A830,SITE5!$C$4:$C$1313,SITE5!$E$4:$E$1313),_xlpm.cleanRaw,SUBSTITUTE(SUBSTITUTE(_xlpm.raw,"_PIN","."),"PIN","."),_xlpm.mainPart,MID(_xlpm.cleanRaw,2,FIND(".",_xlpm.cleanRaw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707105</v>
      </c>
      <c r="I830" t="str">
        <f>""</f>
        <v/>
      </c>
      <c r="J830" t="str">
        <f t="shared" si="12"/>
        <v>BW24;GPP_I_5_DO_RESET_OUTB;;22.31;25.79;603105;501105;707105;</v>
      </c>
    </row>
    <row r="831" spans="1:10">
      <c r="A831" t="s">
        <v>3612</v>
      </c>
      <c r="B831" t="str">
        <f>_xlfn.XLOOKUP(A831,SITE1!$R$4:$R$1313,SITE1!$S$4:$S$1313)</f>
        <v>VSS</v>
      </c>
      <c r="C831" t="str" cm="1">
        <f t="array" ref="C831">_xlfn.TEXTJOIN(",",TRUE,_xlfn.UNIQUE(TRANSPOSE(_xlfn.MAP(_xlfn.XLOOKUP(A831,SITE1!$C$4:$C$1313,SITE1!$F$4:$L$1313),_xlfn.LAMBDA(_xlpm.x,IF(_xlpm.x&lt;&gt;"",TRIM(CLEAN(LEFT(_xlpm.x,FIND(".",_xlpm.x &amp; ".")-1))),""))))))</f>
        <v/>
      </c>
      <c r="D831">
        <v>21.31</v>
      </c>
      <c r="E831">
        <v>25.79</v>
      </c>
      <c r="F831" t="str">
        <f>_xlfn.LET(_xlpm.raw,_xlfn.XLOOKUP(A831,SITE1!$C$4:$C$1313,SITE1!$E$4:$E$1313),_xlpm.cleanRaw,SUBSTITUTE(SUBSTITUTE(_xlpm.raw,"_PIN","."),"PIN","."),_xlpm.mainPart,MID(_xlpm.cleanRaw,2,FIND(".",_xlpm.cleanRaw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1" t="str">
        <f>_xlfn.LET(_xlpm.raw,_xlfn.XLOOKUP(A831,SITE3!$C$4:$C$1313,SITE3!$E$4:$E$1313),_xlpm.cleanRaw,SUBSTITUTE(SUBSTITUTE(_xlpm.raw,"_PIN","."),"PIN","."),_xlpm.mainPart,MID(_xlpm.cleanRaw,2,FIND(".",_xlpm.cleanRaw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1" t="str">
        <f>_xlfn.LET(_xlpm.raw,_xlfn.XLOOKUP(A831,SITE5!$C$4:$C$1313,SITE5!$E$4:$E$1313),_xlpm.cleanRaw,SUBSTITUTE(SUBSTITUTE(_xlpm.raw,"_PIN","."),"PIN","."),_xlpm.mainPart,MID(_xlpm.cleanRaw,2,FIND(".",_xlpm.cleanRaw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1" t="str">
        <f>""</f>
        <v/>
      </c>
      <c r="J831" t="str">
        <f t="shared" si="12"/>
        <v>BW26;VSS;;21.31;25.79;;;;</v>
      </c>
    </row>
    <row r="832" spans="1:10">
      <c r="A832" t="s">
        <v>4118</v>
      </c>
      <c r="B832" t="str">
        <f>_xlfn.XLOOKUP(A832,SITE1!$R$4:$R$1313,SITE1!$S$4:$S$1313)</f>
        <v>GPP_C_0_SMBCLK</v>
      </c>
      <c r="C832" t="str" cm="1">
        <f t="array" ref="C832">_xlfn.TEXTJOIN(",",TRUE,_xlfn.UNIQUE(TRANSPOSE(_xlfn.MAP(_xlfn.XLOOKUP(A832,SITE1!$C$4:$C$1313,SITE1!$F$4:$L$1313),_xlfn.LAMBDA(_xlpm.x,IF(_xlpm.x&lt;&gt;"",TRIM(CLEAN(LEFT(_xlpm.x,FIND(".",_xlpm.x &amp; ".")-1))),""))))))</f>
        <v/>
      </c>
      <c r="D832">
        <v>20.309999999999999</v>
      </c>
      <c r="E832">
        <v>25.79</v>
      </c>
      <c r="F832" t="str">
        <f>_xlfn.LET(_xlpm.raw,_xlfn.XLOOKUP(A832,SITE1!$C$4:$C$1313,SITE1!$E$4:$E$1313),_xlpm.cleanRaw,SUBSTITUTE(SUBSTITUTE(_xlpm.raw,"_PIN","."),"PIN","."),_xlpm.mainPart,MID(_xlpm.cleanRaw,2,FIND(".",_xlpm.cleanRaw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603115</v>
      </c>
      <c r="G832" t="str">
        <f>_xlfn.LET(_xlpm.raw,_xlfn.XLOOKUP(A832,SITE3!$C$4:$C$1313,SITE3!$E$4:$E$1313),_xlpm.cleanRaw,SUBSTITUTE(SUBSTITUTE(_xlpm.raw,"_PIN","."),"PIN","."),_xlpm.mainPart,MID(_xlpm.cleanRaw,2,FIND(".",_xlpm.cleanRaw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501115</v>
      </c>
      <c r="H832" t="str">
        <f>_xlfn.LET(_xlpm.raw,_xlfn.XLOOKUP(A832,SITE5!$C$4:$C$1313,SITE5!$E$4:$E$1313),_xlpm.cleanRaw,SUBSTITUTE(SUBSTITUTE(_xlpm.raw,"_PIN","."),"PIN","."),_xlpm.mainPart,MID(_xlpm.cleanRaw,2,FIND(".",_xlpm.cleanRaw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707115</v>
      </c>
      <c r="I832" t="str">
        <f>""</f>
        <v/>
      </c>
      <c r="J832" t="str">
        <f t="shared" si="12"/>
        <v>BW28;GPP_C_0_SMBCLK;;20.31;25.79;603115;501115;707115;</v>
      </c>
    </row>
    <row r="833" spans="1:10">
      <c r="A833" t="s">
        <v>4154</v>
      </c>
      <c r="B833" t="str">
        <f>_xlfn.XLOOKUP(A833,SITE1!$R$4:$R$1313,SITE1!$S$4:$S$1313)</f>
        <v>GPP_C_4_SML0DATA_SML0DATAIE</v>
      </c>
      <c r="C833" t="str" cm="1">
        <f t="array" ref="C833">_xlfn.TEXTJOIN(",",TRUE,_xlfn.UNIQUE(TRANSPOSE(_xlfn.MAP(_xlfn.XLOOKUP(A833,SITE1!$C$4:$C$1313,SITE1!$F$4:$L$1313),_xlfn.LAMBDA(_xlpm.x,IF(_xlpm.x&lt;&gt;"",TRIM(CLEAN(LEFT(_xlpm.x,FIND(".",_xlpm.x &amp; ".")-1))),""))))))</f>
        <v/>
      </c>
      <c r="D833">
        <v>19.309999999999999</v>
      </c>
      <c r="E833">
        <v>25.79</v>
      </c>
      <c r="F833" t="str">
        <f>_xlfn.LET(_xlpm.raw,_xlfn.XLOOKUP(A833,SITE1!$C$4:$C$1313,SITE1!$E$4:$E$1313),_xlpm.cleanRaw,SUBSTITUTE(SUBSTITUTE(_xlpm.raw,"_PIN","."),"PIN","."),_xlpm.mainPart,MID(_xlpm.cleanRaw,2,FIND(".",_xlpm.cleanRaw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603113</v>
      </c>
      <c r="G833" t="str">
        <f>_xlfn.LET(_xlpm.raw,_xlfn.XLOOKUP(A833,SITE3!$C$4:$C$1313,SITE3!$E$4:$E$1313),_xlpm.cleanRaw,SUBSTITUTE(SUBSTITUTE(_xlpm.raw,"_PIN","."),"PIN","."),_xlpm.mainPart,MID(_xlpm.cleanRaw,2,FIND(".",_xlpm.cleanRaw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501113</v>
      </c>
      <c r="H833" t="str">
        <f>_xlfn.LET(_xlpm.raw,_xlfn.XLOOKUP(A833,SITE5!$C$4:$C$1313,SITE5!$E$4:$E$1313),_xlpm.cleanRaw,SUBSTITUTE(SUBSTITUTE(_xlpm.raw,"_PIN","."),"PIN","."),_xlpm.mainPart,MID(_xlpm.cleanRaw,2,FIND(".",_xlpm.cleanRaw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707113</v>
      </c>
      <c r="I833" t="str">
        <f>""</f>
        <v/>
      </c>
      <c r="J833" t="str">
        <f t="shared" si="12"/>
        <v>BW30;GPP_C_4_SML0DATA_SML0DATAIE;;19.31;25.79;603113;501113;707113;</v>
      </c>
    </row>
    <row r="834" spans="1:10">
      <c r="A834" t="s">
        <v>4162</v>
      </c>
      <c r="B834" t="str">
        <f>_xlfn.XLOOKUP(A834,SITE1!$R$4:$R$1313,SITE1!$S$4:$S$1313)</f>
        <v>GPP_C_8</v>
      </c>
      <c r="C834" t="str" cm="1">
        <f t="array" ref="C834">_xlfn.TEXTJOIN(",",TRUE,_xlfn.UNIQUE(TRANSPOSE(_xlfn.MAP(_xlfn.XLOOKUP(A834,SITE1!$C$4:$C$1313,SITE1!$F$4:$L$1313),_xlfn.LAMBDA(_xlpm.x,IF(_xlpm.x&lt;&gt;"",TRIM(CLEAN(LEFT(_xlpm.x,FIND(".",_xlpm.x &amp; ".")-1))),""))))))</f>
        <v/>
      </c>
      <c r="D834">
        <v>18.309999999999999</v>
      </c>
      <c r="E834">
        <v>25.79</v>
      </c>
      <c r="F834" t="str">
        <f>_xlfn.LET(_xlpm.raw,_xlfn.XLOOKUP(A834,SITE1!$C$4:$C$1313,SITE1!$E$4:$E$1313),_xlpm.cleanRaw,SUBSTITUTE(SUBSTITUTE(_xlpm.raw,"_PIN","."),"PIN","."),_xlpm.mainPart,MID(_xlpm.cleanRaw,2,FIND(".",_xlpm.cleanRaw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603116</v>
      </c>
      <c r="G834" t="str">
        <f>_xlfn.LET(_xlpm.raw,_xlfn.XLOOKUP(A834,SITE3!$C$4:$C$1313,SITE3!$E$4:$E$1313),_xlpm.cleanRaw,SUBSTITUTE(SUBSTITUTE(_xlpm.raw,"_PIN","."),"PIN","."),_xlpm.mainPart,MID(_xlpm.cleanRaw,2,FIND(".",_xlpm.cleanRaw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501116</v>
      </c>
      <c r="H834" t="str">
        <f>_xlfn.LET(_xlpm.raw,_xlfn.XLOOKUP(A834,SITE5!$C$4:$C$1313,SITE5!$E$4:$E$1313),_xlpm.cleanRaw,SUBSTITUTE(SUBSTITUTE(_xlpm.raw,"_PIN","."),"PIN","."),_xlpm.mainPart,MID(_xlpm.cleanRaw,2,FIND(".",_xlpm.cleanRaw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707116</v>
      </c>
      <c r="I834" t="str">
        <f>""</f>
        <v/>
      </c>
      <c r="J834" t="str">
        <f t="shared" ref="J834:J897" si="13">A834&amp;";"&amp;B834&amp;";"&amp;C834&amp;";"&amp;D834&amp;";"&amp;E834&amp;";"&amp;F834&amp;";"&amp;G834&amp;";"&amp;H834&amp;";"&amp;I834</f>
        <v>BW32;GPP_C_8;;18.31;25.79;603116;501116;707116;</v>
      </c>
    </row>
    <row r="835" spans="1:10">
      <c r="A835" t="s">
        <v>4156</v>
      </c>
      <c r="B835" t="str">
        <f>_xlfn.XLOOKUP(A835,SITE1!$R$4:$R$1313,SITE1!$S$4:$S$1313)</f>
        <v>GPP_C_5_SML0ALERTB_SML0ALERTBIE</v>
      </c>
      <c r="C835" t="str" cm="1">
        <f t="array" ref="C835">_xlfn.TEXTJOIN(",",TRUE,_xlfn.UNIQUE(TRANSPOSE(_xlfn.MAP(_xlfn.XLOOKUP(A835,SITE1!$C$4:$C$1313,SITE1!$F$4:$L$1313),_xlfn.LAMBDA(_xlpm.x,IF(_xlpm.x&lt;&gt;"",TRIM(CLEAN(LEFT(_xlpm.x,FIND(".",_xlpm.x &amp; ".")-1))),""))))))</f>
        <v/>
      </c>
      <c r="D835">
        <v>17.309999999999999</v>
      </c>
      <c r="E835">
        <v>25.79</v>
      </c>
      <c r="F835" t="str">
        <f>_xlfn.LET(_xlpm.raw,_xlfn.XLOOKUP(A835,SITE1!$C$4:$C$1313,SITE1!$E$4:$E$1313),_xlpm.cleanRaw,SUBSTITUTE(SUBSTITUTE(_xlpm.raw,"_PIN","."),"PIN","."),_xlpm.mainPart,MID(_xlpm.cleanRaw,2,FIND(".",_xlpm.cleanRaw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835" t="str">
        <f>_xlfn.LET(_xlpm.raw,_xlfn.XLOOKUP(A835,SITE3!$C$4:$C$1313,SITE3!$E$4:$E$1313),_xlpm.cleanRaw,SUBSTITUTE(SUBSTITUTE(_xlpm.raw,"_PIN","."),"PIN","."),_xlpm.mainPart,MID(_xlpm.cleanRaw,2,FIND(".",_xlpm.cleanRaw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503014</v>
      </c>
      <c r="H835" t="str">
        <f>_xlfn.LET(_xlpm.raw,_xlfn.XLOOKUP(A835,SITE5!$C$4:$C$1313,SITE5!$E$4:$E$1313),_xlpm.cleanRaw,SUBSTITUTE(SUBSTITUTE(_xlpm.raw,"_PIN","."),"PIN","."),_xlpm.mainPart,MID(_xlpm.cleanRaw,2,FIND(".",_xlpm.cleanRaw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709014</v>
      </c>
      <c r="I835" t="str">
        <f>""</f>
        <v/>
      </c>
      <c r="J835" t="str">
        <f t="shared" si="13"/>
        <v>BW34;GPP_C_5_SML0ALERTB_SML0ALERTBIE;;17.31;25.79;601014;503014;709014;</v>
      </c>
    </row>
    <row r="836" spans="1:10">
      <c r="A836" t="s">
        <v>4135</v>
      </c>
      <c r="B836" t="str">
        <f>_xlfn.XLOOKUP(A836,SITE1!$R$4:$R$1313,SITE1!$S$4:$S$1313)</f>
        <v>GPP_C_16</v>
      </c>
      <c r="C836" t="str" cm="1">
        <f t="array" ref="C836">_xlfn.TEXTJOIN(",",TRUE,_xlfn.UNIQUE(TRANSPOSE(_xlfn.MAP(_xlfn.XLOOKUP(A836,SITE1!$C$4:$C$1313,SITE1!$F$4:$L$1313),_xlfn.LAMBDA(_xlpm.x,IF(_xlpm.x&lt;&gt;"",TRIM(CLEAN(LEFT(_xlpm.x,FIND(".",_xlpm.x &amp; ".")-1))),""))))))</f>
        <v/>
      </c>
      <c r="D836">
        <v>16.309999999999999</v>
      </c>
      <c r="E836">
        <v>25.79</v>
      </c>
      <c r="F836" t="str">
        <f>_xlfn.LET(_xlpm.raw,_xlfn.XLOOKUP(A836,SITE1!$C$4:$C$1313,SITE1!$E$4:$E$1313),_xlpm.cleanRaw,SUBSTITUTE(SUBSTITUTE(_xlpm.raw,"_PIN","."),"PIN","."),_xlpm.mainPart,MID(_xlpm.cleanRaw,2,FIND(".",_xlpm.cleanRaw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836" t="str">
        <f>_xlfn.LET(_xlpm.raw,_xlfn.XLOOKUP(A836,SITE3!$C$4:$C$1313,SITE3!$E$4:$E$1313),_xlpm.cleanRaw,SUBSTITUTE(SUBSTITUTE(_xlpm.raw,"_PIN","."),"PIN","."),_xlpm.mainPart,MID(_xlpm.cleanRaw,2,FIND(".",_xlpm.cleanRaw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503016</v>
      </c>
      <c r="H836" t="str">
        <f>_xlfn.LET(_xlpm.raw,_xlfn.XLOOKUP(A836,SITE5!$C$4:$C$1313,SITE5!$E$4:$E$1313),_xlpm.cleanRaw,SUBSTITUTE(SUBSTITUTE(_xlpm.raw,"_PIN","."),"PIN","."),_xlpm.mainPart,MID(_xlpm.cleanRaw,2,FIND(".",_xlpm.cleanRaw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709016</v>
      </c>
      <c r="I836" t="str">
        <f>""</f>
        <v/>
      </c>
      <c r="J836" t="str">
        <f t="shared" si="13"/>
        <v>BW37;GPP_C_16;;16.31;25.79;601016;503016;709016;</v>
      </c>
    </row>
    <row r="837" spans="1:10">
      <c r="A837" t="s">
        <v>4141</v>
      </c>
      <c r="B837" t="str">
        <f>_xlfn.XLOOKUP(A837,SITE1!$R$4:$R$1313,SITE1!$S$4:$S$1313)</f>
        <v>GPP_C_19</v>
      </c>
      <c r="C837" t="str" cm="1">
        <f t="array" ref="C837">_xlfn.TEXTJOIN(",",TRUE,_xlfn.UNIQUE(TRANSPOSE(_xlfn.MAP(_xlfn.XLOOKUP(A837,SITE1!$C$4:$C$1313,SITE1!$F$4:$L$1313),_xlfn.LAMBDA(_xlpm.x,IF(_xlpm.x&lt;&gt;"",TRIM(CLEAN(LEFT(_xlpm.x,FIND(".",_xlpm.x &amp; ".")-1))),""))))))</f>
        <v/>
      </c>
      <c r="D837">
        <v>15.309999999999899</v>
      </c>
      <c r="E837">
        <v>25.79</v>
      </c>
      <c r="F837" t="str">
        <f>_xlfn.LET(_xlpm.raw,_xlfn.XLOOKUP(A837,SITE1!$C$4:$C$1313,SITE1!$E$4:$E$1313),_xlpm.cleanRaw,SUBSTITUTE(SUBSTITUTE(_xlpm.raw,"_PIN","."),"PIN","."),_xlpm.mainPart,MID(_xlpm.cleanRaw,2,FIND(".",_xlpm.cleanRaw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837" t="str">
        <f>_xlfn.LET(_xlpm.raw,_xlfn.XLOOKUP(A837,SITE3!$C$4:$C$1313,SITE3!$E$4:$E$1313),_xlpm.cleanRaw,SUBSTITUTE(SUBSTITUTE(_xlpm.raw,"_PIN","."),"PIN","."),_xlpm.mainPart,MID(_xlpm.cleanRaw,2,FIND(".",_xlpm.cleanRaw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503015</v>
      </c>
      <c r="H837" t="str">
        <f>_xlfn.LET(_xlpm.raw,_xlfn.XLOOKUP(A837,SITE5!$C$4:$C$1313,SITE5!$E$4:$E$1313),_xlpm.cleanRaw,SUBSTITUTE(SUBSTITUTE(_xlpm.raw,"_PIN","."),"PIN","."),_xlpm.mainPart,MID(_xlpm.cleanRaw,2,FIND(".",_xlpm.cleanRaw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837" t="str">
        <f>""</f>
        <v/>
      </c>
      <c r="J837" t="str">
        <f t="shared" si="13"/>
        <v>BW39;GPP_C_19;;15.3099999999999;25.79;601015;503015;709015;</v>
      </c>
    </row>
    <row r="838" spans="1:10">
      <c r="A838" t="s">
        <v>4206</v>
      </c>
      <c r="B838" t="str">
        <f>_xlfn.XLOOKUP(A838,SITE1!$R$4:$R$1313,SITE1!$S$4:$S$1313)</f>
        <v>GPP_D_6_SSP0_TXD</v>
      </c>
      <c r="C838" t="str" cm="1">
        <f t="array" ref="C838">_xlfn.TEXTJOIN(",",TRUE,_xlfn.UNIQUE(TRANSPOSE(_xlfn.MAP(_xlfn.XLOOKUP(A838,SITE1!$C$4:$C$1313,SITE1!$F$4:$L$1313),_xlfn.LAMBDA(_xlpm.x,IF(_xlpm.x&lt;&gt;"",TRIM(CLEAN(LEFT(_xlpm.x,FIND(".",_xlpm.x &amp; ".")-1))),""))))))</f>
        <v/>
      </c>
      <c r="D838">
        <v>14.309999999999899</v>
      </c>
      <c r="E838">
        <v>25.79</v>
      </c>
      <c r="F838" t="str">
        <f>_xlfn.LET(_xlpm.raw,_xlfn.XLOOKUP(A838,SITE1!$C$4:$C$1313,SITE1!$E$4:$E$1313),_xlpm.cleanRaw,SUBSTITUTE(SUBSTITUTE(_xlpm.raw,"_PIN","."),"PIN","."),_xlpm.mainPart,MID(_xlpm.cleanRaw,2,FIND(".",_xlpm.cleanRaw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602047</v>
      </c>
      <c r="G838" t="str">
        <f>_xlfn.LET(_xlpm.raw,_xlfn.XLOOKUP(A838,SITE3!$C$4:$C$1313,SITE3!$E$4:$E$1313),_xlpm.cleanRaw,SUBSTITUTE(SUBSTITUTE(_xlpm.raw,"_PIN","."),"PIN","."),_xlpm.mainPart,MID(_xlpm.cleanRaw,2,FIND(".",_xlpm.cleanRaw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502045</v>
      </c>
      <c r="H838" t="str">
        <f>_xlfn.LET(_xlpm.raw,_xlfn.XLOOKUP(A838,SITE5!$C$4:$C$1313,SITE5!$E$4:$E$1313),_xlpm.cleanRaw,SUBSTITUTE(SUBSTITUTE(_xlpm.raw,"_PIN","."),"PIN","."),_xlpm.mainPart,MID(_xlpm.cleanRaw,2,FIND(".",_xlpm.cleanRaw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708047</v>
      </c>
      <c r="I838" t="str">
        <f>""</f>
        <v/>
      </c>
      <c r="J838" t="str">
        <f t="shared" si="13"/>
        <v>BW41;GPP_D_6_SSP0_TXD;;14.3099999999999;25.79;602047;502045;708047;</v>
      </c>
    </row>
    <row r="839" spans="1:10">
      <c r="A839" t="s">
        <v>4180</v>
      </c>
      <c r="B839" t="str">
        <f>_xlfn.XLOOKUP(A839,SITE1!$R$4:$R$1313,SITE1!$S$4:$S$1313)</f>
        <v>GPP_D_15_SSATA_SDATAOUT0</v>
      </c>
      <c r="C839" t="str" cm="1">
        <f t="array" ref="C839">_xlfn.TEXTJOIN(",",TRUE,_xlfn.UNIQUE(TRANSPOSE(_xlfn.MAP(_xlfn.XLOOKUP(A839,SITE1!$C$4:$C$1313,SITE1!$F$4:$L$1313),_xlfn.LAMBDA(_xlpm.x,IF(_xlpm.x&lt;&gt;"",TRIM(CLEAN(LEFT(_xlpm.x,FIND(".",_xlpm.x &amp; ".")-1))),""))))))</f>
        <v/>
      </c>
      <c r="D839">
        <v>13.309999999999899</v>
      </c>
      <c r="E839">
        <v>25.79</v>
      </c>
      <c r="F839" t="str">
        <f>_xlfn.LET(_xlpm.raw,_xlfn.XLOOKUP(A839,SITE1!$C$4:$C$1313,SITE1!$E$4:$E$1313),_xlpm.cleanRaw,SUBSTITUTE(SUBSTITUTE(_xlpm.raw,"_PIN","."),"PIN","."),_xlpm.mainPart,MID(_xlpm.cleanRaw,2,FIND(".",_xlpm.cleanRaw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G839" t="str">
        <f>_xlfn.LET(_xlpm.raw,_xlfn.XLOOKUP(A839,SITE3!$C$4:$C$1313,SITE3!$E$4:$E$1313),_xlpm.cleanRaw,SUBSTITUTE(SUBSTITUTE(_xlpm.raw,"_PIN","."),"PIN","."),_xlpm.mainPart,MID(_xlpm.cleanRaw,2,FIND(".",_xlpm.cleanRaw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505054</v>
      </c>
      <c r="H839" t="str">
        <f>_xlfn.LET(_xlpm.raw,_xlfn.XLOOKUP(A839,SITE5!$C$4:$C$1313,SITE5!$E$4:$E$1313),_xlpm.cleanRaw,SUBSTITUTE(SUBSTITUTE(_xlpm.raw,"_PIN","."),"PIN","."),_xlpm.mainPart,MID(_xlpm.cleanRaw,2,FIND(".",_xlpm.cleanRaw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808053</v>
      </c>
      <c r="I839" t="str">
        <f>""</f>
        <v/>
      </c>
      <c r="J839" t="str">
        <f t="shared" si="13"/>
        <v>BW43;GPP_D_15_SSATA_SDATAOUT0;;13.3099999999999;25.79;508055;505054;808053;</v>
      </c>
    </row>
    <row r="840" spans="1:10">
      <c r="A840" t="s">
        <v>4200</v>
      </c>
      <c r="B840" t="str">
        <f>_xlfn.XLOOKUP(A840,SITE1!$R$4:$R$1313,SITE1!$S$4:$S$1313)</f>
        <v>GPP_D_3</v>
      </c>
      <c r="C840" t="str" cm="1">
        <f t="array" ref="C840">_xlfn.TEXTJOIN(",",TRUE,_xlfn.UNIQUE(TRANSPOSE(_xlfn.MAP(_xlfn.XLOOKUP(A840,SITE1!$C$4:$C$1313,SITE1!$F$4:$L$1313),_xlfn.LAMBDA(_xlpm.x,IF(_xlpm.x&lt;&gt;"",TRIM(CLEAN(LEFT(_xlpm.x,FIND(".",_xlpm.x &amp; ".")-1))),""))))))</f>
        <v/>
      </c>
      <c r="D840">
        <v>12.309999999999899</v>
      </c>
      <c r="E840">
        <v>25.79</v>
      </c>
      <c r="F840" t="str">
        <f>_xlfn.LET(_xlpm.raw,_xlfn.XLOOKUP(A840,SITE1!$C$4:$C$1313,SITE1!$E$4:$E$1313),_xlpm.cleanRaw,SUBSTITUTE(SUBSTITUTE(_xlpm.raw,"_PIN","."),"PIN","."),_xlpm.mainPart,MID(_xlpm.cleanRaw,2,FIND(".",_xlpm.cleanRaw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602045</v>
      </c>
      <c r="G840" t="str">
        <f>_xlfn.LET(_xlpm.raw,_xlfn.XLOOKUP(A840,SITE3!$C$4:$C$1313,SITE3!$E$4:$E$1313),_xlpm.cleanRaw,SUBSTITUTE(SUBSTITUTE(_xlpm.raw,"_PIN","."),"PIN","."),_xlpm.mainPart,MID(_xlpm.cleanRaw,2,FIND(".",_xlpm.cleanRaw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502084</v>
      </c>
      <c r="H840" t="str">
        <f>_xlfn.LET(_xlpm.raw,_xlfn.XLOOKUP(A840,SITE5!$C$4:$C$1313,SITE5!$E$4:$E$1313),_xlpm.cleanRaw,SUBSTITUTE(SUBSTITUTE(_xlpm.raw,"_PIN","."),"PIN","."),_xlpm.mainPart,MID(_xlpm.cleanRaw,2,FIND(".",_xlpm.cleanRaw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708045</v>
      </c>
      <c r="I840" t="str">
        <f>""</f>
        <v/>
      </c>
      <c r="J840" t="str">
        <f t="shared" si="13"/>
        <v>BW45;GPP_D_3;;12.3099999999999;25.79;602045;502084;708045;</v>
      </c>
    </row>
    <row r="841" spans="1:10">
      <c r="A841" t="s">
        <v>4184</v>
      </c>
      <c r="B841" t="str">
        <f>_xlfn.XLOOKUP(A841,SITE1!$R$4:$R$1313,SITE1!$S$4:$S$1313)</f>
        <v>GPP_D_17_DMIC_CLK_1</v>
      </c>
      <c r="C841" t="str" cm="1">
        <f t="array" ref="C841">_xlfn.TEXTJOIN(",",TRUE,_xlfn.UNIQUE(TRANSPOSE(_xlfn.MAP(_xlfn.XLOOKUP(A841,SITE1!$C$4:$C$1313,SITE1!$F$4:$L$1313),_xlfn.LAMBDA(_xlpm.x,IF(_xlpm.x&lt;&gt;"",TRIM(CLEAN(LEFT(_xlpm.x,FIND(".",_xlpm.x &amp; ".")-1))),""))))))</f>
        <v/>
      </c>
      <c r="D841">
        <v>11.309999999999899</v>
      </c>
      <c r="E841">
        <v>25.79</v>
      </c>
      <c r="F841" t="str">
        <f>_xlfn.LET(_xlpm.raw,_xlfn.XLOOKUP(A841,SITE1!$C$4:$C$1313,SITE1!$E$4:$E$1313),_xlpm.cleanRaw,SUBSTITUTE(SUBSTITUTE(_xlpm.raw,"_PIN","."),"PIN","."),_xlpm.mainPart,MID(_xlpm.cleanRaw,2,FIND(".",_xlpm.cleanRaw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509006</v>
      </c>
      <c r="G841" t="str">
        <f>_xlfn.LET(_xlpm.raw,_xlfn.XLOOKUP(A841,SITE3!$C$4:$C$1313,SITE3!$E$4:$E$1313),_xlpm.cleanRaw,SUBSTITUTE(SUBSTITUTE(_xlpm.raw,"_PIN","."),"PIN","."),_xlpm.mainPart,MID(_xlpm.cleanRaw,2,FIND(".",_xlpm.cleanRaw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H841" t="str">
        <f>_xlfn.LET(_xlpm.raw,_xlfn.XLOOKUP(A841,SITE5!$C$4:$C$1313,SITE5!$E$4:$E$1313),_xlpm.cleanRaw,SUBSTITUTE(SUBSTITUTE(_xlpm.raw,"_PIN","."),"PIN","."),_xlpm.mainPart,MID(_xlpm.cleanRaw,2,FIND(".",_xlpm.cleanRaw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I841" t="str">
        <f>""</f>
        <v/>
      </c>
      <c r="J841" t="str">
        <f t="shared" si="13"/>
        <v>BW48;GPP_D_17_DMIC_CLK_1;;11.3099999999999;25.79;509006;505051;808079;</v>
      </c>
    </row>
    <row r="842" spans="1:10">
      <c r="A842" t="s">
        <v>3974</v>
      </c>
      <c r="B842" t="str">
        <f>_xlfn.XLOOKUP(A842,SITE1!$R$4:$R$1313,SITE1!$S$4:$S$1313)</f>
        <v>CLOCKSE_BMCCLK</v>
      </c>
      <c r="C842" t="str" cm="1">
        <f t="array" ref="C842">_xlfn.TEXTJOIN(",",TRUE,_xlfn.UNIQUE(TRANSPOSE(_xlfn.MAP(_xlfn.XLOOKUP(A842,SITE1!$C$4:$C$1313,SITE1!$F$4:$L$1313),_xlfn.LAMBDA(_xlpm.x,IF(_xlpm.x&lt;&gt;"",TRIM(CLEAN(LEFT(_xlpm.x,FIND(".",_xlpm.x &amp; ".")-1))),""))))))</f>
        <v/>
      </c>
      <c r="D842">
        <v>10.309999999999899</v>
      </c>
      <c r="E842">
        <v>25.79</v>
      </c>
      <c r="F842" t="str">
        <f>_xlfn.LET(_xlpm.raw,_xlfn.XLOOKUP(A842,SITE1!$C$4:$C$1313,SITE1!$E$4:$E$1313),_xlpm.cleanRaw,SUBSTITUTE(SUBSTITUTE(_xlpm.raw,"_PIN","."),"PIN","."),_xlpm.mainPart,MID(_xlpm.cleanRaw,2,FIND(".",_xlpm.cleanRaw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508072</v>
      </c>
      <c r="G842" t="str">
        <f>_xlfn.LET(_xlpm.raw,_xlfn.XLOOKUP(A842,SITE3!$C$4:$C$1313,SITE3!$E$4:$E$1313),_xlpm.cleanRaw,SUBSTITUTE(SUBSTITUTE(_xlpm.raw,"_PIN","."),"PIN","."),_xlpm.mainPart,MID(_xlpm.cleanRaw,2,FIND(".",_xlpm.cleanRaw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H842" t="str">
        <f>_xlfn.LET(_xlpm.raw,_xlfn.XLOOKUP(A842,SITE5!$C$4:$C$1313,SITE5!$E$4:$E$1313),_xlpm.cleanRaw,SUBSTITUTE(SUBSTITUTE(_xlpm.raw,"_PIN","."),"PIN","."),_xlpm.mainPart,MID(_xlpm.cleanRaw,2,FIND(".",_xlpm.cleanRaw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808072</v>
      </c>
      <c r="I842" t="str">
        <f>""</f>
        <v/>
      </c>
      <c r="J842" t="str">
        <f t="shared" si="13"/>
        <v>BW50;CLOCKSE_BMCCLK;;10.3099999999999;25.79;508072;506013;808072;</v>
      </c>
    </row>
    <row r="843" spans="1:10">
      <c r="A843" t="s">
        <v>5376</v>
      </c>
      <c r="B843" t="str">
        <f>_xlfn.XLOOKUP(A843,SITE1!$R$4:$R$1313,SITE1!$S$4:$S$1313)</f>
        <v>VSS</v>
      </c>
      <c r="C843" t="str" cm="1">
        <f t="array" ref="C843">_xlfn.TEXTJOIN(",",TRUE,_xlfn.UNIQUE(TRANSPOSE(_xlfn.MAP(_xlfn.XLOOKUP(A843,SITE1!$C$4:$C$1313,SITE1!$F$4:$L$1313),_xlfn.LAMBDA(_xlpm.x,IF(_xlpm.x&lt;&gt;"",TRIM(CLEAN(LEFT(_xlpm.x,FIND(".",_xlpm.x &amp; ".")-1))),""))))))</f>
        <v/>
      </c>
      <c r="D843">
        <v>9.3099999999999898</v>
      </c>
      <c r="E843">
        <v>25.79</v>
      </c>
      <c r="F843" t="str">
        <f>_xlfn.LET(_xlpm.raw,_xlfn.XLOOKUP(A843,SITE1!$C$4:$C$1313,SITE1!$E$4:$E$1313),_xlpm.cleanRaw,SUBSTITUTE(SUBSTITUTE(_xlpm.raw,"_PIN","."),"PIN","."),_xlpm.mainPart,MID(_xlpm.cleanRaw,2,FIND(".",_xlpm.cleanRaw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3" t="str">
        <f>_xlfn.LET(_xlpm.raw,_xlfn.XLOOKUP(A843,SITE3!$C$4:$C$1313,SITE3!$E$4:$E$1313),_xlpm.cleanRaw,SUBSTITUTE(SUBSTITUTE(_xlpm.raw,"_PIN","."),"PIN","."),_xlpm.mainPart,MID(_xlpm.cleanRaw,2,FIND(".",_xlpm.cleanRaw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3" t="str">
        <f>_xlfn.LET(_xlpm.raw,_xlfn.XLOOKUP(A843,SITE5!$C$4:$C$1313,SITE5!$E$4:$E$1313),_xlpm.cleanRaw,SUBSTITUTE(SUBSTITUTE(_xlpm.raw,"_PIN","."),"PIN","."),_xlpm.mainPart,MID(_xlpm.cleanRaw,2,FIND(".",_xlpm.cleanRaw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3" t="str">
        <f>""</f>
        <v/>
      </c>
      <c r="J843" t="str">
        <f t="shared" si="13"/>
        <v>BW52;VSS;;9.30999999999999;25.79;;;;</v>
      </c>
    </row>
    <row r="844" spans="1:10">
      <c r="A844" t="s">
        <v>4895</v>
      </c>
      <c r="B844" t="str">
        <f>_xlfn.XLOOKUP(A844,SITE1!$R$4:$R$1313,SITE1!$S$4:$S$1313)</f>
        <v>USB2P_11</v>
      </c>
      <c r="C844" t="str" cm="1">
        <f t="array" ref="C844">_xlfn.TEXTJOIN(",",TRUE,_xlfn.UNIQUE(TRANSPOSE(_xlfn.MAP(_xlfn.XLOOKUP(A844,SITE1!$C$4:$C$1313,SITE1!$F$4:$L$1313),_xlfn.LAMBDA(_xlpm.x,IF(_xlpm.x&lt;&gt;"",TRIM(CLEAN(LEFT(_xlpm.x,FIND(".",_xlpm.x &amp; ".")-1))),""))))))</f>
        <v/>
      </c>
      <c r="D844">
        <v>8.3099999999999898</v>
      </c>
      <c r="E844">
        <v>25.79</v>
      </c>
      <c r="F844" t="str">
        <f>_xlfn.LET(_xlpm.raw,_xlfn.XLOOKUP(A844,SITE1!$C$4:$C$1313,SITE1!$E$4:$E$1313),_xlpm.cleanRaw,SUBSTITUTE(SUBSTITUTE(_xlpm.raw,"_PIN","."),"PIN","."),_xlpm.mainPart,MID(_xlpm.cleanRaw,2,FIND(".",_xlpm.cleanRaw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844" t="str">
        <f>_xlfn.LET(_xlpm.raw,_xlfn.XLOOKUP(A844,SITE3!$C$4:$C$1313,SITE3!$E$4:$E$1313),_xlpm.cleanRaw,SUBSTITUTE(SUBSTITUTE(_xlpm.raw,"_PIN","."),"PIN","."),_xlpm.mainPart,MID(_xlpm.cleanRaw,2,FIND(".",_xlpm.cleanRaw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503029</v>
      </c>
      <c r="H844" t="str">
        <f>_xlfn.LET(_xlpm.raw,_xlfn.XLOOKUP(A844,SITE5!$C$4:$C$1313,SITE5!$E$4:$E$1313),_xlpm.cleanRaw,SUBSTITUTE(SUBSTITUTE(_xlpm.raw,"_PIN","."),"PIN","."),_xlpm.mainPart,MID(_xlpm.cleanRaw,2,FIND(".",_xlpm.cleanRaw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709030</v>
      </c>
      <c r="I844" t="str">
        <f>""</f>
        <v/>
      </c>
      <c r="J844" t="str">
        <f t="shared" si="13"/>
        <v>BW54;USB2P_11;;8.30999999999999;25.79;601030;503029;709030;</v>
      </c>
    </row>
    <row r="845" spans="1:10">
      <c r="A845" t="s">
        <v>4913</v>
      </c>
      <c r="B845" t="str">
        <f>_xlfn.XLOOKUP(A845,SITE1!$R$4:$R$1313,SITE1!$S$4:$S$1313)</f>
        <v>USB2P_7</v>
      </c>
      <c r="C845" t="str" cm="1">
        <f t="array" ref="C845">_xlfn.TEXTJOIN(",",TRUE,_xlfn.UNIQUE(TRANSPOSE(_xlfn.MAP(_xlfn.XLOOKUP(A845,SITE1!$C$4:$C$1313,SITE1!$F$4:$L$1313),_xlfn.LAMBDA(_xlpm.x,IF(_xlpm.x&lt;&gt;"",TRIM(CLEAN(LEFT(_xlpm.x,FIND(".",_xlpm.x &amp; ".")-1))),""))))))</f>
        <v/>
      </c>
      <c r="D845">
        <v>7.3099999999999898</v>
      </c>
      <c r="E845">
        <v>25.79</v>
      </c>
      <c r="F845" t="str">
        <f>_xlfn.LET(_xlpm.raw,_xlfn.XLOOKUP(A845,SITE1!$C$4:$C$1313,SITE1!$E$4:$E$1313),_xlpm.cleanRaw,SUBSTITUTE(SUBSTITUTE(_xlpm.raw,"_PIN","."),"PIN","."),_xlpm.mainPart,MID(_xlpm.cleanRaw,2,FIND(".",_xlpm.cleanRaw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845" t="str">
        <f>_xlfn.LET(_xlpm.raw,_xlfn.XLOOKUP(A845,SITE3!$C$4:$C$1313,SITE3!$E$4:$E$1313),_xlpm.cleanRaw,SUBSTITUTE(SUBSTITUTE(_xlpm.raw,"_PIN","."),"PIN","."),_xlpm.mainPart,MID(_xlpm.cleanRaw,2,FIND(".",_xlpm.cleanRaw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503010</v>
      </c>
      <c r="H845" t="str">
        <f>_xlfn.LET(_xlpm.raw,_xlfn.XLOOKUP(A845,SITE5!$C$4:$C$1313,SITE5!$E$4:$E$1313),_xlpm.cleanRaw,SUBSTITUTE(SUBSTITUTE(_xlpm.raw,"_PIN","."),"PIN","."),_xlpm.mainPart,MID(_xlpm.cleanRaw,2,FIND(".",_xlpm.cleanRaw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845" t="str">
        <f>""</f>
        <v/>
      </c>
      <c r="J845" t="str">
        <f t="shared" si="13"/>
        <v>BW57;USB2P_7;;7.30999999999999;25.79;601010;503010;709010;</v>
      </c>
    </row>
    <row r="846" spans="1:10">
      <c r="A846" t="s">
        <v>4905</v>
      </c>
      <c r="B846" t="str">
        <f>_xlfn.XLOOKUP(A846,SITE1!$R$4:$R$1313,SITE1!$S$4:$S$1313)</f>
        <v>USB2P_3</v>
      </c>
      <c r="C846" t="str" cm="1">
        <f t="array" ref="C846">_xlfn.TEXTJOIN(",",TRUE,_xlfn.UNIQUE(TRANSPOSE(_xlfn.MAP(_xlfn.XLOOKUP(A846,SITE1!$C$4:$C$1313,SITE1!$F$4:$L$1313),_xlfn.LAMBDA(_xlpm.x,IF(_xlpm.x&lt;&gt;"",TRIM(CLEAN(LEFT(_xlpm.x,FIND(".",_xlpm.x &amp; ".")-1))),""))))))</f>
        <v/>
      </c>
      <c r="D846">
        <v>6.3099999999999898</v>
      </c>
      <c r="E846">
        <v>25.79</v>
      </c>
      <c r="F846" t="str">
        <f>_xlfn.LET(_xlpm.raw,_xlfn.XLOOKUP(A846,SITE1!$C$4:$C$1313,SITE1!$E$4:$E$1313),_xlpm.cleanRaw,SUBSTITUTE(SUBSTITUTE(_xlpm.raw,"_PIN","."),"PIN","."),_xlpm.mainPart,MID(_xlpm.cleanRaw,2,FIND(".",_xlpm.cleanRaw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601034</v>
      </c>
      <c r="G846" t="str">
        <f>_xlfn.LET(_xlpm.raw,_xlfn.XLOOKUP(A846,SITE3!$C$4:$C$1313,SITE3!$E$4:$E$1313),_xlpm.cleanRaw,SUBSTITUTE(SUBSTITUTE(_xlpm.raw,"_PIN","."),"PIN","."),_xlpm.mainPart,MID(_xlpm.cleanRaw,2,FIND(".",_xlpm.cleanRaw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503034</v>
      </c>
      <c r="H846" t="str">
        <f>_xlfn.LET(_xlpm.raw,_xlfn.XLOOKUP(A846,SITE5!$C$4:$C$1313,SITE5!$E$4:$E$1313),_xlpm.cleanRaw,SUBSTITUTE(SUBSTITUTE(_xlpm.raw,"_PIN","."),"PIN","."),_xlpm.mainPart,MID(_xlpm.cleanRaw,2,FIND(".",_xlpm.cleanRaw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846" t="str">
        <f>""</f>
        <v/>
      </c>
      <c r="J846" t="str">
        <f t="shared" si="13"/>
        <v>BW59;USB2P_3;;6.30999999999999;25.79;601034;503034;709034;</v>
      </c>
    </row>
    <row r="847" spans="1:10">
      <c r="A847" t="s">
        <v>4903</v>
      </c>
      <c r="B847" t="str">
        <f>_xlfn.XLOOKUP(A847,SITE1!$R$4:$R$1313,SITE1!$S$4:$S$1313)</f>
        <v>USB2P_2</v>
      </c>
      <c r="C847" t="str" cm="1">
        <f t="array" ref="C847">_xlfn.TEXTJOIN(",",TRUE,_xlfn.UNIQUE(TRANSPOSE(_xlfn.MAP(_xlfn.XLOOKUP(A847,SITE1!$C$4:$C$1313,SITE1!$F$4:$L$1313),_xlfn.LAMBDA(_xlpm.x,IF(_xlpm.x&lt;&gt;"",TRIM(CLEAN(LEFT(_xlpm.x,FIND(".",_xlpm.x &amp; ".")-1))),""))))))</f>
        <v/>
      </c>
      <c r="D847">
        <v>5.3099999999999898</v>
      </c>
      <c r="E847">
        <v>25.79</v>
      </c>
      <c r="F847" t="str">
        <f>_xlfn.LET(_xlpm.raw,_xlfn.XLOOKUP(A847,SITE1!$C$4:$C$1313,SITE1!$E$4:$E$1313),_xlpm.cleanRaw,SUBSTITUTE(SUBSTITUTE(_xlpm.raw,"_PIN","."),"PIN","."),_xlpm.mainPart,MID(_xlpm.cleanRaw,2,FIND(".",_xlpm.cleanRaw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847" t="str">
        <f>_xlfn.LET(_xlpm.raw,_xlfn.XLOOKUP(A847,SITE3!$C$4:$C$1313,SITE3!$E$4:$E$1313),_xlpm.cleanRaw,SUBSTITUTE(SUBSTITUTE(_xlpm.raw,"_PIN","."),"PIN","."),_xlpm.mainPart,MID(_xlpm.cleanRaw,2,FIND(".",_xlpm.cleanRaw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503011</v>
      </c>
      <c r="H847" t="str">
        <f>_xlfn.LET(_xlpm.raw,_xlfn.XLOOKUP(A847,SITE5!$C$4:$C$1313,SITE5!$E$4:$E$1313),_xlpm.cleanRaw,SUBSTITUTE(SUBSTITUTE(_xlpm.raw,"_PIN","."),"PIN","."),_xlpm.mainPart,MID(_xlpm.cleanRaw,2,FIND(".",_xlpm.cleanRaw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847" t="str">
        <f>""</f>
        <v/>
      </c>
      <c r="J847" t="str">
        <f t="shared" si="13"/>
        <v>BW61;USB2P_2;;5.30999999999999;25.79;601011;503011;709011;</v>
      </c>
    </row>
    <row r="848" spans="1:10">
      <c r="A848" t="s">
        <v>4911</v>
      </c>
      <c r="B848" t="str">
        <f>_xlfn.XLOOKUP(A848,SITE1!$R$4:$R$1313,SITE1!$S$4:$S$1313)</f>
        <v>USB2P_6</v>
      </c>
      <c r="C848" t="str" cm="1">
        <f t="array" ref="C848">_xlfn.TEXTJOIN(",",TRUE,_xlfn.UNIQUE(TRANSPOSE(_xlfn.MAP(_xlfn.XLOOKUP(A848,SITE1!$C$4:$C$1313,SITE1!$F$4:$L$1313),_xlfn.LAMBDA(_xlpm.x,IF(_xlpm.x&lt;&gt;"",TRIM(CLEAN(LEFT(_xlpm.x,FIND(".",_xlpm.x &amp; ".")-1))),""))))))</f>
        <v/>
      </c>
      <c r="D848">
        <v>4.3099999999999898</v>
      </c>
      <c r="E848">
        <v>25.79</v>
      </c>
      <c r="F848" t="str">
        <f>_xlfn.LET(_xlpm.raw,_xlfn.XLOOKUP(A848,SITE1!$C$4:$C$1313,SITE1!$E$4:$E$1313),_xlpm.cleanRaw,SUBSTITUTE(SUBSTITUTE(_xlpm.raw,"_PIN","."),"PIN","."),_xlpm.mainPart,MID(_xlpm.cleanRaw,2,FIND(".",_xlpm.cleanRaw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601038</v>
      </c>
      <c r="G848" t="str">
        <f>_xlfn.LET(_xlpm.raw,_xlfn.XLOOKUP(A848,SITE3!$C$4:$C$1313,SITE3!$E$4:$E$1313),_xlpm.cleanRaw,SUBSTITUTE(SUBSTITUTE(_xlpm.raw,"_PIN","."),"PIN","."),_xlpm.mainPart,MID(_xlpm.cleanRaw,2,FIND(".",_xlpm.cleanRaw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503038</v>
      </c>
      <c r="H848" t="str">
        <f>_xlfn.LET(_xlpm.raw,_xlfn.XLOOKUP(A848,SITE5!$C$4:$C$1313,SITE5!$E$4:$E$1313),_xlpm.cleanRaw,SUBSTITUTE(SUBSTITUTE(_xlpm.raw,"_PIN","."),"PIN","."),_xlpm.mainPart,MID(_xlpm.cleanRaw,2,FIND(".",_xlpm.cleanRaw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848" t="str">
        <f>""</f>
        <v/>
      </c>
      <c r="J848" t="str">
        <f t="shared" si="13"/>
        <v>BW63;USB2P_6;;4.30999999999999;25.79;601038;503038;709038;</v>
      </c>
    </row>
    <row r="849" spans="1:10">
      <c r="A849" t="s">
        <v>4866</v>
      </c>
      <c r="B849" t="str">
        <f>_xlfn.XLOOKUP(A849,SITE1!$R$4:$R$1313,SITE1!$S$4:$S$1313)</f>
        <v>USB2N_10</v>
      </c>
      <c r="C849" t="str" cm="1">
        <f t="array" ref="C849">_xlfn.TEXTJOIN(",",TRUE,_xlfn.UNIQUE(TRANSPOSE(_xlfn.MAP(_xlfn.XLOOKUP(A849,SITE1!$C$4:$C$1313,SITE1!$F$4:$L$1313),_xlfn.LAMBDA(_xlpm.x,IF(_xlpm.x&lt;&gt;"",TRIM(CLEAN(LEFT(_xlpm.x,FIND(".",_xlpm.x &amp; ".")-1))),""))))))</f>
        <v/>
      </c>
      <c r="D849">
        <v>3.3099999999999898</v>
      </c>
      <c r="E849">
        <v>25.79</v>
      </c>
      <c r="F849" t="str">
        <f>_xlfn.LET(_xlpm.raw,_xlfn.XLOOKUP(A849,SITE1!$C$4:$C$1313,SITE1!$E$4:$E$1313),_xlpm.cleanRaw,SUBSTITUTE(SUBSTITUTE(_xlpm.raw,"_PIN","."),"PIN","."),_xlpm.mainPart,MID(_xlpm.cleanRaw,2,FIND(".",_xlpm.cleanRaw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602072</v>
      </c>
      <c r="G849" t="str">
        <f>_xlfn.LET(_xlpm.raw,_xlfn.XLOOKUP(A849,SITE3!$C$4:$C$1313,SITE3!$E$4:$E$1313),_xlpm.cleanRaw,SUBSTITUTE(SUBSTITUTE(_xlpm.raw,"_PIN","."),"PIN","."),_xlpm.mainPart,MID(_xlpm.cleanRaw,2,FIND(".",_xlpm.cleanRaw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502072</v>
      </c>
      <c r="H849" t="str">
        <f>_xlfn.LET(_xlpm.raw,_xlfn.XLOOKUP(A849,SITE5!$C$4:$C$1313,SITE5!$E$4:$E$1313),_xlpm.cleanRaw,SUBSTITUTE(SUBSTITUTE(_xlpm.raw,"_PIN","."),"PIN","."),_xlpm.mainPart,MID(_xlpm.cleanRaw,2,FIND(".",_xlpm.cleanRaw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708072</v>
      </c>
      <c r="I849" t="str">
        <f>""</f>
        <v/>
      </c>
      <c r="J849" t="str">
        <f t="shared" si="13"/>
        <v>BW65;USB2N_10;;3.30999999999999;25.79;602072;502072;708072;</v>
      </c>
    </row>
    <row r="850" spans="1:10">
      <c r="A850" t="s">
        <v>4870</v>
      </c>
      <c r="B850" t="str">
        <f>_xlfn.XLOOKUP(A850,SITE1!$R$4:$R$1313,SITE1!$S$4:$S$1313)</f>
        <v>USB2N_12</v>
      </c>
      <c r="C850" t="str" cm="1">
        <f t="array" ref="C850">_xlfn.TEXTJOIN(",",TRUE,_xlfn.UNIQUE(TRANSPOSE(_xlfn.MAP(_xlfn.XLOOKUP(A850,SITE1!$C$4:$C$1313,SITE1!$F$4:$L$1313),_xlfn.LAMBDA(_xlpm.x,IF(_xlpm.x&lt;&gt;"",TRIM(CLEAN(LEFT(_xlpm.x,FIND(".",_xlpm.x &amp; ".")-1))),""))))))</f>
        <v/>
      </c>
      <c r="D850">
        <v>2.3099999999999898</v>
      </c>
      <c r="E850">
        <v>25.89</v>
      </c>
      <c r="F850" t="str">
        <f>_xlfn.LET(_xlpm.raw,_xlfn.XLOOKUP(A850,SITE1!$C$4:$C$1313,SITE1!$E$4:$E$1313),_xlpm.cleanRaw,SUBSTITUTE(SUBSTITUTE(_xlpm.raw,"_PIN","."),"PIN","."),_xlpm.mainPart,MID(_xlpm.cleanRaw,2,FIND(".",_xlpm.cleanRaw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850" t="str">
        <f>_xlfn.LET(_xlpm.raw,_xlfn.XLOOKUP(A850,SITE3!$C$4:$C$1313,SITE3!$E$4:$E$1313),_xlpm.cleanRaw,SUBSTITUTE(SUBSTITUTE(_xlpm.raw,"_PIN","."),"PIN","."),_xlpm.mainPart,MID(_xlpm.cleanRaw,2,FIND(".",_xlpm.cleanRaw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503028</v>
      </c>
      <c r="H850" t="str">
        <f>_xlfn.LET(_xlpm.raw,_xlfn.XLOOKUP(A850,SITE5!$C$4:$C$1313,SITE5!$E$4:$E$1313),_xlpm.cleanRaw,SUBSTITUTE(SUBSTITUTE(_xlpm.raw,"_PIN","."),"PIN","."),_xlpm.mainPart,MID(_xlpm.cleanRaw,2,FIND(".",_xlpm.cleanRaw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709028</v>
      </c>
      <c r="I850" t="str">
        <f>""</f>
        <v/>
      </c>
      <c r="J850" t="str">
        <f t="shared" si="13"/>
        <v>BW67;USB2N_12;;2.30999999999999;25.89;601028;503028;709028;</v>
      </c>
    </row>
    <row r="851" spans="1:10">
      <c r="A851" t="s">
        <v>3768</v>
      </c>
      <c r="B851" t="str">
        <f>_xlfn.XLOOKUP(A851,SITE1!$R$4:$R$1313,SITE1!$S$4:$S$1313)</f>
        <v>USB2N_14</v>
      </c>
      <c r="C851" t="str" cm="1">
        <f t="array" ref="C851">_xlfn.TEXTJOIN(",",TRUE,_xlfn.UNIQUE(TRANSPOSE(_xlfn.MAP(_xlfn.XLOOKUP(A851,SITE1!$C$4:$C$1313,SITE1!$F$4:$L$1313),_xlfn.LAMBDA(_xlpm.x,IF(_xlpm.x&lt;&gt;"",TRIM(CLEAN(LEFT(_xlpm.x,FIND(".",_xlpm.x &amp; ".")-1))),""))))))</f>
        <v/>
      </c>
      <c r="D851">
        <v>1.52599999999999</v>
      </c>
      <c r="E851">
        <v>25.89</v>
      </c>
      <c r="F851" t="str">
        <f>_xlfn.LET(_xlpm.raw,_xlfn.XLOOKUP(A851,SITE1!$C$4:$C$1313,SITE1!$E$4:$E$1313),_xlpm.cleanRaw,SUBSTITUTE(SUBSTITUTE(_xlpm.raw,"_PIN","."),"PIN","."),_xlpm.mainPart,MID(_xlpm.cleanRaw,2,FIND(".",_xlpm.cleanRaw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601032</v>
      </c>
      <c r="G851" t="str">
        <f>_xlfn.LET(_xlpm.raw,_xlfn.XLOOKUP(A851,SITE3!$C$4:$C$1313,SITE3!$E$4:$E$1313),_xlpm.cleanRaw,SUBSTITUTE(SUBSTITUTE(_xlpm.raw,"_PIN","."),"PIN","."),_xlpm.mainPart,MID(_xlpm.cleanRaw,2,FIND(".",_xlpm.cleanRaw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503031</v>
      </c>
      <c r="H851" t="str">
        <f>_xlfn.LET(_xlpm.raw,_xlfn.XLOOKUP(A851,SITE5!$C$4:$C$1313,SITE5!$E$4:$E$1313),_xlpm.cleanRaw,SUBSTITUTE(SUBSTITUTE(_xlpm.raw,"_PIN","."),"PIN","."),_xlpm.mainPart,MID(_xlpm.cleanRaw,2,FIND(".",_xlpm.cleanRaw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709032</v>
      </c>
      <c r="I851" t="str">
        <f>""</f>
        <v/>
      </c>
      <c r="J851" t="str">
        <f t="shared" si="13"/>
        <v>BW68;USB2N_14;;1.52599999999999;25.89;601032;503031;709032;</v>
      </c>
    </row>
    <row r="852" spans="1:10">
      <c r="A852" t="s">
        <v>4378</v>
      </c>
      <c r="B852" t="str">
        <f>_xlfn.XLOOKUP(A852,SITE1!$R$4:$R$1313,SITE1!$S$4:$S$1313)</f>
        <v>GPP_J_18_GBE_SDP_1_0</v>
      </c>
      <c r="C852" t="str" cm="1">
        <f t="array" ref="C852">_xlfn.TEXTJOIN(",",TRUE,_xlfn.UNIQUE(TRANSPOSE(_xlfn.MAP(_xlfn.XLOOKUP(A852,SITE1!$C$4:$C$1313,SITE1!$F$4:$L$1313),_xlfn.LAMBDA(_xlpm.x,IF(_xlpm.x&lt;&gt;"",TRIM(CLEAN(LEFT(_xlpm.x,FIND(".",_xlpm.x &amp; ".")-1))),""))))))</f>
        <v/>
      </c>
      <c r="D852">
        <v>28.81</v>
      </c>
      <c r="E852">
        <v>26.204999999999998</v>
      </c>
      <c r="F852" t="str">
        <f>_xlfn.LET(_xlpm.raw,_xlfn.XLOOKUP(A852,SITE1!$C$4:$C$1313,SITE1!$E$4:$E$1313),_xlpm.cleanRaw,SUBSTITUTE(SUBSTITUTE(_xlpm.raw,"_PIN","."),"PIN","."),_xlpm.mainPart,MID(_xlpm.cleanRaw,2,FIND(".",_xlpm.cleanRaw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603128</v>
      </c>
      <c r="G852" t="str">
        <f>_xlfn.LET(_xlpm.raw,_xlfn.XLOOKUP(A852,SITE3!$C$4:$C$1313,SITE3!$E$4:$E$1313),_xlpm.cleanRaw,SUBSTITUTE(SUBSTITUTE(_xlpm.raw,"_PIN","."),"PIN","."),_xlpm.mainPart,MID(_xlpm.cleanRaw,2,FIND(".",_xlpm.cleanRaw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501128</v>
      </c>
      <c r="H852" t="str">
        <f>_xlfn.LET(_xlpm.raw,_xlfn.XLOOKUP(A852,SITE5!$C$4:$C$1313,SITE5!$E$4:$E$1313),_xlpm.cleanRaw,SUBSTITUTE(SUBSTITUTE(_xlpm.raw,"_PIN","."),"PIN","."),_xlpm.mainPart,MID(_xlpm.cleanRaw,2,FIND(".",_xlpm.cleanRaw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707128</v>
      </c>
      <c r="I852" t="str">
        <f>""</f>
        <v/>
      </c>
      <c r="J852" t="str">
        <f t="shared" si="13"/>
        <v>BY10;GPP_J_18_GBE_SDP_1_0;;28.81;26.205;603128;501128;707128;</v>
      </c>
    </row>
    <row r="853" spans="1:10">
      <c r="A853" t="s">
        <v>4388</v>
      </c>
      <c r="B853" t="str">
        <f>_xlfn.XLOOKUP(A853,SITE1!$R$4:$R$1313,SITE1!$S$4:$S$1313)</f>
        <v>GPP_J_22_GBE_SDP_3_0</v>
      </c>
      <c r="C853" t="str" cm="1">
        <f t="array" ref="C853">_xlfn.TEXTJOIN(",",TRUE,_xlfn.UNIQUE(TRANSPOSE(_xlfn.MAP(_xlfn.XLOOKUP(A853,SITE1!$C$4:$C$1313,SITE1!$F$4:$L$1313),_xlfn.LAMBDA(_xlpm.x,IF(_xlpm.x&lt;&gt;"",TRIM(CLEAN(LEFT(_xlpm.x,FIND(".",_xlpm.x &amp; ".")-1))),""))))))</f>
        <v/>
      </c>
      <c r="D853">
        <v>27.81</v>
      </c>
      <c r="E853">
        <v>26.204999999999998</v>
      </c>
      <c r="F853" t="str">
        <f>_xlfn.LET(_xlpm.raw,_xlfn.XLOOKUP(A853,SITE1!$C$4:$C$1313,SITE1!$E$4:$E$1313),_xlpm.cleanRaw,SUBSTITUTE(SUBSTITUTE(_xlpm.raw,"_PIN","."),"PIN","."),_xlpm.mainPart,MID(_xlpm.cleanRaw,2,FIND(".",_xlpm.cleanRaw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603126</v>
      </c>
      <c r="G853" t="str">
        <f>_xlfn.LET(_xlpm.raw,_xlfn.XLOOKUP(A853,SITE3!$C$4:$C$1313,SITE3!$E$4:$E$1313),_xlpm.cleanRaw,SUBSTITUTE(SUBSTITUTE(_xlpm.raw,"_PIN","."),"PIN","."),_xlpm.mainPart,MID(_xlpm.cleanRaw,2,FIND(".",_xlpm.cleanRaw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501126</v>
      </c>
      <c r="H853" t="str">
        <f>_xlfn.LET(_xlpm.raw,_xlfn.XLOOKUP(A853,SITE5!$C$4:$C$1313,SITE5!$E$4:$E$1313),_xlpm.cleanRaw,SUBSTITUTE(SUBSTITUTE(_xlpm.raw,"_PIN","."),"PIN","."),_xlpm.mainPart,MID(_xlpm.cleanRaw,2,FIND(".",_xlpm.cleanRaw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707126</v>
      </c>
      <c r="I853" t="str">
        <f>""</f>
        <v/>
      </c>
      <c r="J853" t="str">
        <f t="shared" si="13"/>
        <v>BY12;GPP_J_22_GBE_SDP_3_0;;27.81;26.205;603126;501126;707126;</v>
      </c>
    </row>
    <row r="854" spans="1:10">
      <c r="A854" t="s">
        <v>4380</v>
      </c>
      <c r="B854" t="str">
        <f>_xlfn.XLOOKUP(A854,SITE1!$R$4:$R$1313,SITE1!$S$4:$S$1313)</f>
        <v>GPP_J_19_GBE_SDP_1_1</v>
      </c>
      <c r="C854" t="str" cm="1">
        <f t="array" ref="C854">_xlfn.TEXTJOIN(",",TRUE,_xlfn.UNIQUE(TRANSPOSE(_xlfn.MAP(_xlfn.XLOOKUP(A854,SITE1!$C$4:$C$1313,SITE1!$F$4:$L$1313),_xlfn.LAMBDA(_xlpm.x,IF(_xlpm.x&lt;&gt;"",TRIM(CLEAN(LEFT(_xlpm.x,FIND(".",_xlpm.x &amp; ".")-1))),""))))))</f>
        <v/>
      </c>
      <c r="D854">
        <v>26.81</v>
      </c>
      <c r="E854">
        <v>26.204999999999998</v>
      </c>
      <c r="F854" t="str">
        <f>_xlfn.LET(_xlpm.raw,_xlfn.XLOOKUP(A854,SITE1!$C$4:$C$1313,SITE1!$E$4:$E$1313),_xlpm.cleanRaw,SUBSTITUTE(SUBSTITUTE(_xlpm.raw,"_PIN","."),"PIN","."),_xlpm.mainPart,MID(_xlpm.cleanRaw,2,FIND(".",_xlpm.cleanRaw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854" t="str">
        <f>_xlfn.LET(_xlpm.raw,_xlfn.XLOOKUP(A854,SITE3!$C$4:$C$1313,SITE3!$E$4:$E$1313),_xlpm.cleanRaw,SUBSTITUTE(SUBSTITUTE(_xlpm.raw,"_PIN","."),"PIN","."),_xlpm.mainPart,MID(_xlpm.cleanRaw,2,FIND(".",_xlpm.cleanRaw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502050</v>
      </c>
      <c r="H854" t="str">
        <f>_xlfn.LET(_xlpm.raw,_xlfn.XLOOKUP(A854,SITE5!$C$4:$C$1313,SITE5!$E$4:$E$1313),_xlpm.cleanRaw,SUBSTITUTE(SUBSTITUTE(_xlpm.raw,"_PIN","."),"PIN","."),_xlpm.mainPart,MID(_xlpm.cleanRaw,2,FIND(".",_xlpm.cleanRaw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854" t="str">
        <f>""</f>
        <v/>
      </c>
      <c r="J854" t="str">
        <f t="shared" si="13"/>
        <v>BY14;GPP_J_19_GBE_SDP_1_1;;26.81;26.205;602050;502050;708050;</v>
      </c>
    </row>
    <row r="855" spans="1:10">
      <c r="A855" t="s">
        <v>4490</v>
      </c>
      <c r="B855" t="str">
        <f>_xlfn.XLOOKUP(A855,SITE1!$R$4:$R$1313,SITE1!$S$4:$S$1313)</f>
        <v>KR0_REFCLKOUT</v>
      </c>
      <c r="C855" t="str" cm="1">
        <f t="array" ref="C855">_xlfn.TEXTJOIN(",",TRUE,_xlfn.UNIQUE(TRANSPOSE(_xlfn.MAP(_xlfn.XLOOKUP(A855,SITE1!$C$4:$C$1313,SITE1!$F$4:$L$1313),_xlfn.LAMBDA(_xlpm.x,IF(_xlpm.x&lt;&gt;"",TRIM(CLEAN(LEFT(_xlpm.x,FIND(".",_xlpm.x &amp; ".")-1))),""))))))</f>
        <v/>
      </c>
      <c r="D855">
        <v>25.81</v>
      </c>
      <c r="E855">
        <v>26.204999999999998</v>
      </c>
      <c r="F855" t="str">
        <f>_xlfn.LET(_xlpm.raw,_xlfn.XLOOKUP(A855,SITE1!$C$4:$C$1313,SITE1!$E$4:$E$1313),_xlpm.cleanRaw,SUBSTITUTE(SUBSTITUTE(_xlpm.raw,"_PIN","."),"PIN","."),_xlpm.mainPart,MID(_xlpm.cleanRaw,2,FIND(".",_xlpm.cleanRaw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G855" t="str">
        <f>_xlfn.LET(_xlpm.raw,_xlfn.XLOOKUP(A855,SITE3!$C$4:$C$1313,SITE3!$E$4:$E$1313),_xlpm.cleanRaw,SUBSTITUTE(SUBSTITUTE(_xlpm.raw,"_PIN","."),"PIN","."),_xlpm.mainPart,MID(_xlpm.cleanRaw,2,FIND(".",_xlpm.cleanRaw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504122</v>
      </c>
      <c r="H855" t="str">
        <f>_xlfn.LET(_xlpm.raw,_xlfn.XLOOKUP(A855,SITE5!$C$4:$C$1313,SITE5!$E$4:$E$1313),_xlpm.cleanRaw,SUBSTITUTE(SUBSTITUTE(_xlpm.raw,"_PIN","."),"PIN","."),_xlpm.mainPart,MID(_xlpm.cleanRaw,2,FIND(".",_xlpm.cleanRaw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I855" t="str">
        <f>""</f>
        <v/>
      </c>
      <c r="J855" t="str">
        <f t="shared" si="13"/>
        <v>BY16;KR0_REFCLKOUT;;25.81;26.205;507115;504122;809113;</v>
      </c>
    </row>
    <row r="856" spans="1:10">
      <c r="A856" t="s">
        <v>3613</v>
      </c>
      <c r="B856" t="str">
        <f>_xlfn.XLOOKUP(A856,SITE1!$R$4:$R$1313,SITE1!$S$4:$S$1313)</f>
        <v>SYS_PWROK</v>
      </c>
      <c r="C856" t="str" cm="1">
        <f t="array" ref="C856">_xlfn.TEXTJOIN(",",TRUE,_xlfn.UNIQUE(TRANSPOSE(_xlfn.MAP(_xlfn.XLOOKUP(A856,SITE1!$C$4:$C$1313,SITE1!$F$4:$L$1313),_xlfn.LAMBDA(_xlpm.x,IF(_xlpm.x&lt;&gt;"",TRIM(CLEAN(LEFT(_xlpm.x,FIND(".",_xlpm.x &amp; ".")-1))),""))))))</f>
        <v/>
      </c>
      <c r="D856">
        <v>24.81</v>
      </c>
      <c r="E856">
        <v>26.204999999999998</v>
      </c>
      <c r="F856" t="str">
        <f>_xlfn.LET(_xlpm.raw,_xlfn.XLOOKUP(A856,SITE1!$C$4:$C$1313,SITE1!$E$4:$E$1313),_xlpm.cleanRaw,SUBSTITUTE(SUBSTITUTE(_xlpm.raw,"_PIN","."),"PIN","."),_xlpm.mainPart,MID(_xlpm.cleanRaw,2,FIND(".",_xlpm.cleanRaw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856" t="str">
        <f>_xlfn.LET(_xlpm.raw,_xlfn.XLOOKUP(A856,SITE3!$C$4:$C$1313,SITE3!$E$4:$E$1313),_xlpm.cleanRaw,SUBSTITUTE(SUBSTITUTE(_xlpm.raw,"_PIN","."),"PIN","."),_xlpm.mainPart,MID(_xlpm.cleanRaw,2,FIND(".",_xlpm.cleanRaw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502043</v>
      </c>
      <c r="H856" t="str">
        <f>_xlfn.LET(_xlpm.raw,_xlfn.XLOOKUP(A856,SITE5!$C$4:$C$1313,SITE5!$E$4:$E$1313),_xlpm.cleanRaw,SUBSTITUTE(SUBSTITUTE(_xlpm.raw,"_PIN","."),"PIN","."),_xlpm.mainPart,MID(_xlpm.cleanRaw,2,FIND(".",_xlpm.cleanRaw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708044</v>
      </c>
      <c r="I856" t="str">
        <f>""</f>
        <v/>
      </c>
      <c r="J856" t="str">
        <f t="shared" si="13"/>
        <v>BY19;SYS_PWROK;;24.81;26.205;602053;502043;708044;</v>
      </c>
    </row>
    <row r="857" spans="1:10">
      <c r="A857" t="s">
        <v>3614</v>
      </c>
      <c r="B857" t="str">
        <f>_xlfn.XLOOKUP(A857,SITE1!$R$4:$R$1313,SITE1!$S$4:$S$1313)</f>
        <v>GPP_I_9_GBE_LAN_DIS_N</v>
      </c>
      <c r="C857" t="str" cm="1">
        <f t="array" ref="C857">_xlfn.TEXTJOIN(",",TRUE,_xlfn.UNIQUE(TRANSPOSE(_xlfn.MAP(_xlfn.XLOOKUP(A857,SITE1!$C$4:$C$1313,SITE1!$F$4:$L$1313),_xlfn.LAMBDA(_xlpm.x,IF(_xlpm.x&lt;&gt;"",TRIM(CLEAN(LEFT(_xlpm.x,FIND(".",_xlpm.x &amp; ".")-1))),""))))))</f>
        <v/>
      </c>
      <c r="D857">
        <v>23.81</v>
      </c>
      <c r="E857">
        <v>26.204999999999998</v>
      </c>
      <c r="F857" t="str">
        <f>_xlfn.LET(_xlpm.raw,_xlfn.XLOOKUP(A857,SITE1!$C$4:$C$1313,SITE1!$E$4:$E$1313),_xlpm.cleanRaw,SUBSTITUTE(SUBSTITUTE(_xlpm.raw,"_PIN","."),"PIN","."),_xlpm.mainPart,MID(_xlpm.cleanRaw,2,FIND(".",_xlpm.cleanRaw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602081</v>
      </c>
      <c r="G857" t="str">
        <f>_xlfn.LET(_xlpm.raw,_xlfn.XLOOKUP(A857,SITE3!$C$4:$C$1313,SITE3!$E$4:$E$1313),_xlpm.cleanRaw,SUBSTITUTE(SUBSTITUTE(_xlpm.raw,"_PIN","."),"PIN","."),_xlpm.mainPart,MID(_xlpm.cleanRaw,2,FIND(".",_xlpm.cleanRaw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502081</v>
      </c>
      <c r="H857" t="str">
        <f>_xlfn.LET(_xlpm.raw,_xlfn.XLOOKUP(A857,SITE5!$C$4:$C$1313,SITE5!$E$4:$E$1313),_xlpm.cleanRaw,SUBSTITUTE(SUBSTITUTE(_xlpm.raw,"_PIN","."),"PIN","."),_xlpm.mainPart,MID(_xlpm.cleanRaw,2,FIND(".",_xlpm.cleanRaw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708081</v>
      </c>
      <c r="I857" t="str">
        <f>""</f>
        <v/>
      </c>
      <c r="J857" t="str">
        <f t="shared" si="13"/>
        <v>BY21;GPP_I_9_GBE_LAN_DIS_N;;23.81;26.205;602081;502081;708081;</v>
      </c>
    </row>
    <row r="858" spans="1:10">
      <c r="A858" t="s">
        <v>3615</v>
      </c>
      <c r="B858" t="str">
        <f>_xlfn.XLOOKUP(A858,SITE1!$R$4:$R$1313,SITE1!$S$4:$S$1313)</f>
        <v>GPP_I_3_GBE_TDI</v>
      </c>
      <c r="C858" t="str" cm="1">
        <f t="array" ref="C858">_xlfn.TEXTJOIN(",",TRUE,_xlfn.UNIQUE(TRANSPOSE(_xlfn.MAP(_xlfn.XLOOKUP(A858,SITE1!$C$4:$C$1313,SITE1!$F$4:$L$1313),_xlfn.LAMBDA(_xlpm.x,IF(_xlpm.x&lt;&gt;"",TRIM(CLEAN(LEFT(_xlpm.x,FIND(".",_xlpm.x &amp; ".")-1))),""))))))</f>
        <v/>
      </c>
      <c r="D858">
        <v>22.81</v>
      </c>
      <c r="E858">
        <v>26.204999999999998</v>
      </c>
      <c r="F858" t="str">
        <f>_xlfn.LET(_xlpm.raw,_xlfn.XLOOKUP(A858,SITE1!$C$4:$C$1313,SITE1!$E$4:$E$1313),_xlpm.cleanRaw,SUBSTITUTE(SUBSTITUTE(_xlpm.raw,"_PIN","."),"PIN","."),_xlpm.mainPart,MID(_xlpm.cleanRaw,2,FIND(".",_xlpm.cleanRaw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602082</v>
      </c>
      <c r="G858" t="str">
        <f>_xlfn.LET(_xlpm.raw,_xlfn.XLOOKUP(A858,SITE3!$C$4:$C$1313,SITE3!$E$4:$E$1313),_xlpm.cleanRaw,SUBSTITUTE(SUBSTITUTE(_xlpm.raw,"_PIN","."),"PIN","."),_xlpm.mainPart,MID(_xlpm.cleanRaw,2,FIND(".",_xlpm.cleanRaw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502082</v>
      </c>
      <c r="H858" t="str">
        <f>_xlfn.LET(_xlpm.raw,_xlfn.XLOOKUP(A858,SITE5!$C$4:$C$1313,SITE5!$E$4:$E$1313),_xlpm.cleanRaw,SUBSTITUTE(SUBSTITUTE(_xlpm.raw,"_PIN","."),"PIN","."),_xlpm.mainPart,MID(_xlpm.cleanRaw,2,FIND(".",_xlpm.cleanRaw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708082</v>
      </c>
      <c r="I858" t="str">
        <f>""</f>
        <v/>
      </c>
      <c r="J858" t="str">
        <f t="shared" si="13"/>
        <v>BY23;GPP_I_3_GBE_TDI;;22.81;26.205;602082;502082;708082;</v>
      </c>
    </row>
    <row r="859" spans="1:10">
      <c r="A859" t="s">
        <v>3616</v>
      </c>
      <c r="B859" t="str">
        <f>_xlfn.XLOOKUP(A859,SITE1!$R$4:$R$1313,SITE1!$S$4:$S$1313)</f>
        <v>GPP_I_11_GPIO_RCOMP_3P3</v>
      </c>
      <c r="C859" t="str" cm="1">
        <f t="array" ref="C859">_xlfn.TEXTJOIN(",",TRUE,_xlfn.UNIQUE(TRANSPOSE(_xlfn.MAP(_xlfn.XLOOKUP(A859,SITE1!$C$4:$C$1313,SITE1!$F$4:$L$1313),_xlfn.LAMBDA(_xlpm.x,IF(_xlpm.x&lt;&gt;"",TRIM(CLEAN(LEFT(_xlpm.x,FIND(".",_xlpm.x &amp; ".")-1))),""))))))</f>
        <v>RA12</v>
      </c>
      <c r="D859">
        <v>21.81</v>
      </c>
      <c r="E859">
        <v>26.204999999999998</v>
      </c>
      <c r="F859" t="str">
        <f>_xlfn.LET(_xlpm.raw,_xlfn.XLOOKUP(A859,SITE1!$C$4:$C$1313,SITE1!$E$4:$E$1313),_xlpm.cleanRaw,SUBSTITUTE(SUBSTITUTE(_xlpm.raw,"_PIN","."),"PIN","."),_xlpm.mainPart,MID(_xlpm.cleanRaw,2,FIND(".",_xlpm.cleanRaw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9" t="str">
        <f>_xlfn.LET(_xlpm.raw,_xlfn.XLOOKUP(A859,SITE3!$C$4:$C$1313,SITE3!$E$4:$E$1313),_xlpm.cleanRaw,SUBSTITUTE(SUBSTITUTE(_xlpm.raw,"_PIN","."),"PIN","."),_xlpm.mainPart,MID(_xlpm.cleanRaw,2,FIND(".",_xlpm.cleanRaw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9" t="str">
        <f>_xlfn.LET(_xlpm.raw,_xlfn.XLOOKUP(A859,SITE5!$C$4:$C$1313,SITE5!$E$4:$E$1313),_xlpm.cleanRaw,SUBSTITUTE(SUBSTITUTE(_xlpm.raw,"_PIN","."),"PIN","."),_xlpm.mainPart,MID(_xlpm.cleanRaw,2,FIND(".",_xlpm.cleanRaw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9" t="str">
        <f>""</f>
        <v/>
      </c>
      <c r="J859" t="str">
        <f t="shared" si="13"/>
        <v>BY25;GPP_I_11_GPIO_RCOMP_3P3;RA12;21.81;26.205;;;;</v>
      </c>
    </row>
    <row r="860" spans="1:10">
      <c r="A860" t="s">
        <v>3617</v>
      </c>
      <c r="B860" t="str">
        <f>_xlfn.XLOOKUP(A860,SITE1!$R$4:$R$1313,SITE1!$S$4:$S$1313)</f>
        <v>GPP_C_2_SMBALERTB</v>
      </c>
      <c r="C860" t="str" cm="1">
        <f t="array" ref="C860">_xlfn.TEXTJOIN(",",TRUE,_xlfn.UNIQUE(TRANSPOSE(_xlfn.MAP(_xlfn.XLOOKUP(A860,SITE1!$C$4:$C$1313,SITE1!$F$4:$L$1313),_xlfn.LAMBDA(_xlpm.x,IF(_xlpm.x&lt;&gt;"",TRIM(CLEAN(LEFT(_xlpm.x,FIND(".",_xlpm.x &amp; ".")-1))),""))))))</f>
        <v/>
      </c>
      <c r="D860">
        <v>20.81</v>
      </c>
      <c r="E860">
        <v>26.204999999999998</v>
      </c>
      <c r="F860" t="str">
        <f>_xlfn.LET(_xlpm.raw,_xlfn.XLOOKUP(A860,SITE1!$C$4:$C$1313,SITE1!$E$4:$E$1313),_xlpm.cleanRaw,SUBSTITUTE(SUBSTITUTE(_xlpm.raw,"_PIN","."),"PIN","."),_xlpm.mainPart,MID(_xlpm.cleanRaw,2,FIND(".",_xlpm.cleanRaw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603110</v>
      </c>
      <c r="G860" t="str">
        <f>_xlfn.LET(_xlpm.raw,_xlfn.XLOOKUP(A860,SITE3!$C$4:$C$1313,SITE3!$E$4:$E$1313),_xlpm.cleanRaw,SUBSTITUTE(SUBSTITUTE(_xlpm.raw,"_PIN","."),"PIN","."),_xlpm.mainPart,MID(_xlpm.cleanRaw,2,FIND(".",_xlpm.cleanRaw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501110</v>
      </c>
      <c r="H860" t="str">
        <f>_xlfn.LET(_xlpm.raw,_xlfn.XLOOKUP(A860,SITE5!$C$4:$C$1313,SITE5!$E$4:$E$1313),_xlpm.cleanRaw,SUBSTITUTE(SUBSTITUTE(_xlpm.raw,"_PIN","."),"PIN","."),_xlpm.mainPart,MID(_xlpm.cleanRaw,2,FIND(".",_xlpm.cleanRaw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707110</v>
      </c>
      <c r="I860" t="str">
        <f>""</f>
        <v/>
      </c>
      <c r="J860" t="str">
        <f t="shared" si="13"/>
        <v>BY27;GPP_C_2_SMBALERTB;;20.81;26.205;603110;501110;707110;</v>
      </c>
    </row>
    <row r="861" spans="1:10">
      <c r="A861" t="s">
        <v>4164</v>
      </c>
      <c r="B861" t="str">
        <f>_xlfn.XLOOKUP(A861,SITE1!$R$4:$R$1313,SITE1!$S$4:$S$1313)</f>
        <v>GPP_C_9</v>
      </c>
      <c r="C861" t="str" cm="1">
        <f t="array" ref="C861">_xlfn.TEXTJOIN(",",TRUE,_xlfn.UNIQUE(TRANSPOSE(_xlfn.MAP(_xlfn.XLOOKUP(A861,SITE1!$C$4:$C$1313,SITE1!$F$4:$L$1313),_xlfn.LAMBDA(_xlpm.x,IF(_xlpm.x&lt;&gt;"",TRIM(CLEAN(LEFT(_xlpm.x,FIND(".",_xlpm.x &amp; ".")-1))),""))))))</f>
        <v/>
      </c>
      <c r="D861">
        <v>19.809999999999999</v>
      </c>
      <c r="E861">
        <v>26.204999999999998</v>
      </c>
      <c r="F861" t="str">
        <f>_xlfn.LET(_xlpm.raw,_xlfn.XLOOKUP(A861,SITE1!$C$4:$C$1313,SITE1!$E$4:$E$1313),_xlpm.cleanRaw,SUBSTITUTE(SUBSTITUTE(_xlpm.raw,"_PIN","."),"PIN","."),_xlpm.mainPart,MID(_xlpm.cleanRaw,2,FIND(".",_xlpm.cleanRaw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603111</v>
      </c>
      <c r="G861" t="str">
        <f>_xlfn.LET(_xlpm.raw,_xlfn.XLOOKUP(A861,SITE3!$C$4:$C$1313,SITE3!$E$4:$E$1313),_xlpm.cleanRaw,SUBSTITUTE(SUBSTITUTE(_xlpm.raw,"_PIN","."),"PIN","."),_xlpm.mainPart,MID(_xlpm.cleanRaw,2,FIND(".",_xlpm.cleanRaw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501111</v>
      </c>
      <c r="H861" t="str">
        <f>_xlfn.LET(_xlpm.raw,_xlfn.XLOOKUP(A861,SITE5!$C$4:$C$1313,SITE5!$E$4:$E$1313),_xlpm.cleanRaw,SUBSTITUTE(SUBSTITUTE(_xlpm.raw,"_PIN","."),"PIN","."),_xlpm.mainPart,MID(_xlpm.cleanRaw,2,FIND(".",_xlpm.cleanRaw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707111</v>
      </c>
      <c r="I861" t="str">
        <f>""</f>
        <v/>
      </c>
      <c r="J861" t="str">
        <f t="shared" si="13"/>
        <v>BY29;GPP_C_9;;19.81;26.205;603111;501111;707111;</v>
      </c>
    </row>
    <row r="862" spans="1:10">
      <c r="A862" t="s">
        <v>4137</v>
      </c>
      <c r="B862" t="str">
        <f>_xlfn.XLOOKUP(A862,SITE1!$R$4:$R$1313,SITE1!$S$4:$S$1313)</f>
        <v>GPP_C_17</v>
      </c>
      <c r="C862" t="str" cm="1">
        <f t="array" ref="C862">_xlfn.TEXTJOIN(",",TRUE,_xlfn.UNIQUE(TRANSPOSE(_xlfn.MAP(_xlfn.XLOOKUP(A862,SITE1!$C$4:$C$1313,SITE1!$F$4:$L$1313),_xlfn.LAMBDA(_xlpm.x,IF(_xlpm.x&lt;&gt;"",TRIM(CLEAN(LEFT(_xlpm.x,FIND(".",_xlpm.x &amp; ".")-1))),""))))))</f>
        <v/>
      </c>
      <c r="D862">
        <v>18.809999999999999</v>
      </c>
      <c r="E862">
        <v>26.204999999999998</v>
      </c>
      <c r="F862" t="str">
        <f>_xlfn.LET(_xlpm.raw,_xlfn.XLOOKUP(A862,SITE1!$C$4:$C$1313,SITE1!$E$4:$E$1313),_xlpm.cleanRaw,SUBSTITUTE(SUBSTITUTE(_xlpm.raw,"_PIN","."),"PIN","."),_xlpm.mainPart,MID(_xlpm.cleanRaw,2,FIND(".",_xlpm.cleanRaw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602066</v>
      </c>
      <c r="G862" t="str">
        <f>_xlfn.LET(_xlpm.raw,_xlfn.XLOOKUP(A862,SITE3!$C$4:$C$1313,SITE3!$E$4:$E$1313),_xlpm.cleanRaw,SUBSTITUTE(SUBSTITUTE(_xlpm.raw,"_PIN","."),"PIN","."),_xlpm.mainPart,MID(_xlpm.cleanRaw,2,FIND(".",_xlpm.cleanRaw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502066</v>
      </c>
      <c r="H862" t="str">
        <f>_xlfn.LET(_xlpm.raw,_xlfn.XLOOKUP(A862,SITE5!$C$4:$C$1313,SITE5!$E$4:$E$1313),_xlpm.cleanRaw,SUBSTITUTE(SUBSTITUTE(_xlpm.raw,"_PIN","."),"PIN","."),_xlpm.mainPart,MID(_xlpm.cleanRaw,2,FIND(".",_xlpm.cleanRaw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708066</v>
      </c>
      <c r="I862" t="str">
        <f>""</f>
        <v/>
      </c>
      <c r="J862" t="str">
        <f t="shared" si="13"/>
        <v>BY31;GPP_C_17;;18.81;26.205;602066;502066;708066;</v>
      </c>
    </row>
    <row r="863" spans="1:10">
      <c r="A863" t="s">
        <v>4146</v>
      </c>
      <c r="B863" t="str">
        <f>_xlfn.XLOOKUP(A863,SITE1!$R$4:$R$1313,SITE1!$S$4:$S$1313)</f>
        <v>GPP_C_21</v>
      </c>
      <c r="C863" t="str" cm="1">
        <f t="array" ref="C863">_xlfn.TEXTJOIN(",",TRUE,_xlfn.UNIQUE(TRANSPOSE(_xlfn.MAP(_xlfn.XLOOKUP(A863,SITE1!$C$4:$C$1313,SITE1!$F$4:$L$1313),_xlfn.LAMBDA(_xlpm.x,IF(_xlpm.x&lt;&gt;"",TRIM(CLEAN(LEFT(_xlpm.x,FIND(".",_xlpm.x &amp; ".")-1))),""))))))</f>
        <v/>
      </c>
      <c r="D863">
        <v>17.809999999999999</v>
      </c>
      <c r="E863">
        <v>26.204999999999998</v>
      </c>
      <c r="F863" t="str">
        <f>_xlfn.LET(_xlpm.raw,_xlfn.XLOOKUP(A863,SITE1!$C$4:$C$1313,SITE1!$E$4:$E$1313),_xlpm.cleanRaw,SUBSTITUTE(SUBSTITUTE(_xlpm.raw,"_PIN","."),"PIN","."),_xlpm.mainPart,MID(_xlpm.cleanRaw,2,FIND(".",_xlpm.cleanRaw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602067</v>
      </c>
      <c r="G863" t="str">
        <f>_xlfn.LET(_xlpm.raw,_xlfn.XLOOKUP(A863,SITE3!$C$4:$C$1313,SITE3!$E$4:$E$1313),_xlpm.cleanRaw,SUBSTITUTE(SUBSTITUTE(_xlpm.raw,"_PIN","."),"PIN","."),_xlpm.mainPart,MID(_xlpm.cleanRaw,2,FIND(".",_xlpm.cleanRaw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502067</v>
      </c>
      <c r="H863" t="str">
        <f>_xlfn.LET(_xlpm.raw,_xlfn.XLOOKUP(A863,SITE5!$C$4:$C$1313,SITE5!$E$4:$E$1313),_xlpm.cleanRaw,SUBSTITUTE(SUBSTITUTE(_xlpm.raw,"_PIN","."),"PIN","."),_xlpm.mainPart,MID(_xlpm.cleanRaw,2,FIND(".",_xlpm.cleanRaw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708067</v>
      </c>
      <c r="I863" t="str">
        <f>""</f>
        <v/>
      </c>
      <c r="J863" t="str">
        <f t="shared" si="13"/>
        <v>BY33;GPP_C_21;;17.81;26.205;602067;502067;708067;</v>
      </c>
    </row>
    <row r="864" spans="1:10">
      <c r="A864" t="s">
        <v>4139</v>
      </c>
      <c r="B864" t="str">
        <f>_xlfn.XLOOKUP(A864,SITE1!$R$4:$R$1313,SITE1!$S$4:$S$1313)</f>
        <v>GPP_C_18</v>
      </c>
      <c r="C864" t="str" cm="1">
        <f t="array" ref="C864">_xlfn.TEXTJOIN(",",TRUE,_xlfn.UNIQUE(TRANSPOSE(_xlfn.MAP(_xlfn.XLOOKUP(A864,SITE1!$C$4:$C$1313,SITE1!$F$4:$L$1313),_xlfn.LAMBDA(_xlpm.x,IF(_xlpm.x&lt;&gt;"",TRIM(CLEAN(LEFT(_xlpm.x,FIND(".",_xlpm.x &amp; ".")-1))),""))))))</f>
        <v/>
      </c>
      <c r="D864">
        <v>16.809999999999999</v>
      </c>
      <c r="E864">
        <v>26.204999999999998</v>
      </c>
      <c r="F864" t="str">
        <f>_xlfn.LET(_xlpm.raw,_xlfn.XLOOKUP(A864,SITE1!$C$4:$C$1313,SITE1!$E$4:$E$1313),_xlpm.cleanRaw,SUBSTITUTE(SUBSTITUTE(_xlpm.raw,"_PIN","."),"PIN","."),_xlpm.mainPart,MID(_xlpm.cleanRaw,2,FIND(".",_xlpm.cleanRaw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601022</v>
      </c>
      <c r="G864" t="str">
        <f>_xlfn.LET(_xlpm.raw,_xlfn.XLOOKUP(A864,SITE3!$C$4:$C$1313,SITE3!$E$4:$E$1313),_xlpm.cleanRaw,SUBSTITUTE(SUBSTITUTE(_xlpm.raw,"_PIN","."),"PIN","."),_xlpm.mainPart,MID(_xlpm.cleanRaw,2,FIND(".",_xlpm.cleanRaw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H864" t="str">
        <f>_xlfn.LET(_xlpm.raw,_xlfn.XLOOKUP(A864,SITE5!$C$4:$C$1313,SITE5!$E$4:$E$1313),_xlpm.cleanRaw,SUBSTITUTE(SUBSTITUTE(_xlpm.raw,"_PIN","."),"PIN","."),_xlpm.mainPart,MID(_xlpm.cleanRaw,2,FIND(".",_xlpm.cleanRaw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709022</v>
      </c>
      <c r="I864" t="str">
        <f>""</f>
        <v/>
      </c>
      <c r="J864" t="str">
        <f t="shared" si="13"/>
        <v>BY35;GPP_C_18;;16.81;26.205;601022;503022;709022;</v>
      </c>
    </row>
    <row r="865" spans="1:10">
      <c r="A865" t="s">
        <v>4131</v>
      </c>
      <c r="B865" t="str">
        <f>_xlfn.XLOOKUP(A865,SITE1!$R$4:$R$1313,SITE1!$S$4:$S$1313)</f>
        <v>GPP_C_14</v>
      </c>
      <c r="C865" t="str" cm="1">
        <f t="array" ref="C865">_xlfn.TEXTJOIN(",",TRUE,_xlfn.UNIQUE(TRANSPOSE(_xlfn.MAP(_xlfn.XLOOKUP(A865,SITE1!$C$4:$C$1313,SITE1!$F$4:$L$1313),_xlfn.LAMBDA(_xlpm.x,IF(_xlpm.x&lt;&gt;"",TRIM(CLEAN(LEFT(_xlpm.x,FIND(".",_xlpm.x &amp; ".")-1))),""))))))</f>
        <v/>
      </c>
      <c r="D865">
        <v>15.809999999999899</v>
      </c>
      <c r="E865">
        <v>26.204999999999998</v>
      </c>
      <c r="F865" t="str">
        <f>_xlfn.LET(_xlpm.raw,_xlfn.XLOOKUP(A865,SITE1!$C$4:$C$1313,SITE1!$E$4:$E$1313),_xlpm.cleanRaw,SUBSTITUTE(SUBSTITUTE(_xlpm.raw,"_PIN","."),"PIN","."),_xlpm.mainPart,MID(_xlpm.cleanRaw,2,FIND(".",_xlpm.cleanRaw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601023</v>
      </c>
      <c r="G865" t="str">
        <f>_xlfn.LET(_xlpm.raw,_xlfn.XLOOKUP(A865,SITE3!$C$4:$C$1313,SITE3!$E$4:$E$1313),_xlpm.cleanRaw,SUBSTITUTE(SUBSTITUTE(_xlpm.raw,"_PIN","."),"PIN","."),_xlpm.mainPart,MID(_xlpm.cleanRaw,2,FIND(".",_xlpm.cleanRaw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H865" t="str">
        <f>_xlfn.LET(_xlpm.raw,_xlfn.XLOOKUP(A865,SITE5!$C$4:$C$1313,SITE5!$E$4:$E$1313),_xlpm.cleanRaw,SUBSTITUTE(SUBSTITUTE(_xlpm.raw,"_PIN","."),"PIN","."),_xlpm.mainPart,MID(_xlpm.cleanRaw,2,FIND(".",_xlpm.cleanRaw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709023</v>
      </c>
      <c r="I865" t="str">
        <f>""</f>
        <v/>
      </c>
      <c r="J865" t="str">
        <f t="shared" si="13"/>
        <v>BY38;GPP_C_14;;15.8099999999999;26.205;601023;503023;709023;</v>
      </c>
    </row>
    <row r="866" spans="1:10">
      <c r="A866" t="s">
        <v>5377</v>
      </c>
      <c r="B866" t="str">
        <f>_xlfn.XLOOKUP(A866,SITE1!$R$4:$R$1313,SITE1!$S$4:$S$1313)</f>
        <v>VSS</v>
      </c>
      <c r="C866" t="str" cm="1">
        <f t="array" ref="C866">_xlfn.TEXTJOIN(",",TRUE,_xlfn.UNIQUE(TRANSPOSE(_xlfn.MAP(_xlfn.XLOOKUP(A866,SITE1!$C$4:$C$1313,SITE1!$F$4:$L$1313),_xlfn.LAMBDA(_xlpm.x,IF(_xlpm.x&lt;&gt;"",TRIM(CLEAN(LEFT(_xlpm.x,FIND(".",_xlpm.x &amp; ".")-1))),""))))))</f>
        <v/>
      </c>
      <c r="D866">
        <v>14.809999999999899</v>
      </c>
      <c r="E866">
        <v>26.204999999999998</v>
      </c>
      <c r="F866" t="str">
        <f>_xlfn.LET(_xlpm.raw,_xlfn.XLOOKUP(A866,SITE1!$C$4:$C$1313,SITE1!$E$4:$E$1313),_xlpm.cleanRaw,SUBSTITUTE(SUBSTITUTE(_xlpm.raw,"_PIN","."),"PIN","."),_xlpm.mainPart,MID(_xlpm.cleanRaw,2,FIND(".",_xlpm.cleanRaw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6" t="str">
        <f>_xlfn.LET(_xlpm.raw,_xlfn.XLOOKUP(A866,SITE3!$C$4:$C$1313,SITE3!$E$4:$E$1313),_xlpm.cleanRaw,SUBSTITUTE(SUBSTITUTE(_xlpm.raw,"_PIN","."),"PIN","."),_xlpm.mainPart,MID(_xlpm.cleanRaw,2,FIND(".",_xlpm.cleanRaw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6" t="str">
        <f>_xlfn.LET(_xlpm.raw,_xlfn.XLOOKUP(A866,SITE5!$C$4:$C$1313,SITE5!$E$4:$E$1313),_xlpm.cleanRaw,SUBSTITUTE(SUBSTITUTE(_xlpm.raw,"_PIN","."),"PIN","."),_xlpm.mainPart,MID(_xlpm.cleanRaw,2,FIND(".",_xlpm.cleanRaw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6" t="str">
        <f>""</f>
        <v/>
      </c>
      <c r="J866" t="str">
        <f t="shared" si="13"/>
        <v>BY40;VSS;;14.8099999999999;26.205;;;;</v>
      </c>
    </row>
    <row r="867" spans="1:10">
      <c r="A867" t="s">
        <v>4212</v>
      </c>
      <c r="B867" t="str">
        <f>_xlfn.XLOOKUP(A867,SITE1!$R$4:$R$1313,SITE1!$S$4:$S$1313)</f>
        <v>GPP_D_9_SSATA_DEVSLP_3</v>
      </c>
      <c r="C867" t="str" cm="1">
        <f t="array" ref="C867">_xlfn.TEXTJOIN(",",TRUE,_xlfn.UNIQUE(TRANSPOSE(_xlfn.MAP(_xlfn.XLOOKUP(A867,SITE1!$C$4:$C$1313,SITE1!$F$4:$L$1313),_xlfn.LAMBDA(_xlpm.x,IF(_xlpm.x&lt;&gt;"",TRIM(CLEAN(LEFT(_xlpm.x,FIND(".",_xlpm.x &amp; ".")-1))),""))))))</f>
        <v/>
      </c>
      <c r="D867">
        <v>13.809999999999899</v>
      </c>
      <c r="E867">
        <v>26.204999999999998</v>
      </c>
      <c r="F867" t="str">
        <f>_xlfn.LET(_xlpm.raw,_xlfn.XLOOKUP(A867,SITE1!$C$4:$C$1313,SITE1!$E$4:$E$1313),_xlpm.cleanRaw,SUBSTITUTE(SUBSTITUTE(_xlpm.raw,"_PIN","."),"PIN","."),_xlpm.mainPart,MID(_xlpm.cleanRaw,2,FIND(".",_xlpm.cleanRaw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603102</v>
      </c>
      <c r="G867" t="str">
        <f>_xlfn.LET(_xlpm.raw,_xlfn.XLOOKUP(A867,SITE3!$C$4:$C$1313,SITE3!$E$4:$E$1313),_xlpm.cleanRaw,SUBSTITUTE(SUBSTITUTE(_xlpm.raw,"_PIN","."),"PIN","."),_xlpm.mainPart,MID(_xlpm.cleanRaw,2,FIND(".",_xlpm.cleanRaw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501102</v>
      </c>
      <c r="H867" t="str">
        <f>_xlfn.LET(_xlpm.raw,_xlfn.XLOOKUP(A867,SITE5!$C$4:$C$1313,SITE5!$E$4:$E$1313),_xlpm.cleanRaw,SUBSTITUTE(SUBSTITUTE(_xlpm.raw,"_PIN","."),"PIN","."),_xlpm.mainPart,MID(_xlpm.cleanRaw,2,FIND(".",_xlpm.cleanRaw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707102</v>
      </c>
      <c r="I867" t="str">
        <f>""</f>
        <v/>
      </c>
      <c r="J867" t="str">
        <f t="shared" si="13"/>
        <v>BY42;GPP_D_9_SSATA_DEVSLP_3;;13.8099999999999;26.205;603102;501102;707102;</v>
      </c>
    </row>
    <row r="868" spans="1:10">
      <c r="A868" t="s">
        <v>4176</v>
      </c>
      <c r="B868" t="str">
        <f>_xlfn.XLOOKUP(A868,SITE1!$R$4:$R$1313,SITE1!$S$4:$S$1313)</f>
        <v>GPP_D_13_SML0BCLK_SML0BCLKIE</v>
      </c>
      <c r="C868" t="str" cm="1">
        <f t="array" ref="C868">_xlfn.TEXTJOIN(",",TRUE,_xlfn.UNIQUE(TRANSPOSE(_xlfn.MAP(_xlfn.XLOOKUP(A868,SITE1!$C$4:$C$1313,SITE1!$F$4:$L$1313),_xlfn.LAMBDA(_xlpm.x,IF(_xlpm.x&lt;&gt;"",TRIM(CLEAN(LEFT(_xlpm.x,FIND(".",_xlpm.x &amp; ".")-1))),""))))))</f>
        <v/>
      </c>
      <c r="D868">
        <v>12.809999999999899</v>
      </c>
      <c r="E868">
        <v>26.204999999999998</v>
      </c>
      <c r="F868" t="str">
        <f>_xlfn.LET(_xlpm.raw,_xlfn.XLOOKUP(A868,SITE1!$C$4:$C$1313,SITE1!$E$4:$E$1313),_xlpm.cleanRaw,SUBSTITUTE(SUBSTITUTE(_xlpm.raw,"_PIN","."),"PIN","."),_xlpm.mainPart,MID(_xlpm.cleanRaw,2,FIND(".",_xlpm.cleanRaw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G868" t="str">
        <f>_xlfn.LET(_xlpm.raw,_xlfn.XLOOKUP(A868,SITE3!$C$4:$C$1313,SITE3!$E$4:$E$1313),_xlpm.cleanRaw,SUBSTITUTE(SUBSTITUTE(_xlpm.raw,"_PIN","."),"PIN","."),_xlpm.mainPart,MID(_xlpm.cleanRaw,2,FIND(".",_xlpm.cleanRaw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506005</v>
      </c>
      <c r="H868" t="str">
        <f>_xlfn.LET(_xlpm.raw,_xlfn.XLOOKUP(A868,SITE5!$C$4:$C$1313,SITE5!$E$4:$E$1313),_xlpm.cleanRaw,SUBSTITUTE(SUBSTITUTE(_xlpm.raw,"_PIN","."),"PIN","."),_xlpm.mainPart,MID(_xlpm.cleanRaw,2,FIND(".",_xlpm.cleanRaw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I868" t="str">
        <f>""</f>
        <v/>
      </c>
      <c r="J868" t="str">
        <f t="shared" si="13"/>
        <v>BY44;GPP_D_13_SML0BCLK_SML0BCLKIE;;12.8099999999999;26.205;508073;506005;808073;</v>
      </c>
    </row>
    <row r="869" spans="1:10">
      <c r="A869" t="s">
        <v>4172</v>
      </c>
      <c r="B869" t="str">
        <f>_xlfn.XLOOKUP(A869,SITE1!$R$4:$R$1313,SITE1!$S$4:$S$1313)</f>
        <v>GPP_D_11_SSATA_DEVSLP_5</v>
      </c>
      <c r="C869" t="str" cm="1">
        <f t="array" ref="C869">_xlfn.TEXTJOIN(",",TRUE,_xlfn.UNIQUE(TRANSPOSE(_xlfn.MAP(_xlfn.XLOOKUP(A869,SITE1!$C$4:$C$1313,SITE1!$F$4:$L$1313),_xlfn.LAMBDA(_xlpm.x,IF(_xlpm.x&lt;&gt;"",TRIM(CLEAN(LEFT(_xlpm.x,FIND(".",_xlpm.x &amp; ".")-1))),""))))))</f>
        <v/>
      </c>
      <c r="D869">
        <v>11.809999999999899</v>
      </c>
      <c r="E869">
        <v>26.204999999999998</v>
      </c>
      <c r="F869" t="str">
        <f>_xlfn.LET(_xlpm.raw,_xlfn.XLOOKUP(A869,SITE1!$C$4:$C$1313,SITE1!$E$4:$E$1313),_xlpm.cleanRaw,SUBSTITUTE(SUBSTITUTE(_xlpm.raw,"_PIN","."),"PIN","."),_xlpm.mainPart,MID(_xlpm.cleanRaw,2,FIND(".",_xlpm.cleanRaw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603101</v>
      </c>
      <c r="G869" t="str">
        <f>_xlfn.LET(_xlpm.raw,_xlfn.XLOOKUP(A869,SITE3!$C$4:$C$1313,SITE3!$E$4:$E$1313),_xlpm.cleanRaw,SUBSTITUTE(SUBSTITUTE(_xlpm.raw,"_PIN","."),"PIN","."),_xlpm.mainPart,MID(_xlpm.cleanRaw,2,FIND(".",_xlpm.cleanRaw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H869" t="str">
        <f>_xlfn.LET(_xlpm.raw,_xlfn.XLOOKUP(A869,SITE5!$C$4:$C$1313,SITE5!$E$4:$E$1313),_xlpm.cleanRaw,SUBSTITUTE(SUBSTITUTE(_xlpm.raw,"_PIN","."),"PIN","."),_xlpm.mainPart,MID(_xlpm.cleanRaw,2,FIND(".",_xlpm.cleanRaw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707101</v>
      </c>
      <c r="I869" t="str">
        <f>""</f>
        <v/>
      </c>
      <c r="J869" t="str">
        <f t="shared" si="13"/>
        <v>BY47;GPP_D_11_SSATA_DEVSLP_5;;11.8099999999999;26.205;603101;501101;707101;</v>
      </c>
    </row>
    <row r="870" spans="1:10">
      <c r="A870" t="s">
        <v>5378</v>
      </c>
      <c r="B870" t="str">
        <f>_xlfn.XLOOKUP(A870,SITE1!$R$4:$R$1313,SITE1!$S$4:$S$1313)</f>
        <v>VSS</v>
      </c>
      <c r="C870" t="str" cm="1">
        <f t="array" ref="C870">_xlfn.TEXTJOIN(",",TRUE,_xlfn.UNIQUE(TRANSPOSE(_xlfn.MAP(_xlfn.XLOOKUP(A870,SITE1!$C$4:$C$1313,SITE1!$F$4:$L$1313),_xlfn.LAMBDA(_xlpm.x,IF(_xlpm.x&lt;&gt;"",TRIM(CLEAN(LEFT(_xlpm.x,FIND(".",_xlpm.x &amp; ".")-1))),""))))))</f>
        <v/>
      </c>
      <c r="D870">
        <v>10.809999999999899</v>
      </c>
      <c r="E870">
        <v>26.204999999999998</v>
      </c>
      <c r="F870" t="str">
        <f>_xlfn.LET(_xlpm.raw,_xlfn.XLOOKUP(A870,SITE1!$C$4:$C$1313,SITE1!$E$4:$E$1313),_xlpm.cleanRaw,SUBSTITUTE(SUBSTITUTE(_xlpm.raw,"_PIN","."),"PIN","."),_xlpm.mainPart,MID(_xlpm.cleanRaw,2,FIND(".",_xlpm.cleanRaw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0" t="str">
        <f>_xlfn.LET(_xlpm.raw,_xlfn.XLOOKUP(A870,SITE3!$C$4:$C$1313,SITE3!$E$4:$E$1313),_xlpm.cleanRaw,SUBSTITUTE(SUBSTITUTE(_xlpm.raw,"_PIN","."),"PIN","."),_xlpm.mainPart,MID(_xlpm.cleanRaw,2,FIND(".",_xlpm.cleanRaw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0" t="str">
        <f>_xlfn.LET(_xlpm.raw,_xlfn.XLOOKUP(A870,SITE5!$C$4:$C$1313,SITE5!$E$4:$E$1313),_xlpm.cleanRaw,SUBSTITUTE(SUBSTITUTE(_xlpm.raw,"_PIN","."),"PIN","."),_xlpm.mainPart,MID(_xlpm.cleanRaw,2,FIND(".",_xlpm.cleanRaw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0" t="str">
        <f>""</f>
        <v/>
      </c>
      <c r="J870" t="str">
        <f t="shared" si="13"/>
        <v>BY49;VSS;;10.8099999999999;26.205;;;;</v>
      </c>
    </row>
    <row r="871" spans="1:10">
      <c r="A871" t="s">
        <v>3976</v>
      </c>
      <c r="B871" t="str">
        <f>_xlfn.XLOOKUP(A871,SITE1!$R$4:$R$1313,SITE1!$S$4:$S$1313)</f>
        <v>CLOCKSE_PMSYNCCLK1</v>
      </c>
      <c r="C871" t="str" cm="1">
        <f t="array" ref="C871">_xlfn.TEXTJOIN(",",TRUE,_xlfn.UNIQUE(TRANSPOSE(_xlfn.MAP(_xlfn.XLOOKUP(A871,SITE1!$C$4:$C$1313,SITE1!$F$4:$L$1313),_xlfn.LAMBDA(_xlpm.x,IF(_xlpm.x&lt;&gt;"",TRIM(CLEAN(LEFT(_xlpm.x,FIND(".",_xlpm.x &amp; ".")-1))),""))))))</f>
        <v/>
      </c>
      <c r="D871">
        <v>9.8099999999999898</v>
      </c>
      <c r="E871">
        <v>26.204999999999998</v>
      </c>
      <c r="F871" t="str">
        <f>_xlfn.LET(_xlpm.raw,_xlfn.XLOOKUP(A871,SITE1!$C$4:$C$1313,SITE1!$E$4:$E$1313),_xlpm.cleanRaw,SUBSTITUTE(SUBSTITUTE(_xlpm.raw,"_PIN","."),"PIN","."),_xlpm.mainPart,MID(_xlpm.cleanRaw,2,FIND(".",_xlpm.cleanRaw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508074</v>
      </c>
      <c r="G871" t="str">
        <f>_xlfn.LET(_xlpm.raw,_xlfn.XLOOKUP(A871,SITE3!$C$4:$C$1313,SITE3!$E$4:$E$1313),_xlpm.cleanRaw,SUBSTITUTE(SUBSTITUTE(_xlpm.raw,"_PIN","."),"PIN","."),_xlpm.mainPart,MID(_xlpm.cleanRaw,2,FIND(".",_xlpm.cleanRaw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H871" t="str">
        <f>_xlfn.LET(_xlpm.raw,_xlfn.XLOOKUP(A871,SITE5!$C$4:$C$1313,SITE5!$E$4:$E$1313),_xlpm.cleanRaw,SUBSTITUTE(SUBSTITUTE(_xlpm.raw,"_PIN","."),"PIN","."),_xlpm.mainPart,MID(_xlpm.cleanRaw,2,FIND(".",_xlpm.cleanRaw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807001</v>
      </c>
      <c r="I871" t="str">
        <f>""</f>
        <v/>
      </c>
      <c r="J871" t="str">
        <f t="shared" si="13"/>
        <v>BY51;CLOCKSE_PMSYNCCLK1;;9.80999999999999;26.205;508074;506011;807001;</v>
      </c>
    </row>
    <row r="872" spans="1:10">
      <c r="A872" t="s">
        <v>4872</v>
      </c>
      <c r="B872" t="str">
        <f>_xlfn.XLOOKUP(A872,SITE1!$R$4:$R$1313,SITE1!$S$4:$S$1313)</f>
        <v>USB2N_13</v>
      </c>
      <c r="C872" t="str" cm="1">
        <f t="array" ref="C872">_xlfn.TEXTJOIN(",",TRUE,_xlfn.UNIQUE(TRANSPOSE(_xlfn.MAP(_xlfn.XLOOKUP(A872,SITE1!$C$4:$C$1313,SITE1!$F$4:$L$1313),_xlfn.LAMBDA(_xlpm.x,IF(_xlpm.x&lt;&gt;"",TRIM(CLEAN(LEFT(_xlpm.x,FIND(".",_xlpm.x &amp; ".")-1))),""))))))</f>
        <v/>
      </c>
      <c r="D872">
        <v>8.8099999999999898</v>
      </c>
      <c r="E872">
        <v>26.204999999999998</v>
      </c>
      <c r="F872" t="str">
        <f>_xlfn.LET(_xlpm.raw,_xlfn.XLOOKUP(A872,SITE1!$C$4:$C$1313,SITE1!$E$4:$E$1313),_xlpm.cleanRaw,SUBSTITUTE(SUBSTITUTE(_xlpm.raw,"_PIN","."),"PIN","."),_xlpm.mainPart,MID(_xlpm.cleanRaw,2,FIND(".",_xlpm.cleanRaw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603120</v>
      </c>
      <c r="G872" t="str">
        <f>_xlfn.LET(_xlpm.raw,_xlfn.XLOOKUP(A872,SITE3!$C$4:$C$1313,SITE3!$E$4:$E$1313),_xlpm.cleanRaw,SUBSTITUTE(SUBSTITUTE(_xlpm.raw,"_PIN","."),"PIN","."),_xlpm.mainPart,MID(_xlpm.cleanRaw,2,FIND(".",_xlpm.cleanRaw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501120</v>
      </c>
      <c r="H872" t="str">
        <f>_xlfn.LET(_xlpm.raw,_xlfn.XLOOKUP(A872,SITE5!$C$4:$C$1313,SITE5!$E$4:$E$1313),_xlpm.cleanRaw,SUBSTITUTE(SUBSTITUTE(_xlpm.raw,"_PIN","."),"PIN","."),_xlpm.mainPart,MID(_xlpm.cleanRaw,2,FIND(".",_xlpm.cleanRaw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707120</v>
      </c>
      <c r="I872" t="str">
        <f>""</f>
        <v/>
      </c>
      <c r="J872" t="str">
        <f t="shared" si="13"/>
        <v>BY53;USB2N_13;;8.80999999999999;26.205;603120;501120;707120;</v>
      </c>
    </row>
    <row r="873" spans="1:10">
      <c r="A873" t="s">
        <v>4889</v>
      </c>
      <c r="B873" t="str">
        <f>_xlfn.XLOOKUP(A873,SITE1!$R$4:$R$1313,SITE1!$S$4:$S$1313)</f>
        <v>USB2N_9</v>
      </c>
      <c r="C873" t="str" cm="1">
        <f t="array" ref="C873">_xlfn.TEXTJOIN(",",TRUE,_xlfn.UNIQUE(TRANSPOSE(_xlfn.MAP(_xlfn.XLOOKUP(A873,SITE1!$C$4:$C$1313,SITE1!$F$4:$L$1313),_xlfn.LAMBDA(_xlpm.x,IF(_xlpm.x&lt;&gt;"",TRIM(CLEAN(LEFT(_xlpm.x,FIND(".",_xlpm.x &amp; ".")-1))),""))))))</f>
        <v/>
      </c>
      <c r="D873">
        <v>7.8099999999999898</v>
      </c>
      <c r="E873">
        <v>26.204999999999998</v>
      </c>
      <c r="F873" t="str">
        <f>_xlfn.LET(_xlpm.raw,_xlfn.XLOOKUP(A873,SITE1!$C$4:$C$1313,SITE1!$E$4:$E$1313),_xlpm.cleanRaw,SUBSTITUTE(SUBSTITUTE(_xlpm.raw,"_PIN","."),"PIN","."),_xlpm.mainPart,MID(_xlpm.cleanRaw,2,FIND(".",_xlpm.cleanRaw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601020</v>
      </c>
      <c r="G873" t="str">
        <f>_xlfn.LET(_xlpm.raw,_xlfn.XLOOKUP(A873,SITE3!$C$4:$C$1313,SITE3!$E$4:$E$1313),_xlpm.cleanRaw,SUBSTITUTE(SUBSTITUTE(_xlpm.raw,"_PIN","."),"PIN","."),_xlpm.mainPart,MID(_xlpm.cleanRaw,2,FIND(".",_xlpm.cleanRaw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503020</v>
      </c>
      <c r="H873" t="str">
        <f>_xlfn.LET(_xlpm.raw,_xlfn.XLOOKUP(A873,SITE5!$C$4:$C$1313,SITE5!$E$4:$E$1313),_xlpm.cleanRaw,SUBSTITUTE(SUBSTITUTE(_xlpm.raw,"_PIN","."),"PIN","."),_xlpm.mainPart,MID(_xlpm.cleanRaw,2,FIND(".",_xlpm.cleanRaw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709020</v>
      </c>
      <c r="I873" t="str">
        <f>""</f>
        <v/>
      </c>
      <c r="J873" t="str">
        <f t="shared" si="13"/>
        <v>BY55;USB2N_9;;7.80999999999999;26.205;601020;503020;709020;</v>
      </c>
    </row>
    <row r="874" spans="1:10">
      <c r="A874" t="s">
        <v>4881</v>
      </c>
      <c r="B874" t="str">
        <f>_xlfn.XLOOKUP(A874,SITE1!$R$4:$R$1313,SITE1!$S$4:$S$1313)</f>
        <v>USB2N_5</v>
      </c>
      <c r="C874" t="str" cm="1">
        <f t="array" ref="C874">_xlfn.TEXTJOIN(",",TRUE,_xlfn.UNIQUE(TRANSPOSE(_xlfn.MAP(_xlfn.XLOOKUP(A874,SITE1!$C$4:$C$1313,SITE1!$F$4:$L$1313),_xlfn.LAMBDA(_xlpm.x,IF(_xlpm.x&lt;&gt;"",TRIM(CLEAN(LEFT(_xlpm.x,FIND(".",_xlpm.x &amp; ".")-1))),""))))))</f>
        <v/>
      </c>
      <c r="D874">
        <v>6.8099999999999898</v>
      </c>
      <c r="E874">
        <v>26.204999999999998</v>
      </c>
      <c r="F874" t="str">
        <f>_xlfn.LET(_xlpm.raw,_xlfn.XLOOKUP(A874,SITE1!$C$4:$C$1313,SITE1!$E$4:$E$1313),_xlpm.cleanRaw,SUBSTITUTE(SUBSTITUTE(_xlpm.raw,"_PIN","."),"PIN","."),_xlpm.mainPart,MID(_xlpm.cleanRaw,2,FIND(".",_xlpm.cleanRaw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602059</v>
      </c>
      <c r="G874" t="str">
        <f>_xlfn.LET(_xlpm.raw,_xlfn.XLOOKUP(A874,SITE3!$C$4:$C$1313,SITE3!$E$4:$E$1313),_xlpm.cleanRaw,SUBSTITUTE(SUBSTITUTE(_xlpm.raw,"_PIN","."),"PIN","."),_xlpm.mainPart,MID(_xlpm.cleanRaw,2,FIND(".",_xlpm.cleanRaw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502059</v>
      </c>
      <c r="H874" t="str">
        <f>_xlfn.LET(_xlpm.raw,_xlfn.XLOOKUP(A874,SITE5!$C$4:$C$1313,SITE5!$E$4:$E$1313),_xlpm.cleanRaw,SUBSTITUTE(SUBSTITUTE(_xlpm.raw,"_PIN","."),"PIN","."),_xlpm.mainPart,MID(_xlpm.cleanRaw,2,FIND(".",_xlpm.cleanRaw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708059</v>
      </c>
      <c r="I874" t="str">
        <f>""</f>
        <v/>
      </c>
      <c r="J874" t="str">
        <f t="shared" si="13"/>
        <v>BY58;USB2N_5;;6.80999999999999;26.205;602059;502059;708059;</v>
      </c>
    </row>
    <row r="875" spans="1:10">
      <c r="A875" t="s">
        <v>4863</v>
      </c>
      <c r="B875" t="str">
        <f>_xlfn.XLOOKUP(A875,SITE1!$R$4:$R$1313,SITE1!$S$4:$S$1313)</f>
        <v>USB2N_1</v>
      </c>
      <c r="C875" t="str" cm="1">
        <f t="array" ref="C875">_xlfn.TEXTJOIN(",",TRUE,_xlfn.UNIQUE(TRANSPOSE(_xlfn.MAP(_xlfn.XLOOKUP(A875,SITE1!$C$4:$C$1313,SITE1!$F$4:$L$1313),_xlfn.LAMBDA(_xlpm.x,IF(_xlpm.x&lt;&gt;"",TRIM(CLEAN(LEFT(_xlpm.x,FIND(".",_xlpm.x &amp; ".")-1))),""))))))</f>
        <v/>
      </c>
      <c r="D875">
        <v>5.8099999999999898</v>
      </c>
      <c r="E875">
        <v>26.204999999999998</v>
      </c>
      <c r="F875" t="str">
        <f>_xlfn.LET(_xlpm.raw,_xlfn.XLOOKUP(A875,SITE1!$C$4:$C$1313,SITE1!$E$4:$E$1313),_xlpm.cleanRaw,SUBSTITUTE(SUBSTITUTE(_xlpm.raw,"_PIN","."),"PIN","."),_xlpm.mainPart,MID(_xlpm.cleanRaw,2,FIND(".",_xlpm.cleanRaw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601019</v>
      </c>
      <c r="G875" t="str">
        <f>_xlfn.LET(_xlpm.raw,_xlfn.XLOOKUP(A875,SITE3!$C$4:$C$1313,SITE3!$E$4:$E$1313),_xlpm.cleanRaw,SUBSTITUTE(SUBSTITUTE(_xlpm.raw,"_PIN","."),"PIN","."),_xlpm.mainPart,MID(_xlpm.cleanRaw,2,FIND(".",_xlpm.cleanRaw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503019</v>
      </c>
      <c r="H875" t="str">
        <f>_xlfn.LET(_xlpm.raw,_xlfn.XLOOKUP(A875,SITE5!$C$4:$C$1313,SITE5!$E$4:$E$1313),_xlpm.cleanRaw,SUBSTITUTE(SUBSTITUTE(_xlpm.raw,"_PIN","."),"PIN","."),_xlpm.mainPart,MID(_xlpm.cleanRaw,2,FIND(".",_xlpm.cleanRaw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709019</v>
      </c>
      <c r="I875" t="str">
        <f>""</f>
        <v/>
      </c>
      <c r="J875" t="str">
        <f t="shared" si="13"/>
        <v>BY60;USB2N_1;;5.80999999999999;26.205;601019;503019;709019;</v>
      </c>
    </row>
    <row r="876" spans="1:10">
      <c r="A876" t="s">
        <v>4879</v>
      </c>
      <c r="B876" t="str">
        <f>_xlfn.XLOOKUP(A876,SITE1!$R$4:$R$1313,SITE1!$S$4:$S$1313)</f>
        <v>USB2N_4</v>
      </c>
      <c r="C876" t="str" cm="1">
        <f t="array" ref="C876">_xlfn.TEXTJOIN(",",TRUE,_xlfn.UNIQUE(TRANSPOSE(_xlfn.MAP(_xlfn.XLOOKUP(A876,SITE1!$C$4:$C$1313,SITE1!$F$4:$L$1313),_xlfn.LAMBDA(_xlpm.x,IF(_xlpm.x&lt;&gt;"",TRIM(CLEAN(LEFT(_xlpm.x,FIND(".",_xlpm.x &amp; ".")-1))),""))))))</f>
        <v/>
      </c>
      <c r="D876">
        <v>4.8099999999999898</v>
      </c>
      <c r="E876">
        <v>26.204999999999998</v>
      </c>
      <c r="F876" t="str">
        <f>_xlfn.LET(_xlpm.raw,_xlfn.XLOOKUP(A876,SITE1!$C$4:$C$1313,SITE1!$E$4:$E$1313),_xlpm.cleanRaw,SUBSTITUTE(SUBSTITUTE(_xlpm.raw,"_PIN","."),"PIN","."),_xlpm.mainPart,MID(_xlpm.cleanRaw,2,FIND(".",_xlpm.cleanRaw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602069</v>
      </c>
      <c r="G876" t="str">
        <f>_xlfn.LET(_xlpm.raw,_xlfn.XLOOKUP(A876,SITE3!$C$4:$C$1313,SITE3!$E$4:$E$1313),_xlpm.cleanRaw,SUBSTITUTE(SUBSTITUTE(_xlpm.raw,"_PIN","."),"PIN","."),_xlpm.mainPart,MID(_xlpm.cleanRaw,2,FIND(".",_xlpm.cleanRaw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502069</v>
      </c>
      <c r="H876" t="str">
        <f>_xlfn.LET(_xlpm.raw,_xlfn.XLOOKUP(A876,SITE5!$C$4:$C$1313,SITE5!$E$4:$E$1313),_xlpm.cleanRaw,SUBSTITUTE(SUBSTITUTE(_xlpm.raw,"_PIN","."),"PIN","."),_xlpm.mainPart,MID(_xlpm.cleanRaw,2,FIND(".",_xlpm.cleanRaw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708069</v>
      </c>
      <c r="I876" t="str">
        <f>""</f>
        <v/>
      </c>
      <c r="J876" t="str">
        <f t="shared" si="13"/>
        <v>BY62;USB2N_4;;4.80999999999999;26.205;602069;502069;708069;</v>
      </c>
    </row>
    <row r="877" spans="1:10">
      <c r="A877" t="s">
        <v>4887</v>
      </c>
      <c r="B877" t="str">
        <f>_xlfn.XLOOKUP(A877,SITE1!$R$4:$R$1313,SITE1!$S$4:$S$1313)</f>
        <v>USB2N_8</v>
      </c>
      <c r="C877" t="str" cm="1">
        <f t="array" ref="C877">_xlfn.TEXTJOIN(",",TRUE,_xlfn.UNIQUE(TRANSPOSE(_xlfn.MAP(_xlfn.XLOOKUP(A877,SITE1!$C$4:$C$1313,SITE1!$F$4:$L$1313),_xlfn.LAMBDA(_xlpm.x,IF(_xlpm.x&lt;&gt;"",TRIM(CLEAN(LEFT(_xlpm.x,FIND(".",_xlpm.x &amp; ".")-1))),""))))))</f>
        <v/>
      </c>
      <c r="D877">
        <v>3.8099999999999898</v>
      </c>
      <c r="E877">
        <v>26.204999999999998</v>
      </c>
      <c r="F877" t="str">
        <f>_xlfn.LET(_xlpm.raw,_xlfn.XLOOKUP(A877,SITE1!$C$4:$C$1313,SITE1!$E$4:$E$1313),_xlpm.cleanRaw,SUBSTITUTE(SUBSTITUTE(_xlpm.raw,"_PIN","."),"PIN","."),_xlpm.mainPart,MID(_xlpm.cleanRaw,2,FIND(".",_xlpm.cleanRaw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877" t="str">
        <f>_xlfn.LET(_xlpm.raw,_xlfn.XLOOKUP(A877,SITE3!$C$4:$C$1313,SITE3!$E$4:$E$1313),_xlpm.cleanRaw,SUBSTITUTE(SUBSTITUTE(_xlpm.raw,"_PIN","."),"PIN","."),_xlpm.mainPart,MID(_xlpm.cleanRaw,2,FIND(".",_xlpm.cleanRaw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H877" t="str">
        <f>_xlfn.LET(_xlpm.raw,_xlfn.XLOOKUP(A877,SITE5!$C$4:$C$1313,SITE5!$E$4:$E$1313),_xlpm.cleanRaw,SUBSTITUTE(SUBSTITUTE(_xlpm.raw,"_PIN","."),"PIN","."),_xlpm.mainPart,MID(_xlpm.cleanRaw,2,FIND(".",_xlpm.cleanRaw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877" t="str">
        <f>""</f>
        <v/>
      </c>
      <c r="J877" t="str">
        <f t="shared" si="13"/>
        <v>BY64;USB2N_8;;3.80999999999999;26.205;601025;503025;709025;</v>
      </c>
    </row>
    <row r="878" spans="1:10">
      <c r="A878" t="s">
        <v>4812</v>
      </c>
      <c r="B878" t="str">
        <f>_xlfn.XLOOKUP(A878,SITE1!$R$4:$R$1313,SITE1!$S$4:$S$1313)</f>
        <v>RSVD</v>
      </c>
      <c r="C878" t="str" cm="1">
        <f t="array" ref="C878">_xlfn.TEXTJOIN(",",TRUE,_xlfn.UNIQUE(TRANSPOSE(_xlfn.MAP(_xlfn.XLOOKUP(A878,SITE1!$C$4:$C$1313,SITE1!$F$4:$L$1313),_xlfn.LAMBDA(_xlpm.x,IF(_xlpm.x&lt;&gt;"",TRIM(CLEAN(LEFT(_xlpm.x,FIND(".",_xlpm.x &amp; ".")-1))),""))))))</f>
        <v/>
      </c>
      <c r="D878">
        <v>31.094000000000001</v>
      </c>
      <c r="E878">
        <v>0.73</v>
      </c>
      <c r="F878" t="str">
        <f>_xlfn.LET(_xlpm.raw,_xlfn.XLOOKUP(A878,SITE1!$C$4:$C$1313,SITE1!$E$4:$E$1313),_xlpm.cleanRaw,SUBSTITUTE(SUBSTITUTE(_xlpm.raw,"_PIN","."),"PIN","."),_xlpm.mainPart,MID(_xlpm.cleanRaw,2,FIND(".",_xlpm.cleanRaw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8" t="str">
        <f>_xlfn.LET(_xlpm.raw,_xlfn.XLOOKUP(A878,SITE3!$C$4:$C$1313,SITE3!$E$4:$E$1313),_xlpm.cleanRaw,SUBSTITUTE(SUBSTITUTE(_xlpm.raw,"_PIN","."),"PIN","."),_xlpm.mainPart,MID(_xlpm.cleanRaw,2,FIND(".",_xlpm.cleanRaw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8" t="str">
        <f>_xlfn.LET(_xlpm.raw,_xlfn.XLOOKUP(A878,SITE5!$C$4:$C$1313,SITE5!$E$4:$E$1313),_xlpm.cleanRaw,SUBSTITUTE(SUBSTITUTE(_xlpm.raw,"_PIN","."),"PIN","."),_xlpm.mainPart,MID(_xlpm.cleanRaw,2,FIND(".",_xlpm.cleanRaw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8" t="str">
        <f>""</f>
        <v/>
      </c>
      <c r="J878" t="str">
        <f t="shared" si="13"/>
        <v>C5;RSVD;;31.094;0.73;;;;</v>
      </c>
    </row>
    <row r="879" spans="1:10">
      <c r="A879" t="s">
        <v>32</v>
      </c>
      <c r="B879" t="str">
        <f>_xlfn.XLOOKUP(A879,SITE1!$R$4:$R$1313,SITE1!$S$4:$S$1313)</f>
        <v>RSVD</v>
      </c>
      <c r="C879" t="str" cm="1">
        <f t="array" ref="C879">_xlfn.TEXTJOIN(",",TRUE,_xlfn.UNIQUE(TRANSPOSE(_xlfn.MAP(_xlfn.XLOOKUP(A879,SITE1!$C$4:$C$1313,SITE1!$F$4:$L$1313),_xlfn.LAMBDA(_xlpm.x,IF(_xlpm.x&lt;&gt;"",TRIM(CLEAN(LEFT(_xlpm.x,FIND(".",_xlpm.x &amp; ".")-1))),""))))))</f>
        <v/>
      </c>
      <c r="D879">
        <v>30.31</v>
      </c>
      <c r="E879">
        <v>0.73</v>
      </c>
      <c r="F879" t="str">
        <f>_xlfn.LET(_xlpm.raw,_xlfn.XLOOKUP(A879,SITE1!$C$4:$C$1313,SITE1!$E$4:$E$1313),_xlpm.cleanRaw,SUBSTITUTE(SUBSTITUTE(_xlpm.raw,"_PIN","."),"PIN","."),_xlpm.mainPart,MID(_xlpm.cleanRaw,2,FIND(".",_xlpm.cleanRaw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9" t="str">
        <f>_xlfn.LET(_xlpm.raw,_xlfn.XLOOKUP(A879,SITE3!$C$4:$C$1313,SITE3!$E$4:$E$1313),_xlpm.cleanRaw,SUBSTITUTE(SUBSTITUTE(_xlpm.raw,"_PIN","."),"PIN","."),_xlpm.mainPart,MID(_xlpm.cleanRaw,2,FIND(".",_xlpm.cleanRaw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9" t="str">
        <f>_xlfn.LET(_xlpm.raw,_xlfn.XLOOKUP(A879,SITE5!$C$4:$C$1313,SITE5!$E$4:$E$1313),_xlpm.cleanRaw,SUBSTITUTE(SUBSTITUTE(_xlpm.raw,"_PIN","."),"PIN","."),_xlpm.mainPart,MID(_xlpm.cleanRaw,2,FIND(".",_xlpm.cleanRaw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9" t="str">
        <f>""</f>
        <v/>
      </c>
      <c r="J879" t="str">
        <f t="shared" si="13"/>
        <v>C6;RSVD;;30.31;0.73;;;;</v>
      </c>
    </row>
    <row r="880" spans="1:10">
      <c r="A880" t="s">
        <v>4815</v>
      </c>
      <c r="B880" t="str">
        <f>_xlfn.XLOOKUP(A880,SITE1!$R$4:$R$1313,SITE1!$S$4:$S$1313)</f>
        <v>RSVD</v>
      </c>
      <c r="C880" t="str" cm="1">
        <f t="array" ref="C880">_xlfn.TEXTJOIN(",",TRUE,_xlfn.UNIQUE(TRANSPOSE(_xlfn.MAP(_xlfn.XLOOKUP(A880,SITE1!$C$4:$C$1313,SITE1!$F$4:$L$1313),_xlfn.LAMBDA(_xlpm.x,IF(_xlpm.x&lt;&gt;"",TRIM(CLEAN(LEFT(_xlpm.x,FIND(".",_xlpm.x &amp; ".")-1))),""))))))</f>
        <v/>
      </c>
      <c r="D880">
        <v>29.31</v>
      </c>
      <c r="E880">
        <v>0.83000000000000096</v>
      </c>
      <c r="F880" t="str">
        <f>_xlfn.LET(_xlpm.raw,_xlfn.XLOOKUP(A880,SITE1!$C$4:$C$1313,SITE1!$E$4:$E$1313),_xlpm.cleanRaw,SUBSTITUTE(SUBSTITUTE(_xlpm.raw,"_PIN","."),"PIN","."),_xlpm.mainPart,MID(_xlpm.cleanRaw,2,FIND(".",_xlpm.cleanRaw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0" t="str">
        <f>_xlfn.LET(_xlpm.raw,_xlfn.XLOOKUP(A880,SITE3!$C$4:$C$1313,SITE3!$E$4:$E$1313),_xlpm.cleanRaw,SUBSTITUTE(SUBSTITUTE(_xlpm.raw,"_PIN","."),"PIN","."),_xlpm.mainPart,MID(_xlpm.cleanRaw,2,FIND(".",_xlpm.cleanRaw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0" t="str">
        <f>_xlfn.LET(_xlpm.raw,_xlfn.XLOOKUP(A880,SITE5!$C$4:$C$1313,SITE5!$E$4:$E$1313),_xlpm.cleanRaw,SUBSTITUTE(SUBSTITUTE(_xlpm.raw,"_PIN","."),"PIN","."),_xlpm.mainPart,MID(_xlpm.cleanRaw,2,FIND(".",_xlpm.cleanRaw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0" t="str">
        <f>""</f>
        <v/>
      </c>
      <c r="J880" t="str">
        <f t="shared" si="13"/>
        <v>C9;RSVD;;29.31;0.830000000000001;;;;</v>
      </c>
    </row>
    <row r="881" spans="1:10">
      <c r="A881" t="s">
        <v>4811</v>
      </c>
      <c r="B881" t="str">
        <f>_xlfn.XLOOKUP(A881,SITE1!$R$4:$R$1313,SITE1!$S$4:$S$1313)</f>
        <v>RSVD</v>
      </c>
      <c r="C881" t="str" cm="1">
        <f t="array" ref="C881">_xlfn.TEXTJOIN(",",TRUE,_xlfn.UNIQUE(TRANSPOSE(_xlfn.MAP(_xlfn.XLOOKUP(A881,SITE1!$C$4:$C$1313,SITE1!$F$4:$L$1313),_xlfn.LAMBDA(_xlpm.x,IF(_xlpm.x&lt;&gt;"",TRIM(CLEAN(LEFT(_xlpm.x,FIND(".",_xlpm.x &amp; ".")-1))),""))))))</f>
        <v/>
      </c>
      <c r="D881">
        <v>28.31</v>
      </c>
      <c r="E881">
        <v>0.83000000000000096</v>
      </c>
      <c r="F881" t="str">
        <f>_xlfn.LET(_xlpm.raw,_xlfn.XLOOKUP(A881,SITE1!$C$4:$C$1313,SITE1!$E$4:$E$1313),_xlpm.cleanRaw,SUBSTITUTE(SUBSTITUTE(_xlpm.raw,"_PIN","."),"PIN","."),_xlpm.mainPart,MID(_xlpm.cleanRaw,2,FIND(".",_xlpm.cleanRaw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1" t="str">
        <f>_xlfn.LET(_xlpm.raw,_xlfn.XLOOKUP(A881,SITE3!$C$4:$C$1313,SITE3!$E$4:$E$1313),_xlpm.cleanRaw,SUBSTITUTE(SUBSTITUTE(_xlpm.raw,"_PIN","."),"PIN","."),_xlpm.mainPart,MID(_xlpm.cleanRaw,2,FIND(".",_xlpm.cleanRaw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1" t="str">
        <f>_xlfn.LET(_xlpm.raw,_xlfn.XLOOKUP(A881,SITE5!$C$4:$C$1313,SITE5!$E$4:$E$1313),_xlpm.cleanRaw,SUBSTITUTE(SUBSTITUTE(_xlpm.raw,"_PIN","."),"PIN","."),_xlpm.mainPart,MID(_xlpm.cleanRaw,2,FIND(".",_xlpm.cleanRaw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1" t="str">
        <f>""</f>
        <v/>
      </c>
      <c r="J881" t="str">
        <f t="shared" si="13"/>
        <v>C11;RSVD;;28.31;0.830000000000001;;;;</v>
      </c>
    </row>
    <row r="882" spans="1:10">
      <c r="A882" t="s">
        <v>4044</v>
      </c>
      <c r="B882" t="str">
        <f>_xlfn.XLOOKUP(A882,SITE1!$R$4:$R$1313,SITE1!$S$4:$S$1313)</f>
        <v>GPD_8_SUSCLK</v>
      </c>
      <c r="C882" t="str" cm="1">
        <f t="array" ref="C882">_xlfn.TEXTJOIN(",",TRUE,_xlfn.UNIQUE(TRANSPOSE(_xlfn.MAP(_xlfn.XLOOKUP(A882,SITE1!$C$4:$C$1313,SITE1!$F$4:$L$1313),_xlfn.LAMBDA(_xlpm.x,IF(_xlpm.x&lt;&gt;"",TRIM(CLEAN(LEFT(_xlpm.x,FIND(".",_xlpm.x &amp; ".")-1))),""))))))</f>
        <v/>
      </c>
      <c r="D882">
        <v>27.31</v>
      </c>
      <c r="E882">
        <v>0.83000000000000096</v>
      </c>
      <c r="F882" t="str">
        <f>_xlfn.LET(_xlpm.raw,_xlfn.XLOOKUP(A882,SITE1!$C$4:$C$1313,SITE1!$E$4:$E$1313),_xlpm.cleanRaw,SUBSTITUTE(SUBSTITUTE(_xlpm.raw,"_PIN","."),"PIN","."),_xlpm.mainPart,MID(_xlpm.cleanRaw,2,FIND(".",_xlpm.cleanRaw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882" t="str">
        <f>_xlfn.LET(_xlpm.raw,_xlfn.XLOOKUP(A882,SITE3!$C$4:$C$1313,SITE3!$E$4:$E$1313),_xlpm.cleanRaw,SUBSTITUTE(SUBSTITUTE(_xlpm.raw,"_PIN","."),"PIN","."),_xlpm.mainPart,MID(_xlpm.cleanRaw,2,FIND(".",_xlpm.cleanRaw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806118</v>
      </c>
      <c r="H882" t="str">
        <f>_xlfn.LET(_xlpm.raw,_xlfn.XLOOKUP(A882,SITE5!$C$4:$C$1313,SITE5!$E$4:$E$1313),_xlpm.cleanRaw,SUBSTITUTE(SUBSTITUTE(_xlpm.raw,"_PIN","."),"PIN","."),_xlpm.mainPart,MID(_xlpm.cleanRaw,2,FIND(".",_xlpm.cleanRaw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I882" t="str">
        <f>""</f>
        <v/>
      </c>
      <c r="J882" t="str">
        <f t="shared" si="13"/>
        <v>C13;GPD_8_SUSCLK;;27.31;0.830000000000001;609118;806118;701118;</v>
      </c>
    </row>
    <row r="883" spans="1:10">
      <c r="A883" t="s">
        <v>4035</v>
      </c>
      <c r="B883" t="str">
        <f>_xlfn.XLOOKUP(A883,SITE1!$R$4:$R$1313,SITE1!$S$4:$S$1313)</f>
        <v>GPD_3_PWRBTNB</v>
      </c>
      <c r="C883" t="str" cm="1">
        <f t="array" ref="C883">_xlfn.TEXTJOIN(",",TRUE,_xlfn.UNIQUE(TRANSPOSE(_xlfn.MAP(_xlfn.XLOOKUP(A883,SITE1!$C$4:$C$1313,SITE1!$F$4:$L$1313),_xlfn.LAMBDA(_xlpm.x,IF(_xlpm.x&lt;&gt;"",TRIM(CLEAN(LEFT(_xlpm.x,FIND(".",_xlpm.x &amp; ".")-1))),""))))))</f>
        <v>JA1</v>
      </c>
      <c r="D883">
        <v>26.31</v>
      </c>
      <c r="E883">
        <v>0.83000000000000096</v>
      </c>
      <c r="F883" t="str">
        <f>_xlfn.LET(_xlpm.raw,_xlfn.XLOOKUP(A883,SITE1!$C$4:$C$1313,SITE1!$E$4:$E$1313),_xlpm.cleanRaw,SUBSTITUTE(SUBSTITUTE(_xlpm.raw,"_PIN","."),"PIN","."),_xlpm.mainPart,MID(_xlpm.cleanRaw,2,FIND(".",_xlpm.cleanRaw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883" t="str">
        <f>_xlfn.LET(_xlpm.raw,_xlfn.XLOOKUP(A883,SITE3!$C$4:$C$1313,SITE3!$E$4:$E$1313),_xlpm.cleanRaw,SUBSTITUTE(SUBSTITUTE(_xlpm.raw,"_PIN","."),"PIN","."),_xlpm.mainPart,MID(_xlpm.cleanRaw,2,FIND(".",_xlpm.cleanRaw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805045</v>
      </c>
      <c r="H883" t="str">
        <f>_xlfn.LET(_xlpm.raw,_xlfn.XLOOKUP(A883,SITE5!$C$4:$C$1313,SITE5!$E$4:$E$1313),_xlpm.cleanRaw,SUBSTITUTE(SUBSTITUTE(_xlpm.raw,"_PIN","."),"PIN","."),_xlpm.mainPart,MID(_xlpm.cleanRaw,2,FIND(".",_xlpm.cleanRaw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704128</v>
      </c>
      <c r="I883" t="str">
        <f>""</f>
        <v/>
      </c>
      <c r="J883" t="str">
        <f t="shared" si="13"/>
        <v>C15;GPD_3_PWRBTNB;JA1;26.31;0.830000000000001;608046;805045;704128;</v>
      </c>
    </row>
    <row r="884" spans="1:10">
      <c r="A884" t="s">
        <v>257</v>
      </c>
      <c r="B884" t="str">
        <f>_xlfn.XLOOKUP(A884,SITE1!$R$4:$R$1313,SITE1!$S$4:$S$1313)</f>
        <v>RSVD</v>
      </c>
      <c r="C884" t="str" cm="1">
        <f t="array" ref="C884">_xlfn.TEXTJOIN(",",TRUE,_xlfn.UNIQUE(TRANSPOSE(_xlfn.MAP(_xlfn.XLOOKUP(A884,SITE1!$C$4:$C$1313,SITE1!$F$4:$L$1313),_xlfn.LAMBDA(_xlpm.x,IF(_xlpm.x&lt;&gt;"",TRIM(CLEAN(LEFT(_xlpm.x,FIND(".",_xlpm.x &amp; ".")-1))),""))))))</f>
        <v/>
      </c>
      <c r="D884">
        <v>25.31</v>
      </c>
      <c r="E884">
        <v>0.83000000000000096</v>
      </c>
      <c r="F884" t="str">
        <f>_xlfn.LET(_xlpm.raw,_xlfn.XLOOKUP(A884,SITE1!$C$4:$C$1313,SITE1!$E$4:$E$1313),_xlpm.cleanRaw,SUBSTITUTE(SUBSTITUTE(_xlpm.raw,"_PIN","."),"PIN","."),_xlpm.mainPart,MID(_xlpm.cleanRaw,2,FIND(".",_xlpm.cleanRaw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4" t="str">
        <f>_xlfn.LET(_xlpm.raw,_xlfn.XLOOKUP(A884,SITE3!$C$4:$C$1313,SITE3!$E$4:$E$1313),_xlpm.cleanRaw,SUBSTITUTE(SUBSTITUTE(_xlpm.raw,"_PIN","."),"PIN","."),_xlpm.mainPart,MID(_xlpm.cleanRaw,2,FIND(".",_xlpm.cleanRaw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4" t="str">
        <f>_xlfn.LET(_xlpm.raw,_xlfn.XLOOKUP(A884,SITE5!$C$4:$C$1313,SITE5!$E$4:$E$1313),_xlpm.cleanRaw,SUBSTITUTE(SUBSTITUTE(_xlpm.raw,"_PIN","."),"PIN","."),_xlpm.mainPart,MID(_xlpm.cleanRaw,2,FIND(".",_xlpm.cleanRaw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4" t="str">
        <f>""</f>
        <v/>
      </c>
      <c r="J884" t="str">
        <f t="shared" si="13"/>
        <v>C18;RSVD;;25.31;0.830000000000001;;;;</v>
      </c>
    </row>
    <row r="885" spans="1:10">
      <c r="A885" t="s">
        <v>3932</v>
      </c>
      <c r="B885" t="str">
        <f>_xlfn.XLOOKUP(A885,SITE1!$R$4:$R$1313,SITE1!$S$4:$S$1313)</f>
        <v>CLKOUT_SRC_N_14</v>
      </c>
      <c r="C885" t="str" cm="1">
        <f t="array" ref="C885">_xlfn.TEXTJOIN(",",TRUE,_xlfn.UNIQUE(TRANSPOSE(_xlfn.MAP(_xlfn.XLOOKUP(A885,SITE1!$C$4:$C$1313,SITE1!$F$4:$L$1313),_xlfn.LAMBDA(_xlpm.x,IF(_xlpm.x&lt;&gt;"",TRIM(CLEAN(LEFT(_xlpm.x,FIND(".",_xlpm.x &amp; ".")-1))),""))))))</f>
        <v/>
      </c>
      <c r="D885">
        <v>24.31</v>
      </c>
      <c r="E885">
        <v>0.83000000000000096</v>
      </c>
      <c r="F885" t="str">
        <f>_xlfn.LET(_xlpm.raw,_xlfn.XLOOKUP(A885,SITE1!$C$4:$C$1313,SITE1!$E$4:$E$1313),_xlpm.cleanRaw,SUBSTITUTE(SUBSTITUTE(_xlpm.raw,"_PIN","."),"PIN","."),_xlpm.mainPart,MID(_xlpm.cleanRaw,2,FIND(".",_xlpm.cleanRaw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885" t="str">
        <f>_xlfn.LET(_xlpm.raw,_xlfn.XLOOKUP(A885,SITE3!$C$4:$C$1313,SITE3!$E$4:$E$1313),_xlpm.cleanRaw,SUBSTITUTE(SUBSTITUTE(_xlpm.raw,"_PIN","."),"PIN","."),_xlpm.mainPart,MID(_xlpm.cleanRaw,2,FIND(".",_xlpm.cleanRaw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805078</v>
      </c>
      <c r="H885" t="str">
        <f>_xlfn.LET(_xlpm.raw,_xlfn.XLOOKUP(A885,SITE5!$C$4:$C$1313,SITE5!$E$4:$E$1313),_xlpm.cleanRaw,SUBSTITUTE(SUBSTITUTE(_xlpm.raw,"_PIN","."),"PIN","."),_xlpm.mainPart,MID(_xlpm.cleanRaw,2,FIND(".",_xlpm.cleanRaw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702078</v>
      </c>
      <c r="I885" t="str">
        <f>""</f>
        <v/>
      </c>
      <c r="J885" t="str">
        <f t="shared" si="13"/>
        <v>C20;CLKOUT_SRC_N_14;;24.31;0.830000000000001;608078;805078;702078;</v>
      </c>
    </row>
    <row r="886" spans="1:10">
      <c r="A886" t="s">
        <v>5379</v>
      </c>
      <c r="B886" t="str">
        <f>_xlfn.XLOOKUP(A886,SITE1!$R$4:$R$1313,SITE1!$S$4:$S$1313)</f>
        <v>VSS</v>
      </c>
      <c r="C886" t="str" cm="1">
        <f t="array" ref="C886">_xlfn.TEXTJOIN(",",TRUE,_xlfn.UNIQUE(TRANSPOSE(_xlfn.MAP(_xlfn.XLOOKUP(A886,SITE1!$C$4:$C$1313,SITE1!$F$4:$L$1313),_xlfn.LAMBDA(_xlpm.x,IF(_xlpm.x&lt;&gt;"",TRIM(CLEAN(LEFT(_xlpm.x,FIND(".",_xlpm.x &amp; ".")-1))),""))))))</f>
        <v/>
      </c>
      <c r="D886">
        <v>23.31</v>
      </c>
      <c r="E886">
        <v>0.83000000000000096</v>
      </c>
      <c r="F886" t="str">
        <f>_xlfn.LET(_xlpm.raw,_xlfn.XLOOKUP(A886,SITE1!$C$4:$C$1313,SITE1!$E$4:$E$1313),_xlpm.cleanRaw,SUBSTITUTE(SUBSTITUTE(_xlpm.raw,"_PIN","."),"PIN","."),_xlpm.mainPart,MID(_xlpm.cleanRaw,2,FIND(".",_xlpm.cleanRaw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6" t="str">
        <f>_xlfn.LET(_xlpm.raw,_xlfn.XLOOKUP(A886,SITE3!$C$4:$C$1313,SITE3!$E$4:$E$1313),_xlpm.cleanRaw,SUBSTITUTE(SUBSTITUTE(_xlpm.raw,"_PIN","."),"PIN","."),_xlpm.mainPart,MID(_xlpm.cleanRaw,2,FIND(".",_xlpm.cleanRaw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6" t="str">
        <f>_xlfn.LET(_xlpm.raw,_xlfn.XLOOKUP(A886,SITE5!$C$4:$C$1313,SITE5!$E$4:$E$1313),_xlpm.cleanRaw,SUBSTITUTE(SUBSTITUTE(_xlpm.raw,"_PIN","."),"PIN","."),_xlpm.mainPart,MID(_xlpm.cleanRaw,2,FIND(".",_xlpm.cleanRaw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6" t="str">
        <f>""</f>
        <v/>
      </c>
      <c r="J886" t="str">
        <f t="shared" si="13"/>
        <v>C22;VSS;;23.31;0.830000000000001;;;;</v>
      </c>
    </row>
    <row r="887" spans="1:10">
      <c r="A887" t="s">
        <v>244</v>
      </c>
      <c r="B887" t="str">
        <f>_xlfn.XLOOKUP(A887,SITE1!$R$4:$R$1313,SITE1!$S$4:$S$1313)</f>
        <v>CLKOUT_SRC_N_13</v>
      </c>
      <c r="C887" t="str" cm="1">
        <f t="array" ref="C887">_xlfn.TEXTJOIN(",",TRUE,_xlfn.UNIQUE(TRANSPOSE(_xlfn.MAP(_xlfn.XLOOKUP(A887,SITE1!$C$4:$C$1313,SITE1!$F$4:$L$1313),_xlfn.LAMBDA(_xlpm.x,IF(_xlpm.x&lt;&gt;"",TRIM(CLEAN(LEFT(_xlpm.x,FIND(".",_xlpm.x &amp; ".")-1))),""))))))</f>
        <v/>
      </c>
      <c r="D887">
        <v>22.31</v>
      </c>
      <c r="E887">
        <v>0.83000000000000096</v>
      </c>
      <c r="F887" t="str">
        <f>_xlfn.LET(_xlpm.raw,_xlfn.XLOOKUP(A887,SITE1!$C$4:$C$1313,SITE1!$E$4:$E$1313),_xlpm.cleanRaw,SUBSTITUTE(SUBSTITUTE(_xlpm.raw,"_PIN","."),"PIN","."),_xlpm.mainPart,MID(_xlpm.cleanRaw,2,FIND(".",_xlpm.cleanRaw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887" t="str">
        <f>_xlfn.LET(_xlpm.raw,_xlfn.XLOOKUP(A887,SITE3!$C$4:$C$1313,SITE3!$E$4:$E$1313),_xlpm.cleanRaw,SUBSTITUTE(SUBSTITUTE(_xlpm.raw,"_PIN","."),"PIN","."),_xlpm.mainPart,MID(_xlpm.cleanRaw,2,FIND(".",_xlpm.cleanRaw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887" t="str">
        <f>_xlfn.LET(_xlpm.raw,_xlfn.XLOOKUP(A887,SITE5!$C$4:$C$1313,SITE5!$E$4:$E$1313),_xlpm.cleanRaw,SUBSTITUTE(SUBSTITUTE(_xlpm.raw,"_PIN","."),"PIN","."),_xlpm.mainPart,MID(_xlpm.cleanRaw,2,FIND(".",_xlpm.cleanRaw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887" t="str">
        <f>""</f>
        <v/>
      </c>
      <c r="J887" t="str">
        <f t="shared" si="13"/>
        <v>C24;CLKOUT_SRC_N_13;;22.31;0.830000000000001;608055;805055;702055;</v>
      </c>
    </row>
    <row r="888" spans="1:10">
      <c r="A888" t="s">
        <v>259</v>
      </c>
      <c r="B888" t="str">
        <f>_xlfn.XLOOKUP(A888,SITE1!$R$4:$R$1313,SITE1!$S$4:$S$1313)</f>
        <v>XCKPLL_MON_N</v>
      </c>
      <c r="C888" t="str" cm="1">
        <f t="array" ref="C888">_xlfn.TEXTJOIN(",",TRUE,_xlfn.UNIQUE(TRANSPOSE(_xlfn.MAP(_xlfn.XLOOKUP(A888,SITE1!$C$4:$C$1313,SITE1!$F$4:$L$1313),_xlfn.LAMBDA(_xlpm.x,IF(_xlpm.x&lt;&gt;"",TRIM(CLEAN(LEFT(_xlpm.x,FIND(".",_xlpm.x &amp; ".")-1))),""))))))</f>
        <v>SMPA9,RA209</v>
      </c>
      <c r="D888">
        <v>21.31</v>
      </c>
      <c r="E888">
        <v>0.83000000000000096</v>
      </c>
      <c r="F888" t="str">
        <f>_xlfn.LET(_xlpm.raw,_xlfn.XLOOKUP(A888,SITE1!$C$4:$C$1313,SITE1!$E$4:$E$1313),_xlpm.cleanRaw,SUBSTITUTE(SUBSTITUTE(_xlpm.raw,"_PIN","."),"PIN","."),_xlpm.mainPart,MID(_xlpm.cleanRaw,2,FIND(".",_xlpm.cleanRaw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G888" t="str">
        <f>_xlfn.LET(_xlpm.raw,_xlfn.XLOOKUP(A888,SITE3!$C$4:$C$1313,SITE3!$E$4:$E$1313),_xlpm.cleanRaw,SUBSTITUTE(SUBSTITUTE(_xlpm.raw,"_PIN","."),"PIN","."),_xlpm.mainPart,MID(_xlpm.cleanRaw,2,FIND(".",_xlpm.cleanRaw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805044</v>
      </c>
      <c r="H888" t="str">
        <f>_xlfn.LET(_xlpm.raw,_xlfn.XLOOKUP(A888,SITE5!$C$4:$C$1313,SITE5!$E$4:$E$1313),_xlpm.cleanRaw,SUBSTITUTE(SUBSTITUTE(_xlpm.raw,"_PIN","."),"PIN","."),_xlpm.mainPart,MID(_xlpm.cleanRaw,2,FIND(".",_xlpm.cleanRaw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807002</v>
      </c>
      <c r="I888" t="str">
        <f>""</f>
        <v/>
      </c>
      <c r="J888" t="str">
        <f t="shared" si="13"/>
        <v>C26;XCKPLL_MON_N;SMPA9,RA209;21.31;0.830000000000001;509011;805044;807002;</v>
      </c>
    </row>
    <row r="889" spans="1:10">
      <c r="A889" t="s">
        <v>35</v>
      </c>
      <c r="B889" t="str">
        <f>_xlfn.XLOOKUP(A889,SITE1!$R$4:$R$1313,SITE1!$S$4:$S$1313)</f>
        <v>CLKOUT_SRC_P_4</v>
      </c>
      <c r="C889" t="str" cm="1">
        <f t="array" ref="C889">_xlfn.TEXTJOIN(",",TRUE,_xlfn.UNIQUE(TRANSPOSE(_xlfn.MAP(_xlfn.XLOOKUP(A889,SITE1!$C$4:$C$1313,SITE1!$F$4:$L$1313),_xlfn.LAMBDA(_xlpm.x,IF(_xlpm.x&lt;&gt;"",TRIM(CLEAN(LEFT(_xlpm.x,FIND(".",_xlpm.x &amp; ".")-1))),""))))))</f>
        <v/>
      </c>
      <c r="D889">
        <v>20.309999999999999</v>
      </c>
      <c r="E889">
        <v>0.83000000000000096</v>
      </c>
      <c r="F889" t="str">
        <f>_xlfn.LET(_xlpm.raw,_xlfn.XLOOKUP(A889,SITE1!$C$4:$C$1313,SITE1!$E$4:$E$1313),_xlpm.cleanRaw,SUBSTITUTE(SUBSTITUTE(_xlpm.raw,"_PIN","."),"PIN","."),_xlpm.mainPart,MID(_xlpm.cleanRaw,2,FIND(".",_xlpm.cleanRaw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889" t="str">
        <f>_xlfn.LET(_xlpm.raw,_xlfn.XLOOKUP(A889,SITE3!$C$4:$C$1313,SITE3!$E$4:$E$1313),_xlpm.cleanRaw,SUBSTITUTE(SUBSTITUTE(_xlpm.raw,"_PIN","."),"PIN","."),_xlpm.mainPart,MID(_xlpm.cleanRaw,2,FIND(".",_xlpm.cleanRaw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889" t="str">
        <f>_xlfn.LET(_xlpm.raw,_xlfn.XLOOKUP(A889,SITE5!$C$4:$C$1313,SITE5!$E$4:$E$1313),_xlpm.cleanRaw,SUBSTITUTE(SUBSTITUTE(_xlpm.raw,"_PIN","."),"PIN","."),_xlpm.mainPart,MID(_xlpm.cleanRaw,2,FIND(".",_xlpm.cleanRaw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I889" t="str">
        <f>""</f>
        <v/>
      </c>
      <c r="J889" t="str">
        <f t="shared" si="13"/>
        <v>C28;CLKOUT_SRC_P_4;;20.31;0.830000000000001;608056;805056;702056;</v>
      </c>
    </row>
    <row r="890" spans="1:10">
      <c r="A890" t="s">
        <v>34</v>
      </c>
      <c r="B890" t="str">
        <f>_xlfn.XLOOKUP(A890,SITE1!$R$4:$R$1313,SITE1!$S$4:$S$1313)</f>
        <v>VSS</v>
      </c>
      <c r="C890" t="str" cm="1">
        <f t="array" ref="C890">_xlfn.TEXTJOIN(",",TRUE,_xlfn.UNIQUE(TRANSPOSE(_xlfn.MAP(_xlfn.XLOOKUP(A890,SITE1!$C$4:$C$1313,SITE1!$F$4:$L$1313),_xlfn.LAMBDA(_xlpm.x,IF(_xlpm.x&lt;&gt;"",TRIM(CLEAN(LEFT(_xlpm.x,FIND(".",_xlpm.x &amp; ".")-1))),""))))))</f>
        <v/>
      </c>
      <c r="D890">
        <v>19.309999999999999</v>
      </c>
      <c r="E890">
        <v>0.83000000000000096</v>
      </c>
      <c r="F890" t="str">
        <f>_xlfn.LET(_xlpm.raw,_xlfn.XLOOKUP(A890,SITE1!$C$4:$C$1313,SITE1!$E$4:$E$1313),_xlpm.cleanRaw,SUBSTITUTE(SUBSTITUTE(_xlpm.raw,"_PIN","."),"PIN","."),_xlpm.mainPart,MID(_xlpm.cleanRaw,2,FIND(".",_xlpm.cleanRaw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0" t="str">
        <f>_xlfn.LET(_xlpm.raw,_xlfn.XLOOKUP(A890,SITE3!$C$4:$C$1313,SITE3!$E$4:$E$1313),_xlpm.cleanRaw,SUBSTITUTE(SUBSTITUTE(_xlpm.raw,"_PIN","."),"PIN","."),_xlpm.mainPart,MID(_xlpm.cleanRaw,2,FIND(".",_xlpm.cleanRaw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0" t="str">
        <f>_xlfn.LET(_xlpm.raw,_xlfn.XLOOKUP(A890,SITE5!$C$4:$C$1313,SITE5!$E$4:$E$1313),_xlpm.cleanRaw,SUBSTITUTE(SUBSTITUTE(_xlpm.raw,"_PIN","."),"PIN","."),_xlpm.mainPart,MID(_xlpm.cleanRaw,2,FIND(".",_xlpm.cleanRaw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0" t="str">
        <f>""</f>
        <v/>
      </c>
      <c r="J890" t="str">
        <f t="shared" si="13"/>
        <v>C30;VSS;;19.31;0.830000000000001;;;;</v>
      </c>
    </row>
    <row r="891" spans="1:10">
      <c r="A891" t="s">
        <v>33</v>
      </c>
      <c r="B891" t="str">
        <f>_xlfn.XLOOKUP(A891,SITE1!$R$4:$R$1313,SITE1!$S$4:$S$1313)</f>
        <v>CLKOUT_CPUNSSC_P</v>
      </c>
      <c r="C891" t="str" cm="1">
        <f t="array" ref="C891">_xlfn.TEXTJOIN(",",TRUE,_xlfn.UNIQUE(TRANSPOSE(_xlfn.MAP(_xlfn.XLOOKUP(A891,SITE1!$C$4:$C$1313,SITE1!$F$4:$L$1313),_xlfn.LAMBDA(_xlpm.x,IF(_xlpm.x&lt;&gt;"",TRIM(CLEAN(LEFT(_xlpm.x,FIND(".",_xlpm.x &amp; ".")-1))),""))))))</f>
        <v/>
      </c>
      <c r="D891">
        <v>18.309999999999999</v>
      </c>
      <c r="E891">
        <v>0.83000000000000096</v>
      </c>
      <c r="F891" t="str">
        <f>_xlfn.LET(_xlpm.raw,_xlfn.XLOOKUP(A891,SITE1!$C$4:$C$1313,SITE1!$E$4:$E$1313),_xlpm.cleanRaw,SUBSTITUTE(SUBSTITUTE(_xlpm.raw,"_PIN","."),"PIN","."),_xlpm.mainPart,MID(_xlpm.cleanRaw,2,FIND(".",_xlpm.cleanRaw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891" t="str">
        <f>_xlfn.LET(_xlpm.raw,_xlfn.XLOOKUP(A891,SITE3!$C$4:$C$1313,SITE3!$E$4:$E$1313),_xlpm.cleanRaw,SUBSTITUTE(SUBSTITUTE(_xlpm.raw,"_PIN","."),"PIN","."),_xlpm.mainPart,MID(_xlpm.cleanRaw,2,FIND(".",_xlpm.cleanRaw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806119</v>
      </c>
      <c r="H891" t="str">
        <f>_xlfn.LET(_xlpm.raw,_xlfn.XLOOKUP(A891,SITE5!$C$4:$C$1313,SITE5!$E$4:$E$1313),_xlpm.cleanRaw,SUBSTITUTE(SUBSTITUTE(_xlpm.raw,"_PIN","."),"PIN","."),_xlpm.mainPart,MID(_xlpm.cleanRaw,2,FIND(".",_xlpm.cleanRaw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I891" t="str">
        <f>""</f>
        <v/>
      </c>
      <c r="J891" t="str">
        <f t="shared" si="13"/>
        <v>C32;CLKOUT_CPUNSSC_P;;18.31;0.830000000000001;609119;806119;701119;</v>
      </c>
    </row>
    <row r="892" spans="1:10">
      <c r="A892" t="s">
        <v>297</v>
      </c>
      <c r="B892" t="str">
        <f>_xlfn.XLOOKUP(A892,SITE1!$R$4:$R$1313,SITE1!$S$4:$S$1313)</f>
        <v>VSS</v>
      </c>
      <c r="C892" t="str" cm="1">
        <f t="array" ref="C892">_xlfn.TEXTJOIN(",",TRUE,_xlfn.UNIQUE(TRANSPOSE(_xlfn.MAP(_xlfn.XLOOKUP(A892,SITE1!$C$4:$C$1313,SITE1!$F$4:$L$1313),_xlfn.LAMBDA(_xlpm.x,IF(_xlpm.x&lt;&gt;"",TRIM(CLEAN(LEFT(_xlpm.x,FIND(".",_xlpm.x &amp; ".")-1))),""))))))</f>
        <v/>
      </c>
      <c r="D892">
        <v>17.309999999999999</v>
      </c>
      <c r="E892">
        <v>0.83000000000000096</v>
      </c>
      <c r="F892" t="str">
        <f>_xlfn.LET(_xlpm.raw,_xlfn.XLOOKUP(A892,SITE1!$C$4:$C$1313,SITE1!$E$4:$E$1313),_xlpm.cleanRaw,SUBSTITUTE(SUBSTITUTE(_xlpm.raw,"_PIN","."),"PIN","."),_xlpm.mainPart,MID(_xlpm.cleanRaw,2,FIND(".",_xlpm.cleanRaw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2" t="str">
        <f>_xlfn.LET(_xlpm.raw,_xlfn.XLOOKUP(A892,SITE3!$C$4:$C$1313,SITE3!$E$4:$E$1313),_xlpm.cleanRaw,SUBSTITUTE(SUBSTITUTE(_xlpm.raw,"_PIN","."),"PIN","."),_xlpm.mainPart,MID(_xlpm.cleanRaw,2,FIND(".",_xlpm.cleanRaw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2" t="str">
        <f>_xlfn.LET(_xlpm.raw,_xlfn.XLOOKUP(A892,SITE5!$C$4:$C$1313,SITE5!$E$4:$E$1313),_xlpm.cleanRaw,SUBSTITUTE(SUBSTITUTE(_xlpm.raw,"_PIN","."),"PIN","."),_xlpm.mainPart,MID(_xlpm.cleanRaw,2,FIND(".",_xlpm.cleanRaw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2" t="str">
        <f>""</f>
        <v/>
      </c>
      <c r="J892" t="str">
        <f t="shared" si="13"/>
        <v>C34;VSS;;17.31;0.830000000000001;;;;</v>
      </c>
    </row>
    <row r="893" spans="1:10">
      <c r="A893" t="s">
        <v>5380</v>
      </c>
      <c r="B893" t="str">
        <f>_xlfn.XLOOKUP(A893,SITE1!$R$4:$R$1313,SITE1!$S$4:$S$1313)</f>
        <v>VSS</v>
      </c>
      <c r="C893" t="str" cm="1">
        <f t="array" ref="C893">_xlfn.TEXTJOIN(",",TRUE,_xlfn.UNIQUE(TRANSPOSE(_xlfn.MAP(_xlfn.XLOOKUP(A893,SITE1!$C$4:$C$1313,SITE1!$F$4:$L$1313),_xlfn.LAMBDA(_xlpm.x,IF(_xlpm.x&lt;&gt;"",TRIM(CLEAN(LEFT(_xlpm.x,FIND(".",_xlpm.x &amp; ".")-1))),""))))))</f>
        <v/>
      </c>
      <c r="D893">
        <v>16.309999999999999</v>
      </c>
      <c r="E893">
        <v>0.83000000000000096</v>
      </c>
      <c r="F893" t="str">
        <f>_xlfn.LET(_xlpm.raw,_xlfn.XLOOKUP(A893,SITE1!$C$4:$C$1313,SITE1!$E$4:$E$1313),_xlpm.cleanRaw,SUBSTITUTE(SUBSTITUTE(_xlpm.raw,"_PIN","."),"PIN","."),_xlpm.mainPart,MID(_xlpm.cleanRaw,2,FIND(".",_xlpm.cleanRaw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3" t="str">
        <f>_xlfn.LET(_xlpm.raw,_xlfn.XLOOKUP(A893,SITE3!$C$4:$C$1313,SITE3!$E$4:$E$1313),_xlpm.cleanRaw,SUBSTITUTE(SUBSTITUTE(_xlpm.raw,"_PIN","."),"PIN","."),_xlpm.mainPart,MID(_xlpm.cleanRaw,2,FIND(".",_xlpm.cleanRaw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3" t="str">
        <f>_xlfn.LET(_xlpm.raw,_xlfn.XLOOKUP(A893,SITE5!$C$4:$C$1313,SITE5!$E$4:$E$1313),_xlpm.cleanRaw,SUBSTITUTE(SUBSTITUTE(_xlpm.raw,"_PIN","."),"PIN","."),_xlpm.mainPart,MID(_xlpm.cleanRaw,2,FIND(".",_xlpm.cleanRaw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3" t="str">
        <f>""</f>
        <v/>
      </c>
      <c r="J893" t="str">
        <f t="shared" si="13"/>
        <v>C37;VSS;;16.31;0.830000000000001;;;;</v>
      </c>
    </row>
    <row r="894" spans="1:10">
      <c r="A894" t="s">
        <v>3915</v>
      </c>
      <c r="B894" t="str">
        <f>_xlfn.XLOOKUP(A894,SITE1!$R$4:$R$1313,SITE1!$S$4:$S$1313)</f>
        <v>CLKOUT_ITPXDP_P</v>
      </c>
      <c r="C894" t="str" cm="1">
        <f t="array" ref="C894">_xlfn.TEXTJOIN(",",TRUE,_xlfn.UNIQUE(TRANSPOSE(_xlfn.MAP(_xlfn.XLOOKUP(A894,SITE1!$C$4:$C$1313,SITE1!$F$4:$L$1313),_xlfn.LAMBDA(_xlpm.x,IF(_xlpm.x&lt;&gt;"",TRIM(CLEAN(LEFT(_xlpm.x,FIND(".",_xlpm.x &amp; ".")-1))),""))))))</f>
        <v/>
      </c>
      <c r="D894">
        <v>15.309999999999899</v>
      </c>
      <c r="E894">
        <v>0.83000000000000096</v>
      </c>
      <c r="F894" t="str">
        <f>_xlfn.LET(_xlpm.raw,_xlfn.XLOOKUP(A894,SITE1!$C$4:$C$1313,SITE1!$E$4:$E$1313),_xlpm.cleanRaw,SUBSTITUTE(SUBSTITUTE(_xlpm.raw,"_PIN","."),"PIN","."),_xlpm.mainPart,MID(_xlpm.cleanRaw,2,FIND(".",_xlpm.cleanRaw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894" t="str">
        <f>_xlfn.LET(_xlpm.raw,_xlfn.XLOOKUP(A894,SITE3!$C$4:$C$1313,SITE3!$E$4:$E$1313),_xlpm.cleanRaw,SUBSTITUTE(SUBSTITUTE(_xlpm.raw,"_PIN","."),"PIN","."),_xlpm.mainPart,MID(_xlpm.cleanRaw,2,FIND(".",_xlpm.cleanRaw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806092</v>
      </c>
      <c r="H894" t="str">
        <f>_xlfn.LET(_xlpm.raw,_xlfn.XLOOKUP(A894,SITE5!$C$4:$C$1313,SITE5!$E$4:$E$1313),_xlpm.cleanRaw,SUBSTITUTE(SUBSTITUTE(_xlpm.raw,"_PIN","."),"PIN","."),_xlpm.mainPart,MID(_xlpm.cleanRaw,2,FIND(".",_xlpm.cleanRaw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I894" t="str">
        <f>""</f>
        <v/>
      </c>
      <c r="J894" t="str">
        <f t="shared" si="13"/>
        <v>C39;CLKOUT_ITPXDP_P;;15.3099999999999;0.830000000000001;609092;806092;701092;</v>
      </c>
    </row>
    <row r="895" spans="1:10">
      <c r="A895" t="s">
        <v>5381</v>
      </c>
      <c r="B895" t="str">
        <f>_xlfn.XLOOKUP(A895,SITE1!$R$4:$R$1313,SITE1!$S$4:$S$1313)</f>
        <v>VSS</v>
      </c>
      <c r="C895" t="str" cm="1">
        <f t="array" ref="C895">_xlfn.TEXTJOIN(",",TRUE,_xlfn.UNIQUE(TRANSPOSE(_xlfn.MAP(_xlfn.XLOOKUP(A895,SITE1!$C$4:$C$1313,SITE1!$F$4:$L$1313),_xlfn.LAMBDA(_xlpm.x,IF(_xlpm.x&lt;&gt;"",TRIM(CLEAN(LEFT(_xlpm.x,FIND(".",_xlpm.x &amp; ".")-1))),""))))))</f>
        <v/>
      </c>
      <c r="D895">
        <v>14.309999999999899</v>
      </c>
      <c r="E895">
        <v>0.83000000000000096</v>
      </c>
      <c r="F895" t="str">
        <f>_xlfn.LET(_xlpm.raw,_xlfn.XLOOKUP(A895,SITE1!$C$4:$C$1313,SITE1!$E$4:$E$1313),_xlpm.cleanRaw,SUBSTITUTE(SUBSTITUTE(_xlpm.raw,"_PIN","."),"PIN","."),_xlpm.mainPart,MID(_xlpm.cleanRaw,2,FIND(".",_xlpm.cleanRaw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5" t="str">
        <f>_xlfn.LET(_xlpm.raw,_xlfn.XLOOKUP(A895,SITE3!$C$4:$C$1313,SITE3!$E$4:$E$1313),_xlpm.cleanRaw,SUBSTITUTE(SUBSTITUTE(_xlpm.raw,"_PIN","."),"PIN","."),_xlpm.mainPart,MID(_xlpm.cleanRaw,2,FIND(".",_xlpm.cleanRaw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5" t="str">
        <f>_xlfn.LET(_xlpm.raw,_xlfn.XLOOKUP(A895,SITE5!$C$4:$C$1313,SITE5!$E$4:$E$1313),_xlpm.cleanRaw,SUBSTITUTE(SUBSTITUTE(_xlpm.raw,"_PIN","."),"PIN","."),_xlpm.mainPart,MID(_xlpm.cleanRaw,2,FIND(".",_xlpm.cleanRaw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5" t="str">
        <f>""</f>
        <v/>
      </c>
      <c r="J895" t="str">
        <f t="shared" si="13"/>
        <v>C41;VSS;;14.3099999999999;0.830000000000001;;;;</v>
      </c>
    </row>
    <row r="896" spans="1:10">
      <c r="A896" t="s">
        <v>3988</v>
      </c>
      <c r="B896" t="str">
        <f>_xlfn.XLOOKUP(A896,SITE1!$R$4:$R$1313,SITE1!$S$4:$S$1313)</f>
        <v>DMI_RXN1</v>
      </c>
      <c r="C896" t="str" cm="1">
        <f t="array" ref="C896">_xlfn.TEXTJOIN(",",TRUE,_xlfn.UNIQUE(TRANSPOSE(_xlfn.MAP(_xlfn.XLOOKUP(A896,SITE1!$C$4:$C$1313,SITE1!$F$4:$L$1313),_xlfn.LAMBDA(_xlpm.x,IF(_xlpm.x&lt;&gt;"",TRIM(CLEAN(LEFT(_xlpm.x,FIND(".",_xlpm.x &amp; ".")-1))),""))))))</f>
        <v>CA201</v>
      </c>
      <c r="D896">
        <v>13.309999999999899</v>
      </c>
      <c r="E896">
        <v>0.83000000000000096</v>
      </c>
      <c r="F896" t="str">
        <f>_xlfn.LET(_xlpm.raw,_xlfn.XLOOKUP(A896,SITE1!$C$4:$C$1313,SITE1!$E$4:$E$1313),_xlpm.cleanRaw,SUBSTITUTE(SUBSTITUTE(_xlpm.raw,"_PIN","."),"PIN","."),_xlpm.mainPart,MID(_xlpm.cleanRaw,2,FIND(".",_xlpm.cleanRaw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6" t="str">
        <f>_xlfn.LET(_xlpm.raw,_xlfn.XLOOKUP(A896,SITE3!$C$4:$C$1313,SITE3!$E$4:$E$1313),_xlpm.cleanRaw,SUBSTITUTE(SUBSTITUTE(_xlpm.raw,"_PIN","."),"PIN","."),_xlpm.mainPart,MID(_xlpm.cleanRaw,2,FIND(".",_xlpm.cleanRaw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6" t="str">
        <f>_xlfn.LET(_xlpm.raw,_xlfn.XLOOKUP(A896,SITE5!$C$4:$C$1313,SITE5!$E$4:$E$1313),_xlpm.cleanRaw,SUBSTITUTE(SUBSTITUTE(_xlpm.raw,"_PIN","."),"PIN","."),_xlpm.mainPart,MID(_xlpm.cleanRaw,2,FIND(".",_xlpm.cleanRaw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6" t="str">
        <f>""</f>
        <v/>
      </c>
      <c r="J896" t="str">
        <f t="shared" si="13"/>
        <v>C43;DMI_RXN1;CA201;13.3099999999999;0.830000000000001;;;;</v>
      </c>
    </row>
    <row r="897" spans="1:10">
      <c r="A897" t="s">
        <v>3993</v>
      </c>
      <c r="B897" t="str">
        <f>_xlfn.XLOOKUP(A897,SITE1!$R$4:$R$1313,SITE1!$S$4:$S$1313)</f>
        <v>DMI_RXN3</v>
      </c>
      <c r="C897" t="str" cm="1">
        <f t="array" ref="C897">_xlfn.TEXTJOIN(",",TRUE,_xlfn.UNIQUE(TRANSPOSE(_xlfn.MAP(_xlfn.XLOOKUP(A897,SITE1!$C$4:$C$1313,SITE1!$F$4:$L$1313),_xlfn.LAMBDA(_xlpm.x,IF(_xlpm.x&lt;&gt;"",TRIM(CLEAN(LEFT(_xlpm.x,FIND(".",_xlpm.x &amp; ".")-1))),""))))))</f>
        <v>LA2</v>
      </c>
      <c r="D897">
        <v>12.309999999999899</v>
      </c>
      <c r="E897">
        <v>0.83000000000000096</v>
      </c>
      <c r="F897" t="str">
        <f>_xlfn.LET(_xlpm.raw,_xlfn.XLOOKUP(A897,SITE1!$C$4:$C$1313,SITE1!$E$4:$E$1313),_xlpm.cleanRaw,SUBSTITUTE(SUBSTITUTE(_xlpm.raw,"_PIN","."),"PIN","."),_xlpm.mainPart,MID(_xlpm.cleanRaw,2,FIND(".",_xlpm.cleanRaw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509029</v>
      </c>
      <c r="G897" t="str">
        <f>_xlfn.LET(_xlpm.raw,_xlfn.XLOOKUP(A897,SITE3!$C$4:$C$1313,SITE3!$E$4:$E$1313),_xlpm.cleanRaw,SUBSTITUTE(SUBSTITUTE(_xlpm.raw,"_PIN","."),"PIN","."),_xlpm.mainPart,MID(_xlpm.cleanRaw,2,FIND(".",_xlpm.cleanRaw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H897" t="str">
        <f>_xlfn.LET(_xlpm.raw,_xlfn.XLOOKUP(A897,SITE5!$C$4:$C$1313,SITE5!$E$4:$E$1313),_xlpm.cleanRaw,SUBSTITUTE(SUBSTITUTE(_xlpm.raw,"_PIN","."),"PIN","."),_xlpm.mainPart,MID(_xlpm.cleanRaw,2,FIND(".",_xlpm.cleanRaw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807017</v>
      </c>
      <c r="I897" t="str">
        <f>""</f>
        <v/>
      </c>
      <c r="J897" t="str">
        <f t="shared" si="13"/>
        <v>C45;DMI_RXN3;LA2;12.3099999999999;0.830000000000001;509029;506017;807017;</v>
      </c>
    </row>
    <row r="898" spans="1:10">
      <c r="A898" t="s">
        <v>3561</v>
      </c>
      <c r="B898" t="str">
        <f>_xlfn.XLOOKUP(A898,SITE1!$R$4:$R$1313,SITE1!$S$4:$S$1313)</f>
        <v>PCIEUP_0_RXN</v>
      </c>
      <c r="C898" t="str" cm="1">
        <f t="array" ref="C898">_xlfn.TEXTJOIN(",",TRUE,_xlfn.UNIQUE(TRANSPOSE(_xlfn.MAP(_xlfn.XLOOKUP(A898,SITE1!$C$4:$C$1313,SITE1!$F$4:$L$1313),_xlfn.LAMBDA(_xlpm.x,IF(_xlpm.x&lt;&gt;"",TRIM(CLEAN(LEFT(_xlpm.x,FIND(".",_xlpm.x &amp; ".")-1))),""))))))</f>
        <v>LA9</v>
      </c>
      <c r="D898">
        <v>11.309999999999899</v>
      </c>
      <c r="E898">
        <v>0.83000000000000096</v>
      </c>
      <c r="F898" t="str">
        <f>_xlfn.LET(_xlpm.raw,_xlfn.XLOOKUP(A898,SITE1!$C$4:$C$1313,SITE1!$E$4:$E$1313),_xlpm.cleanRaw,SUBSTITUTE(SUBSTITUTE(_xlpm.raw,"_PIN","."),"PIN","."),_xlpm.mainPart,MID(_xlpm.cleanRaw,2,FIND(".",_xlpm.cleanRaw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G898" t="str">
        <f>_xlfn.LET(_xlpm.raw,_xlfn.XLOOKUP(A898,SITE3!$C$4:$C$1313,SITE3!$E$4:$E$1313),_xlpm.cleanRaw,SUBSTITUTE(SUBSTITUTE(_xlpm.raw,"_PIN","."),"PIN","."),_xlpm.mainPart,MID(_xlpm.cleanRaw,2,FIND(".",_xlpm.cleanRaw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H898" t="str">
        <f>_xlfn.LET(_xlpm.raw,_xlfn.XLOOKUP(A898,SITE5!$C$4:$C$1313,SITE5!$E$4:$E$1313),_xlpm.cleanRaw,SUBSTITUTE(SUBSTITUTE(_xlpm.raw,"_PIN","."),"PIN","."),_xlpm.mainPart,MID(_xlpm.cleanRaw,2,FIND(".",_xlpm.cleanRaw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807026</v>
      </c>
      <c r="I898" t="str">
        <f>""</f>
        <v/>
      </c>
      <c r="J898" t="str">
        <f t="shared" ref="J898:J961" si="14">A898&amp;";"&amp;B898&amp;";"&amp;C898&amp;";"&amp;D898&amp;";"&amp;E898&amp;";"&amp;F898&amp;";"&amp;G898&amp;";"&amp;H898&amp;";"&amp;I898</f>
        <v>C48;PCIEUP_0_RXN;LA9;11.3099999999999;0.830000000000001;509025;506026;807026;</v>
      </c>
    </row>
    <row r="899" spans="1:10">
      <c r="A899" t="s">
        <v>3560</v>
      </c>
      <c r="B899" t="str">
        <f>_xlfn.XLOOKUP(A899,SITE1!$R$4:$R$1313,SITE1!$S$4:$S$1313)</f>
        <v>PCIEUP_2_RXN</v>
      </c>
      <c r="C899" t="str" cm="1">
        <f t="array" ref="C899">_xlfn.TEXTJOIN(",",TRUE,_xlfn.UNIQUE(TRANSPOSE(_xlfn.MAP(_xlfn.XLOOKUP(A899,SITE1!$C$4:$C$1313,SITE1!$F$4:$L$1313),_xlfn.LAMBDA(_xlpm.x,IF(_xlpm.x&lt;&gt;"",TRIM(CLEAN(LEFT(_xlpm.x,FIND(".",_xlpm.x &amp; ".")-1))),""))))))</f>
        <v>CA257</v>
      </c>
      <c r="D899">
        <v>10.309999999999899</v>
      </c>
      <c r="E899">
        <v>0.83000000000000096</v>
      </c>
      <c r="F899" t="str">
        <f>_xlfn.LET(_xlpm.raw,_xlfn.XLOOKUP(A899,SITE1!$C$4:$C$1313,SITE1!$E$4:$E$1313),_xlpm.cleanRaw,SUBSTITUTE(SUBSTITUTE(_xlpm.raw,"_PIN","."),"PIN","."),_xlpm.mainPart,MID(_xlpm.cleanRaw,2,FIND(".",_xlpm.cleanRaw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9" t="str">
        <f>_xlfn.LET(_xlpm.raw,_xlfn.XLOOKUP(A899,SITE3!$C$4:$C$1313,SITE3!$E$4:$E$1313),_xlpm.cleanRaw,SUBSTITUTE(SUBSTITUTE(_xlpm.raw,"_PIN","."),"PIN","."),_xlpm.mainPart,MID(_xlpm.cleanRaw,2,FIND(".",_xlpm.cleanRaw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9" t="str">
        <f>_xlfn.LET(_xlpm.raw,_xlfn.XLOOKUP(A899,SITE5!$C$4:$C$1313,SITE5!$E$4:$E$1313),_xlpm.cleanRaw,SUBSTITUTE(SUBSTITUTE(_xlpm.raw,"_PIN","."),"PIN","."),_xlpm.mainPart,MID(_xlpm.cleanRaw,2,FIND(".",_xlpm.cleanRaw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9" t="str">
        <f>""</f>
        <v/>
      </c>
      <c r="J899" t="str">
        <f t="shared" si="14"/>
        <v>C50;PCIEUP_2_RXN;CA257;10.3099999999999;0.830000000000001;;;;</v>
      </c>
    </row>
    <row r="900" spans="1:10">
      <c r="A900" t="s">
        <v>3559</v>
      </c>
      <c r="B900" t="str">
        <f>_xlfn.XLOOKUP(A900,SITE1!$R$4:$R$1313,SITE1!$S$4:$S$1313)</f>
        <v>PCIEUP_4_RXN</v>
      </c>
      <c r="C900" t="str" cm="1">
        <f t="array" ref="C900">_xlfn.TEXTJOIN(",",TRUE,_xlfn.UNIQUE(TRANSPOSE(_xlfn.MAP(_xlfn.XLOOKUP(A900,SITE1!$C$4:$C$1313,SITE1!$F$4:$L$1313),_xlfn.LAMBDA(_xlpm.x,IF(_xlpm.x&lt;&gt;"",TRIM(CLEAN(LEFT(_xlpm.x,FIND(".",_xlpm.x &amp; ".")-1))),""))))))</f>
        <v>CA221</v>
      </c>
      <c r="D900">
        <v>9.3099999999999898</v>
      </c>
      <c r="E900">
        <v>0.83000000000000096</v>
      </c>
      <c r="F900" t="str">
        <f>_xlfn.LET(_xlpm.raw,_xlfn.XLOOKUP(A900,SITE1!$C$4:$C$1313,SITE1!$E$4:$E$1313),_xlpm.cleanRaw,SUBSTITUTE(SUBSTITUTE(_xlpm.raw,"_PIN","."),"PIN","."),_xlpm.mainPart,MID(_xlpm.cleanRaw,2,FIND(".",_xlpm.cleanRaw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0" t="str">
        <f>_xlfn.LET(_xlpm.raw,_xlfn.XLOOKUP(A900,SITE3!$C$4:$C$1313,SITE3!$E$4:$E$1313),_xlpm.cleanRaw,SUBSTITUTE(SUBSTITUTE(_xlpm.raw,"_PIN","."),"PIN","."),_xlpm.mainPart,MID(_xlpm.cleanRaw,2,FIND(".",_xlpm.cleanRaw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0" t="str">
        <f>_xlfn.LET(_xlpm.raw,_xlfn.XLOOKUP(A900,SITE5!$C$4:$C$1313,SITE5!$E$4:$E$1313),_xlpm.cleanRaw,SUBSTITUTE(SUBSTITUTE(_xlpm.raw,"_PIN","."),"PIN","."),_xlpm.mainPart,MID(_xlpm.cleanRaw,2,FIND(".",_xlpm.cleanRaw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0" t="str">
        <f>""</f>
        <v/>
      </c>
      <c r="J900" t="str">
        <f t="shared" si="14"/>
        <v>C52;PCIEUP_4_RXN;CA221;9.30999999999999;0.830000000000001;;;;</v>
      </c>
    </row>
    <row r="901" spans="1:10">
      <c r="A901" t="s">
        <v>3558</v>
      </c>
      <c r="B901" t="str">
        <f>_xlfn.XLOOKUP(A901,SITE1!$R$4:$R$1313,SITE1!$S$4:$S$1313)</f>
        <v>PCIEUP_6_RXN</v>
      </c>
      <c r="C901" t="str" cm="1">
        <f t="array" ref="C901">_xlfn.TEXTJOIN(",",TRUE,_xlfn.UNIQUE(TRANSPOSE(_xlfn.MAP(_xlfn.XLOOKUP(A901,SITE1!$C$4:$C$1313,SITE1!$F$4:$L$1313),_xlfn.LAMBDA(_xlpm.x,IF(_xlpm.x&lt;&gt;"",TRIM(CLEAN(LEFT(_xlpm.x,FIND(".",_xlpm.x &amp; ".")-1))),""))))))</f>
        <v>CA225</v>
      </c>
      <c r="D901">
        <v>8.3099999999999898</v>
      </c>
      <c r="E901">
        <v>0.83000000000000096</v>
      </c>
      <c r="F901" t="str">
        <f>_xlfn.LET(_xlpm.raw,_xlfn.XLOOKUP(A901,SITE1!$C$4:$C$1313,SITE1!$E$4:$E$1313),_xlpm.cleanRaw,SUBSTITUTE(SUBSTITUTE(_xlpm.raw,"_PIN","."),"PIN","."),_xlpm.mainPart,MID(_xlpm.cleanRaw,2,FIND(".",_xlpm.cleanRaw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1" t="str">
        <f>_xlfn.LET(_xlpm.raw,_xlfn.XLOOKUP(A901,SITE3!$C$4:$C$1313,SITE3!$E$4:$E$1313),_xlpm.cleanRaw,SUBSTITUTE(SUBSTITUTE(_xlpm.raw,"_PIN","."),"PIN","."),_xlpm.mainPart,MID(_xlpm.cleanRaw,2,FIND(".",_xlpm.cleanRaw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1" t="str">
        <f>_xlfn.LET(_xlpm.raw,_xlfn.XLOOKUP(A901,SITE5!$C$4:$C$1313,SITE5!$E$4:$E$1313),_xlpm.cleanRaw,SUBSTITUTE(SUBSTITUTE(_xlpm.raw,"_PIN","."),"PIN","."),_xlpm.mainPart,MID(_xlpm.cleanRaw,2,FIND(".",_xlpm.cleanRaw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1" t="str">
        <f>""</f>
        <v/>
      </c>
      <c r="J901" t="str">
        <f t="shared" si="14"/>
        <v>C54;PCIEUP_6_RXN;CA225;8.30999999999999;0.830000000000001;;;;</v>
      </c>
    </row>
    <row r="902" spans="1:10">
      <c r="A902" t="s">
        <v>4780</v>
      </c>
      <c r="B902" t="str">
        <f>_xlfn.XLOOKUP(A902,SITE1!$R$4:$R$1313,SITE1!$S$4:$S$1313)</f>
        <v>PCIEUP_8_RXN</v>
      </c>
      <c r="C902" t="str" cm="1">
        <f t="array" ref="C902">_xlfn.TEXTJOIN(",",TRUE,_xlfn.UNIQUE(TRANSPOSE(_xlfn.MAP(_xlfn.XLOOKUP(A902,SITE1!$C$4:$C$1313,SITE1!$F$4:$L$1313),_xlfn.LAMBDA(_xlpm.x,IF(_xlpm.x&lt;&gt;"",TRIM(CLEAN(LEFT(_xlpm.x,FIND(".",_xlpm.x &amp; ".")-1))),""))))))</f>
        <v>LA11</v>
      </c>
      <c r="D902">
        <v>7.3099999999999898</v>
      </c>
      <c r="E902">
        <v>0.83000000000000096</v>
      </c>
      <c r="F902" t="str">
        <f>_xlfn.LET(_xlpm.raw,_xlfn.XLOOKUP(A902,SITE1!$C$4:$C$1313,SITE1!$E$4:$E$1313),_xlpm.cleanRaw,SUBSTITUTE(SUBSTITUTE(_xlpm.raw,"_PIN","."),"PIN","."),_xlpm.mainPart,MID(_xlpm.cleanRaw,2,FIND(".",_xlpm.cleanRaw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G902" t="str">
        <f>_xlfn.LET(_xlpm.raw,_xlfn.XLOOKUP(A902,SITE3!$C$4:$C$1313,SITE3!$E$4:$E$1313),_xlpm.cleanRaw,SUBSTITUTE(SUBSTITUTE(_xlpm.raw,"_PIN","."),"PIN","."),_xlpm.mainPart,MID(_xlpm.cleanRaw,2,FIND(".",_xlpm.cleanRaw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504110</v>
      </c>
      <c r="H902" t="str">
        <f>_xlfn.LET(_xlpm.raw,_xlfn.XLOOKUP(A902,SITE5!$C$4:$C$1313,SITE5!$E$4:$E$1313),_xlpm.cleanRaw,SUBSTITUTE(SUBSTITUTE(_xlpm.raw,"_PIN","."),"PIN","."),_xlpm.mainPart,MID(_xlpm.cleanRaw,2,FIND(".",_xlpm.cleanRaw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809111</v>
      </c>
      <c r="I902" t="str">
        <f>""</f>
        <v/>
      </c>
      <c r="J902" t="str">
        <f t="shared" si="14"/>
        <v>C57;PCIEUP_8_RXN;LA11;7.30999999999999;0.830000000000001;507111;504110;809111;</v>
      </c>
    </row>
    <row r="903" spans="1:10">
      <c r="A903" t="s">
        <v>4686</v>
      </c>
      <c r="B903" t="str">
        <f>_xlfn.XLOOKUP(A903,SITE1!$R$4:$R$1313,SITE1!$S$4:$S$1313)</f>
        <v>PCIEUP_10_RXN</v>
      </c>
      <c r="C903" t="str" cm="1">
        <f t="array" ref="C903">_xlfn.TEXTJOIN(",",TRUE,_xlfn.UNIQUE(TRANSPOSE(_xlfn.MAP(_xlfn.XLOOKUP(A903,SITE1!$C$4:$C$1313,SITE1!$F$4:$L$1313),_xlfn.LAMBDA(_xlpm.x,IF(_xlpm.x&lt;&gt;"",TRIM(CLEAN(LEFT(_xlpm.x,FIND(".",_xlpm.x &amp; ".")-1))),""))))))</f>
        <v>CA229</v>
      </c>
      <c r="D903">
        <v>6.3099999999999898</v>
      </c>
      <c r="E903">
        <v>0.83000000000000096</v>
      </c>
      <c r="F903" t="str">
        <f>_xlfn.LET(_xlpm.raw,_xlfn.XLOOKUP(A903,SITE1!$C$4:$C$1313,SITE1!$E$4:$E$1313),_xlpm.cleanRaw,SUBSTITUTE(SUBSTITUTE(_xlpm.raw,"_PIN","."),"PIN","."),_xlpm.mainPart,MID(_xlpm.cleanRaw,2,FIND(".",_xlpm.cleanRaw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3" t="str">
        <f>_xlfn.LET(_xlpm.raw,_xlfn.XLOOKUP(A903,SITE3!$C$4:$C$1313,SITE3!$E$4:$E$1313),_xlpm.cleanRaw,SUBSTITUTE(SUBSTITUTE(_xlpm.raw,"_PIN","."),"PIN","."),_xlpm.mainPart,MID(_xlpm.cleanRaw,2,FIND(".",_xlpm.cleanRaw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3" t="str">
        <f>_xlfn.LET(_xlpm.raw,_xlfn.XLOOKUP(A903,SITE5!$C$4:$C$1313,SITE5!$E$4:$E$1313),_xlpm.cleanRaw,SUBSTITUTE(SUBSTITUTE(_xlpm.raw,"_PIN","."),"PIN","."),_xlpm.mainPart,MID(_xlpm.cleanRaw,2,FIND(".",_xlpm.cleanRaw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3" t="str">
        <f>""</f>
        <v/>
      </c>
      <c r="J903" t="str">
        <f t="shared" si="14"/>
        <v>C59;PCIEUP_10_RXN;CA229;6.30999999999999;0.830000000000001;;;;</v>
      </c>
    </row>
    <row r="904" spans="1:10">
      <c r="A904" t="s">
        <v>4702</v>
      </c>
      <c r="B904" t="str">
        <f>_xlfn.XLOOKUP(A904,SITE1!$R$4:$R$1313,SITE1!$S$4:$S$1313)</f>
        <v>PCIEUP_12_RXN</v>
      </c>
      <c r="C904" t="str" cm="1">
        <f t="array" ref="C904">_xlfn.TEXTJOIN(",",TRUE,_xlfn.UNIQUE(TRANSPOSE(_xlfn.MAP(_xlfn.XLOOKUP(A904,SITE1!$C$4:$C$1313,SITE1!$F$4:$L$1313),_xlfn.LAMBDA(_xlpm.x,IF(_xlpm.x&lt;&gt;"",TRIM(CLEAN(LEFT(_xlpm.x,FIND(".",_xlpm.x &amp; ".")-1))),""))))))</f>
        <v>CA233</v>
      </c>
      <c r="D904">
        <v>5.3099999999999898</v>
      </c>
      <c r="E904">
        <v>0.83000000000000096</v>
      </c>
      <c r="F904" t="str">
        <f>_xlfn.LET(_xlpm.raw,_xlfn.XLOOKUP(A904,SITE1!$C$4:$C$1313,SITE1!$E$4:$E$1313),_xlpm.cleanRaw,SUBSTITUTE(SUBSTITUTE(_xlpm.raw,"_PIN","."),"PIN","."),_xlpm.mainPart,MID(_xlpm.cleanRaw,2,FIND(".",_xlpm.cleanRaw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4" t="str">
        <f>_xlfn.LET(_xlpm.raw,_xlfn.XLOOKUP(A904,SITE3!$C$4:$C$1313,SITE3!$E$4:$E$1313),_xlpm.cleanRaw,SUBSTITUTE(SUBSTITUTE(_xlpm.raw,"_PIN","."),"PIN","."),_xlpm.mainPart,MID(_xlpm.cleanRaw,2,FIND(".",_xlpm.cleanRaw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4" t="str">
        <f>_xlfn.LET(_xlpm.raw,_xlfn.XLOOKUP(A904,SITE5!$C$4:$C$1313,SITE5!$E$4:$E$1313),_xlpm.cleanRaw,SUBSTITUTE(SUBSTITUTE(_xlpm.raw,"_PIN","."),"PIN","."),_xlpm.mainPart,MID(_xlpm.cleanRaw,2,FIND(".",_xlpm.cleanRaw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4" t="str">
        <f>""</f>
        <v/>
      </c>
      <c r="J904" t="str">
        <f t="shared" si="14"/>
        <v>C61;PCIEUP_12_RXN;CA233;5.30999999999999;0.830000000000001;;;;</v>
      </c>
    </row>
    <row r="905" spans="1:10">
      <c r="A905" t="s">
        <v>4719</v>
      </c>
      <c r="B905" t="str">
        <f>_xlfn.XLOOKUP(A905,SITE1!$R$4:$R$1313,SITE1!$S$4:$S$1313)</f>
        <v>PCIEUP_14_RXN</v>
      </c>
      <c r="C905" t="str" cm="1">
        <f t="array" ref="C905">_xlfn.TEXTJOIN(",",TRUE,_xlfn.UNIQUE(TRANSPOSE(_xlfn.MAP(_xlfn.XLOOKUP(A905,SITE1!$C$4:$C$1313,SITE1!$F$4:$L$1313),_xlfn.LAMBDA(_xlpm.x,IF(_xlpm.x&lt;&gt;"",TRIM(CLEAN(LEFT(_xlpm.x,FIND(".",_xlpm.x &amp; ".")-1))),""))))))</f>
        <v>CA237</v>
      </c>
      <c r="D905">
        <v>4.3099999999999898</v>
      </c>
      <c r="E905">
        <v>0.83000000000000096</v>
      </c>
      <c r="F905" t="str">
        <f>_xlfn.LET(_xlpm.raw,_xlfn.XLOOKUP(A905,SITE1!$C$4:$C$1313,SITE1!$E$4:$E$1313),_xlpm.cleanRaw,SUBSTITUTE(SUBSTITUTE(_xlpm.raw,"_PIN","."),"PIN","."),_xlpm.mainPart,MID(_xlpm.cleanRaw,2,FIND(".",_xlpm.cleanRaw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5" t="str">
        <f>_xlfn.LET(_xlpm.raw,_xlfn.XLOOKUP(A905,SITE3!$C$4:$C$1313,SITE3!$E$4:$E$1313),_xlpm.cleanRaw,SUBSTITUTE(SUBSTITUTE(_xlpm.raw,"_PIN","."),"PIN","."),_xlpm.mainPart,MID(_xlpm.cleanRaw,2,FIND(".",_xlpm.cleanRaw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5" t="str">
        <f>_xlfn.LET(_xlpm.raw,_xlfn.XLOOKUP(A905,SITE5!$C$4:$C$1313,SITE5!$E$4:$E$1313),_xlpm.cleanRaw,SUBSTITUTE(SUBSTITUTE(_xlpm.raw,"_PIN","."),"PIN","."),_xlpm.mainPart,MID(_xlpm.cleanRaw,2,FIND(".",_xlpm.cleanRaw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5" t="str">
        <f>""</f>
        <v/>
      </c>
      <c r="J905" t="str">
        <f t="shared" si="14"/>
        <v>C63;PCIEUP_14_RXN;CA237;4.30999999999999;0.830000000000001;;;;</v>
      </c>
    </row>
    <row r="906" spans="1:10">
      <c r="A906" t="s">
        <v>5382</v>
      </c>
      <c r="B906" t="str">
        <f>_xlfn.XLOOKUP(A906,SITE1!$R$4:$R$1313,SITE1!$S$4:$S$1313)</f>
        <v>VSS</v>
      </c>
      <c r="C906" t="str" cm="1">
        <f t="array" ref="C906">_xlfn.TEXTJOIN(",",TRUE,_xlfn.UNIQUE(TRANSPOSE(_xlfn.MAP(_xlfn.XLOOKUP(A906,SITE1!$C$4:$C$1313,SITE1!$F$4:$L$1313),_xlfn.LAMBDA(_xlpm.x,IF(_xlpm.x&lt;&gt;"",TRIM(CLEAN(LEFT(_xlpm.x,FIND(".",_xlpm.x &amp; ".")-1))),""))))))</f>
        <v/>
      </c>
      <c r="D906">
        <v>3.3099999999999898</v>
      </c>
      <c r="E906">
        <v>0.83000000000000096</v>
      </c>
      <c r="F906" t="str">
        <f>_xlfn.LET(_xlpm.raw,_xlfn.XLOOKUP(A906,SITE1!$C$4:$C$1313,SITE1!$E$4:$E$1313),_xlpm.cleanRaw,SUBSTITUTE(SUBSTITUTE(_xlpm.raw,"_PIN","."),"PIN","."),_xlpm.mainPart,MID(_xlpm.cleanRaw,2,FIND(".",_xlpm.cleanRaw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6" t="str">
        <f>_xlfn.LET(_xlpm.raw,_xlfn.XLOOKUP(A906,SITE3!$C$4:$C$1313,SITE3!$E$4:$E$1313),_xlpm.cleanRaw,SUBSTITUTE(SUBSTITUTE(_xlpm.raw,"_PIN","."),"PIN","."),_xlpm.mainPart,MID(_xlpm.cleanRaw,2,FIND(".",_xlpm.cleanRaw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6" t="str">
        <f>_xlfn.LET(_xlpm.raw,_xlfn.XLOOKUP(A906,SITE5!$C$4:$C$1313,SITE5!$E$4:$E$1313),_xlpm.cleanRaw,SUBSTITUTE(SUBSTITUTE(_xlpm.raw,"_PIN","."),"PIN","."),_xlpm.mainPart,MID(_xlpm.cleanRaw,2,FIND(".",_xlpm.cleanRaw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6" t="str">
        <f>""</f>
        <v/>
      </c>
      <c r="J906" t="str">
        <f t="shared" si="14"/>
        <v>C65;VSS;;3.30999999999999;0.830000000000001;;;;</v>
      </c>
    </row>
    <row r="907" spans="1:10">
      <c r="A907" t="s">
        <v>4813</v>
      </c>
      <c r="B907" t="str">
        <f>_xlfn.XLOOKUP(A907,SITE1!$R$4:$R$1313,SITE1!$S$4:$S$1313)</f>
        <v>RSVD</v>
      </c>
      <c r="C907" t="str" cm="1">
        <f t="array" ref="C907">_xlfn.TEXTJOIN(",",TRUE,_xlfn.UNIQUE(TRANSPOSE(_xlfn.MAP(_xlfn.XLOOKUP(A907,SITE1!$C$4:$C$1313,SITE1!$F$4:$L$1313),_xlfn.LAMBDA(_xlpm.x,IF(_xlpm.x&lt;&gt;"",TRIM(CLEAN(LEFT(_xlpm.x,FIND(".",_xlpm.x &amp; ".")-1))),""))))))</f>
        <v/>
      </c>
      <c r="D907">
        <v>2.3099999999999898</v>
      </c>
      <c r="E907">
        <v>0.73</v>
      </c>
      <c r="F907" t="str">
        <f>_xlfn.LET(_xlpm.raw,_xlfn.XLOOKUP(A907,SITE1!$C$4:$C$1313,SITE1!$E$4:$E$1313),_xlpm.cleanRaw,SUBSTITUTE(SUBSTITUTE(_xlpm.raw,"_PIN","."),"PIN","."),_xlpm.mainPart,MID(_xlpm.cleanRaw,2,FIND(".",_xlpm.cleanRaw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7" t="str">
        <f>_xlfn.LET(_xlpm.raw,_xlfn.XLOOKUP(A907,SITE3!$C$4:$C$1313,SITE3!$E$4:$E$1313),_xlpm.cleanRaw,SUBSTITUTE(SUBSTITUTE(_xlpm.raw,"_PIN","."),"PIN","."),_xlpm.mainPart,MID(_xlpm.cleanRaw,2,FIND(".",_xlpm.cleanRaw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7" t="str">
        <f>_xlfn.LET(_xlpm.raw,_xlfn.XLOOKUP(A907,SITE5!$C$4:$C$1313,SITE5!$E$4:$E$1313),_xlpm.cleanRaw,SUBSTITUTE(SUBSTITUTE(_xlpm.raw,"_PIN","."),"PIN","."),_xlpm.mainPart,MID(_xlpm.cleanRaw,2,FIND(".",_xlpm.cleanRaw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7" t="str">
        <f>""</f>
        <v/>
      </c>
      <c r="J907" t="str">
        <f t="shared" si="14"/>
        <v>C67;RSVD;;2.30999999999999;0.73;;;;</v>
      </c>
    </row>
    <row r="908" spans="1:10">
      <c r="A908" t="s">
        <v>4814</v>
      </c>
      <c r="B908" t="str">
        <f>_xlfn.XLOOKUP(A908,SITE1!$R$4:$R$1313,SITE1!$S$4:$S$1313)</f>
        <v>RSVD</v>
      </c>
      <c r="C908" t="str" cm="1">
        <f t="array" ref="C908">_xlfn.TEXTJOIN(",",TRUE,_xlfn.UNIQUE(TRANSPOSE(_xlfn.MAP(_xlfn.XLOOKUP(A908,SITE1!$C$4:$C$1313,SITE1!$F$4:$L$1313),_xlfn.LAMBDA(_xlpm.x,IF(_xlpm.x&lt;&gt;"",TRIM(CLEAN(LEFT(_xlpm.x,FIND(".",_xlpm.x &amp; ".")-1))),""))))))</f>
        <v/>
      </c>
      <c r="D908">
        <v>1.52599999999999</v>
      </c>
      <c r="E908">
        <v>0.73</v>
      </c>
      <c r="F908" t="str">
        <f>_xlfn.LET(_xlpm.raw,_xlfn.XLOOKUP(A908,SITE1!$C$4:$C$1313,SITE1!$E$4:$E$1313),_xlpm.cleanRaw,SUBSTITUTE(SUBSTITUTE(_xlpm.raw,"_PIN","."),"PIN","."),_xlpm.mainPart,MID(_xlpm.cleanRaw,2,FIND(".",_xlpm.cleanRaw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8" t="str">
        <f>_xlfn.LET(_xlpm.raw,_xlfn.XLOOKUP(A908,SITE3!$C$4:$C$1313,SITE3!$E$4:$E$1313),_xlpm.cleanRaw,SUBSTITUTE(SUBSTITUTE(_xlpm.raw,"_PIN","."),"PIN","."),_xlpm.mainPart,MID(_xlpm.cleanRaw,2,FIND(".",_xlpm.cleanRaw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8" t="str">
        <f>_xlfn.LET(_xlpm.raw,_xlfn.XLOOKUP(A908,SITE5!$C$4:$C$1313,SITE5!$E$4:$E$1313),_xlpm.cleanRaw,SUBSTITUTE(SUBSTITUTE(_xlpm.raw,"_PIN","."),"PIN","."),_xlpm.mainPart,MID(_xlpm.cleanRaw,2,FIND(".",_xlpm.cleanRaw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8" t="str">
        <f>""</f>
        <v/>
      </c>
      <c r="J908" t="str">
        <f t="shared" si="14"/>
        <v>C68;RSVD;;1.52599999999999;0.73;;;;</v>
      </c>
    </row>
    <row r="909" spans="1:10">
      <c r="A909" t="s">
        <v>4376</v>
      </c>
      <c r="B909" t="str">
        <f>_xlfn.XLOOKUP(A909,SITE1!$R$4:$R$1313,SITE1!$S$4:$S$1313)</f>
        <v>GPP_J_17_GBE_SDP_0_1</v>
      </c>
      <c r="C909" t="str" cm="1">
        <f t="array" ref="C909">_xlfn.TEXTJOIN(",",TRUE,_xlfn.UNIQUE(TRANSPOSE(_xlfn.MAP(_xlfn.XLOOKUP(A909,SITE1!$C$4:$C$1313,SITE1!$F$4:$L$1313),_xlfn.LAMBDA(_xlpm.x,IF(_xlpm.x&lt;&gt;"",TRIM(CLEAN(LEFT(_xlpm.x,FIND(".",_xlpm.x &amp; ".")-1))),""))))))</f>
        <v/>
      </c>
      <c r="D909">
        <v>28.31</v>
      </c>
      <c r="E909">
        <v>26.62</v>
      </c>
      <c r="F909" t="str">
        <f>_xlfn.LET(_xlpm.raw,_xlfn.XLOOKUP(A909,SITE1!$C$4:$C$1313,SITE1!$E$4:$E$1313),_xlpm.cleanRaw,SUBSTITUTE(SUBSTITUTE(_xlpm.raw,"_PIN","."),"PIN","."),_xlpm.mainPart,MID(_xlpm.cleanRaw,2,FIND(".",_xlpm.cleanRaw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909" t="str">
        <f>_xlfn.LET(_xlpm.raw,_xlfn.XLOOKUP(A909,SITE3!$C$4:$C$1313,SITE3!$E$4:$E$1313),_xlpm.cleanRaw,SUBSTITUTE(SUBSTITUTE(_xlpm.raw,"_PIN","."),"PIN","."),_xlpm.mainPart,MID(_xlpm.cleanRaw,2,FIND(".",_xlpm.cleanRaw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801008</v>
      </c>
      <c r="H909" t="str">
        <f>_xlfn.LET(_xlpm.raw,_xlfn.XLOOKUP(A909,SITE5!$C$4:$C$1313,SITE5!$E$4:$E$1313),_xlpm.cleanRaw,SUBSTITUTE(SUBSTITUTE(_xlpm.raw,"_PIN","."),"PIN","."),_xlpm.mainPart,MID(_xlpm.cleanRaw,2,FIND(".",_xlpm.cleanRaw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706008</v>
      </c>
      <c r="I909" t="str">
        <f>""</f>
        <v/>
      </c>
      <c r="J909" t="str">
        <f t="shared" si="14"/>
        <v>CA11;GPP_J_17_GBE_SDP_0_1;;28.31;26.62;604008;801008;706008;</v>
      </c>
    </row>
    <row r="910" spans="1:10">
      <c r="A910" t="s">
        <v>4397</v>
      </c>
      <c r="B910" t="str">
        <f>_xlfn.XLOOKUP(A910,SITE1!$R$4:$R$1313,SITE1!$S$4:$S$1313)</f>
        <v>GPP_J_6_GBE_LED_3_0</v>
      </c>
      <c r="C910" t="str" cm="1">
        <f t="array" ref="C910">_xlfn.TEXTJOIN(",",TRUE,_xlfn.UNIQUE(TRANSPOSE(_xlfn.MAP(_xlfn.XLOOKUP(A910,SITE1!$C$4:$C$1313,SITE1!$F$4:$L$1313),_xlfn.LAMBDA(_xlpm.x,IF(_xlpm.x&lt;&gt;"",TRIM(CLEAN(LEFT(_xlpm.x,FIND(".",_xlpm.x &amp; ".")-1))),""))))))</f>
        <v/>
      </c>
      <c r="D910">
        <v>27.31</v>
      </c>
      <c r="E910">
        <v>26.62</v>
      </c>
      <c r="F910" t="str">
        <f>_xlfn.LET(_xlpm.raw,_xlfn.XLOOKUP(A910,SITE1!$C$4:$C$1313,SITE1!$E$4:$E$1313),_xlpm.cleanRaw,SUBSTITUTE(SUBSTITUTE(_xlpm.raw,"_PIN","."),"PIN","."),_xlpm.mainPart,MID(_xlpm.cleanRaw,2,FIND(".",_xlpm.cleanRaw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910" t="str">
        <f>_xlfn.LET(_xlpm.raw,_xlfn.XLOOKUP(A910,SITE3!$C$4:$C$1313,SITE3!$E$4:$E$1313),_xlpm.cleanRaw,SUBSTITUTE(SUBSTITUTE(_xlpm.raw,"_PIN","."),"PIN","."),_xlpm.mainPart,MID(_xlpm.cleanRaw,2,FIND(".",_xlpm.cleanRaw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801005</v>
      </c>
      <c r="H910" t="str">
        <f>_xlfn.LET(_xlpm.raw,_xlfn.XLOOKUP(A910,SITE5!$C$4:$C$1313,SITE5!$E$4:$E$1313),_xlpm.cleanRaw,SUBSTITUTE(SUBSTITUTE(_xlpm.raw,"_PIN","."),"PIN","."),_xlpm.mainPart,MID(_xlpm.cleanRaw,2,FIND(".",_xlpm.cleanRaw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706005</v>
      </c>
      <c r="I910" t="str">
        <f>""</f>
        <v/>
      </c>
      <c r="J910" t="str">
        <f t="shared" si="14"/>
        <v>CA13;GPP_J_6_GBE_LED_3_0;;27.31;26.62;604005;801005;706005;</v>
      </c>
    </row>
    <row r="911" spans="1:10">
      <c r="A911" t="s">
        <v>5383</v>
      </c>
      <c r="B911" t="str">
        <f>_xlfn.XLOOKUP(A911,SITE1!$R$4:$R$1313,SITE1!$S$4:$S$1313)</f>
        <v>VSS</v>
      </c>
      <c r="C911" t="str" cm="1">
        <f t="array" ref="C911">_xlfn.TEXTJOIN(",",TRUE,_xlfn.UNIQUE(TRANSPOSE(_xlfn.MAP(_xlfn.XLOOKUP(A911,SITE1!$C$4:$C$1313,SITE1!$F$4:$L$1313),_xlfn.LAMBDA(_xlpm.x,IF(_xlpm.x&lt;&gt;"",TRIM(CLEAN(LEFT(_xlpm.x,FIND(".",_xlpm.x &amp; ".")-1))),""))))))</f>
        <v/>
      </c>
      <c r="D911">
        <v>26.31</v>
      </c>
      <c r="E911">
        <v>26.62</v>
      </c>
      <c r="F911" t="str">
        <f>_xlfn.LET(_xlpm.raw,_xlfn.XLOOKUP(A911,SITE1!$C$4:$C$1313,SITE1!$E$4:$E$1313),_xlpm.cleanRaw,SUBSTITUTE(SUBSTITUTE(_xlpm.raw,"_PIN","."),"PIN","."),_xlpm.mainPart,MID(_xlpm.cleanRaw,2,FIND(".",_xlpm.cleanRaw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1" t="str">
        <f>_xlfn.LET(_xlpm.raw,_xlfn.XLOOKUP(A911,SITE3!$C$4:$C$1313,SITE3!$E$4:$E$1313),_xlpm.cleanRaw,SUBSTITUTE(SUBSTITUTE(_xlpm.raw,"_PIN","."),"PIN","."),_xlpm.mainPart,MID(_xlpm.cleanRaw,2,FIND(".",_xlpm.cleanRaw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11" t="str">
        <f>_xlfn.LET(_xlpm.raw,_xlfn.XLOOKUP(A911,SITE5!$C$4:$C$1313,SITE5!$E$4:$E$1313),_xlpm.cleanRaw,SUBSTITUTE(SUBSTITUTE(_xlpm.raw,"_PIN","."),"PIN","."),_xlpm.mainPart,MID(_xlpm.cleanRaw,2,FIND(".",_xlpm.cleanRaw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11" t="str">
        <f>""</f>
        <v/>
      </c>
      <c r="J911" t="str">
        <f t="shared" si="14"/>
        <v>CA15;VSS;;26.31;26.62;;;;</v>
      </c>
    </row>
    <row r="912" spans="1:10">
      <c r="A912" t="s">
        <v>3450</v>
      </c>
      <c r="B912" t="str">
        <f>_xlfn.XLOOKUP(A912,SITE1!$R$4:$R$1313,SITE1!$S$4:$S$1313)</f>
        <v>VSS</v>
      </c>
      <c r="C912" t="str" cm="1">
        <f t="array" ref="C912">_xlfn.TEXTJOIN(",",TRUE,_xlfn.UNIQUE(TRANSPOSE(_xlfn.MAP(_xlfn.XLOOKUP(A912,SITE1!$C$4:$C$1313,SITE1!$F$4:$L$1313),_xlfn.LAMBDA(_xlpm.x,IF(_xlpm.x&lt;&gt;"",TRIM(CLEAN(LEFT(_xlpm.x,FIND(".",_xlpm.x &amp; ".")-1))),""))))))</f>
        <v/>
      </c>
      <c r="D912">
        <v>25.31</v>
      </c>
      <c r="E912">
        <v>26.62</v>
      </c>
      <c r="F912" t="str">
        <f>_xlfn.LET(_xlpm.raw,_xlfn.XLOOKUP(A912,SITE1!$C$4:$C$1313,SITE1!$E$4:$E$1313),_xlpm.cleanRaw,SUBSTITUTE(SUBSTITUTE(_xlpm.raw,"_PIN","."),"PIN","."),_xlpm.mainPart,MID(_xlpm.cleanRaw,2,FIND(".",_xlpm.cleanRaw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2" t="str">
        <f>_xlfn.LET(_xlpm.raw,_xlfn.XLOOKUP(A912,SITE3!$C$4:$C$1313,SITE3!$E$4:$E$1313),_xlpm.cleanRaw,SUBSTITUTE(SUBSTITUTE(_xlpm.raw,"_PIN","."),"PIN","."),_xlpm.mainPart,MID(_xlpm.cleanRaw,2,FIND(".",_xlpm.cleanRaw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12" t="str">
        <f>_xlfn.LET(_xlpm.raw,_xlfn.XLOOKUP(A912,SITE5!$C$4:$C$1313,SITE5!$E$4:$E$1313),_xlpm.cleanRaw,SUBSTITUTE(SUBSTITUTE(_xlpm.raw,"_PIN","."),"PIN","."),_xlpm.mainPart,MID(_xlpm.cleanRaw,2,FIND(".",_xlpm.cleanRaw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12" t="str">
        <f>""</f>
        <v/>
      </c>
      <c r="J912" t="str">
        <f t="shared" si="14"/>
        <v>CA18;VSS;;25.31;26.62;;;;</v>
      </c>
    </row>
    <row r="913" spans="1:10">
      <c r="A913" t="s">
        <v>3451</v>
      </c>
      <c r="B913" t="str">
        <f>_xlfn.XLOOKUP(A913,SITE1!$R$4:$R$1313,SITE1!$S$4:$S$1313)</f>
        <v>GPP_I_0_GBE_TDO</v>
      </c>
      <c r="C913" t="str" cm="1">
        <f t="array" ref="C913">_xlfn.TEXTJOIN(",",TRUE,_xlfn.UNIQUE(TRANSPOSE(_xlfn.MAP(_xlfn.XLOOKUP(A913,SITE1!$C$4:$C$1313,SITE1!$F$4:$L$1313),_xlfn.LAMBDA(_xlpm.x,IF(_xlpm.x&lt;&gt;"",TRIM(CLEAN(LEFT(_xlpm.x,FIND(".",_xlpm.x &amp; ".")-1))),""))))))</f>
        <v/>
      </c>
      <c r="D913">
        <v>24.31</v>
      </c>
      <c r="E913">
        <v>26.62</v>
      </c>
      <c r="F913" t="str">
        <f>_xlfn.LET(_xlpm.raw,_xlfn.XLOOKUP(A913,SITE1!$C$4:$C$1313,SITE1!$E$4:$E$1313),_xlpm.cleanRaw,SUBSTITUTE(SUBSTITUTE(_xlpm.raw,"_PIN","."),"PIN","."),_xlpm.mainPart,MID(_xlpm.cleanRaw,2,FIND(".",_xlpm.cleanRaw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913" t="str">
        <f>_xlfn.LET(_xlpm.raw,_xlfn.XLOOKUP(A913,SITE3!$C$4:$C$1313,SITE3!$E$4:$E$1313),_xlpm.cleanRaw,SUBSTITUTE(SUBSTITUTE(_xlpm.raw,"_PIN","."),"PIN","."),_xlpm.mainPart,MID(_xlpm.cleanRaw,2,FIND(".",_xlpm.cleanRaw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801037</v>
      </c>
      <c r="H913" t="str">
        <f>_xlfn.LET(_xlpm.raw,_xlfn.XLOOKUP(A913,SITE5!$C$4:$C$1313,SITE5!$E$4:$E$1313),_xlpm.cleanRaw,SUBSTITUTE(SUBSTITUTE(_xlpm.raw,"_PIN","."),"PIN","."),_xlpm.mainPart,MID(_xlpm.cleanRaw,2,FIND(".",_xlpm.cleanRaw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706037</v>
      </c>
      <c r="I913" t="str">
        <f>""</f>
        <v/>
      </c>
      <c r="J913" t="str">
        <f t="shared" si="14"/>
        <v>CA20;GPP_I_0_GBE_TDO;;24.31;26.62;604037;801037;706037;</v>
      </c>
    </row>
    <row r="914" spans="1:10">
      <c r="A914" t="s">
        <v>3452</v>
      </c>
      <c r="B914" t="str">
        <f>_xlfn.XLOOKUP(A914,SITE1!$R$4:$R$1313,SITE1!$S$4:$S$1313)</f>
        <v>GPP_I_2_GBE_TMS</v>
      </c>
      <c r="C914" t="str" cm="1">
        <f t="array" ref="C914">_xlfn.TEXTJOIN(",",TRUE,_xlfn.UNIQUE(TRANSPOSE(_xlfn.MAP(_xlfn.XLOOKUP(A914,SITE1!$C$4:$C$1313,SITE1!$F$4:$L$1313),_xlfn.LAMBDA(_xlpm.x,IF(_xlpm.x&lt;&gt;"",TRIM(CLEAN(LEFT(_xlpm.x,FIND(".",_xlpm.x &amp; ".")-1))),""))))))</f>
        <v/>
      </c>
      <c r="D914">
        <v>23.31</v>
      </c>
      <c r="E914">
        <v>26.62</v>
      </c>
      <c r="F914" t="str">
        <f>_xlfn.LET(_xlpm.raw,_xlfn.XLOOKUP(A914,SITE1!$C$4:$C$1313,SITE1!$E$4:$E$1313),_xlpm.cleanRaw,SUBSTITUTE(SUBSTITUTE(_xlpm.raw,"_PIN","."),"PIN","."),_xlpm.mainPart,MID(_xlpm.cleanRaw,2,FIND(".",_xlpm.cleanRaw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914" t="str">
        <f>_xlfn.LET(_xlpm.raw,_xlfn.XLOOKUP(A914,SITE3!$C$4:$C$1313,SITE3!$E$4:$E$1313),_xlpm.cleanRaw,SUBSTITUTE(SUBSTITUTE(_xlpm.raw,"_PIN","."),"PIN","."),_xlpm.mainPart,MID(_xlpm.cleanRaw,2,FIND(".",_xlpm.cleanRaw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801038</v>
      </c>
      <c r="H914" t="str">
        <f>_xlfn.LET(_xlpm.raw,_xlfn.XLOOKUP(A914,SITE5!$C$4:$C$1313,SITE5!$E$4:$E$1313),_xlpm.cleanRaw,SUBSTITUTE(SUBSTITUTE(_xlpm.raw,"_PIN","."),"PIN","."),_xlpm.mainPart,MID(_xlpm.cleanRaw,2,FIND(".",_xlpm.cleanRaw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914" t="str">
        <f>""</f>
        <v/>
      </c>
      <c r="J914" t="str">
        <f t="shared" si="14"/>
        <v>CA22;GPP_I_2_GBE_TMS;;23.31;26.62;604038;801038;706038;</v>
      </c>
    </row>
    <row r="915" spans="1:10">
      <c r="A915" t="s">
        <v>3453</v>
      </c>
      <c r="B915" t="str">
        <f>_xlfn.XLOOKUP(A915,SITE1!$R$4:$R$1313,SITE1!$S$4:$S$1313)</f>
        <v>GPP_I_7_GBE_TRST_N</v>
      </c>
      <c r="C915" t="str" cm="1">
        <f t="array" ref="C915">_xlfn.TEXTJOIN(",",TRUE,_xlfn.UNIQUE(TRANSPOSE(_xlfn.MAP(_xlfn.XLOOKUP(A915,SITE1!$C$4:$C$1313,SITE1!$F$4:$L$1313),_xlfn.LAMBDA(_xlpm.x,IF(_xlpm.x&lt;&gt;"",TRIM(CLEAN(LEFT(_xlpm.x,FIND(".",_xlpm.x &amp; ".")-1))),""))))))</f>
        <v/>
      </c>
      <c r="D915">
        <v>22.31</v>
      </c>
      <c r="E915">
        <v>26.62</v>
      </c>
      <c r="F915" t="str">
        <f>_xlfn.LET(_xlpm.raw,_xlfn.XLOOKUP(A915,SITE1!$C$4:$C$1313,SITE1!$E$4:$E$1313),_xlpm.cleanRaw,SUBSTITUTE(SUBSTITUTE(_xlpm.raw,"_PIN","."),"PIN","."),_xlpm.mainPart,MID(_xlpm.cleanRaw,2,FIND(".",_xlpm.cleanRaw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603099</v>
      </c>
      <c r="G915" t="str">
        <f>_xlfn.LET(_xlpm.raw,_xlfn.XLOOKUP(A915,SITE3!$C$4:$C$1313,SITE3!$E$4:$E$1313),_xlpm.cleanRaw,SUBSTITUTE(SUBSTITUTE(_xlpm.raw,"_PIN","."),"PIN","."),_xlpm.mainPart,MID(_xlpm.cleanRaw,2,FIND(".",_xlpm.cleanRaw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H915" t="str">
        <f>_xlfn.LET(_xlpm.raw,_xlfn.XLOOKUP(A915,SITE5!$C$4:$C$1313,SITE5!$E$4:$E$1313),_xlpm.cleanRaw,SUBSTITUTE(SUBSTITUTE(_xlpm.raw,"_PIN","."),"PIN","."),_xlpm.mainPart,MID(_xlpm.cleanRaw,2,FIND(".",_xlpm.cleanRaw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707099</v>
      </c>
      <c r="I915" t="str">
        <f>""</f>
        <v/>
      </c>
      <c r="J915" t="str">
        <f t="shared" si="14"/>
        <v>CA24;GPP_I_7_GBE_TRST_N;;22.31;26.62;603099;501099;707099;</v>
      </c>
    </row>
    <row r="916" spans="1:10">
      <c r="A916" t="s">
        <v>3454</v>
      </c>
      <c r="B916" t="str">
        <f>_xlfn.XLOOKUP(A916,SITE1!$R$4:$R$1313,SITE1!$S$4:$S$1313)</f>
        <v>VSS</v>
      </c>
      <c r="C916" t="str" cm="1">
        <f t="array" ref="C916">_xlfn.TEXTJOIN(",",TRUE,_xlfn.UNIQUE(TRANSPOSE(_xlfn.MAP(_xlfn.XLOOKUP(A916,SITE1!$C$4:$C$1313,SITE1!$F$4:$L$1313),_xlfn.LAMBDA(_xlpm.x,IF(_xlpm.x&lt;&gt;"",TRIM(CLEAN(LEFT(_xlpm.x,FIND(".",_xlpm.x &amp; ".")-1))),""))))))</f>
        <v/>
      </c>
      <c r="D916">
        <v>21.31</v>
      </c>
      <c r="E916">
        <v>26.62</v>
      </c>
      <c r="F916" t="str">
        <f>_xlfn.LET(_xlpm.raw,_xlfn.XLOOKUP(A916,SITE1!$C$4:$C$1313,SITE1!$E$4:$E$1313),_xlpm.cleanRaw,SUBSTITUTE(SUBSTITUTE(_xlpm.raw,"_PIN","."),"PIN","."),_xlpm.mainPart,MID(_xlpm.cleanRaw,2,FIND(".",_xlpm.cleanRaw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6" t="str">
        <f>_xlfn.LET(_xlpm.raw,_xlfn.XLOOKUP(A916,SITE3!$C$4:$C$1313,SITE3!$E$4:$E$1313),_xlpm.cleanRaw,SUBSTITUTE(SUBSTITUTE(_xlpm.raw,"_PIN","."),"PIN","."),_xlpm.mainPart,MID(_xlpm.cleanRaw,2,FIND(".",_xlpm.cleanRaw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16" t="str">
        <f>_xlfn.LET(_xlpm.raw,_xlfn.XLOOKUP(A916,SITE5!$C$4:$C$1313,SITE5!$E$4:$E$1313),_xlpm.cleanRaw,SUBSTITUTE(SUBSTITUTE(_xlpm.raw,"_PIN","."),"PIN","."),_xlpm.mainPart,MID(_xlpm.cleanRaw,2,FIND(".",_xlpm.cleanRaw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16" t="str">
        <f>""</f>
        <v/>
      </c>
      <c r="J916" t="str">
        <f t="shared" si="14"/>
        <v>CA26;VSS;;21.31;26.62;;;;</v>
      </c>
    </row>
    <row r="917" spans="1:10">
      <c r="A917" t="s">
        <v>4158</v>
      </c>
      <c r="B917" t="str">
        <f>_xlfn.XLOOKUP(A917,SITE1!$R$4:$R$1313,SITE1!$S$4:$S$1313)</f>
        <v>GPP_C_6_SML1CLK_SML1CLKIE</v>
      </c>
      <c r="C917" t="str" cm="1">
        <f t="array" ref="C917">_xlfn.TEXTJOIN(",",TRUE,_xlfn.UNIQUE(TRANSPOSE(_xlfn.MAP(_xlfn.XLOOKUP(A917,SITE1!$C$4:$C$1313,SITE1!$F$4:$L$1313),_xlfn.LAMBDA(_xlpm.x,IF(_xlpm.x&lt;&gt;"",TRIM(CLEAN(LEFT(_xlpm.x,FIND(".",_xlpm.x &amp; ".")-1))),""))))))</f>
        <v/>
      </c>
      <c r="D917">
        <v>20.309999999999999</v>
      </c>
      <c r="E917">
        <v>26.62</v>
      </c>
      <c r="F917" t="str">
        <f>_xlfn.LET(_xlpm.raw,_xlfn.XLOOKUP(A917,SITE1!$C$4:$C$1313,SITE1!$E$4:$E$1313),_xlpm.cleanRaw,SUBSTITUTE(SUBSTITUTE(_xlpm.raw,"_PIN","."),"PIN","."),_xlpm.mainPart,MID(_xlpm.cleanRaw,2,FIND(".",_xlpm.cleanRaw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603109</v>
      </c>
      <c r="G917" t="str">
        <f>_xlfn.LET(_xlpm.raw,_xlfn.XLOOKUP(A917,SITE3!$C$4:$C$1313,SITE3!$E$4:$E$1313),_xlpm.cleanRaw,SUBSTITUTE(SUBSTITUTE(_xlpm.raw,"_PIN","."),"PIN","."),_xlpm.mainPart,MID(_xlpm.cleanRaw,2,FIND(".",_xlpm.cleanRaw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501109</v>
      </c>
      <c r="H917" t="str">
        <f>_xlfn.LET(_xlpm.raw,_xlfn.XLOOKUP(A917,SITE5!$C$4:$C$1313,SITE5!$E$4:$E$1313),_xlpm.cleanRaw,SUBSTITUTE(SUBSTITUTE(_xlpm.raw,"_PIN","."),"PIN","."),_xlpm.mainPart,MID(_xlpm.cleanRaw,2,FIND(".",_xlpm.cleanRaw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707109</v>
      </c>
      <c r="I917" t="str">
        <f>""</f>
        <v/>
      </c>
      <c r="J917" t="str">
        <f t="shared" si="14"/>
        <v>CA28;GPP_C_6_SML1CLK_SML1CLKIE;;20.31;26.62;603109;501109;707109;</v>
      </c>
    </row>
    <row r="918" spans="1:10">
      <c r="A918" t="s">
        <v>4127</v>
      </c>
      <c r="B918" t="str">
        <f>_xlfn.XLOOKUP(A918,SITE1!$R$4:$R$1313,SITE1!$S$4:$S$1313)</f>
        <v>GPP_C_12</v>
      </c>
      <c r="C918" t="str" cm="1">
        <f t="array" ref="C918">_xlfn.TEXTJOIN(",",TRUE,_xlfn.UNIQUE(TRANSPOSE(_xlfn.MAP(_xlfn.XLOOKUP(A918,SITE1!$C$4:$C$1313,SITE1!$F$4:$L$1313),_xlfn.LAMBDA(_xlpm.x,IF(_xlpm.x&lt;&gt;"",TRIM(CLEAN(LEFT(_xlpm.x,FIND(".",_xlpm.x &amp; ".")-1))),""))))))</f>
        <v/>
      </c>
      <c r="D918">
        <v>19.309999999999999</v>
      </c>
      <c r="E918">
        <v>26.62</v>
      </c>
      <c r="F918" t="str">
        <f>_xlfn.LET(_xlpm.raw,_xlfn.XLOOKUP(A918,SITE1!$C$4:$C$1313,SITE1!$E$4:$E$1313),_xlpm.cleanRaw,SUBSTITUTE(SUBSTITUTE(_xlpm.raw,"_PIN","."),"PIN","."),_xlpm.mainPart,MID(_xlpm.cleanRaw,2,FIND(".",_xlpm.cleanRaw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603112</v>
      </c>
      <c r="G918" t="str">
        <f>_xlfn.LET(_xlpm.raw,_xlfn.XLOOKUP(A918,SITE3!$C$4:$C$1313,SITE3!$E$4:$E$1313),_xlpm.cleanRaw,SUBSTITUTE(SUBSTITUTE(_xlpm.raw,"_PIN","."),"PIN","."),_xlpm.mainPart,MID(_xlpm.cleanRaw,2,FIND(".",_xlpm.cleanRaw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501112</v>
      </c>
      <c r="H918" t="str">
        <f>_xlfn.LET(_xlpm.raw,_xlfn.XLOOKUP(A918,SITE5!$C$4:$C$1313,SITE5!$E$4:$E$1313),_xlpm.cleanRaw,SUBSTITUTE(SUBSTITUTE(_xlpm.raw,"_PIN","."),"PIN","."),_xlpm.mainPart,MID(_xlpm.cleanRaw,2,FIND(".",_xlpm.cleanRaw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707112</v>
      </c>
      <c r="I918" t="str">
        <f>""</f>
        <v/>
      </c>
      <c r="J918" t="str">
        <f t="shared" si="14"/>
        <v>CA30;GPP_C_12;;19.31;26.62;603112;501112;707112;</v>
      </c>
    </row>
    <row r="919" spans="1:10">
      <c r="A919" t="s">
        <v>4133</v>
      </c>
      <c r="B919" t="str">
        <f>_xlfn.XLOOKUP(A919,SITE1!$R$4:$R$1313,SITE1!$S$4:$S$1313)</f>
        <v>GPP_C_15</v>
      </c>
      <c r="C919" t="str" cm="1">
        <f t="array" ref="C919">_xlfn.TEXTJOIN(",",TRUE,_xlfn.UNIQUE(TRANSPOSE(_xlfn.MAP(_xlfn.XLOOKUP(A919,SITE1!$C$4:$C$1313,SITE1!$F$4:$L$1313),_xlfn.LAMBDA(_xlpm.x,IF(_xlpm.x&lt;&gt;"",TRIM(CLEAN(LEFT(_xlpm.x,FIND(".",_xlpm.x &amp; ".")-1))),""))))))</f>
        <v/>
      </c>
      <c r="D919">
        <v>18.309999999999999</v>
      </c>
      <c r="E919">
        <v>26.62</v>
      </c>
      <c r="F919" t="str">
        <f>_xlfn.LET(_xlpm.raw,_xlfn.XLOOKUP(A919,SITE1!$C$4:$C$1313,SITE1!$E$4:$E$1313),_xlpm.cleanRaw,SUBSTITUTE(SUBSTITUTE(_xlpm.raw,"_PIN","."),"PIN","."),_xlpm.mainPart,MID(_xlpm.cleanRaw,2,FIND(".",_xlpm.cleanRaw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602065</v>
      </c>
      <c r="G919" t="str">
        <f>_xlfn.LET(_xlpm.raw,_xlfn.XLOOKUP(A919,SITE3!$C$4:$C$1313,SITE3!$E$4:$E$1313),_xlpm.cleanRaw,SUBSTITUTE(SUBSTITUTE(_xlpm.raw,"_PIN","."),"PIN","."),_xlpm.mainPart,MID(_xlpm.cleanRaw,2,FIND(".",_xlpm.cleanRaw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502065</v>
      </c>
      <c r="H919" t="str">
        <f>_xlfn.LET(_xlpm.raw,_xlfn.XLOOKUP(A919,SITE5!$C$4:$C$1313,SITE5!$E$4:$E$1313),_xlpm.cleanRaw,SUBSTITUTE(SUBSTITUTE(_xlpm.raw,"_PIN","."),"PIN","."),_xlpm.mainPart,MID(_xlpm.cleanRaw,2,FIND(".",_xlpm.cleanRaw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708065</v>
      </c>
      <c r="I919" t="str">
        <f>""</f>
        <v/>
      </c>
      <c r="J919" t="str">
        <f t="shared" si="14"/>
        <v>CA32;GPP_C_15;;18.31;26.62;602065;502065;708065;</v>
      </c>
    </row>
    <row r="920" spans="1:10">
      <c r="A920" t="s">
        <v>4148</v>
      </c>
      <c r="B920" t="str">
        <f>_xlfn.XLOOKUP(A920,SITE1!$R$4:$R$1313,SITE1!$S$4:$S$1313)</f>
        <v>GPP_C_22</v>
      </c>
      <c r="C920" t="str" cm="1">
        <f t="array" ref="C920">_xlfn.TEXTJOIN(",",TRUE,_xlfn.UNIQUE(TRANSPOSE(_xlfn.MAP(_xlfn.XLOOKUP(A920,SITE1!$C$4:$C$1313,SITE1!$F$4:$L$1313),_xlfn.LAMBDA(_xlpm.x,IF(_xlpm.x&lt;&gt;"",TRIM(CLEAN(LEFT(_xlpm.x,FIND(".",_xlpm.x &amp; ".")-1))),""))))))</f>
        <v/>
      </c>
      <c r="D920">
        <v>17.309999999999999</v>
      </c>
      <c r="E920">
        <v>26.62</v>
      </c>
      <c r="F920" t="str">
        <f>_xlfn.LET(_xlpm.raw,_xlfn.XLOOKUP(A920,SITE1!$C$4:$C$1313,SITE1!$E$4:$E$1313),_xlpm.cleanRaw,SUBSTITUTE(SUBSTITUTE(_xlpm.raw,"_PIN","."),"PIN","."),_xlpm.mainPart,MID(_xlpm.cleanRaw,2,FIND(".",_xlpm.cleanRaw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602068</v>
      </c>
      <c r="G920" t="str">
        <f>_xlfn.LET(_xlpm.raw,_xlfn.XLOOKUP(A920,SITE3!$C$4:$C$1313,SITE3!$E$4:$E$1313),_xlpm.cleanRaw,SUBSTITUTE(SUBSTITUTE(_xlpm.raw,"_PIN","."),"PIN","."),_xlpm.mainPart,MID(_xlpm.cleanRaw,2,FIND(".",_xlpm.cleanRaw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502068</v>
      </c>
      <c r="H920" t="str">
        <f>_xlfn.LET(_xlpm.raw,_xlfn.XLOOKUP(A920,SITE5!$C$4:$C$1313,SITE5!$E$4:$E$1313),_xlpm.cleanRaw,SUBSTITUTE(SUBSTITUTE(_xlpm.raw,"_PIN","."),"PIN","."),_xlpm.mainPart,MID(_xlpm.cleanRaw,2,FIND(".",_xlpm.cleanRaw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708068</v>
      </c>
      <c r="I920" t="str">
        <f>""</f>
        <v/>
      </c>
      <c r="J920" t="str">
        <f t="shared" si="14"/>
        <v>CA34;GPP_C_22;;17.31;26.62;602068;502068;708068;</v>
      </c>
    </row>
    <row r="921" spans="1:10">
      <c r="A921" t="s">
        <v>4150</v>
      </c>
      <c r="B921" t="str">
        <f>_xlfn.XLOOKUP(A921,SITE1!$R$4:$R$1313,SITE1!$S$4:$S$1313)</f>
        <v>GPP_C_23</v>
      </c>
      <c r="C921" t="str" cm="1">
        <f t="array" ref="C921">_xlfn.TEXTJOIN(",",TRUE,_xlfn.UNIQUE(TRANSPOSE(_xlfn.MAP(_xlfn.XLOOKUP(A921,SITE1!$C$4:$C$1313,SITE1!$F$4:$L$1313),_xlfn.LAMBDA(_xlpm.x,IF(_xlpm.x&lt;&gt;"",TRIM(CLEAN(LEFT(_xlpm.x,FIND(".",_xlpm.x &amp; ".")-1))),""))))))</f>
        <v/>
      </c>
      <c r="D921">
        <v>16.309999999999999</v>
      </c>
      <c r="E921">
        <v>26.62</v>
      </c>
      <c r="F921" t="str">
        <f>_xlfn.LET(_xlpm.raw,_xlfn.XLOOKUP(A921,SITE1!$C$4:$C$1313,SITE1!$E$4:$E$1313),_xlpm.cleanRaw,SUBSTITUTE(SUBSTITUTE(_xlpm.raw,"_PIN","."),"PIN","."),_xlpm.mainPart,MID(_xlpm.cleanRaw,2,FIND(".",_xlpm.cleanRaw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601021</v>
      </c>
      <c r="G921" t="str">
        <f>_xlfn.LET(_xlpm.raw,_xlfn.XLOOKUP(A921,SITE3!$C$4:$C$1313,SITE3!$E$4:$E$1313),_xlpm.cleanRaw,SUBSTITUTE(SUBSTITUTE(_xlpm.raw,"_PIN","."),"PIN","."),_xlpm.mainPart,MID(_xlpm.cleanRaw,2,FIND(".",_xlpm.cleanRaw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H921" t="str">
        <f>_xlfn.LET(_xlpm.raw,_xlfn.XLOOKUP(A921,SITE5!$C$4:$C$1313,SITE5!$E$4:$E$1313),_xlpm.cleanRaw,SUBSTITUTE(SUBSTITUTE(_xlpm.raw,"_PIN","."),"PIN","."),_xlpm.mainPart,MID(_xlpm.cleanRaw,2,FIND(".",_xlpm.cleanRaw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709021</v>
      </c>
      <c r="I921" t="str">
        <f>""</f>
        <v/>
      </c>
      <c r="J921" t="str">
        <f t="shared" si="14"/>
        <v>CA37;GPP_C_23;;16.31;26.62;601021;503021;709021;</v>
      </c>
    </row>
    <row r="922" spans="1:10">
      <c r="A922" t="s">
        <v>4144</v>
      </c>
      <c r="B922" t="str">
        <f>_xlfn.XLOOKUP(A922,SITE1!$R$4:$R$1313,SITE1!$S$4:$S$1313)</f>
        <v>GPP_C_20</v>
      </c>
      <c r="C922" t="str" cm="1">
        <f t="array" ref="C922">_xlfn.TEXTJOIN(",",TRUE,_xlfn.UNIQUE(TRANSPOSE(_xlfn.MAP(_xlfn.XLOOKUP(A922,SITE1!$C$4:$C$1313,SITE1!$F$4:$L$1313),_xlfn.LAMBDA(_xlpm.x,IF(_xlpm.x&lt;&gt;"",TRIM(CLEAN(LEFT(_xlpm.x,FIND(".",_xlpm.x &amp; ".")-1))),""))))))</f>
        <v/>
      </c>
      <c r="D922">
        <v>15.309999999999899</v>
      </c>
      <c r="E922">
        <v>26.62</v>
      </c>
      <c r="F922" t="str">
        <f>_xlfn.LET(_xlpm.raw,_xlfn.XLOOKUP(A922,SITE1!$C$4:$C$1313,SITE1!$E$4:$E$1313),_xlpm.cleanRaw,SUBSTITUTE(SUBSTITUTE(_xlpm.raw,"_PIN","."),"PIN","."),_xlpm.mainPart,MID(_xlpm.cleanRaw,2,FIND(".",_xlpm.cleanRaw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601024</v>
      </c>
      <c r="G922" t="str">
        <f>_xlfn.LET(_xlpm.raw,_xlfn.XLOOKUP(A922,SITE3!$C$4:$C$1313,SITE3!$E$4:$E$1313),_xlpm.cleanRaw,SUBSTITUTE(SUBSTITUTE(_xlpm.raw,"_PIN","."),"PIN","."),_xlpm.mainPart,MID(_xlpm.cleanRaw,2,FIND(".",_xlpm.cleanRaw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503024</v>
      </c>
      <c r="H922" t="str">
        <f>_xlfn.LET(_xlpm.raw,_xlfn.XLOOKUP(A922,SITE5!$C$4:$C$1313,SITE5!$E$4:$E$1313),_xlpm.cleanRaw,SUBSTITUTE(SUBSTITUTE(_xlpm.raw,"_PIN","."),"PIN","."),_xlpm.mainPart,MID(_xlpm.cleanRaw,2,FIND(".",_xlpm.cleanRaw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709024</v>
      </c>
      <c r="I922" t="str">
        <f>""</f>
        <v/>
      </c>
      <c r="J922" t="str">
        <f t="shared" si="14"/>
        <v>CA39;GPP_C_20;;15.3099999999999;26.62;601024;503024;709024;</v>
      </c>
    </row>
    <row r="923" spans="1:10">
      <c r="A923" t="s">
        <v>4186</v>
      </c>
      <c r="B923" t="str">
        <f>_xlfn.XLOOKUP(A923,SITE1!$R$4:$R$1313,SITE1!$S$4:$S$1313)</f>
        <v>GPP_D_18_DMIC_DATA_1</v>
      </c>
      <c r="C923" t="str" cm="1">
        <f t="array" ref="C923">_xlfn.TEXTJOIN(",",TRUE,_xlfn.UNIQUE(TRANSPOSE(_xlfn.MAP(_xlfn.XLOOKUP(A923,SITE1!$C$4:$C$1313,SITE1!$F$4:$L$1313),_xlfn.LAMBDA(_xlpm.x,IF(_xlpm.x&lt;&gt;"",TRIM(CLEAN(LEFT(_xlpm.x,FIND(".",_xlpm.x &amp; ".")-1))),""))))))</f>
        <v/>
      </c>
      <c r="D923">
        <v>14.309999999999899</v>
      </c>
      <c r="E923">
        <v>26.62</v>
      </c>
      <c r="F923" t="str">
        <f>_xlfn.LET(_xlpm.raw,_xlfn.XLOOKUP(A923,SITE1!$C$4:$C$1313,SITE1!$E$4:$E$1313),_xlpm.cleanRaw,SUBSTITUTE(SUBSTITUTE(_xlpm.raw,"_PIN","."),"PIN","."),_xlpm.mainPart,MID(_xlpm.cleanRaw,2,FIND(".",_xlpm.cleanRaw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508057</v>
      </c>
      <c r="G923" t="str">
        <f>_xlfn.LET(_xlpm.raw,_xlfn.XLOOKUP(A923,SITE3!$C$4:$C$1313,SITE3!$E$4:$E$1313),_xlpm.cleanRaw,SUBSTITUTE(SUBSTITUTE(_xlpm.raw,"_PIN","."),"PIN","."),_xlpm.mainPart,MID(_xlpm.cleanRaw,2,FIND(".",_xlpm.cleanRaw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H923" t="str">
        <f>_xlfn.LET(_xlpm.raw,_xlfn.XLOOKUP(A923,SITE5!$C$4:$C$1313,SITE5!$E$4:$E$1313),_xlpm.cleanRaw,SUBSTITUTE(SUBSTITUTE(_xlpm.raw,"_PIN","."),"PIN","."),_xlpm.mainPart,MID(_xlpm.cleanRaw,2,FIND(".",_xlpm.cleanRaw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I923" t="str">
        <f>""</f>
        <v/>
      </c>
      <c r="J923" t="str">
        <f t="shared" si="14"/>
        <v>CA41;GPP_D_18_DMIC_DATA_1;;14.3099999999999;26.62;508057;505072;808057;</v>
      </c>
    </row>
    <row r="924" spans="1:10">
      <c r="A924" t="s">
        <v>4188</v>
      </c>
      <c r="B924" t="str">
        <f>_xlfn.XLOOKUP(A924,SITE1!$R$4:$R$1313,SITE1!$S$4:$S$1313)</f>
        <v>GPP_D_19_DMIC_CLK_0</v>
      </c>
      <c r="C924" t="str" cm="1">
        <f t="array" ref="C924">_xlfn.TEXTJOIN(",",TRUE,_xlfn.UNIQUE(TRANSPOSE(_xlfn.MAP(_xlfn.XLOOKUP(A924,SITE1!$C$4:$C$1313,SITE1!$F$4:$L$1313),_xlfn.LAMBDA(_xlpm.x,IF(_xlpm.x&lt;&gt;"",TRIM(CLEAN(LEFT(_xlpm.x,FIND(".",_xlpm.x &amp; ".")-1))),""))))))</f>
        <v/>
      </c>
      <c r="D924">
        <v>13.309999999999899</v>
      </c>
      <c r="E924">
        <v>26.62</v>
      </c>
      <c r="F924" t="str">
        <f>_xlfn.LET(_xlpm.raw,_xlfn.XLOOKUP(A924,SITE1!$C$4:$C$1313,SITE1!$E$4:$E$1313),_xlpm.cleanRaw,SUBSTITUTE(SUBSTITUTE(_xlpm.raw,"_PIN","."),"PIN","."),_xlpm.mainPart,MID(_xlpm.cleanRaw,2,FIND(".",_xlpm.cleanRaw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G924" t="str">
        <f>_xlfn.LET(_xlpm.raw,_xlfn.XLOOKUP(A924,SITE3!$C$4:$C$1313,SITE3!$E$4:$E$1313),_xlpm.cleanRaw,SUBSTITUTE(SUBSTITUTE(_xlpm.raw,"_PIN","."),"PIN","."),_xlpm.mainPart,MID(_xlpm.cleanRaw,2,FIND(".",_xlpm.cleanRaw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506006</v>
      </c>
      <c r="H924" t="str">
        <f>_xlfn.LET(_xlpm.raw,_xlfn.XLOOKUP(A924,SITE5!$C$4:$C$1313,SITE5!$E$4:$E$1313),_xlpm.cleanRaw,SUBSTITUTE(SUBSTITUTE(_xlpm.raw,"_PIN","."),"PIN","."),_xlpm.mainPart,MID(_xlpm.cleanRaw,2,FIND(".",_xlpm.cleanRaw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I924" t="str">
        <f>""</f>
        <v/>
      </c>
      <c r="J924" t="str">
        <f t="shared" si="14"/>
        <v>CA43;GPP_D_19_DMIC_CLK_0;;13.3099999999999;26.62;508075;506006;808075;</v>
      </c>
    </row>
    <row r="925" spans="1:10">
      <c r="A925" t="s">
        <v>4208</v>
      </c>
      <c r="B925" t="str">
        <f>_xlfn.XLOOKUP(A925,SITE1!$R$4:$R$1313,SITE1!$S$4:$S$1313)</f>
        <v>GPP_D_7_SSP0_RXD</v>
      </c>
      <c r="C925" t="str" cm="1">
        <f t="array" ref="C925">_xlfn.TEXTJOIN(",",TRUE,_xlfn.UNIQUE(TRANSPOSE(_xlfn.MAP(_xlfn.XLOOKUP(A925,SITE1!$C$4:$C$1313,SITE1!$F$4:$L$1313),_xlfn.LAMBDA(_xlpm.x,IF(_xlpm.x&lt;&gt;"",TRIM(CLEAN(LEFT(_xlpm.x,FIND(".",_xlpm.x &amp; ".")-1))),""))))))</f>
        <v/>
      </c>
      <c r="D925">
        <v>12.309999999999899</v>
      </c>
      <c r="E925">
        <v>26.62</v>
      </c>
      <c r="F925" t="str">
        <f>_xlfn.LET(_xlpm.raw,_xlfn.XLOOKUP(A925,SITE1!$C$4:$C$1313,SITE1!$E$4:$E$1313),_xlpm.cleanRaw,SUBSTITUTE(SUBSTITUTE(_xlpm.raw,"_PIN","."),"PIN","."),_xlpm.mainPart,MID(_xlpm.cleanRaw,2,FIND(".",_xlpm.cleanRaw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925" t="str">
        <f>_xlfn.LET(_xlpm.raw,_xlfn.XLOOKUP(A925,SITE3!$C$4:$C$1313,SITE3!$E$4:$E$1313),_xlpm.cleanRaw,SUBSTITUTE(SUBSTITUTE(_xlpm.raw,"_PIN","."),"PIN","."),_xlpm.mainPart,MID(_xlpm.cleanRaw,2,FIND(".",_xlpm.cleanRaw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503013</v>
      </c>
      <c r="H925" t="str">
        <f>_xlfn.LET(_xlpm.raw,_xlfn.XLOOKUP(A925,SITE5!$C$4:$C$1313,SITE5!$E$4:$E$1313),_xlpm.cleanRaw,SUBSTITUTE(SUBSTITUTE(_xlpm.raw,"_PIN","."),"PIN","."),_xlpm.mainPart,MID(_xlpm.cleanRaw,2,FIND(".",_xlpm.cleanRaw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925" t="str">
        <f>""</f>
        <v/>
      </c>
      <c r="J925" t="str">
        <f t="shared" si="14"/>
        <v>CA45;GPP_D_7_SSP0_RXD;;12.3099999999999;26.62;601013;503013;709013;</v>
      </c>
    </row>
    <row r="926" spans="1:10">
      <c r="A926" t="s">
        <v>4192</v>
      </c>
      <c r="B926" t="str">
        <f>_xlfn.XLOOKUP(A926,SITE1!$R$4:$R$1313,SITE1!$S$4:$S$1313)</f>
        <v>GPP_D_20_DMIC_DATA_0</v>
      </c>
      <c r="C926" t="str" cm="1">
        <f t="array" ref="C926">_xlfn.TEXTJOIN(",",TRUE,_xlfn.UNIQUE(TRANSPOSE(_xlfn.MAP(_xlfn.XLOOKUP(A926,SITE1!$C$4:$C$1313,SITE1!$F$4:$L$1313),_xlfn.LAMBDA(_xlpm.x,IF(_xlpm.x&lt;&gt;"",TRIM(CLEAN(LEFT(_xlpm.x,FIND(".",_xlpm.x &amp; ".")-1))),""))))))</f>
        <v/>
      </c>
      <c r="D926">
        <v>11.309999999999899</v>
      </c>
      <c r="E926">
        <v>26.62</v>
      </c>
      <c r="F926" t="str">
        <f>_xlfn.LET(_xlpm.raw,_xlfn.XLOOKUP(A926,SITE1!$C$4:$C$1313,SITE1!$E$4:$E$1313),_xlpm.cleanRaw,SUBSTITUTE(SUBSTITUTE(_xlpm.raw,"_PIN","."),"PIN","."),_xlpm.mainPart,MID(_xlpm.cleanRaw,2,FIND(".",_xlpm.cleanRaw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508076</v>
      </c>
      <c r="G926" t="str">
        <f>_xlfn.LET(_xlpm.raw,_xlfn.XLOOKUP(A926,SITE3!$C$4:$C$1313,SITE3!$E$4:$E$1313),_xlpm.cleanRaw,SUBSTITUTE(SUBSTITUTE(_xlpm.raw,"_PIN","."),"PIN","."),_xlpm.mainPart,MID(_xlpm.cleanRaw,2,FIND(".",_xlpm.cleanRaw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H926" t="str">
        <f>_xlfn.LET(_xlpm.raw,_xlfn.XLOOKUP(A926,SITE5!$C$4:$C$1313,SITE5!$E$4:$E$1313),_xlpm.cleanRaw,SUBSTITUTE(SUBSTITUTE(_xlpm.raw,"_PIN","."),"PIN","."),_xlpm.mainPart,MID(_xlpm.cleanRaw,2,FIND(".",_xlpm.cleanRaw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808076</v>
      </c>
      <c r="I926" t="str">
        <f>""</f>
        <v/>
      </c>
      <c r="J926" t="str">
        <f t="shared" si="14"/>
        <v>CA48;GPP_D_20_DMIC_DATA_0;;11.3099999999999;26.62;508076;506016;808076;</v>
      </c>
    </row>
    <row r="927" spans="1:10">
      <c r="A927" t="s">
        <v>5384</v>
      </c>
      <c r="B927" t="str">
        <f>_xlfn.XLOOKUP(A927,SITE1!$R$4:$R$1313,SITE1!$S$4:$S$1313)</f>
        <v>VSS</v>
      </c>
      <c r="C927" t="str" cm="1">
        <f t="array" ref="C927">_xlfn.TEXTJOIN(",",TRUE,_xlfn.UNIQUE(TRANSPOSE(_xlfn.MAP(_xlfn.XLOOKUP(A927,SITE1!$C$4:$C$1313,SITE1!$F$4:$L$1313),_xlfn.LAMBDA(_xlpm.x,IF(_xlpm.x&lt;&gt;"",TRIM(CLEAN(LEFT(_xlpm.x,FIND(".",_xlpm.x &amp; ".")-1))),""))))))</f>
        <v/>
      </c>
      <c r="D927">
        <v>10.309999999999899</v>
      </c>
      <c r="E927">
        <v>26.62</v>
      </c>
      <c r="F927" t="str">
        <f>_xlfn.LET(_xlpm.raw,_xlfn.XLOOKUP(A927,SITE1!$C$4:$C$1313,SITE1!$E$4:$E$1313),_xlpm.cleanRaw,SUBSTITUTE(SUBSTITUTE(_xlpm.raw,"_PIN","."),"PIN","."),_xlpm.mainPart,MID(_xlpm.cleanRaw,2,FIND(".",_xlpm.cleanRaw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7" t="str">
        <f>_xlfn.LET(_xlpm.raw,_xlfn.XLOOKUP(A927,SITE3!$C$4:$C$1313,SITE3!$E$4:$E$1313),_xlpm.cleanRaw,SUBSTITUTE(SUBSTITUTE(_xlpm.raw,"_PIN","."),"PIN","."),_xlpm.mainPart,MID(_xlpm.cleanRaw,2,FIND(".",_xlpm.cleanRaw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7" t="str">
        <f>_xlfn.LET(_xlpm.raw,_xlfn.XLOOKUP(A927,SITE5!$C$4:$C$1313,SITE5!$E$4:$E$1313),_xlpm.cleanRaw,SUBSTITUTE(SUBSTITUTE(_xlpm.raw,"_PIN","."),"PIN","."),_xlpm.mainPart,MID(_xlpm.cleanRaw,2,FIND(".",_xlpm.cleanRaw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7" t="str">
        <f>""</f>
        <v/>
      </c>
      <c r="J927" t="str">
        <f t="shared" si="14"/>
        <v>CA50;VSS;;10.3099999999999;26.62;;;;</v>
      </c>
    </row>
    <row r="928" spans="1:10">
      <c r="A928" t="s">
        <v>5385</v>
      </c>
      <c r="B928" t="str">
        <f>_xlfn.XLOOKUP(A928,SITE1!$R$4:$R$1313,SITE1!$S$4:$S$1313)</f>
        <v>VSS</v>
      </c>
      <c r="C928" t="str" cm="1">
        <f t="array" ref="C928">_xlfn.TEXTJOIN(",",TRUE,_xlfn.UNIQUE(TRANSPOSE(_xlfn.MAP(_xlfn.XLOOKUP(A928,SITE1!$C$4:$C$1313,SITE1!$F$4:$L$1313),_xlfn.LAMBDA(_xlpm.x,IF(_xlpm.x&lt;&gt;"",TRIM(CLEAN(LEFT(_xlpm.x,FIND(".",_xlpm.x &amp; ".")-1))),""))))))</f>
        <v/>
      </c>
      <c r="D928">
        <v>9.3099999999999898</v>
      </c>
      <c r="E928">
        <v>26.62</v>
      </c>
      <c r="F928" t="str">
        <f>_xlfn.LET(_xlpm.raw,_xlfn.XLOOKUP(A928,SITE1!$C$4:$C$1313,SITE1!$E$4:$E$1313),_xlpm.cleanRaw,SUBSTITUTE(SUBSTITUTE(_xlpm.raw,"_PIN","."),"PIN","."),_xlpm.mainPart,MID(_xlpm.cleanRaw,2,FIND(".",_xlpm.cleanRaw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8" t="str">
        <f>_xlfn.LET(_xlpm.raw,_xlfn.XLOOKUP(A928,SITE3!$C$4:$C$1313,SITE3!$E$4:$E$1313),_xlpm.cleanRaw,SUBSTITUTE(SUBSTITUTE(_xlpm.raw,"_PIN","."),"PIN","."),_xlpm.mainPart,MID(_xlpm.cleanRaw,2,FIND(".",_xlpm.cleanRaw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8" t="str">
        <f>_xlfn.LET(_xlpm.raw,_xlfn.XLOOKUP(A928,SITE5!$C$4:$C$1313,SITE5!$E$4:$E$1313),_xlpm.cleanRaw,SUBSTITUTE(SUBSTITUTE(_xlpm.raw,"_PIN","."),"PIN","."),_xlpm.mainPart,MID(_xlpm.cleanRaw,2,FIND(".",_xlpm.cleanRaw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8" t="str">
        <f>""</f>
        <v/>
      </c>
      <c r="J928" t="str">
        <f t="shared" si="14"/>
        <v>CA52;VSS;;9.30999999999999;26.62;;;;</v>
      </c>
    </row>
    <row r="929" spans="1:10">
      <c r="A929" t="s">
        <v>4868</v>
      </c>
      <c r="B929" t="str">
        <f>_xlfn.XLOOKUP(A929,SITE1!$R$4:$R$1313,SITE1!$S$4:$S$1313)</f>
        <v>USB2N_11</v>
      </c>
      <c r="C929" t="str" cm="1">
        <f t="array" ref="C929">_xlfn.TEXTJOIN(",",TRUE,_xlfn.UNIQUE(TRANSPOSE(_xlfn.MAP(_xlfn.XLOOKUP(A929,SITE1!$C$4:$C$1313,SITE1!$F$4:$L$1313),_xlfn.LAMBDA(_xlpm.x,IF(_xlpm.x&lt;&gt;"",TRIM(CLEAN(LEFT(_xlpm.x,FIND(".",_xlpm.x &amp; ".")-1))),""))))))</f>
        <v/>
      </c>
      <c r="D929">
        <v>8.3099999999999898</v>
      </c>
      <c r="E929">
        <v>26.62</v>
      </c>
      <c r="F929" t="str">
        <f>_xlfn.LET(_xlpm.raw,_xlfn.XLOOKUP(A929,SITE1!$C$4:$C$1313,SITE1!$E$4:$E$1313),_xlpm.cleanRaw,SUBSTITUTE(SUBSTITUTE(_xlpm.raw,"_PIN","."),"PIN","."),_xlpm.mainPart,MID(_xlpm.cleanRaw,2,FIND(".",_xlpm.cleanRaw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929" t="str">
        <f>_xlfn.LET(_xlpm.raw,_xlfn.XLOOKUP(A929,SITE3!$C$4:$C$1313,SITE3!$E$4:$E$1313),_xlpm.cleanRaw,SUBSTITUTE(SUBSTITUTE(_xlpm.raw,"_PIN","."),"PIN","."),_xlpm.mainPart,MID(_xlpm.cleanRaw,2,FIND(".",_xlpm.cleanRaw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503030</v>
      </c>
      <c r="H929" t="str">
        <f>_xlfn.LET(_xlpm.raw,_xlfn.XLOOKUP(A929,SITE5!$C$4:$C$1313,SITE5!$E$4:$E$1313),_xlpm.cleanRaw,SUBSTITUTE(SUBSTITUTE(_xlpm.raw,"_PIN","."),"PIN","."),_xlpm.mainPart,MID(_xlpm.cleanRaw,2,FIND(".",_xlpm.cleanRaw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709029</v>
      </c>
      <c r="I929" t="str">
        <f>""</f>
        <v/>
      </c>
      <c r="J929" t="str">
        <f t="shared" si="14"/>
        <v>CA54;USB2N_11;;8.30999999999999;26.62;601029;503030;709029;</v>
      </c>
    </row>
    <row r="930" spans="1:10">
      <c r="A930" t="s">
        <v>4885</v>
      </c>
      <c r="B930" t="str">
        <f>_xlfn.XLOOKUP(A930,SITE1!$R$4:$R$1313,SITE1!$S$4:$S$1313)</f>
        <v>USB2N_7</v>
      </c>
      <c r="C930" t="str" cm="1">
        <f t="array" ref="C930">_xlfn.TEXTJOIN(",",TRUE,_xlfn.UNIQUE(TRANSPOSE(_xlfn.MAP(_xlfn.XLOOKUP(A930,SITE1!$C$4:$C$1313,SITE1!$F$4:$L$1313),_xlfn.LAMBDA(_xlpm.x,IF(_xlpm.x&lt;&gt;"",TRIM(CLEAN(LEFT(_xlpm.x,FIND(".",_xlpm.x &amp; ".")-1))),""))))))</f>
        <v/>
      </c>
      <c r="D930">
        <v>7.3099999999999898</v>
      </c>
      <c r="E930">
        <v>26.62</v>
      </c>
      <c r="F930" t="str">
        <f>_xlfn.LET(_xlpm.raw,_xlfn.XLOOKUP(A930,SITE1!$C$4:$C$1313,SITE1!$E$4:$E$1313),_xlpm.cleanRaw,SUBSTITUTE(SUBSTITUTE(_xlpm.raw,"_PIN","."),"PIN","."),_xlpm.mainPart,MID(_xlpm.cleanRaw,2,FIND(".",_xlpm.cleanRaw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930" t="str">
        <f>_xlfn.LET(_xlpm.raw,_xlfn.XLOOKUP(A930,SITE3!$C$4:$C$1313,SITE3!$E$4:$E$1313),_xlpm.cleanRaw,SUBSTITUTE(SUBSTITUTE(_xlpm.raw,"_PIN","."),"PIN","."),_xlpm.mainPart,MID(_xlpm.cleanRaw,2,FIND(".",_xlpm.cleanRaw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503012</v>
      </c>
      <c r="H930" t="str">
        <f>_xlfn.LET(_xlpm.raw,_xlfn.XLOOKUP(A930,SITE5!$C$4:$C$1313,SITE5!$E$4:$E$1313),_xlpm.cleanRaw,SUBSTITUTE(SUBSTITUTE(_xlpm.raw,"_PIN","."),"PIN","."),_xlpm.mainPart,MID(_xlpm.cleanRaw,2,FIND(".",_xlpm.cleanRaw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709012</v>
      </c>
      <c r="I930" t="str">
        <f>""</f>
        <v/>
      </c>
      <c r="J930" t="str">
        <f t="shared" si="14"/>
        <v>CA57;USB2N_7;;7.30999999999999;26.62;601012;503012;709012;</v>
      </c>
    </row>
    <row r="931" spans="1:10">
      <c r="A931" t="s">
        <v>4877</v>
      </c>
      <c r="B931" t="str">
        <f>_xlfn.XLOOKUP(A931,SITE1!$R$4:$R$1313,SITE1!$S$4:$S$1313)</f>
        <v>USB2N_3</v>
      </c>
      <c r="C931" t="str" cm="1">
        <f t="array" ref="C931">_xlfn.TEXTJOIN(",",TRUE,_xlfn.UNIQUE(TRANSPOSE(_xlfn.MAP(_xlfn.XLOOKUP(A931,SITE1!$C$4:$C$1313,SITE1!$F$4:$L$1313),_xlfn.LAMBDA(_xlpm.x,IF(_xlpm.x&lt;&gt;"",TRIM(CLEAN(LEFT(_xlpm.x,FIND(".",_xlpm.x &amp; ".")-1))),""))))))</f>
        <v/>
      </c>
      <c r="D931">
        <v>6.3099999999999898</v>
      </c>
      <c r="E931">
        <v>26.62</v>
      </c>
      <c r="F931" t="str">
        <f>_xlfn.LET(_xlpm.raw,_xlfn.XLOOKUP(A931,SITE1!$C$4:$C$1313,SITE1!$E$4:$E$1313),_xlpm.cleanRaw,SUBSTITUTE(SUBSTITUTE(_xlpm.raw,"_PIN","."),"PIN","."),_xlpm.mainPart,MID(_xlpm.cleanRaw,2,FIND(".",_xlpm.cleanRaw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601033</v>
      </c>
      <c r="G931" t="str">
        <f>_xlfn.LET(_xlpm.raw,_xlfn.XLOOKUP(A931,SITE3!$C$4:$C$1313,SITE3!$E$4:$E$1313),_xlpm.cleanRaw,SUBSTITUTE(SUBSTITUTE(_xlpm.raw,"_PIN","."),"PIN","."),_xlpm.mainPart,MID(_xlpm.cleanRaw,2,FIND(".",_xlpm.cleanRaw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503033</v>
      </c>
      <c r="H931" t="str">
        <f>_xlfn.LET(_xlpm.raw,_xlfn.XLOOKUP(A931,SITE5!$C$4:$C$1313,SITE5!$E$4:$E$1313),_xlpm.cleanRaw,SUBSTITUTE(SUBSTITUTE(_xlpm.raw,"_PIN","."),"PIN","."),_xlpm.mainPart,MID(_xlpm.cleanRaw,2,FIND(".",_xlpm.cleanRaw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709033</v>
      </c>
      <c r="I931" t="str">
        <f>""</f>
        <v/>
      </c>
      <c r="J931" t="str">
        <f t="shared" si="14"/>
        <v>CA59;USB2N_3;;6.30999999999999;26.62;601033;503033;709033;</v>
      </c>
    </row>
    <row r="932" spans="1:10">
      <c r="A932" t="s">
        <v>4875</v>
      </c>
      <c r="B932" t="str">
        <f>_xlfn.XLOOKUP(A932,SITE1!$R$4:$R$1313,SITE1!$S$4:$S$1313)</f>
        <v>USB2N_2</v>
      </c>
      <c r="C932" t="str" cm="1">
        <f t="array" ref="C932">_xlfn.TEXTJOIN(",",TRUE,_xlfn.UNIQUE(TRANSPOSE(_xlfn.MAP(_xlfn.XLOOKUP(A932,SITE1!$C$4:$C$1313,SITE1!$F$4:$L$1313),_xlfn.LAMBDA(_xlpm.x,IF(_xlpm.x&lt;&gt;"",TRIM(CLEAN(LEFT(_xlpm.x,FIND(".",_xlpm.x &amp; ".")-1))),""))))))</f>
        <v/>
      </c>
      <c r="D932">
        <v>5.3099999999999898</v>
      </c>
      <c r="E932">
        <v>26.62</v>
      </c>
      <c r="F932" t="str">
        <f>_xlfn.LET(_xlpm.raw,_xlfn.XLOOKUP(A932,SITE1!$C$4:$C$1313,SITE1!$E$4:$E$1313),_xlpm.cleanRaw,SUBSTITUTE(SUBSTITUTE(_xlpm.raw,"_PIN","."),"PIN","."),_xlpm.mainPart,MID(_xlpm.cleanRaw,2,FIND(".",_xlpm.cleanRaw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932" t="str">
        <f>_xlfn.LET(_xlpm.raw,_xlfn.XLOOKUP(A932,SITE3!$C$4:$C$1313,SITE3!$E$4:$E$1313),_xlpm.cleanRaw,SUBSTITUTE(SUBSTITUTE(_xlpm.raw,"_PIN","."),"PIN","."),_xlpm.mainPart,MID(_xlpm.cleanRaw,2,FIND(".",_xlpm.cleanRaw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503009</v>
      </c>
      <c r="H932" t="str">
        <f>_xlfn.LET(_xlpm.raw,_xlfn.XLOOKUP(A932,SITE5!$C$4:$C$1313,SITE5!$E$4:$E$1313),_xlpm.cleanRaw,SUBSTITUTE(SUBSTITUTE(_xlpm.raw,"_PIN","."),"PIN","."),_xlpm.mainPart,MID(_xlpm.cleanRaw,2,FIND(".",_xlpm.cleanRaw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709009</v>
      </c>
      <c r="I932" t="str">
        <f>""</f>
        <v/>
      </c>
      <c r="J932" t="str">
        <f t="shared" si="14"/>
        <v>CA61;USB2N_2;;5.30999999999999;26.62;601009;503009;709009;</v>
      </c>
    </row>
    <row r="933" spans="1:10">
      <c r="A933" t="s">
        <v>4883</v>
      </c>
      <c r="B933" t="str">
        <f>_xlfn.XLOOKUP(A933,SITE1!$R$4:$R$1313,SITE1!$S$4:$S$1313)</f>
        <v>USB2N_6</v>
      </c>
      <c r="C933" t="str" cm="1">
        <f t="array" ref="C933">_xlfn.TEXTJOIN(",",TRUE,_xlfn.UNIQUE(TRANSPOSE(_xlfn.MAP(_xlfn.XLOOKUP(A933,SITE1!$C$4:$C$1313,SITE1!$F$4:$L$1313),_xlfn.LAMBDA(_xlpm.x,IF(_xlpm.x&lt;&gt;"",TRIM(CLEAN(LEFT(_xlpm.x,FIND(".",_xlpm.x &amp; ".")-1))),""))))))</f>
        <v/>
      </c>
      <c r="D933">
        <v>4.3099999999999898</v>
      </c>
      <c r="E933">
        <v>26.62</v>
      </c>
      <c r="F933" t="str">
        <f>_xlfn.LET(_xlpm.raw,_xlfn.XLOOKUP(A933,SITE1!$C$4:$C$1313,SITE1!$E$4:$E$1313),_xlpm.cleanRaw,SUBSTITUTE(SUBSTITUTE(_xlpm.raw,"_PIN","."),"PIN","."),_xlpm.mainPart,MID(_xlpm.cleanRaw,2,FIND(".",_xlpm.cleanRaw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601037</v>
      </c>
      <c r="G933" t="str">
        <f>_xlfn.LET(_xlpm.raw,_xlfn.XLOOKUP(A933,SITE3!$C$4:$C$1313,SITE3!$E$4:$E$1313),_xlpm.cleanRaw,SUBSTITUTE(SUBSTITUTE(_xlpm.raw,"_PIN","."),"PIN","."),_xlpm.mainPart,MID(_xlpm.cleanRaw,2,FIND(".",_xlpm.cleanRaw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503037</v>
      </c>
      <c r="H933" t="str">
        <f>_xlfn.LET(_xlpm.raw,_xlfn.XLOOKUP(A933,SITE5!$C$4:$C$1313,SITE5!$E$4:$E$1313),_xlpm.cleanRaw,SUBSTITUTE(SUBSTITUTE(_xlpm.raw,"_PIN","."),"PIN","."),_xlpm.mainPart,MID(_xlpm.cleanRaw,2,FIND(".",_xlpm.cleanRaw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709037</v>
      </c>
      <c r="I933" t="str">
        <f>""</f>
        <v/>
      </c>
      <c r="J933" t="str">
        <f t="shared" si="14"/>
        <v>CA63;USB2N_6;;4.30999999999999;26.62;601037;503037;709037;</v>
      </c>
    </row>
    <row r="934" spans="1:10">
      <c r="A934" t="s">
        <v>4817</v>
      </c>
      <c r="B934" t="str">
        <f>_xlfn.XLOOKUP(A934,SITE1!$R$4:$R$1313,SITE1!$S$4:$S$1313)</f>
        <v>RSVD</v>
      </c>
      <c r="C934" t="str" cm="1">
        <f t="array" ref="C934">_xlfn.TEXTJOIN(",",TRUE,_xlfn.UNIQUE(TRANSPOSE(_xlfn.MAP(_xlfn.XLOOKUP(A934,SITE1!$C$4:$C$1313,SITE1!$F$4:$L$1313),_xlfn.LAMBDA(_xlpm.x,IF(_xlpm.x&lt;&gt;"",TRIM(CLEAN(LEFT(_xlpm.x,FIND(".",_xlpm.x &amp; ".")-1))),""))))))</f>
        <v/>
      </c>
      <c r="D934">
        <v>29.81</v>
      </c>
      <c r="E934">
        <v>1.2450000000000001</v>
      </c>
      <c r="F934" t="str">
        <f>_xlfn.LET(_xlpm.raw,_xlfn.XLOOKUP(A934,SITE1!$C$4:$C$1313,SITE1!$E$4:$E$1313),_xlpm.cleanRaw,SUBSTITUTE(SUBSTITUTE(_xlpm.raw,"_PIN","."),"PIN","."),_xlpm.mainPart,MID(_xlpm.cleanRaw,2,FIND(".",_xlpm.cleanRaw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4" t="str">
        <f>_xlfn.LET(_xlpm.raw,_xlfn.XLOOKUP(A934,SITE3!$C$4:$C$1313,SITE3!$E$4:$E$1313),_xlpm.cleanRaw,SUBSTITUTE(SUBSTITUTE(_xlpm.raw,"_PIN","."),"PIN","."),_xlpm.mainPart,MID(_xlpm.cleanRaw,2,FIND(".",_xlpm.cleanRaw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4" t="str">
        <f>_xlfn.LET(_xlpm.raw,_xlfn.XLOOKUP(A934,SITE5!$C$4:$C$1313,SITE5!$E$4:$E$1313),_xlpm.cleanRaw,SUBSTITUTE(SUBSTITUTE(_xlpm.raw,"_PIN","."),"PIN","."),_xlpm.mainPart,MID(_xlpm.cleanRaw,2,FIND(".",_xlpm.cleanRaw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4" t="str">
        <f>""</f>
        <v/>
      </c>
      <c r="J934" t="str">
        <f t="shared" si="14"/>
        <v>D8;RSVD;;29.81;1.245;;;;</v>
      </c>
    </row>
    <row r="935" spans="1:10">
      <c r="A935" t="s">
        <v>4816</v>
      </c>
      <c r="B935" t="str">
        <f>_xlfn.XLOOKUP(A935,SITE1!$R$4:$R$1313,SITE1!$S$4:$S$1313)</f>
        <v>RSVD</v>
      </c>
      <c r="C935" t="str" cm="1">
        <f t="array" ref="C935">_xlfn.TEXTJOIN(",",TRUE,_xlfn.UNIQUE(TRANSPOSE(_xlfn.MAP(_xlfn.XLOOKUP(A935,SITE1!$C$4:$C$1313,SITE1!$F$4:$L$1313),_xlfn.LAMBDA(_xlpm.x,IF(_xlpm.x&lt;&gt;"",TRIM(CLEAN(LEFT(_xlpm.x,FIND(".",_xlpm.x &amp; ".")-1))),""))))))</f>
        <v/>
      </c>
      <c r="D935">
        <v>28.81</v>
      </c>
      <c r="E935">
        <v>1.2450000000000001</v>
      </c>
      <c r="F935" t="str">
        <f>_xlfn.LET(_xlpm.raw,_xlfn.XLOOKUP(A935,SITE1!$C$4:$C$1313,SITE1!$E$4:$E$1313),_xlpm.cleanRaw,SUBSTITUTE(SUBSTITUTE(_xlpm.raw,"_PIN","."),"PIN","."),_xlpm.mainPart,MID(_xlpm.cleanRaw,2,FIND(".",_xlpm.cleanRaw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5" t="str">
        <f>_xlfn.LET(_xlpm.raw,_xlfn.XLOOKUP(A935,SITE3!$C$4:$C$1313,SITE3!$E$4:$E$1313),_xlpm.cleanRaw,SUBSTITUTE(SUBSTITUTE(_xlpm.raw,"_PIN","."),"PIN","."),_xlpm.mainPart,MID(_xlpm.cleanRaw,2,FIND(".",_xlpm.cleanRaw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5" t="str">
        <f>_xlfn.LET(_xlpm.raw,_xlfn.XLOOKUP(A935,SITE5!$C$4:$C$1313,SITE5!$E$4:$E$1313),_xlpm.cleanRaw,SUBSTITUTE(SUBSTITUTE(_xlpm.raw,"_PIN","."),"PIN","."),_xlpm.mainPart,MID(_xlpm.cleanRaw,2,FIND(".",_xlpm.cleanRaw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5" t="str">
        <f>""</f>
        <v/>
      </c>
      <c r="J935" t="str">
        <f t="shared" si="14"/>
        <v>D10;RSVD;;28.81;1.245;;;;</v>
      </c>
    </row>
    <row r="936" spans="1:10">
      <c r="A936" t="s">
        <v>5386</v>
      </c>
      <c r="B936" t="str">
        <f>_xlfn.XLOOKUP(A936,SITE1!$R$4:$R$1313,SITE1!$S$4:$S$1313)</f>
        <v>VSS</v>
      </c>
      <c r="C936" t="str" cm="1">
        <f t="array" ref="C936">_xlfn.TEXTJOIN(",",TRUE,_xlfn.UNIQUE(TRANSPOSE(_xlfn.MAP(_xlfn.XLOOKUP(A936,SITE1!$C$4:$C$1313,SITE1!$F$4:$L$1313),_xlfn.LAMBDA(_xlpm.x,IF(_xlpm.x&lt;&gt;"",TRIM(CLEAN(LEFT(_xlpm.x,FIND(".",_xlpm.x &amp; ".")-1))),""))))))</f>
        <v/>
      </c>
      <c r="D936">
        <v>27.81</v>
      </c>
      <c r="E936">
        <v>1.2450000000000001</v>
      </c>
      <c r="F936" t="str">
        <f>_xlfn.LET(_xlpm.raw,_xlfn.XLOOKUP(A936,SITE1!$C$4:$C$1313,SITE1!$E$4:$E$1313),_xlpm.cleanRaw,SUBSTITUTE(SUBSTITUTE(_xlpm.raw,"_PIN","."),"PIN","."),_xlpm.mainPart,MID(_xlpm.cleanRaw,2,FIND(".",_xlpm.cleanRaw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6" t="str">
        <f>_xlfn.LET(_xlpm.raw,_xlfn.XLOOKUP(A936,SITE3!$C$4:$C$1313,SITE3!$E$4:$E$1313),_xlpm.cleanRaw,SUBSTITUTE(SUBSTITUTE(_xlpm.raw,"_PIN","."),"PIN","."),_xlpm.mainPart,MID(_xlpm.cleanRaw,2,FIND(".",_xlpm.cleanRaw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6" t="str">
        <f>_xlfn.LET(_xlpm.raw,_xlfn.XLOOKUP(A936,SITE5!$C$4:$C$1313,SITE5!$E$4:$E$1313),_xlpm.cleanRaw,SUBSTITUTE(SUBSTITUTE(_xlpm.raw,"_PIN","."),"PIN","."),_xlpm.mainPart,MID(_xlpm.cleanRaw,2,FIND(".",_xlpm.cleanRaw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6" t="str">
        <f>""</f>
        <v/>
      </c>
      <c r="J936" t="str">
        <f t="shared" si="14"/>
        <v>D12;VSS;;27.81;1.245;;;;</v>
      </c>
    </row>
    <row r="937" spans="1:10">
      <c r="A937" t="s">
        <v>4037</v>
      </c>
      <c r="B937" t="str">
        <f>_xlfn.XLOOKUP(A937,SITE1!$R$4:$R$1313,SITE1!$S$4:$S$1313)</f>
        <v>GPD_4_SLP_S3B</v>
      </c>
      <c r="C937" t="str" cm="1">
        <f t="array" ref="C937">_xlfn.TEXTJOIN(",",TRUE,_xlfn.UNIQUE(TRANSPOSE(_xlfn.MAP(_xlfn.XLOOKUP(A937,SITE1!$C$4:$C$1313,SITE1!$F$4:$L$1313),_xlfn.LAMBDA(_xlpm.x,IF(_xlpm.x&lt;&gt;"",TRIM(CLEAN(LEFT(_xlpm.x,FIND(".",_xlpm.x &amp; ".")-1))),""))))))</f>
        <v/>
      </c>
      <c r="D937">
        <v>26.81</v>
      </c>
      <c r="E937">
        <v>1.2450000000000001</v>
      </c>
      <c r="F937" t="str">
        <f>_xlfn.LET(_xlpm.raw,_xlfn.XLOOKUP(A937,SITE1!$C$4:$C$1313,SITE1!$E$4:$E$1313),_xlpm.cleanRaw,SUBSTITUTE(SUBSTITUTE(_xlpm.raw,"_PIN","."),"PIN","."),_xlpm.mainPart,MID(_xlpm.cleanRaw,2,FIND(".",_xlpm.cleanRaw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937" t="str">
        <f>_xlfn.LET(_xlpm.raw,_xlfn.XLOOKUP(A937,SITE3!$C$4:$C$1313,SITE3!$E$4:$E$1313),_xlpm.cleanRaw,SUBSTITUTE(SUBSTITUTE(_xlpm.raw,"_PIN","."),"PIN","."),_xlpm.mainPart,MID(_xlpm.cleanRaw,2,FIND(".",_xlpm.cleanRaw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806116</v>
      </c>
      <c r="H937" t="str">
        <f>_xlfn.LET(_xlpm.raw,_xlfn.XLOOKUP(A937,SITE5!$C$4:$C$1313,SITE5!$E$4:$E$1313),_xlpm.cleanRaw,SUBSTITUTE(SUBSTITUTE(_xlpm.raw,"_PIN","."),"PIN","."),_xlpm.mainPart,MID(_xlpm.cleanRaw,2,FIND(".",_xlpm.cleanRaw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I937" t="str">
        <f>""</f>
        <v/>
      </c>
      <c r="J937" t="str">
        <f t="shared" si="14"/>
        <v>D14;GPD_4_SLP_S3B;;26.81;1.245;609116;806116;701116;</v>
      </c>
    </row>
    <row r="938" spans="1:10">
      <c r="A938" t="s">
        <v>5387</v>
      </c>
      <c r="B938" t="str">
        <f>_xlfn.XLOOKUP(A938,SITE1!$R$4:$R$1313,SITE1!$S$4:$S$1313)</f>
        <v>VSS</v>
      </c>
      <c r="C938" t="str" cm="1">
        <f t="array" ref="C938">_xlfn.TEXTJOIN(",",TRUE,_xlfn.UNIQUE(TRANSPOSE(_xlfn.MAP(_xlfn.XLOOKUP(A938,SITE1!$C$4:$C$1313,SITE1!$F$4:$L$1313),_xlfn.LAMBDA(_xlpm.x,IF(_xlpm.x&lt;&gt;"",TRIM(CLEAN(LEFT(_xlpm.x,FIND(".",_xlpm.x &amp; ".")-1))),""))))))</f>
        <v/>
      </c>
      <c r="D938">
        <v>25.81</v>
      </c>
      <c r="E938">
        <v>1.2450000000000001</v>
      </c>
      <c r="F938" t="str">
        <f>_xlfn.LET(_xlpm.raw,_xlfn.XLOOKUP(A938,SITE1!$C$4:$C$1313,SITE1!$E$4:$E$1313),_xlpm.cleanRaw,SUBSTITUTE(SUBSTITUTE(_xlpm.raw,"_PIN","."),"PIN","."),_xlpm.mainPart,MID(_xlpm.cleanRaw,2,FIND(".",_xlpm.cleanRaw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8" t="str">
        <f>_xlfn.LET(_xlpm.raw,_xlfn.XLOOKUP(A938,SITE3!$C$4:$C$1313,SITE3!$E$4:$E$1313),_xlpm.cleanRaw,SUBSTITUTE(SUBSTITUTE(_xlpm.raw,"_PIN","."),"PIN","."),_xlpm.mainPart,MID(_xlpm.cleanRaw,2,FIND(".",_xlpm.cleanRaw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8" t="str">
        <f>_xlfn.LET(_xlpm.raw,_xlfn.XLOOKUP(A938,SITE5!$C$4:$C$1313,SITE5!$E$4:$E$1313),_xlpm.cleanRaw,SUBSTITUTE(SUBSTITUTE(_xlpm.raw,"_PIN","."),"PIN","."),_xlpm.mainPart,MID(_xlpm.cleanRaw,2,FIND(".",_xlpm.cleanRaw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8" t="str">
        <f>""</f>
        <v/>
      </c>
      <c r="J938" t="str">
        <f t="shared" si="14"/>
        <v>D16;VSS;;25.81;1.245;;;;</v>
      </c>
    </row>
    <row r="939" spans="1:10">
      <c r="A939" t="s">
        <v>5388</v>
      </c>
      <c r="B939" t="str">
        <f>_xlfn.XLOOKUP(A939,SITE1!$R$4:$R$1313,SITE1!$S$4:$S$1313)</f>
        <v>VSS</v>
      </c>
      <c r="C939" t="str" cm="1">
        <f t="array" ref="C939">_xlfn.TEXTJOIN(",",TRUE,_xlfn.UNIQUE(TRANSPOSE(_xlfn.MAP(_xlfn.XLOOKUP(A939,SITE1!$C$4:$C$1313,SITE1!$F$4:$L$1313),_xlfn.LAMBDA(_xlpm.x,IF(_xlpm.x&lt;&gt;"",TRIM(CLEAN(LEFT(_xlpm.x,FIND(".",_xlpm.x &amp; ".")-1))),""))))))</f>
        <v/>
      </c>
      <c r="D939">
        <v>24.81</v>
      </c>
      <c r="E939">
        <v>1.2450000000000001</v>
      </c>
      <c r="F939" t="str">
        <f>_xlfn.LET(_xlpm.raw,_xlfn.XLOOKUP(A939,SITE1!$C$4:$C$1313,SITE1!$E$4:$E$1313),_xlpm.cleanRaw,SUBSTITUTE(SUBSTITUTE(_xlpm.raw,"_PIN","."),"PIN","."),_xlpm.mainPart,MID(_xlpm.cleanRaw,2,FIND(".",_xlpm.cleanRaw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9" t="str">
        <f>_xlfn.LET(_xlpm.raw,_xlfn.XLOOKUP(A939,SITE3!$C$4:$C$1313,SITE3!$E$4:$E$1313),_xlpm.cleanRaw,SUBSTITUTE(SUBSTITUTE(_xlpm.raw,"_PIN","."),"PIN","."),_xlpm.mainPart,MID(_xlpm.cleanRaw,2,FIND(".",_xlpm.cleanRaw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9" t="str">
        <f>_xlfn.LET(_xlpm.raw,_xlfn.XLOOKUP(A939,SITE5!$C$4:$C$1313,SITE5!$E$4:$E$1313),_xlpm.cleanRaw,SUBSTITUTE(SUBSTITUTE(_xlpm.raw,"_PIN","."),"PIN","."),_xlpm.mainPart,MID(_xlpm.cleanRaw,2,FIND(".",_xlpm.cleanRaw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9" t="str">
        <f>""</f>
        <v/>
      </c>
      <c r="J939" t="str">
        <f t="shared" si="14"/>
        <v>D19;VSS;;24.81;1.245;;;;</v>
      </c>
    </row>
    <row r="940" spans="1:10">
      <c r="A940" t="s">
        <v>3956</v>
      </c>
      <c r="B940" t="str">
        <f>_xlfn.XLOOKUP(A940,SITE1!$R$4:$R$1313,SITE1!$S$4:$S$1313)</f>
        <v>CLKOUT_SRC_P_11</v>
      </c>
      <c r="C940" t="str" cm="1">
        <f t="array" ref="C940">_xlfn.TEXTJOIN(",",TRUE,_xlfn.UNIQUE(TRANSPOSE(_xlfn.MAP(_xlfn.XLOOKUP(A940,SITE1!$C$4:$C$1313,SITE1!$F$4:$L$1313),_xlfn.LAMBDA(_xlpm.x,IF(_xlpm.x&lt;&gt;"",TRIM(CLEAN(LEFT(_xlpm.x,FIND(".",_xlpm.x &amp; ".")-1))),""))))))</f>
        <v/>
      </c>
      <c r="D940">
        <v>23.81</v>
      </c>
      <c r="E940">
        <v>1.2450000000000001</v>
      </c>
      <c r="F940" t="str">
        <f>_xlfn.LET(_xlpm.raw,_xlfn.XLOOKUP(A940,SITE1!$C$4:$C$1313,SITE1!$E$4:$E$1313),_xlpm.cleanRaw,SUBSTITUTE(SUBSTITUTE(_xlpm.raw,"_PIN","."),"PIN","."),_xlpm.mainPart,MID(_xlpm.cleanRaw,2,FIND(".",_xlpm.cleanRaw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940" t="str">
        <f>_xlfn.LET(_xlpm.raw,_xlfn.XLOOKUP(A940,SITE3!$C$4:$C$1313,SITE3!$E$4:$E$1313),_xlpm.cleanRaw,SUBSTITUTE(SUBSTITUTE(_xlpm.raw,"_PIN","."),"PIN","."),_xlpm.mainPart,MID(_xlpm.cleanRaw,2,FIND(".",_xlpm.cleanRaw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805074</v>
      </c>
      <c r="H940" t="str">
        <f>_xlfn.LET(_xlpm.raw,_xlfn.XLOOKUP(A940,SITE5!$C$4:$C$1313,SITE5!$E$4:$E$1313),_xlpm.cleanRaw,SUBSTITUTE(SUBSTITUTE(_xlpm.raw,"_PIN","."),"PIN","."),_xlpm.mainPart,MID(_xlpm.cleanRaw,2,FIND(".",_xlpm.cleanRaw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702074</v>
      </c>
      <c r="I940" t="str">
        <f>""</f>
        <v/>
      </c>
      <c r="J940" t="str">
        <f t="shared" si="14"/>
        <v>D21;CLKOUT_SRC_P_11;;23.81;1.245;608074;805074;702074;</v>
      </c>
    </row>
    <row r="941" spans="1:10">
      <c r="A941" t="s">
        <v>3954</v>
      </c>
      <c r="B941" t="str">
        <f>_xlfn.XLOOKUP(A941,SITE1!$R$4:$R$1313,SITE1!$S$4:$S$1313)</f>
        <v>CLKOUT_SRC_P_10</v>
      </c>
      <c r="C941" t="str" cm="1">
        <f t="array" ref="C941">_xlfn.TEXTJOIN(",",TRUE,_xlfn.UNIQUE(TRANSPOSE(_xlfn.MAP(_xlfn.XLOOKUP(A941,SITE1!$C$4:$C$1313,SITE1!$F$4:$L$1313),_xlfn.LAMBDA(_xlpm.x,IF(_xlpm.x&lt;&gt;"",TRIM(CLEAN(LEFT(_xlpm.x,FIND(".",_xlpm.x &amp; ".")-1))),""))))))</f>
        <v/>
      </c>
      <c r="D941">
        <v>22.81</v>
      </c>
      <c r="E941">
        <v>1.2450000000000001</v>
      </c>
      <c r="F941" t="str">
        <f>_xlfn.LET(_xlpm.raw,_xlfn.XLOOKUP(A941,SITE1!$C$4:$C$1313,SITE1!$E$4:$E$1313),_xlpm.cleanRaw,SUBSTITUTE(SUBSTITUTE(_xlpm.raw,"_PIN","."),"PIN","."),_xlpm.mainPart,MID(_xlpm.cleanRaw,2,FIND(".",_xlpm.cleanRaw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608051</v>
      </c>
      <c r="G941" t="str">
        <f>_xlfn.LET(_xlpm.raw,_xlfn.XLOOKUP(A941,SITE3!$C$4:$C$1313,SITE3!$E$4:$E$1313),_xlpm.cleanRaw,SUBSTITUTE(SUBSTITUTE(_xlpm.raw,"_PIN","."),"PIN","."),_xlpm.mainPart,MID(_xlpm.cleanRaw,2,FIND(".",_xlpm.cleanRaw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941" t="str">
        <f>_xlfn.LET(_xlpm.raw,_xlfn.XLOOKUP(A941,SITE5!$C$4:$C$1313,SITE5!$E$4:$E$1313),_xlpm.cleanRaw,SUBSTITUTE(SUBSTITUTE(_xlpm.raw,"_PIN","."),"PIN","."),_xlpm.mainPart,MID(_xlpm.cleanRaw,2,FIND(".",_xlpm.cleanRaw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702051</v>
      </c>
      <c r="I941" t="str">
        <f>""</f>
        <v/>
      </c>
      <c r="J941" t="str">
        <f t="shared" si="14"/>
        <v>D23;CLKOUT_SRC_P_10;;22.81;1.245;608051;805051;702051;</v>
      </c>
    </row>
    <row r="942" spans="1:10">
      <c r="A942" t="s">
        <v>243</v>
      </c>
      <c r="B942" t="str">
        <f>_xlfn.XLOOKUP(A942,SITE1!$R$4:$R$1313,SITE1!$S$4:$S$1313)</f>
        <v>VSS</v>
      </c>
      <c r="C942" t="str" cm="1">
        <f t="array" ref="C942">_xlfn.TEXTJOIN(",",TRUE,_xlfn.UNIQUE(TRANSPOSE(_xlfn.MAP(_xlfn.XLOOKUP(A942,SITE1!$C$4:$C$1313,SITE1!$F$4:$L$1313),_xlfn.LAMBDA(_xlpm.x,IF(_xlpm.x&lt;&gt;"",TRIM(CLEAN(LEFT(_xlpm.x,FIND(".",_xlpm.x &amp; ".")-1))),""))))))</f>
        <v/>
      </c>
      <c r="D942">
        <v>21.81</v>
      </c>
      <c r="E942">
        <v>1.2450000000000001</v>
      </c>
      <c r="F942" t="str">
        <f>_xlfn.LET(_xlpm.raw,_xlfn.XLOOKUP(A942,SITE1!$C$4:$C$1313,SITE1!$E$4:$E$1313),_xlpm.cleanRaw,SUBSTITUTE(SUBSTITUTE(_xlpm.raw,"_PIN","."),"PIN","."),_xlpm.mainPart,MID(_xlpm.cleanRaw,2,FIND(".",_xlpm.cleanRaw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2" t="str">
        <f>_xlfn.LET(_xlpm.raw,_xlfn.XLOOKUP(A942,SITE3!$C$4:$C$1313,SITE3!$E$4:$E$1313),_xlpm.cleanRaw,SUBSTITUTE(SUBSTITUTE(_xlpm.raw,"_PIN","."),"PIN","."),_xlpm.mainPart,MID(_xlpm.cleanRaw,2,FIND(".",_xlpm.cleanRaw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2" t="str">
        <f>_xlfn.LET(_xlpm.raw,_xlfn.XLOOKUP(A942,SITE5!$C$4:$C$1313,SITE5!$E$4:$E$1313),_xlpm.cleanRaw,SUBSTITUTE(SUBSTITUTE(_xlpm.raw,"_PIN","."),"PIN","."),_xlpm.mainPart,MID(_xlpm.cleanRaw,2,FIND(".",_xlpm.cleanRaw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2" t="str">
        <f>""</f>
        <v/>
      </c>
      <c r="J942" t="str">
        <f t="shared" si="14"/>
        <v>D25;VSS;;21.81;1.245;;;;</v>
      </c>
    </row>
    <row r="943" spans="1:10">
      <c r="A943" t="s">
        <v>353</v>
      </c>
      <c r="B943" t="str">
        <f>_xlfn.XLOOKUP(A943,SITE1!$R$4:$R$1313,SITE1!$S$4:$S$1313)</f>
        <v>VSS</v>
      </c>
      <c r="C943" t="str" cm="1">
        <f t="array" ref="C943">_xlfn.TEXTJOIN(",",TRUE,_xlfn.UNIQUE(TRANSPOSE(_xlfn.MAP(_xlfn.XLOOKUP(A943,SITE1!$C$4:$C$1313,SITE1!$F$4:$L$1313),_xlfn.LAMBDA(_xlpm.x,IF(_xlpm.x&lt;&gt;"",TRIM(CLEAN(LEFT(_xlpm.x,FIND(".",_xlpm.x &amp; ".")-1))),""))))))</f>
        <v/>
      </c>
      <c r="D943">
        <v>20.81</v>
      </c>
      <c r="E943">
        <v>1.2450000000000001</v>
      </c>
      <c r="F943" t="str">
        <f>_xlfn.LET(_xlpm.raw,_xlfn.XLOOKUP(A943,SITE1!$C$4:$C$1313,SITE1!$E$4:$E$1313),_xlpm.cleanRaw,SUBSTITUTE(SUBSTITUTE(_xlpm.raw,"_PIN","."),"PIN","."),_xlpm.mainPart,MID(_xlpm.cleanRaw,2,FIND(".",_xlpm.cleanRaw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3" t="str">
        <f>_xlfn.LET(_xlpm.raw,_xlfn.XLOOKUP(A943,SITE3!$C$4:$C$1313,SITE3!$E$4:$E$1313),_xlpm.cleanRaw,SUBSTITUTE(SUBSTITUTE(_xlpm.raw,"_PIN","."),"PIN","."),_xlpm.mainPart,MID(_xlpm.cleanRaw,2,FIND(".",_xlpm.cleanRaw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3" t="str">
        <f>_xlfn.LET(_xlpm.raw,_xlfn.XLOOKUP(A943,SITE5!$C$4:$C$1313,SITE5!$E$4:$E$1313),_xlpm.cleanRaw,SUBSTITUTE(SUBSTITUTE(_xlpm.raw,"_PIN","."),"PIN","."),_xlpm.mainPart,MID(_xlpm.cleanRaw,2,FIND(".",_xlpm.cleanRaw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3" t="str">
        <f>""</f>
        <v/>
      </c>
      <c r="J943" t="str">
        <f t="shared" si="14"/>
        <v>D27;VSS;;20.81;1.245;;;;</v>
      </c>
    </row>
    <row r="944" spans="1:10">
      <c r="A944" t="s">
        <v>268</v>
      </c>
      <c r="B944" t="str">
        <f>_xlfn.XLOOKUP(A944,SITE1!$R$4:$R$1313,SITE1!$S$4:$S$1313)</f>
        <v>CLKOUT_CPUBCLK_P</v>
      </c>
      <c r="C944" t="str" cm="1">
        <f t="array" ref="C944">_xlfn.TEXTJOIN(",",TRUE,_xlfn.UNIQUE(TRANSPOSE(_xlfn.MAP(_xlfn.XLOOKUP(A944,SITE1!$C$4:$C$1313,SITE1!$F$4:$L$1313),_xlfn.LAMBDA(_xlpm.x,IF(_xlpm.x&lt;&gt;"",TRIM(CLEAN(LEFT(_xlpm.x,FIND(".",_xlpm.x &amp; ".")-1))),""))))))</f>
        <v/>
      </c>
      <c r="D944">
        <v>19.809999999999999</v>
      </c>
      <c r="E944">
        <v>1.2450000000000001</v>
      </c>
      <c r="F944" t="str">
        <f>_xlfn.LET(_xlpm.raw,_xlfn.XLOOKUP(A944,SITE1!$C$4:$C$1313,SITE1!$E$4:$E$1313),_xlpm.cleanRaw,SUBSTITUTE(SUBSTITUTE(_xlpm.raw,"_PIN","."),"PIN","."),_xlpm.mainPart,MID(_xlpm.cleanRaw,2,FIND(".",_xlpm.cleanRaw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609126</v>
      </c>
      <c r="G944" t="str">
        <f>_xlfn.LET(_xlpm.raw,_xlfn.XLOOKUP(A944,SITE3!$C$4:$C$1313,SITE3!$E$4:$E$1313),_xlpm.cleanRaw,SUBSTITUTE(SUBSTITUTE(_xlpm.raw,"_PIN","."),"PIN","."),_xlpm.mainPart,MID(_xlpm.cleanRaw,2,FIND(".",_xlpm.cleanRaw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806126</v>
      </c>
      <c r="H944" t="str">
        <f>_xlfn.LET(_xlpm.raw,_xlfn.XLOOKUP(A944,SITE5!$C$4:$C$1313,SITE5!$E$4:$E$1313),_xlpm.cleanRaw,SUBSTITUTE(SUBSTITUTE(_xlpm.raw,"_PIN","."),"PIN","."),_xlpm.mainPart,MID(_xlpm.cleanRaw,2,FIND(".",_xlpm.cleanRaw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701126</v>
      </c>
      <c r="I944" t="str">
        <f>""</f>
        <v/>
      </c>
      <c r="J944" t="str">
        <f t="shared" si="14"/>
        <v>D29;CLKOUT_CPUBCLK_P;;19.81;1.245;609126;806126;701126;</v>
      </c>
    </row>
    <row r="945" spans="1:10">
      <c r="A945" t="s">
        <v>286</v>
      </c>
      <c r="B945" t="str">
        <f>_xlfn.XLOOKUP(A945,SITE1!$R$4:$R$1313,SITE1!$S$4:$S$1313)</f>
        <v>CLKOUT_SRC_N_8</v>
      </c>
      <c r="C945" t="str" cm="1">
        <f t="array" ref="C945">_xlfn.TEXTJOIN(",",TRUE,_xlfn.UNIQUE(TRANSPOSE(_xlfn.MAP(_xlfn.XLOOKUP(A945,SITE1!$C$4:$C$1313,SITE1!$F$4:$L$1313),_xlfn.LAMBDA(_xlpm.x,IF(_xlpm.x&lt;&gt;"",TRIM(CLEAN(LEFT(_xlpm.x,FIND(".",_xlpm.x &amp; ".")-1))),""))))))</f>
        <v/>
      </c>
      <c r="D945">
        <v>18.809999999999999</v>
      </c>
      <c r="E945">
        <v>1.2450000000000001</v>
      </c>
      <c r="F945" t="str">
        <f>_xlfn.LET(_xlpm.raw,_xlfn.XLOOKUP(A945,SITE1!$C$4:$C$1313,SITE1!$E$4:$E$1313),_xlpm.cleanRaw,SUBSTITUTE(SUBSTITUTE(_xlpm.raw,"_PIN","."),"PIN","."),_xlpm.mainPart,MID(_xlpm.cleanRaw,2,FIND(".",_xlpm.cleanRaw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608071</v>
      </c>
      <c r="G945" t="str">
        <f>_xlfn.LET(_xlpm.raw,_xlfn.XLOOKUP(A945,SITE3!$C$4:$C$1313,SITE3!$E$4:$E$1313),_xlpm.cleanRaw,SUBSTITUTE(SUBSTITUTE(_xlpm.raw,"_PIN","."),"PIN","."),_xlpm.mainPart,MID(_xlpm.cleanRaw,2,FIND(".",_xlpm.cleanRaw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805071</v>
      </c>
      <c r="H945" t="str">
        <f>_xlfn.LET(_xlpm.raw,_xlfn.XLOOKUP(A945,SITE5!$C$4:$C$1313,SITE5!$E$4:$E$1313),_xlpm.cleanRaw,SUBSTITUTE(SUBSTITUTE(_xlpm.raw,"_PIN","."),"PIN","."),_xlpm.mainPart,MID(_xlpm.cleanRaw,2,FIND(".",_xlpm.cleanRaw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702071</v>
      </c>
      <c r="I945" t="str">
        <f>""</f>
        <v/>
      </c>
      <c r="J945" t="str">
        <f t="shared" si="14"/>
        <v>D31;CLKOUT_SRC_N_8;;18.81;1.245;608071;805071;702071;</v>
      </c>
    </row>
    <row r="946" spans="1:10">
      <c r="A946" t="s">
        <v>269</v>
      </c>
      <c r="B946" t="str">
        <f>_xlfn.XLOOKUP(A946,SITE1!$R$4:$R$1313,SITE1!$S$4:$S$1313)</f>
        <v>CLKOUT_SRC_N_6</v>
      </c>
      <c r="C946" t="str" cm="1">
        <f t="array" ref="C946">_xlfn.TEXTJOIN(",",TRUE,_xlfn.UNIQUE(TRANSPOSE(_xlfn.MAP(_xlfn.XLOOKUP(A946,SITE1!$C$4:$C$1313,SITE1!$F$4:$L$1313),_xlfn.LAMBDA(_xlpm.x,IF(_xlpm.x&lt;&gt;"",TRIM(CLEAN(LEFT(_xlpm.x,FIND(".",_xlpm.x &amp; ".")-1))),""))))))</f>
        <v/>
      </c>
      <c r="D946">
        <v>17.809999999999999</v>
      </c>
      <c r="E946">
        <v>1.2450000000000001</v>
      </c>
      <c r="F946" t="str">
        <f>_xlfn.LET(_xlpm.raw,_xlfn.XLOOKUP(A946,SITE1!$C$4:$C$1313,SITE1!$E$4:$E$1313),_xlpm.cleanRaw,SUBSTITUTE(SUBSTITUTE(_xlpm.raw,"_PIN","."),"PIN","."),_xlpm.mainPart,MID(_xlpm.cleanRaw,2,FIND(".",_xlpm.cleanRaw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609123</v>
      </c>
      <c r="G946" t="str">
        <f>_xlfn.LET(_xlpm.raw,_xlfn.XLOOKUP(A946,SITE3!$C$4:$C$1313,SITE3!$E$4:$E$1313),_xlpm.cleanRaw,SUBSTITUTE(SUBSTITUTE(_xlpm.raw,"_PIN","."),"PIN","."),_xlpm.mainPart,MID(_xlpm.cleanRaw,2,FIND(".",_xlpm.cleanRaw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806123</v>
      </c>
      <c r="H946" t="str">
        <f>_xlfn.LET(_xlpm.raw,_xlfn.XLOOKUP(A946,SITE5!$C$4:$C$1313,SITE5!$E$4:$E$1313),_xlpm.cleanRaw,SUBSTITUTE(SUBSTITUTE(_xlpm.raw,"_PIN","."),"PIN","."),_xlpm.mainPart,MID(_xlpm.cleanRaw,2,FIND(".",_xlpm.cleanRaw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701123</v>
      </c>
      <c r="I946" t="str">
        <f>""</f>
        <v/>
      </c>
      <c r="J946" t="str">
        <f t="shared" si="14"/>
        <v>D33;CLKOUT_SRC_N_6;;17.81;1.245;609123;806123;701123;</v>
      </c>
    </row>
    <row r="947" spans="1:10">
      <c r="A947" t="s">
        <v>31</v>
      </c>
      <c r="B947" t="str">
        <f>_xlfn.XLOOKUP(A947,SITE1!$R$4:$R$1313,SITE1!$S$4:$S$1313)</f>
        <v>XTAL_OUT</v>
      </c>
      <c r="C947" t="str" cm="1">
        <f t="array" ref="C947">_xlfn.TEXTJOIN(",",TRUE,_xlfn.UNIQUE(TRANSPOSE(_xlfn.MAP(_xlfn.XLOOKUP(A947,SITE1!$C$4:$C$1313,SITE1!$F$4:$L$1313),_xlfn.LAMBDA(_xlpm.x,IF(_xlpm.x&lt;&gt;"",TRIM(CLEAN(LEFT(_xlpm.x,FIND(".",_xlpm.x &amp; ".")-1))),""))))))</f>
        <v>KA4</v>
      </c>
      <c r="D947">
        <v>16.809999999999999</v>
      </c>
      <c r="E947">
        <v>1.2450000000000001</v>
      </c>
      <c r="F947" t="str">
        <f>_xlfn.LET(_xlpm.raw,_xlfn.XLOOKUP(A947,SITE1!$C$4:$C$1313,SITE1!$E$4:$E$1313),_xlpm.cleanRaw,SUBSTITUTE(SUBSTITUTE(_xlpm.raw,"_PIN","."),"PIN","."),_xlpm.mainPart,MID(_xlpm.cleanRaw,2,FIND(".",_xlpm.cleanRaw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507124</v>
      </c>
      <c r="G947" t="str">
        <f>_xlfn.LET(_xlpm.raw,_xlfn.XLOOKUP(A947,SITE3!$C$4:$C$1313,SITE3!$E$4:$E$1313),_xlpm.cleanRaw,SUBSTITUTE(SUBSTITUTE(_xlpm.raw,"_PIN","."),"PIN","."),_xlpm.mainPart,MID(_xlpm.cleanRaw,2,FIND(".",_xlpm.cleanRaw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H947" t="str">
        <f>_xlfn.LET(_xlpm.raw,_xlfn.XLOOKUP(A947,SITE5!$C$4:$C$1313,SITE5!$E$4:$E$1313),_xlpm.cleanRaw,SUBSTITUTE(SUBSTITUTE(_xlpm.raw,"_PIN","."),"PIN","."),_xlpm.mainPart,MID(_xlpm.cleanRaw,2,FIND(".",_xlpm.cleanRaw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809124</v>
      </c>
      <c r="I947" t="str">
        <f>""</f>
        <v/>
      </c>
      <c r="J947" t="str">
        <f t="shared" si="14"/>
        <v>D35;XTAL_OUT;KA4;16.81;1.245;507124;504116;809124;</v>
      </c>
    </row>
    <row r="948" spans="1:10">
      <c r="A948" t="s">
        <v>3902</v>
      </c>
      <c r="B948" t="str">
        <f>_xlfn.XLOOKUP(A948,SITE1!$R$4:$R$1313,SITE1!$S$4:$S$1313)</f>
        <v>CLKOUT_CPUDP_P</v>
      </c>
      <c r="C948" t="str" cm="1">
        <f t="array" ref="C948">_xlfn.TEXTJOIN(",",TRUE,_xlfn.UNIQUE(TRANSPOSE(_xlfn.MAP(_xlfn.XLOOKUP(A948,SITE1!$C$4:$C$1313,SITE1!$F$4:$L$1313),_xlfn.LAMBDA(_xlpm.x,IF(_xlpm.x&lt;&gt;"",TRIM(CLEAN(LEFT(_xlpm.x,FIND(".",_xlpm.x &amp; ".")-1))),""))))))</f>
        <v/>
      </c>
      <c r="D948">
        <v>15.809999999999899</v>
      </c>
      <c r="E948">
        <v>1.2450000000000001</v>
      </c>
      <c r="F948" t="str">
        <f>_xlfn.LET(_xlpm.raw,_xlfn.XLOOKUP(A948,SITE1!$C$4:$C$1313,SITE1!$E$4:$E$1313),_xlpm.cleanRaw,SUBSTITUTE(SUBSTITUTE(_xlpm.raw,"_PIN","."),"PIN","."),_xlpm.mainPart,MID(_xlpm.cleanRaw,2,FIND(".",_xlpm.cleanRaw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609122</v>
      </c>
      <c r="G948" t="str">
        <f>_xlfn.LET(_xlpm.raw,_xlfn.XLOOKUP(A948,SITE3!$C$4:$C$1313,SITE3!$E$4:$E$1313),_xlpm.cleanRaw,SUBSTITUTE(SUBSTITUTE(_xlpm.raw,"_PIN","."),"PIN","."),_xlpm.mainPart,MID(_xlpm.cleanRaw,2,FIND(".",_xlpm.cleanRaw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806122</v>
      </c>
      <c r="H948" t="str">
        <f>_xlfn.LET(_xlpm.raw,_xlfn.XLOOKUP(A948,SITE5!$C$4:$C$1313,SITE5!$E$4:$E$1313),_xlpm.cleanRaw,SUBSTITUTE(SUBSTITUTE(_xlpm.raw,"_PIN","."),"PIN","."),_xlpm.mainPart,MID(_xlpm.cleanRaw,2,FIND(".",_xlpm.cleanRaw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701122</v>
      </c>
      <c r="I948" t="str">
        <f>""</f>
        <v/>
      </c>
      <c r="J948" t="str">
        <f t="shared" si="14"/>
        <v>D38;CLKOUT_CPUDP_P;;15.8099999999999;1.245;609122;806122;701122;</v>
      </c>
    </row>
    <row r="949" spans="1:10">
      <c r="A949" t="s">
        <v>3910</v>
      </c>
      <c r="B949" t="str">
        <f>_xlfn.XLOOKUP(A949,SITE1!$R$4:$R$1313,SITE1!$S$4:$S$1313)</f>
        <v>CLKOUT_CPUPCIBCLK_P</v>
      </c>
      <c r="C949" t="str" cm="1">
        <f t="array" ref="C949">_xlfn.TEXTJOIN(",",TRUE,_xlfn.UNIQUE(TRANSPOSE(_xlfn.MAP(_xlfn.XLOOKUP(A949,SITE1!$C$4:$C$1313,SITE1!$F$4:$L$1313),_xlfn.LAMBDA(_xlpm.x,IF(_xlpm.x&lt;&gt;"",TRIM(CLEAN(LEFT(_xlpm.x,FIND(".",_xlpm.x &amp; ".")-1))),""))))))</f>
        <v/>
      </c>
      <c r="D949">
        <v>14.809999999999899</v>
      </c>
      <c r="E949">
        <v>1.2450000000000001</v>
      </c>
      <c r="F949" t="str">
        <f>_xlfn.LET(_xlpm.raw,_xlfn.XLOOKUP(A949,SITE1!$C$4:$C$1313,SITE1!$E$4:$E$1313),_xlpm.cleanRaw,SUBSTITUTE(SUBSTITUTE(_xlpm.raw,"_PIN","."),"PIN","."),_xlpm.mainPart,MID(_xlpm.cleanRaw,2,FIND(".",_xlpm.cleanRaw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609088</v>
      </c>
      <c r="G949" t="str">
        <f>_xlfn.LET(_xlpm.raw,_xlfn.XLOOKUP(A949,SITE3!$C$4:$C$1313,SITE3!$E$4:$E$1313),_xlpm.cleanRaw,SUBSTITUTE(SUBSTITUTE(_xlpm.raw,"_PIN","."),"PIN","."),_xlpm.mainPart,MID(_xlpm.cleanRaw,2,FIND(".",_xlpm.cleanRaw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806088</v>
      </c>
      <c r="H949" t="str">
        <f>_xlfn.LET(_xlpm.raw,_xlfn.XLOOKUP(A949,SITE5!$C$4:$C$1313,SITE5!$E$4:$E$1313),_xlpm.cleanRaw,SUBSTITUTE(SUBSTITUTE(_xlpm.raw,"_PIN","."),"PIN","."),_xlpm.mainPart,MID(_xlpm.cleanRaw,2,FIND(".",_xlpm.cleanRaw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701088</v>
      </c>
      <c r="I949" t="str">
        <f>""</f>
        <v/>
      </c>
      <c r="J949" t="str">
        <f t="shared" si="14"/>
        <v>D40;CLKOUT_CPUPCIBCLK_P;;14.8099999999999;1.245;609088;806088;701088;</v>
      </c>
    </row>
    <row r="950" spans="1:10">
      <c r="A950" t="s">
        <v>3983</v>
      </c>
      <c r="B950" t="str">
        <f>_xlfn.XLOOKUP(A950,SITE1!$R$4:$R$1313,SITE1!$S$4:$S$1313)</f>
        <v>DMI_RXN0</v>
      </c>
      <c r="C950" t="str" cm="1">
        <f t="array" ref="C950">_xlfn.TEXTJOIN(",",TRUE,_xlfn.UNIQUE(TRANSPOSE(_xlfn.MAP(_xlfn.XLOOKUP(A950,SITE1!$C$4:$C$1313,SITE1!$F$4:$L$1313),_xlfn.LAMBDA(_xlpm.x,IF(_xlpm.x&lt;&gt;"",TRIM(CLEAN(LEFT(_xlpm.x,FIND(".",_xlpm.x &amp; ".")-1))),""))))))</f>
        <v>LA1</v>
      </c>
      <c r="D950">
        <v>13.809999999999899</v>
      </c>
      <c r="E950">
        <v>1.2450000000000001</v>
      </c>
      <c r="F950" t="str">
        <f>_xlfn.LET(_xlpm.raw,_xlfn.XLOOKUP(A950,SITE1!$C$4:$C$1313,SITE1!$E$4:$E$1313),_xlpm.cleanRaw,SUBSTITUTE(SUBSTITUTE(_xlpm.raw,"_PIN","."),"PIN","."),_xlpm.mainPart,MID(_xlpm.cleanRaw,2,FIND(".",_xlpm.cleanRaw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G950" t="str">
        <f>_xlfn.LET(_xlpm.raw,_xlfn.XLOOKUP(A950,SITE3!$C$4:$C$1313,SITE3!$E$4:$E$1313),_xlpm.cleanRaw,SUBSTITUTE(SUBSTITUTE(_xlpm.raw,"_PIN","."),"PIN","."),_xlpm.mainPart,MID(_xlpm.cleanRaw,2,FIND(".",_xlpm.cleanRaw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H950" t="str">
        <f>_xlfn.LET(_xlpm.raw,_xlfn.XLOOKUP(A950,SITE5!$C$4:$C$1313,SITE5!$E$4:$E$1313),_xlpm.cleanRaw,SUBSTITUTE(SUBSTITUTE(_xlpm.raw,"_PIN","."),"PIN","."),_xlpm.mainPart,MID(_xlpm.cleanRaw,2,FIND(".",_xlpm.cleanRaw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807034</v>
      </c>
      <c r="I950" t="str">
        <f>""</f>
        <v/>
      </c>
      <c r="J950" t="str">
        <f t="shared" si="14"/>
        <v>D42;DMI_RXN0;LA1;13.8099999999999;1.245;509033;506034;807034;</v>
      </c>
    </row>
    <row r="951" spans="1:10">
      <c r="A951" t="s">
        <v>3990</v>
      </c>
      <c r="B951" t="str">
        <f>_xlfn.XLOOKUP(A951,SITE1!$R$4:$R$1313,SITE1!$S$4:$S$1313)</f>
        <v>DMI_RXN2</v>
      </c>
      <c r="C951" t="str" cm="1">
        <f t="array" ref="C951">_xlfn.TEXTJOIN(",",TRUE,_xlfn.UNIQUE(TRANSPOSE(_xlfn.MAP(_xlfn.XLOOKUP(A951,SITE1!$C$4:$C$1313,SITE1!$F$4:$L$1313),_xlfn.LAMBDA(_xlpm.x,IF(_xlpm.x&lt;&gt;"",TRIM(CLEAN(LEFT(_xlpm.x,FIND(".",_xlpm.x &amp; ".")-1))),""))))))</f>
        <v>CA204</v>
      </c>
      <c r="D951">
        <v>12.809999999999899</v>
      </c>
      <c r="E951">
        <v>1.2450000000000001</v>
      </c>
      <c r="F951" t="str">
        <f>_xlfn.LET(_xlpm.raw,_xlfn.XLOOKUP(A951,SITE1!$C$4:$C$1313,SITE1!$E$4:$E$1313),_xlpm.cleanRaw,SUBSTITUTE(SUBSTITUTE(_xlpm.raw,"_PIN","."),"PIN","."),_xlpm.mainPart,MID(_xlpm.cleanRaw,2,FIND(".",_xlpm.cleanRaw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1" t="str">
        <f>_xlfn.LET(_xlpm.raw,_xlfn.XLOOKUP(A951,SITE3!$C$4:$C$1313,SITE3!$E$4:$E$1313),_xlpm.cleanRaw,SUBSTITUTE(SUBSTITUTE(_xlpm.raw,"_PIN","."),"PIN","."),_xlpm.mainPart,MID(_xlpm.cleanRaw,2,FIND(".",_xlpm.cleanRaw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1" t="str">
        <f>_xlfn.LET(_xlpm.raw,_xlfn.XLOOKUP(A951,SITE5!$C$4:$C$1313,SITE5!$E$4:$E$1313),_xlpm.cleanRaw,SUBSTITUTE(SUBSTITUTE(_xlpm.raw,"_PIN","."),"PIN","."),_xlpm.mainPart,MID(_xlpm.cleanRaw,2,FIND(".",_xlpm.cleanRaw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1" t="str">
        <f>""</f>
        <v/>
      </c>
      <c r="J951" t="str">
        <f t="shared" si="14"/>
        <v>D44;DMI_RXN2;CA204;12.8099999999999;1.245;;;;</v>
      </c>
    </row>
    <row r="952" spans="1:10">
      <c r="A952" t="s">
        <v>3670</v>
      </c>
      <c r="B952" t="str">
        <f>_xlfn.XLOOKUP(A952,SITE1!$R$4:$R$1313,SITE1!$S$4:$S$1313)</f>
        <v>VSS</v>
      </c>
      <c r="C952" t="str" cm="1">
        <f t="array" ref="C952">_xlfn.TEXTJOIN(",",TRUE,_xlfn.UNIQUE(TRANSPOSE(_xlfn.MAP(_xlfn.XLOOKUP(A952,SITE1!$C$4:$C$1313,SITE1!$F$4:$L$1313),_xlfn.LAMBDA(_xlpm.x,IF(_xlpm.x&lt;&gt;"",TRIM(CLEAN(LEFT(_xlpm.x,FIND(".",_xlpm.x &amp; ".")-1))),""))))))</f>
        <v/>
      </c>
      <c r="D952">
        <v>11.809999999999899</v>
      </c>
      <c r="E952">
        <v>1.2450000000000001</v>
      </c>
      <c r="F952" t="str">
        <f>_xlfn.LET(_xlpm.raw,_xlfn.XLOOKUP(A952,SITE1!$C$4:$C$1313,SITE1!$E$4:$E$1313),_xlpm.cleanRaw,SUBSTITUTE(SUBSTITUTE(_xlpm.raw,"_PIN","."),"PIN","."),_xlpm.mainPart,MID(_xlpm.cleanRaw,2,FIND(".",_xlpm.cleanRaw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2" t="str">
        <f>_xlfn.LET(_xlpm.raw,_xlfn.XLOOKUP(A952,SITE3!$C$4:$C$1313,SITE3!$E$4:$E$1313),_xlpm.cleanRaw,SUBSTITUTE(SUBSTITUTE(_xlpm.raw,"_PIN","."),"PIN","."),_xlpm.mainPart,MID(_xlpm.cleanRaw,2,FIND(".",_xlpm.cleanRaw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2" t="str">
        <f>_xlfn.LET(_xlpm.raw,_xlfn.XLOOKUP(A952,SITE5!$C$4:$C$1313,SITE5!$E$4:$E$1313),_xlpm.cleanRaw,SUBSTITUTE(SUBSTITUTE(_xlpm.raw,"_PIN","."),"PIN","."),_xlpm.mainPart,MID(_xlpm.cleanRaw,2,FIND(".",_xlpm.cleanRaw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2" t="str">
        <f>""</f>
        <v/>
      </c>
      <c r="J952" t="str">
        <f t="shared" si="14"/>
        <v>D47;VSS;;11.8099999999999;1.245;;;;</v>
      </c>
    </row>
    <row r="953" spans="1:10">
      <c r="A953" t="s">
        <v>3491</v>
      </c>
      <c r="B953" t="str">
        <f>_xlfn.XLOOKUP(A953,SITE1!$R$4:$R$1313,SITE1!$S$4:$S$1313)</f>
        <v>PCIEUP_1_RXN</v>
      </c>
      <c r="C953" t="str" cm="1">
        <f t="array" ref="C953">_xlfn.TEXTJOIN(",",TRUE,_xlfn.UNIQUE(TRANSPOSE(_xlfn.MAP(_xlfn.XLOOKUP(A953,SITE1!$C$4:$C$1313,SITE1!$F$4:$L$1313),_xlfn.LAMBDA(_xlpm.x,IF(_xlpm.x&lt;&gt;"",TRIM(CLEAN(LEFT(_xlpm.x,FIND(".",_xlpm.x &amp; ".")-1))),""))))))</f>
        <v>CA255</v>
      </c>
      <c r="D953">
        <v>10.809999999999899</v>
      </c>
      <c r="E953">
        <v>1.2450000000000001</v>
      </c>
      <c r="F953" t="str">
        <f>_xlfn.LET(_xlpm.raw,_xlfn.XLOOKUP(A953,SITE1!$C$4:$C$1313,SITE1!$E$4:$E$1313),_xlpm.cleanRaw,SUBSTITUTE(SUBSTITUTE(_xlpm.raw,"_PIN","."),"PIN","."),_xlpm.mainPart,MID(_xlpm.cleanRaw,2,FIND(".",_xlpm.cleanRaw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3" t="str">
        <f>_xlfn.LET(_xlpm.raw,_xlfn.XLOOKUP(A953,SITE3!$C$4:$C$1313,SITE3!$E$4:$E$1313),_xlpm.cleanRaw,SUBSTITUTE(SUBSTITUTE(_xlpm.raw,"_PIN","."),"PIN","."),_xlpm.mainPart,MID(_xlpm.cleanRaw,2,FIND(".",_xlpm.cleanRaw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3" t="str">
        <f>_xlfn.LET(_xlpm.raw,_xlfn.XLOOKUP(A953,SITE5!$C$4:$C$1313,SITE5!$E$4:$E$1313),_xlpm.cleanRaw,SUBSTITUTE(SUBSTITUTE(_xlpm.raw,"_PIN","."),"PIN","."),_xlpm.mainPart,MID(_xlpm.cleanRaw,2,FIND(".",_xlpm.cleanRaw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3" t="str">
        <f>""</f>
        <v/>
      </c>
      <c r="J953" t="str">
        <f t="shared" si="14"/>
        <v>D49;PCIEUP_1_RXN;CA255;10.8099999999999;1.245;;;;</v>
      </c>
    </row>
    <row r="954" spans="1:10">
      <c r="A954" t="s">
        <v>3485</v>
      </c>
      <c r="B954" t="str">
        <f>_xlfn.XLOOKUP(A954,SITE1!$R$4:$R$1313,SITE1!$S$4:$S$1313)</f>
        <v>PCIEUP_3_RXN</v>
      </c>
      <c r="C954" t="str" cm="1">
        <f t="array" ref="C954">_xlfn.TEXTJOIN(",",TRUE,_xlfn.UNIQUE(TRANSPOSE(_xlfn.MAP(_xlfn.XLOOKUP(A954,SITE1!$C$4:$C$1313,SITE1!$F$4:$L$1313),_xlfn.LAMBDA(_xlpm.x,IF(_xlpm.x&lt;&gt;"",TRIM(CLEAN(LEFT(_xlpm.x,FIND(".",_xlpm.x &amp; ".")-1))),""))))))</f>
        <v>CA259</v>
      </c>
      <c r="D954">
        <v>9.8099999999999898</v>
      </c>
      <c r="E954">
        <v>1.2450000000000001</v>
      </c>
      <c r="F954" t="str">
        <f>_xlfn.LET(_xlpm.raw,_xlfn.XLOOKUP(A954,SITE1!$C$4:$C$1313,SITE1!$E$4:$E$1313),_xlpm.cleanRaw,SUBSTITUTE(SUBSTITUTE(_xlpm.raw,"_PIN","."),"PIN","."),_xlpm.mainPart,MID(_xlpm.cleanRaw,2,FIND(".",_xlpm.cleanRaw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4" t="str">
        <f>_xlfn.LET(_xlpm.raw,_xlfn.XLOOKUP(A954,SITE3!$C$4:$C$1313,SITE3!$E$4:$E$1313),_xlpm.cleanRaw,SUBSTITUTE(SUBSTITUTE(_xlpm.raw,"_PIN","."),"PIN","."),_xlpm.mainPart,MID(_xlpm.cleanRaw,2,FIND(".",_xlpm.cleanRaw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4" t="str">
        <f>_xlfn.LET(_xlpm.raw,_xlfn.XLOOKUP(A954,SITE5!$C$4:$C$1313,SITE5!$E$4:$E$1313),_xlpm.cleanRaw,SUBSTITUTE(SUBSTITUTE(_xlpm.raw,"_PIN","."),"PIN","."),_xlpm.mainPart,MID(_xlpm.cleanRaw,2,FIND(".",_xlpm.cleanRaw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4" t="str">
        <f>""</f>
        <v/>
      </c>
      <c r="J954" t="str">
        <f t="shared" si="14"/>
        <v>D51;PCIEUP_3_RXN;CA259;9.80999999999999;1.245;;;;</v>
      </c>
    </row>
    <row r="955" spans="1:10">
      <c r="A955" t="s">
        <v>3477</v>
      </c>
      <c r="B955" t="str">
        <f>_xlfn.XLOOKUP(A955,SITE1!$R$4:$R$1313,SITE1!$S$4:$S$1313)</f>
        <v>PCIEUP_5_RXN</v>
      </c>
      <c r="C955" t="str" cm="1">
        <f t="array" ref="C955">_xlfn.TEXTJOIN(",",TRUE,_xlfn.UNIQUE(TRANSPOSE(_xlfn.MAP(_xlfn.XLOOKUP(A955,SITE1!$C$4:$C$1313,SITE1!$F$4:$L$1313),_xlfn.LAMBDA(_xlpm.x,IF(_xlpm.x&lt;&gt;"",TRIM(CLEAN(LEFT(_xlpm.x,FIND(".",_xlpm.x &amp; ".")-1))),""))))))</f>
        <v>CA223</v>
      </c>
      <c r="D955">
        <v>8.8099999999999898</v>
      </c>
      <c r="E955">
        <v>1.2450000000000001</v>
      </c>
      <c r="F955" t="str">
        <f>_xlfn.LET(_xlpm.raw,_xlfn.XLOOKUP(A955,SITE1!$C$4:$C$1313,SITE1!$E$4:$E$1313),_xlpm.cleanRaw,SUBSTITUTE(SUBSTITUTE(_xlpm.raw,"_PIN","."),"PIN","."),_xlpm.mainPart,MID(_xlpm.cleanRaw,2,FIND(".",_xlpm.cleanRaw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5" t="str">
        <f>_xlfn.LET(_xlpm.raw,_xlfn.XLOOKUP(A955,SITE3!$C$4:$C$1313,SITE3!$E$4:$E$1313),_xlpm.cleanRaw,SUBSTITUTE(SUBSTITUTE(_xlpm.raw,"_PIN","."),"PIN","."),_xlpm.mainPart,MID(_xlpm.cleanRaw,2,FIND(".",_xlpm.cleanRaw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5" t="str">
        <f>_xlfn.LET(_xlpm.raw,_xlfn.XLOOKUP(A955,SITE5!$C$4:$C$1313,SITE5!$E$4:$E$1313),_xlpm.cleanRaw,SUBSTITUTE(SUBSTITUTE(_xlpm.raw,"_PIN","."),"PIN","."),_xlpm.mainPart,MID(_xlpm.cleanRaw,2,FIND(".",_xlpm.cleanRaw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5" t="str">
        <f>""</f>
        <v/>
      </c>
      <c r="J955" t="str">
        <f t="shared" si="14"/>
        <v>D53;PCIEUP_5_RXN;CA223;8.80999999999999;1.245;;;;</v>
      </c>
    </row>
    <row r="956" spans="1:10">
      <c r="A956" t="s">
        <v>3541</v>
      </c>
      <c r="B956" t="str">
        <f>_xlfn.XLOOKUP(A956,SITE1!$R$4:$R$1313,SITE1!$S$4:$S$1313)</f>
        <v>PCIEUP_7_RXN</v>
      </c>
      <c r="C956" t="str" cm="1">
        <f t="array" ref="C956">_xlfn.TEXTJOIN(",",TRUE,_xlfn.UNIQUE(TRANSPOSE(_xlfn.MAP(_xlfn.XLOOKUP(A956,SITE1!$C$4:$C$1313,SITE1!$F$4:$L$1313),_xlfn.LAMBDA(_xlpm.x,IF(_xlpm.x&lt;&gt;"",TRIM(CLEAN(LEFT(_xlpm.x,FIND(".",_xlpm.x &amp; ".")-1))),""))))))</f>
        <v>LA10</v>
      </c>
      <c r="D956">
        <v>7.8099999999999898</v>
      </c>
      <c r="E956">
        <v>1.2450000000000001</v>
      </c>
      <c r="F956" t="str">
        <f>_xlfn.LET(_xlpm.raw,_xlfn.XLOOKUP(A956,SITE1!$C$4:$C$1313,SITE1!$E$4:$E$1313),_xlpm.cleanRaw,SUBSTITUTE(SUBSTITUTE(_xlpm.raw,"_PIN","."),"PIN","."),_xlpm.mainPart,MID(_xlpm.cleanRaw,2,FIND(".",_xlpm.cleanRaw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509017</v>
      </c>
      <c r="G956" t="str">
        <f>_xlfn.LET(_xlpm.raw,_xlfn.XLOOKUP(A956,SITE3!$C$4:$C$1313,SITE3!$E$4:$E$1313),_xlpm.cleanRaw,SUBSTITUTE(SUBSTITUTE(_xlpm.raw,"_PIN","."),"PIN","."),_xlpm.mainPart,MID(_xlpm.cleanRaw,2,FIND(".",_xlpm.cleanRaw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H956" t="str">
        <f>_xlfn.LET(_xlpm.raw,_xlfn.XLOOKUP(A956,SITE5!$C$4:$C$1313,SITE5!$E$4:$E$1313),_xlpm.cleanRaw,SUBSTITUTE(SUBSTITUTE(_xlpm.raw,"_PIN","."),"PIN","."),_xlpm.mainPart,MID(_xlpm.cleanRaw,2,FIND(".",_xlpm.cleanRaw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807029</v>
      </c>
      <c r="I956" t="str">
        <f>""</f>
        <v/>
      </c>
      <c r="J956" t="str">
        <f t="shared" si="14"/>
        <v>D55;PCIEUP_7_RXN;LA10;7.80999999999999;1.245;509017;506029;807029;</v>
      </c>
    </row>
    <row r="957" spans="1:10">
      <c r="A957" t="s">
        <v>4786</v>
      </c>
      <c r="B957" t="str">
        <f>_xlfn.XLOOKUP(A957,SITE1!$R$4:$R$1313,SITE1!$S$4:$S$1313)</f>
        <v>PCIEUP_9_RXN</v>
      </c>
      <c r="C957" t="str" cm="1">
        <f t="array" ref="C957">_xlfn.TEXTJOIN(",",TRUE,_xlfn.UNIQUE(TRANSPOSE(_xlfn.MAP(_xlfn.XLOOKUP(A957,SITE1!$C$4:$C$1313,SITE1!$F$4:$L$1313),_xlfn.LAMBDA(_xlpm.x,IF(_xlpm.x&lt;&gt;"",TRIM(CLEAN(LEFT(_xlpm.x,FIND(".",_xlpm.x &amp; ".")-1))),""))))))</f>
        <v>CA227</v>
      </c>
      <c r="D957">
        <v>6.8099999999999898</v>
      </c>
      <c r="E957">
        <v>1.2450000000000001</v>
      </c>
      <c r="F957" t="str">
        <f>_xlfn.LET(_xlpm.raw,_xlfn.XLOOKUP(A957,SITE1!$C$4:$C$1313,SITE1!$E$4:$E$1313),_xlpm.cleanRaw,SUBSTITUTE(SUBSTITUTE(_xlpm.raw,"_PIN","."),"PIN","."),_xlpm.mainPart,MID(_xlpm.cleanRaw,2,FIND(".",_xlpm.cleanRaw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7" t="str">
        <f>_xlfn.LET(_xlpm.raw,_xlfn.XLOOKUP(A957,SITE3!$C$4:$C$1313,SITE3!$E$4:$E$1313),_xlpm.cleanRaw,SUBSTITUTE(SUBSTITUTE(_xlpm.raw,"_PIN","."),"PIN","."),_xlpm.mainPart,MID(_xlpm.cleanRaw,2,FIND(".",_xlpm.cleanRaw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7" t="str">
        <f>_xlfn.LET(_xlpm.raw,_xlfn.XLOOKUP(A957,SITE5!$C$4:$C$1313,SITE5!$E$4:$E$1313),_xlpm.cleanRaw,SUBSTITUTE(SUBSTITUTE(_xlpm.raw,"_PIN","."),"PIN","."),_xlpm.mainPart,MID(_xlpm.cleanRaw,2,FIND(".",_xlpm.cleanRaw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7" t="str">
        <f>""</f>
        <v/>
      </c>
      <c r="J957" t="str">
        <f t="shared" si="14"/>
        <v>D58;PCIEUP_9_RXN;CA227;6.80999999999999;1.245;;;;</v>
      </c>
    </row>
    <row r="958" spans="1:10">
      <c r="A958" t="s">
        <v>4695</v>
      </c>
      <c r="B958" t="str">
        <f>_xlfn.XLOOKUP(A958,SITE1!$R$4:$R$1313,SITE1!$S$4:$S$1313)</f>
        <v>PCIEUP_11_RXN</v>
      </c>
      <c r="C958" t="str" cm="1">
        <f t="array" ref="C958">_xlfn.TEXTJOIN(",",TRUE,_xlfn.UNIQUE(TRANSPOSE(_xlfn.MAP(_xlfn.XLOOKUP(A958,SITE1!$C$4:$C$1313,SITE1!$F$4:$L$1313),_xlfn.LAMBDA(_xlpm.x,IF(_xlpm.x&lt;&gt;"",TRIM(CLEAN(LEFT(_xlpm.x,FIND(".",_xlpm.x &amp; ".")-1))),""))))))</f>
        <v>CA231</v>
      </c>
      <c r="D958">
        <v>5.8099999999999898</v>
      </c>
      <c r="E958">
        <v>1.2450000000000001</v>
      </c>
      <c r="F958" t="str">
        <f>_xlfn.LET(_xlpm.raw,_xlfn.XLOOKUP(A958,SITE1!$C$4:$C$1313,SITE1!$E$4:$E$1313),_xlpm.cleanRaw,SUBSTITUTE(SUBSTITUTE(_xlpm.raw,"_PIN","."),"PIN","."),_xlpm.mainPart,MID(_xlpm.cleanRaw,2,FIND(".",_xlpm.cleanRaw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8" t="str">
        <f>_xlfn.LET(_xlpm.raw,_xlfn.XLOOKUP(A958,SITE3!$C$4:$C$1313,SITE3!$E$4:$E$1313),_xlpm.cleanRaw,SUBSTITUTE(SUBSTITUTE(_xlpm.raw,"_PIN","."),"PIN","."),_xlpm.mainPart,MID(_xlpm.cleanRaw,2,FIND(".",_xlpm.cleanRaw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8" t="str">
        <f>_xlfn.LET(_xlpm.raw,_xlfn.XLOOKUP(A958,SITE5!$C$4:$C$1313,SITE5!$E$4:$E$1313),_xlpm.cleanRaw,SUBSTITUTE(SUBSTITUTE(_xlpm.raw,"_PIN","."),"PIN","."),_xlpm.mainPart,MID(_xlpm.cleanRaw,2,FIND(".",_xlpm.cleanRaw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8" t="str">
        <f>""</f>
        <v/>
      </c>
      <c r="J958" t="str">
        <f t="shared" si="14"/>
        <v>D60;PCIEUP_11_RXN;CA231;5.80999999999999;1.245;;;;</v>
      </c>
    </row>
    <row r="959" spans="1:10">
      <c r="A959" t="s">
        <v>4711</v>
      </c>
      <c r="B959" t="str">
        <f>_xlfn.XLOOKUP(A959,SITE1!$R$4:$R$1313,SITE1!$S$4:$S$1313)</f>
        <v>PCIEUP_13_RXN</v>
      </c>
      <c r="C959" t="str" cm="1">
        <f t="array" ref="C959">_xlfn.TEXTJOIN(",",TRUE,_xlfn.UNIQUE(TRANSPOSE(_xlfn.MAP(_xlfn.XLOOKUP(A959,SITE1!$C$4:$C$1313,SITE1!$F$4:$L$1313),_xlfn.LAMBDA(_xlpm.x,IF(_xlpm.x&lt;&gt;"",TRIM(CLEAN(LEFT(_xlpm.x,FIND(".",_xlpm.x &amp; ".")-1))),""))))))</f>
        <v>CA235</v>
      </c>
      <c r="D959">
        <v>4.8099999999999898</v>
      </c>
      <c r="E959">
        <v>1.2450000000000001</v>
      </c>
      <c r="F959" t="str">
        <f>_xlfn.LET(_xlpm.raw,_xlfn.XLOOKUP(A959,SITE1!$C$4:$C$1313,SITE1!$E$4:$E$1313),_xlpm.cleanRaw,SUBSTITUTE(SUBSTITUTE(_xlpm.raw,"_PIN","."),"PIN","."),_xlpm.mainPart,MID(_xlpm.cleanRaw,2,FIND(".",_xlpm.cleanRaw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9" t="str">
        <f>_xlfn.LET(_xlpm.raw,_xlfn.XLOOKUP(A959,SITE3!$C$4:$C$1313,SITE3!$E$4:$E$1313),_xlpm.cleanRaw,SUBSTITUTE(SUBSTITUTE(_xlpm.raw,"_PIN","."),"PIN","."),_xlpm.mainPart,MID(_xlpm.cleanRaw,2,FIND(".",_xlpm.cleanRaw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9" t="str">
        <f>_xlfn.LET(_xlpm.raw,_xlfn.XLOOKUP(A959,SITE5!$C$4:$C$1313,SITE5!$E$4:$E$1313),_xlpm.cleanRaw,SUBSTITUTE(SUBSTITUTE(_xlpm.raw,"_PIN","."),"PIN","."),_xlpm.mainPart,MID(_xlpm.cleanRaw,2,FIND(".",_xlpm.cleanRaw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9" t="str">
        <f>""</f>
        <v/>
      </c>
      <c r="J959" t="str">
        <f t="shared" si="14"/>
        <v>D62;PCIEUP_13_RXN;CA235;4.80999999999999;1.245;;;;</v>
      </c>
    </row>
    <row r="960" spans="1:10">
      <c r="A960" t="s">
        <v>4727</v>
      </c>
      <c r="B960" t="str">
        <f>_xlfn.XLOOKUP(A960,SITE1!$R$4:$R$1313,SITE1!$S$4:$S$1313)</f>
        <v>PCIEUP_15_RXN</v>
      </c>
      <c r="C960" t="str" cm="1">
        <f t="array" ref="C960">_xlfn.TEXTJOIN(",",TRUE,_xlfn.UNIQUE(TRANSPOSE(_xlfn.MAP(_xlfn.XLOOKUP(A960,SITE1!$C$4:$C$1313,SITE1!$F$4:$L$1313),_xlfn.LAMBDA(_xlpm.x,IF(_xlpm.x&lt;&gt;"",TRIM(CLEAN(LEFT(_xlpm.x,FIND(".",_xlpm.x &amp; ".")-1))),""))))))</f>
        <v>LA12</v>
      </c>
      <c r="D960">
        <v>3.8099999999999898</v>
      </c>
      <c r="E960">
        <v>1.2450000000000001</v>
      </c>
      <c r="F960" t="str">
        <f>_xlfn.LET(_xlpm.raw,_xlfn.XLOOKUP(A960,SITE1!$C$4:$C$1313,SITE1!$E$4:$E$1313),_xlpm.cleanRaw,SUBSTITUTE(SUBSTITUTE(_xlpm.raw,"_PIN","."),"PIN","."),_xlpm.mainPart,MID(_xlpm.cleanRaw,2,FIND(".",_xlpm.cleanRaw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G960" t="str">
        <f>_xlfn.LET(_xlpm.raw,_xlfn.XLOOKUP(A960,SITE3!$C$4:$C$1313,SITE3!$E$4:$E$1313),_xlpm.cleanRaw,SUBSTITUTE(SUBSTITUTE(_xlpm.raw,"_PIN","."),"PIN","."),_xlpm.mainPart,MID(_xlpm.cleanRaw,2,FIND(".",_xlpm.cleanRaw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H960" t="str">
        <f>_xlfn.LET(_xlpm.raw,_xlfn.XLOOKUP(A960,SITE5!$C$4:$C$1313,SITE5!$E$4:$E$1313),_xlpm.cleanRaw,SUBSTITUTE(SUBSTITUTE(_xlpm.raw,"_PIN","."),"PIN","."),_xlpm.mainPart,MID(_xlpm.cleanRaw,2,FIND(".",_xlpm.cleanRaw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I960" t="str">
        <f>""</f>
        <v/>
      </c>
      <c r="J960" t="str">
        <f t="shared" si="14"/>
        <v>D64;PCIEUP_15_RXN;LA12;3.80999999999999;1.245;507103;504107;809103;</v>
      </c>
    </row>
    <row r="961" spans="1:10">
      <c r="A961" t="s">
        <v>4662</v>
      </c>
      <c r="B961" t="str">
        <f>_xlfn.XLOOKUP(A961,SITE1!$R$4:$R$1313,SITE1!$S$4:$S$1313)</f>
        <v>PCIE2UP_PLLOBSN_EXTCLKN</v>
      </c>
      <c r="C961" t="str" cm="1">
        <f t="array" ref="C961">_xlfn.TEXTJOIN(",",TRUE,_xlfn.UNIQUE(TRANSPOSE(_xlfn.MAP(_xlfn.XLOOKUP(A961,SITE1!$C$4:$C$1313,SITE1!$F$4:$L$1313),_xlfn.LAMBDA(_xlpm.x,IF(_xlpm.x&lt;&gt;"",TRIM(CLEAN(LEFT(_xlpm.x,FIND(".",_xlpm.x &amp; ".")-1))),""))))))</f>
        <v>SMPA13,RA214</v>
      </c>
      <c r="D961">
        <v>2.8099999999999898</v>
      </c>
      <c r="E961">
        <v>1.2450000000000001</v>
      </c>
      <c r="F961" t="str">
        <f>_xlfn.LET(_xlpm.raw,_xlfn.XLOOKUP(A961,SITE1!$C$4:$C$1313,SITE1!$E$4:$E$1313),_xlpm.cleanRaw,SUBSTITUTE(SUBSTITUTE(_xlpm.raw,"_PIN","."),"PIN","."),_xlpm.mainPart,MID(_xlpm.cleanRaw,2,FIND(".",_xlpm.cleanRaw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509014</v>
      </c>
      <c r="G961" t="str">
        <f>_xlfn.LET(_xlpm.raw,_xlfn.XLOOKUP(A961,SITE3!$C$4:$C$1313,SITE3!$E$4:$E$1313),_xlpm.cleanRaw,SUBSTITUTE(SUBSTITUTE(_xlpm.raw,"_PIN","."),"PIN","."),_xlpm.mainPart,MID(_xlpm.cleanRaw,2,FIND(".",_xlpm.cleanRaw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H961" t="str">
        <f>_xlfn.LET(_xlpm.raw,_xlfn.XLOOKUP(A961,SITE5!$C$4:$C$1313,SITE5!$E$4:$E$1313),_xlpm.cleanRaw,SUBSTITUTE(SUBSTITUTE(_xlpm.raw,"_PIN","."),"PIN","."),_xlpm.mainPart,MID(_xlpm.cleanRaw,2,FIND(".",_xlpm.cleanRaw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807012</v>
      </c>
      <c r="I961" t="str">
        <f>""</f>
        <v/>
      </c>
      <c r="J961" t="str">
        <f t="shared" si="14"/>
        <v>D66;PCIE2UP_PLLOBSN_EXTCLKN;SMPA13,RA214;2.80999999999999;1.245;509014;506012;807012;</v>
      </c>
    </row>
    <row r="962" spans="1:10">
      <c r="A962" t="s">
        <v>295</v>
      </c>
      <c r="B962" t="str">
        <f>_xlfn.XLOOKUP(A962,SITE1!$R$4:$R$1313,SITE1!$S$4:$S$1313)</f>
        <v>VSS</v>
      </c>
      <c r="C962" t="str" cm="1">
        <f t="array" ref="C962">_xlfn.TEXTJOIN(",",TRUE,_xlfn.UNIQUE(TRANSPOSE(_xlfn.MAP(_xlfn.XLOOKUP(A962,SITE1!$C$4:$C$1313,SITE1!$F$4:$L$1313),_xlfn.LAMBDA(_xlpm.x,IF(_xlpm.x&lt;&gt;"",TRIM(CLEAN(LEFT(_xlpm.x,FIND(".",_xlpm.x &amp; ".")-1))),""))))))</f>
        <v/>
      </c>
      <c r="D962">
        <v>30.409999999999901</v>
      </c>
      <c r="E962">
        <v>1.61</v>
      </c>
      <c r="F962" t="str">
        <f>_xlfn.LET(_xlpm.raw,_xlfn.XLOOKUP(A962,SITE1!$C$4:$C$1313,SITE1!$E$4:$E$1313),_xlpm.cleanRaw,SUBSTITUTE(SUBSTITUTE(_xlpm.raw,"_PIN","."),"PIN","."),_xlpm.mainPart,MID(_xlpm.cleanRaw,2,FIND(".",_xlpm.cleanRaw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2" t="str">
        <f>_xlfn.LET(_xlpm.raw,_xlfn.XLOOKUP(A962,SITE3!$C$4:$C$1313,SITE3!$E$4:$E$1313),_xlpm.cleanRaw,SUBSTITUTE(SUBSTITUTE(_xlpm.raw,"_PIN","."),"PIN","."),_xlpm.mainPart,MID(_xlpm.cleanRaw,2,FIND(".",_xlpm.cleanRaw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2" t="str">
        <f>_xlfn.LET(_xlpm.raw,_xlfn.XLOOKUP(A962,SITE5!$C$4:$C$1313,SITE5!$E$4:$E$1313),_xlpm.cleanRaw,SUBSTITUTE(SUBSTITUTE(_xlpm.raw,"_PIN","."),"PIN","."),_xlpm.mainPart,MID(_xlpm.cleanRaw,2,FIND(".",_xlpm.cleanRaw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2" t="str">
        <f>""</f>
        <v/>
      </c>
      <c r="J962" t="str">
        <f t="shared" ref="J962:J1025" si="15">A962&amp;";"&amp;B962&amp;";"&amp;C962&amp;";"&amp;D962&amp;";"&amp;E962&amp;";"&amp;F962&amp;";"&amp;G962&amp;";"&amp;H962&amp;";"&amp;I962</f>
        <v>E6;VSS;;30.4099999999999;1.61;;;;</v>
      </c>
    </row>
    <row r="963" spans="1:10">
      <c r="A963" t="s">
        <v>5402</v>
      </c>
      <c r="B963" t="str">
        <f>_xlfn.XLOOKUP(A963,SITE1!$R$4:$R$1313,SITE1!$S$4:$S$1313)</f>
        <v>VSS</v>
      </c>
      <c r="C963" t="str" cm="1">
        <f t="array" ref="C963">_xlfn.TEXTJOIN(",",TRUE,_xlfn.UNIQUE(TRANSPOSE(_xlfn.MAP(_xlfn.XLOOKUP(A963,SITE1!$C$4:$C$1313,SITE1!$F$4:$L$1313),_xlfn.LAMBDA(_xlpm.x,IF(_xlpm.x&lt;&gt;"",TRIM(CLEAN(LEFT(_xlpm.x,FIND(".",_xlpm.x &amp; ".")-1))),""))))))</f>
        <v/>
      </c>
      <c r="D963">
        <v>29.31</v>
      </c>
      <c r="E963">
        <v>1.66</v>
      </c>
      <c r="F963" t="str">
        <f>_xlfn.LET(_xlpm.raw,_xlfn.XLOOKUP(A963,SITE1!$C$4:$C$1313,SITE1!$E$4:$E$1313),_xlpm.cleanRaw,SUBSTITUTE(SUBSTITUTE(_xlpm.raw,"_PIN","."),"PIN","."),_xlpm.mainPart,MID(_xlpm.cleanRaw,2,FIND(".",_xlpm.cleanRaw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3" t="str">
        <f>_xlfn.LET(_xlpm.raw,_xlfn.XLOOKUP(A963,SITE3!$C$4:$C$1313,SITE3!$E$4:$E$1313),_xlpm.cleanRaw,SUBSTITUTE(SUBSTITUTE(_xlpm.raw,"_PIN","."),"PIN","."),_xlpm.mainPart,MID(_xlpm.cleanRaw,2,FIND(".",_xlpm.cleanRaw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3" t="str">
        <f>_xlfn.LET(_xlpm.raw,_xlfn.XLOOKUP(A963,SITE5!$C$4:$C$1313,SITE5!$E$4:$E$1313),_xlpm.cleanRaw,SUBSTITUTE(SUBSTITUTE(_xlpm.raw,"_PIN","."),"PIN","."),_xlpm.mainPart,MID(_xlpm.cleanRaw,2,FIND(".",_xlpm.cleanRaw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3" t="str">
        <f>""</f>
        <v/>
      </c>
      <c r="J963" t="str">
        <f t="shared" si="15"/>
        <v>E9;VSS;;29.31;1.66;;;;</v>
      </c>
    </row>
    <row r="964" spans="1:10">
      <c r="A964" t="s">
        <v>5389</v>
      </c>
      <c r="B964" t="str">
        <f>_xlfn.XLOOKUP(A964,SITE1!$R$4:$R$1313,SITE1!$S$4:$S$1313)</f>
        <v>VSS</v>
      </c>
      <c r="C964" t="str" cm="1">
        <f t="array" ref="C964">_xlfn.TEXTJOIN(",",TRUE,_xlfn.UNIQUE(TRANSPOSE(_xlfn.MAP(_xlfn.XLOOKUP(A964,SITE1!$C$4:$C$1313,SITE1!$F$4:$L$1313),_xlfn.LAMBDA(_xlpm.x,IF(_xlpm.x&lt;&gt;"",TRIM(CLEAN(LEFT(_xlpm.x,FIND(".",_xlpm.x &amp; ".")-1))),""))))))</f>
        <v/>
      </c>
      <c r="D964">
        <v>28.31</v>
      </c>
      <c r="E964">
        <v>1.66</v>
      </c>
      <c r="F964" t="str">
        <f>_xlfn.LET(_xlpm.raw,_xlfn.XLOOKUP(A964,SITE1!$C$4:$C$1313,SITE1!$E$4:$E$1313),_xlpm.cleanRaw,SUBSTITUTE(SUBSTITUTE(_xlpm.raw,"_PIN","."),"PIN","."),_xlpm.mainPart,MID(_xlpm.cleanRaw,2,FIND(".",_xlpm.cleanRaw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4" t="str">
        <f>_xlfn.LET(_xlpm.raw,_xlfn.XLOOKUP(A964,SITE3!$C$4:$C$1313,SITE3!$E$4:$E$1313),_xlpm.cleanRaw,SUBSTITUTE(SUBSTITUTE(_xlpm.raw,"_PIN","."),"PIN","."),_xlpm.mainPart,MID(_xlpm.cleanRaw,2,FIND(".",_xlpm.cleanRaw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4" t="str">
        <f>_xlfn.LET(_xlpm.raw,_xlfn.XLOOKUP(A964,SITE5!$C$4:$C$1313,SITE5!$E$4:$E$1313),_xlpm.cleanRaw,SUBSTITUTE(SUBSTITUTE(_xlpm.raw,"_PIN","."),"PIN","."),_xlpm.mainPart,MID(_xlpm.cleanRaw,2,FIND(".",_xlpm.cleanRaw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4" t="str">
        <f>""</f>
        <v/>
      </c>
      <c r="J964" t="str">
        <f t="shared" si="15"/>
        <v>E11;VSS;;28.31;1.66;;;;</v>
      </c>
    </row>
    <row r="965" spans="1:10">
      <c r="A965" t="s">
        <v>5390</v>
      </c>
      <c r="B965" t="str">
        <f>_xlfn.XLOOKUP(A965,SITE1!$R$4:$R$1313,SITE1!$S$4:$S$1313)</f>
        <v>VSS</v>
      </c>
      <c r="C965" t="str" cm="1">
        <f t="array" ref="C965">_xlfn.TEXTJOIN(",",TRUE,_xlfn.UNIQUE(TRANSPOSE(_xlfn.MAP(_xlfn.XLOOKUP(A965,SITE1!$C$4:$C$1313,SITE1!$F$4:$L$1313),_xlfn.LAMBDA(_xlpm.x,IF(_xlpm.x&lt;&gt;"",TRIM(CLEAN(LEFT(_xlpm.x,FIND(".",_xlpm.x &amp; ".")-1))),""))))))</f>
        <v/>
      </c>
      <c r="D965">
        <v>27.31</v>
      </c>
      <c r="E965">
        <v>1.66</v>
      </c>
      <c r="F965" t="str">
        <f>_xlfn.LET(_xlpm.raw,_xlfn.XLOOKUP(A965,SITE1!$C$4:$C$1313,SITE1!$E$4:$E$1313),_xlpm.cleanRaw,SUBSTITUTE(SUBSTITUTE(_xlpm.raw,"_PIN","."),"PIN","."),_xlpm.mainPart,MID(_xlpm.cleanRaw,2,FIND(".",_xlpm.cleanRaw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5" t="str">
        <f>_xlfn.LET(_xlpm.raw,_xlfn.XLOOKUP(A965,SITE3!$C$4:$C$1313,SITE3!$E$4:$E$1313),_xlpm.cleanRaw,SUBSTITUTE(SUBSTITUTE(_xlpm.raw,"_PIN","."),"PIN","."),_xlpm.mainPart,MID(_xlpm.cleanRaw,2,FIND(".",_xlpm.cleanRaw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5" t="str">
        <f>_xlfn.LET(_xlpm.raw,_xlfn.XLOOKUP(A965,SITE5!$C$4:$C$1313,SITE5!$E$4:$E$1313),_xlpm.cleanRaw,SUBSTITUTE(SUBSTITUTE(_xlpm.raw,"_PIN","."),"PIN","."),_xlpm.mainPart,MID(_xlpm.cleanRaw,2,FIND(".",_xlpm.cleanRaw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5" t="str">
        <f>""</f>
        <v/>
      </c>
      <c r="J965" t="str">
        <f t="shared" si="15"/>
        <v>E13;VSS;;27.31;1.66;;;;</v>
      </c>
    </row>
    <row r="966" spans="1:10">
      <c r="A966" t="s">
        <v>5391</v>
      </c>
      <c r="B966" t="str">
        <f>_xlfn.XLOOKUP(A966,SITE1!$R$4:$R$1313,SITE1!$S$4:$S$1313)</f>
        <v>VSS</v>
      </c>
      <c r="C966" t="str" cm="1">
        <f t="array" ref="C966">_xlfn.TEXTJOIN(",",TRUE,_xlfn.UNIQUE(TRANSPOSE(_xlfn.MAP(_xlfn.XLOOKUP(A966,SITE1!$C$4:$C$1313,SITE1!$F$4:$L$1313),_xlfn.LAMBDA(_xlpm.x,IF(_xlpm.x&lt;&gt;"",TRIM(CLEAN(LEFT(_xlpm.x,FIND(".",_xlpm.x &amp; ".")-1))),""))))))</f>
        <v/>
      </c>
      <c r="D966">
        <v>26.31</v>
      </c>
      <c r="E966">
        <v>1.66</v>
      </c>
      <c r="F966" t="str">
        <f>_xlfn.LET(_xlpm.raw,_xlfn.XLOOKUP(A966,SITE1!$C$4:$C$1313,SITE1!$E$4:$E$1313),_xlpm.cleanRaw,SUBSTITUTE(SUBSTITUTE(_xlpm.raw,"_PIN","."),"PIN","."),_xlpm.mainPart,MID(_xlpm.cleanRaw,2,FIND(".",_xlpm.cleanRaw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6" t="str">
        <f>_xlfn.LET(_xlpm.raw,_xlfn.XLOOKUP(A966,SITE3!$C$4:$C$1313,SITE3!$E$4:$E$1313),_xlpm.cleanRaw,SUBSTITUTE(SUBSTITUTE(_xlpm.raw,"_PIN","."),"PIN","."),_xlpm.mainPart,MID(_xlpm.cleanRaw,2,FIND(".",_xlpm.cleanRaw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6" t="str">
        <f>_xlfn.LET(_xlpm.raw,_xlfn.XLOOKUP(A966,SITE5!$C$4:$C$1313,SITE5!$E$4:$E$1313),_xlpm.cleanRaw,SUBSTITUTE(SUBSTITUTE(_xlpm.raw,"_PIN","."),"PIN","."),_xlpm.mainPart,MID(_xlpm.cleanRaw,2,FIND(".",_xlpm.cleanRaw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6" t="str">
        <f>""</f>
        <v/>
      </c>
      <c r="J966" t="str">
        <f t="shared" si="15"/>
        <v>E15;VSS;;26.31;1.66;;;;</v>
      </c>
    </row>
    <row r="967" spans="1:10">
      <c r="A967" t="s">
        <v>267</v>
      </c>
      <c r="B967" t="str">
        <f>_xlfn.XLOOKUP(A967,SITE1!$R$4:$R$1313,SITE1!$S$4:$S$1313)</f>
        <v>RSVD</v>
      </c>
      <c r="C967" t="str" cm="1">
        <f t="array" ref="C967">_xlfn.TEXTJOIN(",",TRUE,_xlfn.UNIQUE(TRANSPOSE(_xlfn.MAP(_xlfn.XLOOKUP(A967,SITE1!$C$4:$C$1313,SITE1!$F$4:$L$1313),_xlfn.LAMBDA(_xlpm.x,IF(_xlpm.x&lt;&gt;"",TRIM(CLEAN(LEFT(_xlpm.x,FIND(".",_xlpm.x &amp; ".")-1))),""))))))</f>
        <v/>
      </c>
      <c r="D967">
        <v>25.31</v>
      </c>
      <c r="E967">
        <v>1.66</v>
      </c>
      <c r="F967" t="str">
        <f>_xlfn.LET(_xlpm.raw,_xlfn.XLOOKUP(A967,SITE1!$C$4:$C$1313,SITE1!$E$4:$E$1313),_xlpm.cleanRaw,SUBSTITUTE(SUBSTITUTE(_xlpm.raw,"_PIN","."),"PIN","."),_xlpm.mainPart,MID(_xlpm.cleanRaw,2,FIND(".",_xlpm.cleanRaw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7" t="str">
        <f>_xlfn.LET(_xlpm.raw,_xlfn.XLOOKUP(A967,SITE3!$C$4:$C$1313,SITE3!$E$4:$E$1313),_xlpm.cleanRaw,SUBSTITUTE(SUBSTITUTE(_xlpm.raw,"_PIN","."),"PIN","."),_xlpm.mainPart,MID(_xlpm.cleanRaw,2,FIND(".",_xlpm.cleanRaw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7" t="str">
        <f>_xlfn.LET(_xlpm.raw,_xlfn.XLOOKUP(A967,SITE5!$C$4:$C$1313,SITE5!$E$4:$E$1313),_xlpm.cleanRaw,SUBSTITUTE(SUBSTITUTE(_xlpm.raw,"_PIN","."),"PIN","."),_xlpm.mainPart,MID(_xlpm.cleanRaw,2,FIND(".",_xlpm.cleanRaw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7" t="str">
        <f>""</f>
        <v/>
      </c>
      <c r="J967" t="str">
        <f t="shared" si="15"/>
        <v>E18;RSVD;;25.31;1.66;;;;</v>
      </c>
    </row>
    <row r="968" spans="1:10">
      <c r="A968" t="s">
        <v>304</v>
      </c>
      <c r="B968" t="str">
        <f>_xlfn.XLOOKUP(A968,SITE1!$R$4:$R$1313,SITE1!$S$4:$S$1313)</f>
        <v>VSS</v>
      </c>
      <c r="C968" t="str" cm="1">
        <f t="array" ref="C968">_xlfn.TEXTJOIN(",",TRUE,_xlfn.UNIQUE(TRANSPOSE(_xlfn.MAP(_xlfn.XLOOKUP(A968,SITE1!$C$4:$C$1313,SITE1!$F$4:$L$1313),_xlfn.LAMBDA(_xlpm.x,IF(_xlpm.x&lt;&gt;"",TRIM(CLEAN(LEFT(_xlpm.x,FIND(".",_xlpm.x &amp; ".")-1))),""))))))</f>
        <v/>
      </c>
      <c r="D968">
        <v>24.31</v>
      </c>
      <c r="E968">
        <v>1.66</v>
      </c>
      <c r="F968" t="str">
        <f>_xlfn.LET(_xlpm.raw,_xlfn.XLOOKUP(A968,SITE1!$C$4:$C$1313,SITE1!$E$4:$E$1313),_xlpm.cleanRaw,SUBSTITUTE(SUBSTITUTE(_xlpm.raw,"_PIN","."),"PIN","."),_xlpm.mainPart,MID(_xlpm.cleanRaw,2,FIND(".",_xlpm.cleanRaw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8" t="str">
        <f>_xlfn.LET(_xlpm.raw,_xlfn.XLOOKUP(A968,SITE3!$C$4:$C$1313,SITE3!$E$4:$E$1313),_xlpm.cleanRaw,SUBSTITUTE(SUBSTITUTE(_xlpm.raw,"_PIN","."),"PIN","."),_xlpm.mainPart,MID(_xlpm.cleanRaw,2,FIND(".",_xlpm.cleanRaw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8" t="str">
        <f>_xlfn.LET(_xlpm.raw,_xlfn.XLOOKUP(A968,SITE5!$C$4:$C$1313,SITE5!$E$4:$E$1313),_xlpm.cleanRaw,SUBSTITUTE(SUBSTITUTE(_xlpm.raw,"_PIN","."),"PIN","."),_xlpm.mainPart,MID(_xlpm.cleanRaw,2,FIND(".",_xlpm.cleanRaw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8" t="str">
        <f>""</f>
        <v/>
      </c>
      <c r="J968" t="str">
        <f t="shared" si="15"/>
        <v>E20;VSS;;24.31;1.66;;;;</v>
      </c>
    </row>
    <row r="969" spans="1:10">
      <c r="A969" t="s">
        <v>266</v>
      </c>
      <c r="B969" t="str">
        <f>_xlfn.XLOOKUP(A969,SITE1!$R$4:$R$1313,SITE1!$S$4:$S$1313)</f>
        <v>VSS</v>
      </c>
      <c r="C969" t="str" cm="1">
        <f t="array" ref="C969">_xlfn.TEXTJOIN(",",TRUE,_xlfn.UNIQUE(TRANSPOSE(_xlfn.MAP(_xlfn.XLOOKUP(A969,SITE1!$C$4:$C$1313,SITE1!$F$4:$L$1313),_xlfn.LAMBDA(_xlpm.x,IF(_xlpm.x&lt;&gt;"",TRIM(CLEAN(LEFT(_xlpm.x,FIND(".",_xlpm.x &amp; ".")-1))),""))))))</f>
        <v/>
      </c>
      <c r="D969">
        <v>23.31</v>
      </c>
      <c r="E969">
        <v>1.66</v>
      </c>
      <c r="F969" t="str">
        <f>_xlfn.LET(_xlpm.raw,_xlfn.XLOOKUP(A969,SITE1!$C$4:$C$1313,SITE1!$E$4:$E$1313),_xlpm.cleanRaw,SUBSTITUTE(SUBSTITUTE(_xlpm.raw,"_PIN","."),"PIN","."),_xlpm.mainPart,MID(_xlpm.cleanRaw,2,FIND(".",_xlpm.cleanRaw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9" t="str">
        <f>_xlfn.LET(_xlpm.raw,_xlfn.XLOOKUP(A969,SITE3!$C$4:$C$1313,SITE3!$E$4:$E$1313),_xlpm.cleanRaw,SUBSTITUTE(SUBSTITUTE(_xlpm.raw,"_PIN","."),"PIN","."),_xlpm.mainPart,MID(_xlpm.cleanRaw,2,FIND(".",_xlpm.cleanRaw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9" t="str">
        <f>_xlfn.LET(_xlpm.raw,_xlfn.XLOOKUP(A969,SITE5!$C$4:$C$1313,SITE5!$E$4:$E$1313),_xlpm.cleanRaw,SUBSTITUTE(SUBSTITUTE(_xlpm.raw,"_PIN","."),"PIN","."),_xlpm.mainPart,MID(_xlpm.cleanRaw,2,FIND(".",_xlpm.cleanRaw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9" t="str">
        <f>""</f>
        <v/>
      </c>
      <c r="J969" t="str">
        <f t="shared" si="15"/>
        <v>E22;VSS;;23.31;1.66;;;;</v>
      </c>
    </row>
    <row r="970" spans="1:10">
      <c r="A970" t="s">
        <v>263</v>
      </c>
      <c r="B970" t="str">
        <f>_xlfn.XLOOKUP(A970,SITE1!$R$4:$R$1313,SITE1!$S$4:$S$1313)</f>
        <v>VSS</v>
      </c>
      <c r="C970" t="str" cm="1">
        <f t="array" ref="C970">_xlfn.TEXTJOIN(",",TRUE,_xlfn.UNIQUE(TRANSPOSE(_xlfn.MAP(_xlfn.XLOOKUP(A970,SITE1!$C$4:$C$1313,SITE1!$F$4:$L$1313),_xlfn.LAMBDA(_xlpm.x,IF(_xlpm.x&lt;&gt;"",TRIM(CLEAN(LEFT(_xlpm.x,FIND(".",_xlpm.x &amp; ".")-1))),""))))))</f>
        <v/>
      </c>
      <c r="D970">
        <v>22.31</v>
      </c>
      <c r="E970">
        <v>1.66</v>
      </c>
      <c r="F970" t="str">
        <f>_xlfn.LET(_xlpm.raw,_xlfn.XLOOKUP(A970,SITE1!$C$4:$C$1313,SITE1!$E$4:$E$1313),_xlpm.cleanRaw,SUBSTITUTE(SUBSTITUTE(_xlpm.raw,"_PIN","."),"PIN","."),_xlpm.mainPart,MID(_xlpm.cleanRaw,2,FIND(".",_xlpm.cleanRaw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0" t="str">
        <f>_xlfn.LET(_xlpm.raw,_xlfn.XLOOKUP(A970,SITE3!$C$4:$C$1313,SITE3!$E$4:$E$1313),_xlpm.cleanRaw,SUBSTITUTE(SUBSTITUTE(_xlpm.raw,"_PIN","."),"PIN","."),_xlpm.mainPart,MID(_xlpm.cleanRaw,2,FIND(".",_xlpm.cleanRaw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0" t="str">
        <f>_xlfn.LET(_xlpm.raw,_xlfn.XLOOKUP(A970,SITE5!$C$4:$C$1313,SITE5!$E$4:$E$1313),_xlpm.cleanRaw,SUBSTITUTE(SUBSTITUTE(_xlpm.raw,"_PIN","."),"PIN","."),_xlpm.mainPart,MID(_xlpm.cleanRaw,2,FIND(".",_xlpm.cleanRaw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0" t="str">
        <f>""</f>
        <v/>
      </c>
      <c r="J970" t="str">
        <f t="shared" si="15"/>
        <v>E24;VSS;;22.31;1.66;;;;</v>
      </c>
    </row>
    <row r="971" spans="1:10">
      <c r="A971" t="s">
        <v>264</v>
      </c>
      <c r="B971" t="str">
        <f>_xlfn.XLOOKUP(A971,SITE1!$R$4:$R$1313,SITE1!$S$4:$S$1313)</f>
        <v>VSS</v>
      </c>
      <c r="C971" t="str" cm="1">
        <f t="array" ref="C971">_xlfn.TEXTJOIN(",",TRUE,_xlfn.UNIQUE(TRANSPOSE(_xlfn.MAP(_xlfn.XLOOKUP(A971,SITE1!$C$4:$C$1313,SITE1!$F$4:$L$1313),_xlfn.LAMBDA(_xlpm.x,IF(_xlpm.x&lt;&gt;"",TRIM(CLEAN(LEFT(_xlpm.x,FIND(".",_xlpm.x &amp; ".")-1))),""))))))</f>
        <v/>
      </c>
      <c r="D971">
        <v>21.31</v>
      </c>
      <c r="E971">
        <v>1.66</v>
      </c>
      <c r="F971" t="str">
        <f>_xlfn.LET(_xlpm.raw,_xlfn.XLOOKUP(A971,SITE1!$C$4:$C$1313,SITE1!$E$4:$E$1313),_xlpm.cleanRaw,SUBSTITUTE(SUBSTITUTE(_xlpm.raw,"_PIN","."),"PIN","."),_xlpm.mainPart,MID(_xlpm.cleanRaw,2,FIND(".",_xlpm.cleanRaw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1" t="str">
        <f>_xlfn.LET(_xlpm.raw,_xlfn.XLOOKUP(A971,SITE3!$C$4:$C$1313,SITE3!$E$4:$E$1313),_xlpm.cleanRaw,SUBSTITUTE(SUBSTITUTE(_xlpm.raw,"_PIN","."),"PIN","."),_xlpm.mainPart,MID(_xlpm.cleanRaw,2,FIND(".",_xlpm.cleanRaw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1" t="str">
        <f>_xlfn.LET(_xlpm.raw,_xlfn.XLOOKUP(A971,SITE5!$C$4:$C$1313,SITE5!$E$4:$E$1313),_xlpm.cleanRaw,SUBSTITUTE(SUBSTITUTE(_xlpm.raw,"_PIN","."),"PIN","."),_xlpm.mainPart,MID(_xlpm.cleanRaw,2,FIND(".",_xlpm.cleanRaw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1" t="str">
        <f>""</f>
        <v/>
      </c>
      <c r="J971" t="str">
        <f t="shared" si="15"/>
        <v>E26;VSS;;21.31;1.66;;;;</v>
      </c>
    </row>
    <row r="972" spans="1:10">
      <c r="A972" t="s">
        <v>270</v>
      </c>
      <c r="B972" t="str">
        <f>_xlfn.XLOOKUP(A972,SITE1!$R$4:$R$1313,SITE1!$S$4:$S$1313)</f>
        <v>VSS</v>
      </c>
      <c r="C972" t="str" cm="1">
        <f t="array" ref="C972">_xlfn.TEXTJOIN(",",TRUE,_xlfn.UNIQUE(TRANSPOSE(_xlfn.MAP(_xlfn.XLOOKUP(A972,SITE1!$C$4:$C$1313,SITE1!$F$4:$L$1313),_xlfn.LAMBDA(_xlpm.x,IF(_xlpm.x&lt;&gt;"",TRIM(CLEAN(LEFT(_xlpm.x,FIND(".",_xlpm.x &amp; ".")-1))),""))))))</f>
        <v/>
      </c>
      <c r="D972">
        <v>20.309999999999999</v>
      </c>
      <c r="E972">
        <v>1.66</v>
      </c>
      <c r="F972" t="str">
        <f>_xlfn.LET(_xlpm.raw,_xlfn.XLOOKUP(A972,SITE1!$C$4:$C$1313,SITE1!$E$4:$E$1313),_xlpm.cleanRaw,SUBSTITUTE(SUBSTITUTE(_xlpm.raw,"_PIN","."),"PIN","."),_xlpm.mainPart,MID(_xlpm.cleanRaw,2,FIND(".",_xlpm.cleanRaw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2" t="str">
        <f>_xlfn.LET(_xlpm.raw,_xlfn.XLOOKUP(A972,SITE3!$C$4:$C$1313,SITE3!$E$4:$E$1313),_xlpm.cleanRaw,SUBSTITUTE(SUBSTITUTE(_xlpm.raw,"_PIN","."),"PIN","."),_xlpm.mainPart,MID(_xlpm.cleanRaw,2,FIND(".",_xlpm.cleanRaw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2" t="str">
        <f>_xlfn.LET(_xlpm.raw,_xlfn.XLOOKUP(A972,SITE5!$C$4:$C$1313,SITE5!$E$4:$E$1313),_xlpm.cleanRaw,SUBSTITUTE(SUBSTITUTE(_xlpm.raw,"_PIN","."),"PIN","."),_xlpm.mainPart,MID(_xlpm.cleanRaw,2,FIND(".",_xlpm.cleanRaw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2" t="str">
        <f>""</f>
        <v/>
      </c>
      <c r="J972" t="str">
        <f t="shared" si="15"/>
        <v>E28;VSS;;20.31;1.66;;;;</v>
      </c>
    </row>
    <row r="973" spans="1:10">
      <c r="A973" t="s">
        <v>285</v>
      </c>
      <c r="B973" t="str">
        <f>_xlfn.XLOOKUP(A973,SITE1!$R$4:$R$1313,SITE1!$S$4:$S$1313)</f>
        <v>VSS</v>
      </c>
      <c r="C973" t="str" cm="1">
        <f t="array" ref="C973">_xlfn.TEXTJOIN(",",TRUE,_xlfn.UNIQUE(TRANSPOSE(_xlfn.MAP(_xlfn.XLOOKUP(A973,SITE1!$C$4:$C$1313,SITE1!$F$4:$L$1313),_xlfn.LAMBDA(_xlpm.x,IF(_xlpm.x&lt;&gt;"",TRIM(CLEAN(LEFT(_xlpm.x,FIND(".",_xlpm.x &amp; ".")-1))),""))))))</f>
        <v/>
      </c>
      <c r="D973">
        <v>19.309999999999999</v>
      </c>
      <c r="E973">
        <v>1.66</v>
      </c>
      <c r="F973" t="str">
        <f>_xlfn.LET(_xlpm.raw,_xlfn.XLOOKUP(A973,SITE1!$C$4:$C$1313,SITE1!$E$4:$E$1313),_xlpm.cleanRaw,SUBSTITUTE(SUBSTITUTE(_xlpm.raw,"_PIN","."),"PIN","."),_xlpm.mainPart,MID(_xlpm.cleanRaw,2,FIND(".",_xlpm.cleanRaw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3" t="str">
        <f>_xlfn.LET(_xlpm.raw,_xlfn.XLOOKUP(A973,SITE3!$C$4:$C$1313,SITE3!$E$4:$E$1313),_xlpm.cleanRaw,SUBSTITUTE(SUBSTITUTE(_xlpm.raw,"_PIN","."),"PIN","."),_xlpm.mainPart,MID(_xlpm.cleanRaw,2,FIND(".",_xlpm.cleanRaw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3" t="str">
        <f>_xlfn.LET(_xlpm.raw,_xlfn.XLOOKUP(A973,SITE5!$C$4:$C$1313,SITE5!$E$4:$E$1313),_xlpm.cleanRaw,SUBSTITUTE(SUBSTITUTE(_xlpm.raw,"_PIN","."),"PIN","."),_xlpm.mainPart,MID(_xlpm.cleanRaw,2,FIND(".",_xlpm.cleanRaw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3" t="str">
        <f>""</f>
        <v/>
      </c>
      <c r="J973" t="str">
        <f t="shared" si="15"/>
        <v>E30;VSS;;19.31;1.66;;;;</v>
      </c>
    </row>
    <row r="974" spans="1:10">
      <c r="A974" t="s">
        <v>271</v>
      </c>
      <c r="B974" t="str">
        <f>_xlfn.XLOOKUP(A974,SITE1!$R$4:$R$1313,SITE1!$S$4:$S$1313)</f>
        <v>VSS</v>
      </c>
      <c r="C974" t="str" cm="1">
        <f t="array" ref="C974">_xlfn.TEXTJOIN(",",TRUE,_xlfn.UNIQUE(TRANSPOSE(_xlfn.MAP(_xlfn.XLOOKUP(A974,SITE1!$C$4:$C$1313,SITE1!$F$4:$L$1313),_xlfn.LAMBDA(_xlpm.x,IF(_xlpm.x&lt;&gt;"",TRIM(CLEAN(LEFT(_xlpm.x,FIND(".",_xlpm.x &amp; ".")-1))),""))))))</f>
        <v/>
      </c>
      <c r="D974">
        <v>18.309999999999999</v>
      </c>
      <c r="E974">
        <v>1.66</v>
      </c>
      <c r="F974" t="str">
        <f>_xlfn.LET(_xlpm.raw,_xlfn.XLOOKUP(A974,SITE1!$C$4:$C$1313,SITE1!$E$4:$E$1313),_xlpm.cleanRaw,SUBSTITUTE(SUBSTITUTE(_xlpm.raw,"_PIN","."),"PIN","."),_xlpm.mainPart,MID(_xlpm.cleanRaw,2,FIND(".",_xlpm.cleanRaw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4" t="str">
        <f>_xlfn.LET(_xlpm.raw,_xlfn.XLOOKUP(A974,SITE3!$C$4:$C$1313,SITE3!$E$4:$E$1313),_xlpm.cleanRaw,SUBSTITUTE(SUBSTITUTE(_xlpm.raw,"_PIN","."),"PIN","."),_xlpm.mainPart,MID(_xlpm.cleanRaw,2,FIND(".",_xlpm.cleanRaw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4" t="str">
        <f>_xlfn.LET(_xlpm.raw,_xlfn.XLOOKUP(A974,SITE5!$C$4:$C$1313,SITE5!$E$4:$E$1313),_xlpm.cleanRaw,SUBSTITUTE(SUBSTITUTE(_xlpm.raw,"_PIN","."),"PIN","."),_xlpm.mainPart,MID(_xlpm.cleanRaw,2,FIND(".",_xlpm.cleanRaw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4" t="str">
        <f>""</f>
        <v/>
      </c>
      <c r="J974" t="str">
        <f t="shared" si="15"/>
        <v>E32;VSS;;18.31;1.66;;;;</v>
      </c>
    </row>
    <row r="975" spans="1:10">
      <c r="A975" t="s">
        <v>30</v>
      </c>
      <c r="B975" t="str">
        <f>_xlfn.XLOOKUP(A975,SITE1!$R$4:$R$1313,SITE1!$S$4:$S$1313)</f>
        <v>VSS</v>
      </c>
      <c r="C975" t="str" cm="1">
        <f t="array" ref="C975">_xlfn.TEXTJOIN(",",TRUE,_xlfn.UNIQUE(TRANSPOSE(_xlfn.MAP(_xlfn.XLOOKUP(A975,SITE1!$C$4:$C$1313,SITE1!$F$4:$L$1313),_xlfn.LAMBDA(_xlpm.x,IF(_xlpm.x&lt;&gt;"",TRIM(CLEAN(LEFT(_xlpm.x,FIND(".",_xlpm.x &amp; ".")-1))),""))))))</f>
        <v/>
      </c>
      <c r="D975">
        <v>17.309999999999999</v>
      </c>
      <c r="E975">
        <v>1.66</v>
      </c>
      <c r="F975" t="str">
        <f>_xlfn.LET(_xlpm.raw,_xlfn.XLOOKUP(A975,SITE1!$C$4:$C$1313,SITE1!$E$4:$E$1313),_xlpm.cleanRaw,SUBSTITUTE(SUBSTITUTE(_xlpm.raw,"_PIN","."),"PIN","."),_xlpm.mainPart,MID(_xlpm.cleanRaw,2,FIND(".",_xlpm.cleanRaw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5" t="str">
        <f>_xlfn.LET(_xlpm.raw,_xlfn.XLOOKUP(A975,SITE3!$C$4:$C$1313,SITE3!$E$4:$E$1313),_xlpm.cleanRaw,SUBSTITUTE(SUBSTITUTE(_xlpm.raw,"_PIN","."),"PIN","."),_xlpm.mainPart,MID(_xlpm.cleanRaw,2,FIND(".",_xlpm.cleanRaw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5" t="str">
        <f>_xlfn.LET(_xlpm.raw,_xlfn.XLOOKUP(A975,SITE5!$C$4:$C$1313,SITE5!$E$4:$E$1313),_xlpm.cleanRaw,SUBSTITUTE(SUBSTITUTE(_xlpm.raw,"_PIN","."),"PIN","."),_xlpm.mainPart,MID(_xlpm.cleanRaw,2,FIND(".",_xlpm.cleanRaw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5" t="str">
        <f>""</f>
        <v/>
      </c>
      <c r="J975" t="str">
        <f t="shared" si="15"/>
        <v>E34;VSS;;17.31;1.66;;;;</v>
      </c>
    </row>
    <row r="976" spans="1:10">
      <c r="A976" t="s">
        <v>5392</v>
      </c>
      <c r="B976" t="str">
        <f>_xlfn.XLOOKUP(A976,SITE1!$R$4:$R$1313,SITE1!$S$4:$S$1313)</f>
        <v>VSS</v>
      </c>
      <c r="C976" t="str" cm="1">
        <f t="array" ref="C976">_xlfn.TEXTJOIN(",",TRUE,_xlfn.UNIQUE(TRANSPOSE(_xlfn.MAP(_xlfn.XLOOKUP(A976,SITE1!$C$4:$C$1313,SITE1!$F$4:$L$1313),_xlfn.LAMBDA(_xlpm.x,IF(_xlpm.x&lt;&gt;"",TRIM(CLEAN(LEFT(_xlpm.x,FIND(".",_xlpm.x &amp; ".")-1))),""))))))</f>
        <v/>
      </c>
      <c r="D976">
        <v>16.309999999999999</v>
      </c>
      <c r="E976">
        <v>1.66</v>
      </c>
      <c r="F976" t="str">
        <f>_xlfn.LET(_xlpm.raw,_xlfn.XLOOKUP(A976,SITE1!$C$4:$C$1313,SITE1!$E$4:$E$1313),_xlpm.cleanRaw,SUBSTITUTE(SUBSTITUTE(_xlpm.raw,"_PIN","."),"PIN","."),_xlpm.mainPart,MID(_xlpm.cleanRaw,2,FIND(".",_xlpm.cleanRaw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6" t="str">
        <f>_xlfn.LET(_xlpm.raw,_xlfn.XLOOKUP(A976,SITE3!$C$4:$C$1313,SITE3!$E$4:$E$1313),_xlpm.cleanRaw,SUBSTITUTE(SUBSTITUTE(_xlpm.raw,"_PIN","."),"PIN","."),_xlpm.mainPart,MID(_xlpm.cleanRaw,2,FIND(".",_xlpm.cleanRaw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6" t="str">
        <f>_xlfn.LET(_xlpm.raw,_xlfn.XLOOKUP(A976,SITE5!$C$4:$C$1313,SITE5!$E$4:$E$1313),_xlpm.cleanRaw,SUBSTITUTE(SUBSTITUTE(_xlpm.raw,"_PIN","."),"PIN","."),_xlpm.mainPart,MID(_xlpm.cleanRaw,2,FIND(".",_xlpm.cleanRaw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6" t="str">
        <f>""</f>
        <v/>
      </c>
      <c r="J976" t="str">
        <f t="shared" si="15"/>
        <v>E37;VSS;;16.31;1.66;;;;</v>
      </c>
    </row>
    <row r="977" spans="1:10">
      <c r="A977" t="s">
        <v>5393</v>
      </c>
      <c r="B977" t="str">
        <f>_xlfn.XLOOKUP(A977,SITE1!$R$4:$R$1313,SITE1!$S$4:$S$1313)</f>
        <v>VSS</v>
      </c>
      <c r="C977" t="str" cm="1">
        <f t="array" ref="C977">_xlfn.TEXTJOIN(",",TRUE,_xlfn.UNIQUE(TRANSPOSE(_xlfn.MAP(_xlfn.XLOOKUP(A977,SITE1!$C$4:$C$1313,SITE1!$F$4:$L$1313),_xlfn.LAMBDA(_xlpm.x,IF(_xlpm.x&lt;&gt;"",TRIM(CLEAN(LEFT(_xlpm.x,FIND(".",_xlpm.x &amp; ".")-1))),""))))))</f>
        <v/>
      </c>
      <c r="D977">
        <v>15.309999999999899</v>
      </c>
      <c r="E977">
        <v>1.66</v>
      </c>
      <c r="F977" t="str">
        <f>_xlfn.LET(_xlpm.raw,_xlfn.XLOOKUP(A977,SITE1!$C$4:$C$1313,SITE1!$E$4:$E$1313),_xlpm.cleanRaw,SUBSTITUTE(SUBSTITUTE(_xlpm.raw,"_PIN","."),"PIN","."),_xlpm.mainPart,MID(_xlpm.cleanRaw,2,FIND(".",_xlpm.cleanRaw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7" t="str">
        <f>_xlfn.LET(_xlpm.raw,_xlfn.XLOOKUP(A977,SITE3!$C$4:$C$1313,SITE3!$E$4:$E$1313),_xlpm.cleanRaw,SUBSTITUTE(SUBSTITUTE(_xlpm.raw,"_PIN","."),"PIN","."),_xlpm.mainPart,MID(_xlpm.cleanRaw,2,FIND(".",_xlpm.cleanRaw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7" t="str">
        <f>_xlfn.LET(_xlpm.raw,_xlfn.XLOOKUP(A977,SITE5!$C$4:$C$1313,SITE5!$E$4:$E$1313),_xlpm.cleanRaw,SUBSTITUTE(SUBSTITUTE(_xlpm.raw,"_PIN","."),"PIN","."),_xlpm.mainPart,MID(_xlpm.cleanRaw,2,FIND(".",_xlpm.cleanRaw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7" t="str">
        <f>""</f>
        <v/>
      </c>
      <c r="J977" t="str">
        <f t="shared" si="15"/>
        <v>E39;VSS;;15.3099999999999;1.66;;;;</v>
      </c>
    </row>
    <row r="978" spans="1:10">
      <c r="A978" t="s">
        <v>5394</v>
      </c>
      <c r="B978" t="str">
        <f>_xlfn.XLOOKUP(A978,SITE1!$R$4:$R$1313,SITE1!$S$4:$S$1313)</f>
        <v>VSS</v>
      </c>
      <c r="C978" t="str" cm="1">
        <f t="array" ref="C978">_xlfn.TEXTJOIN(",",TRUE,_xlfn.UNIQUE(TRANSPOSE(_xlfn.MAP(_xlfn.XLOOKUP(A978,SITE1!$C$4:$C$1313,SITE1!$F$4:$L$1313),_xlfn.LAMBDA(_xlpm.x,IF(_xlpm.x&lt;&gt;"",TRIM(CLEAN(LEFT(_xlpm.x,FIND(".",_xlpm.x &amp; ".")-1))),""))))))</f>
        <v/>
      </c>
      <c r="D978">
        <v>14.309999999999899</v>
      </c>
      <c r="E978">
        <v>1.66</v>
      </c>
      <c r="F978" t="str">
        <f>_xlfn.LET(_xlpm.raw,_xlfn.XLOOKUP(A978,SITE1!$C$4:$C$1313,SITE1!$E$4:$E$1313),_xlpm.cleanRaw,SUBSTITUTE(SUBSTITUTE(_xlpm.raw,"_PIN","."),"PIN","."),_xlpm.mainPart,MID(_xlpm.cleanRaw,2,FIND(".",_xlpm.cleanRaw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8" t="str">
        <f>_xlfn.LET(_xlpm.raw,_xlfn.XLOOKUP(A978,SITE3!$C$4:$C$1313,SITE3!$E$4:$E$1313),_xlpm.cleanRaw,SUBSTITUTE(SUBSTITUTE(_xlpm.raw,"_PIN","."),"PIN","."),_xlpm.mainPart,MID(_xlpm.cleanRaw,2,FIND(".",_xlpm.cleanRaw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8" t="str">
        <f>_xlfn.LET(_xlpm.raw,_xlfn.XLOOKUP(A978,SITE5!$C$4:$C$1313,SITE5!$E$4:$E$1313),_xlpm.cleanRaw,SUBSTITUTE(SUBSTITUTE(_xlpm.raw,"_PIN","."),"PIN","."),_xlpm.mainPart,MID(_xlpm.cleanRaw,2,FIND(".",_xlpm.cleanRaw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8" t="str">
        <f>""</f>
        <v/>
      </c>
      <c r="J978" t="str">
        <f t="shared" si="15"/>
        <v>E41;VSS;;14.3099999999999;1.66;;;;</v>
      </c>
    </row>
    <row r="979" spans="1:10">
      <c r="A979" t="s">
        <v>5395</v>
      </c>
      <c r="B979" t="str">
        <f>_xlfn.XLOOKUP(A979,SITE1!$R$4:$R$1313,SITE1!$S$4:$S$1313)</f>
        <v>VSS</v>
      </c>
      <c r="C979" t="str" cm="1">
        <f t="array" ref="C979">_xlfn.TEXTJOIN(",",TRUE,_xlfn.UNIQUE(TRANSPOSE(_xlfn.MAP(_xlfn.XLOOKUP(A979,SITE1!$C$4:$C$1313,SITE1!$F$4:$L$1313),_xlfn.LAMBDA(_xlpm.x,IF(_xlpm.x&lt;&gt;"",TRIM(CLEAN(LEFT(_xlpm.x,FIND(".",_xlpm.x &amp; ".")-1))),""))))))</f>
        <v/>
      </c>
      <c r="D979">
        <v>13.309999999999899</v>
      </c>
      <c r="E979">
        <v>1.66</v>
      </c>
      <c r="F979" t="str">
        <f>_xlfn.LET(_xlpm.raw,_xlfn.XLOOKUP(A979,SITE1!$C$4:$C$1313,SITE1!$E$4:$E$1313),_xlpm.cleanRaw,SUBSTITUTE(SUBSTITUTE(_xlpm.raw,"_PIN","."),"PIN","."),_xlpm.mainPart,MID(_xlpm.cleanRaw,2,FIND(".",_xlpm.cleanRaw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9" t="str">
        <f>_xlfn.LET(_xlpm.raw,_xlfn.XLOOKUP(A979,SITE3!$C$4:$C$1313,SITE3!$E$4:$E$1313),_xlpm.cleanRaw,SUBSTITUTE(SUBSTITUTE(_xlpm.raw,"_PIN","."),"PIN","."),_xlpm.mainPart,MID(_xlpm.cleanRaw,2,FIND(".",_xlpm.cleanRaw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9" t="str">
        <f>_xlfn.LET(_xlpm.raw,_xlfn.XLOOKUP(A979,SITE5!$C$4:$C$1313,SITE5!$E$4:$E$1313),_xlpm.cleanRaw,SUBSTITUTE(SUBSTITUTE(_xlpm.raw,"_PIN","."),"PIN","."),_xlpm.mainPart,MID(_xlpm.cleanRaw,2,FIND(".",_xlpm.cleanRaw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9" t="str">
        <f>""</f>
        <v/>
      </c>
      <c r="J979" t="str">
        <f t="shared" si="15"/>
        <v>E43;VSS;;13.3099999999999;1.66;;;;</v>
      </c>
    </row>
    <row r="980" spans="1:10">
      <c r="A980" t="s">
        <v>5396</v>
      </c>
      <c r="B980" t="str">
        <f>_xlfn.XLOOKUP(A980,SITE1!$R$4:$R$1313,SITE1!$S$4:$S$1313)</f>
        <v>VSS</v>
      </c>
      <c r="C980" t="str" cm="1">
        <f t="array" ref="C980">_xlfn.TEXTJOIN(",",TRUE,_xlfn.UNIQUE(TRANSPOSE(_xlfn.MAP(_xlfn.XLOOKUP(A980,SITE1!$C$4:$C$1313,SITE1!$F$4:$L$1313),_xlfn.LAMBDA(_xlpm.x,IF(_xlpm.x&lt;&gt;"",TRIM(CLEAN(LEFT(_xlpm.x,FIND(".",_xlpm.x &amp; ".")-1))),""))))))</f>
        <v/>
      </c>
      <c r="D980">
        <v>12.309999999999899</v>
      </c>
      <c r="E980">
        <v>1.66</v>
      </c>
      <c r="F980" t="str">
        <f>_xlfn.LET(_xlpm.raw,_xlfn.XLOOKUP(A980,SITE1!$C$4:$C$1313,SITE1!$E$4:$E$1313),_xlpm.cleanRaw,SUBSTITUTE(SUBSTITUTE(_xlpm.raw,"_PIN","."),"PIN","."),_xlpm.mainPart,MID(_xlpm.cleanRaw,2,FIND(".",_xlpm.cleanRaw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0" t="str">
        <f>_xlfn.LET(_xlpm.raw,_xlfn.XLOOKUP(A980,SITE3!$C$4:$C$1313,SITE3!$E$4:$E$1313),_xlpm.cleanRaw,SUBSTITUTE(SUBSTITUTE(_xlpm.raw,"_PIN","."),"PIN","."),_xlpm.mainPart,MID(_xlpm.cleanRaw,2,FIND(".",_xlpm.cleanRaw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0" t="str">
        <f>_xlfn.LET(_xlpm.raw,_xlfn.XLOOKUP(A980,SITE5!$C$4:$C$1313,SITE5!$E$4:$E$1313),_xlpm.cleanRaw,SUBSTITUTE(SUBSTITUTE(_xlpm.raw,"_PIN","."),"PIN","."),_xlpm.mainPart,MID(_xlpm.cleanRaw,2,FIND(".",_xlpm.cleanRaw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0" t="str">
        <f>""</f>
        <v/>
      </c>
      <c r="J980" t="str">
        <f t="shared" si="15"/>
        <v>E45;VSS;;12.3099999999999;1.66;;;;</v>
      </c>
    </row>
    <row r="981" spans="1:10">
      <c r="A981" t="s">
        <v>3490</v>
      </c>
      <c r="B981" t="str">
        <f>_xlfn.XLOOKUP(A981,SITE1!$R$4:$R$1313,SITE1!$S$4:$S$1313)</f>
        <v>VSS</v>
      </c>
      <c r="C981" t="str" cm="1">
        <f t="array" ref="C981">_xlfn.TEXTJOIN(",",TRUE,_xlfn.UNIQUE(TRANSPOSE(_xlfn.MAP(_xlfn.XLOOKUP(A981,SITE1!$C$4:$C$1313,SITE1!$F$4:$L$1313),_xlfn.LAMBDA(_xlpm.x,IF(_xlpm.x&lt;&gt;"",TRIM(CLEAN(LEFT(_xlpm.x,FIND(".",_xlpm.x &amp; ".")-1))),""))))))</f>
        <v/>
      </c>
      <c r="D981">
        <v>11.309999999999899</v>
      </c>
      <c r="E981">
        <v>1.66</v>
      </c>
      <c r="F981" t="str">
        <f>_xlfn.LET(_xlpm.raw,_xlfn.XLOOKUP(A981,SITE1!$C$4:$C$1313,SITE1!$E$4:$E$1313),_xlpm.cleanRaw,SUBSTITUTE(SUBSTITUTE(_xlpm.raw,"_PIN","."),"PIN","."),_xlpm.mainPart,MID(_xlpm.cleanRaw,2,FIND(".",_xlpm.cleanRaw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1" t="str">
        <f>_xlfn.LET(_xlpm.raw,_xlfn.XLOOKUP(A981,SITE3!$C$4:$C$1313,SITE3!$E$4:$E$1313),_xlpm.cleanRaw,SUBSTITUTE(SUBSTITUTE(_xlpm.raw,"_PIN","."),"PIN","."),_xlpm.mainPart,MID(_xlpm.cleanRaw,2,FIND(".",_xlpm.cleanRaw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1" t="str">
        <f>_xlfn.LET(_xlpm.raw,_xlfn.XLOOKUP(A981,SITE5!$C$4:$C$1313,SITE5!$E$4:$E$1313),_xlpm.cleanRaw,SUBSTITUTE(SUBSTITUTE(_xlpm.raw,"_PIN","."),"PIN","."),_xlpm.mainPart,MID(_xlpm.cleanRaw,2,FIND(".",_xlpm.cleanRaw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1" t="str">
        <f>""</f>
        <v/>
      </c>
      <c r="J981" t="str">
        <f t="shared" si="15"/>
        <v>E48;VSS;;11.3099999999999;1.66;;;;</v>
      </c>
    </row>
    <row r="982" spans="1:10">
      <c r="A982" t="s">
        <v>3492</v>
      </c>
      <c r="B982" t="str">
        <f>_xlfn.XLOOKUP(A982,SITE1!$R$4:$R$1313,SITE1!$S$4:$S$1313)</f>
        <v>VSS</v>
      </c>
      <c r="C982" t="str" cm="1">
        <f t="array" ref="C982">_xlfn.TEXTJOIN(",",TRUE,_xlfn.UNIQUE(TRANSPOSE(_xlfn.MAP(_xlfn.XLOOKUP(A982,SITE1!$C$4:$C$1313,SITE1!$F$4:$L$1313),_xlfn.LAMBDA(_xlpm.x,IF(_xlpm.x&lt;&gt;"",TRIM(CLEAN(LEFT(_xlpm.x,FIND(".",_xlpm.x &amp; ".")-1))),""))))))</f>
        <v/>
      </c>
      <c r="D982">
        <v>10.309999999999899</v>
      </c>
      <c r="E982">
        <v>1.66</v>
      </c>
      <c r="F982" t="str">
        <f>_xlfn.LET(_xlpm.raw,_xlfn.XLOOKUP(A982,SITE1!$C$4:$C$1313,SITE1!$E$4:$E$1313),_xlpm.cleanRaw,SUBSTITUTE(SUBSTITUTE(_xlpm.raw,"_PIN","."),"PIN","."),_xlpm.mainPart,MID(_xlpm.cleanRaw,2,FIND(".",_xlpm.cleanRaw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2" t="str">
        <f>_xlfn.LET(_xlpm.raw,_xlfn.XLOOKUP(A982,SITE3!$C$4:$C$1313,SITE3!$E$4:$E$1313),_xlpm.cleanRaw,SUBSTITUTE(SUBSTITUTE(_xlpm.raw,"_PIN","."),"PIN","."),_xlpm.mainPart,MID(_xlpm.cleanRaw,2,FIND(".",_xlpm.cleanRaw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2" t="str">
        <f>_xlfn.LET(_xlpm.raw,_xlfn.XLOOKUP(A982,SITE5!$C$4:$C$1313,SITE5!$E$4:$E$1313),_xlpm.cleanRaw,SUBSTITUTE(SUBSTITUTE(_xlpm.raw,"_PIN","."),"PIN","."),_xlpm.mainPart,MID(_xlpm.cleanRaw,2,FIND(".",_xlpm.cleanRaw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2" t="str">
        <f>""</f>
        <v/>
      </c>
      <c r="J982" t="str">
        <f t="shared" si="15"/>
        <v>E50;VSS;;10.3099999999999;1.66;;;;</v>
      </c>
    </row>
    <row r="983" spans="1:10">
      <c r="A983" t="s">
        <v>3482</v>
      </c>
      <c r="B983" t="str">
        <f>_xlfn.XLOOKUP(A983,SITE1!$R$4:$R$1313,SITE1!$S$4:$S$1313)</f>
        <v>VSS</v>
      </c>
      <c r="C983" t="str" cm="1">
        <f t="array" ref="C983">_xlfn.TEXTJOIN(",",TRUE,_xlfn.UNIQUE(TRANSPOSE(_xlfn.MAP(_xlfn.XLOOKUP(A983,SITE1!$C$4:$C$1313,SITE1!$F$4:$L$1313),_xlfn.LAMBDA(_xlpm.x,IF(_xlpm.x&lt;&gt;"",TRIM(CLEAN(LEFT(_xlpm.x,FIND(".",_xlpm.x &amp; ".")-1))),""))))))</f>
        <v/>
      </c>
      <c r="D983">
        <v>9.3099999999999898</v>
      </c>
      <c r="E983">
        <v>1.66</v>
      </c>
      <c r="F983" t="str">
        <f>_xlfn.LET(_xlpm.raw,_xlfn.XLOOKUP(A983,SITE1!$C$4:$C$1313,SITE1!$E$4:$E$1313),_xlpm.cleanRaw,SUBSTITUTE(SUBSTITUTE(_xlpm.raw,"_PIN","."),"PIN","."),_xlpm.mainPart,MID(_xlpm.cleanRaw,2,FIND(".",_xlpm.cleanRaw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3" t="str">
        <f>_xlfn.LET(_xlpm.raw,_xlfn.XLOOKUP(A983,SITE3!$C$4:$C$1313,SITE3!$E$4:$E$1313),_xlpm.cleanRaw,SUBSTITUTE(SUBSTITUTE(_xlpm.raw,"_PIN","."),"PIN","."),_xlpm.mainPart,MID(_xlpm.cleanRaw,2,FIND(".",_xlpm.cleanRaw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3" t="str">
        <f>_xlfn.LET(_xlpm.raw,_xlfn.XLOOKUP(A983,SITE5!$C$4:$C$1313,SITE5!$E$4:$E$1313),_xlpm.cleanRaw,SUBSTITUTE(SUBSTITUTE(_xlpm.raw,"_PIN","."),"PIN","."),_xlpm.mainPart,MID(_xlpm.cleanRaw,2,FIND(".",_xlpm.cleanRaw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3" t="str">
        <f>""</f>
        <v/>
      </c>
      <c r="J983" t="str">
        <f t="shared" si="15"/>
        <v>E52;VSS;;9.30999999999999;1.66;;;;</v>
      </c>
    </row>
    <row r="984" spans="1:10">
      <c r="A984" t="s">
        <v>3671</v>
      </c>
      <c r="B984" t="str">
        <f>_xlfn.XLOOKUP(A984,SITE1!$R$4:$R$1313,SITE1!$S$4:$S$1313)</f>
        <v>VSS</v>
      </c>
      <c r="C984" t="str" cm="1">
        <f t="array" ref="C984">_xlfn.TEXTJOIN(",",TRUE,_xlfn.UNIQUE(TRANSPOSE(_xlfn.MAP(_xlfn.XLOOKUP(A984,SITE1!$C$4:$C$1313,SITE1!$F$4:$L$1313),_xlfn.LAMBDA(_xlpm.x,IF(_xlpm.x&lt;&gt;"",TRIM(CLEAN(LEFT(_xlpm.x,FIND(".",_xlpm.x &amp; ".")-1))),""))))))</f>
        <v/>
      </c>
      <c r="D984">
        <v>8.3099999999999898</v>
      </c>
      <c r="E984">
        <v>1.66</v>
      </c>
      <c r="F984" t="str">
        <f>_xlfn.LET(_xlpm.raw,_xlfn.XLOOKUP(A984,SITE1!$C$4:$C$1313,SITE1!$E$4:$E$1313),_xlpm.cleanRaw,SUBSTITUTE(SUBSTITUTE(_xlpm.raw,"_PIN","."),"PIN","."),_xlpm.mainPart,MID(_xlpm.cleanRaw,2,FIND(".",_xlpm.cleanRaw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4" t="str">
        <f>_xlfn.LET(_xlpm.raw,_xlfn.XLOOKUP(A984,SITE3!$C$4:$C$1313,SITE3!$E$4:$E$1313),_xlpm.cleanRaw,SUBSTITUTE(SUBSTITUTE(_xlpm.raw,"_PIN","."),"PIN","."),_xlpm.mainPart,MID(_xlpm.cleanRaw,2,FIND(".",_xlpm.cleanRaw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4" t="str">
        <f>_xlfn.LET(_xlpm.raw,_xlfn.XLOOKUP(A984,SITE5!$C$4:$C$1313,SITE5!$E$4:$E$1313),_xlpm.cleanRaw,SUBSTITUTE(SUBSTITUTE(_xlpm.raw,"_PIN","."),"PIN","."),_xlpm.mainPart,MID(_xlpm.cleanRaw,2,FIND(".",_xlpm.cleanRaw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4" t="str">
        <f>""</f>
        <v/>
      </c>
      <c r="J984" t="str">
        <f t="shared" si="15"/>
        <v>E54;VSS;;8.30999999999999;1.66;;;;</v>
      </c>
    </row>
    <row r="985" spans="1:10">
      <c r="A985" t="s">
        <v>5397</v>
      </c>
      <c r="B985" t="str">
        <f>_xlfn.XLOOKUP(A985,SITE1!$R$4:$R$1313,SITE1!$S$4:$S$1313)</f>
        <v>VSS</v>
      </c>
      <c r="C985" t="str" cm="1">
        <f t="array" ref="C985">_xlfn.TEXTJOIN(",",TRUE,_xlfn.UNIQUE(TRANSPOSE(_xlfn.MAP(_xlfn.XLOOKUP(A985,SITE1!$C$4:$C$1313,SITE1!$F$4:$L$1313),_xlfn.LAMBDA(_xlpm.x,IF(_xlpm.x&lt;&gt;"",TRIM(CLEAN(LEFT(_xlpm.x,FIND(".",_xlpm.x &amp; ".")-1))),""))))))</f>
        <v/>
      </c>
      <c r="D985">
        <v>7.3099999999999898</v>
      </c>
      <c r="E985">
        <v>1.66</v>
      </c>
      <c r="F985" t="str">
        <f>_xlfn.LET(_xlpm.raw,_xlfn.XLOOKUP(A985,SITE1!$C$4:$C$1313,SITE1!$E$4:$E$1313),_xlpm.cleanRaw,SUBSTITUTE(SUBSTITUTE(_xlpm.raw,"_PIN","."),"PIN","."),_xlpm.mainPart,MID(_xlpm.cleanRaw,2,FIND(".",_xlpm.cleanRaw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5" t="str">
        <f>_xlfn.LET(_xlpm.raw,_xlfn.XLOOKUP(A985,SITE3!$C$4:$C$1313,SITE3!$E$4:$E$1313),_xlpm.cleanRaw,SUBSTITUTE(SUBSTITUTE(_xlpm.raw,"_PIN","."),"PIN","."),_xlpm.mainPart,MID(_xlpm.cleanRaw,2,FIND(".",_xlpm.cleanRaw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5" t="str">
        <f>_xlfn.LET(_xlpm.raw,_xlfn.XLOOKUP(A985,SITE5!$C$4:$C$1313,SITE5!$E$4:$E$1313),_xlpm.cleanRaw,SUBSTITUTE(SUBSTITUTE(_xlpm.raw,"_PIN","."),"PIN","."),_xlpm.mainPart,MID(_xlpm.cleanRaw,2,FIND(".",_xlpm.cleanRaw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5" t="str">
        <f>""</f>
        <v/>
      </c>
      <c r="J985" t="str">
        <f t="shared" si="15"/>
        <v>E57;VSS;;7.30999999999999;1.66;;;;</v>
      </c>
    </row>
    <row r="986" spans="1:10">
      <c r="A986" t="s">
        <v>5398</v>
      </c>
      <c r="B986" t="str">
        <f>_xlfn.XLOOKUP(A986,SITE1!$R$4:$R$1313,SITE1!$S$4:$S$1313)</f>
        <v>VSS</v>
      </c>
      <c r="C986" t="str" cm="1">
        <f t="array" ref="C986">_xlfn.TEXTJOIN(",",TRUE,_xlfn.UNIQUE(TRANSPOSE(_xlfn.MAP(_xlfn.XLOOKUP(A986,SITE1!$C$4:$C$1313,SITE1!$F$4:$L$1313),_xlfn.LAMBDA(_xlpm.x,IF(_xlpm.x&lt;&gt;"",TRIM(CLEAN(LEFT(_xlpm.x,FIND(".",_xlpm.x &amp; ".")-1))),""))))))</f>
        <v/>
      </c>
      <c r="D986">
        <v>6.3099999999999898</v>
      </c>
      <c r="E986">
        <v>1.66</v>
      </c>
      <c r="F986" t="str">
        <f>_xlfn.LET(_xlpm.raw,_xlfn.XLOOKUP(A986,SITE1!$C$4:$C$1313,SITE1!$E$4:$E$1313),_xlpm.cleanRaw,SUBSTITUTE(SUBSTITUTE(_xlpm.raw,"_PIN","."),"PIN","."),_xlpm.mainPart,MID(_xlpm.cleanRaw,2,FIND(".",_xlpm.cleanRaw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6" t="str">
        <f>_xlfn.LET(_xlpm.raw,_xlfn.XLOOKUP(A986,SITE3!$C$4:$C$1313,SITE3!$E$4:$E$1313),_xlpm.cleanRaw,SUBSTITUTE(SUBSTITUTE(_xlpm.raw,"_PIN","."),"PIN","."),_xlpm.mainPart,MID(_xlpm.cleanRaw,2,FIND(".",_xlpm.cleanRaw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6" t="str">
        <f>_xlfn.LET(_xlpm.raw,_xlfn.XLOOKUP(A986,SITE5!$C$4:$C$1313,SITE5!$E$4:$E$1313),_xlpm.cleanRaw,SUBSTITUTE(SUBSTITUTE(_xlpm.raw,"_PIN","."),"PIN","."),_xlpm.mainPart,MID(_xlpm.cleanRaw,2,FIND(".",_xlpm.cleanRaw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6" t="str">
        <f>""</f>
        <v/>
      </c>
      <c r="J986" t="str">
        <f t="shared" si="15"/>
        <v>E59;VSS;;6.30999999999999;1.66;;;;</v>
      </c>
    </row>
    <row r="987" spans="1:10">
      <c r="A987" t="s">
        <v>5399</v>
      </c>
      <c r="B987" t="str">
        <f>_xlfn.XLOOKUP(A987,SITE1!$R$4:$R$1313,SITE1!$S$4:$S$1313)</f>
        <v>VSS</v>
      </c>
      <c r="C987" t="str" cm="1">
        <f t="array" ref="C987">_xlfn.TEXTJOIN(",",TRUE,_xlfn.UNIQUE(TRANSPOSE(_xlfn.MAP(_xlfn.XLOOKUP(A987,SITE1!$C$4:$C$1313,SITE1!$F$4:$L$1313),_xlfn.LAMBDA(_xlpm.x,IF(_xlpm.x&lt;&gt;"",TRIM(CLEAN(LEFT(_xlpm.x,FIND(".",_xlpm.x &amp; ".")-1))),""))))))</f>
        <v/>
      </c>
      <c r="D987">
        <v>5.3099999999999898</v>
      </c>
      <c r="E987">
        <v>1.66</v>
      </c>
      <c r="F987" t="str">
        <f>_xlfn.LET(_xlpm.raw,_xlfn.XLOOKUP(A987,SITE1!$C$4:$C$1313,SITE1!$E$4:$E$1313),_xlpm.cleanRaw,SUBSTITUTE(SUBSTITUTE(_xlpm.raw,"_PIN","."),"PIN","."),_xlpm.mainPart,MID(_xlpm.cleanRaw,2,FIND(".",_xlpm.cleanRaw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7" t="str">
        <f>_xlfn.LET(_xlpm.raw,_xlfn.XLOOKUP(A987,SITE3!$C$4:$C$1313,SITE3!$E$4:$E$1313),_xlpm.cleanRaw,SUBSTITUTE(SUBSTITUTE(_xlpm.raw,"_PIN","."),"PIN","."),_xlpm.mainPart,MID(_xlpm.cleanRaw,2,FIND(".",_xlpm.cleanRaw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7" t="str">
        <f>_xlfn.LET(_xlpm.raw,_xlfn.XLOOKUP(A987,SITE5!$C$4:$C$1313,SITE5!$E$4:$E$1313),_xlpm.cleanRaw,SUBSTITUTE(SUBSTITUTE(_xlpm.raw,"_PIN","."),"PIN","."),_xlpm.mainPart,MID(_xlpm.cleanRaw,2,FIND(".",_xlpm.cleanRaw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7" t="str">
        <f>""</f>
        <v/>
      </c>
      <c r="J987" t="str">
        <f t="shared" si="15"/>
        <v>E61;VSS;;5.30999999999999;1.66;;;;</v>
      </c>
    </row>
    <row r="988" spans="1:10">
      <c r="A988" t="s">
        <v>5400</v>
      </c>
      <c r="B988" t="str">
        <f>_xlfn.XLOOKUP(A988,SITE1!$R$4:$R$1313,SITE1!$S$4:$S$1313)</f>
        <v>VSS</v>
      </c>
      <c r="C988" t="str" cm="1">
        <f t="array" ref="C988">_xlfn.TEXTJOIN(",",TRUE,_xlfn.UNIQUE(TRANSPOSE(_xlfn.MAP(_xlfn.XLOOKUP(A988,SITE1!$C$4:$C$1313,SITE1!$F$4:$L$1313),_xlfn.LAMBDA(_xlpm.x,IF(_xlpm.x&lt;&gt;"",TRIM(CLEAN(LEFT(_xlpm.x,FIND(".",_xlpm.x &amp; ".")-1))),""))))))</f>
        <v/>
      </c>
      <c r="D988">
        <v>4.3099999999999898</v>
      </c>
      <c r="E988">
        <v>1.66</v>
      </c>
      <c r="F988" t="str">
        <f>_xlfn.LET(_xlpm.raw,_xlfn.XLOOKUP(A988,SITE1!$C$4:$C$1313,SITE1!$E$4:$E$1313),_xlpm.cleanRaw,SUBSTITUTE(SUBSTITUTE(_xlpm.raw,"_PIN","."),"PIN","."),_xlpm.mainPart,MID(_xlpm.cleanRaw,2,FIND(".",_xlpm.cleanRaw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8" t="str">
        <f>_xlfn.LET(_xlpm.raw,_xlfn.XLOOKUP(A988,SITE3!$C$4:$C$1313,SITE3!$E$4:$E$1313),_xlpm.cleanRaw,SUBSTITUTE(SUBSTITUTE(_xlpm.raw,"_PIN","."),"PIN","."),_xlpm.mainPart,MID(_xlpm.cleanRaw,2,FIND(".",_xlpm.cleanRaw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8" t="str">
        <f>_xlfn.LET(_xlpm.raw,_xlfn.XLOOKUP(A988,SITE5!$C$4:$C$1313,SITE5!$E$4:$E$1313),_xlpm.cleanRaw,SUBSTITUTE(SUBSTITUTE(_xlpm.raw,"_PIN","."),"PIN","."),_xlpm.mainPart,MID(_xlpm.cleanRaw,2,FIND(".",_xlpm.cleanRaw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8" t="str">
        <f>""</f>
        <v/>
      </c>
      <c r="J988" t="str">
        <f t="shared" si="15"/>
        <v>E63;VSS;;4.30999999999999;1.66;;;;</v>
      </c>
    </row>
    <row r="989" spans="1:10">
      <c r="A989" t="s">
        <v>5401</v>
      </c>
      <c r="B989" t="str">
        <f>_xlfn.XLOOKUP(A989,SITE1!$R$4:$R$1313,SITE1!$S$4:$S$1313)</f>
        <v>VSS</v>
      </c>
      <c r="C989" t="str" cm="1">
        <f t="array" ref="C989">_xlfn.TEXTJOIN(",",TRUE,_xlfn.UNIQUE(TRANSPOSE(_xlfn.MAP(_xlfn.XLOOKUP(A989,SITE1!$C$4:$C$1313,SITE1!$F$4:$L$1313),_xlfn.LAMBDA(_xlpm.x,IF(_xlpm.x&lt;&gt;"",TRIM(CLEAN(LEFT(_xlpm.x,FIND(".",_xlpm.x &amp; ".")-1))),""))))))</f>
        <v/>
      </c>
      <c r="D989">
        <v>3.3099999999999898</v>
      </c>
      <c r="E989">
        <v>1.66</v>
      </c>
      <c r="F989" t="str">
        <f>_xlfn.LET(_xlpm.raw,_xlfn.XLOOKUP(A989,SITE1!$C$4:$C$1313,SITE1!$E$4:$E$1313),_xlpm.cleanRaw,SUBSTITUTE(SUBSTITUTE(_xlpm.raw,"_PIN","."),"PIN","."),_xlpm.mainPart,MID(_xlpm.cleanRaw,2,FIND(".",_xlpm.cleanRaw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9" t="str">
        <f>_xlfn.LET(_xlpm.raw,_xlfn.XLOOKUP(A989,SITE3!$C$4:$C$1313,SITE3!$E$4:$E$1313),_xlpm.cleanRaw,SUBSTITUTE(SUBSTITUTE(_xlpm.raw,"_PIN","."),"PIN","."),_xlpm.mainPart,MID(_xlpm.cleanRaw,2,FIND(".",_xlpm.cleanRaw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9" t="str">
        <f>_xlfn.LET(_xlpm.raw,_xlfn.XLOOKUP(A989,SITE5!$C$4:$C$1313,SITE5!$E$4:$E$1313),_xlpm.cleanRaw,SUBSTITUTE(SUBSTITUTE(_xlpm.raw,"_PIN","."),"PIN","."),_xlpm.mainPart,MID(_xlpm.cleanRaw,2,FIND(".",_xlpm.cleanRaw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9" t="str">
        <f>""</f>
        <v/>
      </c>
      <c r="J989" t="str">
        <f t="shared" si="15"/>
        <v>E65;VSS;;3.30999999999999;1.66;;;;</v>
      </c>
    </row>
    <row r="990" spans="1:10">
      <c r="A990" t="s">
        <v>4664</v>
      </c>
      <c r="B990" t="str">
        <f>_xlfn.XLOOKUP(A990,SITE1!$R$4:$R$1313,SITE1!$S$4:$S$1313)</f>
        <v>PCIE2UP_PLLOBSP_EXTCLKP</v>
      </c>
      <c r="C990" t="str" cm="1">
        <f t="array" ref="C990">_xlfn.TEXTJOIN(",",TRUE,_xlfn.UNIQUE(TRANSPOSE(_xlfn.MAP(_xlfn.XLOOKUP(A990,SITE1!$C$4:$C$1313,SITE1!$F$4:$L$1313),_xlfn.LAMBDA(_xlpm.x,IF(_xlpm.x&lt;&gt;"",TRIM(CLEAN(LEFT(_xlpm.x,FIND(".",_xlpm.x &amp; ".")-1))),""))))))</f>
        <v>SMPA14,RA215</v>
      </c>
      <c r="D990">
        <v>2.3099999999999898</v>
      </c>
      <c r="E990">
        <v>1.66</v>
      </c>
      <c r="F990" t="str">
        <f>_xlfn.LET(_xlpm.raw,_xlfn.XLOOKUP(A990,SITE1!$C$4:$C$1313,SITE1!$E$4:$E$1313),_xlpm.cleanRaw,SUBSTITUTE(SUBSTITUTE(_xlpm.raw,"_PIN","."),"PIN","."),_xlpm.mainPart,MID(_xlpm.cleanRaw,2,FIND(".",_xlpm.cleanRaw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G990" t="str">
        <f>_xlfn.LET(_xlpm.raw,_xlfn.XLOOKUP(A990,SITE3!$C$4:$C$1313,SITE3!$E$4:$E$1313),_xlpm.cleanRaw,SUBSTITUTE(SUBSTITUTE(_xlpm.raw,"_PIN","."),"PIN","."),_xlpm.mainPart,MID(_xlpm.cleanRaw,2,FIND(".",_xlpm.cleanRaw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506014</v>
      </c>
      <c r="H990" t="str">
        <f>_xlfn.LET(_xlpm.raw,_xlfn.XLOOKUP(A990,SITE5!$C$4:$C$1313,SITE5!$E$4:$E$1313),_xlpm.cleanRaw,SUBSTITUTE(SUBSTITUTE(_xlpm.raw,"_PIN","."),"PIN","."),_xlpm.mainPart,MID(_xlpm.cleanRaw,2,FIND(".",_xlpm.cleanRaw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807014</v>
      </c>
      <c r="I990" t="str">
        <f>""</f>
        <v/>
      </c>
      <c r="J990" t="str">
        <f t="shared" si="15"/>
        <v>E67;PCIE2UP_PLLOBSP_EXTCLKP;SMPA14,RA215;2.30999999999999;1.66;509012;506014;807014;</v>
      </c>
    </row>
    <row r="991" spans="1:10">
      <c r="A991" t="s">
        <v>29</v>
      </c>
      <c r="B991" t="str">
        <f>_xlfn.XLOOKUP(A991,SITE1!$R$4:$R$1313,SITE1!$S$4:$S$1313)</f>
        <v>SPI0_IO_2</v>
      </c>
      <c r="C991" t="str" cm="1">
        <f t="array" ref="C991">_xlfn.TEXTJOIN(",",TRUE,_xlfn.UNIQUE(TRANSPOSE(_xlfn.MAP(_xlfn.XLOOKUP(A991,SITE1!$C$4:$C$1313,SITE1!$F$4:$L$1313),_xlfn.LAMBDA(_xlpm.x,IF(_xlpm.x&lt;&gt;"",TRIM(CLEAN(LEFT(_xlpm.x,FIND(".",_xlpm.x &amp; ".")-1))),""))))))</f>
        <v>KA9,JA1</v>
      </c>
      <c r="D991">
        <v>31.161999999999999</v>
      </c>
      <c r="E991">
        <v>1.9239999999999999</v>
      </c>
      <c r="F991" t="str">
        <f>_xlfn.LET(_xlpm.raw,_xlfn.XLOOKUP(A991,SITE1!$C$4:$C$1313,SITE1!$E$4:$E$1313),_xlpm.cleanRaw,SUBSTITUTE(SUBSTITUTE(_xlpm.raw,"_PIN","."),"PIN","."),_xlpm.mainPart,MID(_xlpm.cleanRaw,2,FIND(".",_xlpm.cleanRaw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608049</v>
      </c>
      <c r="G991" t="str">
        <f>_xlfn.LET(_xlpm.raw,_xlfn.XLOOKUP(A991,SITE3!$C$4:$C$1313,SITE3!$E$4:$E$1313),_xlpm.cleanRaw,SUBSTITUTE(SUBSTITUTE(_xlpm.raw,"_PIN","."),"PIN","."),_xlpm.mainPart,MID(_xlpm.cleanRaw,2,FIND(".",_xlpm.cleanRaw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803128</v>
      </c>
      <c r="H991" t="str">
        <f>_xlfn.LET(_xlpm.raw,_xlfn.XLOOKUP(A991,SITE5!$C$4:$C$1313,SITE5!$E$4:$E$1313),_xlpm.cleanRaw,SUBSTITUTE(SUBSTITUTE(_xlpm.raw,"_PIN","."),"PIN","."),_xlpm.mainPart,MID(_xlpm.cleanRaw,2,FIND(".",_xlpm.cleanRaw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708052</v>
      </c>
      <c r="I991" t="str">
        <f>""</f>
        <v/>
      </c>
      <c r="J991" t="str">
        <f t="shared" si="15"/>
        <v>F5;SPI0_IO_2;KA9,JA1;31.162;1.924;608049;803128;708052;</v>
      </c>
    </row>
    <row r="992" spans="1:10">
      <c r="A992" t="s">
        <v>4819</v>
      </c>
      <c r="B992" t="str">
        <f>_xlfn.XLOOKUP(A992,SITE1!$R$4:$R$1313,SITE1!$S$4:$S$1313)</f>
        <v>RSVD</v>
      </c>
      <c r="C992" t="str" cm="1">
        <f t="array" ref="C992">_xlfn.TEXTJOIN(",",TRUE,_xlfn.UNIQUE(TRANSPOSE(_xlfn.MAP(_xlfn.XLOOKUP(A992,SITE1!$C$4:$C$1313,SITE1!$F$4:$L$1313),_xlfn.LAMBDA(_xlpm.x,IF(_xlpm.x&lt;&gt;"",TRIM(CLEAN(LEFT(_xlpm.x,FIND(".",_xlpm.x &amp; ".")-1))),""))))))</f>
        <v/>
      </c>
      <c r="D992">
        <v>29.909999999999901</v>
      </c>
      <c r="E992">
        <v>2.0249999999999999</v>
      </c>
      <c r="F992" t="str">
        <f>_xlfn.LET(_xlpm.raw,_xlfn.XLOOKUP(A992,SITE1!$C$4:$C$1313,SITE1!$E$4:$E$1313),_xlpm.cleanRaw,SUBSTITUTE(SUBSTITUTE(_xlpm.raw,"_PIN","."),"PIN","."),_xlpm.mainPart,MID(_xlpm.cleanRaw,2,FIND(".",_xlpm.cleanRaw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2" t="str">
        <f>_xlfn.LET(_xlpm.raw,_xlfn.XLOOKUP(A992,SITE3!$C$4:$C$1313,SITE3!$E$4:$E$1313),_xlpm.cleanRaw,SUBSTITUTE(SUBSTITUTE(_xlpm.raw,"_PIN","."),"PIN","."),_xlpm.mainPart,MID(_xlpm.cleanRaw,2,FIND(".",_xlpm.cleanRaw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2" t="str">
        <f>_xlfn.LET(_xlpm.raw,_xlfn.XLOOKUP(A992,SITE5!$C$4:$C$1313,SITE5!$E$4:$E$1313),_xlpm.cleanRaw,SUBSTITUTE(SUBSTITUTE(_xlpm.raw,"_PIN","."),"PIN","."),_xlpm.mainPart,MID(_xlpm.cleanRaw,2,FIND(".",_xlpm.cleanRaw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2" t="str">
        <f>""</f>
        <v/>
      </c>
      <c r="J992" t="str">
        <f t="shared" si="15"/>
        <v>F8;RSVD;;29.9099999999999;2.025;;;;</v>
      </c>
    </row>
    <row r="993" spans="1:10">
      <c r="A993" t="s">
        <v>4818</v>
      </c>
      <c r="B993" t="str">
        <f>_xlfn.XLOOKUP(A993,SITE1!$R$4:$R$1313,SITE1!$S$4:$S$1313)</f>
        <v>RSVD</v>
      </c>
      <c r="C993" t="str" cm="1">
        <f t="array" ref="C993">_xlfn.TEXTJOIN(",",TRUE,_xlfn.UNIQUE(TRANSPOSE(_xlfn.MAP(_xlfn.XLOOKUP(A993,SITE1!$C$4:$C$1313,SITE1!$F$4:$L$1313),_xlfn.LAMBDA(_xlpm.x,IF(_xlpm.x&lt;&gt;"",TRIM(CLEAN(LEFT(_xlpm.x,FIND(".",_xlpm.x &amp; ".")-1))),""))))))</f>
        <v/>
      </c>
      <c r="D993">
        <v>3.1099999999999901</v>
      </c>
      <c r="E993">
        <v>2.2850000000000001</v>
      </c>
      <c r="F993" t="str">
        <f>_xlfn.LET(_xlpm.raw,_xlfn.XLOOKUP(A993,SITE1!$C$4:$C$1313,SITE1!$E$4:$E$1313),_xlpm.cleanRaw,SUBSTITUTE(SUBSTITUTE(_xlpm.raw,"_PIN","."),"PIN","."),_xlpm.mainPart,MID(_xlpm.cleanRaw,2,FIND(".",_xlpm.cleanRaw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3" t="str">
        <f>_xlfn.LET(_xlpm.raw,_xlfn.XLOOKUP(A993,SITE3!$C$4:$C$1313,SITE3!$E$4:$E$1313),_xlpm.cleanRaw,SUBSTITUTE(SUBSTITUTE(_xlpm.raw,"_PIN","."),"PIN","."),_xlpm.mainPart,MID(_xlpm.cleanRaw,2,FIND(".",_xlpm.cleanRaw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3" t="str">
        <f>_xlfn.LET(_xlpm.raw,_xlfn.XLOOKUP(A993,SITE5!$C$4:$C$1313,SITE5!$E$4:$E$1313),_xlpm.cleanRaw,SUBSTITUTE(SUBSTITUTE(_xlpm.raw,"_PIN","."),"PIN","."),_xlpm.mainPart,MID(_xlpm.cleanRaw,2,FIND(".",_xlpm.cleanRaw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3" t="str">
        <f>""</f>
        <v/>
      </c>
      <c r="J993" t="str">
        <f t="shared" si="15"/>
        <v>F66;RSVD;;3.10999999999999;2.285;;;;</v>
      </c>
    </row>
    <row r="994" spans="1:10">
      <c r="A994" t="s">
        <v>3557</v>
      </c>
      <c r="B994" t="str">
        <f>_xlfn.XLOOKUP(A994,SITE1!$R$4:$R$1313,SITE1!$S$4:$S$1313)</f>
        <v>RSVD</v>
      </c>
      <c r="C994" t="str" cm="1">
        <f t="array" ref="C994">_xlfn.TEXTJOIN(",",TRUE,_xlfn.UNIQUE(TRANSPOSE(_xlfn.MAP(_xlfn.XLOOKUP(A994,SITE1!$C$4:$C$1313,SITE1!$F$4:$L$1313),_xlfn.LAMBDA(_xlpm.x,IF(_xlpm.x&lt;&gt;"",TRIM(CLEAN(LEFT(_xlpm.x,FIND(".",_xlpm.x &amp; ".")-1))),""))))))</f>
        <v/>
      </c>
      <c r="D994">
        <v>1.45799999999999</v>
      </c>
      <c r="E994">
        <v>1.9239999999999999</v>
      </c>
      <c r="F994" t="str">
        <f>_xlfn.LET(_xlpm.raw,_xlfn.XLOOKUP(A994,SITE1!$C$4:$C$1313,SITE1!$E$4:$E$1313),_xlpm.cleanRaw,SUBSTITUTE(SUBSTITUTE(_xlpm.raw,"_PIN","."),"PIN","."),_xlpm.mainPart,MID(_xlpm.cleanRaw,2,FIND(".",_xlpm.cleanRaw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4" t="str">
        <f>_xlfn.LET(_xlpm.raw,_xlfn.XLOOKUP(A994,SITE3!$C$4:$C$1313,SITE3!$E$4:$E$1313),_xlpm.cleanRaw,SUBSTITUTE(SUBSTITUTE(_xlpm.raw,"_PIN","."),"PIN","."),_xlpm.mainPart,MID(_xlpm.cleanRaw,2,FIND(".",_xlpm.cleanRaw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4" t="str">
        <f>_xlfn.LET(_xlpm.raw,_xlfn.XLOOKUP(A994,SITE5!$C$4:$C$1313,SITE5!$E$4:$E$1313),_xlpm.cleanRaw,SUBSTITUTE(SUBSTITUTE(_xlpm.raw,"_PIN","."),"PIN","."),_xlpm.mainPart,MID(_xlpm.cleanRaw,2,FIND(".",_xlpm.cleanRaw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4" t="str">
        <f>""</f>
        <v/>
      </c>
      <c r="J994" t="str">
        <f t="shared" si="15"/>
        <v>F69;RSVD;;1.45799999999999;1.924;;;;</v>
      </c>
    </row>
    <row r="995" spans="1:10">
      <c r="A995" t="s">
        <v>293</v>
      </c>
      <c r="B995" t="str">
        <f>_xlfn.XLOOKUP(A995,SITE1!$R$4:$R$1313,SITE1!$S$4:$S$1313)</f>
        <v>VSS</v>
      </c>
      <c r="C995" t="str" cm="1">
        <f t="array" ref="C995">_xlfn.TEXTJOIN(",",TRUE,_xlfn.UNIQUE(TRANSPOSE(_xlfn.MAP(_xlfn.XLOOKUP(A995,SITE1!$C$4:$C$1313,SITE1!$F$4:$L$1313),_xlfn.LAMBDA(_xlpm.x,IF(_xlpm.x&lt;&gt;"",TRIM(CLEAN(LEFT(_xlpm.x,FIND(".",_xlpm.x &amp; ".")-1))),""))))))</f>
        <v/>
      </c>
      <c r="D995">
        <v>30.665999999999901</v>
      </c>
      <c r="E995">
        <v>2.419</v>
      </c>
      <c r="F995" t="str">
        <f>_xlfn.LET(_xlpm.raw,_xlfn.XLOOKUP(A995,SITE1!$C$4:$C$1313,SITE1!$E$4:$E$1313),_xlpm.cleanRaw,SUBSTITUTE(SUBSTITUTE(_xlpm.raw,"_PIN","."),"PIN","."),_xlpm.mainPart,MID(_xlpm.cleanRaw,2,FIND(".",_xlpm.cleanRaw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5" t="str">
        <f>_xlfn.LET(_xlpm.raw,_xlfn.XLOOKUP(A995,SITE3!$C$4:$C$1313,SITE3!$E$4:$E$1313),_xlpm.cleanRaw,SUBSTITUTE(SUBSTITUTE(_xlpm.raw,"_PIN","."),"PIN","."),_xlpm.mainPart,MID(_xlpm.cleanRaw,2,FIND(".",_xlpm.cleanRaw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5" t="str">
        <f>_xlfn.LET(_xlpm.raw,_xlfn.XLOOKUP(A995,SITE5!$C$4:$C$1313,SITE5!$E$4:$E$1313),_xlpm.cleanRaw,SUBSTITUTE(SUBSTITUTE(_xlpm.raw,"_PIN","."),"PIN","."),_xlpm.mainPart,MID(_xlpm.cleanRaw,2,FIND(".",_xlpm.cleanRaw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5" t="str">
        <f>""</f>
        <v/>
      </c>
      <c r="J995" t="str">
        <f t="shared" si="15"/>
        <v>G6;VSS;;30.6659999999999;2.419;;;;</v>
      </c>
    </row>
    <row r="996" spans="1:10">
      <c r="A996" t="s">
        <v>4836</v>
      </c>
      <c r="B996" t="str">
        <f>_xlfn.XLOOKUP(A996,SITE1!$R$4:$R$1313,SITE1!$S$4:$S$1313)</f>
        <v>SPI0_FLASH_1_CSB</v>
      </c>
      <c r="C996" t="str" cm="1">
        <f t="array" ref="C996">_xlfn.TEXTJOIN(",",TRUE,_xlfn.UNIQUE(TRANSPOSE(_xlfn.MAP(_xlfn.XLOOKUP(A996,SITE1!$C$4:$C$1313,SITE1!$F$4:$L$1313),_xlfn.LAMBDA(_xlpm.x,IF(_xlpm.x&lt;&gt;"",TRIM(CLEAN(LEFT(_xlpm.x,FIND(".",_xlpm.x &amp; ".")-1))),""))))))</f>
        <v/>
      </c>
      <c r="D996">
        <v>30.045999999999999</v>
      </c>
      <c r="E996">
        <v>2.661</v>
      </c>
      <c r="F996" t="str">
        <f>_xlfn.LET(_xlpm.raw,_xlfn.XLOOKUP(A996,SITE1!$C$4:$C$1313,SITE1!$E$4:$E$1313),_xlpm.cleanRaw,SUBSTITUTE(SUBSTITUTE(_xlpm.raw,"_PIN","."),"PIN","."),_xlpm.mainPart,MID(_xlpm.cleanRaw,2,FIND(".",_xlpm.cleanRaw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996" t="str">
        <f>_xlfn.LET(_xlpm.raw,_xlfn.XLOOKUP(A996,SITE3!$C$4:$C$1313,SITE3!$E$4:$E$1313),_xlpm.cleanRaw,SUBSTITUTE(SUBSTITUTE(_xlpm.raw,"_PIN","."),"PIN","."),_xlpm.mainPart,MID(_xlpm.cleanRaw,2,FIND(".",_xlpm.cleanRaw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804033</v>
      </c>
      <c r="H996" t="str">
        <f>_xlfn.LET(_xlpm.raw,_xlfn.XLOOKUP(A996,SITE5!$C$4:$C$1313,SITE5!$E$4:$E$1313),_xlpm.cleanRaw,SUBSTITUTE(SUBSTITUTE(_xlpm.raw,"_PIN","."),"PIN","."),_xlpm.mainPart,MID(_xlpm.cleanRaw,2,FIND(".",_xlpm.cleanRaw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703033</v>
      </c>
      <c r="I996" t="str">
        <f>""</f>
        <v/>
      </c>
      <c r="J996" t="str">
        <f t="shared" si="15"/>
        <v>G7;SPI0_FLASH_1_CSB;;30.046;2.661;607033;804033;703033;</v>
      </c>
    </row>
    <row r="997" spans="1:10">
      <c r="A997" t="s">
        <v>4041</v>
      </c>
      <c r="B997" t="str">
        <f>_xlfn.XLOOKUP(A997,SITE1!$R$4:$R$1313,SITE1!$S$4:$S$1313)</f>
        <v>GPD_6_SLP_AB</v>
      </c>
      <c r="C997" t="str" cm="1">
        <f t="array" ref="C997">_xlfn.TEXTJOIN(",",TRUE,_xlfn.UNIQUE(TRANSPOSE(_xlfn.MAP(_xlfn.XLOOKUP(A997,SITE1!$C$4:$C$1313,SITE1!$F$4:$L$1313),_xlfn.LAMBDA(_xlpm.x,IF(_xlpm.x&lt;&gt;"",TRIM(CLEAN(LEFT(_xlpm.x,FIND(".",_xlpm.x &amp; ".")-1))),""))))))</f>
        <v/>
      </c>
      <c r="D997">
        <v>28.329000000000001</v>
      </c>
      <c r="E997">
        <v>2.661</v>
      </c>
      <c r="F997" t="str">
        <f>_xlfn.LET(_xlpm.raw,_xlfn.XLOOKUP(A997,SITE1!$C$4:$C$1313,SITE1!$E$4:$E$1313),_xlpm.cleanRaw,SUBSTITUTE(SUBSTITUTE(_xlpm.raw,"_PIN","."),"PIN","."),_xlpm.mainPart,MID(_xlpm.cleanRaw,2,FIND(".",_xlpm.cleanRaw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997" t="str">
        <f>_xlfn.LET(_xlpm.raw,_xlfn.XLOOKUP(A997,SITE3!$C$4:$C$1313,SITE3!$E$4:$E$1313),_xlpm.cleanRaw,SUBSTITUTE(SUBSTITUTE(_xlpm.raw,"_PIN","."),"PIN","."),_xlpm.mainPart,MID(_xlpm.cleanRaw,2,FIND(".",_xlpm.cleanRaw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997" t="str">
        <f>_xlfn.LET(_xlpm.raw,_xlfn.XLOOKUP(A997,SITE5!$C$4:$C$1313,SITE5!$E$4:$E$1313),_xlpm.cleanRaw,SUBSTITUTE(SUBSTITUTE(_xlpm.raw,"_PIN","."),"PIN","."),_xlpm.mainPart,MID(_xlpm.cleanRaw,2,FIND(".",_xlpm.cleanRaw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703007</v>
      </c>
      <c r="I997" t="str">
        <f>""</f>
        <v/>
      </c>
      <c r="J997" t="str">
        <f t="shared" si="15"/>
        <v>G11;GPD_6_SLP_AB;;28.329;2.661;607007;804007;703007;</v>
      </c>
    </row>
    <row r="998" spans="1:10">
      <c r="A998" t="s">
        <v>4027</v>
      </c>
      <c r="B998" t="str">
        <f>_xlfn.XLOOKUP(A998,SITE1!$R$4:$R$1313,SITE1!$S$4:$S$1313)</f>
        <v>GPD_0</v>
      </c>
      <c r="C998" t="str" cm="1">
        <f t="array" ref="C998">_xlfn.TEXTJOIN(",",TRUE,_xlfn.UNIQUE(TRANSPOSE(_xlfn.MAP(_xlfn.XLOOKUP(A998,SITE1!$C$4:$C$1313,SITE1!$F$4:$L$1313),_xlfn.LAMBDA(_xlpm.x,IF(_xlpm.x&lt;&gt;"",TRIM(CLEAN(LEFT(_xlpm.x,FIND(".",_xlpm.x &amp; ".")-1))),""))))))</f>
        <v/>
      </c>
      <c r="D998">
        <v>26.611999999999998</v>
      </c>
      <c r="E998">
        <v>2.661</v>
      </c>
      <c r="F998" t="str">
        <f>_xlfn.LET(_xlpm.raw,_xlfn.XLOOKUP(A998,SITE1!$C$4:$C$1313,SITE1!$E$4:$E$1313),_xlpm.cleanRaw,SUBSTITUTE(SUBSTITUTE(_xlpm.raw,"_PIN","."),"PIN","."),_xlpm.mainPart,MID(_xlpm.cleanRaw,2,FIND(".",_xlpm.cleanRaw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998" t="str">
        <f>_xlfn.LET(_xlpm.raw,_xlfn.XLOOKUP(A998,SITE3!$C$4:$C$1313,SITE3!$E$4:$E$1313),_xlpm.cleanRaw,SUBSTITUTE(SUBSTITUTE(_xlpm.raw,"_PIN","."),"PIN","."),_xlpm.mainPart,MID(_xlpm.cleanRaw,2,FIND(".",_xlpm.cleanRaw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998" t="str">
        <f>_xlfn.LET(_xlpm.raw,_xlfn.XLOOKUP(A998,SITE5!$C$4:$C$1313,SITE5!$E$4:$E$1313),_xlpm.cleanRaw,SUBSTITUTE(SUBSTITUTE(_xlpm.raw,"_PIN","."),"PIN","."),_xlpm.mainPart,MID(_xlpm.cleanRaw,2,FIND(".",_xlpm.cleanRaw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703012</v>
      </c>
      <c r="I998" t="str">
        <f>""</f>
        <v/>
      </c>
      <c r="J998" t="str">
        <f t="shared" si="15"/>
        <v>G15;GPD_0;;26.612;2.661;607012;804012;703012;</v>
      </c>
    </row>
    <row r="999" spans="1:10">
      <c r="A999" t="s">
        <v>265</v>
      </c>
      <c r="B999" t="str">
        <f>_xlfn.XLOOKUP(A999,SITE1!$R$4:$R$1313,SITE1!$S$4:$S$1313)</f>
        <v>SRTCRSTB</v>
      </c>
      <c r="C999" t="str" cm="1">
        <f t="array" ref="C999">_xlfn.TEXTJOIN(",",TRUE,_xlfn.UNIQUE(TRANSPOSE(_xlfn.MAP(_xlfn.XLOOKUP(A999,SITE1!$C$4:$C$1313,SITE1!$F$4:$L$1313),_xlfn.LAMBDA(_xlpm.x,IF(_xlpm.x&lt;&gt;"",TRIM(CLEAN(LEFT(_xlpm.x,FIND(".",_xlpm.x &amp; ".")-1))),""))))))</f>
        <v/>
      </c>
      <c r="D999">
        <v>24.895</v>
      </c>
      <c r="E999">
        <v>2.661</v>
      </c>
      <c r="F999" t="str">
        <f>_xlfn.LET(_xlpm.raw,_xlfn.XLOOKUP(A999,SITE1!$C$4:$C$1313,SITE1!$E$4:$E$1313),_xlpm.cleanRaw,SUBSTITUTE(SUBSTITUTE(_xlpm.raw,"_PIN","."),"PIN","."),_xlpm.mainPart,MID(_xlpm.cleanRaw,2,FIND(".",_xlpm.cleanRaw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999" t="str">
        <f>_xlfn.LET(_xlpm.raw,_xlfn.XLOOKUP(A999,SITE3!$C$4:$C$1313,SITE3!$E$4:$E$1313),_xlpm.cleanRaw,SUBSTITUTE(SUBSTITUTE(_xlpm.raw,"_PIN","."),"PIN","."),_xlpm.mainPart,MID(_xlpm.cleanRaw,2,FIND(".",_xlpm.cleanRaw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999" t="str">
        <f>_xlfn.LET(_xlpm.raw,_xlfn.XLOOKUP(A999,SITE5!$C$4:$C$1313,SITE5!$E$4:$E$1313),_xlpm.cleanRaw,SUBSTITUTE(SUBSTITUTE(_xlpm.raw,"_PIN","."),"PIN","."),_xlpm.mainPart,MID(_xlpm.cleanRaw,2,FIND(".",_xlpm.cleanRaw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703010</v>
      </c>
      <c r="I999" t="str">
        <f>""</f>
        <v/>
      </c>
      <c r="J999" t="str">
        <f t="shared" si="15"/>
        <v>G18;SRTCRSTB;;24.895;2.661;607010;804010;703010;</v>
      </c>
    </row>
    <row r="1000" spans="1:10">
      <c r="A1000" t="s">
        <v>81</v>
      </c>
      <c r="B1000" t="str">
        <f>_xlfn.XLOOKUP(A1000,SITE1!$R$4:$R$1313,SITE1!$S$4:$S$1313)</f>
        <v>VSS</v>
      </c>
      <c r="C1000" t="str" cm="1">
        <f t="array" ref="C1000">_xlfn.TEXTJOIN(",",TRUE,_xlfn.UNIQUE(TRANSPOSE(_xlfn.MAP(_xlfn.XLOOKUP(A1000,SITE1!$C$4:$C$1313,SITE1!$F$4:$L$1313),_xlfn.LAMBDA(_xlpm.x,IF(_xlpm.x&lt;&gt;"",TRIM(CLEAN(LEFT(_xlpm.x,FIND(".",_xlpm.x &amp; ".")-1))),""))))))</f>
        <v/>
      </c>
      <c r="D1000">
        <v>23.177999999999901</v>
      </c>
      <c r="E1000">
        <v>2.661</v>
      </c>
      <c r="F1000" t="str">
        <f>_xlfn.LET(_xlpm.raw,_xlfn.XLOOKUP(A1000,SITE1!$C$4:$C$1313,SITE1!$E$4:$E$1313),_xlpm.cleanRaw,SUBSTITUTE(SUBSTITUTE(_xlpm.raw,"_PIN","."),"PIN","."),_xlpm.mainPart,MID(_xlpm.cleanRaw,2,FIND(".",_xlpm.cleanRaw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0" t="str">
        <f>_xlfn.LET(_xlpm.raw,_xlfn.XLOOKUP(A1000,SITE3!$C$4:$C$1313,SITE3!$E$4:$E$1313),_xlpm.cleanRaw,SUBSTITUTE(SUBSTITUTE(_xlpm.raw,"_PIN","."),"PIN","."),_xlpm.mainPart,MID(_xlpm.cleanRaw,2,FIND(".",_xlpm.cleanRaw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0" t="str">
        <f>_xlfn.LET(_xlpm.raw,_xlfn.XLOOKUP(A1000,SITE5!$C$4:$C$1313,SITE5!$E$4:$E$1313),_xlpm.cleanRaw,SUBSTITUTE(SUBSTITUTE(_xlpm.raw,"_PIN","."),"PIN","."),_xlpm.mainPart,MID(_xlpm.cleanRaw,2,FIND(".",_xlpm.cleanRaw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0" t="str">
        <f>""</f>
        <v/>
      </c>
      <c r="J1000" t="str">
        <f t="shared" si="15"/>
        <v>G22;VSS;;23.1779999999999;2.661;;;;</v>
      </c>
    </row>
    <row r="1001" spans="1:10">
      <c r="A1001" t="s">
        <v>306</v>
      </c>
      <c r="B1001" t="str">
        <f>_xlfn.XLOOKUP(A1001,SITE1!$R$4:$R$1313,SITE1!$S$4:$S$1313)</f>
        <v>CLKOUT_SRC_P_9</v>
      </c>
      <c r="C1001" t="str" cm="1">
        <f t="array" ref="C1001">_xlfn.TEXTJOIN(",",TRUE,_xlfn.UNIQUE(TRANSPOSE(_xlfn.MAP(_xlfn.XLOOKUP(A1001,SITE1!$C$4:$C$1313,SITE1!$F$4:$L$1313),_xlfn.LAMBDA(_xlpm.x,IF(_xlpm.x&lt;&gt;"",TRIM(CLEAN(LEFT(_xlpm.x,FIND(".",_xlpm.x &amp; ".")-1))),""))))))</f>
        <v/>
      </c>
      <c r="D1001">
        <v>21.460999999999999</v>
      </c>
      <c r="E1001">
        <v>2.661</v>
      </c>
      <c r="F1001" t="str">
        <f>_xlfn.LET(_xlpm.raw,_xlfn.XLOOKUP(A1001,SITE1!$C$4:$C$1313,SITE1!$E$4:$E$1313),_xlpm.cleanRaw,SUBSTITUTE(SUBSTITUTE(_xlpm.raw,"_PIN","."),"PIN","."),_xlpm.mainPart,MID(_xlpm.cleanRaw,2,FIND(".",_xlpm.cleanRaw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1001" t="str">
        <f>_xlfn.LET(_xlpm.raw,_xlfn.XLOOKUP(A1001,SITE3!$C$4:$C$1313,SITE3!$E$4:$E$1313),_xlpm.cleanRaw,SUBSTITUTE(SUBSTITUTE(_xlpm.raw,"_PIN","."),"PIN","."),_xlpm.mainPart,MID(_xlpm.cleanRaw,2,FIND(".",_xlpm.cleanRaw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806115</v>
      </c>
      <c r="H1001" t="str">
        <f>_xlfn.LET(_xlpm.raw,_xlfn.XLOOKUP(A1001,SITE5!$C$4:$C$1313,SITE5!$E$4:$E$1313),_xlpm.cleanRaw,SUBSTITUTE(SUBSTITUTE(_xlpm.raw,"_PIN","."),"PIN","."),_xlpm.mainPart,MID(_xlpm.cleanRaw,2,FIND(".",_xlpm.cleanRaw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I1001" t="str">
        <f>""</f>
        <v/>
      </c>
      <c r="J1001" t="str">
        <f t="shared" si="15"/>
        <v>G26;CLKOUT_SRC_P_9;;21.461;2.661;609117;806115;701117;</v>
      </c>
    </row>
    <row r="1002" spans="1:10">
      <c r="A1002" t="s">
        <v>5403</v>
      </c>
      <c r="B1002" t="str">
        <f>_xlfn.XLOOKUP(A1002,SITE1!$R$4:$R$1313,SITE1!$S$4:$S$1313)</f>
        <v>VSS</v>
      </c>
      <c r="C1002" t="str" cm="1">
        <f t="array" ref="C1002">_xlfn.TEXTJOIN(",",TRUE,_xlfn.UNIQUE(TRANSPOSE(_xlfn.MAP(_xlfn.XLOOKUP(A1002,SITE1!$C$4:$C$1313,SITE1!$F$4:$L$1313),_xlfn.LAMBDA(_xlpm.x,IF(_xlpm.x&lt;&gt;"",TRIM(CLEAN(LEFT(_xlpm.x,FIND(".",_xlpm.x &amp; ".")-1))),""))))))</f>
        <v/>
      </c>
      <c r="D1002">
        <v>19.744</v>
      </c>
      <c r="E1002">
        <v>2.661</v>
      </c>
      <c r="F1002" t="str">
        <f>_xlfn.LET(_xlpm.raw,_xlfn.XLOOKUP(A1002,SITE1!$C$4:$C$1313,SITE1!$E$4:$E$1313),_xlpm.cleanRaw,SUBSTITUTE(SUBSTITUTE(_xlpm.raw,"_PIN","."),"PIN","."),_xlpm.mainPart,MID(_xlpm.cleanRaw,2,FIND(".",_xlpm.cleanRaw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2" t="str">
        <f>_xlfn.LET(_xlpm.raw,_xlfn.XLOOKUP(A1002,SITE3!$C$4:$C$1313,SITE3!$E$4:$E$1313),_xlpm.cleanRaw,SUBSTITUTE(SUBSTITUTE(_xlpm.raw,"_PIN","."),"PIN","."),_xlpm.mainPart,MID(_xlpm.cleanRaw,2,FIND(".",_xlpm.cleanRaw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2" t="str">
        <f>_xlfn.LET(_xlpm.raw,_xlfn.XLOOKUP(A1002,SITE5!$C$4:$C$1313,SITE5!$E$4:$E$1313),_xlpm.cleanRaw,SUBSTITUTE(SUBSTITUTE(_xlpm.raw,"_PIN","."),"PIN","."),_xlpm.mainPart,MID(_xlpm.cleanRaw,2,FIND(".",_xlpm.cleanRaw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2" t="str">
        <f>""</f>
        <v/>
      </c>
      <c r="J1002" t="str">
        <f t="shared" si="15"/>
        <v>G29;VSS;;19.744;2.661;;;;</v>
      </c>
    </row>
    <row r="1003" spans="1:10">
      <c r="A1003" t="s">
        <v>3964</v>
      </c>
      <c r="B1003" t="str">
        <f>_xlfn.XLOOKUP(A1003,SITE1!$R$4:$R$1313,SITE1!$S$4:$S$1313)</f>
        <v>CLKOUT_SRC_P_2</v>
      </c>
      <c r="C1003" t="str" cm="1">
        <f t="array" ref="C1003">_xlfn.TEXTJOIN(",",TRUE,_xlfn.UNIQUE(TRANSPOSE(_xlfn.MAP(_xlfn.XLOOKUP(A1003,SITE1!$C$4:$C$1313,SITE1!$F$4:$L$1313),_xlfn.LAMBDA(_xlpm.x,IF(_xlpm.x&lt;&gt;"",TRIM(CLEAN(LEFT(_xlpm.x,FIND(".",_xlpm.x &amp; ".")-1))),""))))))</f>
        <v/>
      </c>
      <c r="D1003">
        <v>18.026999999999902</v>
      </c>
      <c r="E1003">
        <v>2.661</v>
      </c>
      <c r="F1003" t="str">
        <f>_xlfn.LET(_xlpm.raw,_xlfn.XLOOKUP(A1003,SITE1!$C$4:$C$1313,SITE1!$E$4:$E$1313),_xlpm.cleanRaw,SUBSTITUTE(SUBSTITUTE(_xlpm.raw,"_PIN","."),"PIN","."),_xlpm.mainPart,MID(_xlpm.cleanRaw,2,FIND(".",_xlpm.cleanRaw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1003" t="str">
        <f>_xlfn.LET(_xlpm.raw,_xlfn.XLOOKUP(A1003,SITE3!$C$4:$C$1313,SITE3!$E$4:$E$1313),_xlpm.cleanRaw,SUBSTITUTE(SUBSTITUTE(_xlpm.raw,"_PIN","."),"PIN","."),_xlpm.mainPart,MID(_xlpm.cleanRaw,2,FIND(".",_xlpm.cleanRaw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806100</v>
      </c>
      <c r="H1003" t="str">
        <f>_xlfn.LET(_xlpm.raw,_xlfn.XLOOKUP(A1003,SITE5!$C$4:$C$1313,SITE5!$E$4:$E$1313),_xlpm.cleanRaw,SUBSTITUTE(SUBSTITUTE(_xlpm.raw,"_PIN","."),"PIN","."),_xlpm.mainPart,MID(_xlpm.cleanRaw,2,FIND(".",_xlpm.cleanRaw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I1003" t="str">
        <f>""</f>
        <v/>
      </c>
      <c r="J1003" t="str">
        <f t="shared" si="15"/>
        <v>G33;CLKOUT_SRC_P_2;;18.0269999999999;2.661;609100;806100;701100;</v>
      </c>
    </row>
    <row r="1004" spans="1:10">
      <c r="A1004" t="s">
        <v>5404</v>
      </c>
      <c r="B1004" t="str">
        <f>_xlfn.XLOOKUP(A1004,SITE1!$R$4:$R$1313,SITE1!$S$4:$S$1313)</f>
        <v>VSS</v>
      </c>
      <c r="C1004" t="str" cm="1">
        <f t="array" ref="C1004">_xlfn.TEXTJOIN(",",TRUE,_xlfn.UNIQUE(TRANSPOSE(_xlfn.MAP(_xlfn.XLOOKUP(A1004,SITE1!$C$4:$C$1313,SITE1!$F$4:$L$1313),_xlfn.LAMBDA(_xlpm.x,IF(_xlpm.x&lt;&gt;"",TRIM(CLEAN(LEFT(_xlpm.x,FIND(".",_xlpm.x &amp; ".")-1))),""))))))</f>
        <v/>
      </c>
      <c r="D1004">
        <v>16.309999999999999</v>
      </c>
      <c r="E1004">
        <v>2.661</v>
      </c>
      <c r="F1004" t="str">
        <f>_xlfn.LET(_xlpm.raw,_xlfn.XLOOKUP(A1004,SITE1!$C$4:$C$1313,SITE1!$E$4:$E$1313),_xlpm.cleanRaw,SUBSTITUTE(SUBSTITUTE(_xlpm.raw,"_PIN","."),"PIN","."),_xlpm.mainPart,MID(_xlpm.cleanRaw,2,FIND(".",_xlpm.cleanRaw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4" t="str">
        <f>_xlfn.LET(_xlpm.raw,_xlfn.XLOOKUP(A1004,SITE3!$C$4:$C$1313,SITE3!$E$4:$E$1313),_xlpm.cleanRaw,SUBSTITUTE(SUBSTITUTE(_xlpm.raw,"_PIN","."),"PIN","."),_xlpm.mainPart,MID(_xlpm.cleanRaw,2,FIND(".",_xlpm.cleanRaw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4" t="str">
        <f>_xlfn.LET(_xlpm.raw,_xlfn.XLOOKUP(A1004,SITE5!$C$4:$C$1313,SITE5!$E$4:$E$1313),_xlpm.cleanRaw,SUBSTITUTE(SUBSTITUTE(_xlpm.raw,"_PIN","."),"PIN","."),_xlpm.mainPart,MID(_xlpm.cleanRaw,2,FIND(".",_xlpm.cleanRaw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4" t="str">
        <f>""</f>
        <v/>
      </c>
      <c r="J1004" t="str">
        <f t="shared" si="15"/>
        <v>G37;VSS;;16.31;2.661;;;;</v>
      </c>
    </row>
    <row r="1005" spans="1:10">
      <c r="A1005" t="s">
        <v>261</v>
      </c>
      <c r="B1005" t="str">
        <f>_xlfn.XLOOKUP(A1005,SITE1!$R$4:$R$1313,SITE1!$S$4:$S$1313)</f>
        <v>CLKOUT_SRC_P_5</v>
      </c>
      <c r="C1005" t="str" cm="1">
        <f t="array" ref="C1005">_xlfn.TEXTJOIN(",",TRUE,_xlfn.UNIQUE(TRANSPOSE(_xlfn.MAP(_xlfn.XLOOKUP(A1005,SITE1!$C$4:$C$1313,SITE1!$F$4:$L$1313),_xlfn.LAMBDA(_xlpm.x,IF(_xlpm.x&lt;&gt;"",TRIM(CLEAN(LEFT(_xlpm.x,FIND(".",_xlpm.x &amp; ".")-1))),""))))))</f>
        <v/>
      </c>
      <c r="D1005">
        <v>14.5929999999999</v>
      </c>
      <c r="E1005">
        <v>2.661</v>
      </c>
      <c r="F1005" t="str">
        <f>_xlfn.LET(_xlpm.raw,_xlfn.XLOOKUP(A1005,SITE1!$C$4:$C$1313,SITE1!$E$4:$E$1313),_xlpm.cleanRaw,SUBSTITUTE(SUBSTITUTE(_xlpm.raw,"_PIN","."),"PIN","."),_xlpm.mainPart,MID(_xlpm.cleanRaw,2,FIND(".",_xlpm.cleanRaw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1005" t="str">
        <f>_xlfn.LET(_xlpm.raw,_xlfn.XLOOKUP(A1005,SITE3!$C$4:$C$1313,SITE3!$E$4:$E$1313),_xlpm.cleanRaw,SUBSTITUTE(SUBSTITUTE(_xlpm.raw,"_PIN","."),"PIN","."),_xlpm.mainPart,MID(_xlpm.cleanRaw,2,FIND(".",_xlpm.cleanRaw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806096</v>
      </c>
      <c r="H1005" t="str">
        <f>_xlfn.LET(_xlpm.raw,_xlfn.XLOOKUP(A1005,SITE5!$C$4:$C$1313,SITE5!$E$4:$E$1313),_xlpm.cleanRaw,SUBSTITUTE(SUBSTITUTE(_xlpm.raw,"_PIN","."),"PIN","."),_xlpm.mainPart,MID(_xlpm.cleanRaw,2,FIND(".",_xlpm.cleanRaw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1005" t="str">
        <f>""</f>
        <v/>
      </c>
      <c r="J1005" t="str">
        <f t="shared" si="15"/>
        <v>G40;CLKOUT_SRC_P_5;;14.5929999999999;2.661;609093;806096;701093;</v>
      </c>
    </row>
    <row r="1006" spans="1:10">
      <c r="A1006" t="s">
        <v>5488</v>
      </c>
      <c r="B1006" t="str">
        <f>_xlfn.XLOOKUP(A1006,SITE1!$R$4:$R$1313,SITE1!$S$4:$S$1313)</f>
        <v>XCLK_BIASREF</v>
      </c>
      <c r="C1006" t="str" cm="1">
        <f t="array" ref="C1006">_xlfn.TEXTJOIN(",",TRUE,_xlfn.UNIQUE(TRANSPOSE(_xlfn.MAP(_xlfn.XLOOKUP(A1006,SITE1!$C$4:$C$1313,SITE1!$F$4:$L$1313),_xlfn.LAMBDA(_xlpm.x,IF(_xlpm.x&lt;&gt;"",TRIM(CLEAN(LEFT(_xlpm.x,FIND(".",_xlpm.x &amp; ".")-1))),""))))))</f>
        <v>RA16</v>
      </c>
      <c r="D1006">
        <v>12.8759999999999</v>
      </c>
      <c r="E1006">
        <v>2.661</v>
      </c>
      <c r="F1006" t="str">
        <f>_xlfn.LET(_xlpm.raw,_xlfn.XLOOKUP(A1006,SITE1!$C$4:$C$1313,SITE1!$E$4:$E$1313),_xlpm.cleanRaw,SUBSTITUTE(SUBSTITUTE(_xlpm.raw,"_PIN","."),"PIN","."),_xlpm.mainPart,MID(_xlpm.cleanRaw,2,FIND(".",_xlpm.cleanRaw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6" t="str">
        <f>_xlfn.LET(_xlpm.raw,_xlfn.XLOOKUP(A1006,SITE3!$C$4:$C$1313,SITE3!$E$4:$E$1313),_xlpm.cleanRaw,SUBSTITUTE(SUBSTITUTE(_xlpm.raw,"_PIN","."),"PIN","."),_xlpm.mainPart,MID(_xlpm.cleanRaw,2,FIND(".",_xlpm.cleanRaw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6" t="str">
        <f>_xlfn.LET(_xlpm.raw,_xlfn.XLOOKUP(A1006,SITE5!$C$4:$C$1313,SITE5!$E$4:$E$1313),_xlpm.cleanRaw,SUBSTITUTE(SUBSTITUTE(_xlpm.raw,"_PIN","."),"PIN","."),_xlpm.mainPart,MID(_xlpm.cleanRaw,2,FIND(".",_xlpm.cleanRaw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6" t="str">
        <f>""</f>
        <v/>
      </c>
      <c r="J1006" t="str">
        <f t="shared" si="15"/>
        <v>G44;XCLK_BIASREF;RA16;12.8759999999999;2.661;;;;</v>
      </c>
    </row>
    <row r="1007" spans="1:10">
      <c r="A1007" t="s">
        <v>3489</v>
      </c>
      <c r="B1007" t="str">
        <f>_xlfn.XLOOKUP(A1007,SITE1!$R$4:$R$1313,SITE1!$S$4:$S$1313)</f>
        <v>VSS</v>
      </c>
      <c r="C1007" t="str" cm="1">
        <f t="array" ref="C1007">_xlfn.TEXTJOIN(",",TRUE,_xlfn.UNIQUE(TRANSPOSE(_xlfn.MAP(_xlfn.XLOOKUP(A1007,SITE1!$C$4:$C$1313,SITE1!$F$4:$L$1313),_xlfn.LAMBDA(_xlpm.x,IF(_xlpm.x&lt;&gt;"",TRIM(CLEAN(LEFT(_xlpm.x,FIND(".",_xlpm.x &amp; ".")-1))),""))))))</f>
        <v/>
      </c>
      <c r="D1007">
        <v>11.158999999999899</v>
      </c>
      <c r="E1007">
        <v>2.661</v>
      </c>
      <c r="F1007" t="str">
        <f>_xlfn.LET(_xlpm.raw,_xlfn.XLOOKUP(A1007,SITE1!$C$4:$C$1313,SITE1!$E$4:$E$1313),_xlpm.cleanRaw,SUBSTITUTE(SUBSTITUTE(_xlpm.raw,"_PIN","."),"PIN","."),_xlpm.mainPart,MID(_xlpm.cleanRaw,2,FIND(".",_xlpm.cleanRaw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7" t="str">
        <f>_xlfn.LET(_xlpm.raw,_xlfn.XLOOKUP(A1007,SITE3!$C$4:$C$1313,SITE3!$E$4:$E$1313),_xlpm.cleanRaw,SUBSTITUTE(SUBSTITUTE(_xlpm.raw,"_PIN","."),"PIN","."),_xlpm.mainPart,MID(_xlpm.cleanRaw,2,FIND(".",_xlpm.cleanRaw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7" t="str">
        <f>_xlfn.LET(_xlpm.raw,_xlfn.XLOOKUP(A1007,SITE5!$C$4:$C$1313,SITE5!$E$4:$E$1313),_xlpm.cleanRaw,SUBSTITUTE(SUBSTITUTE(_xlpm.raw,"_PIN","."),"PIN","."),_xlpm.mainPart,MID(_xlpm.cleanRaw,2,FIND(".",_xlpm.cleanRaw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7" t="str">
        <f>""</f>
        <v/>
      </c>
      <c r="J1007" t="str">
        <f t="shared" si="15"/>
        <v>G48;VSS;;11.1589999999999;2.661;;;;</v>
      </c>
    </row>
    <row r="1008" spans="1:10">
      <c r="A1008" t="s">
        <v>3486</v>
      </c>
      <c r="B1008" t="str">
        <f>_xlfn.XLOOKUP(A1008,SITE1!$R$4:$R$1313,SITE1!$S$4:$S$1313)</f>
        <v>PCIEUP_0_TXP</v>
      </c>
      <c r="C1008" t="str" cm="1">
        <f t="array" ref="C1008">_xlfn.TEXTJOIN(",",TRUE,_xlfn.UNIQUE(TRANSPOSE(_xlfn.MAP(_xlfn.XLOOKUP(A1008,SITE1!$C$4:$C$1313,SITE1!$F$4:$L$1313),_xlfn.LAMBDA(_xlpm.x,IF(_xlpm.x&lt;&gt;"",TRIM(CLEAN(LEFT(_xlpm.x,FIND(".",_xlpm.x &amp; ".")-1))),""))))))</f>
        <v>LA9</v>
      </c>
      <c r="D1008">
        <v>9.4420000000000002</v>
      </c>
      <c r="E1008">
        <v>2.661</v>
      </c>
      <c r="F1008" t="str">
        <f>_xlfn.LET(_xlpm.raw,_xlfn.XLOOKUP(A1008,SITE1!$C$4:$C$1313,SITE1!$E$4:$E$1313),_xlpm.cleanRaw,SUBSTITUTE(SUBSTITUTE(_xlpm.raw,"_PIN","."),"PIN","."),_xlpm.mainPart,MID(_xlpm.cleanRaw,2,FIND(".",_xlpm.cleanRaw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G1008" t="str">
        <f>_xlfn.LET(_xlpm.raw,_xlfn.XLOOKUP(A1008,SITE3!$C$4:$C$1313,SITE3!$E$4:$E$1313),_xlpm.cleanRaw,SUBSTITUTE(SUBSTITUTE(_xlpm.raw,"_PIN","."),"PIN","."),_xlpm.mainPart,MID(_xlpm.cleanRaw,2,FIND(".",_xlpm.cleanRaw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H1008" t="str">
        <f>_xlfn.LET(_xlpm.raw,_xlfn.XLOOKUP(A1008,SITE5!$C$4:$C$1313,SITE5!$E$4:$E$1313),_xlpm.cleanRaw,SUBSTITUTE(SUBSTITUTE(_xlpm.raw,"_PIN","."),"PIN","."),_xlpm.mainPart,MID(_xlpm.cleanRaw,2,FIND(".",_xlpm.cleanRaw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807036</v>
      </c>
      <c r="I1008" t="str">
        <f>""</f>
        <v/>
      </c>
      <c r="J1008" t="str">
        <f t="shared" si="15"/>
        <v>G52;PCIEUP_0_TXP;LA9;9.442;2.661;509027;506036;807036;</v>
      </c>
    </row>
    <row r="1009" spans="1:10">
      <c r="A1009" t="s">
        <v>3673</v>
      </c>
      <c r="B1009" t="str">
        <f>_xlfn.XLOOKUP(A1009,SITE1!$R$4:$R$1313,SITE1!$S$4:$S$1313)</f>
        <v>PCIEUP_2_TXP</v>
      </c>
      <c r="C1009" t="str" cm="1">
        <f t="array" ref="C1009">_xlfn.TEXTJOIN(",",TRUE,_xlfn.UNIQUE(TRANSPOSE(_xlfn.MAP(_xlfn.XLOOKUP(A1009,SITE1!$C$4:$C$1313,SITE1!$F$4:$L$1313),_xlfn.LAMBDA(_xlpm.x,IF(_xlpm.x&lt;&gt;"",TRIM(CLEAN(LEFT(_xlpm.x,FIND(".",_xlpm.x &amp; ".")-1))),""))))))</f>
        <v>CA258</v>
      </c>
      <c r="D1009">
        <v>7.7249999999999899</v>
      </c>
      <c r="E1009">
        <v>2.661</v>
      </c>
      <c r="F1009" t="str">
        <f>_xlfn.LET(_xlpm.raw,_xlfn.XLOOKUP(A1009,SITE1!$C$4:$C$1313,SITE1!$E$4:$E$1313),_xlpm.cleanRaw,SUBSTITUTE(SUBSTITUTE(_xlpm.raw,"_PIN","."),"PIN","."),_xlpm.mainPart,MID(_xlpm.cleanRaw,2,FIND(".",_xlpm.cleanRaw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9" t="str">
        <f>_xlfn.LET(_xlpm.raw,_xlfn.XLOOKUP(A1009,SITE3!$C$4:$C$1313,SITE3!$E$4:$E$1313),_xlpm.cleanRaw,SUBSTITUTE(SUBSTITUTE(_xlpm.raw,"_PIN","."),"PIN","."),_xlpm.mainPart,MID(_xlpm.cleanRaw,2,FIND(".",_xlpm.cleanRaw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9" t="str">
        <f>_xlfn.LET(_xlpm.raw,_xlfn.XLOOKUP(A1009,SITE5!$C$4:$C$1313,SITE5!$E$4:$E$1313),_xlpm.cleanRaw,SUBSTITUTE(SUBSTITUTE(_xlpm.raw,"_PIN","."),"PIN","."),_xlpm.mainPart,MID(_xlpm.cleanRaw,2,FIND(".",_xlpm.cleanRaw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9" t="str">
        <f>""</f>
        <v/>
      </c>
      <c r="J1009" t="str">
        <f t="shared" si="15"/>
        <v>G56;PCIEUP_2_TXP;CA258;7.72499999999999;2.661;;;;</v>
      </c>
    </row>
    <row r="1010" spans="1:10">
      <c r="A1010" t="s">
        <v>5405</v>
      </c>
      <c r="B1010" t="str">
        <f>_xlfn.XLOOKUP(A1010,SITE1!$R$4:$R$1313,SITE1!$S$4:$S$1313)</f>
        <v>VSS</v>
      </c>
      <c r="C1010" t="str" cm="1">
        <f t="array" ref="C1010">_xlfn.TEXTJOIN(",",TRUE,_xlfn.UNIQUE(TRANSPOSE(_xlfn.MAP(_xlfn.XLOOKUP(A1010,SITE1!$C$4:$C$1313,SITE1!$F$4:$L$1313),_xlfn.LAMBDA(_xlpm.x,IF(_xlpm.x&lt;&gt;"",TRIM(CLEAN(LEFT(_xlpm.x,FIND(".",_xlpm.x &amp; ".")-1))),""))))))</f>
        <v/>
      </c>
      <c r="D1010">
        <v>6.0079999999999902</v>
      </c>
      <c r="E1010">
        <v>2.661</v>
      </c>
      <c r="F1010" t="str">
        <f>_xlfn.LET(_xlpm.raw,_xlfn.XLOOKUP(A1010,SITE1!$C$4:$C$1313,SITE1!$E$4:$E$1313),_xlpm.cleanRaw,SUBSTITUTE(SUBSTITUTE(_xlpm.raw,"_PIN","."),"PIN","."),_xlpm.mainPart,MID(_xlpm.cleanRaw,2,FIND(".",_xlpm.cleanRaw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0" t="str">
        <f>_xlfn.LET(_xlpm.raw,_xlfn.XLOOKUP(A1010,SITE3!$C$4:$C$1313,SITE3!$E$4:$E$1313),_xlpm.cleanRaw,SUBSTITUTE(SUBSTITUTE(_xlpm.raw,"_PIN","."),"PIN","."),_xlpm.mainPart,MID(_xlpm.cleanRaw,2,FIND(".",_xlpm.cleanRaw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0" t="str">
        <f>_xlfn.LET(_xlpm.raw,_xlfn.XLOOKUP(A1010,SITE5!$C$4:$C$1313,SITE5!$E$4:$E$1313),_xlpm.cleanRaw,SUBSTITUTE(SUBSTITUTE(_xlpm.raw,"_PIN","."),"PIN","."),_xlpm.mainPart,MID(_xlpm.cleanRaw,2,FIND(".",_xlpm.cleanRaw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0" t="str">
        <f>""</f>
        <v/>
      </c>
      <c r="J1010" t="str">
        <f t="shared" si="15"/>
        <v>G59;VSS;;6.00799999999999;2.661;;;;</v>
      </c>
    </row>
    <row r="1011" spans="1:10">
      <c r="A1011" t="s">
        <v>5406</v>
      </c>
      <c r="B1011" t="str">
        <f>_xlfn.XLOOKUP(A1011,SITE1!$R$4:$R$1313,SITE1!$S$4:$S$1313)</f>
        <v>VSS</v>
      </c>
      <c r="C1011" t="str" cm="1">
        <f t="array" ref="C1011">_xlfn.TEXTJOIN(",",TRUE,_xlfn.UNIQUE(TRANSPOSE(_xlfn.MAP(_xlfn.XLOOKUP(A1011,SITE1!$C$4:$C$1313,SITE1!$F$4:$L$1313),_xlfn.LAMBDA(_xlpm.x,IF(_xlpm.x&lt;&gt;"",TRIM(CLEAN(LEFT(_xlpm.x,FIND(".",_xlpm.x &amp; ".")-1))),""))))))</f>
        <v/>
      </c>
      <c r="D1011">
        <v>4.2909999999999897</v>
      </c>
      <c r="E1011">
        <v>2.661</v>
      </c>
      <c r="F1011" t="str">
        <f>_xlfn.LET(_xlpm.raw,_xlfn.XLOOKUP(A1011,SITE1!$C$4:$C$1313,SITE1!$E$4:$E$1313),_xlpm.cleanRaw,SUBSTITUTE(SUBSTITUTE(_xlpm.raw,"_PIN","."),"PIN","."),_xlpm.mainPart,MID(_xlpm.cleanRaw,2,FIND(".",_xlpm.cleanRaw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1" t="str">
        <f>_xlfn.LET(_xlpm.raw,_xlfn.XLOOKUP(A1011,SITE3!$C$4:$C$1313,SITE3!$E$4:$E$1313),_xlpm.cleanRaw,SUBSTITUTE(SUBSTITUTE(_xlpm.raw,"_PIN","."),"PIN","."),_xlpm.mainPart,MID(_xlpm.cleanRaw,2,FIND(".",_xlpm.cleanRaw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1" t="str">
        <f>_xlfn.LET(_xlpm.raw,_xlfn.XLOOKUP(A1011,SITE5!$C$4:$C$1313,SITE5!$E$4:$E$1313),_xlpm.cleanRaw,SUBSTITUTE(SUBSTITUTE(_xlpm.raw,"_PIN","."),"PIN","."),_xlpm.mainPart,MID(_xlpm.cleanRaw,2,FIND(".",_xlpm.cleanRaw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1" t="str">
        <f>""</f>
        <v/>
      </c>
      <c r="J1011" t="str">
        <f t="shared" si="15"/>
        <v>G63;VSS;;4.29099999999999;2.661;;;;</v>
      </c>
    </row>
    <row r="1012" spans="1:10">
      <c r="A1012" t="s">
        <v>3556</v>
      </c>
      <c r="B1012" t="str">
        <f>_xlfn.XLOOKUP(A1012,SITE1!$R$4:$R$1313,SITE1!$S$4:$S$1313)</f>
        <v>VSS</v>
      </c>
      <c r="C1012" t="str" cm="1">
        <f t="array" ref="C1012">_xlfn.TEXTJOIN(",",TRUE,_xlfn.UNIQUE(TRANSPOSE(_xlfn.MAP(_xlfn.XLOOKUP(A1012,SITE1!$C$4:$C$1313,SITE1!$F$4:$L$1313),_xlfn.LAMBDA(_xlpm.x,IF(_xlpm.x&lt;&gt;"",TRIM(CLEAN(LEFT(_xlpm.x,FIND(".",_xlpm.x &amp; ".")-1))),""))))))</f>
        <v/>
      </c>
      <c r="D1012">
        <v>2.5739999999999901</v>
      </c>
      <c r="E1012">
        <v>2.661</v>
      </c>
      <c r="F1012" t="str">
        <f>_xlfn.LET(_xlpm.raw,_xlfn.XLOOKUP(A1012,SITE1!$C$4:$C$1313,SITE1!$E$4:$E$1313),_xlpm.cleanRaw,SUBSTITUTE(SUBSTITUTE(_xlpm.raw,"_PIN","."),"PIN","."),_xlpm.mainPart,MID(_xlpm.cleanRaw,2,FIND(".",_xlpm.cleanRaw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2" t="str">
        <f>_xlfn.LET(_xlpm.raw,_xlfn.XLOOKUP(A1012,SITE3!$C$4:$C$1313,SITE3!$E$4:$E$1313),_xlpm.cleanRaw,SUBSTITUTE(SUBSTITUTE(_xlpm.raw,"_PIN","."),"PIN","."),_xlpm.mainPart,MID(_xlpm.cleanRaw,2,FIND(".",_xlpm.cleanRaw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2" t="str">
        <f>_xlfn.LET(_xlpm.raw,_xlfn.XLOOKUP(A1012,SITE5!$C$4:$C$1313,SITE5!$E$4:$E$1313),_xlpm.cleanRaw,SUBSTITUTE(SUBSTITUTE(_xlpm.raw,"_PIN","."),"PIN","."),_xlpm.mainPart,MID(_xlpm.cleanRaw,2,FIND(".",_xlpm.cleanRaw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2" t="str">
        <f>""</f>
        <v/>
      </c>
      <c r="J1012" t="str">
        <f t="shared" si="15"/>
        <v>G66;VSS;;2.57399999999999;2.661;;;;</v>
      </c>
    </row>
    <row r="1013" spans="1:10">
      <c r="A1013" t="s">
        <v>4669</v>
      </c>
      <c r="B1013" t="str">
        <f>_xlfn.XLOOKUP(A1013,SITE1!$R$4:$R$1313,SITE1!$S$4:$S$1313)</f>
        <v>PCIE3UP_PLLOBSN</v>
      </c>
      <c r="C1013" t="str" cm="1">
        <f t="array" ref="C1013">_xlfn.TEXTJOIN(",",TRUE,_xlfn.UNIQUE(TRANSPOSE(_xlfn.MAP(_xlfn.XLOOKUP(A1013,SITE1!$C$4:$C$1313,SITE1!$F$4:$L$1313),_xlfn.LAMBDA(_xlpm.x,IF(_xlpm.x&lt;&gt;"",TRIM(CLEAN(LEFT(_xlpm.x,FIND(".",_xlpm.x &amp; ".")-1))),""))))))</f>
        <v>SMPA17,RA218</v>
      </c>
      <c r="D1013">
        <v>1.954</v>
      </c>
      <c r="E1013">
        <v>2.419</v>
      </c>
      <c r="F1013" t="str">
        <f>_xlfn.LET(_xlpm.raw,_xlfn.XLOOKUP(A1013,SITE1!$C$4:$C$1313,SITE1!$E$4:$E$1313),_xlpm.cleanRaw,SUBSTITUTE(SUBSTITUTE(_xlpm.raw,"_PIN","."),"PIN","."),_xlpm.mainPart,MID(_xlpm.cleanRaw,2,FIND(".",_xlpm.cleanRaw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G1013" t="str">
        <f>_xlfn.LET(_xlpm.raw,_xlfn.XLOOKUP(A1013,SITE3!$C$4:$C$1313,SITE3!$E$4:$E$1313),_xlpm.cleanRaw,SUBSTITUTE(SUBSTITUTE(_xlpm.raw,"_PIN","."),"PIN","."),_xlpm.mainPart,MID(_xlpm.cleanRaw,2,FIND(".",_xlpm.cleanRaw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H1013" t="str">
        <f>_xlfn.LET(_xlpm.raw,_xlfn.XLOOKUP(A1013,SITE5!$C$4:$C$1313,SITE5!$E$4:$E$1313),_xlpm.cleanRaw,SUBSTITUTE(SUBSTITUTE(_xlpm.raw,"_PIN","."),"PIN","."),_xlpm.mainPart,MID(_xlpm.cleanRaw,2,FIND(".",_xlpm.cleanRaw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807010</v>
      </c>
      <c r="I1013" t="str">
        <f>""</f>
        <v/>
      </c>
      <c r="J1013" t="str">
        <f t="shared" si="15"/>
        <v>G67;PCIE3UP_PLLOBSN;SMPA17,RA218;1.954;2.419;509010;506010;807010;</v>
      </c>
    </row>
    <row r="1014" spans="1:10">
      <c r="A1014" t="s">
        <v>4843</v>
      </c>
      <c r="B1014" t="str">
        <f>_xlfn.XLOOKUP(A1014,SITE1!$R$4:$R$1313,SITE1!$S$4:$S$1313)</f>
        <v>SPI0_MOSI_IO_0</v>
      </c>
      <c r="C1014" t="str" cm="1">
        <f t="array" ref="C1014">_xlfn.TEXTJOIN(",",TRUE,_xlfn.UNIQUE(TRANSPOSE(_xlfn.MAP(_xlfn.XLOOKUP(A1014,SITE1!$C$4:$C$1313,SITE1!$F$4:$L$1313),_xlfn.LAMBDA(_xlpm.x,IF(_xlpm.x&lt;&gt;"",TRIM(CLEAN(LEFT(_xlpm.x,FIND(".",_xlpm.x &amp; ".")-1))),""))))))</f>
        <v>KA7,JA1</v>
      </c>
      <c r="D1014">
        <v>31.375</v>
      </c>
      <c r="E1014">
        <v>2.8099999999999898</v>
      </c>
      <c r="F1014" t="str">
        <f>_xlfn.LET(_xlpm.raw,_xlfn.XLOOKUP(A1014,SITE1!$C$4:$C$1313,SITE1!$E$4:$E$1313),_xlpm.cleanRaw,SUBSTITUTE(SUBSTITUTE(_xlpm.raw,"_PIN","."),"PIN","."),_xlpm.mainPart,MID(_xlpm.cleanRaw,2,FIND(".",_xlpm.cleanRaw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1014" t="str">
        <f>_xlfn.LET(_xlpm.raw,_xlfn.XLOOKUP(A1014,SITE3!$C$4:$C$1313,SITE3!$E$4:$E$1313),_xlpm.cleanRaw,SUBSTITUTE(SUBSTITUTE(_xlpm.raw,"_PIN","."),"PIN","."),_xlpm.mainPart,MID(_xlpm.cleanRaw,2,FIND(".",_xlpm.cleanRaw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805042</v>
      </c>
      <c r="H1014" t="str">
        <f>_xlfn.LET(_xlpm.raw,_xlfn.XLOOKUP(A1014,SITE5!$C$4:$C$1313,SITE5!$E$4:$E$1313),_xlpm.cleanRaw,SUBSTITUTE(SUBSTITUTE(_xlpm.raw,"_PIN","."),"PIN","."),_xlpm.mainPart,MID(_xlpm.cleanRaw,2,FIND(".",_xlpm.cleanRaw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708083</v>
      </c>
      <c r="I1014" t="str">
        <f>""</f>
        <v/>
      </c>
      <c r="J1014" t="str">
        <f t="shared" si="15"/>
        <v>H4;SPI0_MOSI_IO_0;KA7,JA1;31.375;2.80999999999999;604039;805042;708083;</v>
      </c>
    </row>
    <row r="1015" spans="1:10">
      <c r="A1015" t="s">
        <v>294</v>
      </c>
      <c r="B1015" t="str">
        <f>_xlfn.XLOOKUP(A1015,SITE1!$R$4:$R$1313,SITE1!$S$4:$S$1313)</f>
        <v>GPD_7</v>
      </c>
      <c r="C1015" t="str" cm="1">
        <f t="array" ref="C1015">_xlfn.TEXTJOIN(",",TRUE,_xlfn.UNIQUE(TRANSPOSE(_xlfn.MAP(_xlfn.XLOOKUP(A1015,SITE1!$C$4:$C$1313,SITE1!$F$4:$L$1313),_xlfn.LAMBDA(_xlpm.x,IF(_xlpm.x&lt;&gt;"",TRIM(CLEAN(LEFT(_xlpm.x,FIND(".",_xlpm.x &amp; ".")-1))),""))))))</f>
        <v/>
      </c>
      <c r="D1015">
        <v>29.187999999999999</v>
      </c>
      <c r="E1015">
        <v>3.1560000000000001</v>
      </c>
      <c r="F1015" t="str">
        <f>_xlfn.LET(_xlpm.raw,_xlfn.XLOOKUP(A1015,SITE1!$C$4:$C$1313,SITE1!$E$4:$E$1313),_xlpm.cleanRaw,SUBSTITUTE(SUBSTITUTE(_xlpm.raw,"_PIN","."),"PIN","."),_xlpm.mainPart,MID(_xlpm.cleanRaw,2,FIND(".",_xlpm.cleanRaw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1015" t="str">
        <f>_xlfn.LET(_xlpm.raw,_xlfn.XLOOKUP(A1015,SITE3!$C$4:$C$1313,SITE3!$E$4:$E$1313),_xlpm.cleanRaw,SUBSTITUTE(SUBSTITUTE(_xlpm.raw,"_PIN","."),"PIN","."),_xlpm.mainPart,MID(_xlpm.cleanRaw,2,FIND(".",_xlpm.cleanRaw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804035</v>
      </c>
      <c r="H1015" t="str">
        <f>_xlfn.LET(_xlpm.raw,_xlfn.XLOOKUP(A1015,SITE5!$C$4:$C$1313,SITE5!$E$4:$E$1313),_xlpm.cleanRaw,SUBSTITUTE(SUBSTITUTE(_xlpm.raw,"_PIN","."),"PIN","."),_xlpm.mainPart,MID(_xlpm.cleanRaw,2,FIND(".",_xlpm.cleanRaw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703035</v>
      </c>
      <c r="I1015" t="str">
        <f>""</f>
        <v/>
      </c>
      <c r="J1015" t="str">
        <f t="shared" si="15"/>
        <v>H9;GPD_7;;29.188;3.156;607035;804035;703035;</v>
      </c>
    </row>
    <row r="1016" spans="1:10">
      <c r="A1016" t="s">
        <v>309</v>
      </c>
      <c r="B1016" t="str">
        <f>_xlfn.XLOOKUP(A1016,SITE1!$R$4:$R$1313,SITE1!$S$4:$S$1313)</f>
        <v>GPD_1_ACPRESENT</v>
      </c>
      <c r="C1016" t="str" cm="1">
        <f t="array" ref="C1016">_xlfn.TEXTJOIN(",",TRUE,_xlfn.UNIQUE(TRANSPOSE(_xlfn.MAP(_xlfn.XLOOKUP(A1016,SITE1!$C$4:$C$1313,SITE1!$F$4:$L$1313),_xlfn.LAMBDA(_xlpm.x,IF(_xlpm.x&lt;&gt;"",TRIM(CLEAN(LEFT(_xlpm.x,FIND(".",_xlpm.x &amp; ".")-1))),""))))))</f>
        <v/>
      </c>
      <c r="D1016">
        <v>27.470999999999901</v>
      </c>
      <c r="E1016">
        <v>3.1560000000000001</v>
      </c>
      <c r="F1016" t="str">
        <f>_xlfn.LET(_xlpm.raw,_xlfn.XLOOKUP(A1016,SITE1!$C$4:$C$1313,SITE1!$E$4:$E$1313),_xlpm.cleanRaw,SUBSTITUTE(SUBSTITUTE(_xlpm.raw,"_PIN","."),"PIN","."),_xlpm.mainPart,MID(_xlpm.cleanRaw,2,FIND(".",_xlpm.cleanRaw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1016" t="str">
        <f>_xlfn.LET(_xlpm.raw,_xlfn.XLOOKUP(A1016,SITE3!$C$4:$C$1313,SITE3!$E$4:$E$1313),_xlpm.cleanRaw,SUBSTITUTE(SUBSTITUTE(_xlpm.raw,"_PIN","."),"PIN","."),_xlpm.mainPart,MID(_xlpm.cleanRaw,2,FIND(".",_xlpm.cleanRaw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804011</v>
      </c>
      <c r="H1016" t="str">
        <f>_xlfn.LET(_xlpm.raw,_xlfn.XLOOKUP(A1016,SITE5!$C$4:$C$1313,SITE5!$E$4:$E$1313),_xlpm.cleanRaw,SUBSTITUTE(SUBSTITUTE(_xlpm.raw,"_PIN","."),"PIN","."),_xlpm.mainPart,MID(_xlpm.cleanRaw,2,FIND(".",_xlpm.cleanRaw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703011</v>
      </c>
      <c r="I1016" t="str">
        <f>""</f>
        <v/>
      </c>
      <c r="J1016" t="str">
        <f t="shared" si="15"/>
        <v>H13;GPD_1_ACPRESENT;;27.4709999999999;3.156;607011;804011;703011;</v>
      </c>
    </row>
    <row r="1017" spans="1:10">
      <c r="A1017" t="s">
        <v>307</v>
      </c>
      <c r="B1017" t="str">
        <f>_xlfn.XLOOKUP(A1017,SITE1!$R$4:$R$1313,SITE1!$S$4:$S$1313)</f>
        <v>RTCX2</v>
      </c>
      <c r="C1017" t="str" cm="1">
        <f t="array" ref="C1017">_xlfn.TEXTJOIN(",",TRUE,_xlfn.UNIQUE(TRANSPOSE(_xlfn.MAP(_xlfn.XLOOKUP(A1017,SITE1!$C$4:$C$1313,SITE1!$F$4:$L$1313),_xlfn.LAMBDA(_xlpm.x,IF(_xlpm.x&lt;&gt;"",TRIM(CLEAN(LEFT(_xlpm.x,FIND(".",_xlpm.x &amp; ".")-1))),""))))))</f>
        <v>KA2,RA222</v>
      </c>
      <c r="D1017">
        <v>25.753999999999898</v>
      </c>
      <c r="E1017">
        <v>3.1560000000000001</v>
      </c>
      <c r="F1017" t="str">
        <f>_xlfn.LET(_xlpm.raw,_xlfn.XLOOKUP(A1017,SITE1!$C$4:$C$1313,SITE1!$E$4:$E$1313),_xlpm.cleanRaw,SUBSTITUTE(SUBSTITUTE(_xlpm.raw,"_PIN","."),"PIN","."),_xlpm.mainPart,MID(_xlpm.cleanRaw,2,FIND(".",_xlpm.cleanRaw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507126</v>
      </c>
      <c r="G1017" t="str">
        <f>_xlfn.LET(_xlpm.raw,_xlfn.XLOOKUP(A1017,SITE3!$C$4:$C$1313,SITE3!$E$4:$E$1313),_xlpm.cleanRaw,SUBSTITUTE(SUBSTITUTE(_xlpm.raw,"_PIN","."),"PIN","."),_xlpm.mainPart,MID(_xlpm.cleanRaw,2,FIND(".",_xlpm.cleanRaw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H1017" t="str">
        <f>_xlfn.LET(_xlpm.raw,_xlfn.XLOOKUP(A1017,SITE5!$C$4:$C$1313,SITE5!$E$4:$E$1313),_xlpm.cleanRaw,SUBSTITUTE(SUBSTITUTE(_xlpm.raw,"_PIN","."),"PIN","."),_xlpm.mainPart,MID(_xlpm.cleanRaw,2,FIND(".",_xlpm.cleanRaw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809126</v>
      </c>
      <c r="I1017" t="str">
        <f>""</f>
        <v/>
      </c>
      <c r="J1017" t="str">
        <f t="shared" si="15"/>
        <v>H17;RTCX2;KA2,RA222;25.7539999999999;3.156;507126;504115;809126;</v>
      </c>
    </row>
    <row r="1018" spans="1:10">
      <c r="A1018" t="s">
        <v>3888</v>
      </c>
      <c r="B1018" t="str">
        <f>_xlfn.XLOOKUP(A1018,SITE1!$R$4:$R$1313,SITE1!$S$4:$S$1313)</f>
        <v>AZA_SYNC</v>
      </c>
      <c r="C1018" t="str" cm="1">
        <f t="array" ref="C1018">_xlfn.TEXTJOIN(",",TRUE,_xlfn.UNIQUE(TRANSPOSE(_xlfn.MAP(_xlfn.XLOOKUP(A1018,SITE1!$C$4:$C$1313,SITE1!$F$4:$L$1313),_xlfn.LAMBDA(_xlpm.x,IF(_xlpm.x&lt;&gt;"",TRIM(CLEAN(LEFT(_xlpm.x,FIND(".",_xlpm.x &amp; ".")-1))),""))))))</f>
        <v/>
      </c>
      <c r="D1018">
        <v>24.036999999999999</v>
      </c>
      <c r="E1018">
        <v>3.1560000000000001</v>
      </c>
      <c r="F1018" t="str">
        <f>_xlfn.LET(_xlpm.raw,_xlfn.XLOOKUP(A1018,SITE1!$C$4:$C$1313,SITE1!$E$4:$E$1313),_xlpm.cleanRaw,SUBSTITUTE(SUBSTITUTE(_xlpm.raw,"_PIN","."),"PIN","."),_xlpm.mainPart,MID(_xlpm.cleanRaw,2,FIND(".",_xlpm.cleanRaw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1018" t="str">
        <f>_xlfn.LET(_xlpm.raw,_xlfn.XLOOKUP(A1018,SITE3!$C$4:$C$1313,SITE3!$E$4:$E$1313),_xlpm.cleanRaw,SUBSTITUTE(SUBSTITUTE(_xlpm.raw,"_PIN","."),"PIN","."),_xlpm.mainPart,MID(_xlpm.cleanRaw,2,FIND(".",_xlpm.cleanRaw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805080</v>
      </c>
      <c r="H1018" t="str">
        <f>_xlfn.LET(_xlpm.raw,_xlfn.XLOOKUP(A1018,SITE5!$C$4:$C$1313,SITE5!$E$4:$E$1313),_xlpm.cleanRaw,SUBSTITUTE(SUBSTITUTE(_xlpm.raw,"_PIN","."),"PIN","."),_xlpm.mainPart,MID(_xlpm.cleanRaw,2,FIND(".",_xlpm.cleanRaw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702080</v>
      </c>
      <c r="I1018" t="str">
        <f>""</f>
        <v/>
      </c>
      <c r="J1018" t="str">
        <f t="shared" si="15"/>
        <v>H20;AZA_SYNC;;24.037;3.156;608080;805080;702080;</v>
      </c>
    </row>
    <row r="1019" spans="1:10">
      <c r="A1019" t="s">
        <v>3958</v>
      </c>
      <c r="B1019" t="str">
        <f>_xlfn.XLOOKUP(A1019,SITE1!$R$4:$R$1313,SITE1!$S$4:$S$1313)</f>
        <v>CLKOUT_SRC_P_12</v>
      </c>
      <c r="C1019" t="str" cm="1">
        <f t="array" ref="C1019">_xlfn.TEXTJOIN(",",TRUE,_xlfn.UNIQUE(TRANSPOSE(_xlfn.MAP(_xlfn.XLOOKUP(A1019,SITE1!$C$4:$C$1313,SITE1!$F$4:$L$1313),_xlfn.LAMBDA(_xlpm.x,IF(_xlpm.x&lt;&gt;"",TRIM(CLEAN(LEFT(_xlpm.x,FIND(".",_xlpm.x &amp; ".")-1))),""))))))</f>
        <v/>
      </c>
      <c r="D1019">
        <v>22.32</v>
      </c>
      <c r="E1019">
        <v>3.1560000000000001</v>
      </c>
      <c r="F1019" t="str">
        <f>_xlfn.LET(_xlpm.raw,_xlfn.XLOOKUP(A1019,SITE1!$C$4:$C$1313,SITE1!$E$4:$E$1313),_xlpm.cleanRaw,SUBSTITUTE(SUBSTITUTE(_xlpm.raw,"_PIN","."),"PIN","."),_xlpm.mainPart,MID(_xlpm.cleanRaw,2,FIND(".",_xlpm.cleanRaw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1019" t="str">
        <f>_xlfn.LET(_xlpm.raw,_xlfn.XLOOKUP(A1019,SITE3!$C$4:$C$1313,SITE3!$E$4:$E$1313),_xlpm.cleanRaw,SUBSTITUTE(SUBSTITUTE(_xlpm.raw,"_PIN","."),"PIN","."),_xlpm.mainPart,MID(_xlpm.cleanRaw,2,FIND(".",_xlpm.cleanRaw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806087</v>
      </c>
      <c r="H1019" t="str">
        <f>_xlfn.LET(_xlpm.raw,_xlfn.XLOOKUP(A1019,SITE5!$C$4:$C$1313,SITE5!$E$4:$E$1313),_xlpm.cleanRaw,SUBSTITUTE(SUBSTITUTE(_xlpm.raw,"_PIN","."),"PIN","."),_xlpm.mainPart,MID(_xlpm.cleanRaw,2,FIND(".",_xlpm.cleanRaw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I1019" t="str">
        <f>""</f>
        <v/>
      </c>
      <c r="J1019" t="str">
        <f t="shared" si="15"/>
        <v>H24;CLKOUT_SRC_P_12;;22.32;3.156;609095;806087;701095;</v>
      </c>
    </row>
    <row r="1020" spans="1:10">
      <c r="A1020" t="s">
        <v>305</v>
      </c>
      <c r="B1020" t="str">
        <f>_xlfn.XLOOKUP(A1020,SITE1!$R$4:$R$1313,SITE1!$S$4:$S$1313)</f>
        <v>CLKOUT_SRC_P_15</v>
      </c>
      <c r="C1020" t="str" cm="1">
        <f t="array" ref="C1020">_xlfn.TEXTJOIN(",",TRUE,_xlfn.UNIQUE(TRANSPOSE(_xlfn.MAP(_xlfn.XLOOKUP(A1020,SITE1!$C$4:$C$1313,SITE1!$F$4:$L$1313),_xlfn.LAMBDA(_xlpm.x,IF(_xlpm.x&lt;&gt;"",TRIM(CLEAN(LEFT(_xlpm.x,FIND(".",_xlpm.x &amp; ".")-1))),""))))))</f>
        <v/>
      </c>
      <c r="D1020">
        <v>20.602999999999899</v>
      </c>
      <c r="E1020">
        <v>3.1560000000000001</v>
      </c>
      <c r="F1020" t="str">
        <f>_xlfn.LET(_xlpm.raw,_xlfn.XLOOKUP(A1020,SITE1!$C$4:$C$1313,SITE1!$E$4:$E$1313),_xlpm.cleanRaw,SUBSTITUTE(SUBSTITUTE(_xlpm.raw,"_PIN","."),"PIN","."),_xlpm.mainPart,MID(_xlpm.cleanRaw,2,FIND(".",_xlpm.cleanRaw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1020" t="str">
        <f>_xlfn.LET(_xlpm.raw,_xlfn.XLOOKUP(A1020,SITE3!$C$4:$C$1313,SITE3!$E$4:$E$1313),_xlpm.cleanRaw,SUBSTITUTE(SUBSTITUTE(_xlpm.raw,"_PIN","."),"PIN","."),_xlpm.mainPart,MID(_xlpm.cleanRaw,2,FIND(".",_xlpm.cleanRaw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806112</v>
      </c>
      <c r="H1020" t="str">
        <f>_xlfn.LET(_xlpm.raw,_xlfn.XLOOKUP(A1020,SITE5!$C$4:$C$1313,SITE5!$E$4:$E$1313),_xlpm.cleanRaw,SUBSTITUTE(SUBSTITUTE(_xlpm.raw,"_PIN","."),"PIN","."),_xlpm.mainPart,MID(_xlpm.cleanRaw,2,FIND(".",_xlpm.cleanRaw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701112</v>
      </c>
      <c r="I1020" t="str">
        <f>""</f>
        <v/>
      </c>
      <c r="J1020" t="str">
        <f t="shared" si="15"/>
        <v>H27;CLKOUT_SRC_P_15;;20.6029999999999;3.156;609112;806112;701112;</v>
      </c>
    </row>
    <row r="1021" spans="1:10">
      <c r="A1021" t="s">
        <v>319</v>
      </c>
      <c r="B1021" t="str">
        <f>_xlfn.XLOOKUP(A1021,SITE1!$R$4:$R$1313,SITE1!$S$4:$S$1313)</f>
        <v>CLKOUT_SRC_N_7</v>
      </c>
      <c r="C1021" t="str" cm="1">
        <f t="array" ref="C1021">_xlfn.TEXTJOIN(",",TRUE,_xlfn.UNIQUE(TRANSPOSE(_xlfn.MAP(_xlfn.XLOOKUP(A1021,SITE1!$C$4:$C$1313,SITE1!$F$4:$L$1313),_xlfn.LAMBDA(_xlpm.x,IF(_xlpm.x&lt;&gt;"",TRIM(CLEAN(LEFT(_xlpm.x,FIND(".",_xlpm.x &amp; ".")-1))),""))))))</f>
        <v/>
      </c>
      <c r="D1021">
        <v>18.885999999999999</v>
      </c>
      <c r="E1021">
        <v>3.1560000000000001</v>
      </c>
      <c r="F1021" t="str">
        <f>_xlfn.LET(_xlpm.raw,_xlfn.XLOOKUP(A1021,SITE1!$C$4:$C$1313,SITE1!$E$4:$E$1313),_xlpm.cleanRaw,SUBSTITUTE(SUBSTITUTE(_xlpm.raw,"_PIN","."),"PIN","."),_xlpm.mainPart,MID(_xlpm.cleanRaw,2,FIND(".",_xlpm.cleanRaw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1021" t="str">
        <f>_xlfn.LET(_xlpm.raw,_xlfn.XLOOKUP(A1021,SITE3!$C$4:$C$1313,SITE3!$E$4:$E$1313),_xlpm.cleanRaw,SUBSTITUTE(SUBSTITUTE(_xlpm.raw,"_PIN","."),"PIN","."),_xlpm.mainPart,MID(_xlpm.cleanRaw,2,FIND(".",_xlpm.cleanRaw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806098</v>
      </c>
      <c r="H1021" t="str">
        <f>_xlfn.LET(_xlpm.raw,_xlfn.XLOOKUP(A1021,SITE5!$C$4:$C$1313,SITE5!$E$4:$E$1313),_xlpm.cleanRaw,SUBSTITUTE(SUBSTITUTE(_xlpm.raw,"_PIN","."),"PIN","."),_xlpm.mainPart,MID(_xlpm.cleanRaw,2,FIND(".",_xlpm.cleanRaw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1021" t="str">
        <f>""</f>
        <v/>
      </c>
      <c r="J1021" t="str">
        <f t="shared" si="15"/>
        <v>H31;CLKOUT_SRC_N_7;;18.886;3.156;609091;806098;701091;</v>
      </c>
    </row>
    <row r="1022" spans="1:10">
      <c r="A1022" t="s">
        <v>333</v>
      </c>
      <c r="B1022" t="str">
        <f>_xlfn.XLOOKUP(A1022,SITE1!$R$4:$R$1313,SITE1!$S$4:$S$1313)</f>
        <v>CLKOUT_SRC_P_1</v>
      </c>
      <c r="C1022" t="str" cm="1">
        <f t="array" ref="C1022">_xlfn.TEXTJOIN(",",TRUE,_xlfn.UNIQUE(TRANSPOSE(_xlfn.MAP(_xlfn.XLOOKUP(A1022,SITE1!$C$4:$C$1313,SITE1!$F$4:$L$1313),_xlfn.LAMBDA(_xlpm.x,IF(_xlpm.x&lt;&gt;"",TRIM(CLEAN(LEFT(_xlpm.x,FIND(".",_xlpm.x &amp; ".")-1))),""))))))</f>
        <v/>
      </c>
      <c r="D1022">
        <v>17.168999999999901</v>
      </c>
      <c r="E1022">
        <v>3.1560000000000001</v>
      </c>
      <c r="F1022" t="str">
        <f>_xlfn.LET(_xlpm.raw,_xlfn.XLOOKUP(A1022,SITE1!$C$4:$C$1313,SITE1!$E$4:$E$1313),_xlpm.cleanRaw,SUBSTITUTE(SUBSTITUTE(_xlpm.raw,"_PIN","."),"PIN","."),_xlpm.mainPart,MID(_xlpm.cleanRaw,2,FIND(".",_xlpm.cleanRaw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1022" t="str">
        <f>_xlfn.LET(_xlpm.raw,_xlfn.XLOOKUP(A1022,SITE3!$C$4:$C$1313,SITE3!$E$4:$E$1313),_xlpm.cleanRaw,SUBSTITUTE(SUBSTITUTE(_xlpm.raw,"_PIN","."),"PIN","."),_xlpm.mainPart,MID(_xlpm.cleanRaw,2,FIND(".",_xlpm.cleanRaw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806113</v>
      </c>
      <c r="H1022" t="str">
        <f>_xlfn.LET(_xlpm.raw,_xlfn.XLOOKUP(A1022,SITE5!$C$4:$C$1313,SITE5!$E$4:$E$1313),_xlpm.cleanRaw,SUBSTITUTE(SUBSTITUTE(_xlpm.raw,"_PIN","."),"PIN","."),_xlpm.mainPart,MID(_xlpm.cleanRaw,2,FIND(".",_xlpm.cleanRaw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I1022" t="str">
        <f>""</f>
        <v/>
      </c>
      <c r="J1022" t="str">
        <f t="shared" si="15"/>
        <v>H35;CLKOUT_SRC_P_1;;17.1689999999999;3.156;609113;806113;701113;</v>
      </c>
    </row>
    <row r="1023" spans="1:10">
      <c r="A1023" t="s">
        <v>3951</v>
      </c>
      <c r="B1023" t="str">
        <f>_xlfn.XLOOKUP(A1023,SITE1!$R$4:$R$1313,SITE1!$S$4:$S$1313)</f>
        <v>CLKOUT_SRC_P_0</v>
      </c>
      <c r="C1023" t="str" cm="1">
        <f t="array" ref="C1023">_xlfn.TEXTJOIN(",",TRUE,_xlfn.UNIQUE(TRANSPOSE(_xlfn.MAP(_xlfn.XLOOKUP(A1023,SITE1!$C$4:$C$1313,SITE1!$F$4:$L$1313),_xlfn.LAMBDA(_xlpm.x,IF(_xlpm.x&lt;&gt;"",TRIM(CLEAN(LEFT(_xlpm.x,FIND(".",_xlpm.x &amp; ".")-1))),""))))))</f>
        <v/>
      </c>
      <c r="D1023">
        <v>15.451000000000001</v>
      </c>
      <c r="E1023">
        <v>3.1560000000000001</v>
      </c>
      <c r="F1023" t="str">
        <f>_xlfn.LET(_xlpm.raw,_xlfn.XLOOKUP(A1023,SITE1!$C$4:$C$1313,SITE1!$E$4:$E$1313),_xlpm.cleanRaw,SUBSTITUTE(SUBSTITUTE(_xlpm.raw,"_PIN","."),"PIN","."),_xlpm.mainPart,MID(_xlpm.cleanRaw,2,FIND(".",_xlpm.cleanRaw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1023" t="str">
        <f>_xlfn.LET(_xlpm.raw,_xlfn.XLOOKUP(A1023,SITE3!$C$4:$C$1313,SITE3!$E$4:$E$1313),_xlpm.cleanRaw,SUBSTITUTE(SUBSTITUTE(_xlpm.raw,"_PIN","."),"PIN","."),_xlpm.mainPart,MID(_xlpm.cleanRaw,2,FIND(".",_xlpm.cleanRaw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806091</v>
      </c>
      <c r="H1023" t="str">
        <f>_xlfn.LET(_xlpm.raw,_xlfn.XLOOKUP(A1023,SITE5!$C$4:$C$1313,SITE5!$E$4:$E$1313),_xlpm.cleanRaw,SUBSTITUTE(SUBSTITUTE(_xlpm.raw,"_PIN","."),"PIN","."),_xlpm.mainPart,MID(_xlpm.cleanRaw,2,FIND(".",_xlpm.cleanRaw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701087</v>
      </c>
      <c r="I1023" t="str">
        <f>""</f>
        <v/>
      </c>
      <c r="J1023" t="str">
        <f t="shared" si="15"/>
        <v>H38;CLKOUT_SRC_P_0;;15.451;3.156;609087;806091;701087;</v>
      </c>
    </row>
    <row r="1024" spans="1:10">
      <c r="A1024" t="s">
        <v>3966</v>
      </c>
      <c r="B1024" t="str">
        <f>_xlfn.XLOOKUP(A1024,SITE1!$R$4:$R$1313,SITE1!$S$4:$S$1313)</f>
        <v>CLKOUT_SRC_P_3</v>
      </c>
      <c r="C1024" t="str" cm="1">
        <f t="array" ref="C1024">_xlfn.TEXTJOIN(",",TRUE,_xlfn.UNIQUE(TRANSPOSE(_xlfn.MAP(_xlfn.XLOOKUP(A1024,SITE1!$C$4:$C$1313,SITE1!$F$4:$L$1313),_xlfn.LAMBDA(_xlpm.x,IF(_xlpm.x&lt;&gt;"",TRIM(CLEAN(LEFT(_xlpm.x,FIND(".",_xlpm.x &amp; ".")-1))),""))))))</f>
        <v/>
      </c>
      <c r="D1024">
        <v>13.733999999999901</v>
      </c>
      <c r="E1024">
        <v>3.1560000000000001</v>
      </c>
      <c r="F1024" t="str">
        <f>_xlfn.LET(_xlpm.raw,_xlfn.XLOOKUP(A1024,SITE1!$C$4:$C$1313,SITE1!$E$4:$E$1313),_xlpm.cleanRaw,SUBSTITUTE(SUBSTITUTE(_xlpm.raw,"_PIN","."),"PIN","."),_xlpm.mainPart,MID(_xlpm.cleanRaw,2,FIND(".",_xlpm.cleanRaw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1024" t="str">
        <f>_xlfn.LET(_xlpm.raw,_xlfn.XLOOKUP(A1024,SITE3!$C$4:$C$1313,SITE3!$E$4:$E$1313),_xlpm.cleanRaw,SUBSTITUTE(SUBSTITUTE(_xlpm.raw,"_PIN","."),"PIN","."),_xlpm.mainPart,MID(_xlpm.cleanRaw,2,FIND(".",_xlpm.cleanRaw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806104</v>
      </c>
      <c r="H1024" t="str">
        <f>_xlfn.LET(_xlpm.raw,_xlfn.XLOOKUP(A1024,SITE5!$C$4:$C$1313,SITE5!$E$4:$E$1313),_xlpm.cleanRaw,SUBSTITUTE(SUBSTITUTE(_xlpm.raw,"_PIN","."),"PIN","."),_xlpm.mainPart,MID(_xlpm.cleanRaw,2,FIND(".",_xlpm.cleanRaw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701104</v>
      </c>
      <c r="I1024" t="str">
        <f>""</f>
        <v/>
      </c>
      <c r="J1024" t="str">
        <f t="shared" si="15"/>
        <v>H42;CLKOUT_SRC_P_3;;13.7339999999999;3.156;609104;806104;701104;</v>
      </c>
    </row>
    <row r="1025" spans="1:10">
      <c r="A1025" t="s">
        <v>4003</v>
      </c>
      <c r="B1025" t="str">
        <f>_xlfn.XLOOKUP(A1025,SITE1!$R$4:$R$1313,SITE1!$S$4:$S$1313)</f>
        <v>DMI_TXN0</v>
      </c>
      <c r="C1025" t="str" cm="1">
        <f t="array" ref="C1025">_xlfn.TEXTJOIN(",",TRUE,_xlfn.UNIQUE(TRANSPOSE(_xlfn.MAP(_xlfn.XLOOKUP(A1025,SITE1!$C$4:$C$1313,SITE1!$F$4:$L$1313),_xlfn.LAMBDA(_xlpm.x,IF(_xlpm.x&lt;&gt;"",TRIM(CLEAN(LEFT(_xlpm.x,FIND(".",_xlpm.x &amp; ".")-1))),""))))))</f>
        <v>LA1</v>
      </c>
      <c r="D1025">
        <v>12.016999999999999</v>
      </c>
      <c r="E1025">
        <v>3.1560000000000001</v>
      </c>
      <c r="F1025" t="str">
        <f>_xlfn.LET(_xlpm.raw,_xlfn.XLOOKUP(A1025,SITE1!$C$4:$C$1313,SITE1!$E$4:$E$1313),_xlpm.cleanRaw,SUBSTITUTE(SUBSTITUTE(_xlpm.raw,"_PIN","."),"PIN","."),_xlpm.mainPart,MID(_xlpm.cleanRaw,2,FIND(".",_xlpm.cleanRaw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G1025" t="str">
        <f>_xlfn.LET(_xlpm.raw,_xlfn.XLOOKUP(A1025,SITE3!$C$4:$C$1313,SITE3!$E$4:$E$1313),_xlpm.cleanRaw,SUBSTITUTE(SUBSTITUTE(_xlpm.raw,"_PIN","."),"PIN","."),_xlpm.mainPart,MID(_xlpm.cleanRaw,2,FIND(".",_xlpm.cleanRaw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505046</v>
      </c>
      <c r="H1025" t="str">
        <f>_xlfn.LET(_xlpm.raw,_xlfn.XLOOKUP(A1025,SITE5!$C$4:$C$1313,SITE5!$E$4:$E$1313),_xlpm.cleanRaw,SUBSTITUTE(SUBSTITUTE(_xlpm.raw,"_PIN","."),"PIN","."),_xlpm.mainPart,MID(_xlpm.cleanRaw,2,FIND(".",_xlpm.cleanRaw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808046</v>
      </c>
      <c r="I1025" t="str">
        <f>""</f>
        <v/>
      </c>
      <c r="J1025" t="str">
        <f t="shared" si="15"/>
        <v>H46;DMI_TXN0;LA1;12.017;3.156;509036;505046;808046;</v>
      </c>
    </row>
    <row r="1026" spans="1:10">
      <c r="A1026" t="s">
        <v>4014</v>
      </c>
      <c r="B1026" t="str">
        <f>_xlfn.XLOOKUP(A1026,SITE1!$R$4:$R$1313,SITE1!$S$4:$S$1313)</f>
        <v>DMI_TXP1</v>
      </c>
      <c r="C1026" t="str" cm="1">
        <f t="array" ref="C1026">_xlfn.TEXTJOIN(",",TRUE,_xlfn.UNIQUE(TRANSPOSE(_xlfn.MAP(_xlfn.XLOOKUP(A1026,SITE1!$C$4:$C$1313,SITE1!$F$4:$L$1313),_xlfn.LAMBDA(_xlpm.x,IF(_xlpm.x&lt;&gt;"",TRIM(CLEAN(LEFT(_xlpm.x,FIND(".",_xlpm.x &amp; ".")-1))),""))))))</f>
        <v>CA202</v>
      </c>
      <c r="D1026">
        <v>10.299999999999899</v>
      </c>
      <c r="E1026">
        <v>3.1560000000000001</v>
      </c>
      <c r="F1026" t="str">
        <f>_xlfn.LET(_xlpm.raw,_xlfn.XLOOKUP(A1026,SITE1!$C$4:$C$1313,SITE1!$E$4:$E$1313),_xlpm.cleanRaw,SUBSTITUTE(SUBSTITUTE(_xlpm.raw,"_PIN","."),"PIN","."),_xlpm.mainPart,MID(_xlpm.cleanRaw,2,FIND(".",_xlpm.cleanRaw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6" t="str">
        <f>_xlfn.LET(_xlpm.raw,_xlfn.XLOOKUP(A1026,SITE3!$C$4:$C$1313,SITE3!$E$4:$E$1313),_xlpm.cleanRaw,SUBSTITUTE(SUBSTITUTE(_xlpm.raw,"_PIN","."),"PIN","."),_xlpm.mainPart,MID(_xlpm.cleanRaw,2,FIND(".",_xlpm.cleanRaw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6" t="str">
        <f>_xlfn.LET(_xlpm.raw,_xlfn.XLOOKUP(A1026,SITE5!$C$4:$C$1313,SITE5!$E$4:$E$1313),_xlpm.cleanRaw,SUBSTITUTE(SUBSTITUTE(_xlpm.raw,"_PIN","."),"PIN","."),_xlpm.mainPart,MID(_xlpm.cleanRaw,2,FIND(".",_xlpm.cleanRaw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6" t="str">
        <f>""</f>
        <v/>
      </c>
      <c r="J1026" t="str">
        <f t="shared" ref="J1026:J1089" si="16">A1026&amp;";"&amp;B1026&amp;";"&amp;C1026&amp;";"&amp;D1026&amp;";"&amp;E1026&amp;";"&amp;F1026&amp;";"&amp;G1026&amp;";"&amp;H1026&amp;";"&amp;I1026</f>
        <v>H50;DMI_TXP1;CA202;10.2999999999999;3.156;;;;</v>
      </c>
    </row>
    <row r="1027" spans="1:10">
      <c r="A1027" t="s">
        <v>4741</v>
      </c>
      <c r="B1027" t="str">
        <f>_xlfn.XLOOKUP(A1027,SITE1!$R$4:$R$1313,SITE1!$S$4:$S$1313)</f>
        <v>PCIEUP_2_TXN</v>
      </c>
      <c r="C1027" t="str" cm="1">
        <f t="array" ref="C1027">_xlfn.TEXTJOIN(",",TRUE,_xlfn.UNIQUE(TRANSPOSE(_xlfn.MAP(_xlfn.XLOOKUP(A1027,SITE1!$C$4:$C$1313,SITE1!$F$4:$L$1313),_xlfn.LAMBDA(_xlpm.x,IF(_xlpm.x&lt;&gt;"",TRIM(CLEAN(LEFT(_xlpm.x,FIND(".",_xlpm.x &amp; ".")-1))),""))))))</f>
        <v>CA257</v>
      </c>
      <c r="D1027">
        <v>8.5829999999999895</v>
      </c>
      <c r="E1027">
        <v>3.1560000000000001</v>
      </c>
      <c r="F1027" t="str">
        <f>_xlfn.LET(_xlpm.raw,_xlfn.XLOOKUP(A1027,SITE1!$C$4:$C$1313,SITE1!$E$4:$E$1313),_xlpm.cleanRaw,SUBSTITUTE(SUBSTITUTE(_xlpm.raw,"_PIN","."),"PIN","."),_xlpm.mainPart,MID(_xlpm.cleanRaw,2,FIND(".",_xlpm.cleanRaw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7" t="str">
        <f>_xlfn.LET(_xlpm.raw,_xlfn.XLOOKUP(A1027,SITE3!$C$4:$C$1313,SITE3!$E$4:$E$1313),_xlpm.cleanRaw,SUBSTITUTE(SUBSTITUTE(_xlpm.raw,"_PIN","."),"PIN","."),_xlpm.mainPart,MID(_xlpm.cleanRaw,2,FIND(".",_xlpm.cleanRaw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7" t="str">
        <f>_xlfn.LET(_xlpm.raw,_xlfn.XLOOKUP(A1027,SITE5!$C$4:$C$1313,SITE5!$E$4:$E$1313),_xlpm.cleanRaw,SUBSTITUTE(SUBSTITUTE(_xlpm.raw,"_PIN","."),"PIN","."),_xlpm.mainPart,MID(_xlpm.cleanRaw,2,FIND(".",_xlpm.cleanRaw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7" t="str">
        <f>""</f>
        <v/>
      </c>
      <c r="J1027" t="str">
        <f t="shared" si="16"/>
        <v>H54;PCIEUP_2_TXN;CA257;8.58299999999999;3.156;;;;</v>
      </c>
    </row>
    <row r="1028" spans="1:10">
      <c r="A1028" t="s">
        <v>5407</v>
      </c>
      <c r="B1028" t="str">
        <f>_xlfn.XLOOKUP(A1028,SITE1!$R$4:$R$1313,SITE1!$S$4:$S$1313)</f>
        <v>VSS</v>
      </c>
      <c r="C1028" t="str" cm="1">
        <f t="array" ref="C1028">_xlfn.TEXTJOIN(",",TRUE,_xlfn.UNIQUE(TRANSPOSE(_xlfn.MAP(_xlfn.XLOOKUP(A1028,SITE1!$C$4:$C$1313,SITE1!$F$4:$L$1313),_xlfn.LAMBDA(_xlpm.x,IF(_xlpm.x&lt;&gt;"",TRIM(CLEAN(LEFT(_xlpm.x,FIND(".",_xlpm.x &amp; ".")-1))),""))))))</f>
        <v/>
      </c>
      <c r="D1028">
        <v>6.8659999999999997</v>
      </c>
      <c r="E1028">
        <v>3.1560000000000001</v>
      </c>
      <c r="F1028" t="str">
        <f>_xlfn.LET(_xlpm.raw,_xlfn.XLOOKUP(A1028,SITE1!$C$4:$C$1313,SITE1!$E$4:$E$1313),_xlpm.cleanRaw,SUBSTITUTE(SUBSTITUTE(_xlpm.raw,"_PIN","."),"PIN","."),_xlpm.mainPart,MID(_xlpm.cleanRaw,2,FIND(".",_xlpm.cleanRaw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8" t="str">
        <f>_xlfn.LET(_xlpm.raw,_xlfn.XLOOKUP(A1028,SITE3!$C$4:$C$1313,SITE3!$E$4:$E$1313),_xlpm.cleanRaw,SUBSTITUTE(SUBSTITUTE(_xlpm.raw,"_PIN","."),"PIN","."),_xlpm.mainPart,MID(_xlpm.cleanRaw,2,FIND(".",_xlpm.cleanRaw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8" t="str">
        <f>_xlfn.LET(_xlpm.raw,_xlfn.XLOOKUP(A1028,SITE5!$C$4:$C$1313,SITE5!$E$4:$E$1313),_xlpm.cleanRaw,SUBSTITUTE(SUBSTITUTE(_xlpm.raw,"_PIN","."),"PIN","."),_xlpm.mainPart,MID(_xlpm.cleanRaw,2,FIND(".",_xlpm.cleanRaw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8" t="str">
        <f>""</f>
        <v/>
      </c>
      <c r="J1028" t="str">
        <f t="shared" si="16"/>
        <v>H58;VSS;;6.866;3.156;;;;</v>
      </c>
    </row>
    <row r="1029" spans="1:10">
      <c r="A1029" t="s">
        <v>3674</v>
      </c>
      <c r="B1029" t="str">
        <f>_xlfn.XLOOKUP(A1029,SITE1!$R$4:$R$1313,SITE1!$S$4:$S$1313)</f>
        <v>PCIEUP_6_TXN</v>
      </c>
      <c r="C1029" t="str" cm="1">
        <f t="array" ref="C1029">_xlfn.TEXTJOIN(",",TRUE,_xlfn.UNIQUE(TRANSPOSE(_xlfn.MAP(_xlfn.XLOOKUP(A1029,SITE1!$C$4:$C$1313,SITE1!$F$4:$L$1313),_xlfn.LAMBDA(_xlpm.x,IF(_xlpm.x&lt;&gt;"",TRIM(CLEAN(LEFT(_xlpm.x,FIND(".",_xlpm.x &amp; ".")-1))),""))))))</f>
        <v>CA225</v>
      </c>
      <c r="D1029">
        <v>5.149</v>
      </c>
      <c r="E1029">
        <v>3.1560000000000001</v>
      </c>
      <c r="F1029" t="str">
        <f>_xlfn.LET(_xlpm.raw,_xlfn.XLOOKUP(A1029,SITE1!$C$4:$C$1313,SITE1!$E$4:$E$1313),_xlpm.cleanRaw,SUBSTITUTE(SUBSTITUTE(_xlpm.raw,"_PIN","."),"PIN","."),_xlpm.mainPart,MID(_xlpm.cleanRaw,2,FIND(".",_xlpm.cleanRaw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9" t="str">
        <f>_xlfn.LET(_xlpm.raw,_xlfn.XLOOKUP(A1029,SITE3!$C$4:$C$1313,SITE3!$E$4:$E$1313),_xlpm.cleanRaw,SUBSTITUTE(SUBSTITUTE(_xlpm.raw,"_PIN","."),"PIN","."),_xlpm.mainPart,MID(_xlpm.cleanRaw,2,FIND(".",_xlpm.cleanRaw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9" t="str">
        <f>_xlfn.LET(_xlpm.raw,_xlfn.XLOOKUP(A1029,SITE5!$C$4:$C$1313,SITE5!$E$4:$E$1313),_xlpm.cleanRaw,SUBSTITUTE(SUBSTITUTE(_xlpm.raw,"_PIN","."),"PIN","."),_xlpm.mainPart,MID(_xlpm.cleanRaw,2,FIND(".",_xlpm.cleanRaw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9" t="str">
        <f>""</f>
        <v/>
      </c>
      <c r="J1029" t="str">
        <f t="shared" si="16"/>
        <v>H61;PCIEUP_6_TXN;CA225;5.149;3.156;;;;</v>
      </c>
    </row>
    <row r="1030" spans="1:10">
      <c r="A1030" t="s">
        <v>3555</v>
      </c>
      <c r="B1030" t="str">
        <f>_xlfn.XLOOKUP(A1030,SITE1!$R$4:$R$1313,SITE1!$S$4:$S$1313)</f>
        <v>VSS</v>
      </c>
      <c r="C1030" t="str" cm="1">
        <f t="array" ref="C1030">_xlfn.TEXTJOIN(",",TRUE,_xlfn.UNIQUE(TRANSPOSE(_xlfn.MAP(_xlfn.XLOOKUP(A1030,SITE1!$C$4:$C$1313,SITE1!$F$4:$L$1313),_xlfn.LAMBDA(_xlpm.x,IF(_xlpm.x&lt;&gt;"",TRIM(CLEAN(LEFT(_xlpm.x,FIND(".",_xlpm.x &amp; ".")-1))),""))))))</f>
        <v/>
      </c>
      <c r="D1030">
        <v>3.4319999999999902</v>
      </c>
      <c r="E1030">
        <v>3.1560000000000001</v>
      </c>
      <c r="F1030" t="str">
        <f>_xlfn.LET(_xlpm.raw,_xlfn.XLOOKUP(A1030,SITE1!$C$4:$C$1313,SITE1!$E$4:$E$1313),_xlpm.cleanRaw,SUBSTITUTE(SUBSTITUTE(_xlpm.raw,"_PIN","."),"PIN","."),_xlpm.mainPart,MID(_xlpm.cleanRaw,2,FIND(".",_xlpm.cleanRaw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0" t="str">
        <f>_xlfn.LET(_xlpm.raw,_xlfn.XLOOKUP(A1030,SITE3!$C$4:$C$1313,SITE3!$E$4:$E$1313),_xlpm.cleanRaw,SUBSTITUTE(SUBSTITUTE(_xlpm.raw,"_PIN","."),"PIN","."),_xlpm.mainPart,MID(_xlpm.cleanRaw,2,FIND(".",_xlpm.cleanRaw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0" t="str">
        <f>_xlfn.LET(_xlpm.raw,_xlfn.XLOOKUP(A1030,SITE5!$C$4:$C$1313,SITE5!$E$4:$E$1313),_xlpm.cleanRaw,SUBSTITUTE(SUBSTITUTE(_xlpm.raw,"_PIN","."),"PIN","."),_xlpm.mainPart,MID(_xlpm.cleanRaw,2,FIND(".",_xlpm.cleanRaw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0" t="str">
        <f>""</f>
        <v/>
      </c>
      <c r="J1030" t="str">
        <f t="shared" si="16"/>
        <v>H65;VSS;;3.43199999999999;3.156;;;;</v>
      </c>
    </row>
    <row r="1031" spans="1:10">
      <c r="A1031" t="s">
        <v>3554</v>
      </c>
      <c r="B1031" t="str">
        <f>_xlfn.XLOOKUP(A1031,SITE1!$R$4:$R$1313,SITE1!$S$4:$S$1313)</f>
        <v>PCIE3UP_PLLOBSP</v>
      </c>
      <c r="C1031" t="str" cm="1">
        <f t="array" ref="C1031">_xlfn.TEXTJOIN(",",TRUE,_xlfn.UNIQUE(TRANSPOSE(_xlfn.MAP(_xlfn.XLOOKUP(A1031,SITE1!$C$4:$C$1313,SITE1!$F$4:$L$1313),_xlfn.LAMBDA(_xlpm.x,IF(_xlpm.x&lt;&gt;"",TRIM(CLEAN(LEFT(_xlpm.x,FIND(".",_xlpm.x &amp; ".")-1))),""))))))</f>
        <v>SMPA18,RA219</v>
      </c>
      <c r="D1031">
        <v>1.2449999999999899</v>
      </c>
      <c r="E1031">
        <v>2.8099999999999898</v>
      </c>
      <c r="F1031" t="str">
        <f>_xlfn.LET(_xlpm.raw,_xlfn.XLOOKUP(A1031,SITE1!$C$4:$C$1313,SITE1!$E$4:$E$1313),_xlpm.cleanRaw,SUBSTITUTE(SUBSTITUTE(_xlpm.raw,"_PIN","."),"PIN","."),_xlpm.mainPart,MID(_xlpm.cleanRaw,2,FIND(".",_xlpm.cleanRaw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G1031" t="str">
        <f>_xlfn.LET(_xlpm.raw,_xlfn.XLOOKUP(A1031,SITE3!$C$4:$C$1313,SITE3!$E$4:$E$1313),_xlpm.cleanRaw,SUBSTITUTE(SUBSTITUTE(_xlpm.raw,"_PIN","."),"PIN","."),_xlpm.mainPart,MID(_xlpm.cleanRaw,2,FIND(".",_xlpm.cleanRaw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506008</v>
      </c>
      <c r="H1031" t="str">
        <f>_xlfn.LET(_xlpm.raw,_xlfn.XLOOKUP(A1031,SITE5!$C$4:$C$1313,SITE5!$E$4:$E$1313),_xlpm.cleanRaw,SUBSTITUTE(SUBSTITUTE(_xlpm.raw,"_PIN","."),"PIN","."),_xlpm.mainPart,MID(_xlpm.cleanRaw,2,FIND(".",_xlpm.cleanRaw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I1031" t="str">
        <f>""</f>
        <v/>
      </c>
      <c r="J1031" t="str">
        <f t="shared" si="16"/>
        <v>H69;PCIE3UP_PLLOBSP;SMPA18,RA219;1.24499999999999;2.80999999999999;509008;506008;807008;</v>
      </c>
    </row>
    <row r="1032" spans="1:10">
      <c r="A1032" t="s">
        <v>4834</v>
      </c>
      <c r="B1032" t="str">
        <f>_xlfn.XLOOKUP(A1032,SITE1!$R$4:$R$1313,SITE1!$S$4:$S$1313)</f>
        <v>SPI0_FLASH_0_CSB</v>
      </c>
      <c r="C1032" t="str" cm="1">
        <f t="array" ref="C1032">_xlfn.TEXTJOIN(",",TRUE,_xlfn.UNIQUE(TRANSPOSE(_xlfn.MAP(_xlfn.XLOOKUP(A1032,SITE1!$C$4:$C$1313,SITE1!$F$4:$L$1313),_xlfn.LAMBDA(_xlpm.x,IF(_xlpm.x&lt;&gt;"",TRIM(CLEAN(LEFT(_xlpm.x,FIND(".",_xlpm.x &amp; ".")-1))),""))))))</f>
        <v>KA8</v>
      </c>
      <c r="D1032">
        <v>31.79</v>
      </c>
      <c r="E1032">
        <v>3.3099999999999898</v>
      </c>
      <c r="F1032" t="str">
        <f>_xlfn.LET(_xlpm.raw,_xlfn.XLOOKUP(A1032,SITE1!$C$4:$C$1313,SITE1!$E$4:$E$1313),_xlpm.cleanRaw,SUBSTITUTE(SUBSTITUTE(_xlpm.raw,"_PIN","."),"PIN","."),_xlpm.mainPart,MID(_xlpm.cleanRaw,2,FIND(".",_xlpm.cleanRaw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602042</v>
      </c>
      <c r="G1032" t="str">
        <f>_xlfn.LET(_xlpm.raw,_xlfn.XLOOKUP(A1032,SITE3!$C$4:$C$1313,SITE3!$E$4:$E$1313),_xlpm.cleanRaw,SUBSTITUTE(SUBSTITUTE(_xlpm.raw,"_PIN","."),"PIN","."),_xlpm.mainPart,MID(_xlpm.cleanRaw,2,FIND(".",_xlpm.cleanRaw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802083</v>
      </c>
      <c r="H1032" t="str">
        <f>_xlfn.LET(_xlpm.raw,_xlfn.XLOOKUP(A1032,SITE5!$C$4:$C$1313,SITE5!$E$4:$E$1313),_xlpm.cleanRaw,SUBSTITUTE(SUBSTITUTE(_xlpm.raw,"_PIN","."),"PIN","."),_xlpm.mainPart,MID(_xlpm.cleanRaw,2,FIND(".",_xlpm.cleanRaw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708084</v>
      </c>
      <c r="I1032" t="str">
        <f>""</f>
        <v/>
      </c>
      <c r="J1032" t="str">
        <f t="shared" si="16"/>
        <v>J3;SPI0_FLASH_0_CSB;KA8;31.79;3.30999999999999;602042;802083;708084;</v>
      </c>
    </row>
    <row r="1033" spans="1:10">
      <c r="A1033" t="s">
        <v>5413</v>
      </c>
      <c r="B1033" t="str">
        <f>_xlfn.XLOOKUP(A1033,SITE1!$R$4:$R$1313,SITE1!$S$4:$S$1313)</f>
        <v>VSS</v>
      </c>
      <c r="C1033" t="str" cm="1">
        <f t="array" ref="C1033">_xlfn.TEXTJOIN(",",TRUE,_xlfn.UNIQUE(TRANSPOSE(_xlfn.MAP(_xlfn.XLOOKUP(A1033,SITE1!$C$4:$C$1313,SITE1!$F$4:$L$1313),_xlfn.LAMBDA(_xlpm.x,IF(_xlpm.x&lt;&gt;"",TRIM(CLEAN(LEFT(_xlpm.x,FIND(".",_xlpm.x &amp; ".")-1))),""))))))</f>
        <v/>
      </c>
      <c r="D1033">
        <v>30.96</v>
      </c>
      <c r="E1033">
        <v>3.3099999999999898</v>
      </c>
      <c r="F1033" t="str">
        <f>_xlfn.LET(_xlpm.raw,_xlfn.XLOOKUP(A1033,SITE1!$C$4:$C$1313,SITE1!$E$4:$E$1313),_xlpm.cleanRaw,SUBSTITUTE(SUBSTITUTE(_xlpm.raw,"_PIN","."),"PIN","."),_xlpm.mainPart,MID(_xlpm.cleanRaw,2,FIND(".",_xlpm.cleanRaw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3" t="str">
        <f>_xlfn.LET(_xlpm.raw,_xlfn.XLOOKUP(A1033,SITE3!$C$4:$C$1313,SITE3!$E$4:$E$1313),_xlpm.cleanRaw,SUBSTITUTE(SUBSTITUTE(_xlpm.raw,"_PIN","."),"PIN","."),_xlpm.mainPart,MID(_xlpm.cleanRaw,2,FIND(".",_xlpm.cleanRaw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3" t="str">
        <f>_xlfn.LET(_xlpm.raw,_xlfn.XLOOKUP(A1033,SITE5!$C$4:$C$1313,SITE5!$E$4:$E$1313),_xlpm.cleanRaw,SUBSTITUTE(SUBSTITUTE(_xlpm.raw,"_PIN","."),"PIN","."),_xlpm.mainPart,MID(_xlpm.cleanRaw,2,FIND(".",_xlpm.cleanRaw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3" t="str">
        <f>""</f>
        <v/>
      </c>
      <c r="J1033" t="str">
        <f t="shared" si="16"/>
        <v>J5;VSS;;30.96;3.30999999999999;;;;</v>
      </c>
    </row>
    <row r="1034" spans="1:10">
      <c r="A1034" t="s">
        <v>5415</v>
      </c>
      <c r="B1034" t="str">
        <f>_xlfn.XLOOKUP(A1034,SITE1!$R$4:$R$1313,SITE1!$S$4:$S$1313)</f>
        <v>VSS</v>
      </c>
      <c r="C1034" t="str" cm="1">
        <f t="array" ref="C1034">_xlfn.TEXTJOIN(",",TRUE,_xlfn.UNIQUE(TRANSPOSE(_xlfn.MAP(_xlfn.XLOOKUP(A1034,SITE1!$C$4:$C$1313,SITE1!$F$4:$L$1313),_xlfn.LAMBDA(_xlpm.x,IF(_xlpm.x&lt;&gt;"",TRIM(CLEAN(LEFT(_xlpm.x,FIND(".",_xlpm.x &amp; ".")-1))),""))))))</f>
        <v/>
      </c>
      <c r="D1034">
        <v>30.045999999999999</v>
      </c>
      <c r="E1034">
        <v>3.6520000000000001</v>
      </c>
      <c r="F1034" t="str">
        <f>_xlfn.LET(_xlpm.raw,_xlfn.XLOOKUP(A1034,SITE1!$C$4:$C$1313,SITE1!$E$4:$E$1313),_xlpm.cleanRaw,SUBSTITUTE(SUBSTITUTE(_xlpm.raw,"_PIN","."),"PIN","."),_xlpm.mainPart,MID(_xlpm.cleanRaw,2,FIND(".",_xlpm.cleanRaw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4" t="str">
        <f>_xlfn.LET(_xlpm.raw,_xlfn.XLOOKUP(A1034,SITE3!$C$4:$C$1313,SITE3!$E$4:$E$1313),_xlpm.cleanRaw,SUBSTITUTE(SUBSTITUTE(_xlpm.raw,"_PIN","."),"PIN","."),_xlpm.mainPart,MID(_xlpm.cleanRaw,2,FIND(".",_xlpm.cleanRaw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4" t="str">
        <f>_xlfn.LET(_xlpm.raw,_xlfn.XLOOKUP(A1034,SITE5!$C$4:$C$1313,SITE5!$E$4:$E$1313),_xlpm.cleanRaw,SUBSTITUTE(SUBSTITUTE(_xlpm.raw,"_PIN","."),"PIN","."),_xlpm.mainPart,MID(_xlpm.cleanRaw,2,FIND(".",_xlpm.cleanRaw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4" t="str">
        <f>""</f>
        <v/>
      </c>
      <c r="J1034" t="str">
        <f t="shared" si="16"/>
        <v>J7;VSS;;30.046;3.652;;;;</v>
      </c>
    </row>
    <row r="1035" spans="1:10">
      <c r="A1035" t="s">
        <v>5408</v>
      </c>
      <c r="B1035" t="str">
        <f>_xlfn.XLOOKUP(A1035,SITE1!$R$4:$R$1313,SITE1!$S$4:$S$1313)</f>
        <v>VSS</v>
      </c>
      <c r="C1035" t="str" cm="1">
        <f t="array" ref="C1035">_xlfn.TEXTJOIN(",",TRUE,_xlfn.UNIQUE(TRANSPOSE(_xlfn.MAP(_xlfn.XLOOKUP(A1035,SITE1!$C$4:$C$1313,SITE1!$F$4:$L$1313),_xlfn.LAMBDA(_xlpm.x,IF(_xlpm.x&lt;&gt;"",TRIM(CLEAN(LEFT(_xlpm.x,FIND(".",_xlpm.x &amp; ".")-1))),""))))))</f>
        <v/>
      </c>
      <c r="D1035">
        <v>28.329000000000001</v>
      </c>
      <c r="E1035">
        <v>3.6520000000000001</v>
      </c>
      <c r="F1035" t="str">
        <f>_xlfn.LET(_xlpm.raw,_xlfn.XLOOKUP(A1035,SITE1!$C$4:$C$1313,SITE1!$E$4:$E$1313),_xlpm.cleanRaw,SUBSTITUTE(SUBSTITUTE(_xlpm.raw,"_PIN","."),"PIN","."),_xlpm.mainPart,MID(_xlpm.cleanRaw,2,FIND(".",_xlpm.cleanRaw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5" t="str">
        <f>_xlfn.LET(_xlpm.raw,_xlfn.XLOOKUP(A1035,SITE3!$C$4:$C$1313,SITE3!$E$4:$E$1313),_xlpm.cleanRaw,SUBSTITUTE(SUBSTITUTE(_xlpm.raw,"_PIN","."),"PIN","."),_xlpm.mainPart,MID(_xlpm.cleanRaw,2,FIND(".",_xlpm.cleanRaw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5" t="str">
        <f>_xlfn.LET(_xlpm.raw,_xlfn.XLOOKUP(A1035,SITE5!$C$4:$C$1313,SITE5!$E$4:$E$1313),_xlpm.cleanRaw,SUBSTITUTE(SUBSTITUTE(_xlpm.raw,"_PIN","."),"PIN","."),_xlpm.mainPart,MID(_xlpm.cleanRaw,2,FIND(".",_xlpm.cleanRaw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5" t="str">
        <f>""</f>
        <v/>
      </c>
      <c r="J1035" t="str">
        <f t="shared" si="16"/>
        <v>J11;VSS;;28.329;3.652;;;;</v>
      </c>
    </row>
    <row r="1036" spans="1:10">
      <c r="A1036" t="s">
        <v>5409</v>
      </c>
      <c r="B1036" t="str">
        <f>_xlfn.XLOOKUP(A1036,SITE1!$R$4:$R$1313,SITE1!$S$4:$S$1313)</f>
        <v>VSS</v>
      </c>
      <c r="C1036" t="str" cm="1">
        <f t="array" ref="C1036">_xlfn.TEXTJOIN(",",TRUE,_xlfn.UNIQUE(TRANSPOSE(_xlfn.MAP(_xlfn.XLOOKUP(A1036,SITE1!$C$4:$C$1313,SITE1!$F$4:$L$1313),_xlfn.LAMBDA(_xlpm.x,IF(_xlpm.x&lt;&gt;"",TRIM(CLEAN(LEFT(_xlpm.x,FIND(".",_xlpm.x &amp; ".")-1))),""))))))</f>
        <v/>
      </c>
      <c r="D1036">
        <v>26.611999999999998</v>
      </c>
      <c r="E1036">
        <v>3.6520000000000001</v>
      </c>
      <c r="F1036" t="str">
        <f>_xlfn.LET(_xlpm.raw,_xlfn.XLOOKUP(A1036,SITE1!$C$4:$C$1313,SITE1!$E$4:$E$1313),_xlpm.cleanRaw,SUBSTITUTE(SUBSTITUTE(_xlpm.raw,"_PIN","."),"PIN","."),_xlpm.mainPart,MID(_xlpm.cleanRaw,2,FIND(".",_xlpm.cleanRaw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6" t="str">
        <f>_xlfn.LET(_xlpm.raw,_xlfn.XLOOKUP(A1036,SITE3!$C$4:$C$1313,SITE3!$E$4:$E$1313),_xlpm.cleanRaw,SUBSTITUTE(SUBSTITUTE(_xlpm.raw,"_PIN","."),"PIN","."),_xlpm.mainPart,MID(_xlpm.cleanRaw,2,FIND(".",_xlpm.cleanRaw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6" t="str">
        <f>_xlfn.LET(_xlpm.raw,_xlfn.XLOOKUP(A1036,SITE5!$C$4:$C$1313,SITE5!$E$4:$E$1313),_xlpm.cleanRaw,SUBSTITUTE(SUBSTITUTE(_xlpm.raw,"_PIN","."),"PIN","."),_xlpm.mainPart,MID(_xlpm.cleanRaw,2,FIND(".",_xlpm.cleanRaw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6" t="str">
        <f>""</f>
        <v/>
      </c>
      <c r="J1036" t="str">
        <f t="shared" si="16"/>
        <v>J15;VSS;;26.612;3.652;;;;</v>
      </c>
    </row>
    <row r="1037" spans="1:10">
      <c r="A1037" t="s">
        <v>343</v>
      </c>
      <c r="B1037" t="str">
        <f>_xlfn.XLOOKUP(A1037,SITE1!$R$4:$R$1313,SITE1!$S$4:$S$1313)</f>
        <v>VSS</v>
      </c>
      <c r="C1037" t="str" cm="1">
        <f t="array" ref="C1037">_xlfn.TEXTJOIN(",",TRUE,_xlfn.UNIQUE(TRANSPOSE(_xlfn.MAP(_xlfn.XLOOKUP(A1037,SITE1!$C$4:$C$1313,SITE1!$F$4:$L$1313),_xlfn.LAMBDA(_xlpm.x,IF(_xlpm.x&lt;&gt;"",TRIM(CLEAN(LEFT(_xlpm.x,FIND(".",_xlpm.x &amp; ".")-1))),""))))))</f>
        <v/>
      </c>
      <c r="D1037">
        <v>24.895</v>
      </c>
      <c r="E1037">
        <v>3.6520000000000001</v>
      </c>
      <c r="F1037" t="str">
        <f>_xlfn.LET(_xlpm.raw,_xlfn.XLOOKUP(A1037,SITE1!$C$4:$C$1313,SITE1!$E$4:$E$1313),_xlpm.cleanRaw,SUBSTITUTE(SUBSTITUTE(_xlpm.raw,"_PIN","."),"PIN","."),_xlpm.mainPart,MID(_xlpm.cleanRaw,2,FIND(".",_xlpm.cleanRaw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7" t="str">
        <f>_xlfn.LET(_xlpm.raw,_xlfn.XLOOKUP(A1037,SITE3!$C$4:$C$1313,SITE3!$E$4:$E$1313),_xlpm.cleanRaw,SUBSTITUTE(SUBSTITUTE(_xlpm.raw,"_PIN","."),"PIN","."),_xlpm.mainPart,MID(_xlpm.cleanRaw,2,FIND(".",_xlpm.cleanRaw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7" t="str">
        <f>_xlfn.LET(_xlpm.raw,_xlfn.XLOOKUP(A1037,SITE5!$C$4:$C$1313,SITE5!$E$4:$E$1313),_xlpm.cleanRaw,SUBSTITUTE(SUBSTITUTE(_xlpm.raw,"_PIN","."),"PIN","."),_xlpm.mainPart,MID(_xlpm.cleanRaw,2,FIND(".",_xlpm.cleanRaw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7" t="str">
        <f>""</f>
        <v/>
      </c>
      <c r="J1037" t="str">
        <f t="shared" si="16"/>
        <v>J18;VSS;;24.895;3.652;;;;</v>
      </c>
    </row>
    <row r="1038" spans="1:10">
      <c r="A1038" t="s">
        <v>349</v>
      </c>
      <c r="B1038" t="str">
        <f>_xlfn.XLOOKUP(A1038,SITE1!$R$4:$R$1313,SITE1!$S$4:$S$1313)</f>
        <v>VSS</v>
      </c>
      <c r="C1038" t="str" cm="1">
        <f t="array" ref="C1038">_xlfn.TEXTJOIN(",",TRUE,_xlfn.UNIQUE(TRANSPOSE(_xlfn.MAP(_xlfn.XLOOKUP(A1038,SITE1!$C$4:$C$1313,SITE1!$F$4:$L$1313),_xlfn.LAMBDA(_xlpm.x,IF(_xlpm.x&lt;&gt;"",TRIM(CLEAN(LEFT(_xlpm.x,FIND(".",_xlpm.x &amp; ".")-1))),""))))))</f>
        <v/>
      </c>
      <c r="D1038">
        <v>23.177999999999901</v>
      </c>
      <c r="E1038">
        <v>3.6520000000000001</v>
      </c>
      <c r="F1038" t="str">
        <f>_xlfn.LET(_xlpm.raw,_xlfn.XLOOKUP(A1038,SITE1!$C$4:$C$1313,SITE1!$E$4:$E$1313),_xlpm.cleanRaw,SUBSTITUTE(SUBSTITUTE(_xlpm.raw,"_PIN","."),"PIN","."),_xlpm.mainPart,MID(_xlpm.cleanRaw,2,FIND(".",_xlpm.cleanRaw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8" t="str">
        <f>_xlfn.LET(_xlpm.raw,_xlfn.XLOOKUP(A1038,SITE3!$C$4:$C$1313,SITE3!$E$4:$E$1313),_xlpm.cleanRaw,SUBSTITUTE(SUBSTITUTE(_xlpm.raw,"_PIN","."),"PIN","."),_xlpm.mainPart,MID(_xlpm.cleanRaw,2,FIND(".",_xlpm.cleanRaw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8" t="str">
        <f>_xlfn.LET(_xlpm.raw,_xlfn.XLOOKUP(A1038,SITE5!$C$4:$C$1313,SITE5!$E$4:$E$1313),_xlpm.cleanRaw,SUBSTITUTE(SUBSTITUTE(_xlpm.raw,"_PIN","."),"PIN","."),_xlpm.mainPart,MID(_xlpm.cleanRaw,2,FIND(".",_xlpm.cleanRaw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8" t="str">
        <f>""</f>
        <v/>
      </c>
      <c r="J1038" t="str">
        <f t="shared" si="16"/>
        <v>J22;VSS;;23.1779999999999;3.652;;;;</v>
      </c>
    </row>
    <row r="1039" spans="1:10">
      <c r="A1039" t="s">
        <v>348</v>
      </c>
      <c r="B1039" t="str">
        <f>_xlfn.XLOOKUP(A1039,SITE1!$R$4:$R$1313,SITE1!$S$4:$S$1313)</f>
        <v>CLKOUT_SRC_N_9</v>
      </c>
      <c r="C1039" t="str" cm="1">
        <f t="array" ref="C1039">_xlfn.TEXTJOIN(",",TRUE,_xlfn.UNIQUE(TRANSPOSE(_xlfn.MAP(_xlfn.XLOOKUP(A1039,SITE1!$C$4:$C$1313,SITE1!$F$4:$L$1313),_xlfn.LAMBDA(_xlpm.x,IF(_xlpm.x&lt;&gt;"",TRIM(CLEAN(LEFT(_xlpm.x,FIND(".",_xlpm.x &amp; ".")-1))),""))))))</f>
        <v/>
      </c>
      <c r="D1039">
        <v>21.460999999999999</v>
      </c>
      <c r="E1039">
        <v>3.6520000000000001</v>
      </c>
      <c r="F1039" t="str">
        <f>_xlfn.LET(_xlpm.raw,_xlfn.XLOOKUP(A1039,SITE1!$C$4:$C$1313,SITE1!$E$4:$E$1313),_xlpm.cleanRaw,SUBSTITUTE(SUBSTITUTE(_xlpm.raw,"_PIN","."),"PIN","."),_xlpm.mainPart,MID(_xlpm.cleanRaw,2,FIND(".",_xlpm.cleanRaw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1039" t="str">
        <f>_xlfn.LET(_xlpm.raw,_xlfn.XLOOKUP(A1039,SITE3!$C$4:$C$1313,SITE3!$E$4:$E$1313),_xlpm.cleanRaw,SUBSTITUTE(SUBSTITUTE(_xlpm.raw,"_PIN","."),"PIN","."),_xlpm.mainPart,MID(_xlpm.cleanRaw,2,FIND(".",_xlpm.cleanRaw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806117</v>
      </c>
      <c r="H1039" t="str">
        <f>_xlfn.LET(_xlpm.raw,_xlfn.XLOOKUP(A1039,SITE5!$C$4:$C$1313,SITE5!$E$4:$E$1313),_xlpm.cleanRaw,SUBSTITUTE(SUBSTITUTE(_xlpm.raw,"_PIN","."),"PIN","."),_xlpm.mainPart,MID(_xlpm.cleanRaw,2,FIND(".",_xlpm.cleanRaw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I1039" t="str">
        <f>""</f>
        <v/>
      </c>
      <c r="J1039" t="str">
        <f t="shared" si="16"/>
        <v>J26;CLKOUT_SRC_N_9;;21.461;3.652;609115;806117;701115;</v>
      </c>
    </row>
    <row r="1040" spans="1:10">
      <c r="A1040" t="s">
        <v>5410</v>
      </c>
      <c r="B1040" t="str">
        <f>_xlfn.XLOOKUP(A1040,SITE1!$R$4:$R$1313,SITE1!$S$4:$S$1313)</f>
        <v>VSS</v>
      </c>
      <c r="C1040" t="str" cm="1">
        <f t="array" ref="C1040">_xlfn.TEXTJOIN(",",TRUE,_xlfn.UNIQUE(TRANSPOSE(_xlfn.MAP(_xlfn.XLOOKUP(A1040,SITE1!$C$4:$C$1313,SITE1!$F$4:$L$1313),_xlfn.LAMBDA(_xlpm.x,IF(_xlpm.x&lt;&gt;"",TRIM(CLEAN(LEFT(_xlpm.x,FIND(".",_xlpm.x &amp; ".")-1))),""))))))</f>
        <v/>
      </c>
      <c r="D1040">
        <v>19.744</v>
      </c>
      <c r="E1040">
        <v>3.6520000000000001</v>
      </c>
      <c r="F1040" t="str">
        <f>_xlfn.LET(_xlpm.raw,_xlfn.XLOOKUP(A1040,SITE1!$C$4:$C$1313,SITE1!$E$4:$E$1313),_xlpm.cleanRaw,SUBSTITUTE(SUBSTITUTE(_xlpm.raw,"_PIN","."),"PIN","."),_xlpm.mainPart,MID(_xlpm.cleanRaw,2,FIND(".",_xlpm.cleanRaw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0" t="str">
        <f>_xlfn.LET(_xlpm.raw,_xlfn.XLOOKUP(A1040,SITE3!$C$4:$C$1313,SITE3!$E$4:$E$1313),_xlpm.cleanRaw,SUBSTITUTE(SUBSTITUTE(_xlpm.raw,"_PIN","."),"PIN","."),_xlpm.mainPart,MID(_xlpm.cleanRaw,2,FIND(".",_xlpm.cleanRaw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0" t="str">
        <f>_xlfn.LET(_xlpm.raw,_xlfn.XLOOKUP(A1040,SITE5!$C$4:$C$1313,SITE5!$E$4:$E$1313),_xlpm.cleanRaw,SUBSTITUTE(SUBSTITUTE(_xlpm.raw,"_PIN","."),"PIN","."),_xlpm.mainPart,MID(_xlpm.cleanRaw,2,FIND(".",_xlpm.cleanRaw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0" t="str">
        <f>""</f>
        <v/>
      </c>
      <c r="J1040" t="str">
        <f t="shared" si="16"/>
        <v>J29;VSS;;19.744;3.652;;;;</v>
      </c>
    </row>
    <row r="1041" spans="1:10">
      <c r="A1041" t="s">
        <v>3936</v>
      </c>
      <c r="B1041" t="str">
        <f>_xlfn.XLOOKUP(A1041,SITE1!$R$4:$R$1313,SITE1!$S$4:$S$1313)</f>
        <v>CLKOUT_SRC_N_2</v>
      </c>
      <c r="C1041" t="str" cm="1">
        <f t="array" ref="C1041">_xlfn.TEXTJOIN(",",TRUE,_xlfn.UNIQUE(TRANSPOSE(_xlfn.MAP(_xlfn.XLOOKUP(A1041,SITE1!$C$4:$C$1313,SITE1!$F$4:$L$1313),_xlfn.LAMBDA(_xlpm.x,IF(_xlpm.x&lt;&gt;"",TRIM(CLEAN(LEFT(_xlpm.x,FIND(".",_xlpm.x &amp; ".")-1))),""))))))</f>
        <v/>
      </c>
      <c r="D1041">
        <v>18.026999999999902</v>
      </c>
      <c r="E1041">
        <v>3.6520000000000001</v>
      </c>
      <c r="F1041" t="str">
        <f>_xlfn.LET(_xlpm.raw,_xlfn.XLOOKUP(A1041,SITE1!$C$4:$C$1313,SITE1!$E$4:$E$1313),_xlpm.cleanRaw,SUBSTITUTE(SUBSTITUTE(_xlpm.raw,"_PIN","."),"PIN","."),_xlpm.mainPart,MID(_xlpm.cleanRaw,2,FIND(".",_xlpm.cleanRaw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1041" t="str">
        <f>_xlfn.LET(_xlpm.raw,_xlfn.XLOOKUP(A1041,SITE3!$C$4:$C$1313,SITE3!$E$4:$E$1313),_xlpm.cleanRaw,SUBSTITUTE(SUBSTITUTE(_xlpm.raw,"_PIN","."),"PIN","."),_xlpm.mainPart,MID(_xlpm.cleanRaw,2,FIND(".",_xlpm.cleanRaw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806102</v>
      </c>
      <c r="H1041" t="str">
        <f>_xlfn.LET(_xlpm.raw,_xlfn.XLOOKUP(A1041,SITE5!$C$4:$C$1313,SITE5!$E$4:$E$1313),_xlpm.cleanRaw,SUBSTITUTE(SUBSTITUTE(_xlpm.raw,"_PIN","."),"PIN","."),_xlpm.mainPart,MID(_xlpm.cleanRaw,2,FIND(".",_xlpm.cleanRaw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I1041" t="str">
        <f>""</f>
        <v/>
      </c>
      <c r="J1041" t="str">
        <f t="shared" si="16"/>
        <v>J33;CLKOUT_SRC_N_2;;18.0269999999999;3.652;609102;806102;701102;</v>
      </c>
    </row>
    <row r="1042" spans="1:10">
      <c r="A1042" t="s">
        <v>5411</v>
      </c>
      <c r="B1042" t="str">
        <f>_xlfn.XLOOKUP(A1042,SITE1!$R$4:$R$1313,SITE1!$S$4:$S$1313)</f>
        <v>VSS</v>
      </c>
      <c r="C1042" t="str" cm="1">
        <f t="array" ref="C1042">_xlfn.TEXTJOIN(",",TRUE,_xlfn.UNIQUE(TRANSPOSE(_xlfn.MAP(_xlfn.XLOOKUP(A1042,SITE1!$C$4:$C$1313,SITE1!$F$4:$L$1313),_xlfn.LAMBDA(_xlpm.x,IF(_xlpm.x&lt;&gt;"",TRIM(CLEAN(LEFT(_xlpm.x,FIND(".",_xlpm.x &amp; ".")-1))),""))))))</f>
        <v/>
      </c>
      <c r="D1042">
        <v>16.309999999999999</v>
      </c>
      <c r="E1042">
        <v>3.6520000000000001</v>
      </c>
      <c r="F1042" t="str">
        <f>_xlfn.LET(_xlpm.raw,_xlfn.XLOOKUP(A1042,SITE1!$C$4:$C$1313,SITE1!$E$4:$E$1313),_xlpm.cleanRaw,SUBSTITUTE(SUBSTITUTE(_xlpm.raw,"_PIN","."),"PIN","."),_xlpm.mainPart,MID(_xlpm.cleanRaw,2,FIND(".",_xlpm.cleanRaw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2" t="str">
        <f>_xlfn.LET(_xlpm.raw,_xlfn.XLOOKUP(A1042,SITE3!$C$4:$C$1313,SITE3!$E$4:$E$1313),_xlpm.cleanRaw,SUBSTITUTE(SUBSTITUTE(_xlpm.raw,"_PIN","."),"PIN","."),_xlpm.mainPart,MID(_xlpm.cleanRaw,2,FIND(".",_xlpm.cleanRaw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2" t="str">
        <f>_xlfn.LET(_xlpm.raw,_xlfn.XLOOKUP(A1042,SITE5!$C$4:$C$1313,SITE5!$E$4:$E$1313),_xlpm.cleanRaw,SUBSTITUTE(SUBSTITUTE(_xlpm.raw,"_PIN","."),"PIN","."),_xlpm.mainPart,MID(_xlpm.cleanRaw,2,FIND(".",_xlpm.cleanRaw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2" t="str">
        <f>""</f>
        <v/>
      </c>
      <c r="J1042" t="str">
        <f t="shared" si="16"/>
        <v>J37;VSS;;16.31;3.652;;;;</v>
      </c>
    </row>
    <row r="1043" spans="1:10">
      <c r="A1043" t="s">
        <v>28</v>
      </c>
      <c r="B1043" t="str">
        <f>_xlfn.XLOOKUP(A1043,SITE1!$R$4:$R$1313,SITE1!$S$4:$S$1313)</f>
        <v>CLKOUT_SRC_N_5</v>
      </c>
      <c r="C1043" t="str" cm="1">
        <f t="array" ref="C1043">_xlfn.TEXTJOIN(",",TRUE,_xlfn.UNIQUE(TRANSPOSE(_xlfn.MAP(_xlfn.XLOOKUP(A1043,SITE1!$C$4:$C$1313,SITE1!$F$4:$L$1313),_xlfn.LAMBDA(_xlpm.x,IF(_xlpm.x&lt;&gt;"",TRIM(CLEAN(LEFT(_xlpm.x,FIND(".",_xlpm.x &amp; ".")-1))),""))))))</f>
        <v/>
      </c>
      <c r="D1043">
        <v>14.5929999999999</v>
      </c>
      <c r="E1043">
        <v>3.6520000000000001</v>
      </c>
      <c r="F1043" t="str">
        <f>_xlfn.LET(_xlpm.raw,_xlfn.XLOOKUP(A1043,SITE1!$C$4:$C$1313,SITE1!$E$4:$E$1313),_xlpm.cleanRaw,SUBSTITUTE(SUBSTITUTE(_xlpm.raw,"_PIN","."),"PIN","."),_xlpm.mainPart,MID(_xlpm.cleanRaw,2,FIND(".",_xlpm.cleanRaw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1043" t="str">
        <f>_xlfn.LET(_xlpm.raw,_xlfn.XLOOKUP(A1043,SITE3!$C$4:$C$1313,SITE3!$E$4:$E$1313),_xlpm.cleanRaw,SUBSTITUTE(SUBSTITUTE(_xlpm.raw,"_PIN","."),"PIN","."),_xlpm.mainPart,MID(_xlpm.cleanRaw,2,FIND(".",_xlpm.cleanRaw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806093</v>
      </c>
      <c r="H1043" t="str">
        <f>_xlfn.LET(_xlpm.raw,_xlfn.XLOOKUP(A1043,SITE5!$C$4:$C$1313,SITE5!$E$4:$E$1313),_xlpm.cleanRaw,SUBSTITUTE(SUBSTITUTE(_xlpm.raw,"_PIN","."),"PIN","."),_xlpm.mainPart,MID(_xlpm.cleanRaw,2,FIND(".",_xlpm.cleanRaw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I1043" t="str">
        <f>""</f>
        <v/>
      </c>
      <c r="J1043" t="str">
        <f t="shared" si="16"/>
        <v>J40;CLKOUT_SRC_N_5;;14.5929999999999;3.652;609096;806093;701096;</v>
      </c>
    </row>
    <row r="1044" spans="1:10">
      <c r="A1044" t="s">
        <v>5412</v>
      </c>
      <c r="B1044" t="str">
        <f>_xlfn.XLOOKUP(A1044,SITE1!$R$4:$R$1313,SITE1!$S$4:$S$1313)</f>
        <v>VSS</v>
      </c>
      <c r="C1044" t="str" cm="1">
        <f t="array" ref="C1044">_xlfn.TEXTJOIN(",",TRUE,_xlfn.UNIQUE(TRANSPOSE(_xlfn.MAP(_xlfn.XLOOKUP(A1044,SITE1!$C$4:$C$1313,SITE1!$F$4:$L$1313),_xlfn.LAMBDA(_xlpm.x,IF(_xlpm.x&lt;&gt;"",TRIM(CLEAN(LEFT(_xlpm.x,FIND(".",_xlpm.x &amp; ".")-1))),""))))))</f>
        <v/>
      </c>
      <c r="D1044">
        <v>12.8759999999999</v>
      </c>
      <c r="E1044">
        <v>3.6520000000000001</v>
      </c>
      <c r="F1044" t="str">
        <f>_xlfn.LET(_xlpm.raw,_xlfn.XLOOKUP(A1044,SITE1!$C$4:$C$1313,SITE1!$E$4:$E$1313),_xlpm.cleanRaw,SUBSTITUTE(SUBSTITUTE(_xlpm.raw,"_PIN","."),"PIN","."),_xlpm.mainPart,MID(_xlpm.cleanRaw,2,FIND(".",_xlpm.cleanRaw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4" t="str">
        <f>_xlfn.LET(_xlpm.raw,_xlfn.XLOOKUP(A1044,SITE3!$C$4:$C$1313,SITE3!$E$4:$E$1313),_xlpm.cleanRaw,SUBSTITUTE(SUBSTITUTE(_xlpm.raw,"_PIN","."),"PIN","."),_xlpm.mainPart,MID(_xlpm.cleanRaw,2,FIND(".",_xlpm.cleanRaw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4" t="str">
        <f>_xlfn.LET(_xlpm.raw,_xlfn.XLOOKUP(A1044,SITE5!$C$4:$C$1313,SITE5!$E$4:$E$1313),_xlpm.cleanRaw,SUBSTITUTE(SUBSTITUTE(_xlpm.raw,"_PIN","."),"PIN","."),_xlpm.mainPart,MID(_xlpm.cleanRaw,2,FIND(".",_xlpm.cleanRaw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4" t="str">
        <f>""</f>
        <v/>
      </c>
      <c r="J1044" t="str">
        <f t="shared" si="16"/>
        <v>J44;VSS;;12.8759999999999;3.652;;;;</v>
      </c>
    </row>
    <row r="1045" spans="1:10">
      <c r="A1045" t="s">
        <v>3650</v>
      </c>
      <c r="B1045" t="str">
        <f>_xlfn.XLOOKUP(A1045,SITE1!$R$4:$R$1313,SITE1!$S$4:$S$1313)</f>
        <v>DMI_TXN1</v>
      </c>
      <c r="C1045" t="str" cm="1">
        <f t="array" ref="C1045">_xlfn.TEXTJOIN(",",TRUE,_xlfn.UNIQUE(TRANSPOSE(_xlfn.MAP(_xlfn.XLOOKUP(A1045,SITE1!$C$4:$C$1313,SITE1!$F$4:$L$1313),_xlfn.LAMBDA(_xlpm.x,IF(_xlpm.x&lt;&gt;"",TRIM(CLEAN(LEFT(_xlpm.x,FIND(".",_xlpm.x &amp; ".")-1))),""))))))</f>
        <v>CA201</v>
      </c>
      <c r="D1045">
        <v>11.158999999999899</v>
      </c>
      <c r="E1045">
        <v>3.6520000000000001</v>
      </c>
      <c r="F1045" t="str">
        <f>_xlfn.LET(_xlpm.raw,_xlfn.XLOOKUP(A1045,SITE1!$C$4:$C$1313,SITE1!$E$4:$E$1313),_xlpm.cleanRaw,SUBSTITUTE(SUBSTITUTE(_xlpm.raw,"_PIN","."),"PIN","."),_xlpm.mainPart,MID(_xlpm.cleanRaw,2,FIND(".",_xlpm.cleanRaw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5" t="str">
        <f>_xlfn.LET(_xlpm.raw,_xlfn.XLOOKUP(A1045,SITE3!$C$4:$C$1313,SITE3!$E$4:$E$1313),_xlpm.cleanRaw,SUBSTITUTE(SUBSTITUTE(_xlpm.raw,"_PIN","."),"PIN","."),_xlpm.mainPart,MID(_xlpm.cleanRaw,2,FIND(".",_xlpm.cleanRaw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5" t="str">
        <f>_xlfn.LET(_xlpm.raw,_xlfn.XLOOKUP(A1045,SITE5!$C$4:$C$1313,SITE5!$E$4:$E$1313),_xlpm.cleanRaw,SUBSTITUTE(SUBSTITUTE(_xlpm.raw,"_PIN","."),"PIN","."),_xlpm.mainPart,MID(_xlpm.cleanRaw,2,FIND(".",_xlpm.cleanRaw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5" t="str">
        <f>""</f>
        <v/>
      </c>
      <c r="J1045" t="str">
        <f t="shared" si="16"/>
        <v>J48;DMI_TXN1;CA201;11.1589999999999;3.652;;;;</v>
      </c>
    </row>
    <row r="1046" spans="1:10">
      <c r="A1046" t="s">
        <v>3651</v>
      </c>
      <c r="B1046" t="str">
        <f>_xlfn.XLOOKUP(A1046,SITE1!$R$4:$R$1313,SITE1!$S$4:$S$1313)</f>
        <v>PCIEUP_0_TXN</v>
      </c>
      <c r="C1046" t="str" cm="1">
        <f t="array" ref="C1046">_xlfn.TEXTJOIN(",",TRUE,_xlfn.UNIQUE(TRANSPOSE(_xlfn.MAP(_xlfn.XLOOKUP(A1046,SITE1!$C$4:$C$1313,SITE1!$F$4:$L$1313),_xlfn.LAMBDA(_xlpm.x,IF(_xlpm.x&lt;&gt;"",TRIM(CLEAN(LEFT(_xlpm.x,FIND(".",_xlpm.x &amp; ".")-1))),""))))))</f>
        <v>LA9</v>
      </c>
      <c r="D1046">
        <v>9.4420000000000002</v>
      </c>
      <c r="E1046">
        <v>3.6520000000000001</v>
      </c>
      <c r="F1046" t="str">
        <f>_xlfn.LET(_xlpm.raw,_xlfn.XLOOKUP(A1046,SITE1!$C$4:$C$1313,SITE1!$E$4:$E$1313),_xlpm.cleanRaw,SUBSTITUTE(SUBSTITUTE(_xlpm.raw,"_PIN","."),"PIN","."),_xlpm.mainPart,MID(_xlpm.cleanRaw,2,FIND(".",_xlpm.cleanRaw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G1046" t="str">
        <f>_xlfn.LET(_xlpm.raw,_xlfn.XLOOKUP(A1046,SITE3!$C$4:$C$1313,SITE3!$E$4:$E$1313),_xlpm.cleanRaw,SUBSTITUTE(SUBSTITUTE(_xlpm.raw,"_PIN","."),"PIN","."),_xlpm.mainPart,MID(_xlpm.cleanRaw,2,FIND(".",_xlpm.cleanRaw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506035</v>
      </c>
      <c r="H1046" t="str">
        <f>_xlfn.LET(_xlpm.raw,_xlfn.XLOOKUP(A1046,SITE5!$C$4:$C$1313,SITE5!$E$4:$E$1313),_xlpm.cleanRaw,SUBSTITUTE(SUBSTITUTE(_xlpm.raw,"_PIN","."),"PIN","."),_xlpm.mainPart,MID(_xlpm.cleanRaw,2,FIND(".",_xlpm.cleanRaw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807035</v>
      </c>
      <c r="I1046" t="str">
        <f>""</f>
        <v/>
      </c>
      <c r="J1046" t="str">
        <f t="shared" si="16"/>
        <v>J52;PCIEUP_0_TXN;LA9;9.442;3.652;509028;506035;807035;</v>
      </c>
    </row>
    <row r="1047" spans="1:10">
      <c r="A1047" t="s">
        <v>3539</v>
      </c>
      <c r="B1047" t="str">
        <f>_xlfn.XLOOKUP(A1047,SITE1!$R$4:$R$1313,SITE1!$S$4:$S$1313)</f>
        <v>PCIEUP_3_TXN</v>
      </c>
      <c r="C1047" t="str" cm="1">
        <f t="array" ref="C1047">_xlfn.TEXTJOIN(",",TRUE,_xlfn.UNIQUE(TRANSPOSE(_xlfn.MAP(_xlfn.XLOOKUP(A1047,SITE1!$C$4:$C$1313,SITE1!$F$4:$L$1313),_xlfn.LAMBDA(_xlpm.x,IF(_xlpm.x&lt;&gt;"",TRIM(CLEAN(LEFT(_xlpm.x,FIND(".",_xlpm.x &amp; ".")-1))),""))))))</f>
        <v>CA259</v>
      </c>
      <c r="D1047">
        <v>7.7249999999999899</v>
      </c>
      <c r="E1047">
        <v>3.6520000000000001</v>
      </c>
      <c r="F1047" t="str">
        <f>_xlfn.LET(_xlpm.raw,_xlfn.XLOOKUP(A1047,SITE1!$C$4:$C$1313,SITE1!$E$4:$E$1313),_xlpm.cleanRaw,SUBSTITUTE(SUBSTITUTE(_xlpm.raw,"_PIN","."),"PIN","."),_xlpm.mainPart,MID(_xlpm.cleanRaw,2,FIND(".",_xlpm.cleanRaw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7" t="str">
        <f>_xlfn.LET(_xlpm.raw,_xlfn.XLOOKUP(A1047,SITE3!$C$4:$C$1313,SITE3!$E$4:$E$1313),_xlpm.cleanRaw,SUBSTITUTE(SUBSTITUTE(_xlpm.raw,"_PIN","."),"PIN","."),_xlpm.mainPart,MID(_xlpm.cleanRaw,2,FIND(".",_xlpm.cleanRaw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7" t="str">
        <f>_xlfn.LET(_xlpm.raw,_xlfn.XLOOKUP(A1047,SITE5!$C$4:$C$1313,SITE5!$E$4:$E$1313),_xlpm.cleanRaw,SUBSTITUTE(SUBSTITUTE(_xlpm.raw,"_PIN","."),"PIN","."),_xlpm.mainPart,MID(_xlpm.cleanRaw,2,FIND(".",_xlpm.cleanRaw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7" t="str">
        <f>""</f>
        <v/>
      </c>
      <c r="J1047" t="str">
        <f t="shared" si="16"/>
        <v>J56;PCIEUP_3_TXN;CA259;7.72499999999999;3.652;;;;</v>
      </c>
    </row>
    <row r="1048" spans="1:10">
      <c r="A1048" t="s">
        <v>5414</v>
      </c>
      <c r="B1048" t="str">
        <f>_xlfn.XLOOKUP(A1048,SITE1!$R$4:$R$1313,SITE1!$S$4:$S$1313)</f>
        <v>VSS</v>
      </c>
      <c r="C1048" t="str" cm="1">
        <f t="array" ref="C1048">_xlfn.TEXTJOIN(",",TRUE,_xlfn.UNIQUE(TRANSPOSE(_xlfn.MAP(_xlfn.XLOOKUP(A1048,SITE1!$C$4:$C$1313,SITE1!$F$4:$L$1313),_xlfn.LAMBDA(_xlpm.x,IF(_xlpm.x&lt;&gt;"",TRIM(CLEAN(LEFT(_xlpm.x,FIND(".",_xlpm.x &amp; ".")-1))),""))))))</f>
        <v/>
      </c>
      <c r="D1048">
        <v>6.0079999999999902</v>
      </c>
      <c r="E1048">
        <v>3.6520000000000001</v>
      </c>
      <c r="F1048" t="str">
        <f>_xlfn.LET(_xlpm.raw,_xlfn.XLOOKUP(A1048,SITE1!$C$4:$C$1313,SITE1!$E$4:$E$1313),_xlpm.cleanRaw,SUBSTITUTE(SUBSTITUTE(_xlpm.raw,"_PIN","."),"PIN","."),_xlpm.mainPart,MID(_xlpm.cleanRaw,2,FIND(".",_xlpm.cleanRaw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8" t="str">
        <f>_xlfn.LET(_xlpm.raw,_xlfn.XLOOKUP(A1048,SITE3!$C$4:$C$1313,SITE3!$E$4:$E$1313),_xlpm.cleanRaw,SUBSTITUTE(SUBSTITUTE(_xlpm.raw,"_PIN","."),"PIN","."),_xlpm.mainPart,MID(_xlpm.cleanRaw,2,FIND(".",_xlpm.cleanRaw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8" t="str">
        <f>_xlfn.LET(_xlpm.raw,_xlfn.XLOOKUP(A1048,SITE5!$C$4:$C$1313,SITE5!$E$4:$E$1313),_xlpm.cleanRaw,SUBSTITUTE(SUBSTITUTE(_xlpm.raw,"_PIN","."),"PIN","."),_xlpm.mainPart,MID(_xlpm.cleanRaw,2,FIND(".",_xlpm.cleanRaw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8" t="str">
        <f>""</f>
        <v/>
      </c>
      <c r="J1048" t="str">
        <f t="shared" si="16"/>
        <v>J59;VSS;;6.00799999999999;3.652;;;;</v>
      </c>
    </row>
    <row r="1049" spans="1:10">
      <c r="A1049" t="s">
        <v>4772</v>
      </c>
      <c r="B1049" t="str">
        <f>_xlfn.XLOOKUP(A1049,SITE1!$R$4:$R$1313,SITE1!$S$4:$S$1313)</f>
        <v>PCIEUP_6_TXP</v>
      </c>
      <c r="C1049" t="str" cm="1">
        <f t="array" ref="C1049">_xlfn.TEXTJOIN(",",TRUE,_xlfn.UNIQUE(TRANSPOSE(_xlfn.MAP(_xlfn.XLOOKUP(A1049,SITE1!$C$4:$C$1313,SITE1!$F$4:$L$1313),_xlfn.LAMBDA(_xlpm.x,IF(_xlpm.x&lt;&gt;"",TRIM(CLEAN(LEFT(_xlpm.x,FIND(".",_xlpm.x &amp; ".")-1))),""))))))</f>
        <v>CA226</v>
      </c>
      <c r="D1049">
        <v>4.2909999999999897</v>
      </c>
      <c r="E1049">
        <v>3.6520000000000001</v>
      </c>
      <c r="F1049" t="str">
        <f>_xlfn.LET(_xlpm.raw,_xlfn.XLOOKUP(A1049,SITE1!$C$4:$C$1313,SITE1!$E$4:$E$1313),_xlpm.cleanRaw,SUBSTITUTE(SUBSTITUTE(_xlpm.raw,"_PIN","."),"PIN","."),_xlpm.mainPart,MID(_xlpm.cleanRaw,2,FIND(".",_xlpm.cleanRaw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9" t="str">
        <f>_xlfn.LET(_xlpm.raw,_xlfn.XLOOKUP(A1049,SITE3!$C$4:$C$1313,SITE3!$E$4:$E$1313),_xlpm.cleanRaw,SUBSTITUTE(SUBSTITUTE(_xlpm.raw,"_PIN","."),"PIN","."),_xlpm.mainPart,MID(_xlpm.cleanRaw,2,FIND(".",_xlpm.cleanRaw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9" t="str">
        <f>_xlfn.LET(_xlpm.raw,_xlfn.XLOOKUP(A1049,SITE5!$C$4:$C$1313,SITE5!$E$4:$E$1313),_xlpm.cleanRaw,SUBSTITUTE(SUBSTITUTE(_xlpm.raw,"_PIN","."),"PIN","."),_xlpm.mainPart,MID(_xlpm.cleanRaw,2,FIND(".",_xlpm.cleanRaw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9" t="str">
        <f>""</f>
        <v/>
      </c>
      <c r="J1049" t="str">
        <f t="shared" si="16"/>
        <v>J63;PCIEUP_6_TXP;CA226;4.29099999999999;3.652;;;;</v>
      </c>
    </row>
    <row r="1050" spans="1:10">
      <c r="A1050" t="s">
        <v>3675</v>
      </c>
      <c r="B1050" t="str">
        <f>_xlfn.XLOOKUP(A1050,SITE1!$R$4:$R$1313,SITE1!$S$4:$S$1313)</f>
        <v>PCIEUP_9_TXN</v>
      </c>
      <c r="C1050" t="str" cm="1">
        <f t="array" ref="C1050">_xlfn.TEXTJOIN(",",TRUE,_xlfn.UNIQUE(TRANSPOSE(_xlfn.MAP(_xlfn.XLOOKUP(A1050,SITE1!$C$4:$C$1313,SITE1!$F$4:$L$1313),_xlfn.LAMBDA(_xlpm.x,IF(_xlpm.x&lt;&gt;"",TRIM(CLEAN(LEFT(_xlpm.x,FIND(".",_xlpm.x &amp; ".")-1))),""))))))</f>
        <v>CA227</v>
      </c>
      <c r="D1050">
        <v>2.5739999999999901</v>
      </c>
      <c r="E1050">
        <v>3.6520000000000001</v>
      </c>
      <c r="F1050" t="str">
        <f>_xlfn.LET(_xlpm.raw,_xlfn.XLOOKUP(A1050,SITE1!$C$4:$C$1313,SITE1!$E$4:$E$1313),_xlpm.cleanRaw,SUBSTITUTE(SUBSTITUTE(_xlpm.raw,"_PIN","."),"PIN","."),_xlpm.mainPart,MID(_xlpm.cleanRaw,2,FIND(".",_xlpm.cleanRaw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0" t="str">
        <f>_xlfn.LET(_xlpm.raw,_xlfn.XLOOKUP(A1050,SITE3!$C$4:$C$1313,SITE3!$E$4:$E$1313),_xlpm.cleanRaw,SUBSTITUTE(SUBSTITUTE(_xlpm.raw,"_PIN","."),"PIN","."),_xlpm.mainPart,MID(_xlpm.cleanRaw,2,FIND(".",_xlpm.cleanRaw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0" t="str">
        <f>_xlfn.LET(_xlpm.raw,_xlfn.XLOOKUP(A1050,SITE5!$C$4:$C$1313,SITE5!$E$4:$E$1313),_xlpm.cleanRaw,SUBSTITUTE(SUBSTITUTE(_xlpm.raw,"_PIN","."),"PIN","."),_xlpm.mainPart,MID(_xlpm.cleanRaw,2,FIND(".",_xlpm.cleanRaw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0" t="str">
        <f>""</f>
        <v/>
      </c>
      <c r="J1050" t="str">
        <f t="shared" si="16"/>
        <v>J66;PCIEUP_9_TXN;CA227;2.57399999999999;3.652;;;;</v>
      </c>
    </row>
    <row r="1051" spans="1:10">
      <c r="A1051" t="s">
        <v>3533</v>
      </c>
      <c r="B1051" t="str">
        <f>_xlfn.XLOOKUP(A1051,SITE1!$R$4:$R$1313,SITE1!$S$4:$S$1313)</f>
        <v>VSS</v>
      </c>
      <c r="C1051" t="str" cm="1">
        <f t="array" ref="C1051">_xlfn.TEXTJOIN(",",TRUE,_xlfn.UNIQUE(TRANSPOSE(_xlfn.MAP(_xlfn.XLOOKUP(A1051,SITE1!$C$4:$C$1313,SITE1!$F$4:$L$1313),_xlfn.LAMBDA(_xlpm.x,IF(_xlpm.x&lt;&gt;"",TRIM(CLEAN(LEFT(_xlpm.x,FIND(".",_xlpm.x &amp; ".")-1))),""))))))</f>
        <v/>
      </c>
      <c r="D1051">
        <v>1.6599999999999899</v>
      </c>
      <c r="E1051">
        <v>3.3099999999999898</v>
      </c>
      <c r="F1051" t="str">
        <f>_xlfn.LET(_xlpm.raw,_xlfn.XLOOKUP(A1051,SITE1!$C$4:$C$1313,SITE1!$E$4:$E$1313),_xlpm.cleanRaw,SUBSTITUTE(SUBSTITUTE(_xlpm.raw,"_PIN","."),"PIN","."),_xlpm.mainPart,MID(_xlpm.cleanRaw,2,FIND(".",_xlpm.cleanRaw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1" t="str">
        <f>_xlfn.LET(_xlpm.raw,_xlfn.XLOOKUP(A1051,SITE3!$C$4:$C$1313,SITE3!$E$4:$E$1313),_xlpm.cleanRaw,SUBSTITUTE(SUBSTITUTE(_xlpm.raw,"_PIN","."),"PIN","."),_xlpm.mainPart,MID(_xlpm.cleanRaw,2,FIND(".",_xlpm.cleanRaw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1" t="str">
        <f>_xlfn.LET(_xlpm.raw,_xlfn.XLOOKUP(A1051,SITE5!$C$4:$C$1313,SITE5!$E$4:$E$1313),_xlpm.cleanRaw,SUBSTITUTE(SUBSTITUTE(_xlpm.raw,"_PIN","."),"PIN","."),_xlpm.mainPart,MID(_xlpm.cleanRaw,2,FIND(".",_xlpm.cleanRaw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1" t="str">
        <f>""</f>
        <v/>
      </c>
      <c r="J1051" t="str">
        <f t="shared" si="16"/>
        <v>J68;VSS;;1.65999999999999;3.30999999999999;;;;</v>
      </c>
    </row>
    <row r="1052" spans="1:10">
      <c r="A1052" t="s">
        <v>3676</v>
      </c>
      <c r="B1052" t="str">
        <f>_xlfn.XLOOKUP(A1052,SITE1!$R$4:$R$1313,SITE1!$S$4:$S$1313)</f>
        <v>VSS</v>
      </c>
      <c r="C1052" t="str" cm="1">
        <f t="array" ref="C1052">_xlfn.TEXTJOIN(",",TRUE,_xlfn.UNIQUE(TRANSPOSE(_xlfn.MAP(_xlfn.XLOOKUP(A1052,SITE1!$C$4:$C$1313,SITE1!$F$4:$L$1313),_xlfn.LAMBDA(_xlpm.x,IF(_xlpm.x&lt;&gt;"",TRIM(CLEAN(LEFT(_xlpm.x,FIND(".",_xlpm.x &amp; ".")-1))),""))))))</f>
        <v/>
      </c>
      <c r="D1052">
        <v>0.82999999999999796</v>
      </c>
      <c r="E1052">
        <v>3.3099999999999898</v>
      </c>
      <c r="F1052" t="str">
        <f>_xlfn.LET(_xlpm.raw,_xlfn.XLOOKUP(A1052,SITE1!$C$4:$C$1313,SITE1!$E$4:$E$1313),_xlpm.cleanRaw,SUBSTITUTE(SUBSTITUTE(_xlpm.raw,"_PIN","."),"PIN","."),_xlpm.mainPart,MID(_xlpm.cleanRaw,2,FIND(".",_xlpm.cleanRaw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2" t="str">
        <f>_xlfn.LET(_xlpm.raw,_xlfn.XLOOKUP(A1052,SITE3!$C$4:$C$1313,SITE3!$E$4:$E$1313),_xlpm.cleanRaw,SUBSTITUTE(SUBSTITUTE(_xlpm.raw,"_PIN","."),"PIN","."),_xlpm.mainPart,MID(_xlpm.cleanRaw,2,FIND(".",_xlpm.cleanRaw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2" t="str">
        <f>_xlfn.LET(_xlpm.raw,_xlfn.XLOOKUP(A1052,SITE5!$C$4:$C$1313,SITE5!$E$4:$E$1313),_xlpm.cleanRaw,SUBSTITUTE(SUBSTITUTE(_xlpm.raw,"_PIN","."),"PIN","."),_xlpm.mainPart,MID(_xlpm.cleanRaw,2,FIND(".",_xlpm.cleanRaw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2" t="str">
        <f>""</f>
        <v/>
      </c>
      <c r="J1052" t="str">
        <f t="shared" si="16"/>
        <v>J70;VSS;;0.829999999999998;3.30999999999999;;;;</v>
      </c>
    </row>
    <row r="1053" spans="1:10">
      <c r="A1053" t="s">
        <v>4832</v>
      </c>
      <c r="B1053" t="str">
        <f>_xlfn.XLOOKUP(A1053,SITE1!$R$4:$R$1313,SITE1!$S$4:$S$1313)</f>
        <v>SPI0_CLK</v>
      </c>
      <c r="C1053" t="str" cm="1">
        <f t="array" ref="C1053">_xlfn.TEXTJOIN(",",TRUE,_xlfn.UNIQUE(TRANSPOSE(_xlfn.MAP(_xlfn.XLOOKUP(A1053,SITE1!$C$4:$C$1313,SITE1!$F$4:$L$1313),_xlfn.LAMBDA(_xlpm.x,IF(_xlpm.x&lt;&gt;"",TRIM(CLEAN(LEFT(_xlpm.x,FIND(".",_xlpm.x &amp; ".")-1))),""))))))</f>
        <v>KA7</v>
      </c>
      <c r="D1053">
        <v>32.204999999999998</v>
      </c>
      <c r="E1053">
        <v>3.8099999999999898</v>
      </c>
      <c r="F1053" t="str">
        <f>_xlfn.LET(_xlpm.raw,_xlfn.XLOOKUP(A1053,SITE1!$C$4:$C$1313,SITE1!$E$4:$E$1313),_xlpm.cleanRaw,SUBSTITUTE(SUBSTITUTE(_xlpm.raw,"_PIN","."),"PIN","."),_xlpm.mainPart,MID(_xlpm.cleanRaw,2,FIND(".",_xlpm.cleanRaw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1053" t="str">
        <f>_xlfn.LET(_xlpm.raw,_xlfn.XLOOKUP(A1053,SITE3!$C$4:$C$1313,SITE3!$E$4:$E$1313),_xlpm.cleanRaw,SUBSTITUTE(SUBSTITUTE(_xlpm.raw,"_PIN","."),"PIN","."),_xlpm.mainPart,MID(_xlpm.cleanRaw,2,FIND(".",_xlpm.cleanRaw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805041</v>
      </c>
      <c r="H1053" t="str">
        <f>_xlfn.LET(_xlpm.raw,_xlfn.XLOOKUP(A1053,SITE5!$C$4:$C$1313,SITE5!$E$4:$E$1313),_xlpm.cleanRaw,SUBSTITUTE(SUBSTITUTE(_xlpm.raw,"_PIN","."),"PIN","."),_xlpm.mainPart,MID(_xlpm.cleanRaw,2,FIND(".",_xlpm.cleanRaw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708053</v>
      </c>
      <c r="I1053" t="str">
        <f>""</f>
        <v/>
      </c>
      <c r="J1053" t="str">
        <f t="shared" si="16"/>
        <v>K2;SPI0_CLK;KA7;32.205;3.80999999999999;604002;805041;708053;</v>
      </c>
    </row>
    <row r="1054" spans="1:10">
      <c r="A1054" t="s">
        <v>4845</v>
      </c>
      <c r="B1054" t="str">
        <f>_xlfn.XLOOKUP(A1054,SITE1!$R$4:$R$1313,SITE1!$S$4:$S$1313)</f>
        <v>SPI0_TPM_CSB</v>
      </c>
      <c r="C1054" t="str" cm="1">
        <f t="array" ref="C1054">_xlfn.TEXTJOIN(",",TRUE,_xlfn.UNIQUE(TRANSPOSE(_xlfn.MAP(_xlfn.XLOOKUP(A1054,SITE1!$C$4:$C$1313,SITE1!$F$4:$L$1313),_xlfn.LAMBDA(_xlpm.x,IF(_xlpm.x&lt;&gt;"",TRIM(CLEAN(LEFT(_xlpm.x,FIND(".",_xlpm.x &amp; ".")-1))),""))))))</f>
        <v/>
      </c>
      <c r="D1054">
        <v>31.375</v>
      </c>
      <c r="E1054">
        <v>3.8099999999999898</v>
      </c>
      <c r="F1054" t="str">
        <f>_xlfn.LET(_xlpm.raw,_xlfn.XLOOKUP(A1054,SITE1!$C$4:$C$1313,SITE1!$E$4:$E$1313),_xlpm.cleanRaw,SUBSTITUTE(SUBSTITUTE(_xlpm.raw,"_PIN","."),"PIN","."),_xlpm.mainPart,MID(_xlpm.cleanRaw,2,FIND(".",_xlpm.cleanRaw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1054" t="str">
        <f>_xlfn.LET(_xlpm.raw,_xlfn.XLOOKUP(A1054,SITE3!$C$4:$C$1313,SITE3!$E$4:$E$1313),_xlpm.cleanRaw,SUBSTITUTE(SUBSTITUTE(_xlpm.raw,"_PIN","."),"PIN","."),_xlpm.mainPart,MID(_xlpm.cleanRaw,2,FIND(".",_xlpm.cleanRaw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802058</v>
      </c>
      <c r="H1054" t="str">
        <f>_xlfn.LET(_xlpm.raw,_xlfn.XLOOKUP(A1054,SITE5!$C$4:$C$1313,SITE5!$E$4:$E$1313),_xlpm.cleanRaw,SUBSTITUTE(SUBSTITUTE(_xlpm.raw,"_PIN","."),"PIN","."),_xlpm.mainPart,MID(_xlpm.cleanRaw,2,FIND(".",_xlpm.cleanRaw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704120</v>
      </c>
      <c r="I1054" t="str">
        <f>""</f>
        <v/>
      </c>
      <c r="J1054" t="str">
        <f t="shared" si="16"/>
        <v>K4;SPI0_TPM_CSB;;31.375;3.80999999999999;606120;802058;704120;</v>
      </c>
    </row>
    <row r="1055" spans="1:10">
      <c r="A1055" t="s">
        <v>339</v>
      </c>
      <c r="B1055" t="str">
        <f>_xlfn.XLOOKUP(A1055,SITE1!$R$4:$R$1313,SITE1!$S$4:$S$1313)</f>
        <v>WAKEB</v>
      </c>
      <c r="C1055" t="str" cm="1">
        <f t="array" ref="C1055">_xlfn.TEXTJOIN(",",TRUE,_xlfn.UNIQUE(TRANSPOSE(_xlfn.MAP(_xlfn.XLOOKUP(A1055,SITE1!$C$4:$C$1313,SITE1!$F$4:$L$1313),_xlfn.LAMBDA(_xlpm.x,IF(_xlpm.x&lt;&gt;"",TRIM(CLEAN(LEFT(_xlpm.x,FIND(".",_xlpm.x &amp; ".")-1))),""))))))</f>
        <v/>
      </c>
      <c r="D1055">
        <v>29.187999999999999</v>
      </c>
      <c r="E1055">
        <v>4.1470000000000002</v>
      </c>
      <c r="F1055" t="str">
        <f>_xlfn.LET(_xlpm.raw,_xlfn.XLOOKUP(A1055,SITE1!$C$4:$C$1313,SITE1!$E$4:$E$1313),_xlpm.cleanRaw,SUBSTITUTE(SUBSTITUTE(_xlpm.raw,"_PIN","."),"PIN","."),_xlpm.mainPart,MID(_xlpm.cleanRaw,2,FIND(".",_xlpm.cleanRaw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1055" t="str">
        <f>_xlfn.LET(_xlpm.raw,_xlfn.XLOOKUP(A1055,SITE3!$C$4:$C$1313,SITE3!$E$4:$E$1313),_xlpm.cleanRaw,SUBSTITUTE(SUBSTITUTE(_xlpm.raw,"_PIN","."),"PIN","."),_xlpm.mainPart,MID(_xlpm.cleanRaw,2,FIND(".",_xlpm.cleanRaw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803108</v>
      </c>
      <c r="H1055" t="str">
        <f>_xlfn.LET(_xlpm.raw,_xlfn.XLOOKUP(A1055,SITE5!$C$4:$C$1313,SITE5!$E$4:$E$1313),_xlpm.cleanRaw,SUBSTITUTE(SUBSTITUTE(_xlpm.raw,"_PIN","."),"PIN","."),_xlpm.mainPart,MID(_xlpm.cleanRaw,2,FIND(".",_xlpm.cleanRaw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704108</v>
      </c>
      <c r="I1055" t="str">
        <f>""</f>
        <v/>
      </c>
      <c r="J1055" t="str">
        <f t="shared" si="16"/>
        <v>K9;WAKEB;;29.188;4.147;606108;803108;704108;</v>
      </c>
    </row>
    <row r="1056" spans="1:10">
      <c r="A1056" t="s">
        <v>308</v>
      </c>
      <c r="B1056" t="str">
        <f>_xlfn.XLOOKUP(A1056,SITE1!$R$4:$R$1313,SITE1!$S$4:$S$1313)</f>
        <v>DSW_PWROK</v>
      </c>
      <c r="C1056" t="str" cm="1">
        <f t="array" ref="C1056">_xlfn.TEXTJOIN(",",TRUE,_xlfn.UNIQUE(TRANSPOSE(_xlfn.MAP(_xlfn.XLOOKUP(A1056,SITE1!$C$4:$C$1313,SITE1!$F$4:$L$1313),_xlfn.LAMBDA(_xlpm.x,IF(_xlpm.x&lt;&gt;"",TRIM(CLEAN(LEFT(_xlpm.x,FIND(".",_xlpm.x &amp; ".")-1))),""))))))</f>
        <v/>
      </c>
      <c r="D1056">
        <v>27.470999999999901</v>
      </c>
      <c r="E1056">
        <v>4.1470000000000002</v>
      </c>
      <c r="F1056" t="str">
        <f>_xlfn.LET(_xlpm.raw,_xlfn.XLOOKUP(A1056,SITE1!$C$4:$C$1313,SITE1!$E$4:$E$1313),_xlpm.cleanRaw,SUBSTITUTE(SUBSTITUTE(_xlpm.raw,"_PIN","."),"PIN","."),_xlpm.mainPart,MID(_xlpm.cleanRaw,2,FIND(".",_xlpm.cleanRaw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1056" t="str">
        <f>_xlfn.LET(_xlpm.raw,_xlfn.XLOOKUP(A1056,SITE3!$C$4:$C$1313,SITE3!$E$4:$E$1313),_xlpm.cleanRaw,SUBSTITUTE(SUBSTITUTE(_xlpm.raw,"_PIN","."),"PIN","."),_xlpm.mainPart,MID(_xlpm.cleanRaw,2,FIND(".",_xlpm.cleanRaw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803106</v>
      </c>
      <c r="H1056" t="str">
        <f>_xlfn.LET(_xlpm.raw,_xlfn.XLOOKUP(A1056,SITE5!$C$4:$C$1313,SITE5!$E$4:$E$1313),_xlpm.cleanRaw,SUBSTITUTE(SUBSTITUTE(_xlpm.raw,"_PIN","."),"PIN","."),_xlpm.mainPart,MID(_xlpm.cleanRaw,2,FIND(".",_xlpm.cleanRaw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704106</v>
      </c>
      <c r="I1056" t="str">
        <f>""</f>
        <v/>
      </c>
      <c r="J1056" t="str">
        <f t="shared" si="16"/>
        <v>K13;DSW_PWROK;;27.4709999999999;4.147;606106;803106;704106;</v>
      </c>
    </row>
    <row r="1057" spans="1:10">
      <c r="A1057" t="s">
        <v>347</v>
      </c>
      <c r="B1057" t="str">
        <f>_xlfn.XLOOKUP(A1057,SITE1!$R$4:$R$1313,SITE1!$S$4:$S$1313)</f>
        <v>RTCX1</v>
      </c>
      <c r="C1057" t="str" cm="1">
        <f t="array" ref="C1057">_xlfn.TEXTJOIN(",",TRUE,_xlfn.UNIQUE(TRANSPOSE(_xlfn.MAP(_xlfn.XLOOKUP(A1057,SITE1!$C$4:$C$1313,SITE1!$F$4:$L$1313),_xlfn.LAMBDA(_xlpm.x,IF(_xlpm.x&lt;&gt;"",TRIM(CLEAN(LEFT(_xlpm.x,FIND(".",_xlpm.x &amp; ".")-1))),""))))))</f>
        <v>KA2,KA3</v>
      </c>
      <c r="D1057">
        <v>25.753999999999898</v>
      </c>
      <c r="E1057">
        <v>4.1470000000000002</v>
      </c>
      <c r="F1057" t="str">
        <f>_xlfn.LET(_xlpm.raw,_xlfn.XLOOKUP(A1057,SITE1!$C$4:$C$1313,SITE1!$E$4:$E$1313),_xlpm.cleanRaw,SUBSTITUTE(SUBSTITUTE(_xlpm.raw,"_PIN","."),"PIN","."),_xlpm.mainPart,MID(_xlpm.cleanRaw,2,FIND(".",_xlpm.cleanRaw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507116</v>
      </c>
      <c r="G1057" t="str">
        <f>_xlfn.LET(_xlpm.raw,_xlfn.XLOOKUP(A1057,SITE3!$C$4:$C$1313,SITE3!$E$4:$E$1313),_xlpm.cleanRaw,SUBSTITUTE(SUBSTITUTE(_xlpm.raw,"_PIN","."),"PIN","."),_xlpm.mainPart,MID(_xlpm.cleanRaw,2,FIND(".",_xlpm.cleanRaw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H1057" t="str">
        <f>_xlfn.LET(_xlpm.raw,_xlfn.XLOOKUP(A1057,SITE5!$C$4:$C$1313,SITE5!$E$4:$E$1313),_xlpm.cleanRaw,SUBSTITUTE(SUBSTITUTE(_xlpm.raw,"_PIN","."),"PIN","."),_xlpm.mainPart,MID(_xlpm.cleanRaw,2,FIND(".",_xlpm.cleanRaw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809116</v>
      </c>
      <c r="I1057" t="str">
        <f>""</f>
        <v/>
      </c>
      <c r="J1057" t="str">
        <f t="shared" si="16"/>
        <v>K17;RTCX1;KA2,KA3;25.7539999999999;4.147;507116;504113;809116;</v>
      </c>
    </row>
    <row r="1058" spans="1:10">
      <c r="A1058" t="s">
        <v>3883</v>
      </c>
      <c r="B1058" t="str">
        <f>_xlfn.XLOOKUP(A1058,SITE1!$R$4:$R$1313,SITE1!$S$4:$S$1313)</f>
        <v>AZA_SDI_0</v>
      </c>
      <c r="C1058" t="str" cm="1">
        <f t="array" ref="C1058">_xlfn.TEXTJOIN(",",TRUE,_xlfn.UNIQUE(TRANSPOSE(_xlfn.MAP(_xlfn.XLOOKUP(A1058,SITE1!$C$4:$C$1313,SITE1!$F$4:$L$1313),_xlfn.LAMBDA(_xlpm.x,IF(_xlpm.x&lt;&gt;"",TRIM(CLEAN(LEFT(_xlpm.x,FIND(".",_xlpm.x &amp; ".")-1))),""))))))</f>
        <v/>
      </c>
      <c r="D1058">
        <v>24.036999999999999</v>
      </c>
      <c r="E1058">
        <v>4.1470000000000002</v>
      </c>
      <c r="F1058" t="str">
        <f>_xlfn.LET(_xlpm.raw,_xlfn.XLOOKUP(A1058,SITE1!$C$4:$C$1313,SITE1!$E$4:$E$1313),_xlpm.cleanRaw,SUBSTITUTE(SUBSTITUTE(_xlpm.raw,"_PIN","."),"PIN","."),_xlpm.mainPart,MID(_xlpm.cleanRaw,2,FIND(".",_xlpm.cleanRaw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058" t="str">
        <f>_xlfn.LET(_xlpm.raw,_xlfn.XLOOKUP(A1058,SITE3!$C$4:$C$1313,SITE3!$E$4:$E$1313),_xlpm.cleanRaw,SUBSTITUTE(SUBSTITUTE(_xlpm.raw,"_PIN","."),"PIN","."),_xlpm.mainPart,MID(_xlpm.cleanRaw,2,FIND(".",_xlpm.cleanRaw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804009</v>
      </c>
      <c r="H1058" t="str">
        <f>_xlfn.LET(_xlpm.raw,_xlfn.XLOOKUP(A1058,SITE5!$C$4:$C$1313,SITE5!$E$4:$E$1313),_xlpm.cleanRaw,SUBSTITUTE(SUBSTITUTE(_xlpm.raw,"_PIN","."),"PIN","."),_xlpm.mainPart,MID(_xlpm.cleanRaw,2,FIND(".",_xlpm.cleanRaw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703009</v>
      </c>
      <c r="I1058" t="str">
        <f>""</f>
        <v/>
      </c>
      <c r="J1058" t="str">
        <f t="shared" si="16"/>
        <v>K20;AZA_SDI_0;;24.037;4.147;607009;804009;703009;</v>
      </c>
    </row>
    <row r="1059" spans="1:10">
      <c r="A1059" t="s">
        <v>3928</v>
      </c>
      <c r="B1059" t="str">
        <f>_xlfn.XLOOKUP(A1059,SITE1!$R$4:$R$1313,SITE1!$S$4:$S$1313)</f>
        <v>CLKOUT_SRC_N_12</v>
      </c>
      <c r="C1059" t="str" cm="1">
        <f t="array" ref="C1059">_xlfn.TEXTJOIN(",",TRUE,_xlfn.UNIQUE(TRANSPOSE(_xlfn.MAP(_xlfn.XLOOKUP(A1059,SITE1!$C$4:$C$1313,SITE1!$F$4:$L$1313),_xlfn.LAMBDA(_xlpm.x,IF(_xlpm.x&lt;&gt;"",TRIM(CLEAN(LEFT(_xlpm.x,FIND(".",_xlpm.x &amp; ".")-1))),""))))))</f>
        <v/>
      </c>
      <c r="D1059">
        <v>22.32</v>
      </c>
      <c r="E1059">
        <v>4.1470000000000002</v>
      </c>
      <c r="F1059" t="str">
        <f>_xlfn.LET(_xlpm.raw,_xlfn.XLOOKUP(A1059,SITE1!$C$4:$C$1313,SITE1!$E$4:$E$1313),_xlpm.cleanRaw,SUBSTITUTE(SUBSTITUTE(_xlpm.raw,"_PIN","."),"PIN","."),_xlpm.mainPart,MID(_xlpm.cleanRaw,2,FIND(".",_xlpm.cleanRaw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1059" t="str">
        <f>_xlfn.LET(_xlpm.raw,_xlfn.XLOOKUP(A1059,SITE3!$C$4:$C$1313,SITE3!$E$4:$E$1313),_xlpm.cleanRaw,SUBSTITUTE(SUBSTITUTE(_xlpm.raw,"_PIN","."),"PIN","."),_xlpm.mainPart,MID(_xlpm.cleanRaw,2,FIND(".",_xlpm.cleanRaw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806090</v>
      </c>
      <c r="H1059" t="str">
        <f>_xlfn.LET(_xlpm.raw,_xlfn.XLOOKUP(A1059,SITE5!$C$4:$C$1313,SITE5!$E$4:$E$1313),_xlpm.cleanRaw,SUBSTITUTE(SUBSTITUTE(_xlpm.raw,"_PIN","."),"PIN","."),_xlpm.mainPart,MID(_xlpm.cleanRaw,2,FIND(".",_xlpm.cleanRaw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I1059" t="str">
        <f>""</f>
        <v/>
      </c>
      <c r="J1059" t="str">
        <f t="shared" si="16"/>
        <v>K24;CLKOUT_SRC_N_12;;22.32;4.147;609098;806090;701098;</v>
      </c>
    </row>
    <row r="1060" spans="1:10">
      <c r="A1060" t="s">
        <v>80</v>
      </c>
      <c r="B1060" t="str">
        <f>_xlfn.XLOOKUP(A1060,SITE1!$R$4:$R$1313,SITE1!$S$4:$S$1313)</f>
        <v>CLKOUT_SRC_N_15</v>
      </c>
      <c r="C1060" t="str" cm="1">
        <f t="array" ref="C1060">_xlfn.TEXTJOIN(",",TRUE,_xlfn.UNIQUE(TRANSPOSE(_xlfn.MAP(_xlfn.XLOOKUP(A1060,SITE1!$C$4:$C$1313,SITE1!$F$4:$L$1313),_xlfn.LAMBDA(_xlpm.x,IF(_xlpm.x&lt;&gt;"",TRIM(CLEAN(LEFT(_xlpm.x,FIND(".",_xlpm.x &amp; ".")-1))),""))))))</f>
        <v/>
      </c>
      <c r="D1060">
        <v>20.602999999999899</v>
      </c>
      <c r="E1060">
        <v>4.1470000000000002</v>
      </c>
      <c r="F1060" t="str">
        <f>_xlfn.LET(_xlpm.raw,_xlfn.XLOOKUP(A1060,SITE1!$C$4:$C$1313,SITE1!$E$4:$E$1313),_xlpm.cleanRaw,SUBSTITUTE(SUBSTITUTE(_xlpm.raw,"_PIN","."),"PIN","."),_xlpm.mainPart,MID(_xlpm.cleanRaw,2,FIND(".",_xlpm.cleanRaw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1060" t="str">
        <f>_xlfn.LET(_xlpm.raw,_xlfn.XLOOKUP(A1060,SITE3!$C$4:$C$1313,SITE3!$E$4:$E$1313),_xlpm.cleanRaw,SUBSTITUTE(SUBSTITUTE(_xlpm.raw,"_PIN","."),"PIN","."),_xlpm.mainPart,MID(_xlpm.cleanRaw,2,FIND(".",_xlpm.cleanRaw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806114</v>
      </c>
      <c r="H1060" t="str">
        <f>_xlfn.LET(_xlpm.raw,_xlfn.XLOOKUP(A1060,SITE5!$C$4:$C$1313,SITE5!$E$4:$E$1313),_xlpm.cleanRaw,SUBSTITUTE(SUBSTITUTE(_xlpm.raw,"_PIN","."),"PIN","."),_xlpm.mainPart,MID(_xlpm.cleanRaw,2,FIND(".",_xlpm.cleanRaw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I1060" t="str">
        <f>""</f>
        <v/>
      </c>
      <c r="J1060" t="str">
        <f t="shared" si="16"/>
        <v>K27;CLKOUT_SRC_N_15;;20.6029999999999;4.147;609114;806114;701114;</v>
      </c>
    </row>
    <row r="1061" spans="1:10">
      <c r="A1061" t="s">
        <v>332</v>
      </c>
      <c r="B1061" t="str">
        <f>_xlfn.XLOOKUP(A1061,SITE1!$R$4:$R$1313,SITE1!$S$4:$S$1313)</f>
        <v>CLKOUT_SRC_P_7</v>
      </c>
      <c r="C1061" t="str" cm="1">
        <f t="array" ref="C1061">_xlfn.TEXTJOIN(",",TRUE,_xlfn.UNIQUE(TRANSPOSE(_xlfn.MAP(_xlfn.XLOOKUP(A1061,SITE1!$C$4:$C$1313,SITE1!$F$4:$L$1313),_xlfn.LAMBDA(_xlpm.x,IF(_xlpm.x&lt;&gt;"",TRIM(CLEAN(LEFT(_xlpm.x,FIND(".",_xlpm.x &amp; ".")-1))),""))))))</f>
        <v/>
      </c>
      <c r="D1061">
        <v>18.885999999999999</v>
      </c>
      <c r="E1061">
        <v>4.1470000000000002</v>
      </c>
      <c r="F1061" t="str">
        <f>_xlfn.LET(_xlpm.raw,_xlfn.XLOOKUP(A1061,SITE1!$C$4:$C$1313,SITE1!$E$4:$E$1313),_xlpm.cleanRaw,SUBSTITUTE(SUBSTITUTE(_xlpm.raw,"_PIN","."),"PIN","."),_xlpm.mainPart,MID(_xlpm.cleanRaw,2,FIND(".",_xlpm.cleanRaw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1061" t="str">
        <f>_xlfn.LET(_xlpm.raw,_xlfn.XLOOKUP(A1061,SITE3!$C$4:$C$1313,SITE3!$E$4:$E$1313),_xlpm.cleanRaw,SUBSTITUTE(SUBSTITUTE(_xlpm.raw,"_PIN","."),"PIN","."),_xlpm.mainPart,MID(_xlpm.cleanRaw,2,FIND(".",_xlpm.cleanRaw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806095</v>
      </c>
      <c r="H1061" t="str">
        <f>_xlfn.LET(_xlpm.raw,_xlfn.XLOOKUP(A1061,SITE5!$C$4:$C$1313,SITE5!$E$4:$E$1313),_xlpm.cleanRaw,SUBSTITUTE(SUBSTITUTE(_xlpm.raw,"_PIN","."),"PIN","."),_xlpm.mainPart,MID(_xlpm.cleanRaw,2,FIND(".",_xlpm.cleanRaw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I1061" t="str">
        <f>""</f>
        <v/>
      </c>
      <c r="J1061" t="str">
        <f t="shared" si="16"/>
        <v>K31;CLKOUT_SRC_P_7;;18.886;4.147;609094;806095;701094;</v>
      </c>
    </row>
    <row r="1062" spans="1:10">
      <c r="A1062" t="s">
        <v>340</v>
      </c>
      <c r="B1062" t="str">
        <f>_xlfn.XLOOKUP(A1062,SITE1!$R$4:$R$1313,SITE1!$S$4:$S$1313)</f>
        <v>CLKOUT_SRC_N_1</v>
      </c>
      <c r="C1062" t="str" cm="1">
        <f t="array" ref="C1062">_xlfn.TEXTJOIN(",",TRUE,_xlfn.UNIQUE(TRANSPOSE(_xlfn.MAP(_xlfn.XLOOKUP(A1062,SITE1!$C$4:$C$1313,SITE1!$F$4:$L$1313),_xlfn.LAMBDA(_xlpm.x,IF(_xlpm.x&lt;&gt;"",TRIM(CLEAN(LEFT(_xlpm.x,FIND(".",_xlpm.x &amp; ".")-1))),""))))))</f>
        <v/>
      </c>
      <c r="D1062">
        <v>17.168999999999901</v>
      </c>
      <c r="E1062">
        <v>4.1470000000000002</v>
      </c>
      <c r="F1062" t="str">
        <f>_xlfn.LET(_xlpm.raw,_xlfn.XLOOKUP(A1062,SITE1!$C$4:$C$1313,SITE1!$E$4:$E$1313),_xlpm.cleanRaw,SUBSTITUTE(SUBSTITUTE(_xlpm.raw,"_PIN","."),"PIN","."),_xlpm.mainPart,MID(_xlpm.cleanRaw,2,FIND(".",_xlpm.cleanRaw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1062" t="str">
        <f>_xlfn.LET(_xlpm.raw,_xlfn.XLOOKUP(A1062,SITE3!$C$4:$C$1313,SITE3!$E$4:$E$1313),_xlpm.cleanRaw,SUBSTITUTE(SUBSTITUTE(_xlpm.raw,"_PIN","."),"PIN","."),_xlpm.mainPart,MID(_xlpm.cleanRaw,2,FIND(".",_xlpm.cleanRaw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806111</v>
      </c>
      <c r="H1062" t="str">
        <f>_xlfn.LET(_xlpm.raw,_xlfn.XLOOKUP(A1062,SITE5!$C$4:$C$1313,SITE5!$E$4:$E$1313),_xlpm.cleanRaw,SUBSTITUTE(SUBSTITUTE(_xlpm.raw,"_PIN","."),"PIN","."),_xlpm.mainPart,MID(_xlpm.cleanRaw,2,FIND(".",_xlpm.cleanRaw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701111</v>
      </c>
      <c r="I1062" t="str">
        <f>""</f>
        <v/>
      </c>
      <c r="J1062" t="str">
        <f t="shared" si="16"/>
        <v>K35;CLKOUT_SRC_N_1;;17.1689999999999;4.147;609111;806111;701111;</v>
      </c>
    </row>
    <row r="1063" spans="1:10">
      <c r="A1063" t="s">
        <v>3917</v>
      </c>
      <c r="B1063" t="str">
        <f>_xlfn.XLOOKUP(A1063,SITE1!$R$4:$R$1313,SITE1!$S$4:$S$1313)</f>
        <v>CLKOUT_SRC_N_0</v>
      </c>
      <c r="C1063" t="str" cm="1">
        <f t="array" ref="C1063">_xlfn.TEXTJOIN(",",TRUE,_xlfn.UNIQUE(TRANSPOSE(_xlfn.MAP(_xlfn.XLOOKUP(A1063,SITE1!$C$4:$C$1313,SITE1!$F$4:$L$1313),_xlfn.LAMBDA(_xlpm.x,IF(_xlpm.x&lt;&gt;"",TRIM(CLEAN(LEFT(_xlpm.x,FIND(".",_xlpm.x &amp; ".")-1))),""))))))</f>
        <v/>
      </c>
      <c r="D1063">
        <v>15.451000000000001</v>
      </c>
      <c r="E1063">
        <v>4.1470000000000002</v>
      </c>
      <c r="F1063" t="str">
        <f>_xlfn.LET(_xlpm.raw,_xlfn.XLOOKUP(A1063,SITE1!$C$4:$C$1313,SITE1!$E$4:$E$1313),_xlpm.cleanRaw,SUBSTITUTE(SUBSTITUTE(_xlpm.raw,"_PIN","."),"PIN","."),_xlpm.mainPart,MID(_xlpm.cleanRaw,2,FIND(".",_xlpm.cleanRaw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1063" t="str">
        <f>_xlfn.LET(_xlpm.raw,_xlfn.XLOOKUP(A1063,SITE3!$C$4:$C$1313,SITE3!$E$4:$E$1313),_xlpm.cleanRaw,SUBSTITUTE(SUBSTITUTE(_xlpm.raw,"_PIN","."),"PIN","."),_xlpm.mainPart,MID(_xlpm.cleanRaw,2,FIND(".",_xlpm.cleanRaw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806094</v>
      </c>
      <c r="H1063" t="str">
        <f>_xlfn.LET(_xlpm.raw,_xlfn.XLOOKUP(A1063,SITE5!$C$4:$C$1313,SITE5!$E$4:$E$1313),_xlpm.cleanRaw,SUBSTITUTE(SUBSTITUTE(_xlpm.raw,"_PIN","."),"PIN","."),_xlpm.mainPart,MID(_xlpm.cleanRaw,2,FIND(".",_xlpm.cleanRaw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I1063" t="str">
        <f>""</f>
        <v/>
      </c>
      <c r="J1063" t="str">
        <f t="shared" si="16"/>
        <v>K38;CLKOUT_SRC_N_0;;15.451;4.147;609090;806094;701090;</v>
      </c>
    </row>
    <row r="1064" spans="1:10">
      <c r="A1064" t="s">
        <v>3939</v>
      </c>
      <c r="B1064" t="str">
        <f>_xlfn.XLOOKUP(A1064,SITE1!$R$4:$R$1313,SITE1!$S$4:$S$1313)</f>
        <v>CLKOUT_SRC_N_3</v>
      </c>
      <c r="C1064" t="str" cm="1">
        <f t="array" ref="C1064">_xlfn.TEXTJOIN(",",TRUE,_xlfn.UNIQUE(TRANSPOSE(_xlfn.MAP(_xlfn.XLOOKUP(A1064,SITE1!$C$4:$C$1313,SITE1!$F$4:$L$1313),_xlfn.LAMBDA(_xlpm.x,IF(_xlpm.x&lt;&gt;"",TRIM(CLEAN(LEFT(_xlpm.x,FIND(".",_xlpm.x &amp; ".")-1))),""))))))</f>
        <v/>
      </c>
      <c r="D1064">
        <v>13.733999999999901</v>
      </c>
      <c r="E1064">
        <v>4.1470000000000002</v>
      </c>
      <c r="F1064" t="str">
        <f>_xlfn.LET(_xlpm.raw,_xlfn.XLOOKUP(A1064,SITE1!$C$4:$C$1313,SITE1!$E$4:$E$1313),_xlpm.cleanRaw,SUBSTITUTE(SUBSTITUTE(_xlpm.raw,"_PIN","."),"PIN","."),_xlpm.mainPart,MID(_xlpm.cleanRaw,2,FIND(".",_xlpm.cleanRaw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609106</v>
      </c>
      <c r="G1064" t="str">
        <f>_xlfn.LET(_xlpm.raw,_xlfn.XLOOKUP(A1064,SITE3!$C$4:$C$1313,SITE3!$E$4:$E$1313),_xlpm.cleanRaw,SUBSTITUTE(SUBSTITUTE(_xlpm.raw,"_PIN","."),"PIN","."),_xlpm.mainPart,MID(_xlpm.cleanRaw,2,FIND(".",_xlpm.cleanRaw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806106</v>
      </c>
      <c r="H1064" t="str">
        <f>_xlfn.LET(_xlpm.raw,_xlfn.XLOOKUP(A1064,SITE5!$C$4:$C$1313,SITE5!$E$4:$E$1313),_xlpm.cleanRaw,SUBSTITUTE(SUBSTITUTE(_xlpm.raw,"_PIN","."),"PIN","."),_xlpm.mainPart,MID(_xlpm.cleanRaw,2,FIND(".",_xlpm.cleanRaw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701106</v>
      </c>
      <c r="I1064" t="str">
        <f>""</f>
        <v/>
      </c>
      <c r="J1064" t="str">
        <f t="shared" si="16"/>
        <v>K42;CLKOUT_SRC_N_3;;13.7339999999999;4.147;609106;806106;701106;</v>
      </c>
    </row>
    <row r="1065" spans="1:10">
      <c r="A1065" t="s">
        <v>4012</v>
      </c>
      <c r="B1065" t="str">
        <f>_xlfn.XLOOKUP(A1065,SITE1!$R$4:$R$1313,SITE1!$S$4:$S$1313)</f>
        <v>DMI_TXP0</v>
      </c>
      <c r="C1065" t="str" cm="1">
        <f t="array" ref="C1065">_xlfn.TEXTJOIN(",",TRUE,_xlfn.UNIQUE(TRANSPOSE(_xlfn.MAP(_xlfn.XLOOKUP(A1065,SITE1!$C$4:$C$1313,SITE1!$F$4:$L$1313),_xlfn.LAMBDA(_xlpm.x,IF(_xlpm.x&lt;&gt;"",TRIM(CLEAN(LEFT(_xlpm.x,FIND(".",_xlpm.x &amp; ".")-1))),""))))))</f>
        <v>LA1</v>
      </c>
      <c r="D1065">
        <v>12.016999999999999</v>
      </c>
      <c r="E1065">
        <v>4.1470000000000002</v>
      </c>
      <c r="F1065" t="str">
        <f>_xlfn.LET(_xlpm.raw,_xlfn.XLOOKUP(A1065,SITE1!$C$4:$C$1313,SITE1!$E$4:$E$1313),_xlpm.cleanRaw,SUBSTITUTE(SUBSTITUTE(_xlpm.raw,"_PIN","."),"PIN","."),_xlpm.mainPart,MID(_xlpm.cleanRaw,2,FIND(".",_xlpm.cleanRaw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G1065" t="str">
        <f>_xlfn.LET(_xlpm.raw,_xlfn.XLOOKUP(A1065,SITE3!$C$4:$C$1313,SITE3!$E$4:$E$1313),_xlpm.cleanRaw,SUBSTITUTE(SUBSTITUTE(_xlpm.raw,"_PIN","."),"PIN","."),_xlpm.mainPart,MID(_xlpm.cleanRaw,2,FIND(".",_xlpm.cleanRaw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505048</v>
      </c>
      <c r="H1065" t="str">
        <f>_xlfn.LET(_xlpm.raw,_xlfn.XLOOKUP(A1065,SITE5!$C$4:$C$1313,SITE5!$E$4:$E$1313),_xlpm.cleanRaw,SUBSTITUTE(SUBSTITUTE(_xlpm.raw,"_PIN","."),"PIN","."),_xlpm.mainPart,MID(_xlpm.cleanRaw,2,FIND(".",_xlpm.cleanRaw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808048</v>
      </c>
      <c r="I1065" t="str">
        <f>""</f>
        <v/>
      </c>
      <c r="J1065" t="str">
        <f t="shared" si="16"/>
        <v>K46;DMI_TXP0;LA1;12.017;4.147;509035;505048;808048;</v>
      </c>
    </row>
    <row r="1066" spans="1:10">
      <c r="A1066" t="s">
        <v>4007</v>
      </c>
      <c r="B1066" t="str">
        <f>_xlfn.XLOOKUP(A1066,SITE1!$R$4:$R$1313,SITE1!$S$4:$S$1313)</f>
        <v>DMI_TXN2</v>
      </c>
      <c r="C1066" t="str" cm="1">
        <f t="array" ref="C1066">_xlfn.TEXTJOIN(",",TRUE,_xlfn.UNIQUE(TRANSPOSE(_xlfn.MAP(_xlfn.XLOOKUP(A1066,SITE1!$C$4:$C$1313,SITE1!$F$4:$L$1313),_xlfn.LAMBDA(_xlpm.x,IF(_xlpm.x&lt;&gt;"",TRIM(CLEAN(LEFT(_xlpm.x,FIND(".",_xlpm.x &amp; ".")-1))),""))))))</f>
        <v>CA203</v>
      </c>
      <c r="D1066">
        <v>10.299999999999899</v>
      </c>
      <c r="E1066">
        <v>4.1470000000000002</v>
      </c>
      <c r="F1066" t="str">
        <f>_xlfn.LET(_xlpm.raw,_xlfn.XLOOKUP(A1066,SITE1!$C$4:$C$1313,SITE1!$E$4:$E$1313),_xlpm.cleanRaw,SUBSTITUTE(SUBSTITUTE(_xlpm.raw,"_PIN","."),"PIN","."),_xlpm.mainPart,MID(_xlpm.cleanRaw,2,FIND(".",_xlpm.cleanRaw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6" t="str">
        <f>_xlfn.LET(_xlpm.raw,_xlfn.XLOOKUP(A1066,SITE3!$C$4:$C$1313,SITE3!$E$4:$E$1313),_xlpm.cleanRaw,SUBSTITUTE(SUBSTITUTE(_xlpm.raw,"_PIN","."),"PIN","."),_xlpm.mainPart,MID(_xlpm.cleanRaw,2,FIND(".",_xlpm.cleanRaw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6" t="str">
        <f>_xlfn.LET(_xlpm.raw,_xlfn.XLOOKUP(A1066,SITE5!$C$4:$C$1313,SITE5!$E$4:$E$1313),_xlpm.cleanRaw,SUBSTITUTE(SUBSTITUTE(_xlpm.raw,"_PIN","."),"PIN","."),_xlpm.mainPart,MID(_xlpm.cleanRaw,2,FIND(".",_xlpm.cleanRaw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6" t="str">
        <f>""</f>
        <v/>
      </c>
      <c r="J1066" t="str">
        <f t="shared" si="16"/>
        <v>K50;DMI_TXN2;CA203;10.2999999999999;4.147;;;;</v>
      </c>
    </row>
    <row r="1067" spans="1:10">
      <c r="A1067" t="s">
        <v>5416</v>
      </c>
      <c r="B1067" t="str">
        <f>_xlfn.XLOOKUP(A1067,SITE1!$R$4:$R$1313,SITE1!$S$4:$S$1313)</f>
        <v>VSS</v>
      </c>
      <c r="C1067" t="str" cm="1">
        <f t="array" ref="C1067">_xlfn.TEXTJOIN(",",TRUE,_xlfn.UNIQUE(TRANSPOSE(_xlfn.MAP(_xlfn.XLOOKUP(A1067,SITE1!$C$4:$C$1313,SITE1!$F$4:$L$1313),_xlfn.LAMBDA(_xlpm.x,IF(_xlpm.x&lt;&gt;"",TRIM(CLEAN(LEFT(_xlpm.x,FIND(".",_xlpm.x &amp; ".")-1))),""))))))</f>
        <v/>
      </c>
      <c r="D1067">
        <v>8.5829999999999895</v>
      </c>
      <c r="E1067">
        <v>4.1470000000000002</v>
      </c>
      <c r="F1067" t="str">
        <f>_xlfn.LET(_xlpm.raw,_xlfn.XLOOKUP(A1067,SITE1!$C$4:$C$1313,SITE1!$E$4:$E$1313),_xlpm.cleanRaw,SUBSTITUTE(SUBSTITUTE(_xlpm.raw,"_PIN","."),"PIN","."),_xlpm.mainPart,MID(_xlpm.cleanRaw,2,FIND(".",_xlpm.cleanRaw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7" t="str">
        <f>_xlfn.LET(_xlpm.raw,_xlfn.XLOOKUP(A1067,SITE3!$C$4:$C$1313,SITE3!$E$4:$E$1313),_xlpm.cleanRaw,SUBSTITUTE(SUBSTITUTE(_xlpm.raw,"_PIN","."),"PIN","."),_xlpm.mainPart,MID(_xlpm.cleanRaw,2,FIND(".",_xlpm.cleanRaw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7" t="str">
        <f>_xlfn.LET(_xlpm.raw,_xlfn.XLOOKUP(A1067,SITE5!$C$4:$C$1313,SITE5!$E$4:$E$1313),_xlpm.cleanRaw,SUBSTITUTE(SUBSTITUTE(_xlpm.raw,"_PIN","."),"PIN","."),_xlpm.mainPart,MID(_xlpm.cleanRaw,2,FIND(".",_xlpm.cleanRaw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7" t="str">
        <f>""</f>
        <v/>
      </c>
      <c r="J1067" t="str">
        <f t="shared" si="16"/>
        <v>K54;VSS;;8.58299999999999;4.147;;;;</v>
      </c>
    </row>
    <row r="1068" spans="1:10">
      <c r="A1068" t="s">
        <v>4750</v>
      </c>
      <c r="B1068" t="str">
        <f>_xlfn.XLOOKUP(A1068,SITE1!$R$4:$R$1313,SITE1!$S$4:$S$1313)</f>
        <v>PCIEUP_3_TXP</v>
      </c>
      <c r="C1068" t="str" cm="1">
        <f t="array" ref="C1068">_xlfn.TEXTJOIN(",",TRUE,_xlfn.UNIQUE(TRANSPOSE(_xlfn.MAP(_xlfn.XLOOKUP(A1068,SITE1!$C$4:$C$1313,SITE1!$F$4:$L$1313),_xlfn.LAMBDA(_xlpm.x,IF(_xlpm.x&lt;&gt;"",TRIM(CLEAN(LEFT(_xlpm.x,FIND(".",_xlpm.x &amp; ".")-1))),""))))))</f>
        <v>CA260</v>
      </c>
      <c r="D1068">
        <v>6.8659999999999997</v>
      </c>
      <c r="E1068">
        <v>4.1470000000000002</v>
      </c>
      <c r="F1068" t="str">
        <f>_xlfn.LET(_xlpm.raw,_xlfn.XLOOKUP(A1068,SITE1!$C$4:$C$1313,SITE1!$E$4:$E$1313),_xlpm.cleanRaw,SUBSTITUTE(SUBSTITUTE(_xlpm.raw,"_PIN","."),"PIN","."),_xlpm.mainPart,MID(_xlpm.cleanRaw,2,FIND(".",_xlpm.cleanRaw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8" t="str">
        <f>_xlfn.LET(_xlpm.raw,_xlfn.XLOOKUP(A1068,SITE3!$C$4:$C$1313,SITE3!$E$4:$E$1313),_xlpm.cleanRaw,SUBSTITUTE(SUBSTITUTE(_xlpm.raw,"_PIN","."),"PIN","."),_xlpm.mainPart,MID(_xlpm.cleanRaw,2,FIND(".",_xlpm.cleanRaw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8" t="str">
        <f>_xlfn.LET(_xlpm.raw,_xlfn.XLOOKUP(A1068,SITE5!$C$4:$C$1313,SITE5!$E$4:$E$1313),_xlpm.cleanRaw,SUBSTITUTE(SUBSTITUTE(_xlpm.raw,"_PIN","."),"PIN","."),_xlpm.mainPart,MID(_xlpm.cleanRaw,2,FIND(".",_xlpm.cleanRaw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8" t="str">
        <f>""</f>
        <v/>
      </c>
      <c r="J1068" t="str">
        <f t="shared" si="16"/>
        <v>K58;PCIEUP_3_TXP;CA260;6.866;4.147;;;;</v>
      </c>
    </row>
    <row r="1069" spans="1:10">
      <c r="A1069" t="s">
        <v>3535</v>
      </c>
      <c r="B1069" t="str">
        <f>_xlfn.XLOOKUP(A1069,SITE1!$R$4:$R$1313,SITE1!$S$4:$S$1313)</f>
        <v>PCIEUP_5_TXP</v>
      </c>
      <c r="C1069" t="str" cm="1">
        <f t="array" ref="C1069">_xlfn.TEXTJOIN(",",TRUE,_xlfn.UNIQUE(TRANSPOSE(_xlfn.MAP(_xlfn.XLOOKUP(A1069,SITE1!$C$4:$C$1313,SITE1!$F$4:$L$1313),_xlfn.LAMBDA(_xlpm.x,IF(_xlpm.x&lt;&gt;"",TRIM(CLEAN(LEFT(_xlpm.x,FIND(".",_xlpm.x &amp; ".")-1))),""))))))</f>
        <v>CA224</v>
      </c>
      <c r="D1069">
        <v>5.149</v>
      </c>
      <c r="E1069">
        <v>4.1470000000000002</v>
      </c>
      <c r="F1069" t="str">
        <f>_xlfn.LET(_xlpm.raw,_xlfn.XLOOKUP(A1069,SITE1!$C$4:$C$1313,SITE1!$E$4:$E$1313),_xlpm.cleanRaw,SUBSTITUTE(SUBSTITUTE(_xlpm.raw,"_PIN","."),"PIN","."),_xlpm.mainPart,MID(_xlpm.cleanRaw,2,FIND(".",_xlpm.cleanRaw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9" t="str">
        <f>_xlfn.LET(_xlpm.raw,_xlfn.XLOOKUP(A1069,SITE3!$C$4:$C$1313,SITE3!$E$4:$E$1313),_xlpm.cleanRaw,SUBSTITUTE(SUBSTITUTE(_xlpm.raw,"_PIN","."),"PIN","."),_xlpm.mainPart,MID(_xlpm.cleanRaw,2,FIND(".",_xlpm.cleanRaw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9" t="str">
        <f>_xlfn.LET(_xlpm.raw,_xlfn.XLOOKUP(A1069,SITE5!$C$4:$C$1313,SITE5!$E$4:$E$1313),_xlpm.cleanRaw,SUBSTITUTE(SUBSTITUTE(_xlpm.raw,"_PIN","."),"PIN","."),_xlpm.mainPart,MID(_xlpm.cleanRaw,2,FIND(".",_xlpm.cleanRaw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9" t="str">
        <f>""</f>
        <v/>
      </c>
      <c r="J1069" t="str">
        <f t="shared" si="16"/>
        <v>K61;PCIEUP_5_TXP;CA224;5.149;4.147;;;;</v>
      </c>
    </row>
    <row r="1070" spans="1:10">
      <c r="A1070" t="s">
        <v>3678</v>
      </c>
      <c r="B1070" t="str">
        <f>_xlfn.XLOOKUP(A1070,SITE1!$R$4:$R$1313,SITE1!$S$4:$S$1313)</f>
        <v>PCIEUP_8_TXN</v>
      </c>
      <c r="C1070" t="str" cm="1">
        <f t="array" ref="C1070">_xlfn.TEXTJOIN(",",TRUE,_xlfn.UNIQUE(TRANSPOSE(_xlfn.MAP(_xlfn.XLOOKUP(A1070,SITE1!$C$4:$C$1313,SITE1!$F$4:$L$1313),_xlfn.LAMBDA(_xlpm.x,IF(_xlpm.x&lt;&gt;"",TRIM(CLEAN(LEFT(_xlpm.x,FIND(".",_xlpm.x &amp; ".")-1))),""))))))</f>
        <v>LA11</v>
      </c>
      <c r="D1070">
        <v>3.4319999999999902</v>
      </c>
      <c r="E1070">
        <v>4.1470000000000002</v>
      </c>
      <c r="F1070" t="str">
        <f>_xlfn.LET(_xlpm.raw,_xlfn.XLOOKUP(A1070,SITE1!$C$4:$C$1313,SITE1!$E$4:$E$1313),_xlpm.cleanRaw,SUBSTITUTE(SUBSTITUTE(_xlpm.raw,"_PIN","."),"PIN","."),_xlpm.mainPart,MID(_xlpm.cleanRaw,2,FIND(".",_xlpm.cleanRaw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509021</v>
      </c>
      <c r="G1070" t="str">
        <f>_xlfn.LET(_xlpm.raw,_xlfn.XLOOKUP(A1070,SITE3!$C$4:$C$1313,SITE3!$E$4:$E$1313),_xlpm.cleanRaw,SUBSTITUTE(SUBSTITUTE(_xlpm.raw,"_PIN","."),"PIN","."),_xlpm.mainPart,MID(_xlpm.cleanRaw,2,FIND(".",_xlpm.cleanRaw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506021</v>
      </c>
      <c r="H1070" t="str">
        <f>_xlfn.LET(_xlpm.raw,_xlfn.XLOOKUP(A1070,SITE5!$C$4:$C$1313,SITE5!$E$4:$E$1313),_xlpm.cleanRaw,SUBSTITUTE(SUBSTITUTE(_xlpm.raw,"_PIN","."),"PIN","."),_xlpm.mainPart,MID(_xlpm.cleanRaw,2,FIND(".",_xlpm.cleanRaw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I1070" t="str">
        <f>""</f>
        <v/>
      </c>
      <c r="J1070" t="str">
        <f t="shared" si="16"/>
        <v>K65;PCIEUP_8_TXN;LA11;3.43199999999999;4.147;509021;506021;807021;</v>
      </c>
    </row>
    <row r="1071" spans="1:10">
      <c r="A1071" t="s">
        <v>3528</v>
      </c>
      <c r="B1071" t="str">
        <f>_xlfn.XLOOKUP(A1071,SITE1!$R$4:$R$1313,SITE1!$S$4:$S$1313)</f>
        <v>VSS</v>
      </c>
      <c r="C1071" t="str" cm="1">
        <f t="array" ref="C1071">_xlfn.TEXTJOIN(",",TRUE,_xlfn.UNIQUE(TRANSPOSE(_xlfn.MAP(_xlfn.XLOOKUP(A1071,SITE1!$C$4:$C$1313,SITE1!$F$4:$L$1313),_xlfn.LAMBDA(_xlpm.x,IF(_xlpm.x&lt;&gt;"",TRIM(CLEAN(LEFT(_xlpm.x,FIND(".",_xlpm.x &amp; ".")-1))),""))))))</f>
        <v/>
      </c>
      <c r="D1071">
        <v>1.2449999999999899</v>
      </c>
      <c r="E1071">
        <v>3.8099999999999898</v>
      </c>
      <c r="F1071" t="str">
        <f>_xlfn.LET(_xlpm.raw,_xlfn.XLOOKUP(A1071,SITE1!$C$4:$C$1313,SITE1!$E$4:$E$1313),_xlpm.cleanRaw,SUBSTITUTE(SUBSTITUTE(_xlpm.raw,"_PIN","."),"PIN","."),_xlpm.mainPart,MID(_xlpm.cleanRaw,2,FIND(".",_xlpm.cleanRaw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1" t="str">
        <f>_xlfn.LET(_xlpm.raw,_xlfn.XLOOKUP(A1071,SITE3!$C$4:$C$1313,SITE3!$E$4:$E$1313),_xlpm.cleanRaw,SUBSTITUTE(SUBSTITUTE(_xlpm.raw,"_PIN","."),"PIN","."),_xlpm.mainPart,MID(_xlpm.cleanRaw,2,FIND(".",_xlpm.cleanRaw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1" t="str">
        <f>_xlfn.LET(_xlpm.raw,_xlfn.XLOOKUP(A1071,SITE5!$C$4:$C$1313,SITE5!$E$4:$E$1313),_xlpm.cleanRaw,SUBSTITUTE(SUBSTITUTE(_xlpm.raw,"_PIN","."),"PIN","."),_xlpm.mainPart,MID(_xlpm.cleanRaw,2,FIND(".",_xlpm.cleanRaw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1" t="str">
        <f>""</f>
        <v/>
      </c>
      <c r="J1071" t="str">
        <f t="shared" si="16"/>
        <v>K69;VSS;;1.24499999999999;3.80999999999999;;;;</v>
      </c>
    </row>
    <row r="1072" spans="1:10">
      <c r="A1072" t="s">
        <v>3679</v>
      </c>
      <c r="B1072" t="str">
        <f>_xlfn.XLOOKUP(A1072,SITE1!$R$4:$R$1313,SITE1!$S$4:$S$1313)</f>
        <v>VSS</v>
      </c>
      <c r="C1072" t="str" cm="1">
        <f t="array" ref="C1072">_xlfn.TEXTJOIN(",",TRUE,_xlfn.UNIQUE(TRANSPOSE(_xlfn.MAP(_xlfn.XLOOKUP(A1072,SITE1!$C$4:$C$1313,SITE1!$F$4:$L$1313),_xlfn.LAMBDA(_xlpm.x,IF(_xlpm.x&lt;&gt;"",TRIM(CLEAN(LEFT(_xlpm.x,FIND(".",_xlpm.x &amp; ".")-1))),""))))))</f>
        <v/>
      </c>
      <c r="D1072">
        <v>0.41499999999999898</v>
      </c>
      <c r="E1072">
        <v>3.8099999999999898</v>
      </c>
      <c r="F1072" t="str">
        <f>_xlfn.LET(_xlpm.raw,_xlfn.XLOOKUP(A1072,SITE1!$C$4:$C$1313,SITE1!$E$4:$E$1313),_xlpm.cleanRaw,SUBSTITUTE(SUBSTITUTE(_xlpm.raw,"_PIN","."),"PIN","."),_xlpm.mainPart,MID(_xlpm.cleanRaw,2,FIND(".",_xlpm.cleanRaw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2" t="str">
        <f>_xlfn.LET(_xlpm.raw,_xlfn.XLOOKUP(A1072,SITE3!$C$4:$C$1313,SITE3!$E$4:$E$1313),_xlpm.cleanRaw,SUBSTITUTE(SUBSTITUTE(_xlpm.raw,"_PIN","."),"PIN","."),_xlpm.mainPart,MID(_xlpm.cleanRaw,2,FIND(".",_xlpm.cleanRaw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2" t="str">
        <f>_xlfn.LET(_xlpm.raw,_xlfn.XLOOKUP(A1072,SITE5!$C$4:$C$1313,SITE5!$E$4:$E$1313),_xlpm.cleanRaw,SUBSTITUTE(SUBSTITUTE(_xlpm.raw,"_PIN","."),"PIN","."),_xlpm.mainPart,MID(_xlpm.cleanRaw,2,FIND(".",_xlpm.cleanRaw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2" t="str">
        <f>""</f>
        <v/>
      </c>
      <c r="J1072" t="str">
        <f t="shared" si="16"/>
        <v>K71;VSS;;0.414999999999999;3.80999999999999;;;;</v>
      </c>
    </row>
    <row r="1073" spans="1:10">
      <c r="A1073" t="s">
        <v>4839</v>
      </c>
      <c r="B1073" t="str">
        <f>_xlfn.XLOOKUP(A1073,SITE1!$R$4:$R$1313,SITE1!$S$4:$S$1313)</f>
        <v>SPI0_IO_3</v>
      </c>
      <c r="C1073" t="str" cm="1">
        <f t="array" ref="C1073">_xlfn.TEXTJOIN(",",TRUE,_xlfn.UNIQUE(TRANSPOSE(_xlfn.MAP(_xlfn.XLOOKUP(A1073,SITE1!$C$4:$C$1313,SITE1!$F$4:$L$1313),_xlfn.LAMBDA(_xlpm.x,IF(_xlpm.x&lt;&gt;"",TRIM(CLEAN(LEFT(_xlpm.x,FIND(".",_xlpm.x &amp; ".")-1))),""))))))</f>
        <v>KA10</v>
      </c>
      <c r="D1073">
        <v>32.619999999999997</v>
      </c>
      <c r="E1073">
        <v>4.3099999999999898</v>
      </c>
      <c r="F1073" t="str">
        <f>_xlfn.LET(_xlpm.raw,_xlfn.XLOOKUP(A1073,SITE1!$C$4:$C$1313,SITE1!$E$4:$E$1313),_xlpm.cleanRaw,SUBSTITUTE(SUBSTITUTE(_xlpm.raw,"_PIN","."),"PIN","."),_xlpm.mainPart,MID(_xlpm.cleanRaw,2,FIND(".",_xlpm.cleanRaw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509004</v>
      </c>
      <c r="G1073" t="str">
        <f>_xlfn.LET(_xlpm.raw,_xlfn.XLOOKUP(A1073,SITE3!$C$4:$C$1313,SITE3!$E$4:$E$1313),_xlpm.cleanRaw,SUBSTITUTE(SUBSTITUTE(_xlpm.raw,"_PIN","."),"PIN","."),_xlpm.mainPart,MID(_xlpm.cleanRaw,2,FIND(".",_xlpm.cleanRaw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H1073" t="str">
        <f>_xlfn.LET(_xlpm.raw,_xlfn.XLOOKUP(A1073,SITE5!$C$4:$C$1313,SITE5!$E$4:$E$1313),_xlpm.cleanRaw,SUBSTITUTE(SUBSTITUTE(_xlpm.raw,"_PIN","."),"PIN","."),_xlpm.mainPart,MID(_xlpm.cleanRaw,2,FIND(".",_xlpm.cleanRaw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807009</v>
      </c>
      <c r="I1073" t="str">
        <f>""</f>
        <v/>
      </c>
      <c r="J1073" t="str">
        <f t="shared" si="16"/>
        <v>L1;SPI0_IO_3;KA10;32.62;4.30999999999999;509004;506001;807009;</v>
      </c>
    </row>
    <row r="1074" spans="1:10">
      <c r="A1074" t="s">
        <v>4841</v>
      </c>
      <c r="B1074" t="str">
        <f>_xlfn.XLOOKUP(A1074,SITE1!$R$4:$R$1313,SITE1!$S$4:$S$1313)</f>
        <v>SPI0_MISO_IO_1</v>
      </c>
      <c r="C1074" t="str" cm="1">
        <f t="array" ref="C1074">_xlfn.TEXTJOIN(",",TRUE,_xlfn.UNIQUE(TRANSPOSE(_xlfn.MAP(_xlfn.XLOOKUP(A1074,SITE1!$C$4:$C$1313,SITE1!$F$4:$L$1313),_xlfn.LAMBDA(_xlpm.x,IF(_xlpm.x&lt;&gt;"",TRIM(CLEAN(LEFT(_xlpm.x,FIND(".",_xlpm.x &amp; ".")-1))),""))))))</f>
        <v>RA258,KA9,JA2</v>
      </c>
      <c r="D1074">
        <v>31.79</v>
      </c>
      <c r="E1074">
        <v>4.3099999999999898</v>
      </c>
      <c r="F1074" t="str">
        <f>_xlfn.LET(_xlpm.raw,_xlfn.XLOOKUP(A1074,SITE1!$C$4:$C$1313,SITE1!$E$4:$E$1313),_xlpm.cleanRaw,SUBSTITUTE(SUBSTITUTE(_xlpm.raw,"_PIN","."),"PIN","."),_xlpm.mainPart,MID(_xlpm.cleanRaw,2,FIND(".",_xlpm.cleanRaw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1074" t="str">
        <f>_xlfn.LET(_xlpm.raw,_xlfn.XLOOKUP(A1074,SITE3!$C$4:$C$1313,SITE3!$E$4:$E$1313),_xlpm.cleanRaw,SUBSTITUTE(SUBSTITUTE(_xlpm.raw,"_PIN","."),"PIN","."),_xlpm.mainPart,MID(_xlpm.cleanRaw,2,FIND(".",_xlpm.cleanRaw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802042</v>
      </c>
      <c r="H1074" t="str">
        <f>_xlfn.LET(_xlpm.raw,_xlfn.XLOOKUP(A1074,SITE5!$C$4:$C$1313,SITE5!$E$4:$E$1313),_xlpm.cleanRaw,SUBSTITUTE(SUBSTITUTE(_xlpm.raw,"_PIN","."),"PIN","."),_xlpm.mainPart,MID(_xlpm.cleanRaw,2,FIND(".",_xlpm.cleanRaw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708042</v>
      </c>
      <c r="I1074" t="str">
        <f>""</f>
        <v/>
      </c>
      <c r="J1074" t="str">
        <f t="shared" si="16"/>
        <v>L3;SPI0_MISO_IO_1;RA258,KA9,JA2;31.79;4.30999999999999;605084;802042;708042;</v>
      </c>
    </row>
    <row r="1075" spans="1:10">
      <c r="A1075" t="s">
        <v>5417</v>
      </c>
      <c r="B1075" t="str">
        <f>_xlfn.XLOOKUP(A1075,SITE1!$R$4:$R$1313,SITE1!$S$4:$S$1313)</f>
        <v>VSS</v>
      </c>
      <c r="C1075" t="str" cm="1">
        <f t="array" ref="C1075">_xlfn.TEXTJOIN(",",TRUE,_xlfn.UNIQUE(TRANSPOSE(_xlfn.MAP(_xlfn.XLOOKUP(A1075,SITE1!$C$4:$C$1313,SITE1!$F$4:$L$1313),_xlfn.LAMBDA(_xlpm.x,IF(_xlpm.x&lt;&gt;"",TRIM(CLEAN(LEFT(_xlpm.x,FIND(".",_xlpm.x &amp; ".")-1))),""))))))</f>
        <v/>
      </c>
      <c r="D1075">
        <v>30.96</v>
      </c>
      <c r="E1075">
        <v>4.3099999999999898</v>
      </c>
      <c r="F1075" t="str">
        <f>_xlfn.LET(_xlpm.raw,_xlfn.XLOOKUP(A1075,SITE1!$C$4:$C$1313,SITE1!$E$4:$E$1313),_xlpm.cleanRaw,SUBSTITUTE(SUBSTITUTE(_xlpm.raw,"_PIN","."),"PIN","."),_xlpm.mainPart,MID(_xlpm.cleanRaw,2,FIND(".",_xlpm.cleanRaw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5" t="str">
        <f>_xlfn.LET(_xlpm.raw,_xlfn.XLOOKUP(A1075,SITE3!$C$4:$C$1313,SITE3!$E$4:$E$1313),_xlpm.cleanRaw,SUBSTITUTE(SUBSTITUTE(_xlpm.raw,"_PIN","."),"PIN","."),_xlpm.mainPart,MID(_xlpm.cleanRaw,2,FIND(".",_xlpm.cleanRaw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5" t="str">
        <f>_xlfn.LET(_xlpm.raw,_xlfn.XLOOKUP(A1075,SITE5!$C$4:$C$1313,SITE5!$E$4:$E$1313),_xlpm.cleanRaw,SUBSTITUTE(SUBSTITUTE(_xlpm.raw,"_PIN","."),"PIN","."),_xlpm.mainPart,MID(_xlpm.cleanRaw,2,FIND(".",_xlpm.cleanRaw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5" t="str">
        <f>""</f>
        <v/>
      </c>
      <c r="J1075" t="str">
        <f t="shared" si="16"/>
        <v>L5;VSS;;30.96;4.30999999999999;;;;</v>
      </c>
    </row>
    <row r="1076" spans="1:10">
      <c r="A1076" t="s">
        <v>175</v>
      </c>
      <c r="B1076" t="str">
        <f>_xlfn.XLOOKUP(A1076,SITE1!$R$4:$R$1313,SITE1!$S$4:$S$1313)</f>
        <v>VSS</v>
      </c>
      <c r="C1076" t="str" cm="1">
        <f t="array" ref="C1076">_xlfn.TEXTJOIN(",",TRUE,_xlfn.UNIQUE(TRANSPOSE(_xlfn.MAP(_xlfn.XLOOKUP(A1076,SITE1!$C$4:$C$1313,SITE1!$F$4:$L$1313),_xlfn.LAMBDA(_xlpm.x,IF(_xlpm.x&lt;&gt;"",TRIM(CLEAN(LEFT(_xlpm.x,FIND(".",_xlpm.x &amp; ".")-1))),""))))))</f>
        <v/>
      </c>
      <c r="D1076">
        <v>1.6599999999999899</v>
      </c>
      <c r="E1076">
        <v>4.3099999999999898</v>
      </c>
      <c r="F1076" t="str">
        <f>_xlfn.LET(_xlpm.raw,_xlfn.XLOOKUP(A1076,SITE1!$C$4:$C$1313,SITE1!$E$4:$E$1313),_xlpm.cleanRaw,SUBSTITUTE(SUBSTITUTE(_xlpm.raw,"_PIN","."),"PIN","."),_xlpm.mainPart,MID(_xlpm.cleanRaw,2,FIND(".",_xlpm.cleanRaw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6" t="str">
        <f>_xlfn.LET(_xlpm.raw,_xlfn.XLOOKUP(A1076,SITE3!$C$4:$C$1313,SITE3!$E$4:$E$1313),_xlpm.cleanRaw,SUBSTITUTE(SUBSTITUTE(_xlpm.raw,"_PIN","."),"PIN","."),_xlpm.mainPart,MID(_xlpm.cleanRaw,2,FIND(".",_xlpm.cleanRaw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6" t="str">
        <f>_xlfn.LET(_xlpm.raw,_xlfn.XLOOKUP(A1076,SITE5!$C$4:$C$1313,SITE5!$E$4:$E$1313),_xlpm.cleanRaw,SUBSTITUTE(SUBSTITUTE(_xlpm.raw,"_PIN","."),"PIN","."),_xlpm.mainPart,MID(_xlpm.cleanRaw,2,FIND(".",_xlpm.cleanRaw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6" t="str">
        <f>""</f>
        <v/>
      </c>
      <c r="J1076" t="str">
        <f t="shared" si="16"/>
        <v>L68;VSS;;1.65999999999999;4.30999999999999;;;;</v>
      </c>
    </row>
    <row r="1077" spans="1:10">
      <c r="A1077" t="s">
        <v>173</v>
      </c>
      <c r="B1077" t="str">
        <f>_xlfn.XLOOKUP(A1077,SITE1!$R$4:$R$1313,SITE1!$S$4:$S$1313)</f>
        <v>PCIE_19_UP_7_SATA_7_TXN</v>
      </c>
      <c r="C1077" t="str" cm="1">
        <f t="array" ref="C1077">_xlfn.TEXTJOIN(",",TRUE,_xlfn.UNIQUE(TRANSPOSE(_xlfn.MAP(_xlfn.XLOOKUP(A1077,SITE1!$C$4:$C$1313,SITE1!$F$4:$L$1313),_xlfn.LAMBDA(_xlpm.x,IF(_xlpm.x&lt;&gt;"",TRIM(CLEAN(LEFT(_xlpm.x,FIND(".",_xlpm.x &amp; ".")-1))),""))))))</f>
        <v>LA8</v>
      </c>
      <c r="D1077">
        <v>0.82999999999999796</v>
      </c>
      <c r="E1077">
        <v>4.3099999999999898</v>
      </c>
      <c r="F1077" t="str">
        <f>_xlfn.LET(_xlpm.raw,_xlfn.XLOOKUP(A1077,SITE1!$C$4:$C$1313,SITE1!$E$4:$E$1313),_xlpm.cleanRaw,SUBSTITUTE(SUBSTITUTE(_xlpm.raw,"_PIN","."),"PIN","."),_xlpm.mainPart,MID(_xlpm.cleanRaw,2,FIND(".",_xlpm.cleanRaw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G1077" t="str">
        <f>_xlfn.LET(_xlpm.raw,_xlfn.XLOOKUP(A1077,SITE3!$C$4:$C$1313,SITE3!$E$4:$E$1313),_xlpm.cleanRaw,SUBSTITUTE(SUBSTITUTE(_xlpm.raw,"_PIN","."),"PIN","."),_xlpm.mainPart,MID(_xlpm.cleanRaw,2,FIND(".",_xlpm.cleanRaw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506037</v>
      </c>
      <c r="H1077" t="str">
        <f>_xlfn.LET(_xlpm.raw,_xlfn.XLOOKUP(A1077,SITE5!$C$4:$C$1313,SITE5!$E$4:$E$1313),_xlpm.cleanRaw,SUBSTITUTE(SUBSTITUTE(_xlpm.raw,"_PIN","."),"PIN","."),_xlpm.mainPart,MID(_xlpm.cleanRaw,2,FIND(".",_xlpm.cleanRaw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807037</v>
      </c>
      <c r="I1077" t="str">
        <f>""</f>
        <v/>
      </c>
      <c r="J1077" t="str">
        <f t="shared" si="16"/>
        <v>L70;PCIE_19_UP_7_SATA_7_TXN;LA8;0.829999999999998;4.30999999999999;509038;506037;807037;</v>
      </c>
    </row>
    <row r="1078" spans="1:10">
      <c r="A1078" t="s">
        <v>170</v>
      </c>
      <c r="B1078" t="str">
        <f>_xlfn.XLOOKUP(A1078,SITE1!$R$4:$R$1313,SITE1!$S$4:$S$1313)</f>
        <v>PCIE_19_UP_7_SATA_7_TXP</v>
      </c>
      <c r="C1078" t="str" cm="1">
        <f t="array" ref="C1078">_xlfn.TEXTJOIN(",",TRUE,_xlfn.UNIQUE(TRANSPOSE(_xlfn.MAP(_xlfn.XLOOKUP(A1078,SITE1!$C$4:$C$1313,SITE1!$F$4:$L$1313),_xlfn.LAMBDA(_xlpm.x,IF(_xlpm.x&lt;&gt;"",TRIM(CLEAN(LEFT(_xlpm.x,FIND(".",_xlpm.x &amp; ".")-1))),""))))))</f>
        <v>LA8</v>
      </c>
      <c r="D1078">
        <v>0</v>
      </c>
      <c r="E1078">
        <v>4.3099999999999898</v>
      </c>
      <c r="F1078" t="str">
        <f>_xlfn.LET(_xlpm.raw,_xlfn.XLOOKUP(A1078,SITE1!$C$4:$C$1313,SITE1!$E$4:$E$1313),_xlpm.cleanRaw,SUBSTITUTE(SUBSTITUTE(_xlpm.raw,"_PIN","."),"PIN","."),_xlpm.mainPart,MID(_xlpm.cleanRaw,2,FIND(".",_xlpm.cleanRaw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G1078" t="str">
        <f>_xlfn.LET(_xlpm.raw,_xlfn.XLOOKUP(A1078,SITE3!$C$4:$C$1313,SITE3!$E$4:$E$1313),_xlpm.cleanRaw,SUBSTITUTE(SUBSTITUTE(_xlpm.raw,"_PIN","."),"PIN","."),_xlpm.mainPart,MID(_xlpm.cleanRaw,2,FIND(".",_xlpm.cleanRaw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H1078" t="str">
        <f>_xlfn.LET(_xlpm.raw,_xlfn.XLOOKUP(A1078,SITE5!$C$4:$C$1313,SITE5!$E$4:$E$1313),_xlpm.cleanRaw,SUBSTITUTE(SUBSTITUTE(_xlpm.raw,"_PIN","."),"PIN","."),_xlpm.mainPart,MID(_xlpm.cleanRaw,2,FIND(".",_xlpm.cleanRaw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807038</v>
      </c>
      <c r="I1078" t="str">
        <f>""</f>
        <v/>
      </c>
      <c r="J1078" t="str">
        <f t="shared" si="16"/>
        <v>L72;PCIE_19_UP_7_SATA_7_TXP;LA8;0;4.30999999999999;509037;506038;807038;</v>
      </c>
    </row>
    <row r="1079" spans="1:10">
      <c r="A1079" t="s">
        <v>5418</v>
      </c>
      <c r="B1079" t="str">
        <f>_xlfn.XLOOKUP(A1079,SITE1!$R$4:$R$1313,SITE1!$S$4:$S$1313)</f>
        <v>VSS</v>
      </c>
      <c r="C1079" t="str" cm="1">
        <f t="array" ref="C1079">_xlfn.TEXTJOIN(",",TRUE,_xlfn.UNIQUE(TRANSPOSE(_xlfn.MAP(_xlfn.XLOOKUP(A1079,SITE1!$C$4:$C$1313,SITE1!$F$4:$L$1313),_xlfn.LAMBDA(_xlpm.x,IF(_xlpm.x&lt;&gt;"",TRIM(CLEAN(LEFT(_xlpm.x,FIND(".",_xlpm.x &amp; ".")-1))),""))))))</f>
        <v/>
      </c>
      <c r="D1079">
        <v>32.204999999999998</v>
      </c>
      <c r="E1079">
        <v>4.8099999999999898</v>
      </c>
      <c r="F1079" t="str">
        <f>_xlfn.LET(_xlpm.raw,_xlfn.XLOOKUP(A1079,SITE1!$C$4:$C$1313,SITE1!$E$4:$E$1313),_xlpm.cleanRaw,SUBSTITUTE(SUBSTITUTE(_xlpm.raw,"_PIN","."),"PIN","."),_xlpm.mainPart,MID(_xlpm.cleanRaw,2,FIND(".",_xlpm.cleanRaw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9" t="str">
        <f>_xlfn.LET(_xlpm.raw,_xlfn.XLOOKUP(A1079,SITE3!$C$4:$C$1313,SITE3!$E$4:$E$1313),_xlpm.cleanRaw,SUBSTITUTE(SUBSTITUTE(_xlpm.raw,"_PIN","."),"PIN","."),_xlpm.mainPart,MID(_xlpm.cleanRaw,2,FIND(".",_xlpm.cleanRaw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9" t="str">
        <f>_xlfn.LET(_xlpm.raw,_xlfn.XLOOKUP(A1079,SITE5!$C$4:$C$1313,SITE5!$E$4:$E$1313),_xlpm.cleanRaw,SUBSTITUTE(SUBSTITUTE(_xlpm.raw,"_PIN","."),"PIN","."),_xlpm.mainPart,MID(_xlpm.cleanRaw,2,FIND(".",_xlpm.cleanRaw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9" t="str">
        <f>""</f>
        <v/>
      </c>
      <c r="J1079" t="str">
        <f t="shared" si="16"/>
        <v>M2;VSS;;32.205;4.80999999999999;;;;</v>
      </c>
    </row>
    <row r="1080" spans="1:10">
      <c r="A1080" t="s">
        <v>5421</v>
      </c>
      <c r="B1080" t="str">
        <f>_xlfn.XLOOKUP(A1080,SITE1!$R$4:$R$1313,SITE1!$S$4:$S$1313)</f>
        <v>VSS</v>
      </c>
      <c r="C1080" t="str" cm="1">
        <f t="array" ref="C1080">_xlfn.TEXTJOIN(",",TRUE,_xlfn.UNIQUE(TRANSPOSE(_xlfn.MAP(_xlfn.XLOOKUP(A1080,SITE1!$C$4:$C$1313,SITE1!$F$4:$L$1313),_xlfn.LAMBDA(_xlpm.x,IF(_xlpm.x&lt;&gt;"",TRIM(CLEAN(LEFT(_xlpm.x,FIND(".",_xlpm.x &amp; ".")-1))),""))))))</f>
        <v/>
      </c>
      <c r="D1080">
        <v>31.375</v>
      </c>
      <c r="E1080">
        <v>4.8099999999999898</v>
      </c>
      <c r="F1080" t="str">
        <f>_xlfn.LET(_xlpm.raw,_xlfn.XLOOKUP(A1080,SITE1!$C$4:$C$1313,SITE1!$E$4:$E$1313),_xlpm.cleanRaw,SUBSTITUTE(SUBSTITUTE(_xlpm.raw,"_PIN","."),"PIN","."),_xlpm.mainPart,MID(_xlpm.cleanRaw,2,FIND(".",_xlpm.cleanRaw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0" t="str">
        <f>_xlfn.LET(_xlpm.raw,_xlfn.XLOOKUP(A1080,SITE3!$C$4:$C$1313,SITE3!$E$4:$E$1313),_xlpm.cleanRaw,SUBSTITUTE(SUBSTITUTE(_xlpm.raw,"_PIN","."),"PIN","."),_xlpm.mainPart,MID(_xlpm.cleanRaw,2,FIND(".",_xlpm.cleanRaw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0" t="str">
        <f>_xlfn.LET(_xlpm.raw,_xlfn.XLOOKUP(A1080,SITE5!$C$4:$C$1313,SITE5!$E$4:$E$1313),_xlpm.cleanRaw,SUBSTITUTE(SUBSTITUTE(_xlpm.raw,"_PIN","."),"PIN","."),_xlpm.mainPart,MID(_xlpm.cleanRaw,2,FIND(".",_xlpm.cleanRaw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0" t="str">
        <f>""</f>
        <v/>
      </c>
      <c r="J1080" t="str">
        <f t="shared" si="16"/>
        <v>M4;VSS;;31.375;4.80999999999999;;;;</v>
      </c>
    </row>
    <row r="1081" spans="1:10">
      <c r="A1081" t="s">
        <v>351</v>
      </c>
      <c r="B1081" t="str">
        <f>_xlfn.XLOOKUP(A1081,SITE1!$R$4:$R$1313,SITE1!$S$4:$S$1313)</f>
        <v>TRIGGER_IN</v>
      </c>
      <c r="C1081" t="str" cm="1">
        <f t="array" ref="C1081">_xlfn.TEXTJOIN(",",TRUE,_xlfn.UNIQUE(TRANSPOSE(_xlfn.MAP(_xlfn.XLOOKUP(A1081,SITE1!$C$4:$C$1313,SITE1!$F$4:$L$1313),_xlfn.LAMBDA(_xlpm.x,IF(_xlpm.x&lt;&gt;"",TRIM(CLEAN(LEFT(_xlpm.x,FIND(".",_xlpm.x &amp; ".")-1))),""))))))</f>
        <v/>
      </c>
      <c r="D1081">
        <v>30.045999999999999</v>
      </c>
      <c r="E1081">
        <v>4.6419999999999897</v>
      </c>
      <c r="F1081" t="str">
        <f>_xlfn.LET(_xlpm.raw,_xlfn.XLOOKUP(A1081,SITE1!$C$4:$C$1313,SITE1!$E$4:$E$1313),_xlpm.cleanRaw,SUBSTITUTE(SUBSTITUTE(_xlpm.raw,"_PIN","."),"PIN","."),_xlpm.mainPart,MID(_xlpm.cleanRaw,2,FIND(".",_xlpm.cleanRaw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1081" t="str">
        <f>_xlfn.LET(_xlpm.raw,_xlfn.XLOOKUP(A1081,SITE3!$C$4:$C$1313,SITE3!$E$4:$E$1313),_xlpm.cleanRaw,SUBSTITUTE(SUBSTITUTE(_xlpm.raw,"_PIN","."),"PIN","."),_xlpm.mainPart,MID(_xlpm.cleanRaw,2,FIND(".",_xlpm.cleanRaw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803105</v>
      </c>
      <c r="H1081" t="str">
        <f>_xlfn.LET(_xlpm.raw,_xlfn.XLOOKUP(A1081,SITE5!$C$4:$C$1313,SITE5!$E$4:$E$1313),_xlpm.cleanRaw,SUBSTITUTE(SUBSTITUTE(_xlpm.raw,"_PIN","."),"PIN","."),_xlpm.mainPart,MID(_xlpm.cleanRaw,2,FIND(".",_xlpm.cleanRaw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704105</v>
      </c>
      <c r="I1081" t="str">
        <f>""</f>
        <v/>
      </c>
      <c r="J1081" t="str">
        <f t="shared" si="16"/>
        <v>M7;TRIGGER_IN;;30.046;4.64199999999999;606105;803105;704105;</v>
      </c>
    </row>
    <row r="1082" spans="1:10">
      <c r="A1082" t="s">
        <v>23</v>
      </c>
      <c r="B1082" t="str">
        <f>_xlfn.XLOOKUP(A1082,SITE1!$R$4:$R$1313,SITE1!$S$4:$S$1313)</f>
        <v>GPD_2_LAN_WAKEB</v>
      </c>
      <c r="C1082" t="str" cm="1">
        <f t="array" ref="C1082">_xlfn.TEXTJOIN(",",TRUE,_xlfn.UNIQUE(TRANSPOSE(_xlfn.MAP(_xlfn.XLOOKUP(A1082,SITE1!$C$4:$C$1313,SITE1!$F$4:$L$1313),_xlfn.LAMBDA(_xlpm.x,IF(_xlpm.x&lt;&gt;"",TRIM(CLEAN(LEFT(_xlpm.x,FIND(".",_xlpm.x &amp; ".")-1))),""))))))</f>
        <v/>
      </c>
      <c r="D1082">
        <v>28.329000000000001</v>
      </c>
      <c r="E1082">
        <v>4.6419999999999897</v>
      </c>
      <c r="F1082" t="str">
        <f>_xlfn.LET(_xlpm.raw,_xlfn.XLOOKUP(A1082,SITE1!$C$4:$C$1313,SITE1!$E$4:$E$1313),_xlpm.cleanRaw,SUBSTITUTE(SUBSTITUTE(_xlpm.raw,"_PIN","."),"PIN","."),_xlpm.mainPart,MID(_xlpm.cleanRaw,2,FIND(".",_xlpm.cleanRaw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606107</v>
      </c>
      <c r="G1082" t="str">
        <f>_xlfn.LET(_xlpm.raw,_xlfn.XLOOKUP(A1082,SITE3!$C$4:$C$1313,SITE3!$E$4:$E$1313),_xlpm.cleanRaw,SUBSTITUTE(SUBSTITUTE(_xlpm.raw,"_PIN","."),"PIN","."),_xlpm.mainPart,MID(_xlpm.cleanRaw,2,FIND(".",_xlpm.cleanRaw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803107</v>
      </c>
      <c r="H1082" t="str">
        <f>_xlfn.LET(_xlpm.raw,_xlfn.XLOOKUP(A1082,SITE5!$C$4:$C$1313,SITE5!$E$4:$E$1313),_xlpm.cleanRaw,SUBSTITUTE(SUBSTITUTE(_xlpm.raw,"_PIN","."),"PIN","."),_xlpm.mainPart,MID(_xlpm.cleanRaw,2,FIND(".",_xlpm.cleanRaw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704107</v>
      </c>
      <c r="I1082" t="str">
        <f>""</f>
        <v/>
      </c>
      <c r="J1082" t="str">
        <f t="shared" si="16"/>
        <v>M11;GPD_2_LAN_WAKEB;;28.329;4.64199999999999;606107;803107;704107;</v>
      </c>
    </row>
    <row r="1083" spans="1:10">
      <c r="A1083" t="s">
        <v>22</v>
      </c>
      <c r="B1083" t="str">
        <f>_xlfn.XLOOKUP(A1083,SITE1!$R$4:$R$1313,SITE1!$S$4:$S$1313)</f>
        <v>SLP_LANB</v>
      </c>
      <c r="C1083" t="str" cm="1">
        <f t="array" ref="C1083">_xlfn.TEXTJOIN(",",TRUE,_xlfn.UNIQUE(TRANSPOSE(_xlfn.MAP(_xlfn.XLOOKUP(A1083,SITE1!$C$4:$C$1313,SITE1!$F$4:$L$1313),_xlfn.LAMBDA(_xlpm.x,IF(_xlpm.x&lt;&gt;"",TRIM(CLEAN(LEFT(_xlpm.x,FIND(".",_xlpm.x &amp; ".")-1))),""))))))</f>
        <v/>
      </c>
      <c r="D1083">
        <v>26.611999999999998</v>
      </c>
      <c r="E1083">
        <v>4.6419999999999897</v>
      </c>
      <c r="F1083" t="str">
        <f>_xlfn.LET(_xlpm.raw,_xlfn.XLOOKUP(A1083,SITE1!$C$4:$C$1313,SITE1!$E$4:$E$1313),_xlpm.cleanRaw,SUBSTITUTE(SUBSTITUTE(_xlpm.raw,"_PIN","."),"PIN","."),_xlpm.mainPart,MID(_xlpm.cleanRaw,2,FIND(".",_xlpm.cleanRaw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1083" t="str">
        <f>_xlfn.LET(_xlpm.raw,_xlfn.XLOOKUP(A1083,SITE3!$C$4:$C$1313,SITE3!$E$4:$E$1313),_xlpm.cleanRaw,SUBSTITUTE(SUBSTITUTE(_xlpm.raw,"_PIN","."),"PIN","."),_xlpm.mainPart,MID(_xlpm.cleanRaw,2,FIND(".",_xlpm.cleanRaw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804032</v>
      </c>
      <c r="H1083" t="str">
        <f>_xlfn.LET(_xlpm.raw,_xlfn.XLOOKUP(A1083,SITE5!$C$4:$C$1313,SITE5!$E$4:$E$1313),_xlpm.cleanRaw,SUBSTITUTE(SUBSTITUTE(_xlpm.raw,"_PIN","."),"PIN","."),_xlpm.mainPart,MID(_xlpm.cleanRaw,2,FIND(".",_xlpm.cleanRaw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703032</v>
      </c>
      <c r="I1083" t="str">
        <f>""</f>
        <v/>
      </c>
      <c r="J1083" t="str">
        <f t="shared" si="16"/>
        <v>M15;SLP_LANB;;26.612;4.64199999999999;607032;804032;703032;</v>
      </c>
    </row>
    <row r="1084" spans="1:10">
      <c r="A1084" t="s">
        <v>3881</v>
      </c>
      <c r="B1084" t="str">
        <f>_xlfn.XLOOKUP(A1084,SITE1!$R$4:$R$1313,SITE1!$S$4:$S$1313)</f>
        <v>AZA_RSTB</v>
      </c>
      <c r="C1084" t="str" cm="1">
        <f t="array" ref="C1084">_xlfn.TEXTJOIN(",",TRUE,_xlfn.UNIQUE(TRANSPOSE(_xlfn.MAP(_xlfn.XLOOKUP(A1084,SITE1!$C$4:$C$1313,SITE1!$F$4:$L$1313),_xlfn.LAMBDA(_xlpm.x,IF(_xlpm.x&lt;&gt;"",TRIM(CLEAN(LEFT(_xlpm.x,FIND(".",_xlpm.x &amp; ".")-1))),""))))))</f>
        <v/>
      </c>
      <c r="D1084">
        <v>24.895</v>
      </c>
      <c r="E1084">
        <v>4.6419999999999897</v>
      </c>
      <c r="F1084" t="str">
        <f>_xlfn.LET(_xlpm.raw,_xlfn.XLOOKUP(A1084,SITE1!$C$4:$C$1313,SITE1!$E$4:$E$1313),_xlpm.cleanRaw,SUBSTITUTE(SUBSTITUTE(_xlpm.raw,"_PIN","."),"PIN","."),_xlpm.mainPart,MID(_xlpm.cleanRaw,2,FIND(".",_xlpm.cleanRaw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1084" t="str">
        <f>_xlfn.LET(_xlpm.raw,_xlfn.XLOOKUP(A1084,SITE3!$C$4:$C$1313,SITE3!$E$4:$E$1313),_xlpm.cleanRaw,SUBSTITUTE(SUBSTITUTE(_xlpm.raw,"_PIN","."),"PIN","."),_xlpm.mainPart,MID(_xlpm.cleanRaw,2,FIND(".",_xlpm.cleanRaw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804031</v>
      </c>
      <c r="H1084" t="str">
        <f>_xlfn.LET(_xlpm.raw,_xlfn.XLOOKUP(A1084,SITE5!$C$4:$C$1313,SITE5!$E$4:$E$1313),_xlpm.cleanRaw,SUBSTITUTE(SUBSTITUTE(_xlpm.raw,"_PIN","."),"PIN","."),_xlpm.mainPart,MID(_xlpm.cleanRaw,2,FIND(".",_xlpm.cleanRaw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703031</v>
      </c>
      <c r="I1084" t="str">
        <f>""</f>
        <v/>
      </c>
      <c r="J1084" t="str">
        <f t="shared" si="16"/>
        <v>M18;AZA_RSTB;;24.895;4.64199999999999;607031;804031;703031;</v>
      </c>
    </row>
    <row r="1085" spans="1:10">
      <c r="A1085" t="s">
        <v>5419</v>
      </c>
      <c r="B1085" t="str">
        <f>_xlfn.XLOOKUP(A1085,SITE1!$R$4:$R$1313,SITE1!$S$4:$S$1313)</f>
        <v>VSS</v>
      </c>
      <c r="C1085" t="str" cm="1">
        <f t="array" ref="C1085">_xlfn.TEXTJOIN(",",TRUE,_xlfn.UNIQUE(TRANSPOSE(_xlfn.MAP(_xlfn.XLOOKUP(A1085,SITE1!$C$4:$C$1313,SITE1!$F$4:$L$1313),_xlfn.LAMBDA(_xlpm.x,IF(_xlpm.x&lt;&gt;"",TRIM(CLEAN(LEFT(_xlpm.x,FIND(".",_xlpm.x &amp; ".")-1))),""))))))</f>
        <v/>
      </c>
      <c r="D1085">
        <v>23.177999999999901</v>
      </c>
      <c r="E1085">
        <v>4.6419999999999897</v>
      </c>
      <c r="F1085" t="str">
        <f>_xlfn.LET(_xlpm.raw,_xlfn.XLOOKUP(A1085,SITE1!$C$4:$C$1313,SITE1!$E$4:$E$1313),_xlpm.cleanRaw,SUBSTITUTE(SUBSTITUTE(_xlpm.raw,"_PIN","."),"PIN","."),_xlpm.mainPart,MID(_xlpm.cleanRaw,2,FIND(".",_xlpm.cleanRaw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5" t="str">
        <f>_xlfn.LET(_xlpm.raw,_xlfn.XLOOKUP(A1085,SITE3!$C$4:$C$1313,SITE3!$E$4:$E$1313),_xlpm.cleanRaw,SUBSTITUTE(SUBSTITUTE(_xlpm.raw,"_PIN","."),"PIN","."),_xlpm.mainPart,MID(_xlpm.cleanRaw,2,FIND(".",_xlpm.cleanRaw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5" t="str">
        <f>_xlfn.LET(_xlpm.raw,_xlfn.XLOOKUP(A1085,SITE5!$C$4:$C$1313,SITE5!$E$4:$E$1313),_xlpm.cleanRaw,SUBSTITUTE(SUBSTITUTE(_xlpm.raw,"_PIN","."),"PIN","."),_xlpm.mainPart,MID(_xlpm.cleanRaw,2,FIND(".",_xlpm.cleanRaw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5" t="str">
        <f>""</f>
        <v/>
      </c>
      <c r="J1085" t="str">
        <f t="shared" si="16"/>
        <v>M22;VSS;;23.1779999999999;4.64199999999999;;;;</v>
      </c>
    </row>
    <row r="1086" spans="1:10">
      <c r="A1086" t="s">
        <v>5420</v>
      </c>
      <c r="B1086" t="str">
        <f>_xlfn.XLOOKUP(A1086,SITE1!$R$4:$R$1313,SITE1!$S$4:$S$1313)</f>
        <v>VSS</v>
      </c>
      <c r="C1086" t="str" cm="1">
        <f t="array" ref="C1086">_xlfn.TEXTJOIN(",",TRUE,_xlfn.UNIQUE(TRANSPOSE(_xlfn.MAP(_xlfn.XLOOKUP(A1086,SITE1!$C$4:$C$1313,SITE1!$F$4:$L$1313),_xlfn.LAMBDA(_xlpm.x,IF(_xlpm.x&lt;&gt;"",TRIM(CLEAN(LEFT(_xlpm.x,FIND(".",_xlpm.x &amp; ".")-1))),""))))))</f>
        <v/>
      </c>
      <c r="D1086">
        <v>21.460999999999999</v>
      </c>
      <c r="E1086">
        <v>4.6419999999999897</v>
      </c>
      <c r="F1086" t="str">
        <f>_xlfn.LET(_xlpm.raw,_xlfn.XLOOKUP(A1086,SITE1!$C$4:$C$1313,SITE1!$E$4:$E$1313),_xlpm.cleanRaw,SUBSTITUTE(SUBSTITUTE(_xlpm.raw,"_PIN","."),"PIN","."),_xlpm.mainPart,MID(_xlpm.cleanRaw,2,FIND(".",_xlpm.cleanRaw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6" t="str">
        <f>_xlfn.LET(_xlpm.raw,_xlfn.XLOOKUP(A1086,SITE3!$C$4:$C$1313,SITE3!$E$4:$E$1313),_xlpm.cleanRaw,SUBSTITUTE(SUBSTITUTE(_xlpm.raw,"_PIN","."),"PIN","."),_xlpm.mainPart,MID(_xlpm.cleanRaw,2,FIND(".",_xlpm.cleanRaw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6" t="str">
        <f>_xlfn.LET(_xlpm.raw,_xlfn.XLOOKUP(A1086,SITE5!$C$4:$C$1313,SITE5!$E$4:$E$1313),_xlpm.cleanRaw,SUBSTITUTE(SUBSTITUTE(_xlpm.raw,"_PIN","."),"PIN","."),_xlpm.mainPart,MID(_xlpm.cleanRaw,2,FIND(".",_xlpm.cleanRaw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6" t="str">
        <f>""</f>
        <v/>
      </c>
      <c r="J1086" t="str">
        <f t="shared" si="16"/>
        <v>M26;VSS;;21.461;4.64199999999999;;;;</v>
      </c>
    </row>
    <row r="1087" spans="1:10">
      <c r="A1087" t="s">
        <v>21</v>
      </c>
      <c r="B1087" t="str">
        <f>_xlfn.XLOOKUP(A1087,SITE1!$R$4:$R$1313,SITE1!$S$4:$S$1313)</f>
        <v>VSS</v>
      </c>
      <c r="C1087" t="str" cm="1">
        <f t="array" ref="C1087">_xlfn.TEXTJOIN(",",TRUE,_xlfn.UNIQUE(TRANSPOSE(_xlfn.MAP(_xlfn.XLOOKUP(A1087,SITE1!$C$4:$C$1313,SITE1!$F$4:$L$1313),_xlfn.LAMBDA(_xlpm.x,IF(_xlpm.x&lt;&gt;"",TRIM(CLEAN(LEFT(_xlpm.x,FIND(".",_xlpm.x &amp; ".")-1))),""))))))</f>
        <v/>
      </c>
      <c r="D1087">
        <v>19.744</v>
      </c>
      <c r="E1087">
        <v>4.6419999999999897</v>
      </c>
      <c r="F1087" t="str">
        <f>_xlfn.LET(_xlpm.raw,_xlfn.XLOOKUP(A1087,SITE1!$C$4:$C$1313,SITE1!$E$4:$E$1313),_xlpm.cleanRaw,SUBSTITUTE(SUBSTITUTE(_xlpm.raw,"_PIN","."),"PIN","."),_xlpm.mainPart,MID(_xlpm.cleanRaw,2,FIND(".",_xlpm.cleanRaw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7" t="str">
        <f>_xlfn.LET(_xlpm.raw,_xlfn.XLOOKUP(A1087,SITE3!$C$4:$C$1313,SITE3!$E$4:$E$1313),_xlpm.cleanRaw,SUBSTITUTE(SUBSTITUTE(_xlpm.raw,"_PIN","."),"PIN","."),_xlpm.mainPart,MID(_xlpm.cleanRaw,2,FIND(".",_xlpm.cleanRaw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7" t="str">
        <f>_xlfn.LET(_xlpm.raw,_xlfn.XLOOKUP(A1087,SITE5!$C$4:$C$1313,SITE5!$E$4:$E$1313),_xlpm.cleanRaw,SUBSTITUTE(SUBSTITUTE(_xlpm.raw,"_PIN","."),"PIN","."),_xlpm.mainPart,MID(_xlpm.cleanRaw,2,FIND(".",_xlpm.cleanRaw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7" t="str">
        <f>""</f>
        <v/>
      </c>
      <c r="J1087" t="str">
        <f t="shared" si="16"/>
        <v>M29;VSS;;19.744;4.64199999999999;;;;</v>
      </c>
    </row>
    <row r="1088" spans="1:10">
      <c r="A1088" t="s">
        <v>20</v>
      </c>
      <c r="B1088" t="str">
        <f>_xlfn.XLOOKUP(A1088,SITE1!$R$4:$R$1313,SITE1!$S$4:$S$1313)</f>
        <v>VSS</v>
      </c>
      <c r="C1088" t="str" cm="1">
        <f t="array" ref="C1088">_xlfn.TEXTJOIN(",",TRUE,_xlfn.UNIQUE(TRANSPOSE(_xlfn.MAP(_xlfn.XLOOKUP(A1088,SITE1!$C$4:$C$1313,SITE1!$F$4:$L$1313),_xlfn.LAMBDA(_xlpm.x,IF(_xlpm.x&lt;&gt;"",TRIM(CLEAN(LEFT(_xlpm.x,FIND(".",_xlpm.x &amp; ".")-1))),""))))))</f>
        <v/>
      </c>
      <c r="D1088">
        <v>18.026999999999902</v>
      </c>
      <c r="E1088">
        <v>4.6419999999999897</v>
      </c>
      <c r="F1088" t="str">
        <f>_xlfn.LET(_xlpm.raw,_xlfn.XLOOKUP(A1088,SITE1!$C$4:$C$1313,SITE1!$E$4:$E$1313),_xlpm.cleanRaw,SUBSTITUTE(SUBSTITUTE(_xlpm.raw,"_PIN","."),"PIN","."),_xlpm.mainPart,MID(_xlpm.cleanRaw,2,FIND(".",_xlpm.cleanRaw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8" t="str">
        <f>_xlfn.LET(_xlpm.raw,_xlfn.XLOOKUP(A1088,SITE3!$C$4:$C$1313,SITE3!$E$4:$E$1313),_xlpm.cleanRaw,SUBSTITUTE(SUBSTITUTE(_xlpm.raw,"_PIN","."),"PIN","."),_xlpm.mainPart,MID(_xlpm.cleanRaw,2,FIND(".",_xlpm.cleanRaw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8" t="str">
        <f>_xlfn.LET(_xlpm.raw,_xlfn.XLOOKUP(A1088,SITE5!$C$4:$C$1313,SITE5!$E$4:$E$1313),_xlpm.cleanRaw,SUBSTITUTE(SUBSTITUTE(_xlpm.raw,"_PIN","."),"PIN","."),_xlpm.mainPart,MID(_xlpm.cleanRaw,2,FIND(".",_xlpm.cleanRaw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8" t="str">
        <f>""</f>
        <v/>
      </c>
      <c r="J1088" t="str">
        <f t="shared" si="16"/>
        <v>M33;VSS;;18.0269999999999;4.64199999999999;;;;</v>
      </c>
    </row>
    <row r="1089" spans="1:10">
      <c r="A1089" t="s">
        <v>19</v>
      </c>
      <c r="B1089" t="str">
        <f>_xlfn.XLOOKUP(A1089,SITE1!$R$4:$R$1313,SITE1!$S$4:$S$1313)</f>
        <v>VSS</v>
      </c>
      <c r="C1089" t="str" cm="1">
        <f t="array" ref="C1089">_xlfn.TEXTJOIN(",",TRUE,_xlfn.UNIQUE(TRANSPOSE(_xlfn.MAP(_xlfn.XLOOKUP(A1089,SITE1!$C$4:$C$1313,SITE1!$F$4:$L$1313),_xlfn.LAMBDA(_xlpm.x,IF(_xlpm.x&lt;&gt;"",TRIM(CLEAN(LEFT(_xlpm.x,FIND(".",_xlpm.x &amp; ".")-1))),""))))))</f>
        <v/>
      </c>
      <c r="D1089">
        <v>16.309999999999999</v>
      </c>
      <c r="E1089">
        <v>4.6419999999999897</v>
      </c>
      <c r="F1089" t="str">
        <f>_xlfn.LET(_xlpm.raw,_xlfn.XLOOKUP(A1089,SITE1!$C$4:$C$1313,SITE1!$E$4:$E$1313),_xlpm.cleanRaw,SUBSTITUTE(SUBSTITUTE(_xlpm.raw,"_PIN","."),"PIN","."),_xlpm.mainPart,MID(_xlpm.cleanRaw,2,FIND(".",_xlpm.cleanRaw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9" t="str">
        <f>_xlfn.LET(_xlpm.raw,_xlfn.XLOOKUP(A1089,SITE3!$C$4:$C$1313,SITE3!$E$4:$E$1313),_xlpm.cleanRaw,SUBSTITUTE(SUBSTITUTE(_xlpm.raw,"_PIN","."),"PIN","."),_xlpm.mainPart,MID(_xlpm.cleanRaw,2,FIND(".",_xlpm.cleanRaw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9" t="str">
        <f>_xlfn.LET(_xlpm.raw,_xlfn.XLOOKUP(A1089,SITE5!$C$4:$C$1313,SITE5!$E$4:$E$1313),_xlpm.cleanRaw,SUBSTITUTE(SUBSTITUTE(_xlpm.raw,"_PIN","."),"PIN","."),_xlpm.mainPart,MID(_xlpm.cleanRaw,2,FIND(".",_xlpm.cleanRaw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9" t="str">
        <f>""</f>
        <v/>
      </c>
      <c r="J1089" t="str">
        <f t="shared" si="16"/>
        <v>M37;VSS;;16.31;4.64199999999999;;;;</v>
      </c>
    </row>
    <row r="1090" spans="1:10">
      <c r="A1090" t="s">
        <v>5422</v>
      </c>
      <c r="B1090" t="str">
        <f>_xlfn.XLOOKUP(A1090,SITE1!$R$4:$R$1313,SITE1!$S$4:$S$1313)</f>
        <v>VSS</v>
      </c>
      <c r="C1090" t="str" cm="1">
        <f t="array" ref="C1090">_xlfn.TEXTJOIN(",",TRUE,_xlfn.UNIQUE(TRANSPOSE(_xlfn.MAP(_xlfn.XLOOKUP(A1090,SITE1!$C$4:$C$1313,SITE1!$F$4:$L$1313),_xlfn.LAMBDA(_xlpm.x,IF(_xlpm.x&lt;&gt;"",TRIM(CLEAN(LEFT(_xlpm.x,FIND(".",_xlpm.x &amp; ".")-1))),""))))))</f>
        <v/>
      </c>
      <c r="D1090">
        <v>14.5929999999999</v>
      </c>
      <c r="E1090">
        <v>4.6419999999999897</v>
      </c>
      <c r="F1090" t="str">
        <f>_xlfn.LET(_xlpm.raw,_xlfn.XLOOKUP(A1090,SITE1!$C$4:$C$1313,SITE1!$E$4:$E$1313),_xlpm.cleanRaw,SUBSTITUTE(SUBSTITUTE(_xlpm.raw,"_PIN","."),"PIN","."),_xlpm.mainPart,MID(_xlpm.cleanRaw,2,FIND(".",_xlpm.cleanRaw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0" t="str">
        <f>_xlfn.LET(_xlpm.raw,_xlfn.XLOOKUP(A1090,SITE3!$C$4:$C$1313,SITE3!$E$4:$E$1313),_xlpm.cleanRaw,SUBSTITUTE(SUBSTITUTE(_xlpm.raw,"_PIN","."),"PIN","."),_xlpm.mainPart,MID(_xlpm.cleanRaw,2,FIND(".",_xlpm.cleanRaw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0" t="str">
        <f>_xlfn.LET(_xlpm.raw,_xlfn.XLOOKUP(A1090,SITE5!$C$4:$C$1313,SITE5!$E$4:$E$1313),_xlpm.cleanRaw,SUBSTITUTE(SUBSTITUTE(_xlpm.raw,"_PIN","."),"PIN","."),_xlpm.mainPart,MID(_xlpm.cleanRaw,2,FIND(".",_xlpm.cleanRaw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0" t="str">
        <f>""</f>
        <v/>
      </c>
      <c r="J1090" t="str">
        <f t="shared" ref="J1090:J1153" si="17">A1090&amp;";"&amp;B1090&amp;";"&amp;C1090&amp;";"&amp;D1090&amp;";"&amp;E1090&amp;";"&amp;F1090&amp;";"&amp;G1090&amp;";"&amp;H1090&amp;";"&amp;I1090</f>
        <v>M40;VSS;;14.5929999999999;4.64199999999999;;;;</v>
      </c>
    </row>
    <row r="1091" spans="1:10">
      <c r="A1091" t="s">
        <v>5423</v>
      </c>
      <c r="B1091" t="str">
        <f>_xlfn.XLOOKUP(A1091,SITE1!$R$4:$R$1313,SITE1!$S$4:$S$1313)</f>
        <v>VSS</v>
      </c>
      <c r="C1091" t="str" cm="1">
        <f t="array" ref="C1091">_xlfn.TEXTJOIN(",",TRUE,_xlfn.UNIQUE(TRANSPOSE(_xlfn.MAP(_xlfn.XLOOKUP(A1091,SITE1!$C$4:$C$1313,SITE1!$F$4:$L$1313),_xlfn.LAMBDA(_xlpm.x,IF(_xlpm.x&lt;&gt;"",TRIM(CLEAN(LEFT(_xlpm.x,FIND(".",_xlpm.x &amp; ".")-1))),""))))))</f>
        <v/>
      </c>
      <c r="D1091">
        <v>12.8759999999999</v>
      </c>
      <c r="E1091">
        <v>4.6419999999999897</v>
      </c>
      <c r="F1091" t="str">
        <f>_xlfn.LET(_xlpm.raw,_xlfn.XLOOKUP(A1091,SITE1!$C$4:$C$1313,SITE1!$E$4:$E$1313),_xlpm.cleanRaw,SUBSTITUTE(SUBSTITUTE(_xlpm.raw,"_PIN","."),"PIN","."),_xlpm.mainPart,MID(_xlpm.cleanRaw,2,FIND(".",_xlpm.cleanRaw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1" t="str">
        <f>_xlfn.LET(_xlpm.raw,_xlfn.XLOOKUP(A1091,SITE3!$C$4:$C$1313,SITE3!$E$4:$E$1313),_xlpm.cleanRaw,SUBSTITUTE(SUBSTITUTE(_xlpm.raw,"_PIN","."),"PIN","."),_xlpm.mainPart,MID(_xlpm.cleanRaw,2,FIND(".",_xlpm.cleanRaw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1" t="str">
        <f>_xlfn.LET(_xlpm.raw,_xlfn.XLOOKUP(A1091,SITE5!$C$4:$C$1313,SITE5!$E$4:$E$1313),_xlpm.cleanRaw,SUBSTITUTE(SUBSTITUTE(_xlpm.raw,"_PIN","."),"PIN","."),_xlpm.mainPart,MID(_xlpm.cleanRaw,2,FIND(".",_xlpm.cleanRaw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1" t="str">
        <f>""</f>
        <v/>
      </c>
      <c r="J1091" t="str">
        <f t="shared" si="17"/>
        <v>M44;VSS;;12.8759999999999;4.64199999999999;;;;</v>
      </c>
    </row>
    <row r="1092" spans="1:10">
      <c r="A1092" t="s">
        <v>5424</v>
      </c>
      <c r="B1092" t="str">
        <f>_xlfn.XLOOKUP(A1092,SITE1!$R$4:$R$1313,SITE1!$S$4:$S$1313)</f>
        <v>VSS</v>
      </c>
      <c r="C1092" t="str" cm="1">
        <f t="array" ref="C1092">_xlfn.TEXTJOIN(",",TRUE,_xlfn.UNIQUE(TRANSPOSE(_xlfn.MAP(_xlfn.XLOOKUP(A1092,SITE1!$C$4:$C$1313,SITE1!$F$4:$L$1313),_xlfn.LAMBDA(_xlpm.x,IF(_xlpm.x&lt;&gt;"",TRIM(CLEAN(LEFT(_xlpm.x,FIND(".",_xlpm.x &amp; ".")-1))),""))))))</f>
        <v/>
      </c>
      <c r="D1092">
        <v>11.158999999999899</v>
      </c>
      <c r="E1092">
        <v>4.6419999999999897</v>
      </c>
      <c r="F1092" t="str">
        <f>_xlfn.LET(_xlpm.raw,_xlfn.XLOOKUP(A1092,SITE1!$C$4:$C$1313,SITE1!$E$4:$E$1313),_xlpm.cleanRaw,SUBSTITUTE(SUBSTITUTE(_xlpm.raw,"_PIN","."),"PIN","."),_xlpm.mainPart,MID(_xlpm.cleanRaw,2,FIND(".",_xlpm.cleanRaw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2" t="str">
        <f>_xlfn.LET(_xlpm.raw,_xlfn.XLOOKUP(A1092,SITE3!$C$4:$C$1313,SITE3!$E$4:$E$1313),_xlpm.cleanRaw,SUBSTITUTE(SUBSTITUTE(_xlpm.raw,"_PIN","."),"PIN","."),_xlpm.mainPart,MID(_xlpm.cleanRaw,2,FIND(".",_xlpm.cleanRaw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2" t="str">
        <f>_xlfn.LET(_xlpm.raw,_xlfn.XLOOKUP(A1092,SITE5!$C$4:$C$1313,SITE5!$E$4:$E$1313),_xlpm.cleanRaw,SUBSTITUTE(SUBSTITUTE(_xlpm.raw,"_PIN","."),"PIN","."),_xlpm.mainPart,MID(_xlpm.cleanRaw,2,FIND(".",_xlpm.cleanRaw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2" t="str">
        <f>""</f>
        <v/>
      </c>
      <c r="J1092" t="str">
        <f t="shared" si="17"/>
        <v>M48;VSS;;11.1589999999999;4.64199999999999;;;;</v>
      </c>
    </row>
    <row r="1093" spans="1:10">
      <c r="A1093" t="s">
        <v>4016</v>
      </c>
      <c r="B1093" t="str">
        <f>_xlfn.XLOOKUP(A1093,SITE1!$R$4:$R$1313,SITE1!$S$4:$S$1313)</f>
        <v>DMI_TXP2</v>
      </c>
      <c r="C1093" t="str" cm="1">
        <f t="array" ref="C1093">_xlfn.TEXTJOIN(",",TRUE,_xlfn.UNIQUE(TRANSPOSE(_xlfn.MAP(_xlfn.XLOOKUP(A1093,SITE1!$C$4:$C$1313,SITE1!$F$4:$L$1313),_xlfn.LAMBDA(_xlpm.x,IF(_xlpm.x&lt;&gt;"",TRIM(CLEAN(LEFT(_xlpm.x,FIND(".",_xlpm.x &amp; ".")-1))),""))))))</f>
        <v>CA204</v>
      </c>
      <c r="D1093">
        <v>9.4420000000000002</v>
      </c>
      <c r="E1093">
        <v>4.6419999999999897</v>
      </c>
      <c r="F1093" t="str">
        <f>_xlfn.LET(_xlpm.raw,_xlfn.XLOOKUP(A1093,SITE1!$C$4:$C$1313,SITE1!$E$4:$E$1313),_xlpm.cleanRaw,SUBSTITUTE(SUBSTITUTE(_xlpm.raw,"_PIN","."),"PIN","."),_xlpm.mainPart,MID(_xlpm.cleanRaw,2,FIND(".",_xlpm.cleanRaw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3" t="str">
        <f>_xlfn.LET(_xlpm.raw,_xlfn.XLOOKUP(A1093,SITE3!$C$4:$C$1313,SITE3!$E$4:$E$1313),_xlpm.cleanRaw,SUBSTITUTE(SUBSTITUTE(_xlpm.raw,"_PIN","."),"PIN","."),_xlpm.mainPart,MID(_xlpm.cleanRaw,2,FIND(".",_xlpm.cleanRaw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3" t="str">
        <f>_xlfn.LET(_xlpm.raw,_xlfn.XLOOKUP(A1093,SITE5!$C$4:$C$1313,SITE5!$E$4:$E$1313),_xlpm.cleanRaw,SUBSTITUTE(SUBSTITUTE(_xlpm.raw,"_PIN","."),"PIN","."),_xlpm.mainPart,MID(_xlpm.cleanRaw,2,FIND(".",_xlpm.cleanRaw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3" t="str">
        <f>""</f>
        <v/>
      </c>
      <c r="J1093" t="str">
        <f t="shared" si="17"/>
        <v>M52;DMI_TXP2;CA204;9.442;4.64199999999999;;;;</v>
      </c>
    </row>
    <row r="1094" spans="1:10">
      <c r="A1094" t="s">
        <v>4684</v>
      </c>
      <c r="B1094" t="str">
        <f>_xlfn.XLOOKUP(A1094,SITE1!$R$4:$R$1313,SITE1!$S$4:$S$1313)</f>
        <v>PCIEUP_1_TXP</v>
      </c>
      <c r="C1094" t="str" cm="1">
        <f t="array" ref="C1094">_xlfn.TEXTJOIN(",",TRUE,_xlfn.UNIQUE(TRANSPOSE(_xlfn.MAP(_xlfn.XLOOKUP(A1094,SITE1!$C$4:$C$1313,SITE1!$F$4:$L$1313),_xlfn.LAMBDA(_xlpm.x,IF(_xlpm.x&lt;&gt;"",TRIM(CLEAN(LEFT(_xlpm.x,FIND(".",_xlpm.x &amp; ".")-1))),""))))))</f>
        <v>CA256</v>
      </c>
      <c r="D1094">
        <v>7.7249999999999899</v>
      </c>
      <c r="E1094">
        <v>4.6419999999999897</v>
      </c>
      <c r="F1094" t="str">
        <f>_xlfn.LET(_xlpm.raw,_xlfn.XLOOKUP(A1094,SITE1!$C$4:$C$1313,SITE1!$E$4:$E$1313),_xlpm.cleanRaw,SUBSTITUTE(SUBSTITUTE(_xlpm.raw,"_PIN","."),"PIN","."),_xlpm.mainPart,MID(_xlpm.cleanRaw,2,FIND(".",_xlpm.cleanRaw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4" t="str">
        <f>_xlfn.LET(_xlpm.raw,_xlfn.XLOOKUP(A1094,SITE3!$C$4:$C$1313,SITE3!$E$4:$E$1313),_xlpm.cleanRaw,SUBSTITUTE(SUBSTITUTE(_xlpm.raw,"_PIN","."),"PIN","."),_xlpm.mainPart,MID(_xlpm.cleanRaw,2,FIND(".",_xlpm.cleanRaw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4" t="str">
        <f>_xlfn.LET(_xlpm.raw,_xlfn.XLOOKUP(A1094,SITE5!$C$4:$C$1313,SITE5!$E$4:$E$1313),_xlpm.cleanRaw,SUBSTITUTE(SUBSTITUTE(_xlpm.raw,"_PIN","."),"PIN","."),_xlpm.mainPart,MID(_xlpm.cleanRaw,2,FIND(".",_xlpm.cleanRaw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4" t="str">
        <f>""</f>
        <v/>
      </c>
      <c r="J1094" t="str">
        <f t="shared" si="17"/>
        <v>M56;PCIEUP_1_TXP;CA256;7.72499999999999;4.64199999999999;;;;</v>
      </c>
    </row>
    <row r="1095" spans="1:10">
      <c r="A1095" t="s">
        <v>3680</v>
      </c>
      <c r="B1095" t="str">
        <f>_xlfn.XLOOKUP(A1095,SITE1!$R$4:$R$1313,SITE1!$S$4:$S$1313)</f>
        <v>PCIEUP_4_TXP</v>
      </c>
      <c r="C1095" t="str" cm="1">
        <f t="array" ref="C1095">_xlfn.TEXTJOIN(",",TRUE,_xlfn.UNIQUE(TRANSPOSE(_xlfn.MAP(_xlfn.XLOOKUP(A1095,SITE1!$C$4:$C$1313,SITE1!$F$4:$L$1313),_xlfn.LAMBDA(_xlpm.x,IF(_xlpm.x&lt;&gt;"",TRIM(CLEAN(LEFT(_xlpm.x,FIND(".",_xlpm.x &amp; ".")-1))),""))))))</f>
        <v>CA222</v>
      </c>
      <c r="D1095">
        <v>6.0079999999999902</v>
      </c>
      <c r="E1095">
        <v>4.6419999999999897</v>
      </c>
      <c r="F1095" t="str">
        <f>_xlfn.LET(_xlpm.raw,_xlfn.XLOOKUP(A1095,SITE1!$C$4:$C$1313,SITE1!$E$4:$E$1313),_xlpm.cleanRaw,SUBSTITUTE(SUBSTITUTE(_xlpm.raw,"_PIN","."),"PIN","."),_xlpm.mainPart,MID(_xlpm.cleanRaw,2,FIND(".",_xlpm.cleanRaw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5" t="str">
        <f>_xlfn.LET(_xlpm.raw,_xlfn.XLOOKUP(A1095,SITE3!$C$4:$C$1313,SITE3!$E$4:$E$1313),_xlpm.cleanRaw,SUBSTITUTE(SUBSTITUTE(_xlpm.raw,"_PIN","."),"PIN","."),_xlpm.mainPart,MID(_xlpm.cleanRaw,2,FIND(".",_xlpm.cleanRaw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5" t="str">
        <f>_xlfn.LET(_xlpm.raw,_xlfn.XLOOKUP(A1095,SITE5!$C$4:$C$1313,SITE5!$E$4:$E$1313),_xlpm.cleanRaw,SUBSTITUTE(SUBSTITUTE(_xlpm.raw,"_PIN","."),"PIN","."),_xlpm.mainPart,MID(_xlpm.cleanRaw,2,FIND(".",_xlpm.cleanRaw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5" t="str">
        <f>""</f>
        <v/>
      </c>
      <c r="J1095" t="str">
        <f t="shared" si="17"/>
        <v>M59;PCIEUP_4_TXP;CA222;6.00799999999999;4.64199999999999;;;;</v>
      </c>
    </row>
    <row r="1096" spans="1:10">
      <c r="A1096" t="s">
        <v>3681</v>
      </c>
      <c r="B1096" t="str">
        <f>_xlfn.XLOOKUP(A1096,SITE1!$R$4:$R$1313,SITE1!$S$4:$S$1313)</f>
        <v>PCIEUP_8_TXP</v>
      </c>
      <c r="C1096" t="str" cm="1">
        <f t="array" ref="C1096">_xlfn.TEXTJOIN(",",TRUE,_xlfn.UNIQUE(TRANSPOSE(_xlfn.MAP(_xlfn.XLOOKUP(A1096,SITE1!$C$4:$C$1313,SITE1!$F$4:$L$1313),_xlfn.LAMBDA(_xlpm.x,IF(_xlpm.x&lt;&gt;"",TRIM(CLEAN(LEFT(_xlpm.x,FIND(".",_xlpm.x &amp; ".")-1))),""))))))</f>
        <v>LA11</v>
      </c>
      <c r="D1096">
        <v>4.2909999999999897</v>
      </c>
      <c r="E1096">
        <v>4.6419999999999897</v>
      </c>
      <c r="F1096" t="str">
        <f>_xlfn.LET(_xlpm.raw,_xlfn.XLOOKUP(A1096,SITE1!$C$4:$C$1313,SITE1!$E$4:$E$1313),_xlpm.cleanRaw,SUBSTITUTE(SUBSTITUTE(_xlpm.raw,"_PIN","."),"PIN","."),_xlpm.mainPart,MID(_xlpm.cleanRaw,2,FIND(".",_xlpm.cleanRaw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G1096" t="str">
        <f>_xlfn.LET(_xlpm.raw,_xlfn.XLOOKUP(A1096,SITE3!$C$4:$C$1313,SITE3!$E$4:$E$1313),_xlpm.cleanRaw,SUBSTITUTE(SUBSTITUTE(_xlpm.raw,"_PIN","."),"PIN","."),_xlpm.mainPart,MID(_xlpm.cleanRaw,2,FIND(".",_xlpm.cleanRaw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H1096" t="str">
        <f>_xlfn.LET(_xlpm.raw,_xlfn.XLOOKUP(A1096,SITE5!$C$4:$C$1313,SITE5!$E$4:$E$1313),_xlpm.cleanRaw,SUBSTITUTE(SUBSTITUTE(_xlpm.raw,"_PIN","."),"PIN","."),_xlpm.mainPart,MID(_xlpm.cleanRaw,2,FIND(".",_xlpm.cleanRaw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807019</v>
      </c>
      <c r="I1096" t="str">
        <f>""</f>
        <v/>
      </c>
      <c r="J1096" t="str">
        <f t="shared" si="17"/>
        <v>M63;PCIEUP_8_TXP;LA11;4.29099999999999;4.64199999999999;509019;506019;807019;</v>
      </c>
    </row>
    <row r="1097" spans="1:10">
      <c r="A1097" t="s">
        <v>4791</v>
      </c>
      <c r="B1097" t="str">
        <f>_xlfn.XLOOKUP(A1097,SITE1!$R$4:$R$1313,SITE1!$S$4:$S$1313)</f>
        <v>PCIEUP_9_TXP</v>
      </c>
      <c r="C1097" t="str" cm="1">
        <f t="array" ref="C1097">_xlfn.TEXTJOIN(",",TRUE,_xlfn.UNIQUE(TRANSPOSE(_xlfn.MAP(_xlfn.XLOOKUP(A1097,SITE1!$C$4:$C$1313,SITE1!$F$4:$L$1313),_xlfn.LAMBDA(_xlpm.x,IF(_xlpm.x&lt;&gt;"",TRIM(CLEAN(LEFT(_xlpm.x,FIND(".",_xlpm.x &amp; ".")-1))),""))))))</f>
        <v>CA228</v>
      </c>
      <c r="D1097">
        <v>2.5739999999999901</v>
      </c>
      <c r="E1097">
        <v>4.6419999999999897</v>
      </c>
      <c r="F1097" t="str">
        <f>_xlfn.LET(_xlpm.raw,_xlfn.XLOOKUP(A1097,SITE1!$C$4:$C$1313,SITE1!$E$4:$E$1313),_xlpm.cleanRaw,SUBSTITUTE(SUBSTITUTE(_xlpm.raw,"_PIN","."),"PIN","."),_xlpm.mainPart,MID(_xlpm.cleanRaw,2,FIND(".",_xlpm.cleanRaw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7" t="str">
        <f>_xlfn.LET(_xlpm.raw,_xlfn.XLOOKUP(A1097,SITE3!$C$4:$C$1313,SITE3!$E$4:$E$1313),_xlpm.cleanRaw,SUBSTITUTE(SUBSTITUTE(_xlpm.raw,"_PIN","."),"PIN","."),_xlpm.mainPart,MID(_xlpm.cleanRaw,2,FIND(".",_xlpm.cleanRaw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7" t="str">
        <f>_xlfn.LET(_xlpm.raw,_xlfn.XLOOKUP(A1097,SITE5!$C$4:$C$1313,SITE5!$E$4:$E$1313),_xlpm.cleanRaw,SUBSTITUTE(SUBSTITUTE(_xlpm.raw,"_PIN","."),"PIN","."),_xlpm.mainPart,MID(_xlpm.cleanRaw,2,FIND(".",_xlpm.cleanRaw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7" t="str">
        <f>""</f>
        <v/>
      </c>
      <c r="J1097" t="str">
        <f t="shared" si="17"/>
        <v>M66;PCIEUP_9_TXP;CA228;2.57399999999999;4.64199999999999;;;;</v>
      </c>
    </row>
    <row r="1098" spans="1:10">
      <c r="A1098" t="s">
        <v>3682</v>
      </c>
      <c r="B1098" t="str">
        <f>_xlfn.XLOOKUP(A1098,SITE1!$R$4:$R$1313,SITE1!$S$4:$S$1313)</f>
        <v>PCIE_18_UP_6_SATA_6_TXN</v>
      </c>
      <c r="C1098" t="str" cm="1">
        <f t="array" ref="C1098">_xlfn.TEXTJOIN(",",TRUE,_xlfn.UNIQUE(TRANSPOSE(_xlfn.MAP(_xlfn.XLOOKUP(A1098,SITE1!$C$4:$C$1313,SITE1!$F$4:$L$1313),_xlfn.LAMBDA(_xlpm.x,IF(_xlpm.x&lt;&gt;"",TRIM(CLEAN(LEFT(_xlpm.x,FIND(".",_xlpm.x &amp; ".")-1))),""))))))</f>
        <v>CA253</v>
      </c>
      <c r="D1098">
        <v>1.2449999999999899</v>
      </c>
      <c r="E1098">
        <v>4.8099999999999898</v>
      </c>
      <c r="F1098" t="str">
        <f>_xlfn.LET(_xlpm.raw,_xlfn.XLOOKUP(A1098,SITE1!$C$4:$C$1313,SITE1!$E$4:$E$1313),_xlpm.cleanRaw,SUBSTITUTE(SUBSTITUTE(_xlpm.raw,"_PIN","."),"PIN","."),_xlpm.mainPart,MID(_xlpm.cleanRaw,2,FIND(".",_xlpm.cleanRaw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8" t="str">
        <f>_xlfn.LET(_xlpm.raw,_xlfn.XLOOKUP(A1098,SITE3!$C$4:$C$1313,SITE3!$E$4:$E$1313),_xlpm.cleanRaw,SUBSTITUTE(SUBSTITUTE(_xlpm.raw,"_PIN","."),"PIN","."),_xlpm.mainPart,MID(_xlpm.cleanRaw,2,FIND(".",_xlpm.cleanRaw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8" t="str">
        <f>_xlfn.LET(_xlpm.raw,_xlfn.XLOOKUP(A1098,SITE5!$C$4:$C$1313,SITE5!$E$4:$E$1313),_xlpm.cleanRaw,SUBSTITUTE(SUBSTITUTE(_xlpm.raw,"_PIN","."),"PIN","."),_xlpm.mainPart,MID(_xlpm.cleanRaw,2,FIND(".",_xlpm.cleanRaw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8" t="str">
        <f>""</f>
        <v/>
      </c>
      <c r="J1098" t="str">
        <f t="shared" si="17"/>
        <v>M69;PCIE_18_UP_6_SATA_6_TXN;CA253;1.24499999999999;4.80999999999999;;;;</v>
      </c>
    </row>
    <row r="1099" spans="1:10">
      <c r="A1099" t="s">
        <v>3683</v>
      </c>
      <c r="B1099" t="str">
        <f>_xlfn.XLOOKUP(A1099,SITE1!$R$4:$R$1313,SITE1!$S$4:$S$1313)</f>
        <v>PCIE_18_UP_6_SATA_6_TXP</v>
      </c>
      <c r="C1099" t="str" cm="1">
        <f t="array" ref="C1099">_xlfn.TEXTJOIN(",",TRUE,_xlfn.UNIQUE(TRANSPOSE(_xlfn.MAP(_xlfn.XLOOKUP(A1099,SITE1!$C$4:$C$1313,SITE1!$F$4:$L$1313),_xlfn.LAMBDA(_xlpm.x,IF(_xlpm.x&lt;&gt;"",TRIM(CLEAN(LEFT(_xlpm.x,FIND(".",_xlpm.x &amp; ".")-1))),""))))))</f>
        <v>CA254</v>
      </c>
      <c r="D1099">
        <v>0.41499999999999898</v>
      </c>
      <c r="E1099">
        <v>4.8099999999999898</v>
      </c>
      <c r="F1099" t="str">
        <f>_xlfn.LET(_xlpm.raw,_xlfn.XLOOKUP(A1099,SITE1!$C$4:$C$1313,SITE1!$E$4:$E$1313),_xlpm.cleanRaw,SUBSTITUTE(SUBSTITUTE(_xlpm.raw,"_PIN","."),"PIN","."),_xlpm.mainPart,MID(_xlpm.cleanRaw,2,FIND(".",_xlpm.cleanRaw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9" t="str">
        <f>_xlfn.LET(_xlpm.raw,_xlfn.XLOOKUP(A1099,SITE3!$C$4:$C$1313,SITE3!$E$4:$E$1313),_xlpm.cleanRaw,SUBSTITUTE(SUBSTITUTE(_xlpm.raw,"_PIN","."),"PIN","."),_xlpm.mainPart,MID(_xlpm.cleanRaw,2,FIND(".",_xlpm.cleanRaw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9" t="str">
        <f>_xlfn.LET(_xlpm.raw,_xlfn.XLOOKUP(A1099,SITE5!$C$4:$C$1313,SITE5!$E$4:$E$1313),_xlpm.cleanRaw,SUBSTITUTE(SUBSTITUTE(_xlpm.raw,"_PIN","."),"PIN","."),_xlpm.mainPart,MID(_xlpm.cleanRaw,2,FIND(".",_xlpm.cleanRaw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9" t="str">
        <f>""</f>
        <v/>
      </c>
      <c r="J1099" t="str">
        <f t="shared" si="17"/>
        <v>M71;PCIE_18_UP_6_SATA_6_TXP;CA254;0.414999999999999;4.80999999999999;;;;</v>
      </c>
    </row>
    <row r="1100" spans="1:10">
      <c r="A1100" t="s">
        <v>4065</v>
      </c>
      <c r="B1100" t="str">
        <f>_xlfn.XLOOKUP(A1100,SITE1!$R$4:$R$1313,SITE1!$S$4:$S$1313)</f>
        <v>GPP_A_2_LAD_1_ESPI_IO_1</v>
      </c>
      <c r="C1100" t="str" cm="1">
        <f t="array" ref="C1100">_xlfn.TEXTJOIN(",",TRUE,_xlfn.UNIQUE(TRANSPOSE(_xlfn.MAP(_xlfn.XLOOKUP(A1100,SITE1!$C$4:$C$1313,SITE1!$F$4:$L$1313),_xlfn.LAMBDA(_xlpm.x,IF(_xlpm.x&lt;&gt;"",TRIM(CLEAN(LEFT(_xlpm.x,FIND(".",_xlpm.x &amp; ".")-1))),""))))))</f>
        <v/>
      </c>
      <c r="D1100">
        <v>32.619999999999997</v>
      </c>
      <c r="E1100">
        <v>5.3099999999999898</v>
      </c>
      <c r="F1100" t="str">
        <f>_xlfn.LET(_xlpm.raw,_xlfn.XLOOKUP(A1100,SITE1!$C$4:$C$1313,SITE1!$E$4:$E$1313),_xlpm.cleanRaw,SUBSTITUTE(SUBSTITUTE(_xlpm.raw,"_PIN","."),"PIN","."),_xlpm.mainPart,MID(_xlpm.cleanRaw,2,FIND(".",_xlpm.cleanRaw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1100" t="str">
        <f>_xlfn.LET(_xlpm.raw,_xlfn.XLOOKUP(A1100,SITE3!$C$4:$C$1313,SITE3!$E$4:$E$1313),_xlpm.cleanRaw,SUBSTITUTE(SUBSTITUTE(_xlpm.raw,"_PIN","."),"PIN","."),_xlpm.mainPart,MID(_xlpm.cleanRaw,2,FIND(".",_xlpm.cleanRaw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804034</v>
      </c>
      <c r="H1100" t="str">
        <f>_xlfn.LET(_xlpm.raw,_xlfn.XLOOKUP(A1100,SITE5!$C$4:$C$1313,SITE5!$E$4:$E$1313),_xlpm.cleanRaw,SUBSTITUTE(SUBSTITUTE(_xlpm.raw,"_PIN","."),"PIN","."),_xlpm.mainPart,MID(_xlpm.cleanRaw,2,FIND(".",_xlpm.cleanRaw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703034</v>
      </c>
      <c r="I1100" t="str">
        <f>""</f>
        <v/>
      </c>
      <c r="J1100" t="str">
        <f t="shared" si="17"/>
        <v>N1;GPP_A_2_LAD_1_ESPI_IO_1;;32.62;5.30999999999999;607034;804034;703034;</v>
      </c>
    </row>
    <row r="1101" spans="1:10">
      <c r="A1101" t="s">
        <v>4048</v>
      </c>
      <c r="B1101" t="str">
        <f>_xlfn.XLOOKUP(A1101,SITE1!$R$4:$R$1313,SITE1!$S$4:$S$1313)</f>
        <v>GPP_A_0_RCINB_ESPI_ALERT1B</v>
      </c>
      <c r="C1101" t="str" cm="1">
        <f t="array" ref="C1101">_xlfn.TEXTJOIN(",",TRUE,_xlfn.UNIQUE(TRANSPOSE(_xlfn.MAP(_xlfn.XLOOKUP(A1101,SITE1!$C$4:$C$1313,SITE1!$F$4:$L$1313),_xlfn.LAMBDA(_xlpm.x,IF(_xlpm.x&lt;&gt;"",TRIM(CLEAN(LEFT(_xlpm.x,FIND(".",_xlpm.x &amp; ".")-1))),""))))))</f>
        <v/>
      </c>
      <c r="D1101">
        <v>31.79</v>
      </c>
      <c r="E1101">
        <v>5.3099999999999898</v>
      </c>
      <c r="F1101" t="str">
        <f>_xlfn.LET(_xlpm.raw,_xlfn.XLOOKUP(A1101,SITE1!$C$4:$C$1313,SITE1!$E$4:$E$1313),_xlpm.cleanRaw,SUBSTITUTE(SUBSTITUTE(_xlpm.raw,"_PIN","."),"PIN","."),_xlpm.mainPart,MID(_xlpm.cleanRaw,2,FIND(".",_xlpm.cleanRaw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1101" t="str">
        <f>_xlfn.LET(_xlpm.raw,_xlfn.XLOOKUP(A1101,SITE3!$C$4:$C$1313,SITE3!$E$4:$E$1313),_xlpm.cleanRaw,SUBSTITUTE(SUBSTITUTE(_xlpm.raw,"_PIN","."),"PIN","."),_xlpm.mainPart,MID(_xlpm.cleanRaw,2,FIND(".",_xlpm.cleanRaw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802054</v>
      </c>
      <c r="H1101" t="str">
        <f>_xlfn.LET(_xlpm.raw,_xlfn.XLOOKUP(A1101,SITE5!$C$4:$C$1313,SITE5!$E$4:$E$1313),_xlpm.cleanRaw,SUBSTITUTE(SUBSTITUTE(_xlpm.raw,"_PIN","."),"PIN","."),_xlpm.mainPart,MID(_xlpm.cleanRaw,2,FIND(".",_xlpm.cleanRaw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705054</v>
      </c>
      <c r="I1101" t="str">
        <f>""</f>
        <v/>
      </c>
      <c r="J1101" t="str">
        <f t="shared" si="17"/>
        <v>N3;GPP_A_0_RCINB_ESPI_ALERT1B;;31.79;5.30999999999999;605054;802054;705054;</v>
      </c>
    </row>
    <row r="1102" spans="1:10">
      <c r="A1102" t="s">
        <v>5430</v>
      </c>
      <c r="B1102" t="str">
        <f>_xlfn.XLOOKUP(A1102,SITE1!$R$4:$R$1313,SITE1!$S$4:$S$1313)</f>
        <v>VSS</v>
      </c>
      <c r="C1102" t="str" cm="1">
        <f t="array" ref="C1102">_xlfn.TEXTJOIN(",",TRUE,_xlfn.UNIQUE(TRANSPOSE(_xlfn.MAP(_xlfn.XLOOKUP(A1102,SITE1!$C$4:$C$1313,SITE1!$F$4:$L$1313),_xlfn.LAMBDA(_xlpm.x,IF(_xlpm.x&lt;&gt;"",TRIM(CLEAN(LEFT(_xlpm.x,FIND(".",_xlpm.x &amp; ".")-1))),""))))))</f>
        <v/>
      </c>
      <c r="D1102">
        <v>30.96</v>
      </c>
      <c r="E1102">
        <v>5.3099999999999898</v>
      </c>
      <c r="F1102" t="str">
        <f>_xlfn.LET(_xlpm.raw,_xlfn.XLOOKUP(A1102,SITE1!$C$4:$C$1313,SITE1!$E$4:$E$1313),_xlpm.cleanRaw,SUBSTITUTE(SUBSTITUTE(_xlpm.raw,"_PIN","."),"PIN","."),_xlpm.mainPart,MID(_xlpm.cleanRaw,2,FIND(".",_xlpm.cleanRaw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2" t="str">
        <f>_xlfn.LET(_xlpm.raw,_xlfn.XLOOKUP(A1102,SITE3!$C$4:$C$1313,SITE3!$E$4:$E$1313),_xlpm.cleanRaw,SUBSTITUTE(SUBSTITUTE(_xlpm.raw,"_PIN","."),"PIN","."),_xlpm.mainPart,MID(_xlpm.cleanRaw,2,FIND(".",_xlpm.cleanRaw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2" t="str">
        <f>_xlfn.LET(_xlpm.raw,_xlfn.XLOOKUP(A1102,SITE5!$C$4:$C$1313,SITE5!$E$4:$E$1313),_xlpm.cleanRaw,SUBSTITUTE(SUBSTITUTE(_xlpm.raw,"_PIN","."),"PIN","."),_xlpm.mainPart,MID(_xlpm.cleanRaw,2,FIND(".",_xlpm.cleanRaw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2" t="str">
        <f>""</f>
        <v/>
      </c>
      <c r="J1102" t="str">
        <f t="shared" si="17"/>
        <v>N5;VSS;;30.96;5.30999999999999;;;;</v>
      </c>
    </row>
    <row r="1103" spans="1:10">
      <c r="A1103" t="s">
        <v>5431</v>
      </c>
      <c r="B1103" t="str">
        <f>_xlfn.XLOOKUP(A1103,SITE1!$R$4:$R$1313,SITE1!$S$4:$S$1313)</f>
        <v>VSS</v>
      </c>
      <c r="C1103" t="str" cm="1">
        <f t="array" ref="C1103">_xlfn.TEXTJOIN(",",TRUE,_xlfn.UNIQUE(TRANSPOSE(_xlfn.MAP(_xlfn.XLOOKUP(A1103,SITE1!$C$4:$C$1313,SITE1!$F$4:$L$1313),_xlfn.LAMBDA(_xlpm.x,IF(_xlpm.x&lt;&gt;"",TRIM(CLEAN(LEFT(_xlpm.x,FIND(".",_xlpm.x &amp; ".")-1))),""))))))</f>
        <v/>
      </c>
      <c r="D1103">
        <v>29.187999999999999</v>
      </c>
      <c r="E1103">
        <v>5.1379999999999999</v>
      </c>
      <c r="F1103" t="str">
        <f>_xlfn.LET(_xlpm.raw,_xlfn.XLOOKUP(A1103,SITE1!$C$4:$C$1313,SITE1!$E$4:$E$1313),_xlpm.cleanRaw,SUBSTITUTE(SUBSTITUTE(_xlpm.raw,"_PIN","."),"PIN","."),_xlpm.mainPart,MID(_xlpm.cleanRaw,2,FIND(".",_xlpm.cleanRaw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3" t="str">
        <f>_xlfn.LET(_xlpm.raw,_xlfn.XLOOKUP(A1103,SITE3!$C$4:$C$1313,SITE3!$E$4:$E$1313),_xlpm.cleanRaw,SUBSTITUTE(SUBSTITUTE(_xlpm.raw,"_PIN","."),"PIN","."),_xlpm.mainPart,MID(_xlpm.cleanRaw,2,FIND(".",_xlpm.cleanRaw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3" t="str">
        <f>_xlfn.LET(_xlpm.raw,_xlfn.XLOOKUP(A1103,SITE5!$C$4:$C$1313,SITE5!$E$4:$E$1313),_xlpm.cleanRaw,SUBSTITUTE(SUBSTITUTE(_xlpm.raw,"_PIN","."),"PIN","."),_xlpm.mainPart,MID(_xlpm.cleanRaw,2,FIND(".",_xlpm.cleanRaw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3" t="str">
        <f>""</f>
        <v/>
      </c>
      <c r="J1103" t="str">
        <f t="shared" si="17"/>
        <v>N9;VSS;;29.188;5.138;;;;</v>
      </c>
    </row>
    <row r="1104" spans="1:10">
      <c r="A1104" t="s">
        <v>5425</v>
      </c>
      <c r="B1104" t="str">
        <f>_xlfn.XLOOKUP(A1104,SITE1!$R$4:$R$1313,SITE1!$S$4:$S$1313)</f>
        <v>VSS</v>
      </c>
      <c r="C1104" t="str" cm="1">
        <f t="array" ref="C1104">_xlfn.TEXTJOIN(",",TRUE,_xlfn.UNIQUE(TRANSPOSE(_xlfn.MAP(_xlfn.XLOOKUP(A1104,SITE1!$C$4:$C$1313,SITE1!$F$4:$L$1313),_xlfn.LAMBDA(_xlpm.x,IF(_xlpm.x&lt;&gt;"",TRIM(CLEAN(LEFT(_xlpm.x,FIND(".",_xlpm.x &amp; ".")-1))),""))))))</f>
        <v/>
      </c>
      <c r="D1104">
        <v>27.470999999999901</v>
      </c>
      <c r="E1104">
        <v>5.1379999999999999</v>
      </c>
      <c r="F1104" t="str">
        <f>_xlfn.LET(_xlpm.raw,_xlfn.XLOOKUP(A1104,SITE1!$C$4:$C$1313,SITE1!$E$4:$E$1313),_xlpm.cleanRaw,SUBSTITUTE(SUBSTITUTE(_xlpm.raw,"_PIN","."),"PIN","."),_xlpm.mainPart,MID(_xlpm.cleanRaw,2,FIND(".",_xlpm.cleanRaw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4" t="str">
        <f>_xlfn.LET(_xlpm.raw,_xlfn.XLOOKUP(A1104,SITE3!$C$4:$C$1313,SITE3!$E$4:$E$1313),_xlpm.cleanRaw,SUBSTITUTE(SUBSTITUTE(_xlpm.raw,"_PIN","."),"PIN","."),_xlpm.mainPart,MID(_xlpm.cleanRaw,2,FIND(".",_xlpm.cleanRaw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4" t="str">
        <f>_xlfn.LET(_xlpm.raw,_xlfn.XLOOKUP(A1104,SITE5!$C$4:$C$1313,SITE5!$E$4:$E$1313),_xlpm.cleanRaw,SUBSTITUTE(SUBSTITUTE(_xlpm.raw,"_PIN","."),"PIN","."),_xlpm.mainPart,MID(_xlpm.cleanRaw,2,FIND(".",_xlpm.cleanRaw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4" t="str">
        <f>""</f>
        <v/>
      </c>
      <c r="J1104" t="str">
        <f t="shared" si="17"/>
        <v>N13;VSS;;27.4709999999999;5.138;;;;</v>
      </c>
    </row>
    <row r="1105" spans="1:10">
      <c r="A1105" t="s">
        <v>5426</v>
      </c>
      <c r="B1105" t="str">
        <f>_xlfn.XLOOKUP(A1105,SITE1!$R$4:$R$1313,SITE1!$S$4:$S$1313)</f>
        <v>VSS</v>
      </c>
      <c r="C1105" t="str" cm="1">
        <f t="array" ref="C1105">_xlfn.TEXTJOIN(",",TRUE,_xlfn.UNIQUE(TRANSPOSE(_xlfn.MAP(_xlfn.XLOOKUP(A1105,SITE1!$C$4:$C$1313,SITE1!$F$4:$L$1313),_xlfn.LAMBDA(_xlpm.x,IF(_xlpm.x&lt;&gt;"",TRIM(CLEAN(LEFT(_xlpm.x,FIND(".",_xlpm.x &amp; ".")-1))),""))))))</f>
        <v/>
      </c>
      <c r="D1105">
        <v>25.753999999999898</v>
      </c>
      <c r="E1105">
        <v>5.1379999999999999</v>
      </c>
      <c r="F1105" t="str">
        <f>_xlfn.LET(_xlpm.raw,_xlfn.XLOOKUP(A1105,SITE1!$C$4:$C$1313,SITE1!$E$4:$E$1313),_xlpm.cleanRaw,SUBSTITUTE(SUBSTITUTE(_xlpm.raw,"_PIN","."),"PIN","."),_xlpm.mainPart,MID(_xlpm.cleanRaw,2,FIND(".",_xlpm.cleanRaw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5" t="str">
        <f>_xlfn.LET(_xlpm.raw,_xlfn.XLOOKUP(A1105,SITE3!$C$4:$C$1313,SITE3!$E$4:$E$1313),_xlpm.cleanRaw,SUBSTITUTE(SUBSTITUTE(_xlpm.raw,"_PIN","."),"PIN","."),_xlpm.mainPart,MID(_xlpm.cleanRaw,2,FIND(".",_xlpm.cleanRaw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5" t="str">
        <f>_xlfn.LET(_xlpm.raw,_xlfn.XLOOKUP(A1105,SITE5!$C$4:$C$1313,SITE5!$E$4:$E$1313),_xlpm.cleanRaw,SUBSTITUTE(SUBSTITUTE(_xlpm.raw,"_PIN","."),"PIN","."),_xlpm.mainPart,MID(_xlpm.cleanRaw,2,FIND(".",_xlpm.cleanRaw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5" t="str">
        <f>""</f>
        <v/>
      </c>
      <c r="J1105" t="str">
        <f t="shared" si="17"/>
        <v>N17;VSS;;25.7539999999999;5.138;;;;</v>
      </c>
    </row>
    <row r="1106" spans="1:10">
      <c r="A1106" t="s">
        <v>3684</v>
      </c>
      <c r="B1106" t="str">
        <f>_xlfn.XLOOKUP(A1106,SITE1!$R$4:$R$1313,SITE1!$S$4:$S$1313)</f>
        <v>VSS</v>
      </c>
      <c r="C1106" t="str" cm="1">
        <f t="array" ref="C1106">_xlfn.TEXTJOIN(",",TRUE,_xlfn.UNIQUE(TRANSPOSE(_xlfn.MAP(_xlfn.XLOOKUP(A1106,SITE1!$C$4:$C$1313,SITE1!$F$4:$L$1313),_xlfn.LAMBDA(_xlpm.x,IF(_xlpm.x&lt;&gt;"",TRIM(CLEAN(LEFT(_xlpm.x,FIND(".",_xlpm.x &amp; ".")-1))),""))))))</f>
        <v/>
      </c>
      <c r="D1106">
        <v>24.036999999999999</v>
      </c>
      <c r="E1106">
        <v>5.1379999999999999</v>
      </c>
      <c r="F1106" t="str">
        <f>_xlfn.LET(_xlpm.raw,_xlfn.XLOOKUP(A1106,SITE1!$C$4:$C$1313,SITE1!$E$4:$E$1313),_xlpm.cleanRaw,SUBSTITUTE(SUBSTITUTE(_xlpm.raw,"_PIN","."),"PIN","."),_xlpm.mainPart,MID(_xlpm.cleanRaw,2,FIND(".",_xlpm.cleanRaw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6" t="str">
        <f>_xlfn.LET(_xlpm.raw,_xlfn.XLOOKUP(A1106,SITE3!$C$4:$C$1313,SITE3!$E$4:$E$1313),_xlpm.cleanRaw,SUBSTITUTE(SUBSTITUTE(_xlpm.raw,"_PIN","."),"PIN","."),_xlpm.mainPart,MID(_xlpm.cleanRaw,2,FIND(".",_xlpm.cleanRaw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6" t="str">
        <f>_xlfn.LET(_xlpm.raw,_xlfn.XLOOKUP(A1106,SITE5!$C$4:$C$1313,SITE5!$E$4:$E$1313),_xlpm.cleanRaw,SUBSTITUTE(SUBSTITUTE(_xlpm.raw,"_PIN","."),"PIN","."),_xlpm.mainPart,MID(_xlpm.cleanRaw,2,FIND(".",_xlpm.cleanRaw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6" t="str">
        <f>""</f>
        <v/>
      </c>
      <c r="J1106" t="str">
        <f t="shared" si="17"/>
        <v>N20;VSS;;24.037;5.138;;;;</v>
      </c>
    </row>
    <row r="1107" spans="1:10">
      <c r="A1107" t="s">
        <v>3536</v>
      </c>
      <c r="B1107" t="str">
        <f>_xlfn.XLOOKUP(A1107,SITE1!$R$4:$R$1313,SITE1!$S$4:$S$1313)</f>
        <v>VSS</v>
      </c>
      <c r="C1107" t="str" cm="1">
        <f t="array" ref="C1107">_xlfn.TEXTJOIN(",",TRUE,_xlfn.UNIQUE(TRANSPOSE(_xlfn.MAP(_xlfn.XLOOKUP(A1107,SITE1!$C$4:$C$1313,SITE1!$F$4:$L$1313),_xlfn.LAMBDA(_xlpm.x,IF(_xlpm.x&lt;&gt;"",TRIM(CLEAN(LEFT(_xlpm.x,FIND(".",_xlpm.x &amp; ".")-1))),""))))))</f>
        <v/>
      </c>
      <c r="D1107">
        <v>22.32</v>
      </c>
      <c r="E1107">
        <v>5.1379999999999999</v>
      </c>
      <c r="F1107" t="str">
        <f>_xlfn.LET(_xlpm.raw,_xlfn.XLOOKUP(A1107,SITE1!$C$4:$C$1313,SITE1!$E$4:$E$1313),_xlpm.cleanRaw,SUBSTITUTE(SUBSTITUTE(_xlpm.raw,"_PIN","."),"PIN","."),_xlpm.mainPart,MID(_xlpm.cleanRaw,2,FIND(".",_xlpm.cleanRaw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7" t="str">
        <f>_xlfn.LET(_xlpm.raw,_xlfn.XLOOKUP(A1107,SITE3!$C$4:$C$1313,SITE3!$E$4:$E$1313),_xlpm.cleanRaw,SUBSTITUTE(SUBSTITUTE(_xlpm.raw,"_PIN","."),"PIN","."),_xlpm.mainPart,MID(_xlpm.cleanRaw,2,FIND(".",_xlpm.cleanRaw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7" t="str">
        <f>_xlfn.LET(_xlpm.raw,_xlfn.XLOOKUP(A1107,SITE5!$C$4:$C$1313,SITE5!$E$4:$E$1313),_xlpm.cleanRaw,SUBSTITUTE(SUBSTITUTE(_xlpm.raw,"_PIN","."),"PIN","."),_xlpm.mainPart,MID(_xlpm.cleanRaw,2,FIND(".",_xlpm.cleanRaw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7" t="str">
        <f>""</f>
        <v/>
      </c>
      <c r="J1107" t="str">
        <f t="shared" si="17"/>
        <v>N24;VSS;;22.32;5.138;;;;</v>
      </c>
    </row>
    <row r="1108" spans="1:10">
      <c r="A1108" t="s">
        <v>5427</v>
      </c>
      <c r="B1108" t="str">
        <f>_xlfn.XLOOKUP(A1108,SITE1!$R$4:$R$1313,SITE1!$S$4:$S$1313)</f>
        <v>VSS</v>
      </c>
      <c r="C1108" t="str" cm="1">
        <f t="array" ref="C1108">_xlfn.TEXTJOIN(",",TRUE,_xlfn.UNIQUE(TRANSPOSE(_xlfn.MAP(_xlfn.XLOOKUP(A1108,SITE1!$C$4:$C$1313,SITE1!$F$4:$L$1313),_xlfn.LAMBDA(_xlpm.x,IF(_xlpm.x&lt;&gt;"",TRIM(CLEAN(LEFT(_xlpm.x,FIND(".",_xlpm.x &amp; ".")-1))),""))))))</f>
        <v/>
      </c>
      <c r="D1108">
        <v>20.602999999999899</v>
      </c>
      <c r="E1108">
        <v>5.1379999999999999</v>
      </c>
      <c r="F1108" t="str">
        <f>_xlfn.LET(_xlpm.raw,_xlfn.XLOOKUP(A1108,SITE1!$C$4:$C$1313,SITE1!$E$4:$E$1313),_xlpm.cleanRaw,SUBSTITUTE(SUBSTITUTE(_xlpm.raw,"_PIN","."),"PIN","."),_xlpm.mainPart,MID(_xlpm.cleanRaw,2,FIND(".",_xlpm.cleanRaw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8" t="str">
        <f>_xlfn.LET(_xlpm.raw,_xlfn.XLOOKUP(A1108,SITE3!$C$4:$C$1313,SITE3!$E$4:$E$1313),_xlpm.cleanRaw,SUBSTITUTE(SUBSTITUTE(_xlpm.raw,"_PIN","."),"PIN","."),_xlpm.mainPart,MID(_xlpm.cleanRaw,2,FIND(".",_xlpm.cleanRaw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8" t="str">
        <f>_xlfn.LET(_xlpm.raw,_xlfn.XLOOKUP(A1108,SITE5!$C$4:$C$1313,SITE5!$E$4:$E$1313),_xlpm.cleanRaw,SUBSTITUTE(SUBSTITUTE(_xlpm.raw,"_PIN","."),"PIN","."),_xlpm.mainPart,MID(_xlpm.cleanRaw,2,FIND(".",_xlpm.cleanRaw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8" t="str">
        <f>""</f>
        <v/>
      </c>
      <c r="J1108" t="str">
        <f t="shared" si="17"/>
        <v>N27;VSS;;20.6029999999999;5.138;;;;</v>
      </c>
    </row>
    <row r="1109" spans="1:10">
      <c r="A1109" t="s">
        <v>5428</v>
      </c>
      <c r="B1109" t="str">
        <f>_xlfn.XLOOKUP(A1109,SITE1!$R$4:$R$1313,SITE1!$S$4:$S$1313)</f>
        <v>VSS</v>
      </c>
      <c r="C1109" t="str" cm="1">
        <f t="array" ref="C1109">_xlfn.TEXTJOIN(",",TRUE,_xlfn.UNIQUE(TRANSPOSE(_xlfn.MAP(_xlfn.XLOOKUP(A1109,SITE1!$C$4:$C$1313,SITE1!$F$4:$L$1313),_xlfn.LAMBDA(_xlpm.x,IF(_xlpm.x&lt;&gt;"",TRIM(CLEAN(LEFT(_xlpm.x,FIND(".",_xlpm.x &amp; ".")-1))),""))))))</f>
        <v/>
      </c>
      <c r="D1109">
        <v>18.885999999999999</v>
      </c>
      <c r="E1109">
        <v>5.1379999999999999</v>
      </c>
      <c r="F1109" t="str">
        <f>_xlfn.LET(_xlpm.raw,_xlfn.XLOOKUP(A1109,SITE1!$C$4:$C$1313,SITE1!$E$4:$E$1313),_xlpm.cleanRaw,SUBSTITUTE(SUBSTITUTE(_xlpm.raw,"_PIN","."),"PIN","."),_xlpm.mainPart,MID(_xlpm.cleanRaw,2,FIND(".",_xlpm.cleanRaw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9" t="str">
        <f>_xlfn.LET(_xlpm.raw,_xlfn.XLOOKUP(A1109,SITE3!$C$4:$C$1313,SITE3!$E$4:$E$1313),_xlpm.cleanRaw,SUBSTITUTE(SUBSTITUTE(_xlpm.raw,"_PIN","."),"PIN","."),_xlpm.mainPart,MID(_xlpm.cleanRaw,2,FIND(".",_xlpm.cleanRaw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9" t="str">
        <f>_xlfn.LET(_xlpm.raw,_xlfn.XLOOKUP(A1109,SITE5!$C$4:$C$1313,SITE5!$E$4:$E$1313),_xlpm.cleanRaw,SUBSTITUTE(SUBSTITUTE(_xlpm.raw,"_PIN","."),"PIN","."),_xlpm.mainPart,MID(_xlpm.cleanRaw,2,FIND(".",_xlpm.cleanRaw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9" t="str">
        <f>""</f>
        <v/>
      </c>
      <c r="J1109" t="str">
        <f t="shared" si="17"/>
        <v>N31;VSS;;18.886;5.138;;;;</v>
      </c>
    </row>
    <row r="1110" spans="1:10">
      <c r="A1110" t="s">
        <v>5429</v>
      </c>
      <c r="B1110" t="str">
        <f>_xlfn.XLOOKUP(A1110,SITE1!$R$4:$R$1313,SITE1!$S$4:$S$1313)</f>
        <v>VSS</v>
      </c>
      <c r="C1110" t="str" cm="1">
        <f t="array" ref="C1110">_xlfn.TEXTJOIN(",",TRUE,_xlfn.UNIQUE(TRANSPOSE(_xlfn.MAP(_xlfn.XLOOKUP(A1110,SITE1!$C$4:$C$1313,SITE1!$F$4:$L$1313),_xlfn.LAMBDA(_xlpm.x,IF(_xlpm.x&lt;&gt;"",TRIM(CLEAN(LEFT(_xlpm.x,FIND(".",_xlpm.x &amp; ".")-1))),""))))))</f>
        <v/>
      </c>
      <c r="D1110">
        <v>17.168999999999901</v>
      </c>
      <c r="E1110">
        <v>5.1379999999999999</v>
      </c>
      <c r="F1110" t="str">
        <f>_xlfn.LET(_xlpm.raw,_xlfn.XLOOKUP(A1110,SITE1!$C$4:$C$1313,SITE1!$E$4:$E$1313),_xlpm.cleanRaw,SUBSTITUTE(SUBSTITUTE(_xlpm.raw,"_PIN","."),"PIN","."),_xlpm.mainPart,MID(_xlpm.cleanRaw,2,FIND(".",_xlpm.cleanRaw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0" t="str">
        <f>_xlfn.LET(_xlpm.raw,_xlfn.XLOOKUP(A1110,SITE3!$C$4:$C$1313,SITE3!$E$4:$E$1313),_xlpm.cleanRaw,SUBSTITUTE(SUBSTITUTE(_xlpm.raw,"_PIN","."),"PIN","."),_xlpm.mainPart,MID(_xlpm.cleanRaw,2,FIND(".",_xlpm.cleanRaw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0" t="str">
        <f>_xlfn.LET(_xlpm.raw,_xlfn.XLOOKUP(A1110,SITE5!$C$4:$C$1313,SITE5!$E$4:$E$1313),_xlpm.cleanRaw,SUBSTITUTE(SUBSTITUTE(_xlpm.raw,"_PIN","."),"PIN","."),_xlpm.mainPart,MID(_xlpm.cleanRaw,2,FIND(".",_xlpm.cleanRaw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0" t="str">
        <f>""</f>
        <v/>
      </c>
      <c r="J1110" t="str">
        <f t="shared" si="17"/>
        <v>N35;VSS;;17.1689999999999;5.138;;;;</v>
      </c>
    </row>
    <row r="1111" spans="1:10">
      <c r="A1111" t="s">
        <v>298</v>
      </c>
      <c r="B1111" t="str">
        <f>_xlfn.XLOOKUP(A1111,SITE1!$R$4:$R$1313,SITE1!$S$4:$S$1313)</f>
        <v>VSS</v>
      </c>
      <c r="C1111" t="str" cm="1">
        <f t="array" ref="C1111">_xlfn.TEXTJOIN(",",TRUE,_xlfn.UNIQUE(TRANSPOSE(_xlfn.MAP(_xlfn.XLOOKUP(A1111,SITE1!$C$4:$C$1313,SITE1!$F$4:$L$1313),_xlfn.LAMBDA(_xlpm.x,IF(_xlpm.x&lt;&gt;"",TRIM(CLEAN(LEFT(_xlpm.x,FIND(".",_xlpm.x &amp; ".")-1))),""))))))</f>
        <v/>
      </c>
      <c r="D1111">
        <v>15.451000000000001</v>
      </c>
      <c r="E1111">
        <v>5.1379999999999999</v>
      </c>
      <c r="F1111" t="str">
        <f>_xlfn.LET(_xlpm.raw,_xlfn.XLOOKUP(A1111,SITE1!$C$4:$C$1313,SITE1!$E$4:$E$1313),_xlpm.cleanRaw,SUBSTITUTE(SUBSTITUTE(_xlpm.raw,"_PIN","."),"PIN","."),_xlpm.mainPart,MID(_xlpm.cleanRaw,2,FIND(".",_xlpm.cleanRaw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1" t="str">
        <f>_xlfn.LET(_xlpm.raw,_xlfn.XLOOKUP(A1111,SITE3!$C$4:$C$1313,SITE3!$E$4:$E$1313),_xlpm.cleanRaw,SUBSTITUTE(SUBSTITUTE(_xlpm.raw,"_PIN","."),"PIN","."),_xlpm.mainPart,MID(_xlpm.cleanRaw,2,FIND(".",_xlpm.cleanRaw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1" t="str">
        <f>_xlfn.LET(_xlpm.raw,_xlfn.XLOOKUP(A1111,SITE5!$C$4:$C$1313,SITE5!$E$4:$E$1313),_xlpm.cleanRaw,SUBSTITUTE(SUBSTITUTE(_xlpm.raw,"_PIN","."),"PIN","."),_xlpm.mainPart,MID(_xlpm.cleanRaw,2,FIND(".",_xlpm.cleanRaw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1" t="str">
        <f>""</f>
        <v/>
      </c>
      <c r="J1111" t="str">
        <f t="shared" si="17"/>
        <v>N38;VSS;;15.451;5.138;;;;</v>
      </c>
    </row>
    <row r="1112" spans="1:10">
      <c r="A1112" t="s">
        <v>18</v>
      </c>
      <c r="B1112" t="str">
        <f>_xlfn.XLOOKUP(A1112,SITE1!$R$4:$R$1313,SITE1!$S$4:$S$1313)</f>
        <v>VSS</v>
      </c>
      <c r="C1112" t="str" cm="1">
        <f t="array" ref="C1112">_xlfn.TEXTJOIN(",",TRUE,_xlfn.UNIQUE(TRANSPOSE(_xlfn.MAP(_xlfn.XLOOKUP(A1112,SITE1!$C$4:$C$1313,SITE1!$F$4:$L$1313),_xlfn.LAMBDA(_xlpm.x,IF(_xlpm.x&lt;&gt;"",TRIM(CLEAN(LEFT(_xlpm.x,FIND(".",_xlpm.x &amp; ".")-1))),""))))))</f>
        <v/>
      </c>
      <c r="D1112">
        <v>13.733999999999901</v>
      </c>
      <c r="E1112">
        <v>5.1379999999999999</v>
      </c>
      <c r="F1112" t="str">
        <f>_xlfn.LET(_xlpm.raw,_xlfn.XLOOKUP(A1112,SITE1!$C$4:$C$1313,SITE1!$E$4:$E$1313),_xlpm.cleanRaw,SUBSTITUTE(SUBSTITUTE(_xlpm.raw,"_PIN","."),"PIN","."),_xlpm.mainPart,MID(_xlpm.cleanRaw,2,FIND(".",_xlpm.cleanRaw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2" t="str">
        <f>_xlfn.LET(_xlpm.raw,_xlfn.XLOOKUP(A1112,SITE3!$C$4:$C$1313,SITE3!$E$4:$E$1313),_xlpm.cleanRaw,SUBSTITUTE(SUBSTITUTE(_xlpm.raw,"_PIN","."),"PIN","."),_xlpm.mainPart,MID(_xlpm.cleanRaw,2,FIND(".",_xlpm.cleanRaw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2" t="str">
        <f>_xlfn.LET(_xlpm.raw,_xlfn.XLOOKUP(A1112,SITE5!$C$4:$C$1313,SITE5!$E$4:$E$1313),_xlpm.cleanRaw,SUBSTITUTE(SUBSTITUTE(_xlpm.raw,"_PIN","."),"PIN","."),_xlpm.mainPart,MID(_xlpm.cleanRaw,2,FIND(".",_xlpm.cleanRaw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2" t="str">
        <f>""</f>
        <v/>
      </c>
      <c r="J1112" t="str">
        <f t="shared" si="17"/>
        <v>N42;VSS;;13.7339999999999;5.138;;;;</v>
      </c>
    </row>
    <row r="1113" spans="1:10">
      <c r="A1113" t="s">
        <v>3488</v>
      </c>
      <c r="B1113" t="str">
        <f>_xlfn.XLOOKUP(A1113,SITE1!$R$4:$R$1313,SITE1!$S$4:$S$1313)</f>
        <v>VSS</v>
      </c>
      <c r="C1113" t="str" cm="1">
        <f t="array" ref="C1113">_xlfn.TEXTJOIN(",",TRUE,_xlfn.UNIQUE(TRANSPOSE(_xlfn.MAP(_xlfn.XLOOKUP(A1113,SITE1!$C$4:$C$1313,SITE1!$F$4:$L$1313),_xlfn.LAMBDA(_xlpm.x,IF(_xlpm.x&lt;&gt;"",TRIM(CLEAN(LEFT(_xlpm.x,FIND(".",_xlpm.x &amp; ".")-1))),""))))))</f>
        <v/>
      </c>
      <c r="D1113">
        <v>12.016999999999999</v>
      </c>
      <c r="E1113">
        <v>5.1379999999999999</v>
      </c>
      <c r="F1113" t="str">
        <f>_xlfn.LET(_xlpm.raw,_xlfn.XLOOKUP(A1113,SITE1!$C$4:$C$1313,SITE1!$E$4:$E$1313),_xlpm.cleanRaw,SUBSTITUTE(SUBSTITUTE(_xlpm.raw,"_PIN","."),"PIN","."),_xlpm.mainPart,MID(_xlpm.cleanRaw,2,FIND(".",_xlpm.cleanRaw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3" t="str">
        <f>_xlfn.LET(_xlpm.raw,_xlfn.XLOOKUP(A1113,SITE3!$C$4:$C$1313,SITE3!$E$4:$E$1313),_xlpm.cleanRaw,SUBSTITUTE(SUBSTITUTE(_xlpm.raw,"_PIN","."),"PIN","."),_xlpm.mainPart,MID(_xlpm.cleanRaw,2,FIND(".",_xlpm.cleanRaw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3" t="str">
        <f>_xlfn.LET(_xlpm.raw,_xlfn.XLOOKUP(A1113,SITE5!$C$4:$C$1313,SITE5!$E$4:$E$1313),_xlpm.cleanRaw,SUBSTITUTE(SUBSTITUTE(_xlpm.raw,"_PIN","."),"PIN","."),_xlpm.mainPart,MID(_xlpm.cleanRaw,2,FIND(".",_xlpm.cleanRaw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3" t="str">
        <f>""</f>
        <v/>
      </c>
      <c r="J1113" t="str">
        <f t="shared" si="17"/>
        <v>N46;VSS;;12.017;5.138;;;;</v>
      </c>
    </row>
    <row r="1114" spans="1:10">
      <c r="A1114" t="s">
        <v>3484</v>
      </c>
      <c r="B1114" t="str">
        <f>_xlfn.XLOOKUP(A1114,SITE1!$R$4:$R$1313,SITE1!$S$4:$S$1313)</f>
        <v>VSS</v>
      </c>
      <c r="C1114" t="str" cm="1">
        <f t="array" ref="C1114">_xlfn.TEXTJOIN(",",TRUE,_xlfn.UNIQUE(TRANSPOSE(_xlfn.MAP(_xlfn.XLOOKUP(A1114,SITE1!$C$4:$C$1313,SITE1!$F$4:$L$1313),_xlfn.LAMBDA(_xlpm.x,IF(_xlpm.x&lt;&gt;"",TRIM(CLEAN(LEFT(_xlpm.x,FIND(".",_xlpm.x &amp; ".")-1))),""))))))</f>
        <v/>
      </c>
      <c r="D1114">
        <v>10.299999999999899</v>
      </c>
      <c r="E1114">
        <v>5.1379999999999999</v>
      </c>
      <c r="F1114" t="str">
        <f>_xlfn.LET(_xlpm.raw,_xlfn.XLOOKUP(A1114,SITE1!$C$4:$C$1313,SITE1!$E$4:$E$1313),_xlpm.cleanRaw,SUBSTITUTE(SUBSTITUTE(_xlpm.raw,"_PIN","."),"PIN","."),_xlpm.mainPart,MID(_xlpm.cleanRaw,2,FIND(".",_xlpm.cleanRaw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4" t="str">
        <f>_xlfn.LET(_xlpm.raw,_xlfn.XLOOKUP(A1114,SITE3!$C$4:$C$1313,SITE3!$E$4:$E$1313),_xlpm.cleanRaw,SUBSTITUTE(SUBSTITUTE(_xlpm.raw,"_PIN","."),"PIN","."),_xlpm.mainPart,MID(_xlpm.cleanRaw,2,FIND(".",_xlpm.cleanRaw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4" t="str">
        <f>_xlfn.LET(_xlpm.raw,_xlfn.XLOOKUP(A1114,SITE5!$C$4:$C$1313,SITE5!$E$4:$E$1313),_xlpm.cleanRaw,SUBSTITUTE(SUBSTITUTE(_xlpm.raw,"_PIN","."),"PIN","."),_xlpm.mainPart,MID(_xlpm.cleanRaw,2,FIND(".",_xlpm.cleanRaw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4" t="str">
        <f>""</f>
        <v/>
      </c>
      <c r="J1114" t="str">
        <f t="shared" si="17"/>
        <v>N50;VSS;;10.2999999999999;5.138;;;;</v>
      </c>
    </row>
    <row r="1115" spans="1:10">
      <c r="A1115" t="s">
        <v>3537</v>
      </c>
      <c r="B1115" t="str">
        <f>_xlfn.XLOOKUP(A1115,SITE1!$R$4:$R$1313,SITE1!$S$4:$S$1313)</f>
        <v>DMI_TXP3</v>
      </c>
      <c r="C1115" t="str" cm="1">
        <f t="array" ref="C1115">_xlfn.TEXTJOIN(",",TRUE,_xlfn.UNIQUE(TRANSPOSE(_xlfn.MAP(_xlfn.XLOOKUP(A1115,SITE1!$C$4:$C$1313,SITE1!$F$4:$L$1313),_xlfn.LAMBDA(_xlpm.x,IF(_xlpm.x&lt;&gt;"",TRIM(CLEAN(LEFT(_xlpm.x,FIND(".",_xlpm.x &amp; ".")-1))),""))))))</f>
        <v>LA2</v>
      </c>
      <c r="D1115">
        <v>8.5829999999999895</v>
      </c>
      <c r="E1115">
        <v>5.1379999999999999</v>
      </c>
      <c r="F1115" t="str">
        <f>_xlfn.LET(_xlpm.raw,_xlfn.XLOOKUP(A1115,SITE1!$C$4:$C$1313,SITE1!$E$4:$E$1313),_xlpm.cleanRaw,SUBSTITUTE(SUBSTITUTE(_xlpm.raw,"_PIN","."),"PIN","."),_xlpm.mainPart,MID(_xlpm.cleanRaw,2,FIND(".",_xlpm.cleanRaw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509031</v>
      </c>
      <c r="G1115" t="str">
        <f>_xlfn.LET(_xlpm.raw,_xlfn.XLOOKUP(A1115,SITE3!$C$4:$C$1313,SITE3!$E$4:$E$1313),_xlpm.cleanRaw,SUBSTITUTE(SUBSTITUTE(_xlpm.raw,"_PIN","."),"PIN","."),_xlpm.mainPart,MID(_xlpm.cleanRaw,2,FIND(".",_xlpm.cleanRaw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H1115" t="str">
        <f>_xlfn.LET(_xlpm.raw,_xlfn.XLOOKUP(A1115,SITE5!$C$4:$C$1313,SITE5!$E$4:$E$1313),_xlpm.cleanRaw,SUBSTITUTE(SUBSTITUTE(_xlpm.raw,"_PIN","."),"PIN","."),_xlpm.mainPart,MID(_xlpm.cleanRaw,2,FIND(".",_xlpm.cleanRaw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808045</v>
      </c>
      <c r="I1115" t="str">
        <f>""</f>
        <v/>
      </c>
      <c r="J1115" t="str">
        <f t="shared" si="17"/>
        <v>N54;DMI_TXP3;LA2;8.58299999999999;5.138;509031;505045;808045;</v>
      </c>
    </row>
    <row r="1116" spans="1:10">
      <c r="A1116" t="s">
        <v>3538</v>
      </c>
      <c r="B1116" t="str">
        <f>_xlfn.XLOOKUP(A1116,SITE1!$R$4:$R$1313,SITE1!$S$4:$S$1313)</f>
        <v>PCIEUP_4_TXN</v>
      </c>
      <c r="C1116" t="str" cm="1">
        <f t="array" ref="C1116">_xlfn.TEXTJOIN(",",TRUE,_xlfn.UNIQUE(TRANSPOSE(_xlfn.MAP(_xlfn.XLOOKUP(A1116,SITE1!$C$4:$C$1313,SITE1!$F$4:$L$1313),_xlfn.LAMBDA(_xlpm.x,IF(_xlpm.x&lt;&gt;"",TRIM(CLEAN(LEFT(_xlpm.x,FIND(".",_xlpm.x &amp; ".")-1))),""))))))</f>
        <v>CA221</v>
      </c>
      <c r="D1116">
        <v>6.8659999999999997</v>
      </c>
      <c r="E1116">
        <v>5.1379999999999999</v>
      </c>
      <c r="F1116" t="str">
        <f>_xlfn.LET(_xlpm.raw,_xlfn.XLOOKUP(A1116,SITE1!$C$4:$C$1313,SITE1!$E$4:$E$1313),_xlpm.cleanRaw,SUBSTITUTE(SUBSTITUTE(_xlpm.raw,"_PIN","."),"PIN","."),_xlpm.mainPart,MID(_xlpm.cleanRaw,2,FIND(".",_xlpm.cleanRaw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6" t="str">
        <f>_xlfn.LET(_xlpm.raw,_xlfn.XLOOKUP(A1116,SITE3!$C$4:$C$1313,SITE3!$E$4:$E$1313),_xlpm.cleanRaw,SUBSTITUTE(SUBSTITUTE(_xlpm.raw,"_PIN","."),"PIN","."),_xlpm.mainPart,MID(_xlpm.cleanRaw,2,FIND(".",_xlpm.cleanRaw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6" t="str">
        <f>_xlfn.LET(_xlpm.raw,_xlfn.XLOOKUP(A1116,SITE5!$C$4:$C$1313,SITE5!$E$4:$E$1313),_xlpm.cleanRaw,SUBSTITUTE(SUBSTITUTE(_xlpm.raw,"_PIN","."),"PIN","."),_xlpm.mainPart,MID(_xlpm.cleanRaw,2,FIND(".",_xlpm.cleanRaw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6" t="str">
        <f>""</f>
        <v/>
      </c>
      <c r="J1116" t="str">
        <f t="shared" si="17"/>
        <v>N58;PCIEUP_4_TXN;CA221;6.866;5.138;;;;</v>
      </c>
    </row>
    <row r="1117" spans="1:10">
      <c r="A1117" t="s">
        <v>4762</v>
      </c>
      <c r="B1117" t="str">
        <f>_xlfn.XLOOKUP(A1117,SITE1!$R$4:$R$1313,SITE1!$S$4:$S$1313)</f>
        <v>PCIEUP_5_TXN</v>
      </c>
      <c r="C1117" t="str" cm="1">
        <f t="array" ref="C1117">_xlfn.TEXTJOIN(",",TRUE,_xlfn.UNIQUE(TRANSPOSE(_xlfn.MAP(_xlfn.XLOOKUP(A1117,SITE1!$C$4:$C$1313,SITE1!$F$4:$L$1313),_xlfn.LAMBDA(_xlpm.x,IF(_xlpm.x&lt;&gt;"",TRIM(CLEAN(LEFT(_xlpm.x,FIND(".",_xlpm.x &amp; ".")-1))),""))))))</f>
        <v>CA223</v>
      </c>
      <c r="D1117">
        <v>5.149</v>
      </c>
      <c r="E1117">
        <v>5.1379999999999999</v>
      </c>
      <c r="F1117" t="str">
        <f>_xlfn.LET(_xlpm.raw,_xlfn.XLOOKUP(A1117,SITE1!$C$4:$C$1313,SITE1!$E$4:$E$1313),_xlpm.cleanRaw,SUBSTITUTE(SUBSTITUTE(_xlpm.raw,"_PIN","."),"PIN","."),_xlpm.mainPart,MID(_xlpm.cleanRaw,2,FIND(".",_xlpm.cleanRaw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7" t="str">
        <f>_xlfn.LET(_xlpm.raw,_xlfn.XLOOKUP(A1117,SITE3!$C$4:$C$1313,SITE3!$E$4:$E$1313),_xlpm.cleanRaw,SUBSTITUTE(SUBSTITUTE(_xlpm.raw,"_PIN","."),"PIN","."),_xlpm.mainPart,MID(_xlpm.cleanRaw,2,FIND(".",_xlpm.cleanRaw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7" t="str">
        <f>_xlfn.LET(_xlpm.raw,_xlfn.XLOOKUP(A1117,SITE5!$C$4:$C$1313,SITE5!$E$4:$E$1313),_xlpm.cleanRaw,SUBSTITUTE(SUBSTITUTE(_xlpm.raw,"_PIN","."),"PIN","."),_xlpm.mainPart,MID(_xlpm.cleanRaw,2,FIND(".",_xlpm.cleanRaw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7" t="str">
        <f>""</f>
        <v/>
      </c>
      <c r="J1117" t="str">
        <f t="shared" si="17"/>
        <v>N61;PCIEUP_5_TXN;CA223;5.149;5.138;;;;</v>
      </c>
    </row>
    <row r="1118" spans="1:10">
      <c r="A1118" t="s">
        <v>4690</v>
      </c>
      <c r="B1118" t="str">
        <f>_xlfn.XLOOKUP(A1118,SITE1!$R$4:$R$1313,SITE1!$S$4:$S$1313)</f>
        <v>PCIEUP_10_TXN</v>
      </c>
      <c r="C1118" t="str" cm="1">
        <f t="array" ref="C1118">_xlfn.TEXTJOIN(",",TRUE,_xlfn.UNIQUE(TRANSPOSE(_xlfn.MAP(_xlfn.XLOOKUP(A1118,SITE1!$C$4:$C$1313,SITE1!$F$4:$L$1313),_xlfn.LAMBDA(_xlpm.x,IF(_xlpm.x&lt;&gt;"",TRIM(CLEAN(LEFT(_xlpm.x,FIND(".",_xlpm.x &amp; ".")-1))),""))))))</f>
        <v>CA229</v>
      </c>
      <c r="D1118">
        <v>3.4319999999999902</v>
      </c>
      <c r="E1118">
        <v>5.1379999999999999</v>
      </c>
      <c r="F1118" t="str">
        <f>_xlfn.LET(_xlpm.raw,_xlfn.XLOOKUP(A1118,SITE1!$C$4:$C$1313,SITE1!$E$4:$E$1313),_xlpm.cleanRaw,SUBSTITUTE(SUBSTITUTE(_xlpm.raw,"_PIN","."),"PIN","."),_xlpm.mainPart,MID(_xlpm.cleanRaw,2,FIND(".",_xlpm.cleanRaw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8" t="str">
        <f>_xlfn.LET(_xlpm.raw,_xlfn.XLOOKUP(A1118,SITE3!$C$4:$C$1313,SITE3!$E$4:$E$1313),_xlpm.cleanRaw,SUBSTITUTE(SUBSTITUTE(_xlpm.raw,"_PIN","."),"PIN","."),_xlpm.mainPart,MID(_xlpm.cleanRaw,2,FIND(".",_xlpm.cleanRaw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8" t="str">
        <f>_xlfn.LET(_xlpm.raw,_xlfn.XLOOKUP(A1118,SITE5!$C$4:$C$1313,SITE5!$E$4:$E$1313),_xlpm.cleanRaw,SUBSTITUTE(SUBSTITUTE(_xlpm.raw,"_PIN","."),"PIN","."),_xlpm.mainPart,MID(_xlpm.cleanRaw,2,FIND(".",_xlpm.cleanRaw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8" t="str">
        <f>""</f>
        <v/>
      </c>
      <c r="J1118" t="str">
        <f t="shared" si="17"/>
        <v>N65;PCIEUP_10_TXN;CA229;3.43199999999999;5.138;;;;</v>
      </c>
    </row>
    <row r="1119" spans="1:10">
      <c r="A1119" t="s">
        <v>3530</v>
      </c>
      <c r="B1119" t="str">
        <f>_xlfn.XLOOKUP(A1119,SITE1!$R$4:$R$1313,SITE1!$S$4:$S$1313)</f>
        <v>VSS</v>
      </c>
      <c r="C1119" t="str" cm="1">
        <f t="array" ref="C1119">_xlfn.TEXTJOIN(",",TRUE,_xlfn.UNIQUE(TRANSPOSE(_xlfn.MAP(_xlfn.XLOOKUP(A1119,SITE1!$C$4:$C$1313,SITE1!$F$4:$L$1313),_xlfn.LAMBDA(_xlpm.x,IF(_xlpm.x&lt;&gt;"",TRIM(CLEAN(LEFT(_xlpm.x,FIND(".",_xlpm.x &amp; ".")-1))),""))))))</f>
        <v/>
      </c>
      <c r="D1119">
        <v>1.6599999999999899</v>
      </c>
      <c r="E1119">
        <v>5.3099999999999898</v>
      </c>
      <c r="F1119" t="str">
        <f>_xlfn.LET(_xlpm.raw,_xlfn.XLOOKUP(A1119,SITE1!$C$4:$C$1313,SITE1!$E$4:$E$1313),_xlpm.cleanRaw,SUBSTITUTE(SUBSTITUTE(_xlpm.raw,"_PIN","."),"PIN","."),_xlpm.mainPart,MID(_xlpm.cleanRaw,2,FIND(".",_xlpm.cleanRaw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9" t="str">
        <f>_xlfn.LET(_xlpm.raw,_xlfn.XLOOKUP(A1119,SITE3!$C$4:$C$1313,SITE3!$E$4:$E$1313),_xlpm.cleanRaw,SUBSTITUTE(SUBSTITUTE(_xlpm.raw,"_PIN","."),"PIN","."),_xlpm.mainPart,MID(_xlpm.cleanRaw,2,FIND(".",_xlpm.cleanRaw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9" t="str">
        <f>_xlfn.LET(_xlpm.raw,_xlfn.XLOOKUP(A1119,SITE5!$C$4:$C$1313,SITE5!$E$4:$E$1313),_xlpm.cleanRaw,SUBSTITUTE(SUBSTITUTE(_xlpm.raw,"_PIN","."),"PIN","."),_xlpm.mainPart,MID(_xlpm.cleanRaw,2,FIND(".",_xlpm.cleanRaw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9" t="str">
        <f>""</f>
        <v/>
      </c>
      <c r="J1119" t="str">
        <f t="shared" si="17"/>
        <v>N68;VSS;;1.65999999999999;5.30999999999999;;;;</v>
      </c>
    </row>
    <row r="1120" spans="1:10">
      <c r="A1120" t="s">
        <v>3532</v>
      </c>
      <c r="B1120" t="str">
        <f>_xlfn.XLOOKUP(A1120,SITE1!$R$4:$R$1313,SITE1!$S$4:$S$1313)</f>
        <v>PCIE_17_UP_5_SATA_5_TXN</v>
      </c>
      <c r="C1120" t="str" cm="1">
        <f t="array" ref="C1120">_xlfn.TEXTJOIN(",",TRUE,_xlfn.UNIQUE(TRANSPOSE(_xlfn.MAP(_xlfn.XLOOKUP(A1120,SITE1!$C$4:$C$1313,SITE1!$F$4:$L$1313),_xlfn.LAMBDA(_xlpm.x,IF(_xlpm.x&lt;&gt;"",TRIM(CLEAN(LEFT(_xlpm.x,FIND(".",_xlpm.x &amp; ".")-1))),""))))))</f>
        <v>CA251</v>
      </c>
      <c r="D1120">
        <v>0.82999999999999796</v>
      </c>
      <c r="E1120">
        <v>5.3099999999999898</v>
      </c>
      <c r="F1120" t="str">
        <f>_xlfn.LET(_xlpm.raw,_xlfn.XLOOKUP(A1120,SITE1!$C$4:$C$1313,SITE1!$E$4:$E$1313),_xlpm.cleanRaw,SUBSTITUTE(SUBSTITUTE(_xlpm.raw,"_PIN","."),"PIN","."),_xlpm.mainPart,MID(_xlpm.cleanRaw,2,FIND(".",_xlpm.cleanRaw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0" t="str">
        <f>_xlfn.LET(_xlpm.raw,_xlfn.XLOOKUP(A1120,SITE3!$C$4:$C$1313,SITE3!$E$4:$E$1313),_xlpm.cleanRaw,SUBSTITUTE(SUBSTITUTE(_xlpm.raw,"_PIN","."),"PIN","."),_xlpm.mainPart,MID(_xlpm.cleanRaw,2,FIND(".",_xlpm.cleanRaw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0" t="str">
        <f>_xlfn.LET(_xlpm.raw,_xlfn.XLOOKUP(A1120,SITE5!$C$4:$C$1313,SITE5!$E$4:$E$1313),_xlpm.cleanRaw,SUBSTITUTE(SUBSTITUTE(_xlpm.raw,"_PIN","."),"PIN","."),_xlpm.mainPart,MID(_xlpm.cleanRaw,2,FIND(".",_xlpm.cleanRaw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0" t="str">
        <f>""</f>
        <v/>
      </c>
      <c r="J1120" t="str">
        <f t="shared" si="17"/>
        <v>N70;PCIE_17_UP_5_SATA_5_TXN;CA251;0.829999999999998;5.30999999999999;;;;</v>
      </c>
    </row>
    <row r="1121" spans="1:10">
      <c r="A1121" t="s">
        <v>3527</v>
      </c>
      <c r="B1121" t="str">
        <f>_xlfn.XLOOKUP(A1121,SITE1!$R$4:$R$1313,SITE1!$S$4:$S$1313)</f>
        <v>PCIE_17_UP_5_SATA_5_TXP</v>
      </c>
      <c r="C1121" t="str" cm="1">
        <f t="array" ref="C1121">_xlfn.TEXTJOIN(",",TRUE,_xlfn.UNIQUE(TRANSPOSE(_xlfn.MAP(_xlfn.XLOOKUP(A1121,SITE1!$C$4:$C$1313,SITE1!$F$4:$L$1313),_xlfn.LAMBDA(_xlpm.x,IF(_xlpm.x&lt;&gt;"",TRIM(CLEAN(LEFT(_xlpm.x,FIND(".",_xlpm.x &amp; ".")-1))),""))))))</f>
        <v>CA252</v>
      </c>
      <c r="D1121">
        <v>0</v>
      </c>
      <c r="E1121">
        <v>5.3099999999999898</v>
      </c>
      <c r="F1121" t="str">
        <f>_xlfn.LET(_xlpm.raw,_xlfn.XLOOKUP(A1121,SITE1!$C$4:$C$1313,SITE1!$E$4:$E$1313),_xlpm.cleanRaw,SUBSTITUTE(SUBSTITUTE(_xlpm.raw,"_PIN","."),"PIN","."),_xlpm.mainPart,MID(_xlpm.cleanRaw,2,FIND(".",_xlpm.cleanRaw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1" t="str">
        <f>_xlfn.LET(_xlpm.raw,_xlfn.XLOOKUP(A1121,SITE3!$C$4:$C$1313,SITE3!$E$4:$E$1313),_xlpm.cleanRaw,SUBSTITUTE(SUBSTITUTE(_xlpm.raw,"_PIN","."),"PIN","."),_xlpm.mainPart,MID(_xlpm.cleanRaw,2,FIND(".",_xlpm.cleanRaw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1" t="str">
        <f>_xlfn.LET(_xlpm.raw,_xlfn.XLOOKUP(A1121,SITE5!$C$4:$C$1313,SITE5!$E$4:$E$1313),_xlpm.cleanRaw,SUBSTITUTE(SUBSTITUTE(_xlpm.raw,"_PIN","."),"PIN","."),_xlpm.mainPart,MID(_xlpm.cleanRaw,2,FIND(".",_xlpm.cleanRaw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1" t="str">
        <f>""</f>
        <v/>
      </c>
      <c r="J1121" t="str">
        <f t="shared" si="17"/>
        <v>N72;PCIE_17_UP_5_SATA_5_TXP;CA252;0;5.30999999999999;;;;</v>
      </c>
    </row>
    <row r="1122" spans="1:10">
      <c r="A1122" t="s">
        <v>4075</v>
      </c>
      <c r="B1122" t="str">
        <f>_xlfn.XLOOKUP(A1122,SITE1!$R$4:$R$1313,SITE1!$S$4:$S$1313)</f>
        <v>GPP_A_6_SERIRQ_ESPI_CS1B</v>
      </c>
      <c r="C1122" t="str" cm="1">
        <f t="array" ref="C1122">_xlfn.TEXTJOIN(",",TRUE,_xlfn.UNIQUE(TRANSPOSE(_xlfn.MAP(_xlfn.XLOOKUP(A1122,SITE1!$C$4:$C$1313,SITE1!$F$4:$L$1313),_xlfn.LAMBDA(_xlpm.x,IF(_xlpm.x&lt;&gt;"",TRIM(CLEAN(LEFT(_xlpm.x,FIND(".",_xlpm.x &amp; ".")-1))),""))))))</f>
        <v/>
      </c>
      <c r="D1122">
        <v>32.204999999999998</v>
      </c>
      <c r="E1122">
        <v>5.8099999999999898</v>
      </c>
      <c r="F1122" t="str">
        <f>_xlfn.LET(_xlpm.raw,_xlfn.XLOOKUP(A1122,SITE1!$C$4:$C$1313,SITE1!$E$4:$E$1313),_xlpm.cleanRaw,SUBSTITUTE(SUBSTITUTE(_xlpm.raw,"_PIN","."),"PIN","."),_xlpm.mainPart,MID(_xlpm.cleanRaw,2,FIND(".",_xlpm.cleanRaw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1122" t="str">
        <f>_xlfn.LET(_xlpm.raw,_xlfn.XLOOKUP(A1122,SITE3!$C$4:$C$1313,SITE3!$E$4:$E$1313),_xlpm.cleanRaw,SUBSTITUTE(SUBSTITUTE(_xlpm.raw,"_PIN","."),"PIN","."),_xlpm.mainPart,MID(_xlpm.cleanRaw,2,FIND(".",_xlpm.cleanRaw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1122" t="str">
        <f>_xlfn.LET(_xlpm.raw,_xlfn.XLOOKUP(A1122,SITE5!$C$4:$C$1313,SITE5!$E$4:$E$1313),_xlpm.cleanRaw,SUBSTITUTE(SUBSTITUTE(_xlpm.raw,"_PIN","."),"PIN","."),_xlpm.mainPart,MID(_xlpm.cleanRaw,2,FIND(".",_xlpm.cleanRaw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703036</v>
      </c>
      <c r="I1122" t="str">
        <f>""</f>
        <v/>
      </c>
      <c r="J1122" t="str">
        <f t="shared" si="17"/>
        <v>P2;GPP_A_6_SERIRQ_ESPI_CS1B;;32.205;5.80999999999999;607036;804036;703036;</v>
      </c>
    </row>
    <row r="1123" spans="1:10">
      <c r="A1123" t="s">
        <v>4073</v>
      </c>
      <c r="B1123" t="str">
        <f>_xlfn.XLOOKUP(A1123,SITE1!$R$4:$R$1313,SITE1!$S$4:$S$1313)</f>
        <v>GPP_A_5_LFRAMEB_ESPI_CS0B</v>
      </c>
      <c r="C1123" t="str" cm="1">
        <f t="array" ref="C1123">_xlfn.TEXTJOIN(",",TRUE,_xlfn.UNIQUE(TRANSPOSE(_xlfn.MAP(_xlfn.XLOOKUP(A1123,SITE1!$C$4:$C$1313,SITE1!$F$4:$L$1313),_xlfn.LAMBDA(_xlpm.x,IF(_xlpm.x&lt;&gt;"",TRIM(CLEAN(LEFT(_xlpm.x,FIND(".",_xlpm.x &amp; ".")-1))),""))))))</f>
        <v/>
      </c>
      <c r="D1123">
        <v>31.375</v>
      </c>
      <c r="E1123">
        <v>5.8099999999999898</v>
      </c>
      <c r="F1123" t="str">
        <f>_xlfn.LET(_xlpm.raw,_xlfn.XLOOKUP(A1123,SITE1!$C$4:$C$1313,SITE1!$E$4:$E$1313),_xlpm.cleanRaw,SUBSTITUTE(SUBSTITUTE(_xlpm.raw,"_PIN","."),"PIN","."),_xlpm.mainPart,MID(_xlpm.cleanRaw,2,FIND(".",_xlpm.cleanRaw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1123" t="str">
        <f>_xlfn.LET(_xlpm.raw,_xlfn.XLOOKUP(A1123,SITE3!$C$4:$C$1313,SITE3!$E$4:$E$1313),_xlpm.cleanRaw,SUBSTITUTE(SUBSTITUTE(_xlpm.raw,"_PIN","."),"PIN","."),_xlpm.mainPart,MID(_xlpm.cleanRaw,2,FIND(".",_xlpm.cleanRaw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802060</v>
      </c>
      <c r="H1123" t="str">
        <f>_xlfn.LET(_xlpm.raw,_xlfn.XLOOKUP(A1123,SITE5!$C$4:$C$1313,SITE5!$E$4:$E$1313),_xlpm.cleanRaw,SUBSTITUTE(SUBSTITUTE(_xlpm.raw,"_PIN","."),"PIN","."),_xlpm.mainPart,MID(_xlpm.cleanRaw,2,FIND(".",_xlpm.cleanRaw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1123" t="str">
        <f>""</f>
        <v/>
      </c>
      <c r="J1123" t="str">
        <f t="shared" si="17"/>
        <v>P4;GPP_A_5_LFRAMEB_ESPI_CS0B;;31.375;5.80999999999999;605058;802060;705058;</v>
      </c>
    </row>
    <row r="1124" spans="1:10">
      <c r="A1124" t="s">
        <v>14</v>
      </c>
      <c r="B1124" t="str">
        <f>_xlfn.XLOOKUP(A1124,SITE1!$R$4:$R$1313,SITE1!$S$4:$S$1313)</f>
        <v>SLP_SUSB</v>
      </c>
      <c r="C1124" t="str" cm="1">
        <f t="array" ref="C1124">_xlfn.TEXTJOIN(",",TRUE,_xlfn.UNIQUE(TRANSPOSE(_xlfn.MAP(_xlfn.XLOOKUP(A1124,SITE1!$C$4:$C$1313,SITE1!$F$4:$L$1313),_xlfn.LAMBDA(_xlpm.x,IF(_xlpm.x&lt;&gt;"",TRIM(CLEAN(LEFT(_xlpm.x,FIND(".",_xlpm.x &amp; ".")-1))),""))))))</f>
        <v/>
      </c>
      <c r="D1124">
        <v>30.045999999999999</v>
      </c>
      <c r="E1124">
        <v>5.6329999999999902</v>
      </c>
      <c r="F1124" t="str">
        <f>_xlfn.LET(_xlpm.raw,_xlfn.XLOOKUP(A1124,SITE1!$C$4:$C$1313,SITE1!$E$4:$E$1313),_xlpm.cleanRaw,SUBSTITUTE(SUBSTITUTE(_xlpm.raw,"_PIN","."),"PIN","."),_xlpm.mainPart,MID(_xlpm.cleanRaw,2,FIND(".",_xlpm.cleanRaw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1124" t="str">
        <f>_xlfn.LET(_xlpm.raw,_xlfn.XLOOKUP(A1124,SITE3!$C$4:$C$1313,SITE3!$E$4:$E$1313),_xlpm.cleanRaw,SUBSTITUTE(SUBSTITUTE(_xlpm.raw,"_PIN","."),"PIN","."),_xlpm.mainPart,MID(_xlpm.cleanRaw,2,FIND(".",_xlpm.cleanRaw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803124</v>
      </c>
      <c r="H1124" t="str">
        <f>_xlfn.LET(_xlpm.raw,_xlfn.XLOOKUP(A1124,SITE5!$C$4:$C$1313,SITE5!$E$4:$E$1313),_xlpm.cleanRaw,SUBSTITUTE(SUBSTITUTE(_xlpm.raw,"_PIN","."),"PIN","."),_xlpm.mainPart,MID(_xlpm.cleanRaw,2,FIND(".",_xlpm.cleanRaw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704124</v>
      </c>
      <c r="I1124" t="str">
        <f>""</f>
        <v/>
      </c>
      <c r="J1124" t="str">
        <f t="shared" si="17"/>
        <v>P7;SLP_SUSB;;30.046;5.63299999999999;606124;803124;704124;</v>
      </c>
    </row>
    <row r="1125" spans="1:10">
      <c r="A1125" t="s">
        <v>17</v>
      </c>
      <c r="B1125" t="str">
        <f>_xlfn.XLOOKUP(A1125,SITE1!$R$4:$R$1313,SITE1!$S$4:$S$1313)</f>
        <v>RTESTB</v>
      </c>
      <c r="C1125" t="str" cm="1">
        <f t="array" ref="C1125">_xlfn.TEXTJOIN(",",TRUE,_xlfn.UNIQUE(TRANSPOSE(_xlfn.MAP(_xlfn.XLOOKUP(A1125,SITE1!$C$4:$C$1313,SITE1!$F$4:$L$1313),_xlfn.LAMBDA(_xlpm.x,IF(_xlpm.x&lt;&gt;"",TRIM(CLEAN(LEFT(_xlpm.x,FIND(".",_xlpm.x &amp; ".")-1))),""))))))</f>
        <v/>
      </c>
      <c r="D1125">
        <v>28.329000000000001</v>
      </c>
      <c r="E1125">
        <v>5.6329999999999902</v>
      </c>
      <c r="F1125" t="str">
        <f>_xlfn.LET(_xlpm.raw,_xlfn.XLOOKUP(A1125,SITE1!$C$4:$C$1313,SITE1!$E$4:$E$1313),_xlpm.cleanRaw,SUBSTITUTE(SUBSTITUTE(_xlpm.raw,"_PIN","."),"PIN","."),_xlpm.mainPart,MID(_xlpm.cleanRaw,2,FIND(".",_xlpm.cleanRaw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1125" t="str">
        <f>_xlfn.LET(_xlpm.raw,_xlfn.XLOOKUP(A1125,SITE3!$C$4:$C$1313,SITE3!$E$4:$E$1313),_xlpm.cleanRaw,SUBSTITUTE(SUBSTITUTE(_xlpm.raw,"_PIN","."),"PIN","."),_xlpm.mainPart,MID(_xlpm.cleanRaw,2,FIND(".",_xlpm.cleanRaw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803123</v>
      </c>
      <c r="H1125" t="str">
        <f>_xlfn.LET(_xlpm.raw,_xlfn.XLOOKUP(A1125,SITE5!$C$4:$C$1313,SITE5!$E$4:$E$1313),_xlpm.cleanRaw,SUBSTITUTE(SUBSTITUTE(_xlpm.raw,"_PIN","."),"PIN","."),_xlpm.mainPart,MID(_xlpm.cleanRaw,2,FIND(".",_xlpm.cleanRaw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704123</v>
      </c>
      <c r="I1125" t="str">
        <f>""</f>
        <v/>
      </c>
      <c r="J1125" t="str">
        <f t="shared" si="17"/>
        <v>P11;RTESTB;;28.329;5.63299999999999;606123;803123;704123;</v>
      </c>
    </row>
    <row r="1126" spans="1:10">
      <c r="A1126" t="s">
        <v>3520</v>
      </c>
      <c r="B1126" t="str">
        <f>_xlfn.XLOOKUP(A1126,SITE1!$R$4:$R$1313,SITE1!$S$4:$S$1313)</f>
        <v>RSMRSTB</v>
      </c>
      <c r="C1126" t="str" cm="1">
        <f t="array" ref="C1126">_xlfn.TEXTJOIN(",",TRUE,_xlfn.UNIQUE(TRANSPOSE(_xlfn.MAP(_xlfn.XLOOKUP(A1126,SITE1!$C$4:$C$1313,SITE1!$F$4:$L$1313),_xlfn.LAMBDA(_xlpm.x,IF(_xlpm.x&lt;&gt;"",TRIM(CLEAN(LEFT(_xlpm.x,FIND(".",_xlpm.x &amp; ".")-1))),""))))))</f>
        <v>JA1</v>
      </c>
      <c r="D1126">
        <v>26.611999999999998</v>
      </c>
      <c r="E1126">
        <v>5.6329999999999902</v>
      </c>
      <c r="F1126" t="str">
        <f>_xlfn.LET(_xlpm.raw,_xlfn.XLOOKUP(A1126,SITE1!$C$4:$C$1313,SITE1!$E$4:$E$1313),_xlpm.cleanRaw,SUBSTITUTE(SUBSTITUTE(_xlpm.raw,"_PIN","."),"PIN","."),_xlpm.mainPart,MID(_xlpm.cleanRaw,2,FIND(".",_xlpm.cleanRaw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1126" t="str">
        <f>_xlfn.LET(_xlpm.raw,_xlfn.XLOOKUP(A1126,SITE3!$C$4:$C$1313,SITE3!$E$4:$E$1313),_xlpm.cleanRaw,SUBSTITUTE(SUBSTITUTE(_xlpm.raw,"_PIN","."),"PIN","."),_xlpm.mainPart,MID(_xlpm.cleanRaw,2,FIND(".",_xlpm.cleanRaw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805043</v>
      </c>
      <c r="H1126" t="str">
        <f>_xlfn.LET(_xlpm.raw,_xlfn.XLOOKUP(A1126,SITE5!$C$4:$C$1313,SITE5!$E$4:$E$1313),_xlpm.cleanRaw,SUBSTITUTE(SUBSTITUTE(_xlpm.raw,"_PIN","."),"PIN","."),_xlpm.mainPart,MID(_xlpm.cleanRaw,2,FIND(".",_xlpm.cleanRaw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705042</v>
      </c>
      <c r="I1126" t="str">
        <f>""</f>
        <v/>
      </c>
      <c r="J1126" t="str">
        <f t="shared" si="17"/>
        <v>P15;RSMRSTB;JA1;26.612;5.63299999999999;605050;805043;705042;</v>
      </c>
    </row>
    <row r="1127" spans="1:10">
      <c r="A1127" t="s">
        <v>3878</v>
      </c>
      <c r="B1127" t="str">
        <f>_xlfn.XLOOKUP(A1127,SITE1!$R$4:$R$1313,SITE1!$S$4:$S$1313)</f>
        <v>AZA_BCLK</v>
      </c>
      <c r="C1127" t="str" cm="1">
        <f t="array" ref="C1127">_xlfn.TEXTJOIN(",",TRUE,_xlfn.UNIQUE(TRANSPOSE(_xlfn.MAP(_xlfn.XLOOKUP(A1127,SITE1!$C$4:$C$1313,SITE1!$F$4:$L$1313),_xlfn.LAMBDA(_xlpm.x,IF(_xlpm.x&lt;&gt;"",TRIM(CLEAN(LEFT(_xlpm.x,FIND(".",_xlpm.x &amp; ".")-1))),""))))))</f>
        <v/>
      </c>
      <c r="D1127">
        <v>24.895</v>
      </c>
      <c r="E1127">
        <v>5.6329999999999902</v>
      </c>
      <c r="F1127" t="str">
        <f>_xlfn.LET(_xlpm.raw,_xlfn.XLOOKUP(A1127,SITE1!$C$4:$C$1313,SITE1!$E$4:$E$1313),_xlpm.cleanRaw,SUBSTITUTE(SUBSTITUTE(_xlpm.raw,"_PIN","."),"PIN","."),_xlpm.mainPart,MID(_xlpm.cleanRaw,2,FIND(".",_xlpm.cleanRaw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1127" t="str">
        <f>_xlfn.LET(_xlpm.raw,_xlfn.XLOOKUP(A1127,SITE3!$C$4:$C$1313,SITE3!$E$4:$E$1313),_xlpm.cleanRaw,SUBSTITUTE(SUBSTITUTE(_xlpm.raw,"_PIN","."),"PIN","."),_xlpm.mainPart,MID(_xlpm.cleanRaw,2,FIND(".",_xlpm.cleanRaw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803100</v>
      </c>
      <c r="H1127" t="str">
        <f>_xlfn.LET(_xlpm.raw,_xlfn.XLOOKUP(A1127,SITE5!$C$4:$C$1313,SITE5!$E$4:$E$1313),_xlpm.cleanRaw,SUBSTITUTE(SUBSTITUTE(_xlpm.raw,"_PIN","."),"PIN","."),_xlpm.mainPart,MID(_xlpm.cleanRaw,2,FIND(".",_xlpm.cleanRaw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704100</v>
      </c>
      <c r="I1127" t="str">
        <f>""</f>
        <v/>
      </c>
      <c r="J1127" t="str">
        <f t="shared" si="17"/>
        <v>P18;AZA_BCLK;;24.895;5.63299999999999;606100;803100;704100;</v>
      </c>
    </row>
    <row r="1128" spans="1:10">
      <c r="A1128" t="s">
        <v>4538</v>
      </c>
      <c r="B1128" t="str">
        <f>_xlfn.XLOOKUP(A1128,SITE1!$R$4:$R$1313,SITE1!$S$4:$S$1313)</f>
        <v>LDOMON</v>
      </c>
      <c r="C1128" t="str" cm="1">
        <f t="array" ref="C1128">_xlfn.TEXTJOIN(",",TRUE,_xlfn.UNIQUE(TRANSPOSE(_xlfn.MAP(_xlfn.XLOOKUP(A1128,SITE1!$C$4:$C$1313,SITE1!$F$4:$L$1313),_xlfn.LAMBDA(_xlpm.x,IF(_xlpm.x&lt;&gt;"",TRIM(CLEAN(LEFT(_xlpm.x,FIND(".",_xlpm.x &amp; ".")-1))),""))))))</f>
        <v/>
      </c>
      <c r="D1128">
        <v>23.177999999999901</v>
      </c>
      <c r="E1128">
        <v>5.6329999999999902</v>
      </c>
      <c r="F1128" t="str">
        <f>_xlfn.LET(_xlpm.raw,_xlfn.XLOOKUP(A1128,SITE1!$C$4:$C$1313,SITE1!$E$4:$E$1313),_xlpm.cleanRaw,SUBSTITUTE(SUBSTITUTE(_xlpm.raw,"_PIN","."),"PIN","."),_xlpm.mainPart,MID(_xlpm.cleanRaw,2,FIND(".",_xlpm.cleanRaw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1128" t="str">
        <f>_xlfn.LET(_xlpm.raw,_xlfn.XLOOKUP(A1128,SITE3!$C$4:$C$1313,SITE3!$E$4:$E$1313),_xlpm.cleanRaw,SUBSTITUTE(SUBSTITUTE(_xlpm.raw,"_PIN","."),"PIN","."),_xlpm.mainPart,MID(_xlpm.cleanRaw,2,FIND(".",_xlpm.cleanRaw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805079</v>
      </c>
      <c r="H1128" t="str">
        <f>_xlfn.LET(_xlpm.raw,_xlfn.XLOOKUP(A1128,SITE5!$C$4:$C$1313,SITE5!$E$4:$E$1313),_xlpm.cleanRaw,SUBSTITUTE(SUBSTITUTE(_xlpm.raw,"_PIN","."),"PIN","."),_xlpm.mainPart,MID(_xlpm.cleanRaw,2,FIND(".",_xlpm.cleanRaw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1128" t="str">
        <f>""</f>
        <v/>
      </c>
      <c r="J1128" t="str">
        <f t="shared" si="17"/>
        <v>P22;LDOMON;;23.1779999999999;5.63299999999999;608079;805079;702079;</v>
      </c>
    </row>
    <row r="1129" spans="1:10">
      <c r="A1129" t="s">
        <v>4850</v>
      </c>
      <c r="B1129" t="str">
        <f>_xlfn.XLOOKUP(A1129,SITE1!$R$4:$R$1313,SITE1!$S$4:$S$1313)</f>
        <v>TD_ANODE</v>
      </c>
      <c r="C1129" t="str" cm="1">
        <f t="array" ref="C1129">_xlfn.TEXTJOIN(",",TRUE,_xlfn.UNIQUE(TRANSPOSE(_xlfn.MAP(_xlfn.XLOOKUP(A1129,SITE1!$C$4:$C$1313,SITE1!$F$4:$L$1313),_xlfn.LAMBDA(_xlpm.x,IF(_xlpm.x&lt;&gt;"",TRIM(CLEAN(LEFT(_xlpm.x,FIND(".",_xlpm.x &amp; ".")-1))),""))))))</f>
        <v>RA6,RA4,KA1</v>
      </c>
      <c r="D1129">
        <v>21.460999999999999</v>
      </c>
      <c r="E1129">
        <v>5.6329999999999902</v>
      </c>
      <c r="F1129" t="str">
        <f>_xlfn.LET(_xlpm.raw,_xlfn.XLOOKUP(A1129,SITE1!$C$4:$C$1313,SITE1!$E$4:$E$1313),_xlpm.cleanRaw,SUBSTITUTE(SUBSTITUTE(_xlpm.raw,"_PIN","."),"PIN","."),_xlpm.mainPart,MID(_xlpm.cleanRaw,2,FIND(".",_xlpm.cleanRaw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603127</v>
      </c>
      <c r="G1129" t="str">
        <f>_xlfn.LET(_xlpm.raw,_xlfn.XLOOKUP(A1129,SITE3!$C$4:$C$1313,SITE3!$E$4:$E$1313),_xlpm.cleanRaw,SUBSTITUTE(SUBSTITUTE(_xlpm.raw,"_PIN","."),"PIN","."),_xlpm.mainPart,MID(_xlpm.cleanRaw,2,FIND(".",_xlpm.cleanRaw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804039</v>
      </c>
      <c r="H1129" t="str">
        <f>_xlfn.LET(_xlpm.raw,_xlfn.XLOOKUP(A1129,SITE5!$C$4:$C$1313,SITE5!$E$4:$E$1313),_xlpm.cleanRaw,SUBSTITUTE(SUBSTITUTE(_xlpm.raw,"_PIN","."),"PIN","."),_xlpm.mainPart,MID(_xlpm.cleanRaw,2,FIND(".",_xlpm.cleanRaw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702084</v>
      </c>
      <c r="I1129" t="str">
        <f>""</f>
        <v/>
      </c>
      <c r="J1129" t="str">
        <f t="shared" si="17"/>
        <v>P26;TD_ANODE;RA6,RA4,KA1;21.461;5.63299999999999;603127;804039;702084;</v>
      </c>
    </row>
    <row r="1130" spans="1:10">
      <c r="A1130" t="s">
        <v>3480</v>
      </c>
      <c r="B1130" t="str">
        <f>_xlfn.XLOOKUP(A1130,SITE1!$R$4:$R$1313,SITE1!$S$4:$S$1313)</f>
        <v>FPF1_VREF</v>
      </c>
      <c r="C1130" t="str" cm="1">
        <f t="array" ref="C1130">_xlfn.TEXTJOIN(",",TRUE,_xlfn.UNIQUE(TRANSPOSE(_xlfn.MAP(_xlfn.XLOOKUP(A1130,SITE1!$C$4:$C$1313,SITE1!$F$4:$L$1313),_xlfn.LAMBDA(_xlpm.x,IF(_xlpm.x&lt;&gt;"",TRIM(CLEAN(LEFT(_xlpm.x,FIND(".",_xlpm.x &amp; ".")-1))),""))))))</f>
        <v/>
      </c>
      <c r="D1130">
        <v>19.744</v>
      </c>
      <c r="E1130">
        <v>5.6329999999999902</v>
      </c>
      <c r="F1130" t="str">
        <f>_xlfn.LET(_xlpm.raw,_xlfn.XLOOKUP(A1130,SITE1!$C$4:$C$1313,SITE1!$E$4:$E$1313),_xlpm.cleanRaw,SUBSTITUTE(SUBSTITUTE(_xlpm.raw,"_PIN","."),"PIN","."),_xlpm.mainPart,MID(_xlpm.cleanRaw,2,FIND(".",_xlpm.cleanRaw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1130" t="str">
        <f>_xlfn.LET(_xlpm.raw,_xlfn.XLOOKUP(A1130,SITE3!$C$4:$C$1313,SITE3!$E$4:$E$1313),_xlpm.cleanRaw,SUBSTITUTE(SUBSTITUTE(_xlpm.raw,"_PIN","."),"PIN","."),_xlpm.mainPart,MID(_xlpm.cleanRaw,2,FIND(".",_xlpm.cleanRaw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804008</v>
      </c>
      <c r="H1130" t="str">
        <f>_xlfn.LET(_xlpm.raw,_xlfn.XLOOKUP(A1130,SITE5!$C$4:$C$1313,SITE5!$E$4:$E$1313),_xlpm.cleanRaw,SUBSTITUTE(SUBSTITUTE(_xlpm.raw,"_PIN","."),"PIN","."),_xlpm.mainPart,MID(_xlpm.cleanRaw,2,FIND(".",_xlpm.cleanRaw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1130" t="str">
        <f>""</f>
        <v/>
      </c>
      <c r="J1130" t="str">
        <f t="shared" si="17"/>
        <v>P29;FPF1_VREF;;19.744;5.63299999999999;607008;804008;703008;</v>
      </c>
    </row>
    <row r="1131" spans="1:10">
      <c r="A1131" t="s">
        <v>16</v>
      </c>
      <c r="B1131" t="str">
        <f>_xlfn.XLOOKUP(A1131,SITE1!$R$4:$R$1313,SITE1!$S$4:$S$1313)</f>
        <v>FPF0_VREF</v>
      </c>
      <c r="C1131" t="str" cm="1">
        <f t="array" ref="C1131">_xlfn.TEXTJOIN(",",TRUE,_xlfn.UNIQUE(TRANSPOSE(_xlfn.MAP(_xlfn.XLOOKUP(A1131,SITE1!$C$4:$C$1313,SITE1!$F$4:$L$1313),_xlfn.LAMBDA(_xlpm.x,IF(_xlpm.x&lt;&gt;"",TRIM(CLEAN(LEFT(_xlpm.x,FIND(".",_xlpm.x &amp; ".")-1))),""))))))</f>
        <v/>
      </c>
      <c r="D1131">
        <v>18.026999999999902</v>
      </c>
      <c r="E1131">
        <v>5.6329999999999902</v>
      </c>
      <c r="F1131" t="str">
        <f>_xlfn.LET(_xlpm.raw,_xlfn.XLOOKUP(A1131,SITE1!$C$4:$C$1313,SITE1!$E$4:$E$1313),_xlpm.cleanRaw,SUBSTITUTE(SUBSTITUTE(_xlpm.raw,"_PIN","."),"PIN","."),_xlpm.mainPart,MID(_xlpm.cleanRaw,2,FIND(".",_xlpm.cleanRaw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1131" t="str">
        <f>_xlfn.LET(_xlpm.raw,_xlfn.XLOOKUP(A1131,SITE3!$C$4:$C$1313,SITE3!$E$4:$E$1313),_xlpm.cleanRaw,SUBSTITUTE(SUBSTITUTE(_xlpm.raw,"_PIN","."),"PIN","."),_xlpm.mainPart,MID(_xlpm.cleanRaw,2,FIND(".",_xlpm.cleanRaw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805075</v>
      </c>
      <c r="H1131" t="str">
        <f>_xlfn.LET(_xlpm.raw,_xlfn.XLOOKUP(A1131,SITE5!$C$4:$C$1313,SITE5!$E$4:$E$1313),_xlpm.cleanRaw,SUBSTITUTE(SUBSTITUTE(_xlpm.raw,"_PIN","."),"PIN","."),_xlpm.mainPart,MID(_xlpm.cleanRaw,2,FIND(".",_xlpm.cleanRaw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1131" t="str">
        <f>""</f>
        <v/>
      </c>
      <c r="J1131" t="str">
        <f t="shared" si="17"/>
        <v>P33;FPF0_VREF;;18.0269999999999;5.63299999999999;608075;805075;702075;</v>
      </c>
    </row>
    <row r="1132" spans="1:10">
      <c r="A1132" t="s">
        <v>15</v>
      </c>
      <c r="B1132" t="str">
        <f>_xlfn.XLOOKUP(A1132,SITE1!$R$4:$R$1313,SITE1!$S$4:$S$1313)</f>
        <v>RSVD</v>
      </c>
      <c r="C1132" t="str" cm="1">
        <f t="array" ref="C1132">_xlfn.TEXTJOIN(",",TRUE,_xlfn.UNIQUE(TRANSPOSE(_xlfn.MAP(_xlfn.XLOOKUP(A1132,SITE1!$C$4:$C$1313,SITE1!$F$4:$L$1313),_xlfn.LAMBDA(_xlpm.x,IF(_xlpm.x&lt;&gt;"",TRIM(CLEAN(LEFT(_xlpm.x,FIND(".",_xlpm.x &amp; ".")-1))),""))))))</f>
        <v/>
      </c>
      <c r="D1132">
        <v>16.309999999999999</v>
      </c>
      <c r="E1132">
        <v>5.6329999999999902</v>
      </c>
      <c r="F1132" t="str">
        <f>_xlfn.LET(_xlpm.raw,_xlfn.XLOOKUP(A1132,SITE1!$C$4:$C$1313,SITE1!$E$4:$E$1313),_xlpm.cleanRaw,SUBSTITUTE(SUBSTITUTE(_xlpm.raw,"_PIN","."),"PIN","."),_xlpm.mainPart,MID(_xlpm.cleanRaw,2,FIND(".",_xlpm.cleanRaw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2" t="str">
        <f>_xlfn.LET(_xlpm.raw,_xlfn.XLOOKUP(A1132,SITE3!$C$4:$C$1313,SITE3!$E$4:$E$1313),_xlpm.cleanRaw,SUBSTITUTE(SUBSTITUTE(_xlpm.raw,"_PIN","."),"PIN","."),_xlpm.mainPart,MID(_xlpm.cleanRaw,2,FIND(".",_xlpm.cleanRaw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2" t="str">
        <f>_xlfn.LET(_xlpm.raw,_xlfn.XLOOKUP(A1132,SITE5!$C$4:$C$1313,SITE5!$E$4:$E$1313),_xlpm.cleanRaw,SUBSTITUTE(SUBSTITUTE(_xlpm.raw,"_PIN","."),"PIN","."),_xlpm.mainPart,MID(_xlpm.cleanRaw,2,FIND(".",_xlpm.cleanRaw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2" t="str">
        <f>""</f>
        <v/>
      </c>
      <c r="J1132" t="str">
        <f t="shared" si="17"/>
        <v>P37;RSVD;;16.31;5.63299999999999;;;;</v>
      </c>
    </row>
    <row r="1133" spans="1:10">
      <c r="A1133" t="s">
        <v>4820</v>
      </c>
      <c r="B1133" t="str">
        <f>_xlfn.XLOOKUP(A1133,SITE1!$R$4:$R$1313,SITE1!$S$4:$S$1313)</f>
        <v>RSVD</v>
      </c>
      <c r="C1133" t="str" cm="1">
        <f t="array" ref="C1133">_xlfn.TEXTJOIN(",",TRUE,_xlfn.UNIQUE(TRANSPOSE(_xlfn.MAP(_xlfn.XLOOKUP(A1133,SITE1!$C$4:$C$1313,SITE1!$F$4:$L$1313),_xlfn.LAMBDA(_xlpm.x,IF(_xlpm.x&lt;&gt;"",TRIM(CLEAN(LEFT(_xlpm.x,FIND(".",_xlpm.x &amp; ".")-1))),""))))))</f>
        <v/>
      </c>
      <c r="D1133">
        <v>14.5929999999999</v>
      </c>
      <c r="E1133">
        <v>5.6329999999999902</v>
      </c>
      <c r="F1133" t="str">
        <f>_xlfn.LET(_xlpm.raw,_xlfn.XLOOKUP(A1133,SITE1!$C$4:$C$1313,SITE1!$E$4:$E$1313),_xlpm.cleanRaw,SUBSTITUTE(SUBSTITUTE(_xlpm.raw,"_PIN","."),"PIN","."),_xlpm.mainPart,MID(_xlpm.cleanRaw,2,FIND(".",_xlpm.cleanRaw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3" t="str">
        <f>_xlfn.LET(_xlpm.raw,_xlfn.XLOOKUP(A1133,SITE3!$C$4:$C$1313,SITE3!$E$4:$E$1313),_xlpm.cleanRaw,SUBSTITUTE(SUBSTITUTE(_xlpm.raw,"_PIN","."),"PIN","."),_xlpm.mainPart,MID(_xlpm.cleanRaw,2,FIND(".",_xlpm.cleanRaw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3" t="str">
        <f>_xlfn.LET(_xlpm.raw,_xlfn.XLOOKUP(A1133,SITE5!$C$4:$C$1313,SITE5!$E$4:$E$1313),_xlpm.cleanRaw,SUBSTITUTE(SUBSTITUTE(_xlpm.raw,"_PIN","."),"PIN","."),_xlpm.mainPart,MID(_xlpm.cleanRaw,2,FIND(".",_xlpm.cleanRaw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3" t="str">
        <f>""</f>
        <v/>
      </c>
      <c r="J1133" t="str">
        <f t="shared" si="17"/>
        <v>P40;RSVD;;14.5929999999999;5.63299999999999;;;;</v>
      </c>
    </row>
    <row r="1134" spans="1:10">
      <c r="A1134" t="s">
        <v>4821</v>
      </c>
      <c r="B1134" t="str">
        <f>_xlfn.XLOOKUP(A1134,SITE1!$R$4:$R$1313,SITE1!$S$4:$S$1313)</f>
        <v>RSVD</v>
      </c>
      <c r="C1134" t="str" cm="1">
        <f t="array" ref="C1134">_xlfn.TEXTJOIN(",",TRUE,_xlfn.UNIQUE(TRANSPOSE(_xlfn.MAP(_xlfn.XLOOKUP(A1134,SITE1!$C$4:$C$1313,SITE1!$F$4:$L$1313),_xlfn.LAMBDA(_xlpm.x,IF(_xlpm.x&lt;&gt;"",TRIM(CLEAN(LEFT(_xlpm.x,FIND(".",_xlpm.x &amp; ".")-1))),""))))))</f>
        <v/>
      </c>
      <c r="D1134">
        <v>12.8759999999999</v>
      </c>
      <c r="E1134">
        <v>5.6329999999999902</v>
      </c>
      <c r="F1134" t="str">
        <f>_xlfn.LET(_xlpm.raw,_xlfn.XLOOKUP(A1134,SITE1!$C$4:$C$1313,SITE1!$E$4:$E$1313),_xlpm.cleanRaw,SUBSTITUTE(SUBSTITUTE(_xlpm.raw,"_PIN","."),"PIN","."),_xlpm.mainPart,MID(_xlpm.cleanRaw,2,FIND(".",_xlpm.cleanRaw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4" t="str">
        <f>_xlfn.LET(_xlpm.raw,_xlfn.XLOOKUP(A1134,SITE3!$C$4:$C$1313,SITE3!$E$4:$E$1313),_xlpm.cleanRaw,SUBSTITUTE(SUBSTITUTE(_xlpm.raw,"_PIN","."),"PIN","."),_xlpm.mainPart,MID(_xlpm.cleanRaw,2,FIND(".",_xlpm.cleanRaw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4" t="str">
        <f>_xlfn.LET(_xlpm.raw,_xlfn.XLOOKUP(A1134,SITE5!$C$4:$C$1313,SITE5!$E$4:$E$1313),_xlpm.cleanRaw,SUBSTITUTE(SUBSTITUTE(_xlpm.raw,"_PIN","."),"PIN","."),_xlpm.mainPart,MID(_xlpm.cleanRaw,2,FIND(".",_xlpm.cleanRaw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4" t="str">
        <f>""</f>
        <v/>
      </c>
      <c r="J1134" t="str">
        <f t="shared" si="17"/>
        <v>P44;RSVD;;12.8759999999999;5.63299999999999;;;;</v>
      </c>
    </row>
    <row r="1135" spans="1:10">
      <c r="A1135" t="s">
        <v>4822</v>
      </c>
      <c r="B1135" t="str">
        <f>_xlfn.XLOOKUP(A1135,SITE1!$R$4:$R$1313,SITE1!$S$4:$S$1313)</f>
        <v>RSVD</v>
      </c>
      <c r="C1135" t="str" cm="1">
        <f t="array" ref="C1135">_xlfn.TEXTJOIN(",",TRUE,_xlfn.UNIQUE(TRANSPOSE(_xlfn.MAP(_xlfn.XLOOKUP(A1135,SITE1!$C$4:$C$1313,SITE1!$F$4:$L$1313),_xlfn.LAMBDA(_xlpm.x,IF(_xlpm.x&lt;&gt;"",TRIM(CLEAN(LEFT(_xlpm.x,FIND(".",_xlpm.x &amp; ".")-1))),""))))))</f>
        <v/>
      </c>
      <c r="D1135">
        <v>11.158999999999899</v>
      </c>
      <c r="E1135">
        <v>5.6329999999999902</v>
      </c>
      <c r="F1135" t="str">
        <f>_xlfn.LET(_xlpm.raw,_xlfn.XLOOKUP(A1135,SITE1!$C$4:$C$1313,SITE1!$E$4:$E$1313),_xlpm.cleanRaw,SUBSTITUTE(SUBSTITUTE(_xlpm.raw,"_PIN","."),"PIN","."),_xlpm.mainPart,MID(_xlpm.cleanRaw,2,FIND(".",_xlpm.cleanRaw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5" t="str">
        <f>_xlfn.LET(_xlpm.raw,_xlfn.XLOOKUP(A1135,SITE3!$C$4:$C$1313,SITE3!$E$4:$E$1313),_xlpm.cleanRaw,SUBSTITUTE(SUBSTITUTE(_xlpm.raw,"_PIN","."),"PIN","."),_xlpm.mainPart,MID(_xlpm.cleanRaw,2,FIND(".",_xlpm.cleanRaw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5" t="str">
        <f>_xlfn.LET(_xlpm.raw,_xlfn.XLOOKUP(A1135,SITE5!$C$4:$C$1313,SITE5!$E$4:$E$1313),_xlpm.cleanRaw,SUBSTITUTE(SUBSTITUTE(_xlpm.raw,"_PIN","."),"PIN","."),_xlpm.mainPart,MID(_xlpm.cleanRaw,2,FIND(".",_xlpm.cleanRaw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5" t="str">
        <f>""</f>
        <v/>
      </c>
      <c r="J1135" t="str">
        <f t="shared" si="17"/>
        <v>P48;RSVD;;11.1589999999999;5.63299999999999;;;;</v>
      </c>
    </row>
    <row r="1136" spans="1:10">
      <c r="A1136" t="s">
        <v>4010</v>
      </c>
      <c r="B1136" t="str">
        <f>_xlfn.XLOOKUP(A1136,SITE1!$R$4:$R$1313,SITE1!$S$4:$S$1313)</f>
        <v>DMI_TXN3</v>
      </c>
      <c r="C1136" t="str" cm="1">
        <f t="array" ref="C1136">_xlfn.TEXTJOIN(",",TRUE,_xlfn.UNIQUE(TRANSPOSE(_xlfn.MAP(_xlfn.XLOOKUP(A1136,SITE1!$C$4:$C$1313,SITE1!$F$4:$L$1313),_xlfn.LAMBDA(_xlpm.x,IF(_xlpm.x&lt;&gt;"",TRIM(CLEAN(LEFT(_xlpm.x,FIND(".",_xlpm.x &amp; ".")-1))),""))))))</f>
        <v>LA2</v>
      </c>
      <c r="D1136">
        <v>9.4420000000000002</v>
      </c>
      <c r="E1136">
        <v>5.6329999999999902</v>
      </c>
      <c r="F1136" t="str">
        <f>_xlfn.LET(_xlpm.raw,_xlfn.XLOOKUP(A1136,SITE1!$C$4:$C$1313,SITE1!$E$4:$E$1313),_xlpm.cleanRaw,SUBSTITUTE(SUBSTITUTE(_xlpm.raw,"_PIN","."),"PIN","."),_xlpm.mainPart,MID(_xlpm.cleanRaw,2,FIND(".",_xlpm.cleanRaw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509032</v>
      </c>
      <c r="G1136" t="str">
        <f>_xlfn.LET(_xlpm.raw,_xlfn.XLOOKUP(A1136,SITE3!$C$4:$C$1313,SITE3!$E$4:$E$1313),_xlpm.cleanRaw,SUBSTITUTE(SUBSTITUTE(_xlpm.raw,"_PIN","."),"PIN","."),_xlpm.mainPart,MID(_xlpm.cleanRaw,2,FIND(".",_xlpm.cleanRaw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H1136" t="str">
        <f>_xlfn.LET(_xlpm.raw,_xlfn.XLOOKUP(A1136,SITE5!$C$4:$C$1313,SITE5!$E$4:$E$1313),_xlpm.cleanRaw,SUBSTITUTE(SUBSTITUTE(_xlpm.raw,"_PIN","."),"PIN","."),_xlpm.mainPart,MID(_xlpm.cleanRaw,2,FIND(".",_xlpm.cleanRaw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808047</v>
      </c>
      <c r="I1136" t="str">
        <f>""</f>
        <v/>
      </c>
      <c r="J1136" t="str">
        <f t="shared" si="17"/>
        <v>P52;DMI_TXN3;LA2;9.442;5.63299999999999;509032;505047;808047;</v>
      </c>
    </row>
    <row r="1137" spans="1:10">
      <c r="A1137" t="s">
        <v>4681</v>
      </c>
      <c r="B1137" t="str">
        <f>_xlfn.XLOOKUP(A1137,SITE1!$R$4:$R$1313,SITE1!$S$4:$S$1313)</f>
        <v>PCIEUP_1_TXN</v>
      </c>
      <c r="C1137" t="str" cm="1">
        <f t="array" ref="C1137">_xlfn.TEXTJOIN(",",TRUE,_xlfn.UNIQUE(TRANSPOSE(_xlfn.MAP(_xlfn.XLOOKUP(A1137,SITE1!$C$4:$C$1313,SITE1!$F$4:$L$1313),_xlfn.LAMBDA(_xlpm.x,IF(_xlpm.x&lt;&gt;"",TRIM(CLEAN(LEFT(_xlpm.x,FIND(".",_xlpm.x &amp; ".")-1))),""))))))</f>
        <v>CA255</v>
      </c>
      <c r="D1137">
        <v>7.7249999999999899</v>
      </c>
      <c r="E1137">
        <v>5.6329999999999902</v>
      </c>
      <c r="F1137" t="str">
        <f>_xlfn.LET(_xlpm.raw,_xlfn.XLOOKUP(A1137,SITE1!$C$4:$C$1313,SITE1!$E$4:$E$1313),_xlpm.cleanRaw,SUBSTITUTE(SUBSTITUTE(_xlpm.raw,"_PIN","."),"PIN","."),_xlpm.mainPart,MID(_xlpm.cleanRaw,2,FIND(".",_xlpm.cleanRaw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7" t="str">
        <f>_xlfn.LET(_xlpm.raw,_xlfn.XLOOKUP(A1137,SITE3!$C$4:$C$1313,SITE3!$E$4:$E$1313),_xlpm.cleanRaw,SUBSTITUTE(SUBSTITUTE(_xlpm.raw,"_PIN","."),"PIN","."),_xlpm.mainPart,MID(_xlpm.cleanRaw,2,FIND(".",_xlpm.cleanRaw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7" t="str">
        <f>_xlfn.LET(_xlpm.raw,_xlfn.XLOOKUP(A1137,SITE5!$C$4:$C$1313,SITE5!$E$4:$E$1313),_xlpm.cleanRaw,SUBSTITUTE(SUBSTITUTE(_xlpm.raw,"_PIN","."),"PIN","."),_xlpm.mainPart,MID(_xlpm.cleanRaw,2,FIND(".",_xlpm.cleanRaw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7" t="str">
        <f>""</f>
        <v/>
      </c>
      <c r="J1137" t="str">
        <f t="shared" si="17"/>
        <v>P56;PCIEUP_1_TXN;CA255;7.72499999999999;5.63299999999999;;;;</v>
      </c>
    </row>
    <row r="1138" spans="1:10">
      <c r="A1138" t="s">
        <v>3685</v>
      </c>
      <c r="B1138" t="str">
        <f>_xlfn.XLOOKUP(A1138,SITE1!$R$4:$R$1313,SITE1!$S$4:$S$1313)</f>
        <v>PCIEUP_7_TXN</v>
      </c>
      <c r="C1138" t="str" cm="1">
        <f t="array" ref="C1138">_xlfn.TEXTJOIN(",",TRUE,_xlfn.UNIQUE(TRANSPOSE(_xlfn.MAP(_xlfn.XLOOKUP(A1138,SITE1!$C$4:$C$1313,SITE1!$F$4:$L$1313),_xlfn.LAMBDA(_xlpm.x,IF(_xlpm.x&lt;&gt;"",TRIM(CLEAN(LEFT(_xlpm.x,FIND(".",_xlpm.x &amp; ".")-1))),""))))))</f>
        <v>LA10</v>
      </c>
      <c r="D1138">
        <v>6.0079999999999902</v>
      </c>
      <c r="E1138">
        <v>5.6329999999999902</v>
      </c>
      <c r="F1138" t="str">
        <f>_xlfn.LET(_xlpm.raw,_xlfn.XLOOKUP(A1138,SITE1!$C$4:$C$1313,SITE1!$E$4:$E$1313),_xlpm.cleanRaw,SUBSTITUTE(SUBSTITUTE(_xlpm.raw,"_PIN","."),"PIN","."),_xlpm.mainPart,MID(_xlpm.cleanRaw,2,FIND(".",_xlpm.cleanRaw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509024</v>
      </c>
      <c r="G1138" t="str">
        <f>_xlfn.LET(_xlpm.raw,_xlfn.XLOOKUP(A1138,SITE3!$C$4:$C$1313,SITE3!$E$4:$E$1313),_xlpm.cleanRaw,SUBSTITUTE(SUBSTITUTE(_xlpm.raw,"_PIN","."),"PIN","."),_xlpm.mainPart,MID(_xlpm.cleanRaw,2,FIND(".",_xlpm.cleanRaw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506022</v>
      </c>
      <c r="H1138" t="str">
        <f>_xlfn.LET(_xlpm.raw,_xlfn.XLOOKUP(A1138,SITE5!$C$4:$C$1313,SITE5!$E$4:$E$1313),_xlpm.cleanRaw,SUBSTITUTE(SUBSTITUTE(_xlpm.raw,"_PIN","."),"PIN","."),_xlpm.mainPart,MID(_xlpm.cleanRaw,2,FIND(".",_xlpm.cleanRaw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I1138" t="str">
        <f>""</f>
        <v/>
      </c>
      <c r="J1138" t="str">
        <f t="shared" si="17"/>
        <v>P59;PCIEUP_7_TXN;LA10;6.00799999999999;5.63299999999999;509024;506022;807022;</v>
      </c>
    </row>
    <row r="1139" spans="1:10">
      <c r="A1139" t="s">
        <v>3534</v>
      </c>
      <c r="B1139" t="str">
        <f>_xlfn.XLOOKUP(A1139,SITE1!$R$4:$R$1313,SITE1!$S$4:$S$1313)</f>
        <v>VSS</v>
      </c>
      <c r="C1139" t="str" cm="1">
        <f t="array" ref="C1139">_xlfn.TEXTJOIN(",",TRUE,_xlfn.UNIQUE(TRANSPOSE(_xlfn.MAP(_xlfn.XLOOKUP(A1139,SITE1!$C$4:$C$1313,SITE1!$F$4:$L$1313),_xlfn.LAMBDA(_xlpm.x,IF(_xlpm.x&lt;&gt;"",TRIM(CLEAN(LEFT(_xlpm.x,FIND(".",_xlpm.x &amp; ".")-1))),""))))))</f>
        <v/>
      </c>
      <c r="D1139">
        <v>4.2909999999999897</v>
      </c>
      <c r="E1139">
        <v>5.6329999999999902</v>
      </c>
      <c r="F1139" t="str">
        <f>_xlfn.LET(_xlpm.raw,_xlfn.XLOOKUP(A1139,SITE1!$C$4:$C$1313,SITE1!$E$4:$E$1313),_xlpm.cleanRaw,SUBSTITUTE(SUBSTITUTE(_xlpm.raw,"_PIN","."),"PIN","."),_xlpm.mainPart,MID(_xlpm.cleanRaw,2,FIND(".",_xlpm.cleanRaw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9" t="str">
        <f>_xlfn.LET(_xlpm.raw,_xlfn.XLOOKUP(A1139,SITE3!$C$4:$C$1313,SITE3!$E$4:$E$1313),_xlpm.cleanRaw,SUBSTITUTE(SUBSTITUTE(_xlpm.raw,"_PIN","."),"PIN","."),_xlpm.mainPart,MID(_xlpm.cleanRaw,2,FIND(".",_xlpm.cleanRaw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9" t="str">
        <f>_xlfn.LET(_xlpm.raw,_xlfn.XLOOKUP(A1139,SITE5!$C$4:$C$1313,SITE5!$E$4:$E$1313),_xlpm.cleanRaw,SUBSTITUTE(SUBSTITUTE(_xlpm.raw,"_PIN","."),"PIN","."),_xlpm.mainPart,MID(_xlpm.cleanRaw,2,FIND(".",_xlpm.cleanRaw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9" t="str">
        <f>""</f>
        <v/>
      </c>
      <c r="J1139" t="str">
        <f t="shared" si="17"/>
        <v>P63;VSS;;4.29099999999999;5.63299999999999;;;;</v>
      </c>
    </row>
    <row r="1140" spans="1:10">
      <c r="A1140" t="s">
        <v>4693</v>
      </c>
      <c r="B1140" t="str">
        <f>_xlfn.XLOOKUP(A1140,SITE1!$R$4:$R$1313,SITE1!$S$4:$S$1313)</f>
        <v>PCIEUP_10_TXP</v>
      </c>
      <c r="C1140" t="str" cm="1">
        <f t="array" ref="C1140">_xlfn.TEXTJOIN(",",TRUE,_xlfn.UNIQUE(TRANSPOSE(_xlfn.MAP(_xlfn.XLOOKUP(A1140,SITE1!$C$4:$C$1313,SITE1!$F$4:$L$1313),_xlfn.LAMBDA(_xlpm.x,IF(_xlpm.x&lt;&gt;"",TRIM(CLEAN(LEFT(_xlpm.x,FIND(".",_xlpm.x &amp; ".")-1))),""))))))</f>
        <v>CA230</v>
      </c>
      <c r="D1140">
        <v>2.5739999999999901</v>
      </c>
      <c r="E1140">
        <v>5.6329999999999902</v>
      </c>
      <c r="F1140" t="str">
        <f>_xlfn.LET(_xlpm.raw,_xlfn.XLOOKUP(A1140,SITE1!$C$4:$C$1313,SITE1!$E$4:$E$1313),_xlpm.cleanRaw,SUBSTITUTE(SUBSTITUTE(_xlpm.raw,"_PIN","."),"PIN","."),_xlpm.mainPart,MID(_xlpm.cleanRaw,2,FIND(".",_xlpm.cleanRaw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0" t="str">
        <f>_xlfn.LET(_xlpm.raw,_xlfn.XLOOKUP(A1140,SITE3!$C$4:$C$1313,SITE3!$E$4:$E$1313),_xlpm.cleanRaw,SUBSTITUTE(SUBSTITUTE(_xlpm.raw,"_PIN","."),"PIN","."),_xlpm.mainPart,MID(_xlpm.cleanRaw,2,FIND(".",_xlpm.cleanRaw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0" t="str">
        <f>_xlfn.LET(_xlpm.raw,_xlfn.XLOOKUP(A1140,SITE5!$C$4:$C$1313,SITE5!$E$4:$E$1313),_xlpm.cleanRaw,SUBSTITUTE(SUBSTITUTE(_xlpm.raw,"_PIN","."),"PIN","."),_xlpm.mainPart,MID(_xlpm.cleanRaw,2,FIND(".",_xlpm.cleanRaw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0" t="str">
        <f>""</f>
        <v/>
      </c>
      <c r="J1140" t="str">
        <f t="shared" si="17"/>
        <v>P66;PCIEUP_10_TXP;CA230;2.57399999999999;5.63299999999999;;;;</v>
      </c>
    </row>
    <row r="1141" spans="1:10">
      <c r="A1141" t="s">
        <v>3531</v>
      </c>
      <c r="B1141" t="str">
        <f>_xlfn.XLOOKUP(A1141,SITE1!$R$4:$R$1313,SITE1!$S$4:$S$1313)</f>
        <v>PCIE_16_UP_4_SATA_4_TXN</v>
      </c>
      <c r="C1141" t="str" cm="1">
        <f t="array" ref="C1141">_xlfn.TEXTJOIN(",",TRUE,_xlfn.UNIQUE(TRANSPOSE(_xlfn.MAP(_xlfn.XLOOKUP(A1141,SITE1!$C$4:$C$1313,SITE1!$F$4:$L$1313),_xlfn.LAMBDA(_xlpm.x,IF(_xlpm.x&lt;&gt;"",TRIM(CLEAN(LEFT(_xlpm.x,FIND(".",_xlpm.x &amp; ".")-1))),""))))))</f>
        <v>CA219</v>
      </c>
      <c r="D1141">
        <v>1.2449999999999899</v>
      </c>
      <c r="E1141">
        <v>5.8099999999999898</v>
      </c>
      <c r="F1141" t="str">
        <f>_xlfn.LET(_xlpm.raw,_xlfn.XLOOKUP(A1141,SITE1!$C$4:$C$1313,SITE1!$E$4:$E$1313),_xlpm.cleanRaw,SUBSTITUTE(SUBSTITUTE(_xlpm.raw,"_PIN","."),"PIN","."),_xlpm.mainPart,MID(_xlpm.cleanRaw,2,FIND(".",_xlpm.cleanRaw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1" t="str">
        <f>_xlfn.LET(_xlpm.raw,_xlfn.XLOOKUP(A1141,SITE3!$C$4:$C$1313,SITE3!$E$4:$E$1313),_xlpm.cleanRaw,SUBSTITUTE(SUBSTITUTE(_xlpm.raw,"_PIN","."),"PIN","."),_xlpm.mainPart,MID(_xlpm.cleanRaw,2,FIND(".",_xlpm.cleanRaw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1" t="str">
        <f>_xlfn.LET(_xlpm.raw,_xlfn.XLOOKUP(A1141,SITE5!$C$4:$C$1313,SITE5!$E$4:$E$1313),_xlpm.cleanRaw,SUBSTITUTE(SUBSTITUTE(_xlpm.raw,"_PIN","."),"PIN","."),_xlpm.mainPart,MID(_xlpm.cleanRaw,2,FIND(".",_xlpm.cleanRaw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1" t="str">
        <f>""</f>
        <v/>
      </c>
      <c r="J1141" t="str">
        <f t="shared" si="17"/>
        <v>P69;PCIE_16_UP_4_SATA_4_TXN;CA219;1.24499999999999;5.80999999999999;;;;</v>
      </c>
    </row>
    <row r="1142" spans="1:10">
      <c r="A1142" t="s">
        <v>3686</v>
      </c>
      <c r="B1142" t="str">
        <f>_xlfn.XLOOKUP(A1142,SITE1!$R$4:$R$1313,SITE1!$S$4:$S$1313)</f>
        <v>PCIE_16_UP_4_SATA_4_TXP</v>
      </c>
      <c r="C1142" t="str" cm="1">
        <f t="array" ref="C1142">_xlfn.TEXTJOIN(",",TRUE,_xlfn.UNIQUE(TRANSPOSE(_xlfn.MAP(_xlfn.XLOOKUP(A1142,SITE1!$C$4:$C$1313,SITE1!$F$4:$L$1313),_xlfn.LAMBDA(_xlpm.x,IF(_xlpm.x&lt;&gt;"",TRIM(CLEAN(LEFT(_xlpm.x,FIND(".",_xlpm.x &amp; ".")-1))),""))))))</f>
        <v>CA220</v>
      </c>
      <c r="D1142">
        <v>0.41499999999999898</v>
      </c>
      <c r="E1142">
        <v>5.8099999999999898</v>
      </c>
      <c r="F1142" t="str">
        <f>_xlfn.LET(_xlpm.raw,_xlfn.XLOOKUP(A1142,SITE1!$C$4:$C$1313,SITE1!$E$4:$E$1313),_xlpm.cleanRaw,SUBSTITUTE(SUBSTITUTE(_xlpm.raw,"_PIN","."),"PIN","."),_xlpm.mainPart,MID(_xlpm.cleanRaw,2,FIND(".",_xlpm.cleanRaw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2" t="str">
        <f>_xlfn.LET(_xlpm.raw,_xlfn.XLOOKUP(A1142,SITE3!$C$4:$C$1313,SITE3!$E$4:$E$1313),_xlpm.cleanRaw,SUBSTITUTE(SUBSTITUTE(_xlpm.raw,"_PIN","."),"PIN","."),_xlpm.mainPart,MID(_xlpm.cleanRaw,2,FIND(".",_xlpm.cleanRaw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2" t="str">
        <f>_xlfn.LET(_xlpm.raw,_xlfn.XLOOKUP(A1142,SITE5!$C$4:$C$1313,SITE5!$E$4:$E$1313),_xlpm.cleanRaw,SUBSTITUTE(SUBSTITUTE(_xlpm.raw,"_PIN","."),"PIN","."),_xlpm.mainPart,MID(_xlpm.cleanRaw,2,FIND(".",_xlpm.cleanRaw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2" t="str">
        <f>""</f>
        <v/>
      </c>
      <c r="J1142" t="str">
        <f t="shared" si="17"/>
        <v>P71;PCIE_16_UP_4_SATA_4_TXP;CA220;0.414999999999999;5.80999999999999;;;;</v>
      </c>
    </row>
    <row r="1143" spans="1:10">
      <c r="A1143" t="s">
        <v>4054</v>
      </c>
      <c r="B1143" t="str">
        <f>_xlfn.XLOOKUP(A1143,SITE1!$R$4:$R$1313,SITE1!$S$4:$S$1313)</f>
        <v>GPP_A_12_BM_BUSYB_SXEXITHLDOFFB</v>
      </c>
      <c r="C1143" t="str" cm="1">
        <f t="array" ref="C1143">_xlfn.TEXTJOIN(",",TRUE,_xlfn.UNIQUE(TRANSPOSE(_xlfn.MAP(_xlfn.XLOOKUP(A1143,SITE1!$C$4:$C$1313,SITE1!$F$4:$L$1313),_xlfn.LAMBDA(_xlpm.x,IF(_xlpm.x&lt;&gt;"",TRIM(CLEAN(LEFT(_xlpm.x,FIND(".",_xlpm.x &amp; ".")-1))),""))))))</f>
        <v/>
      </c>
      <c r="D1143">
        <v>32.619999999999997</v>
      </c>
      <c r="E1143">
        <v>6.3099999999999898</v>
      </c>
      <c r="F1143" t="str">
        <f>_xlfn.LET(_xlpm.raw,_xlfn.XLOOKUP(A1143,SITE1!$C$4:$C$1313,SITE1!$E$4:$E$1313),_xlpm.cleanRaw,SUBSTITUTE(SUBSTITUTE(_xlpm.raw,"_PIN","."),"PIN","."),_xlpm.mainPart,MID(_xlpm.cleanRaw,2,FIND(".",_xlpm.cleanRaw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1143" t="str">
        <f>_xlfn.LET(_xlpm.raw,_xlfn.XLOOKUP(A1143,SITE3!$C$4:$C$1313,SITE3!$E$4:$E$1313),_xlpm.cleanRaw,SUBSTITUTE(SUBSTITUTE(_xlpm.raw,"_PIN","."),"PIN","."),_xlpm.mainPart,MID(_xlpm.cleanRaw,2,FIND(".",_xlpm.cleanRaw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805060</v>
      </c>
      <c r="H1143" t="str">
        <f>_xlfn.LET(_xlpm.raw,_xlfn.XLOOKUP(A1143,SITE5!$C$4:$C$1313,SITE5!$E$4:$E$1313),_xlpm.cleanRaw,SUBSTITUTE(SUBSTITUTE(_xlpm.raw,"_PIN","."),"PIN","."),_xlpm.mainPart,MID(_xlpm.cleanRaw,2,FIND(".",_xlpm.cleanRaw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702060</v>
      </c>
      <c r="I1143" t="str">
        <f>""</f>
        <v/>
      </c>
      <c r="J1143" t="str">
        <f t="shared" si="17"/>
        <v>R1;GPP_A_12_BM_BUSYB_SXEXITHLDOFFB;;32.62;6.30999999999999;608060;805060;702060;</v>
      </c>
    </row>
    <row r="1144" spans="1:10">
      <c r="A1144" t="s">
        <v>4079</v>
      </c>
      <c r="B1144" t="str">
        <f>_xlfn.XLOOKUP(A1144,SITE1!$R$4:$R$1313,SITE1!$S$4:$S$1313)</f>
        <v>GPP_A_9_CLKOUT_LPC_0_ESPI_CLK</v>
      </c>
      <c r="C1144" t="str" cm="1">
        <f t="array" ref="C1144">_xlfn.TEXTJOIN(",",TRUE,_xlfn.UNIQUE(TRANSPOSE(_xlfn.MAP(_xlfn.XLOOKUP(A1144,SITE1!$C$4:$C$1313,SITE1!$F$4:$L$1313),_xlfn.LAMBDA(_xlpm.x,IF(_xlpm.x&lt;&gt;"",TRIM(CLEAN(LEFT(_xlpm.x,FIND(".",_xlpm.x &amp; ".")-1))),""))))))</f>
        <v/>
      </c>
      <c r="D1144">
        <v>31.79</v>
      </c>
      <c r="E1144">
        <v>6.3099999999999898</v>
      </c>
      <c r="F1144" t="str">
        <f>_xlfn.LET(_xlpm.raw,_xlfn.XLOOKUP(A1144,SITE1!$C$4:$C$1313,SITE1!$E$4:$E$1313),_xlpm.cleanRaw,SUBSTITUTE(SUBSTITUTE(_xlpm.raw,"_PIN","."),"PIN","."),_xlpm.mainPart,MID(_xlpm.cleanRaw,2,FIND(".",_xlpm.cleanRaw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1144" t="str">
        <f>_xlfn.LET(_xlpm.raw,_xlfn.XLOOKUP(A1144,SITE3!$C$4:$C$1313,SITE3!$E$4:$E$1313),_xlpm.cleanRaw,SUBSTITUTE(SUBSTITUTE(_xlpm.raw,"_PIN","."),"PIN","."),_xlpm.mainPart,MID(_xlpm.cleanRaw,2,FIND(".",_xlpm.cleanRaw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802056</v>
      </c>
      <c r="H1144" t="str">
        <f>_xlfn.LET(_xlpm.raw,_xlfn.XLOOKUP(A1144,SITE5!$C$4:$C$1313,SITE5!$E$4:$E$1313),_xlpm.cleanRaw,SUBSTITUTE(SUBSTITUTE(_xlpm.raw,"_PIN","."),"PIN","."),_xlpm.mainPart,MID(_xlpm.cleanRaw,2,FIND(".",_xlpm.cleanRaw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1144" t="str">
        <f>""</f>
        <v/>
      </c>
      <c r="J1144" t="str">
        <f t="shared" si="17"/>
        <v>R3;GPP_A_9_CLKOUT_LPC_0_ESPI_CLK;;31.79;6.30999999999999;605056;802056;705056;</v>
      </c>
    </row>
    <row r="1145" spans="1:10">
      <c r="A1145" t="s">
        <v>5433</v>
      </c>
      <c r="B1145" t="str">
        <f>_xlfn.XLOOKUP(A1145,SITE1!$R$4:$R$1313,SITE1!$S$4:$S$1313)</f>
        <v>VSS</v>
      </c>
      <c r="C1145" t="str" cm="1">
        <f t="array" ref="C1145">_xlfn.TEXTJOIN(",",TRUE,_xlfn.UNIQUE(TRANSPOSE(_xlfn.MAP(_xlfn.XLOOKUP(A1145,SITE1!$C$4:$C$1313,SITE1!$F$4:$L$1313),_xlfn.LAMBDA(_xlpm.x,IF(_xlpm.x&lt;&gt;"",TRIM(CLEAN(LEFT(_xlpm.x,FIND(".",_xlpm.x &amp; ".")-1))),""))))))</f>
        <v/>
      </c>
      <c r="D1145">
        <v>30.96</v>
      </c>
      <c r="E1145">
        <v>6.3099999999999898</v>
      </c>
      <c r="F1145" t="str">
        <f>_xlfn.LET(_xlpm.raw,_xlfn.XLOOKUP(A1145,SITE1!$C$4:$C$1313,SITE1!$E$4:$E$1313),_xlpm.cleanRaw,SUBSTITUTE(SUBSTITUTE(_xlpm.raw,"_PIN","."),"PIN","."),_xlpm.mainPart,MID(_xlpm.cleanRaw,2,FIND(".",_xlpm.cleanRaw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5" t="str">
        <f>_xlfn.LET(_xlpm.raw,_xlfn.XLOOKUP(A1145,SITE3!$C$4:$C$1313,SITE3!$E$4:$E$1313),_xlpm.cleanRaw,SUBSTITUTE(SUBSTITUTE(_xlpm.raw,"_PIN","."),"PIN","."),_xlpm.mainPart,MID(_xlpm.cleanRaw,2,FIND(".",_xlpm.cleanRaw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5" t="str">
        <f>_xlfn.LET(_xlpm.raw,_xlfn.XLOOKUP(A1145,SITE5!$C$4:$C$1313,SITE5!$E$4:$E$1313),_xlpm.cleanRaw,SUBSTITUTE(SUBSTITUTE(_xlpm.raw,"_PIN","."),"PIN","."),_xlpm.mainPart,MID(_xlpm.cleanRaw,2,FIND(".",_xlpm.cleanRaw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5" t="str">
        <f>""</f>
        <v/>
      </c>
      <c r="J1145" t="str">
        <f t="shared" si="17"/>
        <v>R5;VSS;;30.96;6.30999999999999;;;;</v>
      </c>
    </row>
    <row r="1146" spans="1:10">
      <c r="A1146" t="s">
        <v>3982</v>
      </c>
      <c r="B1146" t="str">
        <f>_xlfn.XLOOKUP(A1146,SITE1!$R$4:$R$1313,SITE1!$S$4:$S$1313)</f>
        <v>CPUPWRGD</v>
      </c>
      <c r="C1146" t="str" cm="1">
        <f t="array" ref="C1146">_xlfn.TEXTJOIN(",",TRUE,_xlfn.UNIQUE(TRANSPOSE(_xlfn.MAP(_xlfn.XLOOKUP(A1146,SITE1!$C$4:$C$1313,SITE1!$F$4:$L$1313),_xlfn.LAMBDA(_xlpm.x,IF(_xlpm.x&lt;&gt;"",TRIM(CLEAN(LEFT(_xlpm.x,FIND(".",_xlpm.x &amp; ".")-1))),""))))))</f>
        <v/>
      </c>
      <c r="D1146">
        <v>29.187999999999999</v>
      </c>
      <c r="E1146">
        <v>6.1280000000000001</v>
      </c>
      <c r="F1146" t="str">
        <f>_xlfn.LET(_xlpm.raw,_xlfn.XLOOKUP(A1146,SITE1!$C$4:$C$1313,SITE1!$E$4:$E$1313),_xlpm.cleanRaw,SUBSTITUTE(SUBSTITUTE(_xlpm.raw,"_PIN","."),"PIN","."),_xlpm.mainPart,MID(_xlpm.cleanRaw,2,FIND(".",_xlpm.cleanRaw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1146" t="str">
        <f>_xlfn.LET(_xlpm.raw,_xlfn.XLOOKUP(A1146,SITE3!$C$4:$C$1313,SITE3!$E$4:$E$1313),_xlpm.cleanRaw,SUBSTITUTE(SUBSTITUTE(_xlpm.raw,"_PIN","."),"PIN","."),_xlpm.mainPart,MID(_xlpm.cleanRaw,2,FIND(".",_xlpm.cleanRaw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803126</v>
      </c>
      <c r="H1146" t="str">
        <f>_xlfn.LET(_xlpm.raw,_xlfn.XLOOKUP(A1146,SITE5!$C$4:$C$1313,SITE5!$E$4:$E$1313),_xlpm.cleanRaw,SUBSTITUTE(SUBSTITUTE(_xlpm.raw,"_PIN","."),"PIN","."),_xlpm.mainPart,MID(_xlpm.cleanRaw,2,FIND(".",_xlpm.cleanRaw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704126</v>
      </c>
      <c r="I1146" t="str">
        <f>""</f>
        <v/>
      </c>
      <c r="J1146" t="str">
        <f t="shared" si="17"/>
        <v>R9;CPUPWRGD;;29.188;6.128;606126;803126;704126;</v>
      </c>
    </row>
    <row r="1147" spans="1:10">
      <c r="A1147" t="s">
        <v>4855</v>
      </c>
      <c r="B1147" t="str">
        <f>_xlfn.XLOOKUP(A1147,SITE1!$R$4:$R$1313,SITE1!$S$4:$S$1313)</f>
        <v>TRIGGER_OUT</v>
      </c>
      <c r="C1147" t="str" cm="1">
        <f t="array" ref="C1147">_xlfn.TEXTJOIN(",",TRUE,_xlfn.UNIQUE(TRANSPOSE(_xlfn.MAP(_xlfn.XLOOKUP(A1147,SITE1!$C$4:$C$1313,SITE1!$F$4:$L$1313),_xlfn.LAMBDA(_xlpm.x,IF(_xlpm.x&lt;&gt;"",TRIM(CLEAN(LEFT(_xlpm.x,FIND(".",_xlpm.x &amp; ".")-1))),""))))))</f>
        <v/>
      </c>
      <c r="D1147">
        <v>27.470999999999901</v>
      </c>
      <c r="E1147">
        <v>6.1280000000000001</v>
      </c>
      <c r="F1147" t="str">
        <f>_xlfn.LET(_xlpm.raw,_xlfn.XLOOKUP(A1147,SITE1!$C$4:$C$1313,SITE1!$E$4:$E$1313),_xlpm.cleanRaw,SUBSTITUTE(SUBSTITUTE(_xlpm.raw,"_PIN","."),"PIN","."),_xlpm.mainPart,MID(_xlpm.cleanRaw,2,FIND(".",_xlpm.cleanRaw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1147" t="str">
        <f>_xlfn.LET(_xlpm.raw,_xlfn.XLOOKUP(A1147,SITE3!$C$4:$C$1313,SITE3!$E$4:$E$1313),_xlpm.cleanRaw,SUBSTITUTE(SUBSTITUTE(_xlpm.raw,"_PIN","."),"PIN","."),_xlpm.mainPart,MID(_xlpm.cleanRaw,2,FIND(".",_xlpm.cleanRaw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803097</v>
      </c>
      <c r="H1147" t="str">
        <f>_xlfn.LET(_xlpm.raw,_xlfn.XLOOKUP(A1147,SITE5!$C$4:$C$1313,SITE5!$E$4:$E$1313),_xlpm.cleanRaw,SUBSTITUTE(SUBSTITUTE(_xlpm.raw,"_PIN","."),"PIN","."),_xlpm.mainPart,MID(_xlpm.cleanRaw,2,FIND(".",_xlpm.cleanRaw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704097</v>
      </c>
      <c r="I1147" t="str">
        <f>""</f>
        <v/>
      </c>
      <c r="J1147" t="str">
        <f t="shared" si="17"/>
        <v>R13;TRIGGER_OUT;;27.4709999999999;6.128;606097;803097;704097;</v>
      </c>
    </row>
    <row r="1148" spans="1:10">
      <c r="A1148" t="s">
        <v>4542</v>
      </c>
      <c r="B1148" t="str">
        <f>_xlfn.XLOOKUP(A1148,SITE1!$R$4:$R$1313,SITE1!$S$4:$S$1313)</f>
        <v>PCH_PWROK</v>
      </c>
      <c r="C1148" t="str" cm="1">
        <f t="array" ref="C1148">_xlfn.TEXTJOIN(",",TRUE,_xlfn.UNIQUE(TRANSPOSE(_xlfn.MAP(_xlfn.XLOOKUP(A1148,SITE1!$C$4:$C$1313,SITE1!$F$4:$L$1313),_xlfn.LAMBDA(_xlpm.x,IF(_xlpm.x&lt;&gt;"",TRIM(CLEAN(LEFT(_xlpm.x,FIND(".",_xlpm.x &amp; ".")-1))),""))))))</f>
        <v/>
      </c>
      <c r="D1148">
        <v>25.753999999999898</v>
      </c>
      <c r="E1148">
        <v>6.1280000000000001</v>
      </c>
      <c r="F1148" t="str">
        <f>_xlfn.LET(_xlpm.raw,_xlfn.XLOOKUP(A1148,SITE1!$C$4:$C$1313,SITE1!$E$4:$E$1313),_xlpm.cleanRaw,SUBSTITUTE(SUBSTITUTE(_xlpm.raw,"_PIN","."),"PIN","."),_xlpm.mainPart,MID(_xlpm.cleanRaw,2,FIND(".",_xlpm.cleanRaw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1148" t="str">
        <f>_xlfn.LET(_xlpm.raw,_xlfn.XLOOKUP(A1148,SITE3!$C$4:$C$1313,SITE3!$E$4:$E$1313),_xlpm.cleanRaw,SUBSTITUTE(SUBSTITUTE(_xlpm.raw,"_PIN","."),"PIN","."),_xlpm.mainPart,MID(_xlpm.cleanRaw,2,FIND(".",_xlpm.cleanRaw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803099</v>
      </c>
      <c r="H1148" t="str">
        <f>_xlfn.LET(_xlpm.raw,_xlfn.XLOOKUP(A1148,SITE5!$C$4:$C$1313,SITE5!$E$4:$E$1313),_xlpm.cleanRaw,SUBSTITUTE(SUBSTITUTE(_xlpm.raw,"_PIN","."),"PIN","."),_xlpm.mainPart,MID(_xlpm.cleanRaw,2,FIND(".",_xlpm.cleanRaw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704099</v>
      </c>
      <c r="I1148" t="str">
        <f>""</f>
        <v/>
      </c>
      <c r="J1148" t="str">
        <f t="shared" si="17"/>
        <v>R17;PCH_PWROK;;25.7539999999999;6.128;606099;803099;704099;</v>
      </c>
    </row>
    <row r="1149" spans="1:10">
      <c r="A1149" t="s">
        <v>3517</v>
      </c>
      <c r="B1149" t="str">
        <f>_xlfn.XLOOKUP(A1149,SITE1!$R$4:$R$1313,SITE1!$S$4:$S$1313)</f>
        <v>AZACPU_SDI</v>
      </c>
      <c r="C1149" t="str" cm="1">
        <f t="array" ref="C1149">_xlfn.TEXTJOIN(",",TRUE,_xlfn.UNIQUE(TRANSPOSE(_xlfn.MAP(_xlfn.XLOOKUP(A1149,SITE1!$C$4:$C$1313,SITE1!$F$4:$L$1313),_xlfn.LAMBDA(_xlpm.x,IF(_xlpm.x&lt;&gt;"",TRIM(CLEAN(LEFT(_xlpm.x,FIND(".",_xlpm.x &amp; ".")-1))),""))))))</f>
        <v/>
      </c>
      <c r="D1149">
        <v>24.036999999999999</v>
      </c>
      <c r="E1149">
        <v>6.1280000000000001</v>
      </c>
      <c r="F1149" t="str">
        <f>_xlfn.LET(_xlpm.raw,_xlfn.XLOOKUP(A1149,SITE1!$C$4:$C$1313,SITE1!$E$4:$E$1313),_xlpm.cleanRaw,SUBSTITUTE(SUBSTITUTE(_xlpm.raw,"_PIN","."),"PIN","."),_xlpm.mainPart,MID(_xlpm.cleanRaw,2,FIND(".",_xlpm.cleanRaw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1149" t="str">
        <f>_xlfn.LET(_xlpm.raw,_xlfn.XLOOKUP(A1149,SITE3!$C$4:$C$1313,SITE3!$E$4:$E$1313),_xlpm.cleanRaw,SUBSTITUTE(SUBSTITUTE(_xlpm.raw,"_PIN","."),"PIN","."),_xlpm.mainPart,MID(_xlpm.cleanRaw,2,FIND(".",_xlpm.cleanRaw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803098</v>
      </c>
      <c r="H1149" t="str">
        <f>_xlfn.LET(_xlpm.raw,_xlfn.XLOOKUP(A1149,SITE5!$C$4:$C$1313,SITE5!$E$4:$E$1313),_xlpm.cleanRaw,SUBSTITUTE(SUBSTITUTE(_xlpm.raw,"_PIN","."),"PIN","."),_xlpm.mainPart,MID(_xlpm.cleanRaw,2,FIND(".",_xlpm.cleanRaw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704098</v>
      </c>
      <c r="I1149" t="str">
        <f>""</f>
        <v/>
      </c>
      <c r="J1149" t="str">
        <f t="shared" si="17"/>
        <v>R20;AZACPU_SDI;;24.037;6.128;606098;803098;704098;</v>
      </c>
    </row>
    <row r="1150" spans="1:10">
      <c r="A1150" t="s">
        <v>3687</v>
      </c>
      <c r="B1150" t="str">
        <f>_xlfn.XLOOKUP(A1150,SITE1!$R$4:$R$1313,SITE1!$S$4:$S$1313)</f>
        <v>TD_CATHODE</v>
      </c>
      <c r="C1150" t="str" cm="1">
        <f t="array" ref="C1150">_xlfn.TEXTJOIN(",",TRUE,_xlfn.UNIQUE(TRANSPOSE(_xlfn.MAP(_xlfn.XLOOKUP(A1150,SITE1!$C$4:$C$1313,SITE1!$F$4:$L$1313),_xlfn.LAMBDA(_xlpm.x,IF(_xlpm.x&lt;&gt;"",TRIM(CLEAN(LEFT(_xlpm.x,FIND(".",_xlpm.x &amp; ".")-1))),""))))))</f>
        <v>RA5,RA3,KA1</v>
      </c>
      <c r="D1150">
        <v>22.32</v>
      </c>
      <c r="E1150">
        <v>6.1280000000000001</v>
      </c>
      <c r="F1150" t="str">
        <f>_xlfn.LET(_xlpm.raw,_xlfn.XLOOKUP(A1150,SITE1!$C$4:$C$1313,SITE1!$E$4:$E$1313),_xlpm.cleanRaw,SUBSTITUTE(SUBSTITUTE(_xlpm.raw,"_PIN","."),"PIN","."),_xlpm.mainPart,MID(_xlpm.cleanRaw,2,FIND(".",_xlpm.cleanRaw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603086</v>
      </c>
      <c r="G1150" t="str">
        <f>_xlfn.LET(_xlpm.raw,_xlfn.XLOOKUP(A1150,SITE3!$C$4:$C$1313,SITE3!$E$4:$E$1313),_xlpm.cleanRaw,SUBSTITUTE(SUBSTITUTE(_xlpm.raw,"_PIN","."),"PIN","."),_xlpm.mainPart,MID(_xlpm.cleanRaw,2,FIND(".",_xlpm.cleanRaw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804002</v>
      </c>
      <c r="H1150" t="str">
        <f>_xlfn.LET(_xlpm.raw,_xlfn.XLOOKUP(A1150,SITE5!$C$4:$C$1313,SITE5!$E$4:$E$1313),_xlpm.cleanRaw,SUBSTITUTE(SUBSTITUTE(_xlpm.raw,"_PIN","."),"PIN","."),_xlpm.mainPart,MID(_xlpm.cleanRaw,2,FIND(".",_xlpm.cleanRaw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702083</v>
      </c>
      <c r="I1150" t="str">
        <f>""</f>
        <v/>
      </c>
      <c r="J1150" t="str">
        <f t="shared" si="17"/>
        <v>R24;TD_CATHODE;RA5,RA3,KA1;22.32;6.128;603086;804002;702083;</v>
      </c>
    </row>
    <row r="1151" spans="1:10">
      <c r="A1151" t="s">
        <v>5432</v>
      </c>
      <c r="B1151" t="str">
        <f>_xlfn.XLOOKUP(A1151,SITE1!$R$4:$R$1313,SITE1!$S$4:$S$1313)</f>
        <v>VSS</v>
      </c>
      <c r="C1151" t="str" cm="1">
        <f t="array" ref="C1151">_xlfn.TEXTJOIN(",",TRUE,_xlfn.UNIQUE(TRANSPOSE(_xlfn.MAP(_xlfn.XLOOKUP(A1151,SITE1!$C$4:$C$1313,SITE1!$F$4:$L$1313),_xlfn.LAMBDA(_xlpm.x,IF(_xlpm.x&lt;&gt;"",TRIM(CLEAN(LEFT(_xlpm.x,FIND(".",_xlpm.x &amp; ".")-1))),""))))))</f>
        <v/>
      </c>
      <c r="D1151">
        <v>20.602999999999899</v>
      </c>
      <c r="E1151">
        <v>6.1280000000000001</v>
      </c>
      <c r="F1151" t="str">
        <f>_xlfn.LET(_xlpm.raw,_xlfn.XLOOKUP(A1151,SITE1!$C$4:$C$1313,SITE1!$E$4:$E$1313),_xlpm.cleanRaw,SUBSTITUTE(SUBSTITUTE(_xlpm.raw,"_PIN","."),"PIN","."),_xlpm.mainPart,MID(_xlpm.cleanRaw,2,FIND(".",_xlpm.cleanRaw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1" t="str">
        <f>_xlfn.LET(_xlpm.raw,_xlfn.XLOOKUP(A1151,SITE3!$C$4:$C$1313,SITE3!$E$4:$E$1313),_xlpm.cleanRaw,SUBSTITUTE(SUBSTITUTE(_xlpm.raw,"_PIN","."),"PIN","."),_xlpm.mainPart,MID(_xlpm.cleanRaw,2,FIND(".",_xlpm.cleanRaw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1" t="str">
        <f>_xlfn.LET(_xlpm.raw,_xlfn.XLOOKUP(A1151,SITE5!$C$4:$C$1313,SITE5!$E$4:$E$1313),_xlpm.cleanRaw,SUBSTITUTE(SUBSTITUTE(_xlpm.raw,"_PIN","."),"PIN","."),_xlpm.mainPart,MID(_xlpm.cleanRaw,2,FIND(".",_xlpm.cleanRaw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1" t="str">
        <f>""</f>
        <v/>
      </c>
      <c r="J1151" t="str">
        <f t="shared" si="17"/>
        <v>R27;VSS;;20.6029999999999;6.128;;;;</v>
      </c>
    </row>
    <row r="1152" spans="1:10">
      <c r="A1152" t="s">
        <v>4024</v>
      </c>
      <c r="B1152" t="str">
        <f>_xlfn.XLOOKUP(A1152,SITE1!$R$4:$R$1313,SITE1!$S$4:$S$1313)</f>
        <v>FPF1_MON</v>
      </c>
      <c r="C1152" t="str" cm="1">
        <f t="array" ref="C1152">_xlfn.TEXTJOIN(",",TRUE,_xlfn.UNIQUE(TRANSPOSE(_xlfn.MAP(_xlfn.XLOOKUP(A1152,SITE1!$C$4:$C$1313,SITE1!$F$4:$L$1313),_xlfn.LAMBDA(_xlpm.x,IF(_xlpm.x&lt;&gt;"",TRIM(CLEAN(LEFT(_xlpm.x,FIND(".",_xlpm.x &amp; ".")-1))),""))))))</f>
        <v/>
      </c>
      <c r="D1152">
        <v>18.885999999999999</v>
      </c>
      <c r="E1152">
        <v>6.1280000000000001</v>
      </c>
      <c r="F1152" t="str">
        <f>_xlfn.LET(_xlpm.raw,_xlfn.XLOOKUP(A1152,SITE1!$C$4:$C$1313,SITE1!$E$4:$E$1313),_xlpm.cleanRaw,SUBSTITUTE(SUBSTITUTE(_xlpm.raw,"_PIN","."),"PIN","."),_xlpm.mainPart,MID(_xlpm.cleanRaw,2,FIND(".",_xlpm.cleanRaw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1152" t="str">
        <f>_xlfn.LET(_xlpm.raw,_xlfn.XLOOKUP(A1152,SITE3!$C$4:$C$1313,SITE3!$E$4:$E$1313),_xlpm.cleanRaw,SUBSTITUTE(SUBSTITUTE(_xlpm.raw,"_PIN","."),"PIN","."),_xlpm.mainPart,MID(_xlpm.cleanRaw,2,FIND(".",_xlpm.cleanRaw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804006</v>
      </c>
      <c r="H1152" t="str">
        <f>_xlfn.LET(_xlpm.raw,_xlfn.XLOOKUP(A1152,SITE5!$C$4:$C$1313,SITE5!$E$4:$E$1313),_xlpm.cleanRaw,SUBSTITUTE(SUBSTITUTE(_xlpm.raw,"_PIN","."),"PIN","."),_xlpm.mainPart,MID(_xlpm.cleanRaw,2,FIND(".",_xlpm.cleanRaw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1152" t="str">
        <f>""</f>
        <v/>
      </c>
      <c r="J1152" t="str">
        <f t="shared" si="17"/>
        <v>R31;FPF1_MON;;18.886;6.128;607006;804006;703006;</v>
      </c>
    </row>
    <row r="1153" spans="1:10">
      <c r="A1153" t="s">
        <v>4021</v>
      </c>
      <c r="B1153" t="str">
        <f>_xlfn.XLOOKUP(A1153,SITE1!$R$4:$R$1313,SITE1!$S$4:$S$1313)</f>
        <v>FPF0_MON</v>
      </c>
      <c r="C1153" t="str" cm="1">
        <f t="array" ref="C1153">_xlfn.TEXTJOIN(",",TRUE,_xlfn.UNIQUE(TRANSPOSE(_xlfn.MAP(_xlfn.XLOOKUP(A1153,SITE1!$C$4:$C$1313,SITE1!$F$4:$L$1313),_xlfn.LAMBDA(_xlpm.x,IF(_xlpm.x&lt;&gt;"",TRIM(CLEAN(LEFT(_xlpm.x,FIND(".",_xlpm.x &amp; ".")-1))),""))))))</f>
        <v/>
      </c>
      <c r="D1153">
        <v>17.168999999999901</v>
      </c>
      <c r="E1153">
        <v>6.1280000000000001</v>
      </c>
      <c r="F1153" t="str">
        <f>_xlfn.LET(_xlpm.raw,_xlfn.XLOOKUP(A1153,SITE1!$C$4:$C$1313,SITE1!$E$4:$E$1313),_xlpm.cleanRaw,SUBSTITUTE(SUBSTITUTE(_xlpm.raw,"_PIN","."),"PIN","."),_xlpm.mainPart,MID(_xlpm.cleanRaw,2,FIND(".",_xlpm.cleanRaw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1153" t="str">
        <f>_xlfn.LET(_xlpm.raw,_xlfn.XLOOKUP(A1153,SITE3!$C$4:$C$1313,SITE3!$E$4:$E$1313),_xlpm.cleanRaw,SUBSTITUTE(SUBSTITUTE(_xlpm.raw,"_PIN","."),"PIN","."),_xlpm.mainPart,MID(_xlpm.cleanRaw,2,FIND(".",_xlpm.cleanRaw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805077</v>
      </c>
      <c r="H1153" t="str">
        <f>_xlfn.LET(_xlpm.raw,_xlfn.XLOOKUP(A1153,SITE5!$C$4:$C$1313,SITE5!$E$4:$E$1313),_xlpm.cleanRaw,SUBSTITUTE(SUBSTITUTE(_xlpm.raw,"_PIN","."),"PIN","."),_xlpm.mainPart,MID(_xlpm.cleanRaw,2,FIND(".",_xlpm.cleanRaw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1153" t="str">
        <f>""</f>
        <v/>
      </c>
      <c r="J1153" t="str">
        <f t="shared" si="17"/>
        <v>R35;FPF0_MON;;17.1689999999999;6.128;608077;805077;702077;</v>
      </c>
    </row>
    <row r="1154" spans="1:10">
      <c r="A1154" t="s">
        <v>288</v>
      </c>
      <c r="B1154" t="str">
        <f>_xlfn.XLOOKUP(A1154,SITE1!$R$4:$R$1313,SITE1!$S$4:$S$1313)</f>
        <v>VSS</v>
      </c>
      <c r="C1154" t="str" cm="1">
        <f t="array" ref="C1154">_xlfn.TEXTJOIN(",",TRUE,_xlfn.UNIQUE(TRANSPOSE(_xlfn.MAP(_xlfn.XLOOKUP(A1154,SITE1!$C$4:$C$1313,SITE1!$F$4:$L$1313),_xlfn.LAMBDA(_xlpm.x,IF(_xlpm.x&lt;&gt;"",TRIM(CLEAN(LEFT(_xlpm.x,FIND(".",_xlpm.x &amp; ".")-1))),""))))))</f>
        <v/>
      </c>
      <c r="D1154">
        <v>15.451000000000001</v>
      </c>
      <c r="E1154">
        <v>6.1280000000000001</v>
      </c>
      <c r="F1154" t="str">
        <f>_xlfn.LET(_xlpm.raw,_xlfn.XLOOKUP(A1154,SITE1!$C$4:$C$1313,SITE1!$E$4:$E$1313),_xlpm.cleanRaw,SUBSTITUTE(SUBSTITUTE(_xlpm.raw,"_PIN","."),"PIN","."),_xlpm.mainPart,MID(_xlpm.cleanRaw,2,FIND(".",_xlpm.cleanRaw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4" t="str">
        <f>_xlfn.LET(_xlpm.raw,_xlfn.XLOOKUP(A1154,SITE3!$C$4:$C$1313,SITE3!$E$4:$E$1313),_xlpm.cleanRaw,SUBSTITUTE(SUBSTITUTE(_xlpm.raw,"_PIN","."),"PIN","."),_xlpm.mainPart,MID(_xlpm.cleanRaw,2,FIND(".",_xlpm.cleanRaw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4" t="str">
        <f>_xlfn.LET(_xlpm.raw,_xlfn.XLOOKUP(A1154,SITE5!$C$4:$C$1313,SITE5!$E$4:$E$1313),_xlpm.cleanRaw,SUBSTITUTE(SUBSTITUTE(_xlpm.raw,"_PIN","."),"PIN","."),_xlpm.mainPart,MID(_xlpm.cleanRaw,2,FIND(".",_xlpm.cleanRaw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4" t="str">
        <f>""</f>
        <v/>
      </c>
      <c r="J1154" t="str">
        <f t="shared" ref="J1154:J1217" si="18">A1154&amp;";"&amp;B1154&amp;";"&amp;C1154&amp;";"&amp;D1154&amp;";"&amp;E1154&amp;";"&amp;F1154&amp;";"&amp;G1154&amp;";"&amp;H1154&amp;";"&amp;I1154</f>
        <v>R38;VSS;;15.451;6.128;;;;</v>
      </c>
    </row>
    <row r="1155" spans="1:10">
      <c r="A1155" t="s">
        <v>249</v>
      </c>
      <c r="B1155" t="str">
        <f>_xlfn.XLOOKUP(A1155,SITE1!$R$4:$R$1313,SITE1!$S$4:$S$1313)</f>
        <v>VCCSRAM_1P05</v>
      </c>
      <c r="C1155" t="str" cm="1">
        <f t="array" ref="C1155">_xlfn.TEXTJOIN(",",TRUE,_xlfn.UNIQUE(TRANSPOSE(_xlfn.MAP(_xlfn.XLOOKUP(A1155,SITE1!$C$4:$C$1313,SITE1!$F$4:$L$1313),_xlfn.LAMBDA(_xlpm.x,IF(_xlpm.x&lt;&gt;"",TRIM(CLEAN(LEFT(_xlpm.x,FIND(".",_xlpm.x &amp; ".")-1))),""))))))</f>
        <v/>
      </c>
      <c r="D1155">
        <v>13.733999999999901</v>
      </c>
      <c r="E1155">
        <v>6.1280000000000001</v>
      </c>
      <c r="F1155" t="str">
        <f>_xlfn.LET(_xlpm.raw,_xlfn.XLOOKUP(A1155,SITE1!$C$4:$C$1313,SITE1!$E$4:$E$1313),_xlpm.cleanRaw,SUBSTITUTE(SUBSTITUTE(_xlpm.raw,"_PIN","."),"PIN","."),_xlpm.mainPart,MID(_xlpm.cleanRaw,2,FIND(".",_xlpm.cleanRaw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5" t="str">
        <f>_xlfn.LET(_xlpm.raw,_xlfn.XLOOKUP(A1155,SITE3!$C$4:$C$1313,SITE3!$E$4:$E$1313),_xlpm.cleanRaw,SUBSTITUTE(SUBSTITUTE(_xlpm.raw,"_PIN","."),"PIN","."),_xlpm.mainPart,MID(_xlpm.cleanRaw,2,FIND(".",_xlpm.cleanRaw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5" t="str">
        <f>_xlfn.LET(_xlpm.raw,_xlfn.XLOOKUP(A1155,SITE5!$C$4:$C$1313,SITE5!$E$4:$E$1313),_xlpm.cleanRaw,SUBSTITUTE(SUBSTITUTE(_xlpm.raw,"_PIN","."),"PIN","."),_xlpm.mainPart,MID(_xlpm.cleanRaw,2,FIND(".",_xlpm.cleanRaw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5" t="str">
        <f>""</f>
        <v/>
      </c>
      <c r="J1155" t="str">
        <f t="shared" si="18"/>
        <v>R42;VCCSRAM_1P05;;13.7339999999999;6.128;;;;</v>
      </c>
    </row>
    <row r="1156" spans="1:10">
      <c r="A1156" t="s">
        <v>3652</v>
      </c>
      <c r="B1156" t="str">
        <f>_xlfn.XLOOKUP(A1156,SITE1!$R$4:$R$1313,SITE1!$S$4:$S$1313)</f>
        <v>VCCSRAM_1P05</v>
      </c>
      <c r="C1156" t="str" cm="1">
        <f t="array" ref="C1156">_xlfn.TEXTJOIN(",",TRUE,_xlfn.UNIQUE(TRANSPOSE(_xlfn.MAP(_xlfn.XLOOKUP(A1156,SITE1!$C$4:$C$1313,SITE1!$F$4:$L$1313),_xlfn.LAMBDA(_xlpm.x,IF(_xlpm.x&lt;&gt;"",TRIM(CLEAN(LEFT(_xlpm.x,FIND(".",_xlpm.x &amp; ".")-1))),""))))))</f>
        <v/>
      </c>
      <c r="D1156">
        <v>12.016999999999999</v>
      </c>
      <c r="E1156">
        <v>6.1280000000000001</v>
      </c>
      <c r="F1156" t="str">
        <f>_xlfn.LET(_xlpm.raw,_xlfn.XLOOKUP(A1156,SITE1!$C$4:$C$1313,SITE1!$E$4:$E$1313),_xlpm.cleanRaw,SUBSTITUTE(SUBSTITUTE(_xlpm.raw,"_PIN","."),"PIN","."),_xlpm.mainPart,MID(_xlpm.cleanRaw,2,FIND(".",_xlpm.cleanRaw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6" t="str">
        <f>_xlfn.LET(_xlpm.raw,_xlfn.XLOOKUP(A1156,SITE3!$C$4:$C$1313,SITE3!$E$4:$E$1313),_xlpm.cleanRaw,SUBSTITUTE(SUBSTITUTE(_xlpm.raw,"_PIN","."),"PIN","."),_xlpm.mainPart,MID(_xlpm.cleanRaw,2,FIND(".",_xlpm.cleanRaw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6" t="str">
        <f>_xlfn.LET(_xlpm.raw,_xlfn.XLOOKUP(A1156,SITE5!$C$4:$C$1313,SITE5!$E$4:$E$1313),_xlpm.cleanRaw,SUBSTITUTE(SUBSTITUTE(_xlpm.raw,"_PIN","."),"PIN","."),_xlpm.mainPart,MID(_xlpm.cleanRaw,2,FIND(".",_xlpm.cleanRaw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6" t="str">
        <f>""</f>
        <v/>
      </c>
      <c r="J1156" t="str">
        <f t="shared" si="18"/>
        <v>R46;VCCSRAM_1P05;;12.017;6.128;;;;</v>
      </c>
    </row>
    <row r="1157" spans="1:10">
      <c r="A1157" t="s">
        <v>3653</v>
      </c>
      <c r="B1157" t="str">
        <f>_xlfn.XLOOKUP(A1157,SITE1!$R$4:$R$1313,SITE1!$S$4:$S$1313)</f>
        <v>VSS</v>
      </c>
      <c r="C1157" t="str" cm="1">
        <f t="array" ref="C1157">_xlfn.TEXTJOIN(",",TRUE,_xlfn.UNIQUE(TRANSPOSE(_xlfn.MAP(_xlfn.XLOOKUP(A1157,SITE1!$C$4:$C$1313,SITE1!$F$4:$L$1313),_xlfn.LAMBDA(_xlpm.x,IF(_xlpm.x&lt;&gt;"",TRIM(CLEAN(LEFT(_xlpm.x,FIND(".",_xlpm.x &amp; ".")-1))),""))))))</f>
        <v/>
      </c>
      <c r="D1157">
        <v>10.299999999999899</v>
      </c>
      <c r="E1157">
        <v>6.1280000000000001</v>
      </c>
      <c r="F1157" t="str">
        <f>_xlfn.LET(_xlpm.raw,_xlfn.XLOOKUP(A1157,SITE1!$C$4:$C$1313,SITE1!$E$4:$E$1313),_xlpm.cleanRaw,SUBSTITUTE(SUBSTITUTE(_xlpm.raw,"_PIN","."),"PIN","."),_xlpm.mainPart,MID(_xlpm.cleanRaw,2,FIND(".",_xlpm.cleanRaw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7" t="str">
        <f>_xlfn.LET(_xlpm.raw,_xlfn.XLOOKUP(A1157,SITE3!$C$4:$C$1313,SITE3!$E$4:$E$1313),_xlpm.cleanRaw,SUBSTITUTE(SUBSTITUTE(_xlpm.raw,"_PIN","."),"PIN","."),_xlpm.mainPart,MID(_xlpm.cleanRaw,2,FIND(".",_xlpm.cleanRaw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7" t="str">
        <f>_xlfn.LET(_xlpm.raw,_xlfn.XLOOKUP(A1157,SITE5!$C$4:$C$1313,SITE5!$E$4:$E$1313),_xlpm.cleanRaw,SUBSTITUTE(SUBSTITUTE(_xlpm.raw,"_PIN","."),"PIN","."),_xlpm.mainPart,MID(_xlpm.cleanRaw,2,FIND(".",_xlpm.cleanRaw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7" t="str">
        <f>""</f>
        <v/>
      </c>
      <c r="J1157" t="str">
        <f t="shared" si="18"/>
        <v>R50;VSS;;10.2999999999999;6.128;;;;</v>
      </c>
    </row>
    <row r="1158" spans="1:10">
      <c r="A1158" t="s">
        <v>3688</v>
      </c>
      <c r="B1158" t="str">
        <f>_xlfn.XLOOKUP(A1158,SITE1!$R$4:$R$1313,SITE1!$S$4:$S$1313)</f>
        <v>VSS</v>
      </c>
      <c r="C1158" t="str" cm="1">
        <f t="array" ref="C1158">_xlfn.TEXTJOIN(",",TRUE,_xlfn.UNIQUE(TRANSPOSE(_xlfn.MAP(_xlfn.XLOOKUP(A1158,SITE1!$C$4:$C$1313,SITE1!$F$4:$L$1313),_xlfn.LAMBDA(_xlpm.x,IF(_xlpm.x&lt;&gt;"",TRIM(CLEAN(LEFT(_xlpm.x,FIND(".",_xlpm.x &amp; ".")-1))),""))))))</f>
        <v/>
      </c>
      <c r="D1158">
        <v>8.5829999999999895</v>
      </c>
      <c r="E1158">
        <v>6.1280000000000001</v>
      </c>
      <c r="F1158" t="str">
        <f>_xlfn.LET(_xlpm.raw,_xlfn.XLOOKUP(A1158,SITE1!$C$4:$C$1313,SITE1!$E$4:$E$1313),_xlpm.cleanRaw,SUBSTITUTE(SUBSTITUTE(_xlpm.raw,"_PIN","."),"PIN","."),_xlpm.mainPart,MID(_xlpm.cleanRaw,2,FIND(".",_xlpm.cleanRaw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8" t="str">
        <f>_xlfn.LET(_xlpm.raw,_xlfn.XLOOKUP(A1158,SITE3!$C$4:$C$1313,SITE3!$E$4:$E$1313),_xlpm.cleanRaw,SUBSTITUTE(SUBSTITUTE(_xlpm.raw,"_PIN","."),"PIN","."),_xlpm.mainPart,MID(_xlpm.cleanRaw,2,FIND(".",_xlpm.cleanRaw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8" t="str">
        <f>_xlfn.LET(_xlpm.raw,_xlfn.XLOOKUP(A1158,SITE5!$C$4:$C$1313,SITE5!$E$4:$E$1313),_xlpm.cleanRaw,SUBSTITUTE(SUBSTITUTE(_xlpm.raw,"_PIN","."),"PIN","."),_xlpm.mainPart,MID(_xlpm.cleanRaw,2,FIND(".",_xlpm.cleanRaw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8" t="str">
        <f>""</f>
        <v/>
      </c>
      <c r="J1158" t="str">
        <f t="shared" si="18"/>
        <v>R54;VSS;;8.58299999999999;6.128;;;;</v>
      </c>
    </row>
    <row r="1159" spans="1:10">
      <c r="A1159" t="s">
        <v>3689</v>
      </c>
      <c r="B1159" t="str">
        <f>_xlfn.XLOOKUP(A1159,SITE1!$R$4:$R$1313,SITE1!$S$4:$S$1313)</f>
        <v>VSS</v>
      </c>
      <c r="C1159" t="str" cm="1">
        <f t="array" ref="C1159">_xlfn.TEXTJOIN(",",TRUE,_xlfn.UNIQUE(TRANSPOSE(_xlfn.MAP(_xlfn.XLOOKUP(A1159,SITE1!$C$4:$C$1313,SITE1!$F$4:$L$1313),_xlfn.LAMBDA(_xlpm.x,IF(_xlpm.x&lt;&gt;"",TRIM(CLEAN(LEFT(_xlpm.x,FIND(".",_xlpm.x &amp; ".")-1))),""))))))</f>
        <v/>
      </c>
      <c r="D1159">
        <v>6.8659999999999997</v>
      </c>
      <c r="E1159">
        <v>6.1280000000000001</v>
      </c>
      <c r="F1159" t="str">
        <f>_xlfn.LET(_xlpm.raw,_xlfn.XLOOKUP(A1159,SITE1!$C$4:$C$1313,SITE1!$E$4:$E$1313),_xlpm.cleanRaw,SUBSTITUTE(SUBSTITUTE(_xlpm.raw,"_PIN","."),"PIN","."),_xlpm.mainPart,MID(_xlpm.cleanRaw,2,FIND(".",_xlpm.cleanRaw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9" t="str">
        <f>_xlfn.LET(_xlpm.raw,_xlfn.XLOOKUP(A1159,SITE3!$C$4:$C$1313,SITE3!$E$4:$E$1313),_xlpm.cleanRaw,SUBSTITUTE(SUBSTITUTE(_xlpm.raw,"_PIN","."),"PIN","."),_xlpm.mainPart,MID(_xlpm.cleanRaw,2,FIND(".",_xlpm.cleanRaw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9" t="str">
        <f>_xlfn.LET(_xlpm.raw,_xlfn.XLOOKUP(A1159,SITE5!$C$4:$C$1313,SITE5!$E$4:$E$1313),_xlpm.cleanRaw,SUBSTITUTE(SUBSTITUTE(_xlpm.raw,"_PIN","."),"PIN","."),_xlpm.mainPart,MID(_xlpm.cleanRaw,2,FIND(".",_xlpm.cleanRaw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9" t="str">
        <f>""</f>
        <v/>
      </c>
      <c r="J1159" t="str">
        <f t="shared" si="18"/>
        <v>R58;VSS;;6.866;6.128;;;;</v>
      </c>
    </row>
    <row r="1160" spans="1:10">
      <c r="A1160" t="s">
        <v>4778</v>
      </c>
      <c r="B1160" t="str">
        <f>_xlfn.XLOOKUP(A1160,SITE1!$R$4:$R$1313,SITE1!$S$4:$S$1313)</f>
        <v>PCIEUP_7_TXP</v>
      </c>
      <c r="C1160" t="str" cm="1">
        <f t="array" ref="C1160">_xlfn.TEXTJOIN(",",TRUE,_xlfn.UNIQUE(TRANSPOSE(_xlfn.MAP(_xlfn.XLOOKUP(A1160,SITE1!$C$4:$C$1313,SITE1!$F$4:$L$1313),_xlfn.LAMBDA(_xlpm.x,IF(_xlpm.x&lt;&gt;"",TRIM(CLEAN(LEFT(_xlpm.x,FIND(".",_xlpm.x &amp; ".")-1))),""))))))</f>
        <v>LA10</v>
      </c>
      <c r="D1160">
        <v>5.149</v>
      </c>
      <c r="E1160">
        <v>6.1280000000000001</v>
      </c>
      <c r="F1160" t="str">
        <f>_xlfn.LET(_xlpm.raw,_xlfn.XLOOKUP(A1160,SITE1!$C$4:$C$1313,SITE1!$E$4:$E$1313),_xlpm.cleanRaw,SUBSTITUTE(SUBSTITUTE(_xlpm.raw,"_PIN","."),"PIN","."),_xlpm.mainPart,MID(_xlpm.cleanRaw,2,FIND(".",_xlpm.cleanRaw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509023</v>
      </c>
      <c r="G1160" t="str">
        <f>_xlfn.LET(_xlpm.raw,_xlfn.XLOOKUP(A1160,SITE3!$C$4:$C$1313,SITE3!$E$4:$E$1313),_xlpm.cleanRaw,SUBSTITUTE(SUBSTITUTE(_xlpm.raw,"_PIN","."),"PIN","."),_xlpm.mainPart,MID(_xlpm.cleanRaw,2,FIND(".",_xlpm.cleanRaw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506020</v>
      </c>
      <c r="H1160" t="str">
        <f>_xlfn.LET(_xlpm.raw,_xlfn.XLOOKUP(A1160,SITE5!$C$4:$C$1313,SITE5!$E$4:$E$1313),_xlpm.cleanRaw,SUBSTITUTE(SUBSTITUTE(_xlpm.raw,"_PIN","."),"PIN","."),_xlpm.mainPart,MID(_xlpm.cleanRaw,2,FIND(".",_xlpm.cleanRaw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807020</v>
      </c>
      <c r="I1160" t="str">
        <f>""</f>
        <v/>
      </c>
      <c r="J1160" t="str">
        <f t="shared" si="18"/>
        <v>R61;PCIEUP_7_TXP;LA10;5.149;6.128;509023;506020;807020;</v>
      </c>
    </row>
    <row r="1161" spans="1:10">
      <c r="A1161" t="s">
        <v>4706</v>
      </c>
      <c r="B1161" t="str">
        <f>_xlfn.XLOOKUP(A1161,SITE1!$R$4:$R$1313,SITE1!$S$4:$S$1313)</f>
        <v>PCIEUP_12_TXN</v>
      </c>
      <c r="C1161" t="str" cm="1">
        <f t="array" ref="C1161">_xlfn.TEXTJOIN(",",TRUE,_xlfn.UNIQUE(TRANSPOSE(_xlfn.MAP(_xlfn.XLOOKUP(A1161,SITE1!$C$4:$C$1313,SITE1!$F$4:$L$1313),_xlfn.LAMBDA(_xlpm.x,IF(_xlpm.x&lt;&gt;"",TRIM(CLEAN(LEFT(_xlpm.x,FIND(".",_xlpm.x &amp; ".")-1))),""))))))</f>
        <v>CA233</v>
      </c>
      <c r="D1161">
        <v>3.4319999999999902</v>
      </c>
      <c r="E1161">
        <v>6.1280000000000001</v>
      </c>
      <c r="F1161" t="str">
        <f>_xlfn.LET(_xlpm.raw,_xlfn.XLOOKUP(A1161,SITE1!$C$4:$C$1313,SITE1!$E$4:$E$1313),_xlpm.cleanRaw,SUBSTITUTE(SUBSTITUTE(_xlpm.raw,"_PIN","."),"PIN","."),_xlpm.mainPart,MID(_xlpm.cleanRaw,2,FIND(".",_xlpm.cleanRaw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1" t="str">
        <f>_xlfn.LET(_xlpm.raw,_xlfn.XLOOKUP(A1161,SITE3!$C$4:$C$1313,SITE3!$E$4:$E$1313),_xlpm.cleanRaw,SUBSTITUTE(SUBSTITUTE(_xlpm.raw,"_PIN","."),"PIN","."),_xlpm.mainPart,MID(_xlpm.cleanRaw,2,FIND(".",_xlpm.cleanRaw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1" t="str">
        <f>_xlfn.LET(_xlpm.raw,_xlfn.XLOOKUP(A1161,SITE5!$C$4:$C$1313,SITE5!$E$4:$E$1313),_xlpm.cleanRaw,SUBSTITUTE(SUBSTITUTE(_xlpm.raw,"_PIN","."),"PIN","."),_xlpm.mainPart,MID(_xlpm.cleanRaw,2,FIND(".",_xlpm.cleanRaw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1" t="str">
        <f>""</f>
        <v/>
      </c>
      <c r="J1161" t="str">
        <f t="shared" si="18"/>
        <v>R65;PCIEUP_12_TXN;CA233;3.43199999999999;6.128;;;;</v>
      </c>
    </row>
    <row r="1162" spans="1:10">
      <c r="A1162" t="s">
        <v>3529</v>
      </c>
      <c r="B1162" t="str">
        <f>_xlfn.XLOOKUP(A1162,SITE1!$R$4:$R$1313,SITE1!$S$4:$S$1313)</f>
        <v>VSS</v>
      </c>
      <c r="C1162" t="str" cm="1">
        <f t="array" ref="C1162">_xlfn.TEXTJOIN(",",TRUE,_xlfn.UNIQUE(TRANSPOSE(_xlfn.MAP(_xlfn.XLOOKUP(A1162,SITE1!$C$4:$C$1313,SITE1!$F$4:$L$1313),_xlfn.LAMBDA(_xlpm.x,IF(_xlpm.x&lt;&gt;"",TRIM(CLEAN(LEFT(_xlpm.x,FIND(".",_xlpm.x &amp; ".")-1))),""))))))</f>
        <v/>
      </c>
      <c r="D1162">
        <v>1.6599999999999899</v>
      </c>
      <c r="E1162">
        <v>6.3099999999999898</v>
      </c>
      <c r="F1162" t="str">
        <f>_xlfn.LET(_xlpm.raw,_xlfn.XLOOKUP(A1162,SITE1!$C$4:$C$1313,SITE1!$E$4:$E$1313),_xlpm.cleanRaw,SUBSTITUTE(SUBSTITUTE(_xlpm.raw,"_PIN","."),"PIN","."),_xlpm.mainPart,MID(_xlpm.cleanRaw,2,FIND(".",_xlpm.cleanRaw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2" t="str">
        <f>_xlfn.LET(_xlpm.raw,_xlfn.XLOOKUP(A1162,SITE3!$C$4:$C$1313,SITE3!$E$4:$E$1313),_xlpm.cleanRaw,SUBSTITUTE(SUBSTITUTE(_xlpm.raw,"_PIN","."),"PIN","."),_xlpm.mainPart,MID(_xlpm.cleanRaw,2,FIND(".",_xlpm.cleanRaw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2" t="str">
        <f>_xlfn.LET(_xlpm.raw,_xlfn.XLOOKUP(A1162,SITE5!$C$4:$C$1313,SITE5!$E$4:$E$1313),_xlpm.cleanRaw,SUBSTITUTE(SUBSTITUTE(_xlpm.raw,"_PIN","."),"PIN","."),_xlpm.mainPart,MID(_xlpm.cleanRaw,2,FIND(".",_xlpm.cleanRaw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2" t="str">
        <f>""</f>
        <v/>
      </c>
      <c r="J1162" t="str">
        <f t="shared" si="18"/>
        <v>R68;VSS;;1.65999999999999;6.30999999999999;;;;</v>
      </c>
    </row>
    <row r="1163" spans="1:10">
      <c r="A1163" t="s">
        <v>3690</v>
      </c>
      <c r="B1163" t="str">
        <f>_xlfn.XLOOKUP(A1163,SITE1!$R$4:$R$1313,SITE1!$S$4:$S$1313)</f>
        <v>PCIE_15_UP_3_SATA_3_TXN</v>
      </c>
      <c r="C1163" t="str" cm="1">
        <f t="array" ref="C1163">_xlfn.TEXTJOIN(",",TRUE,_xlfn.UNIQUE(TRANSPOSE(_xlfn.MAP(_xlfn.XLOOKUP(A1163,SITE1!$C$4:$C$1313,SITE1!$F$4:$L$1313),_xlfn.LAMBDA(_xlpm.x,IF(_xlpm.x&lt;&gt;"",TRIM(CLEAN(LEFT(_xlpm.x,FIND(".",_xlpm.x &amp; ".")-1))),""))))))</f>
        <v>CA217</v>
      </c>
      <c r="D1163">
        <v>0.82999999999999796</v>
      </c>
      <c r="E1163">
        <v>6.3099999999999898</v>
      </c>
      <c r="F1163" t="str">
        <f>_xlfn.LET(_xlpm.raw,_xlfn.XLOOKUP(A1163,SITE1!$C$4:$C$1313,SITE1!$E$4:$E$1313),_xlpm.cleanRaw,SUBSTITUTE(SUBSTITUTE(_xlpm.raw,"_PIN","."),"PIN","."),_xlpm.mainPart,MID(_xlpm.cleanRaw,2,FIND(".",_xlpm.cleanRaw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3" t="str">
        <f>_xlfn.LET(_xlpm.raw,_xlfn.XLOOKUP(A1163,SITE3!$C$4:$C$1313,SITE3!$E$4:$E$1313),_xlpm.cleanRaw,SUBSTITUTE(SUBSTITUTE(_xlpm.raw,"_PIN","."),"PIN","."),_xlpm.mainPart,MID(_xlpm.cleanRaw,2,FIND(".",_xlpm.cleanRaw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3" t="str">
        <f>_xlfn.LET(_xlpm.raw,_xlfn.XLOOKUP(A1163,SITE5!$C$4:$C$1313,SITE5!$E$4:$E$1313),_xlpm.cleanRaw,SUBSTITUTE(SUBSTITUTE(_xlpm.raw,"_PIN","."),"PIN","."),_xlpm.mainPart,MID(_xlpm.cleanRaw,2,FIND(".",_xlpm.cleanRaw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3" t="str">
        <f>""</f>
        <v/>
      </c>
      <c r="J1163" t="str">
        <f t="shared" si="18"/>
        <v>R70;PCIE_15_UP_3_SATA_3_TXN;CA217;0.829999999999998;6.30999999999999;;;;</v>
      </c>
    </row>
    <row r="1164" spans="1:10">
      <c r="A1164" t="s">
        <v>3691</v>
      </c>
      <c r="B1164" t="str">
        <f>_xlfn.XLOOKUP(A1164,SITE1!$R$4:$R$1313,SITE1!$S$4:$S$1313)</f>
        <v>PCIE_15_UP_3_SATA_3_TXP</v>
      </c>
      <c r="C1164" t="str" cm="1">
        <f t="array" ref="C1164">_xlfn.TEXTJOIN(",",TRUE,_xlfn.UNIQUE(TRANSPOSE(_xlfn.MAP(_xlfn.XLOOKUP(A1164,SITE1!$C$4:$C$1313,SITE1!$F$4:$L$1313),_xlfn.LAMBDA(_xlpm.x,IF(_xlpm.x&lt;&gt;"",TRIM(CLEAN(LEFT(_xlpm.x,FIND(".",_xlpm.x &amp; ".")-1))),""))))))</f>
        <v>CA218</v>
      </c>
      <c r="D1164">
        <v>0</v>
      </c>
      <c r="E1164">
        <v>6.3099999999999898</v>
      </c>
      <c r="F1164" t="str">
        <f>_xlfn.LET(_xlpm.raw,_xlfn.XLOOKUP(A1164,SITE1!$C$4:$C$1313,SITE1!$E$4:$E$1313),_xlpm.cleanRaw,SUBSTITUTE(SUBSTITUTE(_xlpm.raw,"_PIN","."),"PIN","."),_xlpm.mainPart,MID(_xlpm.cleanRaw,2,FIND(".",_xlpm.cleanRaw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4" t="str">
        <f>_xlfn.LET(_xlpm.raw,_xlfn.XLOOKUP(A1164,SITE3!$C$4:$C$1313,SITE3!$E$4:$E$1313),_xlpm.cleanRaw,SUBSTITUTE(SUBSTITUTE(_xlpm.raw,"_PIN","."),"PIN","."),_xlpm.mainPart,MID(_xlpm.cleanRaw,2,FIND(".",_xlpm.cleanRaw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4" t="str">
        <f>_xlfn.LET(_xlpm.raw,_xlfn.XLOOKUP(A1164,SITE5!$C$4:$C$1313,SITE5!$E$4:$E$1313),_xlpm.cleanRaw,SUBSTITUTE(SUBSTITUTE(_xlpm.raw,"_PIN","."),"PIN","."),_xlpm.mainPart,MID(_xlpm.cleanRaw,2,FIND(".",_xlpm.cleanRaw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4" t="str">
        <f>""</f>
        <v/>
      </c>
      <c r="J1164" t="str">
        <f t="shared" si="18"/>
        <v>R72;PCIE_15_UP_3_SATA_3_TXP;CA218;0;6.30999999999999;;;;</v>
      </c>
    </row>
    <row r="1165" spans="1:10">
      <c r="A1165" t="s">
        <v>4060</v>
      </c>
      <c r="B1165" t="str">
        <f>_xlfn.XLOOKUP(A1165,SITE1!$R$4:$R$1313,SITE1!$S$4:$S$1313)</f>
        <v>GPP_A_16_CLKOUT_LPC_2</v>
      </c>
      <c r="C1165" t="str" cm="1">
        <f t="array" ref="C1165">_xlfn.TEXTJOIN(",",TRUE,_xlfn.UNIQUE(TRANSPOSE(_xlfn.MAP(_xlfn.XLOOKUP(A1165,SITE1!$C$4:$C$1313,SITE1!$F$4:$L$1313),_xlfn.LAMBDA(_xlpm.x,IF(_xlpm.x&lt;&gt;"",TRIM(CLEAN(LEFT(_xlpm.x,FIND(".",_xlpm.x &amp; ".")-1))),""))))))</f>
        <v/>
      </c>
      <c r="D1165">
        <v>32.204999999999998</v>
      </c>
      <c r="E1165">
        <v>6.8099999999999898</v>
      </c>
      <c r="F1165" t="str">
        <f>_xlfn.LET(_xlpm.raw,_xlfn.XLOOKUP(A1165,SITE1!$C$4:$C$1313,SITE1!$E$4:$E$1313),_xlpm.cleanRaw,SUBSTITUTE(SUBSTITUTE(_xlpm.raw,"_PIN","."),"PIN","."),_xlpm.mainPart,MID(_xlpm.cleanRaw,2,FIND(".",_xlpm.cleanRaw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1165" t="str">
        <f>_xlfn.LET(_xlpm.raw,_xlfn.XLOOKUP(A1165,SITE3!$C$4:$C$1313,SITE3!$E$4:$E$1313),_xlpm.cleanRaw,SUBSTITUTE(SUBSTITUTE(_xlpm.raw,"_PIN","."),"PIN","."),_xlpm.mainPart,MID(_xlpm.cleanRaw,2,FIND(".",_xlpm.cleanRaw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805059</v>
      </c>
      <c r="H1165" t="str">
        <f>_xlfn.LET(_xlpm.raw,_xlfn.XLOOKUP(A1165,SITE5!$C$4:$C$1313,SITE5!$E$4:$E$1313),_xlpm.cleanRaw,SUBSTITUTE(SUBSTITUTE(_xlpm.raw,"_PIN","."),"PIN","."),_xlpm.mainPart,MID(_xlpm.cleanRaw,2,FIND(".",_xlpm.cleanRaw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I1165" t="str">
        <f>""</f>
        <v/>
      </c>
      <c r="J1165" t="str">
        <f t="shared" si="18"/>
        <v>T2;GPP_A_16_CLKOUT_LPC_2;;32.205;6.80999999999999;608059;805059;702059;</v>
      </c>
    </row>
    <row r="1166" spans="1:10">
      <c r="A1166" t="s">
        <v>4056</v>
      </c>
      <c r="B1166" t="str">
        <f>_xlfn.XLOOKUP(A1166,SITE1!$R$4:$R$1313,SITE1!$S$4:$S$1313)</f>
        <v>GPP_A_13_SUSWARNB_SUSPWRDNACK</v>
      </c>
      <c r="C1166" t="str" cm="1">
        <f t="array" ref="C1166">_xlfn.TEXTJOIN(",",TRUE,_xlfn.UNIQUE(TRANSPOSE(_xlfn.MAP(_xlfn.XLOOKUP(A1166,SITE1!$C$4:$C$1313,SITE1!$F$4:$L$1313),_xlfn.LAMBDA(_xlpm.x,IF(_xlpm.x&lt;&gt;"",TRIM(CLEAN(LEFT(_xlpm.x,FIND(".",_xlpm.x &amp; ".")-1))),""))))))</f>
        <v/>
      </c>
      <c r="D1166">
        <v>31.375</v>
      </c>
      <c r="E1166">
        <v>6.8099999999999898</v>
      </c>
      <c r="F1166" t="str">
        <f>_xlfn.LET(_xlpm.raw,_xlfn.XLOOKUP(A1166,SITE1!$C$4:$C$1313,SITE1!$E$4:$E$1313),_xlpm.cleanRaw,SUBSTITUTE(SUBSTITUTE(_xlpm.raw,"_PIN","."),"PIN","."),_xlpm.mainPart,MID(_xlpm.cleanRaw,2,FIND(".",_xlpm.cleanRaw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1166" t="str">
        <f>_xlfn.LET(_xlpm.raw,_xlfn.XLOOKUP(A1166,SITE3!$C$4:$C$1313,SITE3!$E$4:$E$1313),_xlpm.cleanRaw,SUBSTITUTE(SUBSTITUTE(_xlpm.raw,"_PIN","."),"PIN","."),_xlpm.mainPart,MID(_xlpm.cleanRaw,2,FIND(".",_xlpm.cleanRaw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802073</v>
      </c>
      <c r="H1166" t="str">
        <f>_xlfn.LET(_xlpm.raw,_xlfn.XLOOKUP(A1166,SITE5!$C$4:$C$1313,SITE5!$E$4:$E$1313),_xlpm.cleanRaw,SUBSTITUTE(SUBSTITUTE(_xlpm.raw,"_PIN","."),"PIN","."),_xlpm.mainPart,MID(_xlpm.cleanRaw,2,FIND(".",_xlpm.cleanRaw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705060</v>
      </c>
      <c r="I1166" t="str">
        <f>""</f>
        <v/>
      </c>
      <c r="J1166" t="str">
        <f t="shared" si="18"/>
        <v>T4;GPP_A_13_SUSWARNB_SUSPWRDNACK;;31.375;6.80999999999999;605060;802073;705060;</v>
      </c>
    </row>
    <row r="1167" spans="1:10">
      <c r="A1167" t="s">
        <v>11</v>
      </c>
      <c r="B1167" t="str">
        <f>_xlfn.XLOOKUP(A1167,SITE1!$R$4:$R$1313,SITE1!$S$4:$S$1313)</f>
        <v>VSS</v>
      </c>
      <c r="C1167" t="str" cm="1">
        <f t="array" ref="C1167">_xlfn.TEXTJOIN(",",TRUE,_xlfn.UNIQUE(TRANSPOSE(_xlfn.MAP(_xlfn.XLOOKUP(A1167,SITE1!$C$4:$C$1313,SITE1!$F$4:$L$1313),_xlfn.LAMBDA(_xlpm.x,IF(_xlpm.x&lt;&gt;"",TRIM(CLEAN(LEFT(_xlpm.x,FIND(".",_xlpm.x &amp; ".")-1))),""))))))</f>
        <v/>
      </c>
      <c r="D1167">
        <v>30.045999999999999</v>
      </c>
      <c r="E1167">
        <v>6.6230000000000002</v>
      </c>
      <c r="F1167" t="str">
        <f>_xlfn.LET(_xlpm.raw,_xlfn.XLOOKUP(A1167,SITE1!$C$4:$C$1313,SITE1!$E$4:$E$1313),_xlpm.cleanRaw,SUBSTITUTE(SUBSTITUTE(_xlpm.raw,"_PIN","."),"PIN","."),_xlpm.mainPart,MID(_xlpm.cleanRaw,2,FIND(".",_xlpm.cleanRaw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7" t="str">
        <f>_xlfn.LET(_xlpm.raw,_xlfn.XLOOKUP(A1167,SITE3!$C$4:$C$1313,SITE3!$E$4:$E$1313),_xlpm.cleanRaw,SUBSTITUTE(SUBSTITUTE(_xlpm.raw,"_PIN","."),"PIN","."),_xlpm.mainPart,MID(_xlpm.cleanRaw,2,FIND(".",_xlpm.cleanRaw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7" t="str">
        <f>_xlfn.LET(_xlpm.raw,_xlfn.XLOOKUP(A1167,SITE5!$C$4:$C$1313,SITE5!$E$4:$E$1313),_xlpm.cleanRaw,SUBSTITUTE(SUBSTITUTE(_xlpm.raw,"_PIN","."),"PIN","."),_xlpm.mainPart,MID(_xlpm.cleanRaw,2,FIND(".",_xlpm.cleanRaw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7" t="str">
        <f>""</f>
        <v/>
      </c>
      <c r="J1167" t="str">
        <f t="shared" si="18"/>
        <v>T7;VSS;;30.046;6.623;;;;</v>
      </c>
    </row>
    <row r="1168" spans="1:10">
      <c r="A1168" t="s">
        <v>13</v>
      </c>
      <c r="B1168" t="str">
        <f>_xlfn.XLOOKUP(A1168,SITE1!$R$4:$R$1313,SITE1!$S$4:$S$1313)</f>
        <v>VSS</v>
      </c>
      <c r="C1168" t="str" cm="1">
        <f t="array" ref="C1168">_xlfn.TEXTJOIN(",",TRUE,_xlfn.UNIQUE(TRANSPOSE(_xlfn.MAP(_xlfn.XLOOKUP(A1168,SITE1!$C$4:$C$1313,SITE1!$F$4:$L$1313),_xlfn.LAMBDA(_xlpm.x,IF(_xlpm.x&lt;&gt;"",TRIM(CLEAN(LEFT(_xlpm.x,FIND(".",_xlpm.x &amp; ".")-1))),""))))))</f>
        <v/>
      </c>
      <c r="D1168">
        <v>28.329000000000001</v>
      </c>
      <c r="E1168">
        <v>6.6230000000000002</v>
      </c>
      <c r="F1168" t="str">
        <f>_xlfn.LET(_xlpm.raw,_xlfn.XLOOKUP(A1168,SITE1!$C$4:$C$1313,SITE1!$E$4:$E$1313),_xlpm.cleanRaw,SUBSTITUTE(SUBSTITUTE(_xlpm.raw,"_PIN","."),"PIN","."),_xlpm.mainPart,MID(_xlpm.cleanRaw,2,FIND(".",_xlpm.cleanRaw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8" t="str">
        <f>_xlfn.LET(_xlpm.raw,_xlfn.XLOOKUP(A1168,SITE3!$C$4:$C$1313,SITE3!$E$4:$E$1313),_xlpm.cleanRaw,SUBSTITUTE(SUBSTITUTE(_xlpm.raw,"_PIN","."),"PIN","."),_xlpm.mainPart,MID(_xlpm.cleanRaw,2,FIND(".",_xlpm.cleanRaw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8" t="str">
        <f>_xlfn.LET(_xlpm.raw,_xlfn.XLOOKUP(A1168,SITE5!$C$4:$C$1313,SITE5!$E$4:$E$1313),_xlpm.cleanRaw,SUBSTITUTE(SUBSTITUTE(_xlpm.raw,"_PIN","."),"PIN","."),_xlpm.mainPart,MID(_xlpm.cleanRaw,2,FIND(".",_xlpm.cleanRaw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8" t="str">
        <f>""</f>
        <v/>
      </c>
      <c r="J1168" t="str">
        <f t="shared" si="18"/>
        <v>T11;VSS;;28.329;6.623;;;;</v>
      </c>
    </row>
    <row r="1169" spans="1:10">
      <c r="A1169" t="s">
        <v>3521</v>
      </c>
      <c r="B1169" t="str">
        <f>_xlfn.XLOOKUP(A1169,SITE1!$R$4:$R$1313,SITE1!$S$4:$S$1313)</f>
        <v>VSS</v>
      </c>
      <c r="C1169" t="str" cm="1">
        <f t="array" ref="C1169">_xlfn.TEXTJOIN(",",TRUE,_xlfn.UNIQUE(TRANSPOSE(_xlfn.MAP(_xlfn.XLOOKUP(A1169,SITE1!$C$4:$C$1313,SITE1!$F$4:$L$1313),_xlfn.LAMBDA(_xlpm.x,IF(_xlpm.x&lt;&gt;"",TRIM(CLEAN(LEFT(_xlpm.x,FIND(".",_xlpm.x &amp; ".")-1))),""))))))</f>
        <v/>
      </c>
      <c r="D1169">
        <v>26.611999999999998</v>
      </c>
      <c r="E1169">
        <v>6.6230000000000002</v>
      </c>
      <c r="F1169" t="str">
        <f>_xlfn.LET(_xlpm.raw,_xlfn.XLOOKUP(A1169,SITE1!$C$4:$C$1313,SITE1!$E$4:$E$1313),_xlpm.cleanRaw,SUBSTITUTE(SUBSTITUTE(_xlpm.raw,"_PIN","."),"PIN","."),_xlpm.mainPart,MID(_xlpm.cleanRaw,2,FIND(".",_xlpm.cleanRaw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69" t="str">
        <f>_xlfn.LET(_xlpm.raw,_xlfn.XLOOKUP(A1169,SITE3!$C$4:$C$1313,SITE3!$E$4:$E$1313),_xlpm.cleanRaw,SUBSTITUTE(SUBSTITUTE(_xlpm.raw,"_PIN","."),"PIN","."),_xlpm.mainPart,MID(_xlpm.cleanRaw,2,FIND(".",_xlpm.cleanRaw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69" t="str">
        <f>_xlfn.LET(_xlpm.raw,_xlfn.XLOOKUP(A1169,SITE5!$C$4:$C$1313,SITE5!$E$4:$E$1313),_xlpm.cleanRaw,SUBSTITUTE(SUBSTITUTE(_xlpm.raw,"_PIN","."),"PIN","."),_xlpm.mainPart,MID(_xlpm.cleanRaw,2,FIND(".",_xlpm.cleanRaw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69" t="str">
        <f>""</f>
        <v/>
      </c>
      <c r="J1169" t="str">
        <f t="shared" si="18"/>
        <v>T15;VSS;;26.612;6.623;;;;</v>
      </c>
    </row>
    <row r="1170" spans="1:10">
      <c r="A1170" t="s">
        <v>5434</v>
      </c>
      <c r="B1170" t="str">
        <f>_xlfn.XLOOKUP(A1170,SITE1!$R$4:$R$1313,SITE1!$S$4:$S$1313)</f>
        <v>VSS</v>
      </c>
      <c r="C1170" t="str" cm="1">
        <f t="array" ref="C1170">_xlfn.TEXTJOIN(",",TRUE,_xlfn.UNIQUE(TRANSPOSE(_xlfn.MAP(_xlfn.XLOOKUP(A1170,SITE1!$C$4:$C$1313,SITE1!$F$4:$L$1313),_xlfn.LAMBDA(_xlpm.x,IF(_xlpm.x&lt;&gt;"",TRIM(CLEAN(LEFT(_xlpm.x,FIND(".",_xlpm.x &amp; ".")-1))),""))))))</f>
        <v/>
      </c>
      <c r="D1170">
        <v>24.895</v>
      </c>
      <c r="E1170">
        <v>6.6230000000000002</v>
      </c>
      <c r="F1170" t="str">
        <f>_xlfn.LET(_xlpm.raw,_xlfn.XLOOKUP(A1170,SITE1!$C$4:$C$1313,SITE1!$E$4:$E$1313),_xlpm.cleanRaw,SUBSTITUTE(SUBSTITUTE(_xlpm.raw,"_PIN","."),"PIN","."),_xlpm.mainPart,MID(_xlpm.cleanRaw,2,FIND(".",_xlpm.cleanRaw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0" t="str">
        <f>_xlfn.LET(_xlpm.raw,_xlfn.XLOOKUP(A1170,SITE3!$C$4:$C$1313,SITE3!$E$4:$E$1313),_xlpm.cleanRaw,SUBSTITUTE(SUBSTITUTE(_xlpm.raw,"_PIN","."),"PIN","."),_xlpm.mainPart,MID(_xlpm.cleanRaw,2,FIND(".",_xlpm.cleanRaw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0" t="str">
        <f>_xlfn.LET(_xlpm.raw,_xlfn.XLOOKUP(A1170,SITE5!$C$4:$C$1313,SITE5!$E$4:$E$1313),_xlpm.cleanRaw,SUBSTITUTE(SUBSTITUTE(_xlpm.raw,"_PIN","."),"PIN","."),_xlpm.mainPart,MID(_xlpm.cleanRaw,2,FIND(".",_xlpm.cleanRaw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0" t="str">
        <f>""</f>
        <v/>
      </c>
      <c r="J1170" t="str">
        <f t="shared" si="18"/>
        <v>T18;VSS;;24.895;6.623;;;;</v>
      </c>
    </row>
    <row r="1171" spans="1:10">
      <c r="A1171" t="s">
        <v>5435</v>
      </c>
      <c r="B1171" t="str">
        <f>_xlfn.XLOOKUP(A1171,SITE1!$R$4:$R$1313,SITE1!$S$4:$S$1313)</f>
        <v>VSS</v>
      </c>
      <c r="C1171" t="str" cm="1">
        <f t="array" ref="C1171">_xlfn.TEXTJOIN(",",TRUE,_xlfn.UNIQUE(TRANSPOSE(_xlfn.MAP(_xlfn.XLOOKUP(A1171,SITE1!$C$4:$C$1313,SITE1!$F$4:$L$1313),_xlfn.LAMBDA(_xlpm.x,IF(_xlpm.x&lt;&gt;"",TRIM(CLEAN(LEFT(_xlpm.x,FIND(".",_xlpm.x &amp; ".")-1))),""))))))</f>
        <v/>
      </c>
      <c r="D1171">
        <v>23.177999999999901</v>
      </c>
      <c r="E1171">
        <v>6.6230000000000002</v>
      </c>
      <c r="F1171" t="str">
        <f>_xlfn.LET(_xlpm.raw,_xlfn.XLOOKUP(A1171,SITE1!$C$4:$C$1313,SITE1!$E$4:$E$1313),_xlpm.cleanRaw,SUBSTITUTE(SUBSTITUTE(_xlpm.raw,"_PIN","."),"PIN","."),_xlpm.mainPart,MID(_xlpm.cleanRaw,2,FIND(".",_xlpm.cleanRaw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1" t="str">
        <f>_xlfn.LET(_xlpm.raw,_xlfn.XLOOKUP(A1171,SITE3!$C$4:$C$1313,SITE3!$E$4:$E$1313),_xlpm.cleanRaw,SUBSTITUTE(SUBSTITUTE(_xlpm.raw,"_PIN","."),"PIN","."),_xlpm.mainPart,MID(_xlpm.cleanRaw,2,FIND(".",_xlpm.cleanRaw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1" t="str">
        <f>_xlfn.LET(_xlpm.raw,_xlfn.XLOOKUP(A1171,SITE5!$C$4:$C$1313,SITE5!$E$4:$E$1313),_xlpm.cleanRaw,SUBSTITUTE(SUBSTITUTE(_xlpm.raw,"_PIN","."),"PIN","."),_xlpm.mainPart,MID(_xlpm.cleanRaw,2,FIND(".",_xlpm.cleanRaw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1" t="str">
        <f>""</f>
        <v/>
      </c>
      <c r="J1171" t="str">
        <f t="shared" si="18"/>
        <v>T22;VSS;;23.1779999999999;6.623;;;;</v>
      </c>
    </row>
    <row r="1172" spans="1:10">
      <c r="A1172" t="s">
        <v>5436</v>
      </c>
      <c r="B1172" t="str">
        <f>_xlfn.XLOOKUP(A1172,SITE1!$R$4:$R$1313,SITE1!$S$4:$S$1313)</f>
        <v>VSS</v>
      </c>
      <c r="C1172" t="str" cm="1">
        <f t="array" ref="C1172">_xlfn.TEXTJOIN(",",TRUE,_xlfn.UNIQUE(TRANSPOSE(_xlfn.MAP(_xlfn.XLOOKUP(A1172,SITE1!$C$4:$C$1313,SITE1!$F$4:$L$1313),_xlfn.LAMBDA(_xlpm.x,IF(_xlpm.x&lt;&gt;"",TRIM(CLEAN(LEFT(_xlpm.x,FIND(".",_xlpm.x &amp; ".")-1))),""))))))</f>
        <v/>
      </c>
      <c r="D1172">
        <v>21.460999999999999</v>
      </c>
      <c r="E1172">
        <v>6.6230000000000002</v>
      </c>
      <c r="F1172" t="str">
        <f>_xlfn.LET(_xlpm.raw,_xlfn.XLOOKUP(A1172,SITE1!$C$4:$C$1313,SITE1!$E$4:$E$1313),_xlpm.cleanRaw,SUBSTITUTE(SUBSTITUTE(_xlpm.raw,"_PIN","."),"PIN","."),_xlpm.mainPart,MID(_xlpm.cleanRaw,2,FIND(".",_xlpm.cleanRaw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2" t="str">
        <f>_xlfn.LET(_xlpm.raw,_xlfn.XLOOKUP(A1172,SITE3!$C$4:$C$1313,SITE3!$E$4:$E$1313),_xlpm.cleanRaw,SUBSTITUTE(SUBSTITUTE(_xlpm.raw,"_PIN","."),"PIN","."),_xlpm.mainPart,MID(_xlpm.cleanRaw,2,FIND(".",_xlpm.cleanRaw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2" t="str">
        <f>_xlfn.LET(_xlpm.raw,_xlfn.XLOOKUP(A1172,SITE5!$C$4:$C$1313,SITE5!$E$4:$E$1313),_xlpm.cleanRaw,SUBSTITUTE(SUBSTITUTE(_xlpm.raw,"_PIN","."),"PIN","."),_xlpm.mainPart,MID(_xlpm.cleanRaw,2,FIND(".",_xlpm.cleanRaw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2" t="str">
        <f>""</f>
        <v/>
      </c>
      <c r="J1172" t="str">
        <f t="shared" si="18"/>
        <v>T26;VSS;;21.461;6.623;;;;</v>
      </c>
    </row>
    <row r="1173" spans="1:10">
      <c r="A1173" t="s">
        <v>3479</v>
      </c>
      <c r="B1173" t="str">
        <f>_xlfn.XLOOKUP(A1173,SITE1!$R$4:$R$1313,SITE1!$S$4:$S$1313)</f>
        <v>VSS</v>
      </c>
      <c r="C1173" t="str" cm="1">
        <f t="array" ref="C1173">_xlfn.TEXTJOIN(",",TRUE,_xlfn.UNIQUE(TRANSPOSE(_xlfn.MAP(_xlfn.XLOOKUP(A1173,SITE1!$C$4:$C$1313,SITE1!$F$4:$L$1313),_xlfn.LAMBDA(_xlpm.x,IF(_xlpm.x&lt;&gt;"",TRIM(CLEAN(LEFT(_xlpm.x,FIND(".",_xlpm.x &amp; ".")-1))),""))))))</f>
        <v/>
      </c>
      <c r="D1173">
        <v>19.744</v>
      </c>
      <c r="E1173">
        <v>6.6230000000000002</v>
      </c>
      <c r="F1173" t="str">
        <f>_xlfn.LET(_xlpm.raw,_xlfn.XLOOKUP(A1173,SITE1!$C$4:$C$1313,SITE1!$E$4:$E$1313),_xlpm.cleanRaw,SUBSTITUTE(SUBSTITUTE(_xlpm.raw,"_PIN","."),"PIN","."),_xlpm.mainPart,MID(_xlpm.cleanRaw,2,FIND(".",_xlpm.cleanRaw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3" t="str">
        <f>_xlfn.LET(_xlpm.raw,_xlfn.XLOOKUP(A1173,SITE3!$C$4:$C$1313,SITE3!$E$4:$E$1313),_xlpm.cleanRaw,SUBSTITUTE(SUBSTITUTE(_xlpm.raw,"_PIN","."),"PIN","."),_xlpm.mainPart,MID(_xlpm.cleanRaw,2,FIND(".",_xlpm.cleanRaw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3" t="str">
        <f>_xlfn.LET(_xlpm.raw,_xlfn.XLOOKUP(A1173,SITE5!$C$4:$C$1313,SITE5!$E$4:$E$1313),_xlpm.cleanRaw,SUBSTITUTE(SUBSTITUTE(_xlpm.raw,"_PIN","."),"PIN","."),_xlpm.mainPart,MID(_xlpm.cleanRaw,2,FIND(".",_xlpm.cleanRaw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3" t="str">
        <f>""</f>
        <v/>
      </c>
      <c r="J1173" t="str">
        <f t="shared" si="18"/>
        <v>T29;VSS;;19.744;6.623;;;;</v>
      </c>
    </row>
    <row r="1174" spans="1:10">
      <c r="A1174" t="s">
        <v>64</v>
      </c>
      <c r="B1174" t="str">
        <f>_xlfn.XLOOKUP(A1174,SITE1!$R$4:$R$1313,SITE1!$S$4:$S$1313)</f>
        <v>VSS</v>
      </c>
      <c r="C1174" t="str" cm="1">
        <f t="array" ref="C1174">_xlfn.TEXTJOIN(",",TRUE,_xlfn.UNIQUE(TRANSPOSE(_xlfn.MAP(_xlfn.XLOOKUP(A1174,SITE1!$C$4:$C$1313,SITE1!$F$4:$L$1313),_xlfn.LAMBDA(_xlpm.x,IF(_xlpm.x&lt;&gt;"",TRIM(CLEAN(LEFT(_xlpm.x,FIND(".",_xlpm.x &amp; ".")-1))),""))))))</f>
        <v/>
      </c>
      <c r="D1174">
        <v>18.026999999999902</v>
      </c>
      <c r="E1174">
        <v>6.6230000000000002</v>
      </c>
      <c r="F1174" t="str">
        <f>_xlfn.LET(_xlpm.raw,_xlfn.XLOOKUP(A1174,SITE1!$C$4:$C$1313,SITE1!$E$4:$E$1313),_xlpm.cleanRaw,SUBSTITUTE(SUBSTITUTE(_xlpm.raw,"_PIN","."),"PIN","."),_xlpm.mainPart,MID(_xlpm.cleanRaw,2,FIND(".",_xlpm.cleanRaw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4" t="str">
        <f>_xlfn.LET(_xlpm.raw,_xlfn.XLOOKUP(A1174,SITE3!$C$4:$C$1313,SITE3!$E$4:$E$1313),_xlpm.cleanRaw,SUBSTITUTE(SUBSTITUTE(_xlpm.raw,"_PIN","."),"PIN","."),_xlpm.mainPart,MID(_xlpm.cleanRaw,2,FIND(".",_xlpm.cleanRaw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4" t="str">
        <f>_xlfn.LET(_xlpm.raw,_xlfn.XLOOKUP(A1174,SITE5!$C$4:$C$1313,SITE5!$E$4:$E$1313),_xlpm.cleanRaw,SUBSTITUTE(SUBSTITUTE(_xlpm.raw,"_PIN","."),"PIN","."),_xlpm.mainPart,MID(_xlpm.cleanRaw,2,FIND(".",_xlpm.cleanRaw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4" t="str">
        <f>""</f>
        <v/>
      </c>
      <c r="J1174" t="str">
        <f t="shared" si="18"/>
        <v>T33;VSS;;18.0269999999999;6.623;;;;</v>
      </c>
    </row>
    <row r="1175" spans="1:10">
      <c r="A1175" t="s">
        <v>12</v>
      </c>
      <c r="B1175" t="str">
        <f>_xlfn.XLOOKUP(A1175,SITE1!$R$4:$R$1313,SITE1!$S$4:$S$1313)</f>
        <v>VSS</v>
      </c>
      <c r="C1175" t="str" cm="1">
        <f t="array" ref="C1175">_xlfn.TEXTJOIN(",",TRUE,_xlfn.UNIQUE(TRANSPOSE(_xlfn.MAP(_xlfn.XLOOKUP(A1175,SITE1!$C$4:$C$1313,SITE1!$F$4:$L$1313),_xlfn.LAMBDA(_xlpm.x,IF(_xlpm.x&lt;&gt;"",TRIM(CLEAN(LEFT(_xlpm.x,FIND(".",_xlpm.x &amp; ".")-1))),""))))))</f>
        <v/>
      </c>
      <c r="D1175">
        <v>16.309999999999999</v>
      </c>
      <c r="E1175">
        <v>6.6230000000000002</v>
      </c>
      <c r="F1175" t="str">
        <f>_xlfn.LET(_xlpm.raw,_xlfn.XLOOKUP(A1175,SITE1!$C$4:$C$1313,SITE1!$E$4:$E$1313),_xlpm.cleanRaw,SUBSTITUTE(SUBSTITUTE(_xlpm.raw,"_PIN","."),"PIN","."),_xlpm.mainPart,MID(_xlpm.cleanRaw,2,FIND(".",_xlpm.cleanRaw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5" t="str">
        <f>_xlfn.LET(_xlpm.raw,_xlfn.XLOOKUP(A1175,SITE3!$C$4:$C$1313,SITE3!$E$4:$E$1313),_xlpm.cleanRaw,SUBSTITUTE(SUBSTITUTE(_xlpm.raw,"_PIN","."),"PIN","."),_xlpm.mainPart,MID(_xlpm.cleanRaw,2,FIND(".",_xlpm.cleanRaw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5" t="str">
        <f>_xlfn.LET(_xlpm.raw,_xlfn.XLOOKUP(A1175,SITE5!$C$4:$C$1313,SITE5!$E$4:$E$1313),_xlpm.cleanRaw,SUBSTITUTE(SUBSTITUTE(_xlpm.raw,"_PIN","."),"PIN","."),_xlpm.mainPart,MID(_xlpm.cleanRaw,2,FIND(".",_xlpm.cleanRaw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5" t="str">
        <f>""</f>
        <v/>
      </c>
      <c r="J1175" t="str">
        <f t="shared" si="18"/>
        <v>T37;VSS;;16.31;6.623;;;;</v>
      </c>
    </row>
    <row r="1176" spans="1:10">
      <c r="A1176" t="s">
        <v>5437</v>
      </c>
      <c r="B1176" t="str">
        <f>_xlfn.XLOOKUP(A1176,SITE1!$R$4:$R$1313,SITE1!$S$4:$S$1313)</f>
        <v>VSS</v>
      </c>
      <c r="C1176" t="str" cm="1">
        <f t="array" ref="C1176">_xlfn.TEXTJOIN(",",TRUE,_xlfn.UNIQUE(TRANSPOSE(_xlfn.MAP(_xlfn.XLOOKUP(A1176,SITE1!$C$4:$C$1313,SITE1!$F$4:$L$1313),_xlfn.LAMBDA(_xlpm.x,IF(_xlpm.x&lt;&gt;"",TRIM(CLEAN(LEFT(_xlpm.x,FIND(".",_xlpm.x &amp; ".")-1))),""))))))</f>
        <v/>
      </c>
      <c r="D1176">
        <v>14.5929999999999</v>
      </c>
      <c r="E1176">
        <v>6.6230000000000002</v>
      </c>
      <c r="F1176" t="str">
        <f>_xlfn.LET(_xlpm.raw,_xlfn.XLOOKUP(A1176,SITE1!$C$4:$C$1313,SITE1!$E$4:$E$1313),_xlpm.cleanRaw,SUBSTITUTE(SUBSTITUTE(_xlpm.raw,"_PIN","."),"PIN","."),_xlpm.mainPart,MID(_xlpm.cleanRaw,2,FIND(".",_xlpm.cleanRaw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6" t="str">
        <f>_xlfn.LET(_xlpm.raw,_xlfn.XLOOKUP(A1176,SITE3!$C$4:$C$1313,SITE3!$E$4:$E$1313),_xlpm.cleanRaw,SUBSTITUTE(SUBSTITUTE(_xlpm.raw,"_PIN","."),"PIN","."),_xlpm.mainPart,MID(_xlpm.cleanRaw,2,FIND(".",_xlpm.cleanRaw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6" t="str">
        <f>_xlfn.LET(_xlpm.raw,_xlfn.XLOOKUP(A1176,SITE5!$C$4:$C$1313,SITE5!$E$4:$E$1313),_xlpm.cleanRaw,SUBSTITUTE(SUBSTITUTE(_xlpm.raw,"_PIN","."),"PIN","."),_xlpm.mainPart,MID(_xlpm.cleanRaw,2,FIND(".",_xlpm.cleanRaw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6" t="str">
        <f>""</f>
        <v/>
      </c>
      <c r="J1176" t="str">
        <f t="shared" si="18"/>
        <v>T40;VSS;;14.5929999999999;6.623;;;;</v>
      </c>
    </row>
    <row r="1177" spans="1:10">
      <c r="A1177" t="s">
        <v>5119</v>
      </c>
      <c r="B1177" t="str">
        <f>_xlfn.XLOOKUP(A1177,SITE1!$R$4:$R$1313,SITE1!$S$4:$S$1313)</f>
        <v>VCCSRAM_1P05</v>
      </c>
      <c r="C1177" t="str" cm="1">
        <f t="array" ref="C1177">_xlfn.TEXTJOIN(",",TRUE,_xlfn.UNIQUE(TRANSPOSE(_xlfn.MAP(_xlfn.XLOOKUP(A1177,SITE1!$C$4:$C$1313,SITE1!$F$4:$L$1313),_xlfn.LAMBDA(_xlpm.x,IF(_xlpm.x&lt;&gt;"",TRIM(CLEAN(LEFT(_xlpm.x,FIND(".",_xlpm.x &amp; ".")-1))),""))))))</f>
        <v/>
      </c>
      <c r="D1177">
        <v>12.8759999999999</v>
      </c>
      <c r="E1177">
        <v>6.6230000000000002</v>
      </c>
      <c r="F1177" t="str">
        <f>_xlfn.LET(_xlpm.raw,_xlfn.XLOOKUP(A1177,SITE1!$C$4:$C$1313,SITE1!$E$4:$E$1313),_xlpm.cleanRaw,SUBSTITUTE(SUBSTITUTE(_xlpm.raw,"_PIN","."),"PIN","."),_xlpm.mainPart,MID(_xlpm.cleanRaw,2,FIND(".",_xlpm.cleanRaw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7" t="str">
        <f>_xlfn.LET(_xlpm.raw,_xlfn.XLOOKUP(A1177,SITE3!$C$4:$C$1313,SITE3!$E$4:$E$1313),_xlpm.cleanRaw,SUBSTITUTE(SUBSTITUTE(_xlpm.raw,"_PIN","."),"PIN","."),_xlpm.mainPart,MID(_xlpm.cleanRaw,2,FIND(".",_xlpm.cleanRaw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7" t="str">
        <f>_xlfn.LET(_xlpm.raw,_xlfn.XLOOKUP(A1177,SITE5!$C$4:$C$1313,SITE5!$E$4:$E$1313),_xlpm.cleanRaw,SUBSTITUTE(SUBSTITUTE(_xlpm.raw,"_PIN","."),"PIN","."),_xlpm.mainPart,MID(_xlpm.cleanRaw,2,FIND(".",_xlpm.cleanRaw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7" t="str">
        <f>""</f>
        <v/>
      </c>
      <c r="J1177" t="str">
        <f t="shared" si="18"/>
        <v>T44;VCCSRAM_1P05;;12.8759999999999;6.623;;;;</v>
      </c>
    </row>
    <row r="1178" spans="1:10">
      <c r="A1178" t="s">
        <v>5438</v>
      </c>
      <c r="B1178" t="str">
        <f>_xlfn.XLOOKUP(A1178,SITE1!$R$4:$R$1313,SITE1!$S$4:$S$1313)</f>
        <v>VSS</v>
      </c>
      <c r="C1178" t="str" cm="1">
        <f t="array" ref="C1178">_xlfn.TEXTJOIN(",",TRUE,_xlfn.UNIQUE(TRANSPOSE(_xlfn.MAP(_xlfn.XLOOKUP(A1178,SITE1!$C$4:$C$1313,SITE1!$F$4:$L$1313),_xlfn.LAMBDA(_xlpm.x,IF(_xlpm.x&lt;&gt;"",TRIM(CLEAN(LEFT(_xlpm.x,FIND(".",_xlpm.x &amp; ".")-1))),""))))))</f>
        <v/>
      </c>
      <c r="D1178">
        <v>11.158999999999899</v>
      </c>
      <c r="E1178">
        <v>6.6230000000000002</v>
      </c>
      <c r="F1178" t="str">
        <f>_xlfn.LET(_xlpm.raw,_xlfn.XLOOKUP(A1178,SITE1!$C$4:$C$1313,SITE1!$E$4:$E$1313),_xlpm.cleanRaw,SUBSTITUTE(SUBSTITUTE(_xlpm.raw,"_PIN","."),"PIN","."),_xlpm.mainPart,MID(_xlpm.cleanRaw,2,FIND(".",_xlpm.cleanRaw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8" t="str">
        <f>_xlfn.LET(_xlpm.raw,_xlfn.XLOOKUP(A1178,SITE3!$C$4:$C$1313,SITE3!$E$4:$E$1313),_xlpm.cleanRaw,SUBSTITUTE(SUBSTITUTE(_xlpm.raw,"_PIN","."),"PIN","."),_xlpm.mainPart,MID(_xlpm.cleanRaw,2,FIND(".",_xlpm.cleanRaw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8" t="str">
        <f>_xlfn.LET(_xlpm.raw,_xlfn.XLOOKUP(A1178,SITE5!$C$4:$C$1313,SITE5!$E$4:$E$1313),_xlpm.cleanRaw,SUBSTITUTE(SUBSTITUTE(_xlpm.raw,"_PIN","."),"PIN","."),_xlpm.mainPart,MID(_xlpm.cleanRaw,2,FIND(".",_xlpm.cleanRaw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8" t="str">
        <f>""</f>
        <v/>
      </c>
      <c r="J1178" t="str">
        <f t="shared" si="18"/>
        <v>T48;VSS;;11.1589999999999;6.623;;;;</v>
      </c>
    </row>
    <row r="1179" spans="1:10">
      <c r="A1179" t="s">
        <v>5439</v>
      </c>
      <c r="B1179" t="str">
        <f>_xlfn.XLOOKUP(A1179,SITE1!$R$4:$R$1313,SITE1!$S$4:$S$1313)</f>
        <v>VSS</v>
      </c>
      <c r="C1179" t="str" cm="1">
        <f t="array" ref="C1179">_xlfn.TEXTJOIN(",",TRUE,_xlfn.UNIQUE(TRANSPOSE(_xlfn.MAP(_xlfn.XLOOKUP(A1179,SITE1!$C$4:$C$1313,SITE1!$F$4:$L$1313),_xlfn.LAMBDA(_xlpm.x,IF(_xlpm.x&lt;&gt;"",TRIM(CLEAN(LEFT(_xlpm.x,FIND(".",_xlpm.x &amp; ".")-1))),""))))))</f>
        <v/>
      </c>
      <c r="D1179">
        <v>9.4420000000000002</v>
      </c>
      <c r="E1179">
        <v>6.6230000000000002</v>
      </c>
      <c r="F1179" t="str">
        <f>_xlfn.LET(_xlpm.raw,_xlfn.XLOOKUP(A1179,SITE1!$C$4:$C$1313,SITE1!$E$4:$E$1313),_xlpm.cleanRaw,SUBSTITUTE(SUBSTITUTE(_xlpm.raw,"_PIN","."),"PIN","."),_xlpm.mainPart,MID(_xlpm.cleanRaw,2,FIND(".",_xlpm.cleanRaw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79" t="str">
        <f>_xlfn.LET(_xlpm.raw,_xlfn.XLOOKUP(A1179,SITE3!$C$4:$C$1313,SITE3!$E$4:$E$1313),_xlpm.cleanRaw,SUBSTITUTE(SUBSTITUTE(_xlpm.raw,"_PIN","."),"PIN","."),_xlpm.mainPart,MID(_xlpm.cleanRaw,2,FIND(".",_xlpm.cleanRaw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79" t="str">
        <f>_xlfn.LET(_xlpm.raw,_xlfn.XLOOKUP(A1179,SITE5!$C$4:$C$1313,SITE5!$E$4:$E$1313),_xlpm.cleanRaw,SUBSTITUTE(SUBSTITUTE(_xlpm.raw,"_PIN","."),"PIN","."),_xlpm.mainPart,MID(_xlpm.cleanRaw,2,FIND(".",_xlpm.cleanRaw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79" t="str">
        <f>""</f>
        <v/>
      </c>
      <c r="J1179" t="str">
        <f t="shared" si="18"/>
        <v>T52;VSS;;9.442;6.623;;;;</v>
      </c>
    </row>
    <row r="1180" spans="1:10">
      <c r="A1180" t="s">
        <v>5440</v>
      </c>
      <c r="B1180" t="str">
        <f>_xlfn.XLOOKUP(A1180,SITE1!$R$4:$R$1313,SITE1!$S$4:$S$1313)</f>
        <v>VSS</v>
      </c>
      <c r="C1180" t="str" cm="1">
        <f t="array" ref="C1180">_xlfn.TEXTJOIN(",",TRUE,_xlfn.UNIQUE(TRANSPOSE(_xlfn.MAP(_xlfn.XLOOKUP(A1180,SITE1!$C$4:$C$1313,SITE1!$F$4:$L$1313),_xlfn.LAMBDA(_xlpm.x,IF(_xlpm.x&lt;&gt;"",TRIM(CLEAN(LEFT(_xlpm.x,FIND(".",_xlpm.x &amp; ".")-1))),""))))))</f>
        <v/>
      </c>
      <c r="D1180">
        <v>7.7249999999999899</v>
      </c>
      <c r="E1180">
        <v>6.6230000000000002</v>
      </c>
      <c r="F1180" t="str">
        <f>_xlfn.LET(_xlpm.raw,_xlfn.XLOOKUP(A1180,SITE1!$C$4:$C$1313,SITE1!$E$4:$E$1313),_xlpm.cleanRaw,SUBSTITUTE(SUBSTITUTE(_xlpm.raw,"_PIN","."),"PIN","."),_xlpm.mainPart,MID(_xlpm.cleanRaw,2,FIND(".",_xlpm.cleanRaw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0" t="str">
        <f>_xlfn.LET(_xlpm.raw,_xlfn.XLOOKUP(A1180,SITE3!$C$4:$C$1313,SITE3!$E$4:$E$1313),_xlpm.cleanRaw,SUBSTITUTE(SUBSTITUTE(_xlpm.raw,"_PIN","."),"PIN","."),_xlpm.mainPart,MID(_xlpm.cleanRaw,2,FIND(".",_xlpm.cleanRaw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0" t="str">
        <f>_xlfn.LET(_xlpm.raw,_xlfn.XLOOKUP(A1180,SITE5!$C$4:$C$1313,SITE5!$E$4:$E$1313),_xlpm.cleanRaw,SUBSTITUTE(SUBSTITUTE(_xlpm.raw,"_PIN","."),"PIN","."),_xlpm.mainPart,MID(_xlpm.cleanRaw,2,FIND(".",_xlpm.cleanRaw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0" t="str">
        <f>""</f>
        <v/>
      </c>
      <c r="J1180" t="str">
        <f t="shared" si="18"/>
        <v>T56;VSS;;7.72499999999999;6.623;;;;</v>
      </c>
    </row>
    <row r="1181" spans="1:10">
      <c r="A1181" t="s">
        <v>3526</v>
      </c>
      <c r="B1181" t="str">
        <f>_xlfn.XLOOKUP(A1181,SITE1!$R$4:$R$1313,SITE1!$S$4:$S$1313)</f>
        <v>PCIEUP_11_TXN</v>
      </c>
      <c r="C1181" t="str" cm="1">
        <f t="array" ref="C1181">_xlfn.TEXTJOIN(",",TRUE,_xlfn.UNIQUE(TRANSPOSE(_xlfn.MAP(_xlfn.XLOOKUP(A1181,SITE1!$C$4:$C$1313,SITE1!$F$4:$L$1313),_xlfn.LAMBDA(_xlpm.x,IF(_xlpm.x&lt;&gt;"",TRIM(CLEAN(LEFT(_xlpm.x,FIND(".",_xlpm.x &amp; ".")-1))),""))))))</f>
        <v>CA231</v>
      </c>
      <c r="D1181">
        <v>6.0079999999999902</v>
      </c>
      <c r="E1181">
        <v>6.6230000000000002</v>
      </c>
      <c r="F1181" t="str">
        <f>_xlfn.LET(_xlpm.raw,_xlfn.XLOOKUP(A1181,SITE1!$C$4:$C$1313,SITE1!$E$4:$E$1313),_xlpm.cleanRaw,SUBSTITUTE(SUBSTITUTE(_xlpm.raw,"_PIN","."),"PIN","."),_xlpm.mainPart,MID(_xlpm.cleanRaw,2,FIND(".",_xlpm.cleanRaw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1" t="str">
        <f>_xlfn.LET(_xlpm.raw,_xlfn.XLOOKUP(A1181,SITE3!$C$4:$C$1313,SITE3!$E$4:$E$1313),_xlpm.cleanRaw,SUBSTITUTE(SUBSTITUTE(_xlpm.raw,"_PIN","."),"PIN","."),_xlpm.mainPart,MID(_xlpm.cleanRaw,2,FIND(".",_xlpm.cleanRaw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1" t="str">
        <f>_xlfn.LET(_xlpm.raw,_xlfn.XLOOKUP(A1181,SITE5!$C$4:$C$1313,SITE5!$E$4:$E$1313),_xlpm.cleanRaw,SUBSTITUTE(SUBSTITUTE(_xlpm.raw,"_PIN","."),"PIN","."),_xlpm.mainPart,MID(_xlpm.cleanRaw,2,FIND(".",_xlpm.cleanRaw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1" t="str">
        <f>""</f>
        <v/>
      </c>
      <c r="J1181" t="str">
        <f t="shared" si="18"/>
        <v>T59;PCIEUP_11_TXN;CA231;6.00799999999999;6.623;;;;</v>
      </c>
    </row>
    <row r="1182" spans="1:10">
      <c r="A1182" t="s">
        <v>3692</v>
      </c>
      <c r="B1182" t="str">
        <f>_xlfn.XLOOKUP(A1182,SITE1!$R$4:$R$1313,SITE1!$S$4:$S$1313)</f>
        <v>PCIEUP_13_TXN</v>
      </c>
      <c r="C1182" t="str" cm="1">
        <f t="array" ref="C1182">_xlfn.TEXTJOIN(",",TRUE,_xlfn.UNIQUE(TRANSPOSE(_xlfn.MAP(_xlfn.XLOOKUP(A1182,SITE1!$C$4:$C$1313,SITE1!$F$4:$L$1313),_xlfn.LAMBDA(_xlpm.x,IF(_xlpm.x&lt;&gt;"",TRIM(CLEAN(LEFT(_xlpm.x,FIND(".",_xlpm.x &amp; ".")-1))),""))))))</f>
        <v>CA235</v>
      </c>
      <c r="D1182">
        <v>4.2909999999999897</v>
      </c>
      <c r="E1182">
        <v>6.6230000000000002</v>
      </c>
      <c r="F1182" t="str">
        <f>_xlfn.LET(_xlpm.raw,_xlfn.XLOOKUP(A1182,SITE1!$C$4:$C$1313,SITE1!$E$4:$E$1313),_xlpm.cleanRaw,SUBSTITUTE(SUBSTITUTE(_xlpm.raw,"_PIN","."),"PIN","."),_xlpm.mainPart,MID(_xlpm.cleanRaw,2,FIND(".",_xlpm.cleanRaw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2" t="str">
        <f>_xlfn.LET(_xlpm.raw,_xlfn.XLOOKUP(A1182,SITE3!$C$4:$C$1313,SITE3!$E$4:$E$1313),_xlpm.cleanRaw,SUBSTITUTE(SUBSTITUTE(_xlpm.raw,"_PIN","."),"PIN","."),_xlpm.mainPart,MID(_xlpm.cleanRaw,2,FIND(".",_xlpm.cleanRaw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2" t="str">
        <f>_xlfn.LET(_xlpm.raw,_xlfn.XLOOKUP(A1182,SITE5!$C$4:$C$1313,SITE5!$E$4:$E$1313),_xlpm.cleanRaw,SUBSTITUTE(SUBSTITUTE(_xlpm.raw,"_PIN","."),"PIN","."),_xlpm.mainPart,MID(_xlpm.cleanRaw,2,FIND(".",_xlpm.cleanRaw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2" t="str">
        <f>""</f>
        <v/>
      </c>
      <c r="J1182" t="str">
        <f t="shared" si="18"/>
        <v>T63;PCIEUP_13_TXN;CA235;4.29099999999999;6.623;;;;</v>
      </c>
    </row>
    <row r="1183" spans="1:10">
      <c r="A1183" t="s">
        <v>5441</v>
      </c>
      <c r="B1183" t="str">
        <f>_xlfn.XLOOKUP(A1183,SITE1!$R$4:$R$1313,SITE1!$S$4:$S$1313)</f>
        <v>VSS</v>
      </c>
      <c r="C1183" t="str" cm="1">
        <f t="array" ref="C1183">_xlfn.TEXTJOIN(",",TRUE,_xlfn.UNIQUE(TRANSPOSE(_xlfn.MAP(_xlfn.XLOOKUP(A1183,SITE1!$C$4:$C$1313,SITE1!$F$4:$L$1313),_xlfn.LAMBDA(_xlpm.x,IF(_xlpm.x&lt;&gt;"",TRIM(CLEAN(LEFT(_xlpm.x,FIND(".",_xlpm.x &amp; ".")-1))),""))))))</f>
        <v/>
      </c>
      <c r="D1183">
        <v>2.5739999999999901</v>
      </c>
      <c r="E1183">
        <v>6.6230000000000002</v>
      </c>
      <c r="F1183" t="str">
        <f>_xlfn.LET(_xlpm.raw,_xlfn.XLOOKUP(A1183,SITE1!$C$4:$C$1313,SITE1!$E$4:$E$1313),_xlpm.cleanRaw,SUBSTITUTE(SUBSTITUTE(_xlpm.raw,"_PIN","."),"PIN","."),_xlpm.mainPart,MID(_xlpm.cleanRaw,2,FIND(".",_xlpm.cleanRaw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3" t="str">
        <f>_xlfn.LET(_xlpm.raw,_xlfn.XLOOKUP(A1183,SITE3!$C$4:$C$1313,SITE3!$E$4:$E$1313),_xlpm.cleanRaw,SUBSTITUTE(SUBSTITUTE(_xlpm.raw,"_PIN","."),"PIN","."),_xlpm.mainPart,MID(_xlpm.cleanRaw,2,FIND(".",_xlpm.cleanRaw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3" t="str">
        <f>_xlfn.LET(_xlpm.raw,_xlfn.XLOOKUP(A1183,SITE5!$C$4:$C$1313,SITE5!$E$4:$E$1313),_xlpm.cleanRaw,SUBSTITUTE(SUBSTITUTE(_xlpm.raw,"_PIN","."),"PIN","."),_xlpm.mainPart,MID(_xlpm.cleanRaw,2,FIND(".",_xlpm.cleanRaw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3" t="str">
        <f>""</f>
        <v/>
      </c>
      <c r="J1183" t="str">
        <f t="shared" si="18"/>
        <v>T66;VSS;;2.57399999999999;6.623;;;;</v>
      </c>
    </row>
    <row r="1184" spans="1:10">
      <c r="A1184" t="s">
        <v>3693</v>
      </c>
      <c r="B1184" t="str">
        <f>_xlfn.XLOOKUP(A1184,SITE1!$R$4:$R$1313,SITE1!$S$4:$S$1313)</f>
        <v>PCIE_14_UP_2_SATA_2_TXN</v>
      </c>
      <c r="C1184" t="str" cm="1">
        <f t="array" ref="C1184">_xlfn.TEXTJOIN(",",TRUE,_xlfn.UNIQUE(TRANSPOSE(_xlfn.MAP(_xlfn.XLOOKUP(A1184,SITE1!$C$4:$C$1313,SITE1!$F$4:$L$1313),_xlfn.LAMBDA(_xlpm.x,IF(_xlpm.x&lt;&gt;"",TRIM(CLEAN(LEFT(_xlpm.x,FIND(".",_xlpm.x &amp; ".")-1))),""))))))</f>
        <v>CA215</v>
      </c>
      <c r="D1184">
        <v>1.2449999999999899</v>
      </c>
      <c r="E1184">
        <v>6.8099999999999898</v>
      </c>
      <c r="F1184" t="str">
        <f>_xlfn.LET(_xlpm.raw,_xlfn.XLOOKUP(A1184,SITE1!$C$4:$C$1313,SITE1!$E$4:$E$1313),_xlpm.cleanRaw,SUBSTITUTE(SUBSTITUTE(_xlpm.raw,"_PIN","."),"PIN","."),_xlpm.mainPart,MID(_xlpm.cleanRaw,2,FIND(".",_xlpm.cleanRaw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4" t="str">
        <f>_xlfn.LET(_xlpm.raw,_xlfn.XLOOKUP(A1184,SITE3!$C$4:$C$1313,SITE3!$E$4:$E$1313),_xlpm.cleanRaw,SUBSTITUTE(SUBSTITUTE(_xlpm.raw,"_PIN","."),"PIN","."),_xlpm.mainPart,MID(_xlpm.cleanRaw,2,FIND(".",_xlpm.cleanRaw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4" t="str">
        <f>_xlfn.LET(_xlpm.raw,_xlfn.XLOOKUP(A1184,SITE5!$C$4:$C$1313,SITE5!$E$4:$E$1313),_xlpm.cleanRaw,SUBSTITUTE(SUBSTITUTE(_xlpm.raw,"_PIN","."),"PIN","."),_xlpm.mainPart,MID(_xlpm.cleanRaw,2,FIND(".",_xlpm.cleanRaw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4" t="str">
        <f>""</f>
        <v/>
      </c>
      <c r="J1184" t="str">
        <f t="shared" si="18"/>
        <v>T69;PCIE_14_UP_2_SATA_2_TXN;CA215;1.24499999999999;6.80999999999999;;;;</v>
      </c>
    </row>
    <row r="1185" spans="1:10">
      <c r="A1185" t="s">
        <v>3513</v>
      </c>
      <c r="B1185" t="str">
        <f>_xlfn.XLOOKUP(A1185,SITE1!$R$4:$R$1313,SITE1!$S$4:$S$1313)</f>
        <v>PCIE_14_UP_2_SATA_2_TXP</v>
      </c>
      <c r="C1185" t="str" cm="1">
        <f t="array" ref="C1185">_xlfn.TEXTJOIN(",",TRUE,_xlfn.UNIQUE(TRANSPOSE(_xlfn.MAP(_xlfn.XLOOKUP(A1185,SITE1!$C$4:$C$1313,SITE1!$F$4:$L$1313),_xlfn.LAMBDA(_xlpm.x,IF(_xlpm.x&lt;&gt;"",TRIM(CLEAN(LEFT(_xlpm.x,FIND(".",_xlpm.x &amp; ".")-1))),""))))))</f>
        <v>CA216</v>
      </c>
      <c r="D1185">
        <v>0.41499999999999898</v>
      </c>
      <c r="E1185">
        <v>6.8099999999999898</v>
      </c>
      <c r="F1185" t="str">
        <f>_xlfn.LET(_xlpm.raw,_xlfn.XLOOKUP(A1185,SITE1!$C$4:$C$1313,SITE1!$E$4:$E$1313),_xlpm.cleanRaw,SUBSTITUTE(SUBSTITUTE(_xlpm.raw,"_PIN","."),"PIN","."),_xlpm.mainPart,MID(_xlpm.cleanRaw,2,FIND(".",_xlpm.cleanRaw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5" t="str">
        <f>_xlfn.LET(_xlpm.raw,_xlfn.XLOOKUP(A1185,SITE3!$C$4:$C$1313,SITE3!$E$4:$E$1313),_xlpm.cleanRaw,SUBSTITUTE(SUBSTITUTE(_xlpm.raw,"_PIN","."),"PIN","."),_xlpm.mainPart,MID(_xlpm.cleanRaw,2,FIND(".",_xlpm.cleanRaw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5" t="str">
        <f>_xlfn.LET(_xlpm.raw,_xlfn.XLOOKUP(A1185,SITE5!$C$4:$C$1313,SITE5!$E$4:$E$1313),_xlpm.cleanRaw,SUBSTITUTE(SUBSTITUTE(_xlpm.raw,"_PIN","."),"PIN","."),_xlpm.mainPart,MID(_xlpm.cleanRaw,2,FIND(".",_xlpm.cleanRaw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5" t="str">
        <f>""</f>
        <v/>
      </c>
      <c r="J1185" t="str">
        <f t="shared" si="18"/>
        <v>T71;PCIE_14_UP_2_SATA_2_TXP;CA216;0.414999999999999;6.80999999999999;;;;</v>
      </c>
    </row>
    <row r="1186" spans="1:10">
      <c r="A1186" t="s">
        <v>4797</v>
      </c>
      <c r="B1186" t="str">
        <f>_xlfn.XLOOKUP(A1186,SITE1!$R$4:$R$1313,SITE1!$S$4:$S$1313)</f>
        <v>PECI</v>
      </c>
      <c r="C1186" t="str" cm="1">
        <f t="array" ref="C1186">_xlfn.TEXTJOIN(",",TRUE,_xlfn.UNIQUE(TRANSPOSE(_xlfn.MAP(_xlfn.XLOOKUP(A1186,SITE1!$C$4:$C$1313,SITE1!$F$4:$L$1313),_xlfn.LAMBDA(_xlpm.x,IF(_xlpm.x&lt;&gt;"",TRIM(CLEAN(LEFT(_xlpm.x,FIND(".",_xlpm.x &amp; ".")-1))),""))))))</f>
        <v/>
      </c>
      <c r="D1186">
        <v>29.187999999999999</v>
      </c>
      <c r="E1186">
        <v>7.1189999999999998</v>
      </c>
      <c r="F1186" t="str">
        <f>_xlfn.LET(_xlpm.raw,_xlfn.XLOOKUP(A1186,SITE1!$C$4:$C$1313,SITE1!$E$4:$E$1313),_xlpm.cleanRaw,SUBSTITUTE(SUBSTITUTE(_xlpm.raw,"_PIN","."),"PIN","."),_xlpm.mainPart,MID(_xlpm.cleanRaw,2,FIND(".",_xlpm.cleanRaw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1186" t="str">
        <f>_xlfn.LET(_xlpm.raw,_xlfn.XLOOKUP(A1186,SITE3!$C$4:$C$1313,SITE3!$E$4:$E$1313),_xlpm.cleanRaw,SUBSTITUTE(SUBSTITUTE(_xlpm.raw,"_PIN","."),"PIN","."),_xlpm.mainPart,MID(_xlpm.cleanRaw,2,FIND(".",_xlpm.cleanRaw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803122</v>
      </c>
      <c r="H1186" t="str">
        <f>_xlfn.LET(_xlpm.raw,_xlfn.XLOOKUP(A1186,SITE5!$C$4:$C$1313,SITE5!$E$4:$E$1313),_xlpm.cleanRaw,SUBSTITUTE(SUBSTITUTE(_xlpm.raw,"_PIN","."),"PIN","."),_xlpm.mainPart,MID(_xlpm.cleanRaw,2,FIND(".",_xlpm.cleanRaw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704119</v>
      </c>
      <c r="I1186" t="str">
        <f>""</f>
        <v/>
      </c>
      <c r="J1186" t="str">
        <f t="shared" si="18"/>
        <v>U9;PECI;;29.188;7.119;606119;803122;704119;</v>
      </c>
    </row>
    <row r="1187" spans="1:10">
      <c r="A1187" t="s">
        <v>4800</v>
      </c>
      <c r="B1187" t="str">
        <f>_xlfn.XLOOKUP(A1187,SITE1!$R$4:$R$1313,SITE1!$S$4:$S$1313)</f>
        <v>PM_SYNC</v>
      </c>
      <c r="C1187" t="str" cm="1">
        <f t="array" ref="C1187">_xlfn.TEXTJOIN(",",TRUE,_xlfn.UNIQUE(TRANSPOSE(_xlfn.MAP(_xlfn.XLOOKUP(A1187,SITE1!$C$4:$C$1313,SITE1!$F$4:$L$1313),_xlfn.LAMBDA(_xlpm.x,IF(_xlpm.x&lt;&gt;"",TRIM(CLEAN(LEFT(_xlpm.x,FIND(".",_xlpm.x &amp; ".")-1))),""))))))</f>
        <v/>
      </c>
      <c r="D1187">
        <v>27.470999999999901</v>
      </c>
      <c r="E1187">
        <v>7.1189999999999998</v>
      </c>
      <c r="F1187" t="str">
        <f>_xlfn.LET(_xlpm.raw,_xlfn.XLOOKUP(A1187,SITE1!$C$4:$C$1313,SITE1!$E$4:$E$1313),_xlpm.cleanRaw,SUBSTITUTE(SUBSTITUTE(_xlpm.raw,"_PIN","."),"PIN","."),_xlpm.mainPart,MID(_xlpm.cleanRaw,2,FIND(".",_xlpm.cleanRaw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1187" t="str">
        <f>_xlfn.LET(_xlpm.raw,_xlfn.XLOOKUP(A1187,SITE3!$C$4:$C$1313,SITE3!$E$4:$E$1313),_xlpm.cleanRaw,SUBSTITUTE(SUBSTITUTE(_xlpm.raw,"_PIN","."),"PIN","."),_xlpm.mainPart,MID(_xlpm.cleanRaw,2,FIND(".",_xlpm.cleanRaw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803119</v>
      </c>
      <c r="H1187" t="str">
        <f>_xlfn.LET(_xlpm.raw,_xlfn.XLOOKUP(A1187,SITE5!$C$4:$C$1313,SITE5!$E$4:$E$1313),_xlpm.cleanRaw,SUBSTITUTE(SUBSTITUTE(_xlpm.raw,"_PIN","."),"PIN","."),_xlpm.mainPart,MID(_xlpm.cleanRaw,2,FIND(".",_xlpm.cleanRaw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704121</v>
      </c>
      <c r="I1187" t="str">
        <f>""</f>
        <v/>
      </c>
      <c r="J1187" t="str">
        <f t="shared" si="18"/>
        <v>U13;PM_SYNC;;27.4709999999999;7.119;606121;803119;704121;</v>
      </c>
    </row>
    <row r="1188" spans="1:10">
      <c r="A1188" t="s">
        <v>4798</v>
      </c>
      <c r="B1188" t="str">
        <f>_xlfn.XLOOKUP(A1188,SITE1!$R$4:$R$1313,SITE1!$S$4:$S$1313)</f>
        <v>PLTRST_CPUB</v>
      </c>
      <c r="C1188" t="str" cm="1">
        <f t="array" ref="C1188">_xlfn.TEXTJOIN(",",TRUE,_xlfn.UNIQUE(TRANSPOSE(_xlfn.MAP(_xlfn.XLOOKUP(A1188,SITE1!$C$4:$C$1313,SITE1!$F$4:$L$1313),_xlfn.LAMBDA(_xlpm.x,IF(_xlpm.x&lt;&gt;"",TRIM(CLEAN(LEFT(_xlpm.x,FIND(".",_xlpm.x &amp; ".")-1))),""))))))</f>
        <v/>
      </c>
      <c r="D1188">
        <v>25.753999999999898</v>
      </c>
      <c r="E1188">
        <v>7.1189999999999998</v>
      </c>
      <c r="F1188" t="str">
        <f>_xlfn.LET(_xlpm.raw,_xlfn.XLOOKUP(A1188,SITE1!$C$4:$C$1313,SITE1!$E$4:$E$1313),_xlpm.cleanRaw,SUBSTITUTE(SUBSTITUTE(_xlpm.raw,"_PIN","."),"PIN","."),_xlpm.mainPart,MID(_xlpm.cleanRaw,2,FIND(".",_xlpm.cleanRaw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1188" t="str">
        <f>_xlfn.LET(_xlpm.raw,_xlfn.XLOOKUP(A1188,SITE3!$C$4:$C$1313,SITE3!$E$4:$E$1313),_xlpm.cleanRaw,SUBSTITUTE(SUBSTITUTE(_xlpm.raw,"_PIN","."),"PIN","."),_xlpm.mainPart,MID(_xlpm.cleanRaw,2,FIND(".",_xlpm.cleanRaw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803091</v>
      </c>
      <c r="H1188" t="str">
        <f>_xlfn.LET(_xlpm.raw,_xlfn.XLOOKUP(A1188,SITE5!$C$4:$C$1313,SITE5!$E$4:$E$1313),_xlpm.cleanRaw,SUBSTITUTE(SUBSTITUTE(_xlpm.raw,"_PIN","."),"PIN","."),_xlpm.mainPart,MID(_xlpm.cleanRaw,2,FIND(".",_xlpm.cleanRaw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704091</v>
      </c>
      <c r="I1188" t="str">
        <f>""</f>
        <v/>
      </c>
      <c r="J1188" t="str">
        <f t="shared" si="18"/>
        <v>U17;PLTRST_CPUB;;25.7539999999999;7.119;606091;803091;704091;</v>
      </c>
    </row>
    <row r="1189" spans="1:10">
      <c r="A1189" t="s">
        <v>3694</v>
      </c>
      <c r="B1189" t="str">
        <f>_xlfn.XLOOKUP(A1189,SITE1!$R$4:$R$1313,SITE1!$S$4:$S$1313)</f>
        <v>AZACPU_SCLK</v>
      </c>
      <c r="C1189" t="str" cm="1">
        <f t="array" ref="C1189">_xlfn.TEXTJOIN(",",TRUE,_xlfn.UNIQUE(TRANSPOSE(_xlfn.MAP(_xlfn.XLOOKUP(A1189,SITE1!$C$4:$C$1313,SITE1!$F$4:$L$1313),_xlfn.LAMBDA(_xlpm.x,IF(_xlpm.x&lt;&gt;"",TRIM(CLEAN(LEFT(_xlpm.x,FIND(".",_xlpm.x &amp; ".")-1))),""))))))</f>
        <v/>
      </c>
      <c r="D1189">
        <v>24.036999999999999</v>
      </c>
      <c r="E1189">
        <v>7.1189999999999998</v>
      </c>
      <c r="F1189" t="str">
        <f>_xlfn.LET(_xlpm.raw,_xlfn.XLOOKUP(A1189,SITE1!$C$4:$C$1313,SITE1!$E$4:$E$1313),_xlpm.cleanRaw,SUBSTITUTE(SUBSTITUTE(_xlpm.raw,"_PIN","."),"PIN","."),_xlpm.mainPart,MID(_xlpm.cleanRaw,2,FIND(".",_xlpm.cleanRaw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1189" t="str">
        <f>_xlfn.LET(_xlpm.raw,_xlfn.XLOOKUP(A1189,SITE3!$C$4:$C$1313,SITE3!$E$4:$E$1313),_xlpm.cleanRaw,SUBSTITUTE(SUBSTITUTE(_xlpm.raw,"_PIN","."),"PIN","."),_xlpm.mainPart,MID(_xlpm.cleanRaw,2,FIND(".",_xlpm.cleanRaw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1189" t="str">
        <f>_xlfn.LET(_xlpm.raw,_xlfn.XLOOKUP(A1189,SITE5!$C$4:$C$1313,SITE5!$E$4:$E$1313),_xlpm.cleanRaw,SUBSTITUTE(SUBSTITUTE(_xlpm.raw,"_PIN","."),"PIN","."),_xlpm.mainPart,MID(_xlpm.cleanRaw,2,FIND(".",_xlpm.cleanRaw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703038</v>
      </c>
      <c r="I1189" t="str">
        <f>""</f>
        <v/>
      </c>
      <c r="J1189" t="str">
        <f t="shared" si="18"/>
        <v>U20;AZACPU_SCLK;;24.037;7.119;607038;804038;703038;</v>
      </c>
    </row>
    <row r="1190" spans="1:10">
      <c r="A1190" t="s">
        <v>3695</v>
      </c>
      <c r="B1190" t="str">
        <f>_xlfn.XLOOKUP(A1190,SITE1!$R$4:$R$1313,SITE1!$S$4:$S$1313)</f>
        <v>AZA_SDO</v>
      </c>
      <c r="C1190" t="str" cm="1">
        <f t="array" ref="C1190">_xlfn.TEXTJOIN(",",TRUE,_xlfn.UNIQUE(TRANSPOSE(_xlfn.MAP(_xlfn.XLOOKUP(A1190,SITE1!$C$4:$C$1313,SITE1!$F$4:$L$1313),_xlfn.LAMBDA(_xlpm.x,IF(_xlpm.x&lt;&gt;"",TRIM(CLEAN(LEFT(_xlpm.x,FIND(".",_xlpm.x &amp; ".")-1))),""))))))</f>
        <v/>
      </c>
      <c r="D1190">
        <v>22.32</v>
      </c>
      <c r="E1190">
        <v>7.1189999999999998</v>
      </c>
      <c r="F1190" t="str">
        <f>_xlfn.LET(_xlpm.raw,_xlfn.XLOOKUP(A1190,SITE1!$C$4:$C$1313,SITE1!$E$4:$E$1313),_xlpm.cleanRaw,SUBSTITUTE(SUBSTITUTE(_xlpm.raw,"_PIN","."),"PIN","."),_xlpm.mainPart,MID(_xlpm.cleanRaw,2,FIND(".",_xlpm.cleanRaw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1190" t="str">
        <f>_xlfn.LET(_xlpm.raw,_xlfn.XLOOKUP(A1190,SITE3!$C$4:$C$1313,SITE3!$E$4:$E$1313),_xlpm.cleanRaw,SUBSTITUTE(SUBSTITUTE(_xlpm.raw,"_PIN","."),"PIN","."),_xlpm.mainPart,MID(_xlpm.cleanRaw,2,FIND(".",_xlpm.cleanRaw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804005</v>
      </c>
      <c r="H1190" t="str">
        <f>_xlfn.LET(_xlpm.raw,_xlfn.XLOOKUP(A1190,SITE5!$C$4:$C$1313,SITE5!$E$4:$E$1313),_xlpm.cleanRaw,SUBSTITUTE(SUBSTITUTE(_xlpm.raw,"_PIN","."),"PIN","."),_xlpm.mainPart,MID(_xlpm.cleanRaw,2,FIND(".",_xlpm.cleanRaw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703005</v>
      </c>
      <c r="I1190" t="str">
        <f>""</f>
        <v/>
      </c>
      <c r="J1190" t="str">
        <f t="shared" si="18"/>
        <v>U24;AZA_SDO;;22.32;7.119;607005;804005;703005;</v>
      </c>
    </row>
    <row r="1191" spans="1:10">
      <c r="A1191" t="s">
        <v>5164</v>
      </c>
      <c r="B1191" t="str">
        <f>_xlfn.XLOOKUP(A1191,SITE1!$R$4:$R$1313,SITE1!$S$4:$S$1313)</f>
        <v>VNNPRIM_CPM</v>
      </c>
      <c r="C1191" t="str" cm="1">
        <f t="array" ref="C1191">_xlfn.TEXTJOIN(",",TRUE,_xlfn.UNIQUE(TRANSPOSE(_xlfn.MAP(_xlfn.XLOOKUP(A1191,SITE1!$C$4:$C$1313,SITE1!$F$4:$L$1313),_xlfn.LAMBDA(_xlpm.x,IF(_xlpm.x&lt;&gt;"",TRIM(CLEAN(LEFT(_xlpm.x,FIND(".",_xlpm.x &amp; ".")-1))),""))))))</f>
        <v/>
      </c>
      <c r="D1191">
        <v>20.602999999999899</v>
      </c>
      <c r="E1191">
        <v>7.1189999999999998</v>
      </c>
      <c r="F1191" t="str">
        <f>_xlfn.LET(_xlpm.raw,_xlfn.XLOOKUP(A1191,SITE1!$C$4:$C$1313,SITE1!$E$4:$E$1313),_xlpm.cleanRaw,SUBSTITUTE(SUBSTITUTE(_xlpm.raw,"_PIN","."),"PIN","."),_xlpm.mainPart,MID(_xlpm.cleanRaw,2,FIND(".",_xlpm.cleanRaw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1" t="str">
        <f>_xlfn.LET(_xlpm.raw,_xlfn.XLOOKUP(A1191,SITE3!$C$4:$C$1313,SITE3!$E$4:$E$1313),_xlpm.cleanRaw,SUBSTITUTE(SUBSTITUTE(_xlpm.raw,"_PIN","."),"PIN","."),_xlpm.mainPart,MID(_xlpm.cleanRaw,2,FIND(".",_xlpm.cleanRaw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1" t="str">
        <f>_xlfn.LET(_xlpm.raw,_xlfn.XLOOKUP(A1191,SITE5!$C$4:$C$1313,SITE5!$E$4:$E$1313),_xlpm.cleanRaw,SUBSTITUTE(SUBSTITUTE(_xlpm.raw,"_PIN","."),"PIN","."),_xlpm.mainPart,MID(_xlpm.cleanRaw,2,FIND(".",_xlpm.cleanRaw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1" t="str">
        <f>""</f>
        <v/>
      </c>
      <c r="J1191" t="str">
        <f t="shared" si="18"/>
        <v>U27;VNNPRIM_CPM;;20.6029999999999;7.119;;;;</v>
      </c>
    </row>
    <row r="1192" spans="1:10">
      <c r="A1192" t="s">
        <v>5165</v>
      </c>
      <c r="B1192" t="str">
        <f>_xlfn.XLOOKUP(A1192,SITE1!$R$4:$R$1313,SITE1!$S$4:$S$1313)</f>
        <v>VNNPRIM_CPM</v>
      </c>
      <c r="C1192" t="str" cm="1">
        <f t="array" ref="C1192">_xlfn.TEXTJOIN(",",TRUE,_xlfn.UNIQUE(TRANSPOSE(_xlfn.MAP(_xlfn.XLOOKUP(A1192,SITE1!$C$4:$C$1313,SITE1!$F$4:$L$1313),_xlfn.LAMBDA(_xlpm.x,IF(_xlpm.x&lt;&gt;"",TRIM(CLEAN(LEFT(_xlpm.x,FIND(".",_xlpm.x &amp; ".")-1))),""))))))</f>
        <v/>
      </c>
      <c r="D1192">
        <v>18.885999999999999</v>
      </c>
      <c r="E1192">
        <v>7.1189999999999998</v>
      </c>
      <c r="F1192" t="str">
        <f>_xlfn.LET(_xlpm.raw,_xlfn.XLOOKUP(A1192,SITE1!$C$4:$C$1313,SITE1!$E$4:$E$1313),_xlpm.cleanRaw,SUBSTITUTE(SUBSTITUTE(_xlpm.raw,"_PIN","."),"PIN","."),_xlpm.mainPart,MID(_xlpm.cleanRaw,2,FIND(".",_xlpm.cleanRaw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2" t="str">
        <f>_xlfn.LET(_xlpm.raw,_xlfn.XLOOKUP(A1192,SITE3!$C$4:$C$1313,SITE3!$E$4:$E$1313),_xlpm.cleanRaw,SUBSTITUTE(SUBSTITUTE(_xlpm.raw,"_PIN","."),"PIN","."),_xlpm.mainPart,MID(_xlpm.cleanRaw,2,FIND(".",_xlpm.cleanRaw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2" t="str">
        <f>_xlfn.LET(_xlpm.raw,_xlfn.XLOOKUP(A1192,SITE5!$C$4:$C$1313,SITE5!$E$4:$E$1313),_xlpm.cleanRaw,SUBSTITUTE(SUBSTITUTE(_xlpm.raw,"_PIN","."),"PIN","."),_xlpm.mainPart,MID(_xlpm.cleanRaw,2,FIND(".",_xlpm.cleanRaw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2" t="str">
        <f>""</f>
        <v/>
      </c>
      <c r="J1192" t="str">
        <f t="shared" si="18"/>
        <v>U31;VNNPRIM_CPM;;18.886;7.119;;;;</v>
      </c>
    </row>
    <row r="1193" spans="1:10">
      <c r="A1193" t="s">
        <v>5166</v>
      </c>
      <c r="B1193" t="str">
        <f>_xlfn.XLOOKUP(A1193,SITE1!$R$4:$R$1313,SITE1!$S$4:$S$1313)</f>
        <v>VNNPRIM_CPM</v>
      </c>
      <c r="C1193" t="str" cm="1">
        <f t="array" ref="C1193">_xlfn.TEXTJOIN(",",TRUE,_xlfn.UNIQUE(TRANSPOSE(_xlfn.MAP(_xlfn.XLOOKUP(A1193,SITE1!$C$4:$C$1313,SITE1!$F$4:$L$1313),_xlfn.LAMBDA(_xlpm.x,IF(_xlpm.x&lt;&gt;"",TRIM(CLEAN(LEFT(_xlpm.x,FIND(".",_xlpm.x &amp; ".")-1))),""))))))</f>
        <v/>
      </c>
      <c r="D1193">
        <v>17.168999999999901</v>
      </c>
      <c r="E1193">
        <v>7.1189999999999998</v>
      </c>
      <c r="F1193" t="str">
        <f>_xlfn.LET(_xlpm.raw,_xlfn.XLOOKUP(A1193,SITE1!$C$4:$C$1313,SITE1!$E$4:$E$1313),_xlpm.cleanRaw,SUBSTITUTE(SUBSTITUTE(_xlpm.raw,"_PIN","."),"PIN","."),_xlpm.mainPart,MID(_xlpm.cleanRaw,2,FIND(".",_xlpm.cleanRaw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3" t="str">
        <f>_xlfn.LET(_xlpm.raw,_xlfn.XLOOKUP(A1193,SITE3!$C$4:$C$1313,SITE3!$E$4:$E$1313),_xlpm.cleanRaw,SUBSTITUTE(SUBSTITUTE(_xlpm.raw,"_PIN","."),"PIN","."),_xlpm.mainPart,MID(_xlpm.cleanRaw,2,FIND(".",_xlpm.cleanRaw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3" t="str">
        <f>_xlfn.LET(_xlpm.raw,_xlfn.XLOOKUP(A1193,SITE5!$C$4:$C$1313,SITE5!$E$4:$E$1313),_xlpm.cleanRaw,SUBSTITUTE(SUBSTITUTE(_xlpm.raw,"_PIN","."),"PIN","."),_xlpm.mainPart,MID(_xlpm.cleanRaw,2,FIND(".",_xlpm.cleanRaw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3" t="str">
        <f>""</f>
        <v/>
      </c>
      <c r="J1193" t="str">
        <f t="shared" si="18"/>
        <v>U35;VNNPRIM_CPM;;17.1689999999999;7.119;;;;</v>
      </c>
    </row>
    <row r="1194" spans="1:10">
      <c r="A1194" t="s">
        <v>299</v>
      </c>
      <c r="B1194" t="str">
        <f>_xlfn.XLOOKUP(A1194,SITE1!$R$4:$R$1313,SITE1!$S$4:$S$1313)</f>
        <v>VNNPRIM_CPM</v>
      </c>
      <c r="C1194" t="str" cm="1">
        <f t="array" ref="C1194">_xlfn.TEXTJOIN(",",TRUE,_xlfn.UNIQUE(TRANSPOSE(_xlfn.MAP(_xlfn.XLOOKUP(A1194,SITE1!$C$4:$C$1313,SITE1!$F$4:$L$1313),_xlfn.LAMBDA(_xlpm.x,IF(_xlpm.x&lt;&gt;"",TRIM(CLEAN(LEFT(_xlpm.x,FIND(".",_xlpm.x &amp; ".")-1))),""))))))</f>
        <v/>
      </c>
      <c r="D1194">
        <v>15.451000000000001</v>
      </c>
      <c r="E1194">
        <v>7.1189999999999998</v>
      </c>
      <c r="F1194" t="str">
        <f>_xlfn.LET(_xlpm.raw,_xlfn.XLOOKUP(A1194,SITE1!$C$4:$C$1313,SITE1!$E$4:$E$1313),_xlpm.cleanRaw,SUBSTITUTE(SUBSTITUTE(_xlpm.raw,"_PIN","."),"PIN","."),_xlpm.mainPart,MID(_xlpm.cleanRaw,2,FIND(".",_xlpm.cleanRaw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4" t="str">
        <f>_xlfn.LET(_xlpm.raw,_xlfn.XLOOKUP(A1194,SITE3!$C$4:$C$1313,SITE3!$E$4:$E$1313),_xlpm.cleanRaw,SUBSTITUTE(SUBSTITUTE(_xlpm.raw,"_PIN","."),"PIN","."),_xlpm.mainPart,MID(_xlpm.cleanRaw,2,FIND(".",_xlpm.cleanRaw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4" t="str">
        <f>_xlfn.LET(_xlpm.raw,_xlfn.XLOOKUP(A1194,SITE5!$C$4:$C$1313,SITE5!$E$4:$E$1313),_xlpm.cleanRaw,SUBSTITUTE(SUBSTITUTE(_xlpm.raw,"_PIN","."),"PIN","."),_xlpm.mainPart,MID(_xlpm.cleanRaw,2,FIND(".",_xlpm.cleanRaw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4" t="str">
        <f>""</f>
        <v/>
      </c>
      <c r="J1194" t="str">
        <f t="shared" si="18"/>
        <v>U38;VNNPRIM_CPM;;15.451;7.119;;;;</v>
      </c>
    </row>
    <row r="1195" spans="1:10">
      <c r="A1195" t="s">
        <v>252</v>
      </c>
      <c r="B1195" t="str">
        <f>_xlfn.XLOOKUP(A1195,SITE1!$R$4:$R$1313,SITE1!$S$4:$S$1313)</f>
        <v>VSS</v>
      </c>
      <c r="C1195" t="str" cm="1">
        <f t="array" ref="C1195">_xlfn.TEXTJOIN(",",TRUE,_xlfn.UNIQUE(TRANSPOSE(_xlfn.MAP(_xlfn.XLOOKUP(A1195,SITE1!$C$4:$C$1313,SITE1!$F$4:$L$1313),_xlfn.LAMBDA(_xlpm.x,IF(_xlpm.x&lt;&gt;"",TRIM(CLEAN(LEFT(_xlpm.x,FIND(".",_xlpm.x &amp; ".")-1))),""))))))</f>
        <v/>
      </c>
      <c r="D1195">
        <v>13.733999999999901</v>
      </c>
      <c r="E1195">
        <v>7.1189999999999998</v>
      </c>
      <c r="F1195" t="str">
        <f>_xlfn.LET(_xlpm.raw,_xlfn.XLOOKUP(A1195,SITE1!$C$4:$C$1313,SITE1!$E$4:$E$1313),_xlpm.cleanRaw,SUBSTITUTE(SUBSTITUTE(_xlpm.raw,"_PIN","."),"PIN","."),_xlpm.mainPart,MID(_xlpm.cleanRaw,2,FIND(".",_xlpm.cleanRaw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5" t="str">
        <f>_xlfn.LET(_xlpm.raw,_xlfn.XLOOKUP(A1195,SITE3!$C$4:$C$1313,SITE3!$E$4:$E$1313),_xlpm.cleanRaw,SUBSTITUTE(SUBSTITUTE(_xlpm.raw,"_PIN","."),"PIN","."),_xlpm.mainPart,MID(_xlpm.cleanRaw,2,FIND(".",_xlpm.cleanRaw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5" t="str">
        <f>_xlfn.LET(_xlpm.raw,_xlfn.XLOOKUP(A1195,SITE5!$C$4:$C$1313,SITE5!$E$4:$E$1313),_xlpm.cleanRaw,SUBSTITUTE(SUBSTITUTE(_xlpm.raw,"_PIN","."),"PIN","."),_xlpm.mainPart,MID(_xlpm.cleanRaw,2,FIND(".",_xlpm.cleanRaw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5" t="str">
        <f>""</f>
        <v/>
      </c>
      <c r="J1195" t="str">
        <f t="shared" si="18"/>
        <v>U42;VSS;;13.7339999999999;7.119;;;;</v>
      </c>
    </row>
    <row r="1196" spans="1:10">
      <c r="A1196" t="s">
        <v>3487</v>
      </c>
      <c r="B1196" t="str">
        <f>_xlfn.XLOOKUP(A1196,SITE1!$R$4:$R$1313,SITE1!$S$4:$S$1313)</f>
        <v>VCCSRAM_1P05</v>
      </c>
      <c r="C1196" t="str" cm="1">
        <f t="array" ref="C1196">_xlfn.TEXTJOIN(",",TRUE,_xlfn.UNIQUE(TRANSPOSE(_xlfn.MAP(_xlfn.XLOOKUP(A1196,SITE1!$C$4:$C$1313,SITE1!$F$4:$L$1313),_xlfn.LAMBDA(_xlpm.x,IF(_xlpm.x&lt;&gt;"",TRIM(CLEAN(LEFT(_xlpm.x,FIND(".",_xlpm.x &amp; ".")-1))),""))))))</f>
        <v/>
      </c>
      <c r="D1196">
        <v>12.016999999999999</v>
      </c>
      <c r="E1196">
        <v>7.1189999999999998</v>
      </c>
      <c r="F1196" t="str">
        <f>_xlfn.LET(_xlpm.raw,_xlfn.XLOOKUP(A1196,SITE1!$C$4:$C$1313,SITE1!$E$4:$E$1313),_xlpm.cleanRaw,SUBSTITUTE(SUBSTITUTE(_xlpm.raw,"_PIN","."),"PIN","."),_xlpm.mainPart,MID(_xlpm.cleanRaw,2,FIND(".",_xlpm.cleanRaw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6" t="str">
        <f>_xlfn.LET(_xlpm.raw,_xlfn.XLOOKUP(A1196,SITE3!$C$4:$C$1313,SITE3!$E$4:$E$1313),_xlpm.cleanRaw,SUBSTITUTE(SUBSTITUTE(_xlpm.raw,"_PIN","."),"PIN","."),_xlpm.mainPart,MID(_xlpm.cleanRaw,2,FIND(".",_xlpm.cleanRaw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6" t="str">
        <f>_xlfn.LET(_xlpm.raw,_xlfn.XLOOKUP(A1196,SITE5!$C$4:$C$1313,SITE5!$E$4:$E$1313),_xlpm.cleanRaw,SUBSTITUTE(SUBSTITUTE(_xlpm.raw,"_PIN","."),"PIN","."),_xlpm.mainPart,MID(_xlpm.cleanRaw,2,FIND(".",_xlpm.cleanRaw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6" t="str">
        <f>""</f>
        <v/>
      </c>
      <c r="J1196" t="str">
        <f t="shared" si="18"/>
        <v>U46;VCCSRAM_1P05;;12.017;7.119;;;;</v>
      </c>
    </row>
    <row r="1197" spans="1:10">
      <c r="A1197" t="s">
        <v>3481</v>
      </c>
      <c r="B1197" t="str">
        <f>_xlfn.XLOOKUP(A1197,SITE1!$R$4:$R$1313,SITE1!$S$4:$S$1313)</f>
        <v>VCCA_DIG_1P05</v>
      </c>
      <c r="C1197" t="str" cm="1">
        <f t="array" ref="C1197">_xlfn.TEXTJOIN(",",TRUE,_xlfn.UNIQUE(TRANSPOSE(_xlfn.MAP(_xlfn.XLOOKUP(A1197,SITE1!$C$4:$C$1313,SITE1!$F$4:$L$1313),_xlfn.LAMBDA(_xlpm.x,IF(_xlpm.x&lt;&gt;"",TRIM(CLEAN(LEFT(_xlpm.x,FIND(".",_xlpm.x &amp; ".")-1))),""))))))</f>
        <v/>
      </c>
      <c r="D1197">
        <v>10.299999999999899</v>
      </c>
      <c r="E1197">
        <v>7.1189999999999998</v>
      </c>
      <c r="F1197" t="str">
        <f>_xlfn.LET(_xlpm.raw,_xlfn.XLOOKUP(A1197,SITE1!$C$4:$C$1313,SITE1!$E$4:$E$1313),_xlpm.cleanRaw,SUBSTITUTE(SUBSTITUTE(_xlpm.raw,"_PIN","."),"PIN","."),_xlpm.mainPart,MID(_xlpm.cleanRaw,2,FIND(".",_xlpm.cleanRaw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7" t="str">
        <f>_xlfn.LET(_xlpm.raw,_xlfn.XLOOKUP(A1197,SITE3!$C$4:$C$1313,SITE3!$E$4:$E$1313),_xlpm.cleanRaw,SUBSTITUTE(SUBSTITUTE(_xlpm.raw,"_PIN","."),"PIN","."),_xlpm.mainPart,MID(_xlpm.cleanRaw,2,FIND(".",_xlpm.cleanRaw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7" t="str">
        <f>_xlfn.LET(_xlpm.raw,_xlfn.XLOOKUP(A1197,SITE5!$C$4:$C$1313,SITE5!$E$4:$E$1313),_xlpm.cleanRaw,SUBSTITUTE(SUBSTITUTE(_xlpm.raw,"_PIN","."),"PIN","."),_xlpm.mainPart,MID(_xlpm.cleanRaw,2,FIND(".",_xlpm.cleanRaw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7" t="str">
        <f>""</f>
        <v/>
      </c>
      <c r="J1197" t="str">
        <f t="shared" si="18"/>
        <v>U50;VCCA_DIG_1P05;;10.2999999999999;7.119;;;;</v>
      </c>
    </row>
    <row r="1198" spans="1:10">
      <c r="A1198" t="s">
        <v>3546</v>
      </c>
      <c r="B1198" t="str">
        <f>_xlfn.XLOOKUP(A1198,SITE1!$R$4:$R$1313,SITE1!$S$4:$S$1313)</f>
        <v>PREQB</v>
      </c>
      <c r="C1198" t="str" cm="1">
        <f t="array" ref="C1198">_xlfn.TEXTJOIN(",",TRUE,_xlfn.UNIQUE(TRANSPOSE(_xlfn.MAP(_xlfn.XLOOKUP(A1198,SITE1!$C$4:$C$1313,SITE1!$F$4:$L$1313),_xlfn.LAMBDA(_xlpm.x,IF(_xlpm.x&lt;&gt;"",TRIM(CLEAN(LEFT(_xlpm.x,FIND(".",_xlpm.x &amp; ".")-1))),""))))))</f>
        <v>JA1</v>
      </c>
      <c r="D1198">
        <v>8.5829999999999895</v>
      </c>
      <c r="E1198">
        <v>7.1189999999999998</v>
      </c>
      <c r="F1198" t="str">
        <f>_xlfn.LET(_xlpm.raw,_xlfn.XLOOKUP(A1198,SITE1!$C$4:$C$1313,SITE1!$E$4:$E$1313),_xlpm.cleanRaw,SUBSTITUTE(SUBSTITUTE(_xlpm.raw,"_PIN","."),"PIN","."),_xlpm.mainPart,MID(_xlpm.cleanRaw,2,FIND(".",_xlpm.cleanRaw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605041</v>
      </c>
      <c r="G1198" t="str">
        <f>_xlfn.LET(_xlpm.raw,_xlfn.XLOOKUP(A1198,SITE3!$C$4:$C$1313,SITE3!$E$4:$E$1313),_xlpm.cleanRaw,SUBSTITUTE(SUBSTITUTE(_xlpm.raw,"_PIN","."),"PIN","."),_xlpm.mainPart,MID(_xlpm.cleanRaw,2,FIND(".",_xlpm.cleanRaw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806127</v>
      </c>
      <c r="H1198" t="str">
        <f>_xlfn.LET(_xlpm.raw,_xlfn.XLOOKUP(A1198,SITE5!$C$4:$C$1313,SITE5!$E$4:$E$1313),_xlpm.cleanRaw,SUBSTITUTE(SUBSTITUTE(_xlpm.raw,"_PIN","."),"PIN","."),_xlpm.mainPart,MID(_xlpm.cleanRaw,2,FIND(".",_xlpm.cleanRaw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705041</v>
      </c>
      <c r="I1198" t="str">
        <f>""</f>
        <v/>
      </c>
      <c r="J1198" t="str">
        <f t="shared" si="18"/>
        <v>U54;PREQB;JA1;8.58299999999999;7.119;605041;806127;705041;</v>
      </c>
    </row>
    <row r="1199" spans="1:10">
      <c r="A1199" t="s">
        <v>3524</v>
      </c>
      <c r="B1199" t="str">
        <f>_xlfn.XLOOKUP(A1199,SITE1!$R$4:$R$1313,SITE1!$S$4:$S$1313)</f>
        <v>VSS</v>
      </c>
      <c r="C1199" t="str" cm="1">
        <f t="array" ref="C1199">_xlfn.TEXTJOIN(",",TRUE,_xlfn.UNIQUE(TRANSPOSE(_xlfn.MAP(_xlfn.XLOOKUP(A1199,SITE1!$C$4:$C$1313,SITE1!$F$4:$L$1313),_xlfn.LAMBDA(_xlpm.x,IF(_xlpm.x&lt;&gt;"",TRIM(CLEAN(LEFT(_xlpm.x,FIND(".",_xlpm.x &amp; ".")-1))),""))))))</f>
        <v/>
      </c>
      <c r="D1199">
        <v>6.8659999999999997</v>
      </c>
      <c r="E1199">
        <v>7.1189999999999998</v>
      </c>
      <c r="F1199" t="str">
        <f>_xlfn.LET(_xlpm.raw,_xlfn.XLOOKUP(A1199,SITE1!$C$4:$C$1313,SITE1!$E$4:$E$1313),_xlpm.cleanRaw,SUBSTITUTE(SUBSTITUTE(_xlpm.raw,"_PIN","."),"PIN","."),_xlpm.mainPart,MID(_xlpm.cleanRaw,2,FIND(".",_xlpm.cleanRaw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9" t="str">
        <f>_xlfn.LET(_xlpm.raw,_xlfn.XLOOKUP(A1199,SITE3!$C$4:$C$1313,SITE3!$E$4:$E$1313),_xlpm.cleanRaw,SUBSTITUTE(SUBSTITUTE(_xlpm.raw,"_PIN","."),"PIN","."),_xlpm.mainPart,MID(_xlpm.cleanRaw,2,FIND(".",_xlpm.cleanRaw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9" t="str">
        <f>_xlfn.LET(_xlpm.raw,_xlfn.XLOOKUP(A1199,SITE5!$C$4:$C$1313,SITE5!$E$4:$E$1313),_xlpm.cleanRaw,SUBSTITUTE(SUBSTITUTE(_xlpm.raw,"_PIN","."),"PIN","."),_xlpm.mainPart,MID(_xlpm.cleanRaw,2,FIND(".",_xlpm.cleanRaw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9" t="str">
        <f>""</f>
        <v/>
      </c>
      <c r="J1199" t="str">
        <f t="shared" si="18"/>
        <v>U58;VSS;;6.866;7.119;;;;</v>
      </c>
    </row>
    <row r="1200" spans="1:10">
      <c r="A1200" t="s">
        <v>4717</v>
      </c>
      <c r="B1200" t="str">
        <f>_xlfn.XLOOKUP(A1200,SITE1!$R$4:$R$1313,SITE1!$S$4:$S$1313)</f>
        <v>PCIEUP_13_TXP</v>
      </c>
      <c r="C1200" t="str" cm="1">
        <f t="array" ref="C1200">_xlfn.TEXTJOIN(",",TRUE,_xlfn.UNIQUE(TRANSPOSE(_xlfn.MAP(_xlfn.XLOOKUP(A1200,SITE1!$C$4:$C$1313,SITE1!$F$4:$L$1313),_xlfn.LAMBDA(_xlpm.x,IF(_xlpm.x&lt;&gt;"",TRIM(CLEAN(LEFT(_xlpm.x,FIND(".",_xlpm.x &amp; ".")-1))),""))))))</f>
        <v>CA236</v>
      </c>
      <c r="D1200">
        <v>5.149</v>
      </c>
      <c r="E1200">
        <v>7.1189999999999998</v>
      </c>
      <c r="F1200" t="str">
        <f>_xlfn.LET(_xlpm.raw,_xlfn.XLOOKUP(A1200,SITE1!$C$4:$C$1313,SITE1!$E$4:$E$1313),_xlpm.cleanRaw,SUBSTITUTE(SUBSTITUTE(_xlpm.raw,"_PIN","."),"PIN","."),_xlpm.mainPart,MID(_xlpm.cleanRaw,2,FIND(".",_xlpm.cleanRaw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0" t="str">
        <f>_xlfn.LET(_xlpm.raw,_xlfn.XLOOKUP(A1200,SITE3!$C$4:$C$1313,SITE3!$E$4:$E$1313),_xlpm.cleanRaw,SUBSTITUTE(SUBSTITUTE(_xlpm.raw,"_PIN","."),"PIN","."),_xlpm.mainPart,MID(_xlpm.cleanRaw,2,FIND(".",_xlpm.cleanRaw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00" t="str">
        <f>_xlfn.LET(_xlpm.raw,_xlfn.XLOOKUP(A1200,SITE5!$C$4:$C$1313,SITE5!$E$4:$E$1313),_xlpm.cleanRaw,SUBSTITUTE(SUBSTITUTE(_xlpm.raw,"_PIN","."),"PIN","."),_xlpm.mainPart,MID(_xlpm.cleanRaw,2,FIND(".",_xlpm.cleanRaw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00" t="str">
        <f>""</f>
        <v/>
      </c>
      <c r="J1200" t="str">
        <f t="shared" si="18"/>
        <v>U61;PCIEUP_13_TXP;CA236;5.149;7.119;;;;</v>
      </c>
    </row>
    <row r="1201" spans="1:10">
      <c r="A1201" t="s">
        <v>4709</v>
      </c>
      <c r="B1201" t="str">
        <f>_xlfn.XLOOKUP(A1201,SITE1!$R$4:$R$1313,SITE1!$S$4:$S$1313)</f>
        <v>PCIEUP_12_TXP</v>
      </c>
      <c r="C1201" t="str" cm="1">
        <f t="array" ref="C1201">_xlfn.TEXTJOIN(",",TRUE,_xlfn.UNIQUE(TRANSPOSE(_xlfn.MAP(_xlfn.XLOOKUP(A1201,SITE1!$C$4:$C$1313,SITE1!$F$4:$L$1313),_xlfn.LAMBDA(_xlpm.x,IF(_xlpm.x&lt;&gt;"",TRIM(CLEAN(LEFT(_xlpm.x,FIND(".",_xlpm.x &amp; ".")-1))),""))))))</f>
        <v>CA234</v>
      </c>
      <c r="D1201">
        <v>3.4319999999999902</v>
      </c>
      <c r="E1201">
        <v>7.1189999999999998</v>
      </c>
      <c r="F1201" t="str">
        <f>_xlfn.LET(_xlpm.raw,_xlfn.XLOOKUP(A1201,SITE1!$C$4:$C$1313,SITE1!$E$4:$E$1313),_xlpm.cleanRaw,SUBSTITUTE(SUBSTITUTE(_xlpm.raw,"_PIN","."),"PIN","."),_xlpm.mainPart,MID(_xlpm.cleanRaw,2,FIND(".",_xlpm.cleanRaw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1" t="str">
        <f>_xlfn.LET(_xlpm.raw,_xlfn.XLOOKUP(A1201,SITE3!$C$4:$C$1313,SITE3!$E$4:$E$1313),_xlpm.cleanRaw,SUBSTITUTE(SUBSTITUTE(_xlpm.raw,"_PIN","."),"PIN","."),_xlpm.mainPart,MID(_xlpm.cleanRaw,2,FIND(".",_xlpm.cleanRaw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01" t="str">
        <f>_xlfn.LET(_xlpm.raw,_xlfn.XLOOKUP(A1201,SITE5!$C$4:$C$1313,SITE5!$E$4:$E$1313),_xlpm.cleanRaw,SUBSTITUTE(SUBSTITUTE(_xlpm.raw,"_PIN","."),"PIN","."),_xlpm.mainPart,MID(_xlpm.cleanRaw,2,FIND(".",_xlpm.cleanRaw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01" t="str">
        <f>""</f>
        <v/>
      </c>
      <c r="J1201" t="str">
        <f t="shared" si="18"/>
        <v>U65;PCIEUP_12_TXP;CA234;3.43199999999999;7.119;;;;</v>
      </c>
    </row>
    <row r="1202" spans="1:10">
      <c r="A1202" t="s">
        <v>255</v>
      </c>
      <c r="B1202" t="str">
        <f>_xlfn.XLOOKUP(A1202,SITE1!$R$4:$R$1313,SITE1!$S$4:$S$1313)</f>
        <v>GPP_A_23</v>
      </c>
      <c r="C1202" t="str" cm="1">
        <f t="array" ref="C1202">_xlfn.TEXTJOIN(",",TRUE,_xlfn.UNIQUE(TRANSPOSE(_xlfn.MAP(_xlfn.XLOOKUP(A1202,SITE1!$C$4:$C$1313,SITE1!$F$4:$L$1313),_xlfn.LAMBDA(_xlpm.x,IF(_xlpm.x&lt;&gt;"",TRIM(CLEAN(LEFT(_xlpm.x,FIND(".",_xlpm.x &amp; ".")-1))),""))))))</f>
        <v/>
      </c>
      <c r="D1202">
        <v>32.619999999999997</v>
      </c>
      <c r="E1202">
        <v>7.3099999999999898</v>
      </c>
      <c r="F1202" t="str">
        <f>_xlfn.LET(_xlpm.raw,_xlfn.XLOOKUP(A1202,SITE1!$C$4:$C$1313,SITE1!$E$4:$E$1313),_xlpm.cleanRaw,SUBSTITUTE(SUBSTITUTE(_xlpm.raw,"_PIN","."),"PIN","."),_xlpm.mainPart,MID(_xlpm.cleanRaw,2,FIND(".",_xlpm.cleanRaw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1202" t="str">
        <f>_xlfn.LET(_xlpm.raw,_xlfn.XLOOKUP(A1202,SITE3!$C$4:$C$1313,SITE3!$E$4:$E$1313),_xlpm.cleanRaw,SUBSTITUTE(SUBSTITUTE(_xlpm.raw,"_PIN","."),"PIN","."),_xlpm.mainPart,MID(_xlpm.cleanRaw,2,FIND(".",_xlpm.cleanRaw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803102</v>
      </c>
      <c r="H1202" t="str">
        <f>_xlfn.LET(_xlpm.raw,_xlfn.XLOOKUP(A1202,SITE5!$C$4:$C$1313,SITE5!$E$4:$E$1313),_xlpm.cleanRaw,SUBSTITUTE(SUBSTITUTE(_xlpm.raw,"_PIN","."),"PIN","."),_xlpm.mainPart,MID(_xlpm.cleanRaw,2,FIND(".",_xlpm.cleanRaw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704102</v>
      </c>
      <c r="I1202" t="str">
        <f>""</f>
        <v/>
      </c>
      <c r="J1202" t="str">
        <f t="shared" si="18"/>
        <v>V1;GPP_A_23;;32.62;7.30999999999999;606102;803102;704102;</v>
      </c>
    </row>
    <row r="1203" spans="1:10">
      <c r="A1203" t="s">
        <v>254</v>
      </c>
      <c r="B1203" t="str">
        <f>_xlfn.XLOOKUP(A1203,SITE1!$R$4:$R$1313,SITE1!$S$4:$S$1313)</f>
        <v>GPP_A_19</v>
      </c>
      <c r="C1203" t="str" cm="1">
        <f t="array" ref="C1203">_xlfn.TEXTJOIN(",",TRUE,_xlfn.UNIQUE(TRANSPOSE(_xlfn.MAP(_xlfn.XLOOKUP(A1203,SITE1!$C$4:$C$1313,SITE1!$F$4:$L$1313),_xlfn.LAMBDA(_xlpm.x,IF(_xlpm.x&lt;&gt;"",TRIM(CLEAN(LEFT(_xlpm.x,FIND(".",_xlpm.x &amp; ".")-1))),""))))))</f>
        <v/>
      </c>
      <c r="D1203">
        <v>31.79</v>
      </c>
      <c r="E1203">
        <v>7.3099999999999898</v>
      </c>
      <c r="F1203" t="str">
        <f>_xlfn.LET(_xlpm.raw,_xlfn.XLOOKUP(A1203,SITE1!$C$4:$C$1313,SITE1!$E$4:$E$1313),_xlpm.cleanRaw,SUBSTITUTE(SUBSTITUTE(_xlpm.raw,"_PIN","."),"PIN","."),_xlpm.mainPart,MID(_xlpm.cleanRaw,2,FIND(".",_xlpm.cleanRaw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1203" t="str">
        <f>_xlfn.LET(_xlpm.raw,_xlfn.XLOOKUP(A1203,SITE3!$C$4:$C$1313,SITE3!$E$4:$E$1313),_xlpm.cleanRaw,SUBSTITUTE(SUBSTITUTE(_xlpm.raw,"_PIN","."),"PIN","."),_xlpm.mainPart,MID(_xlpm.cleanRaw,2,FIND(".",_xlpm.cleanRaw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802055</v>
      </c>
      <c r="H1203" t="str">
        <f>_xlfn.LET(_xlpm.raw,_xlfn.XLOOKUP(A1203,SITE5!$C$4:$C$1313,SITE5!$E$4:$E$1313),_xlpm.cleanRaw,SUBSTITUTE(SUBSTITUTE(_xlpm.raw,"_PIN","."),"PIN","."),_xlpm.mainPart,MID(_xlpm.cleanRaw,2,FIND(".",_xlpm.cleanRaw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1203" t="str">
        <f>""</f>
        <v/>
      </c>
      <c r="J1203" t="str">
        <f t="shared" si="18"/>
        <v>V3;GPP_A_19;;31.79;7.30999999999999;605055;802055;705055;</v>
      </c>
    </row>
    <row r="1204" spans="1:10">
      <c r="A1204" t="s">
        <v>292</v>
      </c>
      <c r="B1204" t="str">
        <f>_xlfn.XLOOKUP(A1204,SITE1!$R$4:$R$1313,SITE1!$S$4:$S$1313)</f>
        <v>VSS</v>
      </c>
      <c r="C1204" t="str" cm="1">
        <f t="array" ref="C1204">_xlfn.TEXTJOIN(",",TRUE,_xlfn.UNIQUE(TRANSPOSE(_xlfn.MAP(_xlfn.XLOOKUP(A1204,SITE1!$C$4:$C$1313,SITE1!$F$4:$L$1313),_xlfn.LAMBDA(_xlpm.x,IF(_xlpm.x&lt;&gt;"",TRIM(CLEAN(LEFT(_xlpm.x,FIND(".",_xlpm.x &amp; ".")-1))),""))))))</f>
        <v/>
      </c>
      <c r="D1204">
        <v>30.96</v>
      </c>
      <c r="E1204">
        <v>7.3099999999999898</v>
      </c>
      <c r="F1204" t="str">
        <f>_xlfn.LET(_xlpm.raw,_xlfn.XLOOKUP(A1204,SITE1!$C$4:$C$1313,SITE1!$E$4:$E$1313),_xlpm.cleanRaw,SUBSTITUTE(SUBSTITUTE(_xlpm.raw,"_PIN","."),"PIN","."),_xlpm.mainPart,MID(_xlpm.cleanRaw,2,FIND(".",_xlpm.cleanRaw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4" t="str">
        <f>_xlfn.LET(_xlpm.raw,_xlfn.XLOOKUP(A1204,SITE3!$C$4:$C$1313,SITE3!$E$4:$E$1313),_xlpm.cleanRaw,SUBSTITUTE(SUBSTITUTE(_xlpm.raw,"_PIN","."),"PIN","."),_xlpm.mainPart,MID(_xlpm.cleanRaw,2,FIND(".",_xlpm.cleanRaw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04" t="str">
        <f>_xlfn.LET(_xlpm.raw,_xlfn.XLOOKUP(A1204,SITE5!$C$4:$C$1313,SITE5!$E$4:$E$1313),_xlpm.cleanRaw,SUBSTITUTE(SUBSTITUTE(_xlpm.raw,"_PIN","."),"PIN","."),_xlpm.mainPart,MID(_xlpm.cleanRaw,2,FIND(".",_xlpm.cleanRaw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04" t="str">
        <f>""</f>
        <v/>
      </c>
      <c r="J1204" t="str">
        <f t="shared" si="18"/>
        <v>V5;VSS;;30.96;7.30999999999999;;;;</v>
      </c>
    </row>
    <row r="1205" spans="1:10">
      <c r="A1205" t="s">
        <v>8</v>
      </c>
      <c r="B1205" t="str">
        <f>_xlfn.XLOOKUP(A1205,SITE1!$R$4:$R$1313,SITE1!$S$4:$S$1313)</f>
        <v>PM_SYNC2</v>
      </c>
      <c r="C1205" t="str" cm="1">
        <f t="array" ref="C1205">_xlfn.TEXTJOIN(",",TRUE,_xlfn.UNIQUE(TRANSPOSE(_xlfn.MAP(_xlfn.XLOOKUP(A1205,SITE1!$C$4:$C$1313,SITE1!$F$4:$L$1313),_xlfn.LAMBDA(_xlpm.x,IF(_xlpm.x&lt;&gt;"",TRIM(CLEAN(LEFT(_xlpm.x,FIND(".",_xlpm.x &amp; ".")-1))),""))))))</f>
        <v/>
      </c>
      <c r="D1205">
        <v>30.045999999999999</v>
      </c>
      <c r="E1205">
        <v>7.6139999999999999</v>
      </c>
      <c r="F1205" t="str">
        <f>_xlfn.LET(_xlpm.raw,_xlfn.XLOOKUP(A1205,SITE1!$C$4:$C$1313,SITE1!$E$4:$E$1313),_xlpm.cleanRaw,SUBSTITUTE(SUBSTITUTE(_xlpm.raw,"_PIN","."),"PIN","."),_xlpm.mainPart,MID(_xlpm.cleanRaw,2,FIND(".",_xlpm.cleanRaw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1205" t="str">
        <f>_xlfn.LET(_xlpm.raw,_xlfn.XLOOKUP(A1205,SITE3!$C$4:$C$1313,SITE3!$E$4:$E$1313),_xlpm.cleanRaw,SUBSTITUTE(SUBSTITUTE(_xlpm.raw,"_PIN","."),"PIN","."),_xlpm.mainPart,MID(_xlpm.cleanRaw,2,FIND(".",_xlpm.cleanRaw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803120</v>
      </c>
      <c r="H1205" t="str">
        <f>_xlfn.LET(_xlpm.raw,_xlfn.XLOOKUP(A1205,SITE5!$C$4:$C$1313,SITE5!$E$4:$E$1313),_xlpm.cleanRaw,SUBSTITUTE(SUBSTITUTE(_xlpm.raw,"_PIN","."),"PIN","."),_xlpm.mainPart,MID(_xlpm.cleanRaw,2,FIND(".",_xlpm.cleanRaw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704122</v>
      </c>
      <c r="I1205" t="str">
        <f>""</f>
        <v/>
      </c>
      <c r="J1205" t="str">
        <f t="shared" si="18"/>
        <v>V7;PM_SYNC2;;30.046;7.614;606122;803120;704122;</v>
      </c>
    </row>
    <row r="1206" spans="1:10">
      <c r="A1206" t="s">
        <v>10</v>
      </c>
      <c r="B1206" t="str">
        <f>_xlfn.XLOOKUP(A1206,SITE1!$R$4:$R$1313,SITE1!$S$4:$S$1313)</f>
        <v>RSVD</v>
      </c>
      <c r="C1206" t="str" cm="1">
        <f t="array" ref="C1206">_xlfn.TEXTJOIN(",",TRUE,_xlfn.UNIQUE(TRANSPOSE(_xlfn.MAP(_xlfn.XLOOKUP(A1206,SITE1!$C$4:$C$1313,SITE1!$F$4:$L$1313),_xlfn.LAMBDA(_xlpm.x,IF(_xlpm.x&lt;&gt;"",TRIM(CLEAN(LEFT(_xlpm.x,FIND(".",_xlpm.x &amp; ".")-1))),""))))))</f>
        <v/>
      </c>
      <c r="D1206">
        <v>28.329000000000001</v>
      </c>
      <c r="E1206">
        <v>7.6139999999999999</v>
      </c>
      <c r="F1206" t="str">
        <f>_xlfn.LET(_xlpm.raw,_xlfn.XLOOKUP(A1206,SITE1!$C$4:$C$1313,SITE1!$E$4:$E$1313),_xlpm.cleanRaw,SUBSTITUTE(SUBSTITUTE(_xlpm.raw,"_PIN","."),"PIN","."),_xlpm.mainPart,MID(_xlpm.cleanRaw,2,FIND(".",_xlpm.cleanRaw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6" t="str">
        <f>_xlfn.LET(_xlpm.raw,_xlfn.XLOOKUP(A1206,SITE3!$C$4:$C$1313,SITE3!$E$4:$E$1313),_xlpm.cleanRaw,SUBSTITUTE(SUBSTITUTE(_xlpm.raw,"_PIN","."),"PIN","."),_xlpm.mainPart,MID(_xlpm.cleanRaw,2,FIND(".",_xlpm.cleanRaw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06" t="str">
        <f>_xlfn.LET(_xlpm.raw,_xlfn.XLOOKUP(A1206,SITE5!$C$4:$C$1313,SITE5!$E$4:$E$1313),_xlpm.cleanRaw,SUBSTITUTE(SUBSTITUTE(_xlpm.raw,"_PIN","."),"PIN","."),_xlpm.mainPart,MID(_xlpm.cleanRaw,2,FIND(".",_xlpm.cleanRaw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06" t="str">
        <f>""</f>
        <v/>
      </c>
      <c r="J1206" t="str">
        <f t="shared" si="18"/>
        <v>V11;RSVD;;28.329;7.614;;;;</v>
      </c>
    </row>
    <row r="1207" spans="1:10">
      <c r="A1207" t="s">
        <v>3518</v>
      </c>
      <c r="B1207" t="str">
        <f>_xlfn.XLOOKUP(A1207,SITE1!$R$4:$R$1313,SITE1!$S$4:$S$1313)</f>
        <v>THRMTRIPB</v>
      </c>
      <c r="C1207" t="str" cm="1">
        <f t="array" ref="C1207">_xlfn.TEXTJOIN(",",TRUE,_xlfn.UNIQUE(TRANSPOSE(_xlfn.MAP(_xlfn.XLOOKUP(A1207,SITE1!$C$4:$C$1313,SITE1!$F$4:$L$1313),_xlfn.LAMBDA(_xlpm.x,IF(_xlpm.x&lt;&gt;"",TRIM(CLEAN(LEFT(_xlpm.x,FIND(".",_xlpm.x &amp; ".")-1))),""))))))</f>
        <v/>
      </c>
      <c r="D1207">
        <v>26.611999999999998</v>
      </c>
      <c r="E1207">
        <v>7.6139999999999999</v>
      </c>
      <c r="F1207" t="str">
        <f>_xlfn.LET(_xlpm.raw,_xlfn.XLOOKUP(A1207,SITE1!$C$4:$C$1313,SITE1!$E$4:$E$1313),_xlpm.cleanRaw,SUBSTITUTE(SUBSTITUTE(_xlpm.raw,"_PIN","."),"PIN","."),_xlpm.mainPart,MID(_xlpm.cleanRaw,2,FIND(".",_xlpm.cleanRaw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1207" t="str">
        <f>_xlfn.LET(_xlpm.raw,_xlfn.XLOOKUP(A1207,SITE3!$C$4:$C$1313,SITE3!$E$4:$E$1313),_xlpm.cleanRaw,SUBSTITUTE(SUBSTITUTE(_xlpm.raw,"_PIN","."),"PIN","."),_xlpm.mainPart,MID(_xlpm.cleanRaw,2,FIND(".",_xlpm.cleanRaw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803121</v>
      </c>
      <c r="H1207" t="str">
        <f>_xlfn.LET(_xlpm.raw,_xlfn.XLOOKUP(A1207,SITE5!$C$4:$C$1313,SITE5!$E$4:$E$1313),_xlpm.cleanRaw,SUBSTITUTE(SUBSTITUTE(_xlpm.raw,"_PIN","."),"PIN","."),_xlpm.mainPart,MID(_xlpm.cleanRaw,2,FIND(".",_xlpm.cleanRaw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704125</v>
      </c>
      <c r="I1207" t="str">
        <f>""</f>
        <v/>
      </c>
      <c r="J1207" t="str">
        <f t="shared" si="18"/>
        <v>V15;THRMTRIPB;;26.612;7.614;606125;803121;704125;</v>
      </c>
    </row>
    <row r="1208" spans="1:10">
      <c r="A1208" t="s">
        <v>3885</v>
      </c>
      <c r="B1208" t="str">
        <f>_xlfn.XLOOKUP(A1208,SITE1!$R$4:$R$1313,SITE1!$S$4:$S$1313)</f>
        <v>AZA_SDI_1</v>
      </c>
      <c r="C1208" t="str" cm="1">
        <f t="array" ref="C1208">_xlfn.TEXTJOIN(",",TRUE,_xlfn.UNIQUE(TRANSPOSE(_xlfn.MAP(_xlfn.XLOOKUP(A1208,SITE1!$C$4:$C$1313,SITE1!$F$4:$L$1313),_xlfn.LAMBDA(_xlpm.x,IF(_xlpm.x&lt;&gt;"",TRIM(CLEAN(LEFT(_xlpm.x,FIND(".",_xlpm.x &amp; ".")-1))),""))))))</f>
        <v/>
      </c>
      <c r="D1208">
        <v>24.895</v>
      </c>
      <c r="E1208">
        <v>7.6139999999999999</v>
      </c>
      <c r="F1208" t="str">
        <f>_xlfn.LET(_xlpm.raw,_xlfn.XLOOKUP(A1208,SITE1!$C$4:$C$1313,SITE1!$E$4:$E$1313),_xlpm.cleanRaw,SUBSTITUTE(SUBSTITUTE(_xlpm.raw,"_PIN","."),"PIN","."),_xlpm.mainPart,MID(_xlpm.cleanRaw,2,FIND(".",_xlpm.cleanRaw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1208" t="str">
        <f>_xlfn.LET(_xlpm.raw,_xlfn.XLOOKUP(A1208,SITE3!$C$4:$C$1313,SITE3!$E$4:$E$1313),_xlpm.cleanRaw,SUBSTITUTE(SUBSTITUTE(_xlpm.raw,"_PIN","."),"PIN","."),_xlpm.mainPart,MID(_xlpm.cleanRaw,2,FIND(".",_xlpm.cleanRaw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803092</v>
      </c>
      <c r="H1208" t="str">
        <f>_xlfn.LET(_xlpm.raw,_xlfn.XLOOKUP(A1208,SITE5!$C$4:$C$1313,SITE5!$E$4:$E$1313),_xlpm.cleanRaw,SUBSTITUTE(SUBSTITUTE(_xlpm.raw,"_PIN","."),"PIN","."),_xlpm.mainPart,MID(_xlpm.cleanRaw,2,FIND(".",_xlpm.cleanRaw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704092</v>
      </c>
      <c r="I1208" t="str">
        <f>""</f>
        <v/>
      </c>
      <c r="J1208" t="str">
        <f t="shared" si="18"/>
        <v>V18;AZA_SDI_1;;24.895;7.614;606092;803092;704092;</v>
      </c>
    </row>
    <row r="1209" spans="1:10">
      <c r="A1209" t="s">
        <v>3892</v>
      </c>
      <c r="B1209" t="str">
        <f>_xlfn.XLOOKUP(A1209,SITE1!$R$4:$R$1313,SITE1!$S$4:$S$1313)</f>
        <v>AZACPU_SDO</v>
      </c>
      <c r="C1209" t="str" cm="1">
        <f t="array" ref="C1209">_xlfn.TEXTJOIN(",",TRUE,_xlfn.UNIQUE(TRANSPOSE(_xlfn.MAP(_xlfn.XLOOKUP(A1209,SITE1!$C$4:$C$1313,SITE1!$F$4:$L$1313),_xlfn.LAMBDA(_xlpm.x,IF(_xlpm.x&lt;&gt;"",TRIM(CLEAN(LEFT(_xlpm.x,FIND(".",_xlpm.x &amp; ".")-1))),""))))))</f>
        <v/>
      </c>
      <c r="D1209">
        <v>23.177999999999901</v>
      </c>
      <c r="E1209">
        <v>7.6139999999999999</v>
      </c>
      <c r="F1209" t="str">
        <f>_xlfn.LET(_xlpm.raw,_xlfn.XLOOKUP(A1209,SITE1!$C$4:$C$1313,SITE1!$E$4:$E$1313),_xlpm.cleanRaw,SUBSTITUTE(SUBSTITUTE(_xlpm.raw,"_PIN","."),"PIN","."),_xlpm.mainPart,MID(_xlpm.cleanRaw,2,FIND(".",_xlpm.cleanRaw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1209" t="str">
        <f>_xlfn.LET(_xlpm.raw,_xlfn.XLOOKUP(A1209,SITE3!$C$4:$C$1313,SITE3!$E$4:$E$1313),_xlpm.cleanRaw,SUBSTITUTE(SUBSTITUTE(_xlpm.raw,"_PIN","."),"PIN","."),_xlpm.mainPart,MID(_xlpm.cleanRaw,2,FIND(".",_xlpm.cleanRaw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804037</v>
      </c>
      <c r="H1209" t="str">
        <f>_xlfn.LET(_xlpm.raw,_xlfn.XLOOKUP(A1209,SITE5!$C$4:$C$1313,SITE5!$E$4:$E$1313),_xlpm.cleanRaw,SUBSTITUTE(SUBSTITUTE(_xlpm.raw,"_PIN","."),"PIN","."),_xlpm.mainPart,MID(_xlpm.cleanRaw,2,FIND(".",_xlpm.cleanRaw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703037</v>
      </c>
      <c r="I1209" t="str">
        <f>""</f>
        <v/>
      </c>
      <c r="J1209" t="str">
        <f t="shared" si="18"/>
        <v>V22;AZACPU_SDO;;23.1779999999999;7.614;607037;804037;703037;</v>
      </c>
    </row>
    <row r="1210" spans="1:10">
      <c r="A1210" t="s">
        <v>5442</v>
      </c>
      <c r="B1210" t="str">
        <f>_xlfn.XLOOKUP(A1210,SITE1!$R$4:$R$1313,SITE1!$S$4:$S$1313)</f>
        <v>VSS</v>
      </c>
      <c r="C1210" t="str" cm="1">
        <f t="array" ref="C1210">_xlfn.TEXTJOIN(",",TRUE,_xlfn.UNIQUE(TRANSPOSE(_xlfn.MAP(_xlfn.XLOOKUP(A1210,SITE1!$C$4:$C$1313,SITE1!$F$4:$L$1313),_xlfn.LAMBDA(_xlpm.x,IF(_xlpm.x&lt;&gt;"",TRIM(CLEAN(LEFT(_xlpm.x,FIND(".",_xlpm.x &amp; ".")-1))),""))))))</f>
        <v/>
      </c>
      <c r="D1210">
        <v>21.460999999999999</v>
      </c>
      <c r="E1210">
        <v>7.6139999999999999</v>
      </c>
      <c r="F1210" t="str">
        <f>_xlfn.LET(_xlpm.raw,_xlfn.XLOOKUP(A1210,SITE1!$C$4:$C$1313,SITE1!$E$4:$E$1313),_xlpm.cleanRaw,SUBSTITUTE(SUBSTITUTE(_xlpm.raw,"_PIN","."),"PIN","."),_xlpm.mainPart,MID(_xlpm.cleanRaw,2,FIND(".",_xlpm.cleanRaw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0" t="str">
        <f>_xlfn.LET(_xlpm.raw,_xlfn.XLOOKUP(A1210,SITE3!$C$4:$C$1313,SITE3!$E$4:$E$1313),_xlpm.cleanRaw,SUBSTITUTE(SUBSTITUTE(_xlpm.raw,"_PIN","."),"PIN","."),_xlpm.mainPart,MID(_xlpm.cleanRaw,2,FIND(".",_xlpm.cleanRaw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0" t="str">
        <f>_xlfn.LET(_xlpm.raw,_xlfn.XLOOKUP(A1210,SITE5!$C$4:$C$1313,SITE5!$E$4:$E$1313),_xlpm.cleanRaw,SUBSTITUTE(SUBSTITUTE(_xlpm.raw,"_PIN","."),"PIN","."),_xlpm.mainPart,MID(_xlpm.cleanRaw,2,FIND(".",_xlpm.cleanRaw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0" t="str">
        <f>""</f>
        <v/>
      </c>
      <c r="J1210" t="str">
        <f t="shared" si="18"/>
        <v>V26;VSS;;21.461;7.614;;;;</v>
      </c>
    </row>
    <row r="1211" spans="1:10">
      <c r="A1211" t="s">
        <v>3654</v>
      </c>
      <c r="B1211" t="str">
        <f>_xlfn.XLOOKUP(A1211,SITE1!$R$4:$R$1313,SITE1!$S$4:$S$1313)</f>
        <v>VNNPRIM_CPM</v>
      </c>
      <c r="C1211" t="str" cm="1">
        <f t="array" ref="C1211">_xlfn.TEXTJOIN(",",TRUE,_xlfn.UNIQUE(TRANSPOSE(_xlfn.MAP(_xlfn.XLOOKUP(A1211,SITE1!$C$4:$C$1313,SITE1!$F$4:$L$1313),_xlfn.LAMBDA(_xlpm.x,IF(_xlpm.x&lt;&gt;"",TRIM(CLEAN(LEFT(_xlpm.x,FIND(".",_xlpm.x &amp; ".")-1))),""))))))</f>
        <v/>
      </c>
      <c r="D1211">
        <v>19.744</v>
      </c>
      <c r="E1211">
        <v>7.6139999999999999</v>
      </c>
      <c r="F1211" t="str">
        <f>_xlfn.LET(_xlpm.raw,_xlfn.XLOOKUP(A1211,SITE1!$C$4:$C$1313,SITE1!$E$4:$E$1313),_xlpm.cleanRaw,SUBSTITUTE(SUBSTITUTE(_xlpm.raw,"_PIN","."),"PIN","."),_xlpm.mainPart,MID(_xlpm.cleanRaw,2,FIND(".",_xlpm.cleanRaw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1" t="str">
        <f>_xlfn.LET(_xlpm.raw,_xlfn.XLOOKUP(A1211,SITE3!$C$4:$C$1313,SITE3!$E$4:$E$1313),_xlpm.cleanRaw,SUBSTITUTE(SUBSTITUTE(_xlpm.raw,"_PIN","."),"PIN","."),_xlpm.mainPart,MID(_xlpm.cleanRaw,2,FIND(".",_xlpm.cleanRaw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1" t="str">
        <f>_xlfn.LET(_xlpm.raw,_xlfn.XLOOKUP(A1211,SITE5!$C$4:$C$1313,SITE5!$E$4:$E$1313),_xlpm.cleanRaw,SUBSTITUTE(SUBSTITUTE(_xlpm.raw,"_PIN","."),"PIN","."),_xlpm.mainPart,MID(_xlpm.cleanRaw,2,FIND(".",_xlpm.cleanRaw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1" t="str">
        <f>""</f>
        <v/>
      </c>
      <c r="J1211" t="str">
        <f t="shared" si="18"/>
        <v>V29;VNNPRIM_CPM;;19.744;7.614;;;;</v>
      </c>
    </row>
    <row r="1212" spans="1:10">
      <c r="A1212" t="s">
        <v>9</v>
      </c>
      <c r="B1212" t="str">
        <f>_xlfn.XLOOKUP(A1212,SITE1!$R$4:$R$1313,SITE1!$S$4:$S$1313)</f>
        <v>VNNPRIM_CPM</v>
      </c>
      <c r="C1212" t="str" cm="1">
        <f t="array" ref="C1212">_xlfn.TEXTJOIN(",",TRUE,_xlfn.UNIQUE(TRANSPOSE(_xlfn.MAP(_xlfn.XLOOKUP(A1212,SITE1!$C$4:$C$1313,SITE1!$F$4:$L$1313),_xlfn.LAMBDA(_xlpm.x,IF(_xlpm.x&lt;&gt;"",TRIM(CLEAN(LEFT(_xlpm.x,FIND(".",_xlpm.x &amp; ".")-1))),""))))))</f>
        <v/>
      </c>
      <c r="D1212">
        <v>18.026999999999902</v>
      </c>
      <c r="E1212">
        <v>7.6139999999999999</v>
      </c>
      <c r="F1212" t="str">
        <f>_xlfn.LET(_xlpm.raw,_xlfn.XLOOKUP(A1212,SITE1!$C$4:$C$1313,SITE1!$E$4:$E$1313),_xlpm.cleanRaw,SUBSTITUTE(SUBSTITUTE(_xlpm.raw,"_PIN","."),"PIN","."),_xlpm.mainPart,MID(_xlpm.cleanRaw,2,FIND(".",_xlpm.cleanRaw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2" t="str">
        <f>_xlfn.LET(_xlpm.raw,_xlfn.XLOOKUP(A1212,SITE3!$C$4:$C$1313,SITE3!$E$4:$E$1313),_xlpm.cleanRaw,SUBSTITUTE(SUBSTITUTE(_xlpm.raw,"_PIN","."),"PIN","."),_xlpm.mainPart,MID(_xlpm.cleanRaw,2,FIND(".",_xlpm.cleanRaw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2" t="str">
        <f>_xlfn.LET(_xlpm.raw,_xlfn.XLOOKUP(A1212,SITE5!$C$4:$C$1313,SITE5!$E$4:$E$1313),_xlpm.cleanRaw,SUBSTITUTE(SUBSTITUTE(_xlpm.raw,"_PIN","."),"PIN","."),_xlpm.mainPart,MID(_xlpm.cleanRaw,2,FIND(".",_xlpm.cleanRaw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2" t="str">
        <f>""</f>
        <v/>
      </c>
      <c r="J1212" t="str">
        <f t="shared" si="18"/>
        <v>V33;VNNPRIM_CPM;;18.0269999999999;7.614;;;;</v>
      </c>
    </row>
    <row r="1213" spans="1:10">
      <c r="A1213" t="s">
        <v>352</v>
      </c>
      <c r="B1213" t="str">
        <f>_xlfn.XLOOKUP(A1213,SITE1!$R$4:$R$1313,SITE1!$S$4:$S$1313)</f>
        <v>VNNPRIM_CPM_SENSE</v>
      </c>
      <c r="C1213" t="str" cm="1">
        <f t="array" ref="C1213">_xlfn.TEXTJOIN(",",TRUE,_xlfn.UNIQUE(TRANSPOSE(_xlfn.MAP(_xlfn.XLOOKUP(A1213,SITE1!$C$4:$C$1313,SITE1!$F$4:$L$1313),_xlfn.LAMBDA(_xlpm.x,IF(_xlpm.x&lt;&gt;"",TRIM(CLEAN(LEFT(_xlpm.x,FIND(".",_xlpm.x &amp; ".")-1))),""))))))</f>
        <v>RA1</v>
      </c>
      <c r="D1213">
        <v>16.309999999999999</v>
      </c>
      <c r="E1213">
        <v>7.6139999999999999</v>
      </c>
      <c r="F1213" t="str">
        <f>_xlfn.LET(_xlpm.raw,_xlfn.XLOOKUP(A1213,SITE1!$C$4:$C$1313,SITE1!$E$4:$E$1313),_xlpm.cleanRaw,SUBSTITUTE(SUBSTITUTE(_xlpm.raw,"_PIN","."),"PIN","."),_xlpm.mainPart,MID(_xlpm.cleanRaw,2,FIND(".",_xlpm.cleanRaw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3" t="str">
        <f>_xlfn.LET(_xlpm.raw,_xlfn.XLOOKUP(A1213,SITE3!$C$4:$C$1313,SITE3!$E$4:$E$1313),_xlpm.cleanRaw,SUBSTITUTE(SUBSTITUTE(_xlpm.raw,"_PIN","."),"PIN","."),_xlpm.mainPart,MID(_xlpm.cleanRaw,2,FIND(".",_xlpm.cleanRaw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3" t="str">
        <f>_xlfn.LET(_xlpm.raw,_xlfn.XLOOKUP(A1213,SITE5!$C$4:$C$1313,SITE5!$E$4:$E$1313),_xlpm.cleanRaw,SUBSTITUTE(SUBSTITUTE(_xlpm.raw,"_PIN","."),"PIN","."),_xlpm.mainPart,MID(_xlpm.cleanRaw,2,FIND(".",_xlpm.cleanRaw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3" t="str">
        <f>""</f>
        <v/>
      </c>
      <c r="J1213" t="str">
        <f t="shared" si="18"/>
        <v>V37;VNNPRIM_CPM_SENSE;RA1;16.31;7.614;;;;</v>
      </c>
    </row>
    <row r="1214" spans="1:10">
      <c r="A1214" t="s">
        <v>5167</v>
      </c>
      <c r="B1214" t="str">
        <f>_xlfn.XLOOKUP(A1214,SITE1!$R$4:$R$1313,SITE1!$S$4:$S$1313)</f>
        <v>VNNPRIM_CPM</v>
      </c>
      <c r="C1214" t="str" cm="1">
        <f t="array" ref="C1214">_xlfn.TEXTJOIN(",",TRUE,_xlfn.UNIQUE(TRANSPOSE(_xlfn.MAP(_xlfn.XLOOKUP(A1214,SITE1!$C$4:$C$1313,SITE1!$F$4:$L$1313),_xlfn.LAMBDA(_xlpm.x,IF(_xlpm.x&lt;&gt;"",TRIM(CLEAN(LEFT(_xlpm.x,FIND(".",_xlpm.x &amp; ".")-1))),""))))))</f>
        <v/>
      </c>
      <c r="D1214">
        <v>14.5929999999999</v>
      </c>
      <c r="E1214">
        <v>7.6139999999999999</v>
      </c>
      <c r="F1214" t="str">
        <f>_xlfn.LET(_xlpm.raw,_xlfn.XLOOKUP(A1214,SITE1!$C$4:$C$1313,SITE1!$E$4:$E$1313),_xlpm.cleanRaw,SUBSTITUTE(SUBSTITUTE(_xlpm.raw,"_PIN","."),"PIN","."),_xlpm.mainPart,MID(_xlpm.cleanRaw,2,FIND(".",_xlpm.cleanRaw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4" t="str">
        <f>_xlfn.LET(_xlpm.raw,_xlfn.XLOOKUP(A1214,SITE3!$C$4:$C$1313,SITE3!$E$4:$E$1313),_xlpm.cleanRaw,SUBSTITUTE(SUBSTITUTE(_xlpm.raw,"_PIN","."),"PIN","."),_xlpm.mainPart,MID(_xlpm.cleanRaw,2,FIND(".",_xlpm.cleanRaw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4" t="str">
        <f>_xlfn.LET(_xlpm.raw,_xlfn.XLOOKUP(A1214,SITE5!$C$4:$C$1313,SITE5!$E$4:$E$1313),_xlpm.cleanRaw,SUBSTITUTE(SUBSTITUTE(_xlpm.raw,"_PIN","."),"PIN","."),_xlpm.mainPart,MID(_xlpm.cleanRaw,2,FIND(".",_xlpm.cleanRaw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4" t="str">
        <f>""</f>
        <v/>
      </c>
      <c r="J1214" t="str">
        <f t="shared" si="18"/>
        <v>V40;VNNPRIM_CPM;;14.5929999999999;7.614;;;;</v>
      </c>
    </row>
    <row r="1215" spans="1:10">
      <c r="A1215" t="s">
        <v>5120</v>
      </c>
      <c r="B1215" t="str">
        <f>_xlfn.XLOOKUP(A1215,SITE1!$R$4:$R$1313,SITE1!$S$4:$S$1313)</f>
        <v>VCCSRAM_1P05</v>
      </c>
      <c r="C1215" t="str" cm="1">
        <f t="array" ref="C1215">_xlfn.TEXTJOIN(",",TRUE,_xlfn.UNIQUE(TRANSPOSE(_xlfn.MAP(_xlfn.XLOOKUP(A1215,SITE1!$C$4:$C$1313,SITE1!$F$4:$L$1313),_xlfn.LAMBDA(_xlpm.x,IF(_xlpm.x&lt;&gt;"",TRIM(CLEAN(LEFT(_xlpm.x,FIND(".",_xlpm.x &amp; ".")-1))),""))))))</f>
        <v/>
      </c>
      <c r="D1215">
        <v>12.8759999999999</v>
      </c>
      <c r="E1215">
        <v>7.6139999999999999</v>
      </c>
      <c r="F1215" t="str">
        <f>_xlfn.LET(_xlpm.raw,_xlfn.XLOOKUP(A1215,SITE1!$C$4:$C$1313,SITE1!$E$4:$E$1313),_xlpm.cleanRaw,SUBSTITUTE(SUBSTITUTE(_xlpm.raw,"_PIN","."),"PIN","."),_xlpm.mainPart,MID(_xlpm.cleanRaw,2,FIND(".",_xlpm.cleanRaw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5" t="str">
        <f>_xlfn.LET(_xlpm.raw,_xlfn.XLOOKUP(A1215,SITE3!$C$4:$C$1313,SITE3!$E$4:$E$1313),_xlpm.cleanRaw,SUBSTITUTE(SUBSTITUTE(_xlpm.raw,"_PIN","."),"PIN","."),_xlpm.mainPart,MID(_xlpm.cleanRaw,2,FIND(".",_xlpm.cleanRaw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5" t="str">
        <f>_xlfn.LET(_xlpm.raw,_xlfn.XLOOKUP(A1215,SITE5!$C$4:$C$1313,SITE5!$E$4:$E$1313),_xlpm.cleanRaw,SUBSTITUTE(SUBSTITUTE(_xlpm.raw,"_PIN","."),"PIN","."),_xlpm.mainPart,MID(_xlpm.cleanRaw,2,FIND(".",_xlpm.cleanRaw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5" t="str">
        <f>""</f>
        <v/>
      </c>
      <c r="J1215" t="str">
        <f t="shared" si="18"/>
        <v>V44;VCCSRAM_1P05;;12.8759999999999;7.614;;;;</v>
      </c>
    </row>
    <row r="1216" spans="1:10">
      <c r="A1216" t="s">
        <v>5443</v>
      </c>
      <c r="B1216" t="str">
        <f>_xlfn.XLOOKUP(A1216,SITE1!$R$4:$R$1313,SITE1!$S$4:$S$1313)</f>
        <v>VSS</v>
      </c>
      <c r="C1216" t="str" cm="1">
        <f t="array" ref="C1216">_xlfn.TEXTJOIN(",",TRUE,_xlfn.UNIQUE(TRANSPOSE(_xlfn.MAP(_xlfn.XLOOKUP(A1216,SITE1!$C$4:$C$1313,SITE1!$F$4:$L$1313),_xlfn.LAMBDA(_xlpm.x,IF(_xlpm.x&lt;&gt;"",TRIM(CLEAN(LEFT(_xlpm.x,FIND(".",_xlpm.x &amp; ".")-1))),""))))))</f>
        <v/>
      </c>
      <c r="D1216">
        <v>11.158999999999899</v>
      </c>
      <c r="E1216">
        <v>7.6139999999999999</v>
      </c>
      <c r="F1216" t="str">
        <f>_xlfn.LET(_xlpm.raw,_xlfn.XLOOKUP(A1216,SITE1!$C$4:$C$1313,SITE1!$E$4:$E$1313),_xlpm.cleanRaw,SUBSTITUTE(SUBSTITUTE(_xlpm.raw,"_PIN","."),"PIN","."),_xlpm.mainPart,MID(_xlpm.cleanRaw,2,FIND(".",_xlpm.cleanRaw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6" t="str">
        <f>_xlfn.LET(_xlpm.raw,_xlfn.XLOOKUP(A1216,SITE3!$C$4:$C$1313,SITE3!$E$4:$E$1313),_xlpm.cleanRaw,SUBSTITUTE(SUBSTITUTE(_xlpm.raw,"_PIN","."),"PIN","."),_xlpm.mainPart,MID(_xlpm.cleanRaw,2,FIND(".",_xlpm.cleanRaw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6" t="str">
        <f>_xlfn.LET(_xlpm.raw,_xlfn.XLOOKUP(A1216,SITE5!$C$4:$C$1313,SITE5!$E$4:$E$1313),_xlpm.cleanRaw,SUBSTITUTE(SUBSTITUTE(_xlpm.raw,"_PIN","."),"PIN","."),_xlpm.mainPart,MID(_xlpm.cleanRaw,2,FIND(".",_xlpm.cleanRaw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6" t="str">
        <f>""</f>
        <v/>
      </c>
      <c r="J1216" t="str">
        <f t="shared" si="18"/>
        <v>V48;VSS;;11.1589999999999;7.614;;;;</v>
      </c>
    </row>
    <row r="1217" spans="1:10">
      <c r="A1217" t="s">
        <v>5444</v>
      </c>
      <c r="B1217" t="str">
        <f>_xlfn.XLOOKUP(A1217,SITE1!$R$4:$R$1313,SITE1!$S$4:$S$1313)</f>
        <v>VSS</v>
      </c>
      <c r="C1217" t="str" cm="1">
        <f t="array" ref="C1217">_xlfn.TEXTJOIN(",",TRUE,_xlfn.UNIQUE(TRANSPOSE(_xlfn.MAP(_xlfn.XLOOKUP(A1217,SITE1!$C$4:$C$1313,SITE1!$F$4:$L$1313),_xlfn.LAMBDA(_xlpm.x,IF(_xlpm.x&lt;&gt;"",TRIM(CLEAN(LEFT(_xlpm.x,FIND(".",_xlpm.x &amp; ".")-1))),""))))))</f>
        <v/>
      </c>
      <c r="D1217">
        <v>9.4420000000000002</v>
      </c>
      <c r="E1217">
        <v>7.6139999999999999</v>
      </c>
      <c r="F1217" t="str">
        <f>_xlfn.LET(_xlpm.raw,_xlfn.XLOOKUP(A1217,SITE1!$C$4:$C$1313,SITE1!$E$4:$E$1313),_xlpm.cleanRaw,SUBSTITUTE(SUBSTITUTE(_xlpm.raw,"_PIN","."),"PIN","."),_xlpm.mainPart,MID(_xlpm.cleanRaw,2,FIND(".",_xlpm.cleanRaw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7" t="str">
        <f>_xlfn.LET(_xlpm.raw,_xlfn.XLOOKUP(A1217,SITE3!$C$4:$C$1313,SITE3!$E$4:$E$1313),_xlpm.cleanRaw,SUBSTITUTE(SUBSTITUTE(_xlpm.raw,"_PIN","."),"PIN","."),_xlpm.mainPart,MID(_xlpm.cleanRaw,2,FIND(".",_xlpm.cleanRaw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7" t="str">
        <f>_xlfn.LET(_xlpm.raw,_xlfn.XLOOKUP(A1217,SITE5!$C$4:$C$1313,SITE5!$E$4:$E$1313),_xlpm.cleanRaw,SUBSTITUTE(SUBSTITUTE(_xlpm.raw,"_PIN","."),"PIN","."),_xlpm.mainPart,MID(_xlpm.cleanRaw,2,FIND(".",_xlpm.cleanRaw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7" t="str">
        <f>""</f>
        <v/>
      </c>
      <c r="J1217" t="str">
        <f t="shared" si="18"/>
        <v>V52;VSS;;9.442;7.614;;;;</v>
      </c>
    </row>
    <row r="1218" spans="1:10">
      <c r="A1218" t="s">
        <v>4462</v>
      </c>
      <c r="B1218" t="str">
        <f>_xlfn.XLOOKUP(A1218,SITE1!$R$4:$R$1313,SITE1!$S$4:$S$1313)</f>
        <v>JTAG_2_TDI</v>
      </c>
      <c r="C1218" t="str" cm="1">
        <f t="array" ref="C1218">_xlfn.TEXTJOIN(",",TRUE,_xlfn.UNIQUE(TRANSPOSE(_xlfn.MAP(_xlfn.XLOOKUP(A1218,SITE1!$C$4:$C$1313,SITE1!$F$4:$L$1313),_xlfn.LAMBDA(_xlpm.x,IF(_xlpm.x&lt;&gt;"",TRIM(CLEAN(LEFT(_xlpm.x,FIND(".",_xlpm.x &amp; ".")-1))),""))))))</f>
        <v/>
      </c>
      <c r="D1218">
        <v>7.7249999999999899</v>
      </c>
      <c r="E1218">
        <v>7.6139999999999999</v>
      </c>
      <c r="F1218" t="str">
        <f>_xlfn.LET(_xlpm.raw,_xlfn.XLOOKUP(A1218,SITE1!$C$4:$C$1313,SITE1!$E$4:$E$1313),_xlpm.cleanRaw,SUBSTITUTE(SUBSTITUTE(_xlpm.raw,"_PIN","."),"PIN","."),_xlpm.mainPart,MID(_xlpm.cleanRaw,2,FIND(".",_xlpm.cleanRaw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G1218" t="str">
        <f>_xlfn.LET(_xlpm.raw,_xlfn.XLOOKUP(A1218,SITE3!$C$4:$C$1313,SITE3!$E$4:$E$1313),_xlpm.cleanRaw,SUBSTITUTE(SUBSTITUTE(_xlpm.raw,"_PIN","."),"PIN","."),_xlpm.mainPart,MID(_xlpm.cleanRaw,2,FIND(".",_xlpm.cleanRaw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506015</v>
      </c>
      <c r="H1218" t="str">
        <f>_xlfn.LET(_xlpm.raw,_xlfn.XLOOKUP(A1218,SITE5!$C$4:$C$1313,SITE5!$E$4:$E$1313),_xlpm.cleanRaw,SUBSTITUTE(SUBSTITUTE(_xlpm.raw,"_PIN","."),"PIN","."),_xlpm.mainPart,MID(_xlpm.cleanRaw,2,FIND(".",_xlpm.cleanRaw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807015</v>
      </c>
      <c r="I1218" t="str">
        <f>""</f>
        <v/>
      </c>
      <c r="J1218" t="str">
        <f t="shared" ref="J1218:J1268" si="19">A1218&amp;";"&amp;B1218&amp;";"&amp;C1218&amp;";"&amp;D1218&amp;";"&amp;E1218&amp;";"&amp;F1218&amp;";"&amp;G1218&amp;";"&amp;H1218&amp;";"&amp;I1218</f>
        <v>V56;JTAG_2_TDI;;7.72499999999999;7.614;509015;506015;807015;</v>
      </c>
    </row>
    <row r="1219" spans="1:10">
      <c r="A1219" t="s">
        <v>3525</v>
      </c>
      <c r="B1219" t="str">
        <f>_xlfn.XLOOKUP(A1219,SITE1!$R$4:$R$1313,SITE1!$S$4:$S$1313)</f>
        <v>PCIEUP_11_TXP</v>
      </c>
      <c r="C1219" t="str" cm="1">
        <f t="array" ref="C1219">_xlfn.TEXTJOIN(",",TRUE,_xlfn.UNIQUE(TRANSPOSE(_xlfn.MAP(_xlfn.XLOOKUP(A1219,SITE1!$C$4:$C$1313,SITE1!$F$4:$L$1313),_xlfn.LAMBDA(_xlpm.x,IF(_xlpm.x&lt;&gt;"",TRIM(CLEAN(LEFT(_xlpm.x,FIND(".",_xlpm.x &amp; ".")-1))),""))))))</f>
        <v>CA232</v>
      </c>
      <c r="D1219">
        <v>6.0079999999999902</v>
      </c>
      <c r="E1219">
        <v>7.6139999999999999</v>
      </c>
      <c r="F1219" t="str">
        <f>_xlfn.LET(_xlpm.raw,_xlfn.XLOOKUP(A1219,SITE1!$C$4:$C$1313,SITE1!$E$4:$E$1313),_xlpm.cleanRaw,SUBSTITUTE(SUBSTITUTE(_xlpm.raw,"_PIN","."),"PIN","."),_xlpm.mainPart,MID(_xlpm.cleanRaw,2,FIND(".",_xlpm.cleanRaw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19" t="str">
        <f>_xlfn.LET(_xlpm.raw,_xlfn.XLOOKUP(A1219,SITE3!$C$4:$C$1313,SITE3!$E$4:$E$1313),_xlpm.cleanRaw,SUBSTITUTE(SUBSTITUTE(_xlpm.raw,"_PIN","."),"PIN","."),_xlpm.mainPart,MID(_xlpm.cleanRaw,2,FIND(".",_xlpm.cleanRaw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19" t="str">
        <f>_xlfn.LET(_xlpm.raw,_xlfn.XLOOKUP(A1219,SITE5!$C$4:$C$1313,SITE5!$E$4:$E$1313),_xlpm.cleanRaw,SUBSTITUTE(SUBSTITUTE(_xlpm.raw,"_PIN","."),"PIN","."),_xlpm.mainPart,MID(_xlpm.cleanRaw,2,FIND(".",_xlpm.cleanRaw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19" t="str">
        <f>""</f>
        <v/>
      </c>
      <c r="J1219" t="str">
        <f t="shared" si="19"/>
        <v>V59;PCIEUP_11_TXP;CA232;6.00799999999999;7.614;;;;</v>
      </c>
    </row>
    <row r="1220" spans="1:10">
      <c r="A1220" t="s">
        <v>3515</v>
      </c>
      <c r="B1220" t="str">
        <f>_xlfn.XLOOKUP(A1220,SITE1!$R$4:$R$1313,SITE1!$S$4:$S$1313)</f>
        <v>PCIEUP_14_TXP</v>
      </c>
      <c r="C1220" t="str" cm="1">
        <f t="array" ref="C1220">_xlfn.TEXTJOIN(",",TRUE,_xlfn.UNIQUE(TRANSPOSE(_xlfn.MAP(_xlfn.XLOOKUP(A1220,SITE1!$C$4:$C$1313,SITE1!$F$4:$L$1313),_xlfn.LAMBDA(_xlpm.x,IF(_xlpm.x&lt;&gt;"",TRIM(CLEAN(LEFT(_xlpm.x,FIND(".",_xlpm.x &amp; ".")-1))),""))))))</f>
        <v>CA238</v>
      </c>
      <c r="D1220">
        <v>4.2909999999999897</v>
      </c>
      <c r="E1220">
        <v>7.6139999999999999</v>
      </c>
      <c r="F1220" t="str">
        <f>_xlfn.LET(_xlpm.raw,_xlfn.XLOOKUP(A1220,SITE1!$C$4:$C$1313,SITE1!$E$4:$E$1313),_xlpm.cleanRaw,SUBSTITUTE(SUBSTITUTE(_xlpm.raw,"_PIN","."),"PIN","."),_xlpm.mainPart,MID(_xlpm.cleanRaw,2,FIND(".",_xlpm.cleanRaw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0" t="str">
        <f>_xlfn.LET(_xlpm.raw,_xlfn.XLOOKUP(A1220,SITE3!$C$4:$C$1313,SITE3!$E$4:$E$1313),_xlpm.cleanRaw,SUBSTITUTE(SUBSTITUTE(_xlpm.raw,"_PIN","."),"PIN","."),_xlpm.mainPart,MID(_xlpm.cleanRaw,2,FIND(".",_xlpm.cleanRaw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0" t="str">
        <f>_xlfn.LET(_xlpm.raw,_xlfn.XLOOKUP(A1220,SITE5!$C$4:$C$1313,SITE5!$E$4:$E$1313),_xlpm.cleanRaw,SUBSTITUTE(SUBSTITUTE(_xlpm.raw,"_PIN","."),"PIN","."),_xlpm.mainPart,MID(_xlpm.cleanRaw,2,FIND(".",_xlpm.cleanRaw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0" t="str">
        <f>""</f>
        <v/>
      </c>
      <c r="J1220" t="str">
        <f t="shared" si="19"/>
        <v>V63;PCIEUP_14_TXP;CA238;4.29099999999999;7.614;;;;</v>
      </c>
    </row>
    <row r="1221" spans="1:10">
      <c r="A1221" t="s">
        <v>5445</v>
      </c>
      <c r="B1221" t="str">
        <f>_xlfn.XLOOKUP(A1221,SITE1!$R$4:$R$1313,SITE1!$S$4:$S$1313)</f>
        <v>VSS</v>
      </c>
      <c r="C1221" t="str" cm="1">
        <f t="array" ref="C1221">_xlfn.TEXTJOIN(",",TRUE,_xlfn.UNIQUE(TRANSPOSE(_xlfn.MAP(_xlfn.XLOOKUP(A1221,SITE1!$C$4:$C$1313,SITE1!$F$4:$L$1313),_xlfn.LAMBDA(_xlpm.x,IF(_xlpm.x&lt;&gt;"",TRIM(CLEAN(LEFT(_xlpm.x,FIND(".",_xlpm.x &amp; ".")-1))),""))))))</f>
        <v/>
      </c>
      <c r="D1221">
        <v>2.5739999999999901</v>
      </c>
      <c r="E1221">
        <v>7.6139999999999999</v>
      </c>
      <c r="F1221" t="str">
        <f>_xlfn.LET(_xlpm.raw,_xlfn.XLOOKUP(A1221,SITE1!$C$4:$C$1313,SITE1!$E$4:$E$1313),_xlpm.cleanRaw,SUBSTITUTE(SUBSTITUTE(_xlpm.raw,"_PIN","."),"PIN","."),_xlpm.mainPart,MID(_xlpm.cleanRaw,2,FIND(".",_xlpm.cleanRaw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1" t="str">
        <f>_xlfn.LET(_xlpm.raw,_xlfn.XLOOKUP(A1221,SITE3!$C$4:$C$1313,SITE3!$E$4:$E$1313),_xlpm.cleanRaw,SUBSTITUTE(SUBSTITUTE(_xlpm.raw,"_PIN","."),"PIN","."),_xlpm.mainPart,MID(_xlpm.cleanRaw,2,FIND(".",_xlpm.cleanRaw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1" t="str">
        <f>_xlfn.LET(_xlpm.raw,_xlfn.XLOOKUP(A1221,SITE5!$C$4:$C$1313,SITE5!$E$4:$E$1313),_xlpm.cleanRaw,SUBSTITUTE(SUBSTITUTE(_xlpm.raw,"_PIN","."),"PIN","."),_xlpm.mainPart,MID(_xlpm.cleanRaw,2,FIND(".",_xlpm.cleanRaw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1" t="str">
        <f>""</f>
        <v/>
      </c>
      <c r="J1221" t="str">
        <f t="shared" si="19"/>
        <v>V66;VSS;;2.57399999999999;7.614;;;;</v>
      </c>
    </row>
    <row r="1222" spans="1:10">
      <c r="A1222" t="s">
        <v>5446</v>
      </c>
      <c r="B1222" t="str">
        <f>_xlfn.XLOOKUP(A1222,SITE1!$R$4:$R$1313,SITE1!$S$4:$S$1313)</f>
        <v>VSS</v>
      </c>
      <c r="C1222" t="str" cm="1">
        <f t="array" ref="C1222">_xlfn.TEXTJOIN(",",TRUE,_xlfn.UNIQUE(TRANSPOSE(_xlfn.MAP(_xlfn.XLOOKUP(A1222,SITE1!$C$4:$C$1313,SITE1!$F$4:$L$1313),_xlfn.LAMBDA(_xlpm.x,IF(_xlpm.x&lt;&gt;"",TRIM(CLEAN(LEFT(_xlpm.x,FIND(".",_xlpm.x &amp; ".")-1))),""))))))</f>
        <v/>
      </c>
      <c r="D1222">
        <v>1.6599999999999899</v>
      </c>
      <c r="E1222">
        <v>7.3099999999999898</v>
      </c>
      <c r="F1222" t="str">
        <f>_xlfn.LET(_xlpm.raw,_xlfn.XLOOKUP(A1222,SITE1!$C$4:$C$1313,SITE1!$E$4:$E$1313),_xlpm.cleanRaw,SUBSTITUTE(SUBSTITUTE(_xlpm.raw,"_PIN","."),"PIN","."),_xlpm.mainPart,MID(_xlpm.cleanRaw,2,FIND(".",_xlpm.cleanRaw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2" t="str">
        <f>_xlfn.LET(_xlpm.raw,_xlfn.XLOOKUP(A1222,SITE3!$C$4:$C$1313,SITE3!$E$4:$E$1313),_xlpm.cleanRaw,SUBSTITUTE(SUBSTITUTE(_xlpm.raw,"_PIN","."),"PIN","."),_xlpm.mainPart,MID(_xlpm.cleanRaw,2,FIND(".",_xlpm.cleanRaw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2" t="str">
        <f>_xlfn.LET(_xlpm.raw,_xlfn.XLOOKUP(A1222,SITE5!$C$4:$C$1313,SITE5!$E$4:$E$1313),_xlpm.cleanRaw,SUBSTITUTE(SUBSTITUTE(_xlpm.raw,"_PIN","."),"PIN","."),_xlpm.mainPart,MID(_xlpm.cleanRaw,2,FIND(".",_xlpm.cleanRaw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2" t="str">
        <f>""</f>
        <v/>
      </c>
      <c r="J1222" t="str">
        <f t="shared" si="19"/>
        <v>V68;VSS;;1.65999999999999;7.30999999999999;;;;</v>
      </c>
    </row>
    <row r="1223" spans="1:10">
      <c r="A1223" t="s">
        <v>4574</v>
      </c>
      <c r="B1223" t="str">
        <f>_xlfn.XLOOKUP(A1223,SITE1!$R$4:$R$1313,SITE1!$S$4:$S$1313)</f>
        <v>PCIE_13_UP_1_SATA_1_TXN</v>
      </c>
      <c r="C1223" t="str" cm="1">
        <f t="array" ref="C1223">_xlfn.TEXTJOIN(",",TRUE,_xlfn.UNIQUE(TRANSPOSE(_xlfn.MAP(_xlfn.XLOOKUP(A1223,SITE1!$C$4:$C$1313,SITE1!$F$4:$L$1313),_xlfn.LAMBDA(_xlpm.x,IF(_xlpm.x&lt;&gt;"",TRIM(CLEAN(LEFT(_xlpm.x,FIND(".",_xlpm.x &amp; ".")-1))),""))))))</f>
        <v>CA213</v>
      </c>
      <c r="D1223">
        <v>0.82999999999999796</v>
      </c>
      <c r="E1223">
        <v>7.3099999999999898</v>
      </c>
      <c r="F1223" t="str">
        <f>_xlfn.LET(_xlpm.raw,_xlfn.XLOOKUP(A1223,SITE1!$C$4:$C$1313,SITE1!$E$4:$E$1313),_xlpm.cleanRaw,SUBSTITUTE(SUBSTITUTE(_xlpm.raw,"_PIN","."),"PIN","."),_xlpm.mainPart,MID(_xlpm.cleanRaw,2,FIND(".",_xlpm.cleanRaw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3" t="str">
        <f>_xlfn.LET(_xlpm.raw,_xlfn.XLOOKUP(A1223,SITE3!$C$4:$C$1313,SITE3!$E$4:$E$1313),_xlpm.cleanRaw,SUBSTITUTE(SUBSTITUTE(_xlpm.raw,"_PIN","."),"PIN","."),_xlpm.mainPart,MID(_xlpm.cleanRaw,2,FIND(".",_xlpm.cleanRaw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3" t="str">
        <f>_xlfn.LET(_xlpm.raw,_xlfn.XLOOKUP(A1223,SITE5!$C$4:$C$1313,SITE5!$E$4:$E$1313),_xlpm.cleanRaw,SUBSTITUTE(SUBSTITUTE(_xlpm.raw,"_PIN","."),"PIN","."),_xlpm.mainPart,MID(_xlpm.cleanRaw,2,FIND(".",_xlpm.cleanRaw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3" t="str">
        <f>""</f>
        <v/>
      </c>
      <c r="J1223" t="str">
        <f t="shared" si="19"/>
        <v>V70;PCIE_13_UP_1_SATA_1_TXN;CA213;0.829999999999998;7.30999999999999;;;;</v>
      </c>
    </row>
    <row r="1224" spans="1:10">
      <c r="A1224" t="s">
        <v>4577</v>
      </c>
      <c r="B1224" t="str">
        <f>_xlfn.XLOOKUP(A1224,SITE1!$R$4:$R$1313,SITE1!$S$4:$S$1313)</f>
        <v>PCIE_13_UP_1_SATA_1_TXP</v>
      </c>
      <c r="C1224" t="str" cm="1">
        <f t="array" ref="C1224">_xlfn.TEXTJOIN(",",TRUE,_xlfn.UNIQUE(TRANSPOSE(_xlfn.MAP(_xlfn.XLOOKUP(A1224,SITE1!$C$4:$C$1313,SITE1!$F$4:$L$1313),_xlfn.LAMBDA(_xlpm.x,IF(_xlpm.x&lt;&gt;"",TRIM(CLEAN(LEFT(_xlpm.x,FIND(".",_xlpm.x &amp; ".")-1))),""))))))</f>
        <v>CA214</v>
      </c>
      <c r="D1224">
        <v>0</v>
      </c>
      <c r="E1224">
        <v>7.3099999999999898</v>
      </c>
      <c r="F1224" t="str">
        <f>_xlfn.LET(_xlpm.raw,_xlfn.XLOOKUP(A1224,SITE1!$C$4:$C$1313,SITE1!$E$4:$E$1313),_xlpm.cleanRaw,SUBSTITUTE(SUBSTITUTE(_xlpm.raw,"_PIN","."),"PIN","."),_xlpm.mainPart,MID(_xlpm.cleanRaw,2,FIND(".",_xlpm.cleanRaw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4" t="str">
        <f>_xlfn.LET(_xlpm.raw,_xlfn.XLOOKUP(A1224,SITE3!$C$4:$C$1313,SITE3!$E$4:$E$1313),_xlpm.cleanRaw,SUBSTITUTE(SUBSTITUTE(_xlpm.raw,"_PIN","."),"PIN","."),_xlpm.mainPart,MID(_xlpm.cleanRaw,2,FIND(".",_xlpm.cleanRaw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4" t="str">
        <f>_xlfn.LET(_xlpm.raw,_xlfn.XLOOKUP(A1224,SITE5!$C$4:$C$1313,SITE5!$E$4:$E$1313),_xlpm.cleanRaw,SUBSTITUTE(SUBSTITUTE(_xlpm.raw,"_PIN","."),"PIN","."),_xlpm.mainPart,MID(_xlpm.cleanRaw,2,FIND(".",_xlpm.cleanRaw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4" t="str">
        <f>""</f>
        <v/>
      </c>
      <c r="J1224" t="str">
        <f t="shared" si="19"/>
        <v>V72;PCIE_13_UP_1_SATA_1_TXP;CA214;0;7.30999999999999;;;;</v>
      </c>
    </row>
    <row r="1225" spans="1:10">
      <c r="A1225" t="s">
        <v>7</v>
      </c>
      <c r="B1225" t="str">
        <f>_xlfn.XLOOKUP(A1225,SITE1!$R$4:$R$1313,SITE1!$S$4:$S$1313)</f>
        <v>GPP_A_3_LAD_2_ESPI_IO_2</v>
      </c>
      <c r="C1225" t="str" cm="1">
        <f t="array" ref="C1225">_xlfn.TEXTJOIN(",",TRUE,_xlfn.UNIQUE(TRANSPOSE(_xlfn.MAP(_xlfn.XLOOKUP(A1225,SITE1!$C$4:$C$1313,SITE1!$F$4:$L$1313),_xlfn.LAMBDA(_xlpm.x,IF(_xlpm.x&lt;&gt;"",TRIM(CLEAN(LEFT(_xlpm.x,FIND(".",_xlpm.x &amp; ".")-1))),""))))))</f>
        <v/>
      </c>
      <c r="D1225">
        <v>32.204999999999998</v>
      </c>
      <c r="E1225">
        <v>7.8099999999999898</v>
      </c>
      <c r="F1225" t="str">
        <f>_xlfn.LET(_xlpm.raw,_xlfn.XLOOKUP(A1225,SITE1!$C$4:$C$1313,SITE1!$E$4:$E$1313),_xlpm.cleanRaw,SUBSTITUTE(SUBSTITUTE(_xlpm.raw,"_PIN","."),"PIN","."),_xlpm.mainPart,MID(_xlpm.cleanRaw,2,FIND(".",_xlpm.cleanRaw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1225" t="str">
        <f>_xlfn.LET(_xlpm.raw,_xlfn.XLOOKUP(A1225,SITE3!$C$4:$C$1313,SITE3!$E$4:$E$1313),_xlpm.cleanRaw,SUBSTITUTE(SUBSTITUTE(_xlpm.raw,"_PIN","."),"PIN","."),_xlpm.mainPart,MID(_xlpm.cleanRaw,2,FIND(".",_xlpm.cleanRaw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803104</v>
      </c>
      <c r="H1225" t="str">
        <f>_xlfn.LET(_xlpm.raw,_xlfn.XLOOKUP(A1225,SITE5!$C$4:$C$1313,SITE5!$E$4:$E$1313),_xlpm.cleanRaw,SUBSTITUTE(SUBSTITUTE(_xlpm.raw,"_PIN","."),"PIN","."),_xlpm.mainPart,MID(_xlpm.cleanRaw,2,FIND(".",_xlpm.cleanRaw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704104</v>
      </c>
      <c r="I1225" t="str">
        <f>""</f>
        <v/>
      </c>
      <c r="J1225" t="str">
        <f t="shared" si="19"/>
        <v>W2;GPP_A_3_LAD_2_ESPI_IO_2;;32.205;7.80999999999999;606104;803104;704104;</v>
      </c>
    </row>
    <row r="1226" spans="1:10">
      <c r="A1226" t="s">
        <v>350</v>
      </c>
      <c r="B1226" t="str">
        <f>_xlfn.XLOOKUP(A1226,SITE1!$R$4:$R$1313,SITE1!$S$4:$S$1313)</f>
        <v>GPP_A_20</v>
      </c>
      <c r="C1226" t="str" cm="1">
        <f t="array" ref="C1226">_xlfn.TEXTJOIN(",",TRUE,_xlfn.UNIQUE(TRANSPOSE(_xlfn.MAP(_xlfn.XLOOKUP(A1226,SITE1!$C$4:$C$1313,SITE1!$F$4:$L$1313),_xlfn.LAMBDA(_xlpm.x,IF(_xlpm.x&lt;&gt;"",TRIM(CLEAN(LEFT(_xlpm.x,FIND(".",_xlpm.x &amp; ".")-1))),""))))))</f>
        <v/>
      </c>
      <c r="D1226">
        <v>31.375</v>
      </c>
      <c r="E1226">
        <v>7.8099999999999898</v>
      </c>
      <c r="F1226" t="str">
        <f>_xlfn.LET(_xlpm.raw,_xlfn.XLOOKUP(A1226,SITE1!$C$4:$C$1313,SITE1!$E$4:$E$1313),_xlpm.cleanRaw,SUBSTITUTE(SUBSTITUTE(_xlpm.raw,"_PIN","."),"PIN","."),_xlpm.mainPart,MID(_xlpm.cleanRaw,2,FIND(".",_xlpm.cleanRaw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1226" t="str">
        <f>_xlfn.LET(_xlpm.raw,_xlfn.XLOOKUP(A1226,SITE3!$C$4:$C$1313,SITE3!$E$4:$E$1313),_xlpm.cleanRaw,SUBSTITUTE(SUBSTITUTE(_xlpm.raw,"_PIN","."),"PIN","."),_xlpm.mainPart,MID(_xlpm.cleanRaw,2,FIND(".",_xlpm.cleanRaw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802059</v>
      </c>
      <c r="H1226" t="str">
        <f>_xlfn.LET(_xlpm.raw,_xlfn.XLOOKUP(A1226,SITE5!$C$4:$C$1313,SITE5!$E$4:$E$1313),_xlpm.cleanRaw,SUBSTITUTE(SUBSTITUTE(_xlpm.raw,"_PIN","."),"PIN","."),_xlpm.mainPart,MID(_xlpm.cleanRaw,2,FIND(".",_xlpm.cleanRaw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705073</v>
      </c>
      <c r="I1226" t="str">
        <f>""</f>
        <v/>
      </c>
      <c r="J1226" t="str">
        <f t="shared" si="19"/>
        <v>W4;GPP_A_20;;31.375;7.80999999999999;605073;802059;705073;</v>
      </c>
    </row>
    <row r="1227" spans="1:10">
      <c r="A1227" t="s">
        <v>5450</v>
      </c>
      <c r="B1227" t="str">
        <f>_xlfn.XLOOKUP(A1227,SITE1!$R$4:$R$1313,SITE1!$S$4:$S$1313)</f>
        <v>VSS</v>
      </c>
      <c r="C1227" t="str" cm="1">
        <f t="array" ref="C1227">_xlfn.TEXTJOIN(",",TRUE,_xlfn.UNIQUE(TRANSPOSE(_xlfn.MAP(_xlfn.XLOOKUP(A1227,SITE1!$C$4:$C$1313,SITE1!$F$4:$L$1313),_xlfn.LAMBDA(_xlpm.x,IF(_xlpm.x&lt;&gt;"",TRIM(CLEAN(LEFT(_xlpm.x,FIND(".",_xlpm.x &amp; ".")-1))),""))))))</f>
        <v/>
      </c>
      <c r="D1227">
        <v>29.187999999999999</v>
      </c>
      <c r="E1227">
        <v>8.109</v>
      </c>
      <c r="F1227" t="str">
        <f>_xlfn.LET(_xlpm.raw,_xlfn.XLOOKUP(A1227,SITE1!$C$4:$C$1313,SITE1!$E$4:$E$1313),_xlpm.cleanRaw,SUBSTITUTE(SUBSTITUTE(_xlpm.raw,"_PIN","."),"PIN","."),_xlpm.mainPart,MID(_xlpm.cleanRaw,2,FIND(".",_xlpm.cleanRaw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7" t="str">
        <f>_xlfn.LET(_xlpm.raw,_xlfn.XLOOKUP(A1227,SITE3!$C$4:$C$1313,SITE3!$E$4:$E$1313),_xlpm.cleanRaw,SUBSTITUTE(SUBSTITUTE(_xlpm.raw,"_PIN","."),"PIN","."),_xlpm.mainPart,MID(_xlpm.cleanRaw,2,FIND(".",_xlpm.cleanRaw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7" t="str">
        <f>_xlfn.LET(_xlpm.raw,_xlfn.XLOOKUP(A1227,SITE5!$C$4:$C$1313,SITE5!$E$4:$E$1313),_xlpm.cleanRaw,SUBSTITUTE(SUBSTITUTE(_xlpm.raw,"_PIN","."),"PIN","."),_xlpm.mainPart,MID(_xlpm.cleanRaw,2,FIND(".",_xlpm.cleanRaw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7" t="str">
        <f>""</f>
        <v/>
      </c>
      <c r="J1227" t="str">
        <f t="shared" si="19"/>
        <v>W9;VSS;;29.188;8.109;;;;</v>
      </c>
    </row>
    <row r="1228" spans="1:10">
      <c r="A1228" t="s">
        <v>5447</v>
      </c>
      <c r="B1228" t="str">
        <f>_xlfn.XLOOKUP(A1228,SITE1!$R$4:$R$1313,SITE1!$S$4:$S$1313)</f>
        <v>VSS</v>
      </c>
      <c r="C1228" t="str" cm="1">
        <f t="array" ref="C1228">_xlfn.TEXTJOIN(",",TRUE,_xlfn.UNIQUE(TRANSPOSE(_xlfn.MAP(_xlfn.XLOOKUP(A1228,SITE1!$C$4:$C$1313,SITE1!$F$4:$L$1313),_xlfn.LAMBDA(_xlpm.x,IF(_xlpm.x&lt;&gt;"",TRIM(CLEAN(LEFT(_xlpm.x,FIND(".",_xlpm.x &amp; ".")-1))),""))))))</f>
        <v/>
      </c>
      <c r="D1228">
        <v>27.470999999999901</v>
      </c>
      <c r="E1228">
        <v>8.109</v>
      </c>
      <c r="F1228" t="str">
        <f>_xlfn.LET(_xlpm.raw,_xlfn.XLOOKUP(A1228,SITE1!$C$4:$C$1313,SITE1!$E$4:$E$1313),_xlpm.cleanRaw,SUBSTITUTE(SUBSTITUTE(_xlpm.raw,"_PIN","."),"PIN","."),_xlpm.mainPart,MID(_xlpm.cleanRaw,2,FIND(".",_xlpm.cleanRaw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8" t="str">
        <f>_xlfn.LET(_xlpm.raw,_xlfn.XLOOKUP(A1228,SITE3!$C$4:$C$1313,SITE3!$E$4:$E$1313),_xlpm.cleanRaw,SUBSTITUTE(SUBSTITUTE(_xlpm.raw,"_PIN","."),"PIN","."),_xlpm.mainPart,MID(_xlpm.cleanRaw,2,FIND(".",_xlpm.cleanRaw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8" t="str">
        <f>_xlfn.LET(_xlpm.raw,_xlfn.XLOOKUP(A1228,SITE5!$C$4:$C$1313,SITE5!$E$4:$E$1313),_xlpm.cleanRaw,SUBSTITUTE(SUBSTITUTE(_xlpm.raw,"_PIN","."),"PIN","."),_xlpm.mainPart,MID(_xlpm.cleanRaw,2,FIND(".",_xlpm.cleanRaw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8" t="str">
        <f>""</f>
        <v/>
      </c>
      <c r="J1228" t="str">
        <f t="shared" si="19"/>
        <v>W13;VSS;;27.4709999999999;8.109;;;;</v>
      </c>
    </row>
    <row r="1229" spans="1:10">
      <c r="A1229" t="s">
        <v>5448</v>
      </c>
      <c r="B1229" t="str">
        <f>_xlfn.XLOOKUP(A1229,SITE1!$R$4:$R$1313,SITE1!$S$4:$S$1313)</f>
        <v>VSS</v>
      </c>
      <c r="C1229" t="str" cm="1">
        <f t="array" ref="C1229">_xlfn.TEXTJOIN(",",TRUE,_xlfn.UNIQUE(TRANSPOSE(_xlfn.MAP(_xlfn.XLOOKUP(A1229,SITE1!$C$4:$C$1313,SITE1!$F$4:$L$1313),_xlfn.LAMBDA(_xlpm.x,IF(_xlpm.x&lt;&gt;"",TRIM(CLEAN(LEFT(_xlpm.x,FIND(".",_xlpm.x &amp; ".")-1))),""))))))</f>
        <v/>
      </c>
      <c r="D1229">
        <v>25.753999999999898</v>
      </c>
      <c r="E1229">
        <v>8.109</v>
      </c>
      <c r="F1229" t="str">
        <f>_xlfn.LET(_xlpm.raw,_xlfn.XLOOKUP(A1229,SITE1!$C$4:$C$1313,SITE1!$E$4:$E$1313),_xlpm.cleanRaw,SUBSTITUTE(SUBSTITUTE(_xlpm.raw,"_PIN","."),"PIN","."),_xlpm.mainPart,MID(_xlpm.cleanRaw,2,FIND(".",_xlpm.cleanRaw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9" t="str">
        <f>_xlfn.LET(_xlpm.raw,_xlfn.XLOOKUP(A1229,SITE3!$C$4:$C$1313,SITE3!$E$4:$E$1313),_xlpm.cleanRaw,SUBSTITUTE(SUBSTITUTE(_xlpm.raw,"_PIN","."),"PIN","."),_xlpm.mainPart,MID(_xlpm.cleanRaw,2,FIND(".",_xlpm.cleanRaw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9" t="str">
        <f>_xlfn.LET(_xlpm.raw,_xlfn.XLOOKUP(A1229,SITE5!$C$4:$C$1313,SITE5!$E$4:$E$1313),_xlpm.cleanRaw,SUBSTITUTE(SUBSTITUTE(_xlpm.raw,"_PIN","."),"PIN","."),_xlpm.mainPart,MID(_xlpm.cleanRaw,2,FIND(".",_xlpm.cleanRaw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9" t="str">
        <f>""</f>
        <v/>
      </c>
      <c r="J1229" t="str">
        <f t="shared" si="19"/>
        <v>W17;VSS;;25.7539999999999;8.109;;;;</v>
      </c>
    </row>
    <row r="1230" spans="1:10">
      <c r="A1230" t="s">
        <v>3516</v>
      </c>
      <c r="B1230" t="str">
        <f>_xlfn.XLOOKUP(A1230,SITE1!$R$4:$R$1313,SITE1!$S$4:$S$1313)</f>
        <v>VSS</v>
      </c>
      <c r="C1230" t="str" cm="1">
        <f t="array" ref="C1230">_xlfn.TEXTJOIN(",",TRUE,_xlfn.UNIQUE(TRANSPOSE(_xlfn.MAP(_xlfn.XLOOKUP(A1230,SITE1!$C$4:$C$1313,SITE1!$F$4:$L$1313),_xlfn.LAMBDA(_xlpm.x,IF(_xlpm.x&lt;&gt;"",TRIM(CLEAN(LEFT(_xlpm.x,FIND(".",_xlpm.x &amp; ".")-1))),""))))))</f>
        <v/>
      </c>
      <c r="D1230">
        <v>24.036999999999999</v>
      </c>
      <c r="E1230">
        <v>8.109</v>
      </c>
      <c r="F1230" t="str">
        <f>_xlfn.LET(_xlpm.raw,_xlfn.XLOOKUP(A1230,SITE1!$C$4:$C$1313,SITE1!$E$4:$E$1313),_xlpm.cleanRaw,SUBSTITUTE(SUBSTITUTE(_xlpm.raw,"_PIN","."),"PIN","."),_xlpm.mainPart,MID(_xlpm.cleanRaw,2,FIND(".",_xlpm.cleanRaw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0" t="str">
        <f>_xlfn.LET(_xlpm.raw,_xlfn.XLOOKUP(A1230,SITE3!$C$4:$C$1313,SITE3!$E$4:$E$1313),_xlpm.cleanRaw,SUBSTITUTE(SUBSTITUTE(_xlpm.raw,"_PIN","."),"PIN","."),_xlpm.mainPart,MID(_xlpm.cleanRaw,2,FIND(".",_xlpm.cleanRaw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0" t="str">
        <f>_xlfn.LET(_xlpm.raw,_xlfn.XLOOKUP(A1230,SITE5!$C$4:$C$1313,SITE5!$E$4:$E$1313),_xlpm.cleanRaw,SUBSTITUTE(SUBSTITUTE(_xlpm.raw,"_PIN","."),"PIN","."),_xlpm.mainPart,MID(_xlpm.cleanRaw,2,FIND(".",_xlpm.cleanRaw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0" t="str">
        <f>""</f>
        <v/>
      </c>
      <c r="J1230" t="str">
        <f t="shared" si="19"/>
        <v>W20;VSS;;24.037;8.109;;;;</v>
      </c>
    </row>
    <row r="1231" spans="1:10">
      <c r="A1231" t="s">
        <v>3696</v>
      </c>
      <c r="B1231" t="str">
        <f>_xlfn.XLOOKUP(A1231,SITE1!$R$4:$R$1313,SITE1!$S$4:$S$1313)</f>
        <v>VSS</v>
      </c>
      <c r="C1231" t="str" cm="1">
        <f t="array" ref="C1231">_xlfn.TEXTJOIN(",",TRUE,_xlfn.UNIQUE(TRANSPOSE(_xlfn.MAP(_xlfn.XLOOKUP(A1231,SITE1!$C$4:$C$1313,SITE1!$F$4:$L$1313),_xlfn.LAMBDA(_xlpm.x,IF(_xlpm.x&lt;&gt;"",TRIM(CLEAN(LEFT(_xlpm.x,FIND(".",_xlpm.x &amp; ".")-1))),""))))))</f>
        <v/>
      </c>
      <c r="D1231">
        <v>22.32</v>
      </c>
      <c r="E1231">
        <v>8.109</v>
      </c>
      <c r="F1231" t="str">
        <f>_xlfn.LET(_xlpm.raw,_xlfn.XLOOKUP(A1231,SITE1!$C$4:$C$1313,SITE1!$E$4:$E$1313),_xlpm.cleanRaw,SUBSTITUTE(SUBSTITUTE(_xlpm.raw,"_PIN","."),"PIN","."),_xlpm.mainPart,MID(_xlpm.cleanRaw,2,FIND(".",_xlpm.cleanRaw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1" t="str">
        <f>_xlfn.LET(_xlpm.raw,_xlfn.XLOOKUP(A1231,SITE3!$C$4:$C$1313,SITE3!$E$4:$E$1313),_xlpm.cleanRaw,SUBSTITUTE(SUBSTITUTE(_xlpm.raw,"_PIN","."),"PIN","."),_xlpm.mainPart,MID(_xlpm.cleanRaw,2,FIND(".",_xlpm.cleanRaw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1" t="str">
        <f>_xlfn.LET(_xlpm.raw,_xlfn.XLOOKUP(A1231,SITE5!$C$4:$C$1313,SITE5!$E$4:$E$1313),_xlpm.cleanRaw,SUBSTITUTE(SUBSTITUTE(_xlpm.raw,"_PIN","."),"PIN","."),_xlpm.mainPart,MID(_xlpm.cleanRaw,2,FIND(".",_xlpm.cleanRaw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1" t="str">
        <f>""</f>
        <v/>
      </c>
      <c r="J1231" t="str">
        <f t="shared" si="19"/>
        <v>W24;VSS;;22.32;8.109;;;;</v>
      </c>
    </row>
    <row r="1232" spans="1:10">
      <c r="A1232" t="s">
        <v>3483</v>
      </c>
      <c r="B1232" t="str">
        <f>_xlfn.XLOOKUP(A1232,SITE1!$R$4:$R$1313,SITE1!$S$4:$S$1313)</f>
        <v>VCCA_SRC_1P05</v>
      </c>
      <c r="C1232" t="str" cm="1">
        <f t="array" ref="C1232">_xlfn.TEXTJOIN(",",TRUE,_xlfn.UNIQUE(TRANSPOSE(_xlfn.MAP(_xlfn.XLOOKUP(A1232,SITE1!$C$4:$C$1313,SITE1!$F$4:$L$1313),_xlfn.LAMBDA(_xlpm.x,IF(_xlpm.x&lt;&gt;"",TRIM(CLEAN(LEFT(_xlpm.x,FIND(".",_xlpm.x &amp; ".")-1))),""))))))</f>
        <v/>
      </c>
      <c r="D1232">
        <v>10.299999999999899</v>
      </c>
      <c r="E1232">
        <v>8.109</v>
      </c>
      <c r="F1232" t="str">
        <f>_xlfn.LET(_xlpm.raw,_xlfn.XLOOKUP(A1232,SITE1!$C$4:$C$1313,SITE1!$E$4:$E$1313),_xlpm.cleanRaw,SUBSTITUTE(SUBSTITUTE(_xlpm.raw,"_PIN","."),"PIN","."),_xlpm.mainPart,MID(_xlpm.cleanRaw,2,FIND(".",_xlpm.cleanRaw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2" t="str">
        <f>_xlfn.LET(_xlpm.raw,_xlfn.XLOOKUP(A1232,SITE3!$C$4:$C$1313,SITE3!$E$4:$E$1313),_xlpm.cleanRaw,SUBSTITUTE(SUBSTITUTE(_xlpm.raw,"_PIN","."),"PIN","."),_xlpm.mainPart,MID(_xlpm.cleanRaw,2,FIND(".",_xlpm.cleanRaw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2" t="str">
        <f>_xlfn.LET(_xlpm.raw,_xlfn.XLOOKUP(A1232,SITE5!$C$4:$C$1313,SITE5!$E$4:$E$1313),_xlpm.cleanRaw,SUBSTITUTE(SUBSTITUTE(_xlpm.raw,"_PIN","."),"PIN","."),_xlpm.mainPart,MID(_xlpm.cleanRaw,2,FIND(".",_xlpm.cleanRaw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2" t="str">
        <f>""</f>
        <v/>
      </c>
      <c r="J1232" t="str">
        <f t="shared" si="19"/>
        <v>W50;VCCA_SRC_1P05;;10.2999999999999;8.109;;;;</v>
      </c>
    </row>
    <row r="1233" spans="1:10">
      <c r="A1233" t="s">
        <v>3547</v>
      </c>
      <c r="B1233" t="str">
        <f>_xlfn.XLOOKUP(A1233,SITE1!$R$4:$R$1313,SITE1!$S$4:$S$1313)</f>
        <v>JTAG_2_TMS</v>
      </c>
      <c r="C1233" t="str" cm="1">
        <f t="array" ref="C1233">_xlfn.TEXTJOIN(",",TRUE,_xlfn.UNIQUE(TRANSPOSE(_xlfn.MAP(_xlfn.XLOOKUP(A1233,SITE1!$C$4:$C$1313,SITE1!$F$4:$L$1313),_xlfn.LAMBDA(_xlpm.x,IF(_xlpm.x&lt;&gt;"",TRIM(CLEAN(LEFT(_xlpm.x,FIND(".",_xlpm.x &amp; ".")-1))),""))))))</f>
        <v/>
      </c>
      <c r="D1233">
        <v>8.5829999999999895</v>
      </c>
      <c r="E1233">
        <v>8.109</v>
      </c>
      <c r="F1233" t="str">
        <f>_xlfn.LET(_xlpm.raw,_xlfn.XLOOKUP(A1233,SITE1!$C$4:$C$1313,SITE1!$E$4:$E$1313),_xlpm.cleanRaw,SUBSTITUTE(SUBSTITUTE(_xlpm.raw,"_PIN","."),"PIN","."),_xlpm.mainPart,MID(_xlpm.cleanRaw,2,FIND(".",_xlpm.cleanRaw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508061</v>
      </c>
      <c r="G1233" t="str">
        <f>_xlfn.LET(_xlpm.raw,_xlfn.XLOOKUP(A1233,SITE3!$C$4:$C$1313,SITE3!$E$4:$E$1313),_xlpm.cleanRaw,SUBSTITUTE(SUBSTITUTE(_xlpm.raw,"_PIN","."),"PIN","."),_xlpm.mainPart,MID(_xlpm.cleanRaw,2,FIND(".",_xlpm.cleanRaw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H1233" t="str">
        <f>_xlfn.LET(_xlpm.raw,_xlfn.XLOOKUP(A1233,SITE5!$C$4:$C$1313,SITE5!$E$4:$E$1313),_xlpm.cleanRaw,SUBSTITUTE(SUBSTITUTE(_xlpm.raw,"_PIN","."),"PIN","."),_xlpm.mainPart,MID(_xlpm.cleanRaw,2,FIND(".",_xlpm.cleanRaw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I1233" t="str">
        <f>""</f>
        <v/>
      </c>
      <c r="J1233" t="str">
        <f t="shared" si="19"/>
        <v>W54;JTAG_2_TMS;;8.58299999999999;8.109;508061;505061;808061;</v>
      </c>
    </row>
    <row r="1234" spans="1:10">
      <c r="A1234" t="s">
        <v>3697</v>
      </c>
      <c r="B1234" t="str">
        <f>_xlfn.XLOOKUP(A1234,SITE1!$R$4:$R$1313,SITE1!$S$4:$S$1313)</f>
        <v>VSS</v>
      </c>
      <c r="C1234" t="str" cm="1">
        <f t="array" ref="C1234">_xlfn.TEXTJOIN(",",TRUE,_xlfn.UNIQUE(TRANSPOSE(_xlfn.MAP(_xlfn.XLOOKUP(A1234,SITE1!$C$4:$C$1313,SITE1!$F$4:$L$1313),_xlfn.LAMBDA(_xlpm.x,IF(_xlpm.x&lt;&gt;"",TRIM(CLEAN(LEFT(_xlpm.x,FIND(".",_xlpm.x &amp; ".")-1))),""))))))</f>
        <v/>
      </c>
      <c r="D1234">
        <v>6.8659999999999997</v>
      </c>
      <c r="E1234">
        <v>8.109</v>
      </c>
      <c r="F1234" t="str">
        <f>_xlfn.LET(_xlpm.raw,_xlfn.XLOOKUP(A1234,SITE1!$C$4:$C$1313,SITE1!$E$4:$E$1313),_xlpm.cleanRaw,SUBSTITUTE(SUBSTITUTE(_xlpm.raw,"_PIN","."),"PIN","."),_xlpm.mainPart,MID(_xlpm.cleanRaw,2,FIND(".",_xlpm.cleanRaw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4" t="str">
        <f>_xlfn.LET(_xlpm.raw,_xlfn.XLOOKUP(A1234,SITE3!$C$4:$C$1313,SITE3!$E$4:$E$1313),_xlpm.cleanRaw,SUBSTITUTE(SUBSTITUTE(_xlpm.raw,"_PIN","."),"PIN","."),_xlpm.mainPart,MID(_xlpm.cleanRaw,2,FIND(".",_xlpm.cleanRaw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4" t="str">
        <f>_xlfn.LET(_xlpm.raw,_xlfn.XLOOKUP(A1234,SITE5!$C$4:$C$1313,SITE5!$E$4:$E$1313),_xlpm.cleanRaw,SUBSTITUTE(SUBSTITUTE(_xlpm.raw,"_PIN","."),"PIN","."),_xlpm.mainPart,MID(_xlpm.cleanRaw,2,FIND(".",_xlpm.cleanRaw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4" t="str">
        <f>""</f>
        <v/>
      </c>
      <c r="J1234" t="str">
        <f t="shared" si="19"/>
        <v>W58;VSS;;6.866;8.109;;;;</v>
      </c>
    </row>
    <row r="1235" spans="1:10">
      <c r="A1235" t="s">
        <v>5449</v>
      </c>
      <c r="B1235" t="str">
        <f>_xlfn.XLOOKUP(A1235,SITE1!$R$4:$R$1313,SITE1!$S$4:$S$1313)</f>
        <v>VSS</v>
      </c>
      <c r="C1235" t="str" cm="1">
        <f t="array" ref="C1235">_xlfn.TEXTJOIN(",",TRUE,_xlfn.UNIQUE(TRANSPOSE(_xlfn.MAP(_xlfn.XLOOKUP(A1235,SITE1!$C$4:$C$1313,SITE1!$F$4:$L$1313),_xlfn.LAMBDA(_xlpm.x,IF(_xlpm.x&lt;&gt;"",TRIM(CLEAN(LEFT(_xlpm.x,FIND(".",_xlpm.x &amp; ".")-1))),""))))))</f>
        <v/>
      </c>
      <c r="D1235">
        <v>5.149</v>
      </c>
      <c r="E1235">
        <v>8.109</v>
      </c>
      <c r="F1235" t="str">
        <f>_xlfn.LET(_xlpm.raw,_xlfn.XLOOKUP(A1235,SITE1!$C$4:$C$1313,SITE1!$E$4:$E$1313),_xlpm.cleanRaw,SUBSTITUTE(SUBSTITUTE(_xlpm.raw,"_PIN","."),"PIN","."),_xlpm.mainPart,MID(_xlpm.cleanRaw,2,FIND(".",_xlpm.cleanRaw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5" t="str">
        <f>_xlfn.LET(_xlpm.raw,_xlfn.XLOOKUP(A1235,SITE3!$C$4:$C$1313,SITE3!$E$4:$E$1313),_xlpm.cleanRaw,SUBSTITUTE(SUBSTITUTE(_xlpm.raw,"_PIN","."),"PIN","."),_xlpm.mainPart,MID(_xlpm.cleanRaw,2,FIND(".",_xlpm.cleanRaw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5" t="str">
        <f>_xlfn.LET(_xlpm.raw,_xlfn.XLOOKUP(A1235,SITE5!$C$4:$C$1313,SITE5!$E$4:$E$1313),_xlpm.cleanRaw,SUBSTITUTE(SUBSTITUTE(_xlpm.raw,"_PIN","."),"PIN","."),_xlpm.mainPart,MID(_xlpm.cleanRaw,2,FIND(".",_xlpm.cleanRaw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5" t="str">
        <f>""</f>
        <v/>
      </c>
      <c r="J1235" t="str">
        <f t="shared" si="19"/>
        <v>W61;VSS;;5.149;8.109;;;;</v>
      </c>
    </row>
    <row r="1236" spans="1:10">
      <c r="A1236" t="s">
        <v>4723</v>
      </c>
      <c r="B1236" t="str">
        <f>_xlfn.XLOOKUP(A1236,SITE1!$R$4:$R$1313,SITE1!$S$4:$S$1313)</f>
        <v>PCIEUP_14_TXN</v>
      </c>
      <c r="C1236" t="str" cm="1">
        <f t="array" ref="C1236">_xlfn.TEXTJOIN(",",TRUE,_xlfn.UNIQUE(TRANSPOSE(_xlfn.MAP(_xlfn.XLOOKUP(A1236,SITE1!$C$4:$C$1313,SITE1!$F$4:$L$1313),_xlfn.LAMBDA(_xlpm.x,IF(_xlpm.x&lt;&gt;"",TRIM(CLEAN(LEFT(_xlpm.x,FIND(".",_xlpm.x &amp; ".")-1))),""))))))</f>
        <v>CA237</v>
      </c>
      <c r="D1236">
        <v>3.4319999999999902</v>
      </c>
      <c r="E1236">
        <v>8.109</v>
      </c>
      <c r="F1236" t="str">
        <f>_xlfn.LET(_xlpm.raw,_xlfn.XLOOKUP(A1236,SITE1!$C$4:$C$1313,SITE1!$E$4:$E$1313),_xlpm.cleanRaw,SUBSTITUTE(SUBSTITUTE(_xlpm.raw,"_PIN","."),"PIN","."),_xlpm.mainPart,MID(_xlpm.cleanRaw,2,FIND(".",_xlpm.cleanRaw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36" t="str">
        <f>_xlfn.LET(_xlpm.raw,_xlfn.XLOOKUP(A1236,SITE3!$C$4:$C$1313,SITE3!$E$4:$E$1313),_xlpm.cleanRaw,SUBSTITUTE(SUBSTITUTE(_xlpm.raw,"_PIN","."),"PIN","."),_xlpm.mainPart,MID(_xlpm.cleanRaw,2,FIND(".",_xlpm.cleanRaw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36" t="str">
        <f>_xlfn.LET(_xlpm.raw,_xlfn.XLOOKUP(A1236,SITE5!$C$4:$C$1313,SITE5!$E$4:$E$1313),_xlpm.cleanRaw,SUBSTITUTE(SUBSTITUTE(_xlpm.raw,"_PIN","."),"PIN","."),_xlpm.mainPart,MID(_xlpm.cleanRaw,2,FIND(".",_xlpm.cleanRaw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36" t="str">
        <f>""</f>
        <v/>
      </c>
      <c r="J1236" t="str">
        <f t="shared" si="19"/>
        <v>W65;PCIEUP_14_TXN;CA237;3.43199999999999;8.109;;;;</v>
      </c>
    </row>
    <row r="1237" spans="1:10">
      <c r="A1237" t="s">
        <v>4566</v>
      </c>
      <c r="B1237" t="str">
        <f>_xlfn.XLOOKUP(A1237,SITE1!$R$4:$R$1313,SITE1!$S$4:$S$1313)</f>
        <v>PCIE_12_UP_0_SATA_0_TXN</v>
      </c>
      <c r="C1237" t="str" cm="1">
        <f t="array" ref="C1237">_xlfn.TEXTJOIN(",",TRUE,_xlfn.UNIQUE(TRANSPOSE(_xlfn.MAP(_xlfn.XLOOKUP(A1237,SITE1!$C$4:$C$1313,SITE1!$F$4:$L$1313),_xlfn.LAMBDA(_xlpm.x,IF(_xlpm.x&lt;&gt;"",TRIM(CLEAN(LEFT(_xlpm.x,FIND(".",_xlpm.x &amp; ".")-1))),""))))))</f>
        <v>LA7</v>
      </c>
      <c r="D1237">
        <v>1.2449999999999899</v>
      </c>
      <c r="E1237">
        <v>7.8099999999999898</v>
      </c>
      <c r="F1237" t="str">
        <f>_xlfn.LET(_xlpm.raw,_xlfn.XLOOKUP(A1237,SITE1!$C$4:$C$1313,SITE1!$E$4:$E$1313),_xlpm.cleanRaw,SUBSTITUTE(SUBSTITUTE(_xlpm.raw,"_PIN","."),"PIN","."),_xlpm.mainPart,MID(_xlpm.cleanRaw,2,FIND(".",_xlpm.cleanRaw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508082</v>
      </c>
      <c r="G1237" t="str">
        <f>_xlfn.LET(_xlpm.raw,_xlfn.XLOOKUP(A1237,SITE3!$C$4:$C$1313,SITE3!$E$4:$E$1313),_xlpm.cleanRaw,SUBSTITUTE(SUBSTITUTE(_xlpm.raw,"_PIN","."),"PIN","."),_xlpm.mainPart,MID(_xlpm.cleanRaw,2,FIND(".",_xlpm.cleanRaw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505082</v>
      </c>
      <c r="H1237" t="str">
        <f>_xlfn.LET(_xlpm.raw,_xlfn.XLOOKUP(A1237,SITE5!$C$4:$C$1313,SITE5!$E$4:$E$1313),_xlpm.cleanRaw,SUBSTITUTE(SUBSTITUTE(_xlpm.raw,"_PIN","."),"PIN","."),_xlpm.mainPart,MID(_xlpm.cleanRaw,2,FIND(".",_xlpm.cleanRaw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808082</v>
      </c>
      <c r="I1237" t="str">
        <f>""</f>
        <v/>
      </c>
      <c r="J1237" t="str">
        <f t="shared" si="19"/>
        <v>W69;PCIE_12_UP_0_SATA_0_TXN;LA7;1.24499999999999;7.80999999999999;508082;505082;808082;</v>
      </c>
    </row>
    <row r="1238" spans="1:10">
      <c r="A1238" t="s">
        <v>4569</v>
      </c>
      <c r="B1238" t="str">
        <f>_xlfn.XLOOKUP(A1238,SITE1!$R$4:$R$1313,SITE1!$S$4:$S$1313)</f>
        <v>PCIE_12_UP_0_SATA_0_TXP</v>
      </c>
      <c r="C1238" t="str" cm="1">
        <f t="array" ref="C1238">_xlfn.TEXTJOIN(",",TRUE,_xlfn.UNIQUE(TRANSPOSE(_xlfn.MAP(_xlfn.XLOOKUP(A1238,SITE1!$C$4:$C$1313,SITE1!$F$4:$L$1313),_xlfn.LAMBDA(_xlpm.x,IF(_xlpm.x&lt;&gt;"",TRIM(CLEAN(LEFT(_xlpm.x,FIND(".",_xlpm.x &amp; ".")-1))),""))))))</f>
        <v>LA7</v>
      </c>
      <c r="D1238">
        <v>0.41499999999999898</v>
      </c>
      <c r="E1238">
        <v>7.8099999999999898</v>
      </c>
      <c r="F1238" t="str">
        <f>_xlfn.LET(_xlpm.raw,_xlfn.XLOOKUP(A1238,SITE1!$C$4:$C$1313,SITE1!$E$4:$E$1313),_xlpm.cleanRaw,SUBSTITUTE(SUBSTITUTE(_xlpm.raw,"_PIN","."),"PIN","."),_xlpm.mainPart,MID(_xlpm.cleanRaw,2,FIND(".",_xlpm.cleanRaw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G1238" t="str">
        <f>_xlfn.LET(_xlpm.raw,_xlfn.XLOOKUP(A1238,SITE3!$C$4:$C$1313,SITE3!$E$4:$E$1313),_xlpm.cleanRaw,SUBSTITUTE(SUBSTITUTE(_xlpm.raw,"_PIN","."),"PIN","."),_xlpm.mainPart,MID(_xlpm.cleanRaw,2,FIND(".",_xlpm.cleanRaw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H1238" t="str">
        <f>_xlfn.LET(_xlpm.raw,_xlfn.XLOOKUP(A1238,SITE5!$C$4:$C$1313,SITE5!$E$4:$E$1313),_xlpm.cleanRaw,SUBSTITUTE(SUBSTITUTE(_xlpm.raw,"_PIN","."),"PIN","."),_xlpm.mainPart,MID(_xlpm.cleanRaw,2,FIND(".",_xlpm.cleanRaw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808081</v>
      </c>
      <c r="I1238" t="str">
        <f>""</f>
        <v/>
      </c>
      <c r="J1238" t="str">
        <f t="shared" si="19"/>
        <v>W71;PCIE_12_UP_0_SATA_0_TXP;LA7;0.414999999999999;7.80999999999999;508081;505081;808081;</v>
      </c>
    </row>
    <row r="1239" spans="1:10">
      <c r="A1239" t="s">
        <v>337</v>
      </c>
      <c r="B1239" t="str">
        <f>_xlfn.XLOOKUP(A1239,SITE1!$R$4:$R$1313,SITE1!$S$4:$S$1313)</f>
        <v>GPP_A_4_LAD_3_ESPI_IO_3</v>
      </c>
      <c r="C1239" t="str" cm="1">
        <f t="array" ref="C1239">_xlfn.TEXTJOIN(",",TRUE,_xlfn.UNIQUE(TRANSPOSE(_xlfn.MAP(_xlfn.XLOOKUP(A1239,SITE1!$C$4:$C$1313,SITE1!$F$4:$L$1313),_xlfn.LAMBDA(_xlpm.x,IF(_xlpm.x&lt;&gt;"",TRIM(CLEAN(LEFT(_xlpm.x,FIND(".",_xlpm.x &amp; ".")-1))),""))))))</f>
        <v/>
      </c>
      <c r="D1239">
        <v>32.619999999999997</v>
      </c>
      <c r="E1239">
        <v>8.3099999999999898</v>
      </c>
      <c r="F1239" t="str">
        <f>_xlfn.LET(_xlpm.raw,_xlfn.XLOOKUP(A1239,SITE1!$C$4:$C$1313,SITE1!$E$4:$E$1313),_xlpm.cleanRaw,SUBSTITUTE(SUBSTITUTE(_xlpm.raw,"_PIN","."),"PIN","."),_xlpm.mainPart,MID(_xlpm.cleanRaw,2,FIND(".",_xlpm.cleanRaw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1239" t="str">
        <f>_xlfn.LET(_xlpm.raw,_xlfn.XLOOKUP(A1239,SITE3!$C$4:$C$1313,SITE3!$E$4:$E$1313),_xlpm.cleanRaw,SUBSTITUTE(SUBSTITUTE(_xlpm.raw,"_PIN","."),"PIN","."),_xlpm.mainPart,MID(_xlpm.cleanRaw,2,FIND(".",_xlpm.cleanRaw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803103</v>
      </c>
      <c r="H1239" t="str">
        <f>_xlfn.LET(_xlpm.raw,_xlfn.XLOOKUP(A1239,SITE5!$C$4:$C$1313,SITE5!$E$4:$E$1313),_xlpm.cleanRaw,SUBSTITUTE(SUBSTITUTE(_xlpm.raw,"_PIN","."),"PIN","."),_xlpm.mainPart,MID(_xlpm.cleanRaw,2,FIND(".",_xlpm.cleanRaw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704103</v>
      </c>
      <c r="I1239" t="str">
        <f>""</f>
        <v/>
      </c>
      <c r="J1239" t="str">
        <f t="shared" si="19"/>
        <v>Y1;GPP_A_4_LAD_3_ESPI_IO_3;;32.62;8.30999999999999;606103;803103;704103;</v>
      </c>
    </row>
    <row r="1240" spans="1:10">
      <c r="A1240" t="s">
        <v>335</v>
      </c>
      <c r="B1240" t="str">
        <f>_xlfn.XLOOKUP(A1240,SITE1!$R$4:$R$1313,SITE1!$S$4:$S$1313)</f>
        <v>GPP_A_1_LAD_0_ESPI_IO_0</v>
      </c>
      <c r="C1240" t="str" cm="1">
        <f t="array" ref="C1240">_xlfn.TEXTJOIN(",",TRUE,_xlfn.UNIQUE(TRANSPOSE(_xlfn.MAP(_xlfn.XLOOKUP(A1240,SITE1!$C$4:$C$1313,SITE1!$F$4:$L$1313),_xlfn.LAMBDA(_xlpm.x,IF(_xlpm.x&lt;&gt;"",TRIM(CLEAN(LEFT(_xlpm.x,FIND(".",_xlpm.x &amp; ".")-1))),""))))))</f>
        <v/>
      </c>
      <c r="D1240">
        <v>31.79</v>
      </c>
      <c r="E1240">
        <v>8.3099999999999898</v>
      </c>
      <c r="F1240" t="str">
        <f>_xlfn.LET(_xlpm.raw,_xlfn.XLOOKUP(A1240,SITE1!$C$4:$C$1313,SITE1!$E$4:$E$1313),_xlpm.cleanRaw,SUBSTITUTE(SUBSTITUTE(_xlpm.raw,"_PIN","."),"PIN","."),_xlpm.mainPart,MID(_xlpm.cleanRaw,2,FIND(".",_xlpm.cleanRaw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1240" t="str">
        <f>_xlfn.LET(_xlpm.raw,_xlfn.XLOOKUP(A1240,SITE3!$C$4:$C$1313,SITE3!$E$4:$E$1313),_xlpm.cleanRaw,SUBSTITUTE(SUBSTITUTE(_xlpm.raw,"_PIN","."),"PIN","."),_xlpm.mainPart,MID(_xlpm.cleanRaw,2,FIND(".",_xlpm.cleanRaw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802057</v>
      </c>
      <c r="H1240" t="str">
        <f>_xlfn.LET(_xlpm.raw,_xlfn.XLOOKUP(A1240,SITE5!$C$4:$C$1313,SITE5!$E$4:$E$1313),_xlpm.cleanRaw,SUBSTITUTE(SUBSTITUTE(_xlpm.raw,"_PIN","."),"PIN","."),_xlpm.mainPart,MID(_xlpm.cleanRaw,2,FIND(".",_xlpm.cleanRaw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1240" t="str">
        <f>""</f>
        <v/>
      </c>
      <c r="J1240" t="str">
        <f t="shared" si="19"/>
        <v>Y3;GPP_A_1_LAD_0_ESPI_IO_0;;31.79;8.30999999999999;605057;802057;705057;</v>
      </c>
    </row>
    <row r="1241" spans="1:10">
      <c r="A1241" t="s">
        <v>290</v>
      </c>
      <c r="B1241" t="str">
        <f>_xlfn.XLOOKUP(A1241,SITE1!$R$4:$R$1313,SITE1!$S$4:$S$1313)</f>
        <v>VSS</v>
      </c>
      <c r="C1241" t="str" cm="1">
        <f t="array" ref="C1241">_xlfn.TEXTJOIN(",",TRUE,_xlfn.UNIQUE(TRANSPOSE(_xlfn.MAP(_xlfn.XLOOKUP(A1241,SITE1!$C$4:$C$1313,SITE1!$F$4:$L$1313),_xlfn.LAMBDA(_xlpm.x,IF(_xlpm.x&lt;&gt;"",TRIM(CLEAN(LEFT(_xlpm.x,FIND(".",_xlpm.x &amp; ".")-1))),""))))))</f>
        <v/>
      </c>
      <c r="D1241">
        <v>30.96</v>
      </c>
      <c r="E1241">
        <v>8.3099999999999898</v>
      </c>
      <c r="F1241" t="str">
        <f>_xlfn.LET(_xlpm.raw,_xlfn.XLOOKUP(A1241,SITE1!$C$4:$C$1313,SITE1!$E$4:$E$1313),_xlpm.cleanRaw,SUBSTITUTE(SUBSTITUTE(_xlpm.raw,"_PIN","."),"PIN","."),_xlpm.mainPart,MID(_xlpm.cleanRaw,2,FIND(".",_xlpm.cleanRaw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41" t="str">
        <f>_xlfn.LET(_xlpm.raw,_xlfn.XLOOKUP(A1241,SITE3!$C$4:$C$1313,SITE3!$E$4:$E$1313),_xlpm.cleanRaw,SUBSTITUTE(SUBSTITUTE(_xlpm.raw,"_PIN","."),"PIN","."),_xlpm.mainPart,MID(_xlpm.cleanRaw,2,FIND(".",_xlpm.cleanRaw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41" t="str">
        <f>_xlfn.LET(_xlpm.raw,_xlfn.XLOOKUP(A1241,SITE5!$C$4:$C$1313,SITE5!$E$4:$E$1313),_xlpm.cleanRaw,SUBSTITUTE(SUBSTITUTE(_xlpm.raw,"_PIN","."),"PIN","."),_xlpm.mainPart,MID(_xlpm.cleanRaw,2,FIND(".",_xlpm.cleanRaw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41" t="str">
        <f>""</f>
        <v/>
      </c>
      <c r="J1241" t="str">
        <f t="shared" si="19"/>
        <v>Y5;VSS;;30.96;8.30999999999999;;;;</v>
      </c>
    </row>
    <row r="1242" spans="1:10">
      <c r="A1242" t="s">
        <v>4</v>
      </c>
      <c r="B1242" t="str">
        <f>_xlfn.XLOOKUP(A1242,SITE1!$R$4:$R$1313,SITE1!$S$4:$S$1313)</f>
        <v>GPP_L_16_VISA2CH1_D5</v>
      </c>
      <c r="C1242" t="str" cm="1">
        <f t="array" ref="C1242">_xlfn.TEXTJOIN(",",TRUE,_xlfn.UNIQUE(TRANSPOSE(_xlfn.MAP(_xlfn.XLOOKUP(A1242,SITE1!$C$4:$C$1313,SITE1!$F$4:$L$1313),_xlfn.LAMBDA(_xlpm.x,IF(_xlpm.x&lt;&gt;"",TRIM(CLEAN(LEFT(_xlpm.x,FIND(".",_xlpm.x &amp; ".")-1))),""))))))</f>
        <v>RA307,JA1</v>
      </c>
      <c r="D1242">
        <v>30.045999999999999</v>
      </c>
      <c r="E1242">
        <v>8.6050000000000004</v>
      </c>
      <c r="F1242" t="str">
        <f>_xlfn.LET(_xlpm.raw,_xlfn.XLOOKUP(A1242,SITE1!$C$4:$C$1313,SITE1!$E$4:$E$1313),_xlpm.cleanRaw,SUBSTITUTE(SUBSTITUTE(_xlpm.raw,"_PIN","."),"PIN","."),_xlpm.mainPart,MID(_xlpm.cleanRaw,2,FIND(".",_xlpm.cleanRaw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1242" t="str">
        <f>_xlfn.LET(_xlpm.raw,_xlfn.XLOOKUP(A1242,SITE3!$C$4:$C$1313,SITE3!$E$4:$E$1313),_xlpm.cleanRaw,SUBSTITUTE(SUBSTITUTE(_xlpm.raw,"_PIN","."),"PIN","."),_xlpm.mainPart,MID(_xlpm.cleanRaw,2,FIND(".",_xlpm.cleanRaw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803088</v>
      </c>
      <c r="H1242" t="str">
        <f>_xlfn.LET(_xlpm.raw,_xlfn.XLOOKUP(A1242,SITE5!$C$4:$C$1313,SITE5!$E$4:$E$1313),_xlpm.cleanRaw,SUBSTITUTE(SUBSTITUTE(_xlpm.raw,"_PIN","."),"PIN","."),_xlpm.mainPart,MID(_xlpm.cleanRaw,2,FIND(".",_xlpm.cleanRaw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702045</v>
      </c>
      <c r="I1242" t="str">
        <f>""</f>
        <v/>
      </c>
      <c r="J1242" t="str">
        <f t="shared" si="19"/>
        <v>Y7;GPP_L_16_VISA2CH1_D5;RA307,JA1;30.046;8.605;608041;803088;702045;</v>
      </c>
    </row>
    <row r="1243" spans="1:10">
      <c r="A1243" t="s">
        <v>6</v>
      </c>
      <c r="B1243" t="str">
        <f>_xlfn.XLOOKUP(A1243,SITE1!$R$4:$R$1313,SITE1!$S$4:$S$1313)</f>
        <v>GPP_L_15_VISA2CH1_D4</v>
      </c>
      <c r="C1243" t="str" cm="1">
        <f t="array" ref="C1243">_xlfn.TEXTJOIN(",",TRUE,_xlfn.UNIQUE(TRANSPOSE(_xlfn.MAP(_xlfn.XLOOKUP(A1243,SITE1!$C$4:$C$1313,SITE1!$F$4:$L$1313),_xlfn.LAMBDA(_xlpm.x,IF(_xlpm.x&lt;&gt;"",TRIM(CLEAN(LEFT(_xlpm.x,FIND(".",_xlpm.x &amp; ".")-1))),""))))))</f>
        <v>RA306,JA1</v>
      </c>
      <c r="D1243">
        <v>28.329000000000001</v>
      </c>
      <c r="E1243">
        <v>8.6050000000000004</v>
      </c>
      <c r="F1243" t="str">
        <f>_xlfn.LET(_xlpm.raw,_xlfn.XLOOKUP(A1243,SITE1!$C$4:$C$1313,SITE1!$E$4:$E$1313),_xlpm.cleanRaw,SUBSTITUTE(SUBSTITUTE(_xlpm.raw,"_PIN","."),"PIN","."),_xlpm.mainPart,MID(_xlpm.cleanRaw,2,FIND(".",_xlpm.cleanRaw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1243" t="str">
        <f>_xlfn.LET(_xlpm.raw,_xlfn.XLOOKUP(A1243,SITE3!$C$4:$C$1313,SITE3!$E$4:$E$1313),_xlpm.cleanRaw,SUBSTITUTE(SUBSTITUTE(_xlpm.raw,"_PIN","."),"PIN","."),_xlpm.mainPart,MID(_xlpm.cleanRaw,2,FIND(".",_xlpm.cleanRaw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803085</v>
      </c>
      <c r="H1243" t="str">
        <f>_xlfn.LET(_xlpm.raw,_xlfn.XLOOKUP(A1243,SITE5!$C$4:$C$1313,SITE5!$E$4:$E$1313),_xlpm.cleanRaw,SUBSTITUTE(SUBSTITUTE(_xlpm.raw,"_PIN","."),"PIN","."),_xlpm.mainPart,MID(_xlpm.cleanRaw,2,FIND(".",_xlpm.cleanRaw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702047</v>
      </c>
      <c r="I1243" t="str">
        <f>""</f>
        <v/>
      </c>
      <c r="J1243" t="str">
        <f t="shared" si="19"/>
        <v>Y11;GPP_L_15_VISA2CH1_D4;RA306,JA1;28.329;8.605;607004;803085;702047;</v>
      </c>
    </row>
    <row r="1244" spans="1:10">
      <c r="A1244" t="s">
        <v>3519</v>
      </c>
      <c r="B1244" t="str">
        <f>_xlfn.XLOOKUP(A1244,SITE1!$R$4:$R$1313,SITE1!$S$4:$S$1313)</f>
        <v>GPP_L_12_VISA2CH1_D1</v>
      </c>
      <c r="C1244" t="str" cm="1">
        <f t="array" ref="C1244">_xlfn.TEXTJOIN(",",TRUE,_xlfn.UNIQUE(TRANSPOSE(_xlfn.MAP(_xlfn.XLOOKUP(A1244,SITE1!$C$4:$C$1313,SITE1!$F$4:$L$1313),_xlfn.LAMBDA(_xlpm.x,IF(_xlpm.x&lt;&gt;"",TRIM(CLEAN(LEFT(_xlpm.x,FIND(".",_xlpm.x &amp; ".")-1))),""))))))</f>
        <v>RA303,JA1</v>
      </c>
      <c r="D1244">
        <v>26.611999999999998</v>
      </c>
      <c r="E1244">
        <v>8.6050000000000004</v>
      </c>
      <c r="F1244" t="str">
        <f>_xlfn.LET(_xlpm.raw,_xlfn.XLOOKUP(A1244,SITE1!$C$4:$C$1313,SITE1!$E$4:$E$1313),_xlpm.cleanRaw,SUBSTITUTE(SUBSTITUTE(_xlpm.raw,"_PIN","."),"PIN","."),_xlpm.mainPart,MID(_xlpm.cleanRaw,2,FIND(".",_xlpm.cleanRaw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1244" t="str">
        <f>_xlfn.LET(_xlpm.raw,_xlfn.XLOOKUP(A1244,SITE3!$C$4:$C$1313,SITE3!$E$4:$E$1313),_xlpm.cleanRaw,SUBSTITUTE(SUBSTITUTE(_xlpm.raw,"_PIN","."),"PIN","."),_xlpm.mainPart,MID(_xlpm.cleanRaw,2,FIND(".",_xlpm.cleanRaw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805083</v>
      </c>
      <c r="H1244" t="str">
        <f>_xlfn.LET(_xlpm.raw,_xlfn.XLOOKUP(A1244,SITE5!$C$4:$C$1313,SITE5!$E$4:$E$1313),_xlpm.cleanRaw,SUBSTITUTE(SUBSTITUTE(_xlpm.raw,"_PIN","."),"PIN","."),_xlpm.mainPart,MID(_xlpm.cleanRaw,2,FIND(".",_xlpm.cleanRaw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702043</v>
      </c>
      <c r="I1244" t="str">
        <f>""</f>
        <v/>
      </c>
      <c r="J1244" t="str">
        <f t="shared" si="19"/>
        <v>Y15;GPP_L_12_VISA2CH1_D1;RA303,JA1;26.612;8.605;607001;805083;702043;</v>
      </c>
    </row>
    <row r="1245" spans="1:10">
      <c r="A1245" t="s">
        <v>4450</v>
      </c>
      <c r="B1245" t="str">
        <f>_xlfn.XLOOKUP(A1245,SITE1!$R$4:$R$1313,SITE1!$S$4:$S$1313)</f>
        <v>GPP_L_5_VISA2CH0_D3</v>
      </c>
      <c r="C1245" t="str" cm="1">
        <f t="array" ref="C1245">_xlfn.TEXTJOIN(",",TRUE,_xlfn.UNIQUE(TRANSPOSE(_xlfn.MAP(_xlfn.XLOOKUP(A1245,SITE1!$C$4:$C$1313,SITE1!$F$4:$L$1313),_xlfn.LAMBDA(_xlpm.x,IF(_xlpm.x&lt;&gt;"",TRIM(CLEAN(LEFT(_xlpm.x,FIND(".",_xlpm.x &amp; ".")-1))),""))))))</f>
        <v>RA313,JA1</v>
      </c>
      <c r="D1245">
        <v>24.895</v>
      </c>
      <c r="E1245">
        <v>8.6050000000000004</v>
      </c>
      <c r="F1245" t="str">
        <f>_xlfn.LET(_xlpm.raw,_xlfn.XLOOKUP(A1245,SITE1!$C$4:$C$1313,SITE1!$E$4:$E$1313),_xlpm.cleanRaw,SUBSTITUTE(SUBSTITUTE(_xlpm.raw,"_PIN","."),"PIN","."),_xlpm.mainPart,MID(_xlpm.cleanRaw,2,FIND(".",_xlpm.cleanRaw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1245" t="str">
        <f>_xlfn.LET(_xlpm.raw,_xlfn.XLOOKUP(A1245,SITE3!$C$4:$C$1313,SITE3!$E$4:$E$1313),_xlpm.cleanRaw,SUBSTITUTE(SUBSTITUTE(_xlpm.raw,"_PIN","."),"PIN","."),_xlpm.mainPart,MID(_xlpm.cleanRaw,2,FIND(".",_xlpm.cleanRaw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805049</v>
      </c>
      <c r="H1245" t="str">
        <f>_xlfn.LET(_xlpm.raw,_xlfn.XLOOKUP(A1245,SITE5!$C$4:$C$1313,SITE5!$E$4:$E$1313),_xlpm.cleanRaw,SUBSTITUTE(SUBSTITUTE(_xlpm.raw,"_PIN","."),"PIN","."),_xlpm.mainPart,MID(_xlpm.cleanRaw,2,FIND(".",_xlpm.cleanRaw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702046</v>
      </c>
      <c r="I1245" t="str">
        <f>""</f>
        <v/>
      </c>
      <c r="J1245" t="str">
        <f t="shared" si="19"/>
        <v>Y18;GPP_L_5_VISA2CH0_D3;RA313,JA1;24.895;8.605;606127;805049;702046;</v>
      </c>
    </row>
    <row r="1246" spans="1:10">
      <c r="A1246" t="s">
        <v>5451</v>
      </c>
      <c r="B1246" t="str">
        <f>_xlfn.XLOOKUP(A1246,SITE1!$R$4:$R$1313,SITE1!$S$4:$S$1313)</f>
        <v>VSS</v>
      </c>
      <c r="C1246" t="str" cm="1">
        <f t="array" ref="C1246">_xlfn.TEXTJOIN(",",TRUE,_xlfn.UNIQUE(TRANSPOSE(_xlfn.MAP(_xlfn.XLOOKUP(A1246,SITE1!$C$4:$C$1313,SITE1!$F$4:$L$1313),_xlfn.LAMBDA(_xlpm.x,IF(_xlpm.x&lt;&gt;"",TRIM(CLEAN(LEFT(_xlpm.x,FIND(".",_xlpm.x &amp; ".")-1))),""))))))</f>
        <v/>
      </c>
      <c r="D1246">
        <v>23.177999999999901</v>
      </c>
      <c r="E1246">
        <v>8.6050000000000004</v>
      </c>
      <c r="F1246" t="str">
        <f>_xlfn.LET(_xlpm.raw,_xlfn.XLOOKUP(A1246,SITE1!$C$4:$C$1313,SITE1!$E$4:$E$1313),_xlpm.cleanRaw,SUBSTITUTE(SUBSTITUTE(_xlpm.raw,"_PIN","."),"PIN","."),_xlpm.mainPart,MID(_xlpm.cleanRaw,2,FIND(".",_xlpm.cleanRaw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46" t="str">
        <f>_xlfn.LET(_xlpm.raw,_xlfn.XLOOKUP(A1246,SITE3!$C$4:$C$1313,SITE3!$E$4:$E$1313),_xlpm.cleanRaw,SUBSTITUTE(SUBSTITUTE(_xlpm.raw,"_PIN","."),"PIN","."),_xlpm.mainPart,MID(_xlpm.cleanRaw,2,FIND(".",_xlpm.cleanRaw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46" t="str">
        <f>_xlfn.LET(_xlpm.raw,_xlfn.XLOOKUP(A1246,SITE5!$C$4:$C$1313,SITE5!$E$4:$E$1313),_xlpm.cleanRaw,SUBSTITUTE(SUBSTITUTE(_xlpm.raw,"_PIN","."),"PIN","."),_xlpm.mainPart,MID(_xlpm.cleanRaw,2,FIND(".",_xlpm.cleanRaw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46" t="str">
        <f>""</f>
        <v/>
      </c>
      <c r="J1246" t="str">
        <f t="shared" si="19"/>
        <v>Y22;VSS;;23.1779999999999;8.605;;;;</v>
      </c>
    </row>
    <row r="1247" spans="1:10">
      <c r="A1247" t="s">
        <v>5123</v>
      </c>
      <c r="B1247" t="str">
        <f>_xlfn.XLOOKUP(A1247,SITE1!$R$4:$R$1313,SITE1!$S$4:$S$1313)</f>
        <v>VCCUHVSOCSI1_HVMINTC1_3P3</v>
      </c>
      <c r="C1247" t="str" cm="1">
        <f t="array" ref="C1247">_xlfn.TEXTJOIN(",",TRUE,_xlfn.UNIQUE(TRANSPOSE(_xlfn.MAP(_xlfn.XLOOKUP(A1247,SITE1!$C$4:$C$1313,SITE1!$F$4:$L$1313),_xlfn.LAMBDA(_xlpm.x,IF(_xlpm.x&lt;&gt;"",TRIM(CLEAN(LEFT(_xlpm.x,FIND(".",_xlpm.x &amp; ".")-1))),""))))))</f>
        <v/>
      </c>
      <c r="D1247">
        <v>21.510999999999999</v>
      </c>
      <c r="E1247">
        <v>8.2620000000000005</v>
      </c>
      <c r="F1247" t="str">
        <f>_xlfn.LET(_xlpm.raw,_xlfn.XLOOKUP(A1247,SITE1!$C$4:$C$1313,SITE1!$E$4:$E$1313),_xlpm.cleanRaw,SUBSTITUTE(SUBSTITUTE(_xlpm.raw,"_PIN","."),"PIN","."),_xlpm.mainPart,MID(_xlpm.cleanRaw,2,FIND(".",_xlpm.cleanRaw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47" t="str">
        <f>_xlfn.LET(_xlpm.raw,_xlfn.XLOOKUP(A1247,SITE3!$C$4:$C$1313,SITE3!$E$4:$E$1313),_xlpm.cleanRaw,SUBSTITUTE(SUBSTITUTE(_xlpm.raw,"_PIN","."),"PIN","."),_xlpm.mainPart,MID(_xlpm.cleanRaw,2,FIND(".",_xlpm.cleanRaw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47" t="str">
        <f>_xlfn.LET(_xlpm.raw,_xlfn.XLOOKUP(A1247,SITE5!$C$4:$C$1313,SITE5!$E$4:$E$1313),_xlpm.cleanRaw,SUBSTITUTE(SUBSTITUTE(_xlpm.raw,"_PIN","."),"PIN","."),_xlpm.mainPart,MID(_xlpm.cleanRaw,2,FIND(".",_xlpm.cleanRaw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47" t="str">
        <f>""</f>
        <v/>
      </c>
      <c r="J1247" t="str">
        <f t="shared" si="19"/>
        <v>Y26;VCCUHVSOCSI1_HVMINTC1_3P3;;21.511;8.262;;;;</v>
      </c>
    </row>
    <row r="1248" spans="1:10">
      <c r="A1248" t="s">
        <v>3698</v>
      </c>
      <c r="B1248" t="str">
        <f>_xlfn.XLOOKUP(A1248,SITE1!$R$4:$R$1313,SITE1!$S$4:$S$1313)</f>
        <v>VSS</v>
      </c>
      <c r="C1248" t="str" cm="1">
        <f t="array" ref="C1248">_xlfn.TEXTJOIN(",",TRUE,_xlfn.UNIQUE(TRANSPOSE(_xlfn.MAP(_xlfn.XLOOKUP(A1248,SITE1!$C$4:$C$1313,SITE1!$F$4:$L$1313),_xlfn.LAMBDA(_xlpm.x,IF(_xlpm.x&lt;&gt;"",TRIM(CLEAN(LEFT(_xlpm.x,FIND(".",_xlpm.x &amp; ".")-1))),""))))))</f>
        <v/>
      </c>
      <c r="D1248">
        <v>20.710999999999999</v>
      </c>
      <c r="E1248">
        <v>8.2620000000000005</v>
      </c>
      <c r="F1248" t="str">
        <f>_xlfn.LET(_xlpm.raw,_xlfn.XLOOKUP(A1248,SITE1!$C$4:$C$1313,SITE1!$E$4:$E$1313),_xlpm.cleanRaw,SUBSTITUTE(SUBSTITUTE(_xlpm.raw,"_PIN","."),"PIN","."),_xlpm.mainPart,MID(_xlpm.cleanRaw,2,FIND(".",_xlpm.cleanRaw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48" t="str">
        <f>_xlfn.LET(_xlpm.raw,_xlfn.XLOOKUP(A1248,SITE3!$C$4:$C$1313,SITE3!$E$4:$E$1313),_xlpm.cleanRaw,SUBSTITUTE(SUBSTITUTE(_xlpm.raw,"_PIN","."),"PIN","."),_xlpm.mainPart,MID(_xlpm.cleanRaw,2,FIND(".",_xlpm.cleanRaw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48" t="str">
        <f>_xlfn.LET(_xlpm.raw,_xlfn.XLOOKUP(A1248,SITE5!$C$4:$C$1313,SITE5!$E$4:$E$1313),_xlpm.cleanRaw,SUBSTITUTE(SUBSTITUTE(_xlpm.raw,"_PIN","."),"PIN","."),_xlpm.mainPart,MID(_xlpm.cleanRaw,2,FIND(".",_xlpm.cleanRaw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48" t="str">
        <f>""</f>
        <v/>
      </c>
      <c r="J1248" t="str">
        <f t="shared" si="19"/>
        <v>Y27;VSS;;20.711;8.262;;;;</v>
      </c>
    </row>
    <row r="1249" spans="1:10">
      <c r="A1249" t="s">
        <v>3478</v>
      </c>
      <c r="B1249" t="str">
        <f>_xlfn.XLOOKUP(A1249,SITE1!$R$4:$R$1313,SITE1!$S$4:$S$1313)</f>
        <v>VNNPRIM_CPM</v>
      </c>
      <c r="C1249" t="str" cm="1">
        <f t="array" ref="C1249">_xlfn.TEXTJOIN(",",TRUE,_xlfn.UNIQUE(TRANSPOSE(_xlfn.MAP(_xlfn.XLOOKUP(A1249,SITE1!$C$4:$C$1313,SITE1!$F$4:$L$1313),_xlfn.LAMBDA(_xlpm.x,IF(_xlpm.x&lt;&gt;"",TRIM(CLEAN(LEFT(_xlpm.x,FIND(".",_xlpm.x &amp; ".")-1))),""))))))</f>
        <v/>
      </c>
      <c r="D1249">
        <v>19.91</v>
      </c>
      <c r="E1249">
        <v>8.2620000000000005</v>
      </c>
      <c r="F1249" t="str">
        <f>_xlfn.LET(_xlpm.raw,_xlfn.XLOOKUP(A1249,SITE1!$C$4:$C$1313,SITE1!$E$4:$E$1313),_xlpm.cleanRaw,SUBSTITUTE(SUBSTITUTE(_xlpm.raw,"_PIN","."),"PIN","."),_xlpm.mainPart,MID(_xlpm.cleanRaw,2,FIND(".",_xlpm.cleanRaw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49" t="str">
        <f>_xlfn.LET(_xlpm.raw,_xlfn.XLOOKUP(A1249,SITE3!$C$4:$C$1313,SITE3!$E$4:$E$1313),_xlpm.cleanRaw,SUBSTITUTE(SUBSTITUTE(_xlpm.raw,"_PIN","."),"PIN","."),_xlpm.mainPart,MID(_xlpm.cleanRaw,2,FIND(".",_xlpm.cleanRaw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49" t="str">
        <f>_xlfn.LET(_xlpm.raw,_xlfn.XLOOKUP(A1249,SITE5!$C$4:$C$1313,SITE5!$E$4:$E$1313),_xlpm.cleanRaw,SUBSTITUTE(SUBSTITUTE(_xlpm.raw,"_PIN","."),"PIN","."),_xlpm.mainPart,MID(_xlpm.cleanRaw,2,FIND(".",_xlpm.cleanRaw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49" t="str">
        <f>""</f>
        <v/>
      </c>
      <c r="J1249" t="str">
        <f t="shared" si="19"/>
        <v>Y29;VNNPRIM_CPM;;19.91;8.262;;;;</v>
      </c>
    </row>
    <row r="1250" spans="1:10">
      <c r="A1250" t="s">
        <v>5168</v>
      </c>
      <c r="B1250" t="str">
        <f>_xlfn.XLOOKUP(A1250,SITE1!$R$4:$R$1313,SITE1!$S$4:$S$1313)</f>
        <v>VNNPRIM_CPM</v>
      </c>
      <c r="C1250" t="str" cm="1">
        <f t="array" ref="C1250">_xlfn.TEXTJOIN(",",TRUE,_xlfn.UNIQUE(TRANSPOSE(_xlfn.MAP(_xlfn.XLOOKUP(A1250,SITE1!$C$4:$C$1313,SITE1!$F$4:$L$1313),_xlfn.LAMBDA(_xlpm.x,IF(_xlpm.x&lt;&gt;"",TRIM(CLEAN(LEFT(_xlpm.x,FIND(".",_xlpm.x &amp; ".")-1))),""))))))</f>
        <v/>
      </c>
      <c r="D1250">
        <v>19.11</v>
      </c>
      <c r="E1250">
        <v>8.2620000000000005</v>
      </c>
      <c r="F1250" t="str">
        <f>_xlfn.LET(_xlpm.raw,_xlfn.XLOOKUP(A1250,SITE1!$C$4:$C$1313,SITE1!$E$4:$E$1313),_xlpm.cleanRaw,SUBSTITUTE(SUBSTITUTE(_xlpm.raw,"_PIN","."),"PIN","."),_xlpm.mainPart,MID(_xlpm.cleanRaw,2,FIND(".",_xlpm.cleanRaw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0" t="str">
        <f>_xlfn.LET(_xlpm.raw,_xlfn.XLOOKUP(A1250,SITE3!$C$4:$C$1313,SITE3!$E$4:$E$1313),_xlpm.cleanRaw,SUBSTITUTE(SUBSTITUTE(_xlpm.raw,"_PIN","."),"PIN","."),_xlpm.mainPart,MID(_xlpm.cleanRaw,2,FIND(".",_xlpm.cleanRaw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0" t="str">
        <f>_xlfn.LET(_xlpm.raw,_xlfn.XLOOKUP(A1250,SITE5!$C$4:$C$1313,SITE5!$E$4:$E$1313),_xlpm.cleanRaw,SUBSTITUTE(SUBSTITUTE(_xlpm.raw,"_PIN","."),"PIN","."),_xlpm.mainPart,MID(_xlpm.cleanRaw,2,FIND(".",_xlpm.cleanRaw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0" t="str">
        <f>""</f>
        <v/>
      </c>
      <c r="J1250" t="str">
        <f t="shared" si="19"/>
        <v>Y30;VNNPRIM_CPM;;19.11;8.262;;;;</v>
      </c>
    </row>
    <row r="1251" spans="1:10">
      <c r="A1251" t="s">
        <v>5169</v>
      </c>
      <c r="B1251" t="str">
        <f>_xlfn.XLOOKUP(A1251,SITE1!$R$4:$R$1313,SITE1!$S$4:$S$1313)</f>
        <v>VNNPRIM_CPM</v>
      </c>
      <c r="C1251" t="str" cm="1">
        <f t="array" ref="C1251">_xlfn.TEXTJOIN(",",TRUE,_xlfn.UNIQUE(TRANSPOSE(_xlfn.MAP(_xlfn.XLOOKUP(A1251,SITE1!$C$4:$C$1313,SITE1!$F$4:$L$1313),_xlfn.LAMBDA(_xlpm.x,IF(_xlpm.x&lt;&gt;"",TRIM(CLEAN(LEFT(_xlpm.x,FIND(".",_xlpm.x &amp; ".")-1))),""))))))</f>
        <v/>
      </c>
      <c r="D1251">
        <v>18.309999999999999</v>
      </c>
      <c r="E1251">
        <v>8.2620000000000005</v>
      </c>
      <c r="F1251" t="str">
        <f>_xlfn.LET(_xlpm.raw,_xlfn.XLOOKUP(A1251,SITE1!$C$4:$C$1313,SITE1!$E$4:$E$1313),_xlpm.cleanRaw,SUBSTITUTE(SUBSTITUTE(_xlpm.raw,"_PIN","."),"PIN","."),_xlpm.mainPart,MID(_xlpm.cleanRaw,2,FIND(".",_xlpm.cleanRaw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1" t="str">
        <f>_xlfn.LET(_xlpm.raw,_xlfn.XLOOKUP(A1251,SITE3!$C$4:$C$1313,SITE3!$E$4:$E$1313),_xlpm.cleanRaw,SUBSTITUTE(SUBSTITUTE(_xlpm.raw,"_PIN","."),"PIN","."),_xlpm.mainPart,MID(_xlpm.cleanRaw,2,FIND(".",_xlpm.cleanRaw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1" t="str">
        <f>_xlfn.LET(_xlpm.raw,_xlfn.XLOOKUP(A1251,SITE5!$C$4:$C$1313,SITE5!$E$4:$E$1313),_xlpm.cleanRaw,SUBSTITUTE(SUBSTITUTE(_xlpm.raw,"_PIN","."),"PIN","."),_xlpm.mainPart,MID(_xlpm.cleanRaw,2,FIND(".",_xlpm.cleanRaw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1" t="str">
        <f>""</f>
        <v/>
      </c>
      <c r="J1251" t="str">
        <f t="shared" si="19"/>
        <v>Y32;VNNPRIM_CPM;;18.31;8.262;;;;</v>
      </c>
    </row>
    <row r="1252" spans="1:10">
      <c r="A1252" t="s">
        <v>5170</v>
      </c>
      <c r="B1252" t="str">
        <f>_xlfn.XLOOKUP(A1252,SITE1!$R$4:$R$1313,SITE1!$S$4:$S$1313)</f>
        <v>VNNPRIM_CPM</v>
      </c>
      <c r="C1252" t="str" cm="1">
        <f t="array" ref="C1252">_xlfn.TEXTJOIN(",",TRUE,_xlfn.UNIQUE(TRANSPOSE(_xlfn.MAP(_xlfn.XLOOKUP(A1252,SITE1!$C$4:$C$1313,SITE1!$F$4:$L$1313),_xlfn.LAMBDA(_xlpm.x,IF(_xlpm.x&lt;&gt;"",TRIM(CLEAN(LEFT(_xlpm.x,FIND(".",_xlpm.x &amp; ".")-1))),""))))))</f>
        <v/>
      </c>
      <c r="D1252">
        <v>17.509999999999899</v>
      </c>
      <c r="E1252">
        <v>8.2620000000000005</v>
      </c>
      <c r="F1252" t="str">
        <f>_xlfn.LET(_xlpm.raw,_xlfn.XLOOKUP(A1252,SITE1!$C$4:$C$1313,SITE1!$E$4:$E$1313),_xlpm.cleanRaw,SUBSTITUTE(SUBSTITUTE(_xlpm.raw,"_PIN","."),"PIN","."),_xlpm.mainPart,MID(_xlpm.cleanRaw,2,FIND(".",_xlpm.cleanRaw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2" t="str">
        <f>_xlfn.LET(_xlpm.raw,_xlfn.XLOOKUP(A1252,SITE3!$C$4:$C$1313,SITE3!$E$4:$E$1313),_xlpm.cleanRaw,SUBSTITUTE(SUBSTITUTE(_xlpm.raw,"_PIN","."),"PIN","."),_xlpm.mainPart,MID(_xlpm.cleanRaw,2,FIND(".",_xlpm.cleanRaw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2" t="str">
        <f>_xlfn.LET(_xlpm.raw,_xlfn.XLOOKUP(A1252,SITE5!$C$4:$C$1313,SITE5!$E$4:$E$1313),_xlpm.cleanRaw,SUBSTITUTE(SUBSTITUTE(_xlpm.raw,"_PIN","."),"PIN","."),_xlpm.mainPart,MID(_xlpm.cleanRaw,2,FIND(".",_xlpm.cleanRaw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2" t="str">
        <f>""</f>
        <v/>
      </c>
      <c r="J1252" t="str">
        <f t="shared" si="19"/>
        <v>Y34;VNNPRIM_CPM;;17.5099999999999;8.262;;;;</v>
      </c>
    </row>
    <row r="1253" spans="1:10">
      <c r="A1253" t="s">
        <v>5171</v>
      </c>
      <c r="B1253" t="str">
        <f>_xlfn.XLOOKUP(A1253,SITE1!$R$4:$R$1313,SITE1!$S$4:$S$1313)</f>
        <v>VNNPRIM_CPM</v>
      </c>
      <c r="C1253" t="str" cm="1">
        <f t="array" ref="C1253">_xlfn.TEXTJOIN(",",TRUE,_xlfn.UNIQUE(TRANSPOSE(_xlfn.MAP(_xlfn.XLOOKUP(A1253,SITE1!$C$4:$C$1313,SITE1!$F$4:$L$1313),_xlfn.LAMBDA(_xlpm.x,IF(_xlpm.x&lt;&gt;"",TRIM(CLEAN(LEFT(_xlpm.x,FIND(".",_xlpm.x &amp; ".")-1))),""))))))</f>
        <v/>
      </c>
      <c r="D1253">
        <v>16.709999999999901</v>
      </c>
      <c r="E1253">
        <v>8.2620000000000005</v>
      </c>
      <c r="F1253" t="str">
        <f>_xlfn.LET(_xlpm.raw,_xlfn.XLOOKUP(A1253,SITE1!$C$4:$C$1313,SITE1!$E$4:$E$1313),_xlpm.cleanRaw,SUBSTITUTE(SUBSTITUTE(_xlpm.raw,"_PIN","."),"PIN","."),_xlpm.mainPart,MID(_xlpm.cleanRaw,2,FIND(".",_xlpm.cleanRaw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3" t="str">
        <f>_xlfn.LET(_xlpm.raw,_xlfn.XLOOKUP(A1253,SITE3!$C$4:$C$1313,SITE3!$E$4:$E$1313),_xlpm.cleanRaw,SUBSTITUTE(SUBSTITUTE(_xlpm.raw,"_PIN","."),"PIN","."),_xlpm.mainPart,MID(_xlpm.cleanRaw,2,FIND(".",_xlpm.cleanRaw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3" t="str">
        <f>_xlfn.LET(_xlpm.raw,_xlfn.XLOOKUP(A1253,SITE5!$C$4:$C$1313,SITE5!$E$4:$E$1313),_xlpm.cleanRaw,SUBSTITUTE(SUBSTITUTE(_xlpm.raw,"_PIN","."),"PIN","."),_xlpm.mainPart,MID(_xlpm.cleanRaw,2,FIND(".",_xlpm.cleanRaw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3" t="str">
        <f>""</f>
        <v/>
      </c>
      <c r="J1253" t="str">
        <f t="shared" si="19"/>
        <v>Y36;VNNPRIM_CPM;;16.7099999999999;8.262;;;;</v>
      </c>
    </row>
    <row r="1254" spans="1:10">
      <c r="A1254" t="s">
        <v>5</v>
      </c>
      <c r="B1254" t="str">
        <f>_xlfn.XLOOKUP(A1254,SITE1!$R$4:$R$1313,SITE1!$S$4:$S$1313)</f>
        <v>VNNPRIM_CPM</v>
      </c>
      <c r="C1254" t="str" cm="1">
        <f t="array" ref="C1254">_xlfn.TEXTJOIN(",",TRUE,_xlfn.UNIQUE(TRANSPOSE(_xlfn.MAP(_xlfn.XLOOKUP(A1254,SITE1!$C$4:$C$1313,SITE1!$F$4:$L$1313),_xlfn.LAMBDA(_xlpm.x,IF(_xlpm.x&lt;&gt;"",TRIM(CLEAN(LEFT(_xlpm.x,FIND(".",_xlpm.x &amp; ".")-1))),""))))))</f>
        <v/>
      </c>
      <c r="D1254">
        <v>15.909999999999901</v>
      </c>
      <c r="E1254">
        <v>8.2620000000000005</v>
      </c>
      <c r="F1254" t="str">
        <f>_xlfn.LET(_xlpm.raw,_xlfn.XLOOKUP(A1254,SITE1!$C$4:$C$1313,SITE1!$E$4:$E$1313),_xlpm.cleanRaw,SUBSTITUTE(SUBSTITUTE(_xlpm.raw,"_PIN","."),"PIN","."),_xlpm.mainPart,MID(_xlpm.cleanRaw,2,FIND(".",_xlpm.cleanRaw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4" t="str">
        <f>_xlfn.LET(_xlpm.raw,_xlfn.XLOOKUP(A1254,SITE3!$C$4:$C$1313,SITE3!$E$4:$E$1313),_xlpm.cleanRaw,SUBSTITUTE(SUBSTITUTE(_xlpm.raw,"_PIN","."),"PIN","."),_xlpm.mainPart,MID(_xlpm.cleanRaw,2,FIND(".",_xlpm.cleanRaw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4" t="str">
        <f>_xlfn.LET(_xlpm.raw,_xlfn.XLOOKUP(A1254,SITE5!$C$4:$C$1313,SITE5!$E$4:$E$1313),_xlpm.cleanRaw,SUBSTITUTE(SUBSTITUTE(_xlpm.raw,"_PIN","."),"PIN","."),_xlpm.mainPart,MID(_xlpm.cleanRaw,2,FIND(".",_xlpm.cleanRaw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4" t="str">
        <f>""</f>
        <v/>
      </c>
      <c r="J1254" t="str">
        <f t="shared" si="19"/>
        <v>Y37;VNNPRIM_CPM;;15.9099999999999;8.262;;;;</v>
      </c>
    </row>
    <row r="1255" spans="1:10">
      <c r="A1255" t="s">
        <v>291</v>
      </c>
      <c r="B1255" t="str">
        <f>_xlfn.XLOOKUP(A1255,SITE1!$R$4:$R$1313,SITE1!$S$4:$S$1313)</f>
        <v>VNNPRIM_CPM</v>
      </c>
      <c r="C1255" t="str" cm="1">
        <f t="array" ref="C1255">_xlfn.TEXTJOIN(",",TRUE,_xlfn.UNIQUE(TRANSPOSE(_xlfn.MAP(_xlfn.XLOOKUP(A1255,SITE1!$C$4:$C$1313,SITE1!$F$4:$L$1313),_xlfn.LAMBDA(_xlpm.x,IF(_xlpm.x&lt;&gt;"",TRIM(CLEAN(LEFT(_xlpm.x,FIND(".",_xlpm.x &amp; ".")-1))),""))))))</f>
        <v/>
      </c>
      <c r="D1255">
        <v>15.11</v>
      </c>
      <c r="E1255">
        <v>8.2620000000000005</v>
      </c>
      <c r="F1255" t="str">
        <f>_xlfn.LET(_xlpm.raw,_xlfn.XLOOKUP(A1255,SITE1!$C$4:$C$1313,SITE1!$E$4:$E$1313),_xlpm.cleanRaw,SUBSTITUTE(SUBSTITUTE(_xlpm.raw,"_PIN","."),"PIN","."),_xlpm.mainPart,MID(_xlpm.cleanRaw,2,FIND(".",_xlpm.cleanRaw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5" t="str">
        <f>_xlfn.LET(_xlpm.raw,_xlfn.XLOOKUP(A1255,SITE3!$C$4:$C$1313,SITE3!$E$4:$E$1313),_xlpm.cleanRaw,SUBSTITUTE(SUBSTITUTE(_xlpm.raw,"_PIN","."),"PIN","."),_xlpm.mainPart,MID(_xlpm.cleanRaw,2,FIND(".",_xlpm.cleanRaw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5" t="str">
        <f>_xlfn.LET(_xlpm.raw,_xlfn.XLOOKUP(A1255,SITE5!$C$4:$C$1313,SITE5!$E$4:$E$1313),_xlpm.cleanRaw,SUBSTITUTE(SUBSTITUTE(_xlpm.raw,"_PIN","."),"PIN","."),_xlpm.mainPart,MID(_xlpm.cleanRaw,2,FIND(".",_xlpm.cleanRaw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5" t="str">
        <f>""</f>
        <v/>
      </c>
      <c r="J1255" t="str">
        <f t="shared" si="19"/>
        <v>Y39;VNNPRIM_CPM;;15.11;8.262;;;;</v>
      </c>
    </row>
    <row r="1256" spans="1:10">
      <c r="A1256" t="s">
        <v>253</v>
      </c>
      <c r="B1256" t="str">
        <f>_xlfn.XLOOKUP(A1256,SITE1!$R$4:$R$1313,SITE1!$S$4:$S$1313)</f>
        <v>VNNPRIM_CPM</v>
      </c>
      <c r="C1256" t="str" cm="1">
        <f t="array" ref="C1256">_xlfn.TEXTJOIN(",",TRUE,_xlfn.UNIQUE(TRANSPOSE(_xlfn.MAP(_xlfn.XLOOKUP(A1256,SITE1!$C$4:$C$1313,SITE1!$F$4:$L$1313),_xlfn.LAMBDA(_xlpm.x,IF(_xlpm.x&lt;&gt;"",TRIM(CLEAN(LEFT(_xlpm.x,FIND(".",_xlpm.x &amp; ".")-1))),""))))))</f>
        <v/>
      </c>
      <c r="D1256">
        <v>14.309999999999899</v>
      </c>
      <c r="E1256">
        <v>8.2620000000000005</v>
      </c>
      <c r="F1256" t="str">
        <f>_xlfn.LET(_xlpm.raw,_xlfn.XLOOKUP(A1256,SITE1!$C$4:$C$1313,SITE1!$E$4:$E$1313),_xlpm.cleanRaw,SUBSTITUTE(SUBSTITUTE(_xlpm.raw,"_PIN","."),"PIN","."),_xlpm.mainPart,MID(_xlpm.cleanRaw,2,FIND(".",_xlpm.cleanRaw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6" t="str">
        <f>_xlfn.LET(_xlpm.raw,_xlfn.XLOOKUP(A1256,SITE3!$C$4:$C$1313,SITE3!$E$4:$E$1313),_xlpm.cleanRaw,SUBSTITUTE(SUBSTITUTE(_xlpm.raw,"_PIN","."),"PIN","."),_xlpm.mainPart,MID(_xlpm.cleanRaw,2,FIND(".",_xlpm.cleanRaw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6" t="str">
        <f>_xlfn.LET(_xlpm.raw,_xlfn.XLOOKUP(A1256,SITE5!$C$4:$C$1313,SITE5!$E$4:$E$1313),_xlpm.cleanRaw,SUBSTITUTE(SUBSTITUTE(_xlpm.raw,"_PIN","."),"PIN","."),_xlpm.mainPart,MID(_xlpm.cleanRaw,2,FIND(".",_xlpm.cleanRaw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6" t="str">
        <f>""</f>
        <v/>
      </c>
      <c r="J1256" t="str">
        <f t="shared" si="19"/>
        <v>Y41;VNNPRIM_CPM;;14.3099999999999;8.262;;;;</v>
      </c>
    </row>
    <row r="1257" spans="1:10">
      <c r="A1257" t="s">
        <v>228</v>
      </c>
      <c r="B1257" t="str">
        <f>_xlfn.XLOOKUP(A1257,SITE1!$R$4:$R$1313,SITE1!$S$4:$S$1313)</f>
        <v>VSS</v>
      </c>
      <c r="C1257" t="str" cm="1">
        <f t="array" ref="C1257">_xlfn.TEXTJOIN(",",TRUE,_xlfn.UNIQUE(TRANSPOSE(_xlfn.MAP(_xlfn.XLOOKUP(A1257,SITE1!$C$4:$C$1313,SITE1!$F$4:$L$1313),_xlfn.LAMBDA(_xlpm.x,IF(_xlpm.x&lt;&gt;"",TRIM(CLEAN(LEFT(_xlpm.x,FIND(".",_xlpm.x &amp; ".")-1))),""))))))</f>
        <v/>
      </c>
      <c r="D1257">
        <v>13.5099999999999</v>
      </c>
      <c r="E1257">
        <v>8.2620000000000005</v>
      </c>
      <c r="F1257" t="str">
        <f>_xlfn.LET(_xlpm.raw,_xlfn.XLOOKUP(A1257,SITE1!$C$4:$C$1313,SITE1!$E$4:$E$1313),_xlpm.cleanRaw,SUBSTITUTE(SUBSTITUTE(_xlpm.raw,"_PIN","."),"PIN","."),_xlpm.mainPart,MID(_xlpm.cleanRaw,2,FIND(".",_xlpm.cleanRaw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7" t="str">
        <f>_xlfn.LET(_xlpm.raw,_xlfn.XLOOKUP(A1257,SITE3!$C$4:$C$1313,SITE3!$E$4:$E$1313),_xlpm.cleanRaw,SUBSTITUTE(SUBSTITUTE(_xlpm.raw,"_PIN","."),"PIN","."),_xlpm.mainPart,MID(_xlpm.cleanRaw,2,FIND(".",_xlpm.cleanRaw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7" t="str">
        <f>_xlfn.LET(_xlpm.raw,_xlfn.XLOOKUP(A1257,SITE5!$C$4:$C$1313,SITE5!$E$4:$E$1313),_xlpm.cleanRaw,SUBSTITUTE(SUBSTITUTE(_xlpm.raw,"_PIN","."),"PIN","."),_xlpm.mainPart,MID(_xlpm.cleanRaw,2,FIND(".",_xlpm.cleanRaw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7" t="str">
        <f>""</f>
        <v/>
      </c>
      <c r="J1257" t="str">
        <f t="shared" si="19"/>
        <v>Y43;VSS;;13.5099999999999;8.262;;;;</v>
      </c>
    </row>
    <row r="1258" spans="1:10">
      <c r="A1258" t="s">
        <v>3655</v>
      </c>
      <c r="B1258" t="str">
        <f>_xlfn.XLOOKUP(A1258,SITE1!$R$4:$R$1313,SITE1!$S$4:$S$1313)</f>
        <v>VCCSRAM_1P05</v>
      </c>
      <c r="C1258" t="str" cm="1">
        <f t="array" ref="C1258">_xlfn.TEXTJOIN(",",TRUE,_xlfn.UNIQUE(TRANSPOSE(_xlfn.MAP(_xlfn.XLOOKUP(A1258,SITE1!$C$4:$C$1313,SITE1!$F$4:$L$1313),_xlfn.LAMBDA(_xlpm.x,IF(_xlpm.x&lt;&gt;"",TRIM(CLEAN(LEFT(_xlpm.x,FIND(".",_xlpm.x &amp; ".")-1))),""))))))</f>
        <v/>
      </c>
      <c r="D1258">
        <v>12.71</v>
      </c>
      <c r="E1258">
        <v>8.2620000000000005</v>
      </c>
      <c r="F1258" t="str">
        <f>_xlfn.LET(_xlpm.raw,_xlfn.XLOOKUP(A1258,SITE1!$C$4:$C$1313,SITE1!$E$4:$E$1313),_xlpm.cleanRaw,SUBSTITUTE(SUBSTITUTE(_xlpm.raw,"_PIN","."),"PIN","."),_xlpm.mainPart,MID(_xlpm.cleanRaw,2,FIND(".",_xlpm.cleanRaw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8" t="str">
        <f>_xlfn.LET(_xlpm.raw,_xlfn.XLOOKUP(A1258,SITE3!$C$4:$C$1313,SITE3!$E$4:$E$1313),_xlpm.cleanRaw,SUBSTITUTE(SUBSTITUTE(_xlpm.raw,"_PIN","."),"PIN","."),_xlpm.mainPart,MID(_xlpm.cleanRaw,2,FIND(".",_xlpm.cleanRaw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8" t="str">
        <f>_xlfn.LET(_xlpm.raw,_xlfn.XLOOKUP(A1258,SITE5!$C$4:$C$1313,SITE5!$E$4:$E$1313),_xlpm.cleanRaw,SUBSTITUTE(SUBSTITUTE(_xlpm.raw,"_PIN","."),"PIN","."),_xlpm.mainPart,MID(_xlpm.cleanRaw,2,FIND(".",_xlpm.cleanRaw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8" t="str">
        <f>""</f>
        <v/>
      </c>
      <c r="J1258" t="str">
        <f t="shared" si="19"/>
        <v>Y45;VCCSRAM_1P05;;12.71;8.262;;;;</v>
      </c>
    </row>
    <row r="1259" spans="1:10">
      <c r="A1259" t="s">
        <v>5121</v>
      </c>
      <c r="B1259" t="str">
        <f>_xlfn.XLOOKUP(A1259,SITE1!$R$4:$R$1313,SITE1!$S$4:$S$1313)</f>
        <v>VCCSRAM_1P05</v>
      </c>
      <c r="C1259" t="str" cm="1">
        <f t="array" ref="C1259">_xlfn.TEXTJOIN(",",TRUE,_xlfn.UNIQUE(TRANSPOSE(_xlfn.MAP(_xlfn.XLOOKUP(A1259,SITE1!$C$4:$C$1313,SITE1!$F$4:$L$1313),_xlfn.LAMBDA(_xlpm.x,IF(_xlpm.x&lt;&gt;"",TRIM(CLEAN(LEFT(_xlpm.x,FIND(".",_xlpm.x &amp; ".")-1))),""))))))</f>
        <v/>
      </c>
      <c r="D1259">
        <v>11.908999999999899</v>
      </c>
      <c r="E1259">
        <v>8.2620000000000005</v>
      </c>
      <c r="F1259" t="str">
        <f>_xlfn.LET(_xlpm.raw,_xlfn.XLOOKUP(A1259,SITE1!$C$4:$C$1313,SITE1!$E$4:$E$1313),_xlpm.cleanRaw,SUBSTITUTE(SUBSTITUTE(_xlpm.raw,"_PIN","."),"PIN","."),_xlpm.mainPart,MID(_xlpm.cleanRaw,2,FIND(".",_xlpm.cleanRaw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9" t="str">
        <f>_xlfn.LET(_xlpm.raw,_xlfn.XLOOKUP(A1259,SITE3!$C$4:$C$1313,SITE3!$E$4:$E$1313),_xlpm.cleanRaw,SUBSTITUTE(SUBSTITUTE(_xlpm.raw,"_PIN","."),"PIN","."),_xlpm.mainPart,MID(_xlpm.cleanRaw,2,FIND(".",_xlpm.cleanRaw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9" t="str">
        <f>_xlfn.LET(_xlpm.raw,_xlfn.XLOOKUP(A1259,SITE5!$C$4:$C$1313,SITE5!$E$4:$E$1313),_xlpm.cleanRaw,SUBSTITUTE(SUBSTITUTE(_xlpm.raw,"_PIN","."),"PIN","."),_xlpm.mainPart,MID(_xlpm.cleanRaw,2,FIND(".",_xlpm.cleanRaw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9" t="str">
        <f>""</f>
        <v/>
      </c>
      <c r="J1259" t="str">
        <f t="shared" si="19"/>
        <v>Y46;VCCSRAM_1P05;;11.9089999999999;8.262;;;;</v>
      </c>
    </row>
    <row r="1260" spans="1:10">
      <c r="A1260" t="s">
        <v>5452</v>
      </c>
      <c r="B1260" t="str">
        <f>_xlfn.XLOOKUP(A1260,SITE1!$R$4:$R$1313,SITE1!$S$4:$S$1313)</f>
        <v>VSS</v>
      </c>
      <c r="C1260" t="str" cm="1">
        <f t="array" ref="C1260">_xlfn.TEXTJOIN(",",TRUE,_xlfn.UNIQUE(TRANSPOSE(_xlfn.MAP(_xlfn.XLOOKUP(A1260,SITE1!$C$4:$C$1313,SITE1!$F$4:$L$1313),_xlfn.LAMBDA(_xlpm.x,IF(_xlpm.x&lt;&gt;"",TRIM(CLEAN(LEFT(_xlpm.x,FIND(".",_xlpm.x &amp; ".")-1))),""))))))</f>
        <v/>
      </c>
      <c r="D1260">
        <v>11.108999999999901</v>
      </c>
      <c r="E1260">
        <v>8.2620000000000005</v>
      </c>
      <c r="F1260" t="str">
        <f>_xlfn.LET(_xlpm.raw,_xlfn.XLOOKUP(A1260,SITE1!$C$4:$C$1313,SITE1!$E$4:$E$1313),_xlpm.cleanRaw,SUBSTITUTE(SUBSTITUTE(_xlpm.raw,"_PIN","."),"PIN","."),_xlpm.mainPart,MID(_xlpm.cleanRaw,2,FIND(".",_xlpm.cleanRaw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0" t="str">
        <f>_xlfn.LET(_xlpm.raw,_xlfn.XLOOKUP(A1260,SITE3!$C$4:$C$1313,SITE3!$E$4:$E$1313),_xlpm.cleanRaw,SUBSTITUTE(SUBSTITUTE(_xlpm.raw,"_PIN","."),"PIN","."),_xlpm.mainPart,MID(_xlpm.cleanRaw,2,FIND(".",_xlpm.cleanRaw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0" t="str">
        <f>_xlfn.LET(_xlpm.raw,_xlfn.XLOOKUP(A1260,SITE5!$C$4:$C$1313,SITE5!$E$4:$E$1313),_xlpm.cleanRaw,SUBSTITUTE(SUBSTITUTE(_xlpm.raw,"_PIN","."),"PIN","."),_xlpm.mainPart,MID(_xlpm.cleanRaw,2,FIND(".",_xlpm.cleanRaw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0" t="str">
        <f>""</f>
        <v/>
      </c>
      <c r="J1260" t="str">
        <f t="shared" si="19"/>
        <v>Y48;VSS;;11.1089999999999;8.262;;;;</v>
      </c>
    </row>
    <row r="1261" spans="1:10">
      <c r="A1261" t="s">
        <v>5453</v>
      </c>
      <c r="B1261" t="str">
        <f>_xlfn.XLOOKUP(A1261,SITE1!$R$4:$R$1313,SITE1!$S$4:$S$1313)</f>
        <v>VSS</v>
      </c>
      <c r="C1261" t="str" cm="1">
        <f t="array" ref="C1261">_xlfn.TEXTJOIN(",",TRUE,_xlfn.UNIQUE(TRANSPOSE(_xlfn.MAP(_xlfn.XLOOKUP(A1261,SITE1!$C$4:$C$1313,SITE1!$F$4:$L$1313),_xlfn.LAMBDA(_xlpm.x,IF(_xlpm.x&lt;&gt;"",TRIM(CLEAN(LEFT(_xlpm.x,FIND(".",_xlpm.x &amp; ".")-1))),""))))))</f>
        <v/>
      </c>
      <c r="D1261">
        <v>9.4420000000000002</v>
      </c>
      <c r="E1261">
        <v>8.6050000000000004</v>
      </c>
      <c r="F1261" t="str">
        <f>_xlfn.LET(_xlpm.raw,_xlfn.XLOOKUP(A1261,SITE1!$C$4:$C$1313,SITE1!$E$4:$E$1313),_xlpm.cleanRaw,SUBSTITUTE(SUBSTITUTE(_xlpm.raw,"_PIN","."),"PIN","."),_xlpm.mainPart,MID(_xlpm.cleanRaw,2,FIND(".",_xlpm.cleanRaw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1" t="str">
        <f>_xlfn.LET(_xlpm.raw,_xlfn.XLOOKUP(A1261,SITE3!$C$4:$C$1313,SITE3!$E$4:$E$1313),_xlpm.cleanRaw,SUBSTITUTE(SUBSTITUTE(_xlpm.raw,"_PIN","."),"PIN","."),_xlpm.mainPart,MID(_xlpm.cleanRaw,2,FIND(".",_xlpm.cleanRaw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1" t="str">
        <f>_xlfn.LET(_xlpm.raw,_xlfn.XLOOKUP(A1261,SITE5!$C$4:$C$1313,SITE5!$E$4:$E$1313),_xlpm.cleanRaw,SUBSTITUTE(SUBSTITUTE(_xlpm.raw,"_PIN","."),"PIN","."),_xlpm.mainPart,MID(_xlpm.cleanRaw,2,FIND(".",_xlpm.cleanRaw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1" t="str">
        <f>""</f>
        <v/>
      </c>
      <c r="J1261" t="str">
        <f t="shared" si="19"/>
        <v>Y52;VSS;;9.442;8.605;;;;</v>
      </c>
    </row>
    <row r="1262" spans="1:10">
      <c r="A1262" t="s">
        <v>4464</v>
      </c>
      <c r="B1262" t="str">
        <f>_xlfn.XLOOKUP(A1262,SITE1!$R$4:$R$1313,SITE1!$S$4:$S$1313)</f>
        <v>JTAG_2_TDO</v>
      </c>
      <c r="C1262" t="str" cm="1">
        <f t="array" ref="C1262">_xlfn.TEXTJOIN(",",TRUE,_xlfn.UNIQUE(TRANSPOSE(_xlfn.MAP(_xlfn.XLOOKUP(A1262,SITE1!$C$4:$C$1313,SITE1!$F$4:$L$1313),_xlfn.LAMBDA(_xlpm.x,IF(_xlpm.x&lt;&gt;"",TRIM(CLEAN(LEFT(_xlpm.x,FIND(".",_xlpm.x &amp; ".")-1))),""))))))</f>
        <v/>
      </c>
      <c r="D1262">
        <v>7.7249999999999899</v>
      </c>
      <c r="E1262">
        <v>8.6050000000000004</v>
      </c>
      <c r="F1262" t="str">
        <f>_xlfn.LET(_xlpm.raw,_xlfn.XLOOKUP(A1262,SITE1!$C$4:$C$1313,SITE1!$E$4:$E$1313),_xlpm.cleanRaw,SUBSTITUTE(SUBSTITUTE(_xlpm.raw,"_PIN","."),"PIN","."),_xlpm.mainPart,MID(_xlpm.cleanRaw,2,FIND(".",_xlpm.cleanRaw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508063</v>
      </c>
      <c r="G1262" t="str">
        <f>_xlfn.LET(_xlpm.raw,_xlfn.XLOOKUP(A1262,SITE3!$C$4:$C$1313,SITE3!$E$4:$E$1313),_xlpm.cleanRaw,SUBSTITUTE(SUBSTITUTE(_xlpm.raw,"_PIN","."),"PIN","."),_xlpm.mainPart,MID(_xlpm.cleanRaw,2,FIND(".",_xlpm.cleanRaw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505063</v>
      </c>
      <c r="H1262" t="str">
        <f>_xlfn.LET(_xlpm.raw,_xlfn.XLOOKUP(A1262,SITE5!$C$4:$C$1313,SITE5!$E$4:$E$1313),_xlpm.cleanRaw,SUBSTITUTE(SUBSTITUTE(_xlpm.raw,"_PIN","."),"PIN","."),_xlpm.mainPart,MID(_xlpm.cleanRaw,2,FIND(".",_xlpm.cleanRaw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I1262" t="str">
        <f>""</f>
        <v/>
      </c>
      <c r="J1262" t="str">
        <f t="shared" si="19"/>
        <v>Y56;JTAG_2_TDO;;7.72499999999999;8.605;508063;505063;808063;</v>
      </c>
    </row>
    <row r="1263" spans="1:10">
      <c r="A1263" t="s">
        <v>3523</v>
      </c>
      <c r="B1263" t="str">
        <f>_xlfn.XLOOKUP(A1263,SITE1!$R$4:$R$1313,SITE1!$S$4:$S$1313)</f>
        <v>VSS</v>
      </c>
      <c r="C1263" t="str" cm="1">
        <f t="array" ref="C1263">_xlfn.TEXTJOIN(",",TRUE,_xlfn.UNIQUE(TRANSPOSE(_xlfn.MAP(_xlfn.XLOOKUP(A1263,SITE1!$C$4:$C$1313,SITE1!$F$4:$L$1313),_xlfn.LAMBDA(_xlpm.x,IF(_xlpm.x&lt;&gt;"",TRIM(CLEAN(LEFT(_xlpm.x,FIND(".",_xlpm.x &amp; ".")-1))),""))))))</f>
        <v/>
      </c>
      <c r="D1263">
        <v>6.0079999999999902</v>
      </c>
      <c r="E1263">
        <v>8.6050000000000004</v>
      </c>
      <c r="F1263" t="str">
        <f>_xlfn.LET(_xlpm.raw,_xlfn.XLOOKUP(A1263,SITE1!$C$4:$C$1313,SITE1!$E$4:$E$1313),_xlpm.cleanRaw,SUBSTITUTE(SUBSTITUTE(_xlpm.raw,"_PIN","."),"PIN","."),_xlpm.mainPart,MID(_xlpm.cleanRaw,2,FIND(".",_xlpm.cleanRaw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3" t="str">
        <f>_xlfn.LET(_xlpm.raw,_xlfn.XLOOKUP(A1263,SITE3!$C$4:$C$1313,SITE3!$E$4:$E$1313),_xlpm.cleanRaw,SUBSTITUTE(SUBSTITUTE(_xlpm.raw,"_PIN","."),"PIN","."),_xlpm.mainPart,MID(_xlpm.cleanRaw,2,FIND(".",_xlpm.cleanRaw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3" t="str">
        <f>_xlfn.LET(_xlpm.raw,_xlfn.XLOOKUP(A1263,SITE5!$C$4:$C$1313,SITE5!$E$4:$E$1313),_xlpm.cleanRaw,SUBSTITUTE(SUBSTITUTE(_xlpm.raw,"_PIN","."),"PIN","."),_xlpm.mainPart,MID(_xlpm.cleanRaw,2,FIND(".",_xlpm.cleanRaw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3" t="str">
        <f>""</f>
        <v/>
      </c>
      <c r="J1263" t="str">
        <f t="shared" si="19"/>
        <v>Y59;VSS;;6.00799999999999;8.605;;;;</v>
      </c>
    </row>
    <row r="1264" spans="1:10">
      <c r="A1264" t="s">
        <v>3514</v>
      </c>
      <c r="B1264" t="str">
        <f>_xlfn.XLOOKUP(A1264,SITE1!$R$4:$R$1313,SITE1!$S$4:$S$1313)</f>
        <v>VSS</v>
      </c>
      <c r="C1264" t="str" cm="1">
        <f t="array" ref="C1264">_xlfn.TEXTJOIN(",",TRUE,_xlfn.UNIQUE(TRANSPOSE(_xlfn.MAP(_xlfn.XLOOKUP(A1264,SITE1!$C$4:$C$1313,SITE1!$F$4:$L$1313),_xlfn.LAMBDA(_xlpm.x,IF(_xlpm.x&lt;&gt;"",TRIM(CLEAN(LEFT(_xlpm.x,FIND(".",_xlpm.x &amp; ".")-1))),""))))))</f>
        <v/>
      </c>
      <c r="D1264">
        <v>4.2909999999999897</v>
      </c>
      <c r="E1264">
        <v>8.6050000000000004</v>
      </c>
      <c r="F1264" t="str">
        <f>_xlfn.LET(_xlpm.raw,_xlfn.XLOOKUP(A1264,SITE1!$C$4:$C$1313,SITE1!$E$4:$E$1313),_xlpm.cleanRaw,SUBSTITUTE(SUBSTITUTE(_xlpm.raw,"_PIN","."),"PIN","."),_xlpm.mainPart,MID(_xlpm.cleanRaw,2,FIND(".",_xlpm.cleanRaw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4" t="str">
        <f>_xlfn.LET(_xlpm.raw,_xlfn.XLOOKUP(A1264,SITE3!$C$4:$C$1313,SITE3!$E$4:$E$1313),_xlpm.cleanRaw,SUBSTITUTE(SUBSTITUTE(_xlpm.raw,"_PIN","."),"PIN","."),_xlpm.mainPart,MID(_xlpm.cleanRaw,2,FIND(".",_xlpm.cleanRaw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4" t="str">
        <f>_xlfn.LET(_xlpm.raw,_xlfn.XLOOKUP(A1264,SITE5!$C$4:$C$1313,SITE5!$E$4:$E$1313),_xlpm.cleanRaw,SUBSTITUTE(SUBSTITUTE(_xlpm.raw,"_PIN","."),"PIN","."),_xlpm.mainPart,MID(_xlpm.cleanRaw,2,FIND(".",_xlpm.cleanRaw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4" t="str">
        <f>""</f>
        <v/>
      </c>
      <c r="J1264" t="str">
        <f t="shared" si="19"/>
        <v>Y63;VSS;;4.29099999999999;8.605;;;;</v>
      </c>
    </row>
    <row r="1265" spans="1:10">
      <c r="A1265" t="s">
        <v>4732</v>
      </c>
      <c r="B1265" t="str">
        <f>_xlfn.XLOOKUP(A1265,SITE1!$R$4:$R$1313,SITE1!$S$4:$S$1313)</f>
        <v>PCIEUP_15_TXN</v>
      </c>
      <c r="C1265" t="str" cm="1">
        <f t="array" ref="C1265">_xlfn.TEXTJOIN(",",TRUE,_xlfn.UNIQUE(TRANSPOSE(_xlfn.MAP(_xlfn.XLOOKUP(A1265,SITE1!$C$4:$C$1313,SITE1!$F$4:$L$1313),_xlfn.LAMBDA(_xlpm.x,IF(_xlpm.x&lt;&gt;"",TRIM(CLEAN(LEFT(_xlpm.x,FIND(".",_xlpm.x &amp; ".")-1))),""))))))</f>
        <v>LA12</v>
      </c>
      <c r="D1265">
        <v>2.5739999999999901</v>
      </c>
      <c r="E1265">
        <v>8.6050000000000004</v>
      </c>
      <c r="F1265" t="str">
        <f>_xlfn.LET(_xlpm.raw,_xlfn.XLOOKUP(A1265,SITE1!$C$4:$C$1313,SITE1!$E$4:$E$1313),_xlpm.cleanRaw,SUBSTITUTE(SUBSTITUTE(_xlpm.raw,"_PIN","."),"PIN","."),_xlpm.mainPart,MID(_xlpm.cleanRaw,2,FIND(".",_xlpm.cleanRaw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509022</v>
      </c>
      <c r="G1265" t="str">
        <f>_xlfn.LET(_xlpm.raw,_xlfn.XLOOKUP(A1265,SITE3!$C$4:$C$1313,SITE3!$E$4:$E$1313),_xlpm.cleanRaw,SUBSTITUTE(SUBSTITUTE(_xlpm.raw,"_PIN","."),"PIN","."),_xlpm.mainPart,MID(_xlpm.cleanRaw,2,FIND(".",_xlpm.cleanRaw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H1265" t="str">
        <f>_xlfn.LET(_xlpm.raw,_xlfn.XLOOKUP(A1265,SITE5!$C$4:$C$1313,SITE5!$E$4:$E$1313),_xlpm.cleanRaw,SUBSTITUTE(SUBSTITUTE(_xlpm.raw,"_PIN","."),"PIN","."),_xlpm.mainPart,MID(_xlpm.cleanRaw,2,FIND(".",_xlpm.cleanRaw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807024</v>
      </c>
      <c r="I1265" t="str">
        <f>""</f>
        <v/>
      </c>
      <c r="J1265" t="str">
        <f t="shared" si="19"/>
        <v>Y66;PCIEUP_15_TXN;LA12;2.57399999999999;8.605;509022;506024;807024;</v>
      </c>
    </row>
    <row r="1266" spans="1:10">
      <c r="A1266" t="s">
        <v>5454</v>
      </c>
      <c r="B1266" t="str">
        <f>_xlfn.XLOOKUP(A1266,SITE1!$R$4:$R$1313,SITE1!$S$4:$S$1313)</f>
        <v>VSS</v>
      </c>
      <c r="C1266" t="str" cm="1">
        <f t="array" ref="C1266">_xlfn.TEXTJOIN(",",TRUE,_xlfn.UNIQUE(TRANSPOSE(_xlfn.MAP(_xlfn.XLOOKUP(A1266,SITE1!$C$4:$C$1313,SITE1!$F$4:$L$1313),_xlfn.LAMBDA(_xlpm.x,IF(_xlpm.x&lt;&gt;"",TRIM(CLEAN(LEFT(_xlpm.x,FIND(".",_xlpm.x &amp; ".")-1))),""))))))</f>
        <v/>
      </c>
      <c r="D1266">
        <v>1.6599999999999899</v>
      </c>
      <c r="E1266">
        <v>8.3099999999999898</v>
      </c>
      <c r="F1266" t="str">
        <f>_xlfn.LET(_xlpm.raw,_xlfn.XLOOKUP(A1266,SITE1!$C$4:$C$1313,SITE1!$E$4:$E$1313),_xlpm.cleanRaw,SUBSTITUTE(SUBSTITUTE(_xlpm.raw,"_PIN","."),"PIN","."),_xlpm.mainPart,MID(_xlpm.cleanRaw,2,FIND(".",_xlpm.cleanRaw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6" t="str">
        <f>_xlfn.LET(_xlpm.raw,_xlfn.XLOOKUP(A1266,SITE3!$C$4:$C$1313,SITE3!$E$4:$E$1313),_xlpm.cleanRaw,SUBSTITUTE(SUBSTITUTE(_xlpm.raw,"_PIN","."),"PIN","."),_xlpm.mainPart,MID(_xlpm.cleanRaw,2,FIND(".",_xlpm.cleanRaw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6" t="str">
        <f>_xlfn.LET(_xlpm.raw,_xlfn.XLOOKUP(A1266,SITE5!$C$4:$C$1313,SITE5!$E$4:$E$1313),_xlpm.cleanRaw,SUBSTITUTE(SUBSTITUTE(_xlpm.raw,"_PIN","."),"PIN","."),_xlpm.mainPart,MID(_xlpm.cleanRaw,2,FIND(".",_xlpm.cleanRaw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6" t="str">
        <f>""</f>
        <v/>
      </c>
      <c r="J1266" t="str">
        <f t="shared" si="19"/>
        <v>Y68;VSS;;1.65999999999999;8.30999999999999;;;;</v>
      </c>
    </row>
    <row r="1267" spans="1:10">
      <c r="A1267" t="s">
        <v>5455</v>
      </c>
      <c r="B1267" t="str">
        <f>_xlfn.XLOOKUP(A1267,SITE1!$R$4:$R$1313,SITE1!$S$4:$S$1313)</f>
        <v>VSS</v>
      </c>
      <c r="C1267" t="str" cm="1">
        <f t="array" ref="C1267">_xlfn.TEXTJOIN(",",TRUE,_xlfn.UNIQUE(TRANSPOSE(_xlfn.MAP(_xlfn.XLOOKUP(A1267,SITE1!$C$4:$C$1313,SITE1!$F$4:$L$1313),_xlfn.LAMBDA(_xlpm.x,IF(_xlpm.x&lt;&gt;"",TRIM(CLEAN(LEFT(_xlpm.x,FIND(".",_xlpm.x &amp; ".")-1))),""))))))</f>
        <v/>
      </c>
      <c r="D1267">
        <v>0.82999999999999796</v>
      </c>
      <c r="E1267">
        <v>8.3099999999999898</v>
      </c>
      <c r="F1267" t="str">
        <f>_xlfn.LET(_xlpm.raw,_xlfn.XLOOKUP(A1267,SITE1!$C$4:$C$1313,SITE1!$E$4:$E$1313),_xlpm.cleanRaw,SUBSTITUTE(SUBSTITUTE(_xlpm.raw,"_PIN","."),"PIN","."),_xlpm.mainPart,MID(_xlpm.cleanRaw,2,FIND(".",_xlpm.cleanRaw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7" t="str">
        <f>_xlfn.LET(_xlpm.raw,_xlfn.XLOOKUP(A1267,SITE3!$C$4:$C$1313,SITE3!$E$4:$E$1313),_xlpm.cleanRaw,SUBSTITUTE(SUBSTITUTE(_xlpm.raw,"_PIN","."),"PIN","."),_xlpm.mainPart,MID(_xlpm.cleanRaw,2,FIND(".",_xlpm.cleanRaw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7" t="str">
        <f>_xlfn.LET(_xlpm.raw,_xlfn.XLOOKUP(A1267,SITE5!$C$4:$C$1313,SITE5!$E$4:$E$1313),_xlpm.cleanRaw,SUBSTITUTE(SUBSTITUTE(_xlpm.raw,"_PIN","."),"PIN","."),_xlpm.mainPart,MID(_xlpm.cleanRaw,2,FIND(".",_xlpm.cleanRaw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7" t="str">
        <f>""</f>
        <v/>
      </c>
      <c r="J1267" t="str">
        <f t="shared" si="19"/>
        <v>Y70;VSS;;0.829999999999998;8.30999999999999;;;;</v>
      </c>
    </row>
    <row r="1268" spans="1:10">
      <c r="A1268" t="s">
        <v>5456</v>
      </c>
      <c r="B1268" t="str">
        <f>_xlfn.XLOOKUP(A1268,SITE1!$R$4:$R$1313,SITE1!$S$4:$S$1313)</f>
        <v>VSS</v>
      </c>
      <c r="C1268" t="str" cm="1">
        <f t="array" ref="C1268">_xlfn.TEXTJOIN(",",TRUE,_xlfn.UNIQUE(TRANSPOSE(_xlfn.MAP(_xlfn.XLOOKUP(A1268,SITE1!$C$4:$C$1313,SITE1!$F$4:$L$1313),_xlfn.LAMBDA(_xlpm.x,IF(_xlpm.x&lt;&gt;"",TRIM(CLEAN(LEFT(_xlpm.x,FIND(".",_xlpm.x &amp; ".")-1))),""))))))</f>
        <v/>
      </c>
      <c r="D1268">
        <v>0</v>
      </c>
      <c r="E1268">
        <v>8.3099999999999898</v>
      </c>
      <c r="F1268" t="str">
        <f>_xlfn.LET(_xlpm.raw,_xlfn.XLOOKUP(A1268,SITE1!$C$4:$C$1313,SITE1!$E$4:$E$1313),_xlpm.cleanRaw,SUBSTITUTE(SUBSTITUTE(_xlpm.raw,"_PIN","."),"PIN","."),_xlpm.mainPart,MID(_xlpm.cleanRaw,2,FIND(".",_xlpm.cleanRaw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8" t="str">
        <f>_xlfn.LET(_xlpm.raw,_xlfn.XLOOKUP(A1268,SITE3!$C$4:$C$1313,SITE3!$E$4:$E$1313),_xlpm.cleanRaw,SUBSTITUTE(SUBSTITUTE(_xlpm.raw,"_PIN","."),"PIN","."),_xlpm.mainPart,MID(_xlpm.cleanRaw,2,FIND(".",_xlpm.cleanRaw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8" t="str">
        <f>_xlfn.LET(_xlpm.raw,_xlfn.XLOOKUP(A1268,SITE5!$C$4:$C$1313,SITE5!$E$4:$E$1313),_xlpm.cleanRaw,SUBSTITUTE(SUBSTITUTE(_xlpm.raw,"_PIN","."),"PIN","."),_xlpm.mainPart,MID(_xlpm.cleanRaw,2,FIND(".",_xlpm.cleanRaw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8" t="str">
        <f>""</f>
        <v/>
      </c>
      <c r="J1268" t="str">
        <f t="shared" si="19"/>
        <v>Y72;VSS;;0;8.30999999999999;;;;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DE41-C03E-4783-B323-C47F169E5A87}">
  <sheetPr codeName="Sheet1">
    <pageSetUpPr fitToPage="1"/>
  </sheetPr>
  <dimension ref="A1:AZ1322"/>
  <sheetViews>
    <sheetView zoomScale="70" zoomScaleNormal="70" workbookViewId="0">
      <pane xSplit="3" ySplit="3" topLeftCell="D4" activePane="bottomRight" state="frozen"/>
      <selection pane="topRight" activeCell="E1" sqref="E1"/>
      <selection pane="bottomLeft" activeCell="A3" sqref="A3"/>
      <selection pane="bottomRight" activeCell="E4" sqref="E4"/>
    </sheetView>
  </sheetViews>
  <sheetFormatPr defaultRowHeight="12.75"/>
  <cols>
    <col min="1" max="1" width="6.42578125" bestFit="1" customWidth="1"/>
    <col min="2" max="2" width="61.7109375" customWidth="1"/>
    <col min="3" max="3" width="12.42578125" bestFit="1" customWidth="1"/>
    <col min="4" max="4" width="12" customWidth="1"/>
    <col min="5" max="5" width="19" customWidth="1"/>
    <col min="6" max="12" width="9.140625" style="9"/>
    <col min="13" max="14" width="14.28515625" style="31" bestFit="1" customWidth="1"/>
    <col min="15" max="15" width="15.140625" style="31" customWidth="1"/>
    <col min="16" max="16" width="14.28515625" customWidth="1"/>
    <col min="18" max="18" width="8.5703125" bestFit="1" customWidth="1"/>
    <col min="19" max="19" width="17.7109375" customWidth="1"/>
    <col min="20" max="20" width="12.85546875" bestFit="1" customWidth="1"/>
    <col min="21" max="21" width="12.7109375" bestFit="1" customWidth="1"/>
    <col min="22" max="22" width="9" bestFit="1" customWidth="1"/>
    <col min="23" max="23" width="11.85546875" bestFit="1" customWidth="1"/>
    <col min="24" max="24" width="8.5703125" bestFit="1" customWidth="1"/>
    <col min="25" max="25" width="8" bestFit="1" customWidth="1"/>
    <col min="26" max="26" width="5.85546875" customWidth="1"/>
    <col min="27" max="27" width="5.85546875" bestFit="1" customWidth="1"/>
    <col min="28" max="28" width="9.85546875" bestFit="1" customWidth="1"/>
    <col min="29" max="29" width="7.28515625" bestFit="1" customWidth="1"/>
    <col min="30" max="30" width="10.140625" customWidth="1"/>
    <col min="31" max="31" width="9.5703125" bestFit="1" customWidth="1"/>
    <col min="32" max="32" width="11.140625" bestFit="1" customWidth="1"/>
    <col min="33" max="34" width="12.5703125" bestFit="1" customWidth="1"/>
    <col min="35" max="35" width="9.5703125" bestFit="1" customWidth="1"/>
    <col min="36" max="36" width="9.28515625" bestFit="1" customWidth="1"/>
    <col min="37" max="37" width="10.7109375" bestFit="1" customWidth="1"/>
    <col min="38" max="38" width="10" bestFit="1" customWidth="1"/>
    <col min="39" max="39" width="8.28515625" bestFit="1" customWidth="1"/>
    <col min="40" max="40" width="5.5703125" bestFit="1" customWidth="1"/>
    <col min="41" max="41" width="8.85546875" bestFit="1" customWidth="1"/>
    <col min="42" max="42" width="7.85546875" bestFit="1" customWidth="1"/>
    <col min="43" max="43" width="11.7109375" bestFit="1" customWidth="1"/>
    <col min="44" max="44" width="9.140625" bestFit="1" customWidth="1"/>
    <col min="45" max="45" width="10.85546875" bestFit="1" customWidth="1"/>
    <col min="46" max="46" width="9.5703125" bestFit="1" customWidth="1"/>
    <col min="47" max="48" width="26.7109375" hidden="1" customWidth="1"/>
    <col min="49" max="49" width="13.85546875" bestFit="1" customWidth="1"/>
    <col min="51" max="51" width="15.140625" style="31" customWidth="1"/>
    <col min="52" max="52" width="11.5703125" customWidth="1"/>
  </cols>
  <sheetData>
    <row r="1" spans="1:52" ht="23.25" customHeight="1">
      <c r="O1" s="42">
        <v>42075</v>
      </c>
      <c r="P1" s="41"/>
      <c r="Q1" s="41"/>
      <c r="AY1" s="42">
        <v>42075</v>
      </c>
    </row>
    <row r="2" spans="1:52" ht="37.5" customHeight="1">
      <c r="D2" s="54"/>
      <c r="E2" s="54"/>
      <c r="P2" s="33"/>
      <c r="Q2" s="33"/>
    </row>
    <row r="3" spans="1:52" s="32" customFormat="1" ht="114.75">
      <c r="A3" s="50" t="s">
        <v>3841</v>
      </c>
      <c r="B3" s="50" t="s">
        <v>3842</v>
      </c>
      <c r="C3" s="50" t="s">
        <v>3843</v>
      </c>
      <c r="D3" s="51" t="s">
        <v>3844</v>
      </c>
      <c r="E3" s="51" t="s">
        <v>3845</v>
      </c>
      <c r="F3" s="52" t="s">
        <v>3846</v>
      </c>
      <c r="G3" s="52" t="s">
        <v>3847</v>
      </c>
      <c r="H3" s="52" t="s">
        <v>3848</v>
      </c>
      <c r="I3" s="52" t="s">
        <v>3849</v>
      </c>
      <c r="J3" s="52" t="s">
        <v>3850</v>
      </c>
      <c r="K3" s="52" t="s">
        <v>3851</v>
      </c>
      <c r="L3" s="52" t="s">
        <v>3852</v>
      </c>
      <c r="M3" s="56" t="s">
        <v>3853</v>
      </c>
      <c r="N3" s="53" t="s">
        <v>3854</v>
      </c>
      <c r="O3" s="53" t="s">
        <v>3855</v>
      </c>
      <c r="P3" s="53" t="s">
        <v>3434</v>
      </c>
      <c r="Q3" s="53" t="s">
        <v>3856</v>
      </c>
      <c r="R3" s="83" t="s">
        <v>378</v>
      </c>
      <c r="S3" s="83" t="s">
        <v>377</v>
      </c>
      <c r="T3" s="8" t="s">
        <v>9292</v>
      </c>
      <c r="U3" s="8" t="s">
        <v>3870</v>
      </c>
      <c r="V3" s="7" t="s">
        <v>3871</v>
      </c>
      <c r="W3" s="2" t="s">
        <v>376</v>
      </c>
      <c r="X3" s="84" t="s">
        <v>3872</v>
      </c>
      <c r="Y3" s="6" t="s">
        <v>3873</v>
      </c>
      <c r="Z3" s="43" t="s">
        <v>375</v>
      </c>
      <c r="AA3" s="7" t="s">
        <v>3874</v>
      </c>
      <c r="AB3" s="7" t="s">
        <v>374</v>
      </c>
      <c r="AC3" s="7" t="s">
        <v>373</v>
      </c>
      <c r="AD3" s="1" t="s">
        <v>3875</v>
      </c>
      <c r="AE3" s="1" t="s">
        <v>3876</v>
      </c>
      <c r="AF3" s="1" t="s">
        <v>372</v>
      </c>
      <c r="AG3" s="5" t="s">
        <v>371</v>
      </c>
      <c r="AH3" s="5" t="s">
        <v>370</v>
      </c>
      <c r="AI3" s="85" t="s">
        <v>369</v>
      </c>
      <c r="AJ3" s="85" t="s">
        <v>368</v>
      </c>
      <c r="AK3" s="4" t="s">
        <v>367</v>
      </c>
      <c r="AL3" s="86" t="s">
        <v>366</v>
      </c>
      <c r="AM3" s="3" t="s">
        <v>3461</v>
      </c>
      <c r="AN3" s="2" t="s">
        <v>365</v>
      </c>
      <c r="AO3" s="84" t="s">
        <v>364</v>
      </c>
      <c r="AP3" s="6" t="s">
        <v>363</v>
      </c>
      <c r="AQ3" s="43" t="s">
        <v>362</v>
      </c>
      <c r="AR3" s="5" t="s">
        <v>361</v>
      </c>
      <c r="AS3" s="4" t="s">
        <v>360</v>
      </c>
      <c r="AT3" s="86" t="s">
        <v>359</v>
      </c>
      <c r="AU3" s="3" t="s">
        <v>3877</v>
      </c>
      <c r="AV3" s="2" t="s">
        <v>358</v>
      </c>
      <c r="AW3" s="1" t="s">
        <v>357</v>
      </c>
      <c r="AY3" s="53" t="s">
        <v>3855</v>
      </c>
    </row>
    <row r="4" spans="1:52" ht="12.75" customHeight="1">
      <c r="A4">
        <v>1</v>
      </c>
      <c r="B4" s="29" t="s">
        <v>6069</v>
      </c>
      <c r="C4" s="104" t="s">
        <v>3878</v>
      </c>
      <c r="D4" s="29" t="s">
        <v>1306</v>
      </c>
      <c r="E4" s="29" t="s">
        <v>2519</v>
      </c>
      <c r="F4" s="335"/>
      <c r="G4" s="335"/>
      <c r="H4" s="335"/>
      <c r="I4" s="335"/>
      <c r="J4" s="335"/>
      <c r="K4" s="335"/>
      <c r="L4" s="335"/>
      <c r="M4" s="82" t="s">
        <v>3880</v>
      </c>
      <c r="N4" s="57">
        <v>4361.7716535433074</v>
      </c>
      <c r="O4" s="30">
        <v>4361.7716535433074</v>
      </c>
      <c r="P4" s="29" t="s">
        <v>3859</v>
      </c>
      <c r="Q4" s="29" t="str">
        <f>IFERROR(VLOOKUP(C4,#REF!,2,FALSE),"")</f>
        <v/>
      </c>
      <c r="R4" s="104" t="s">
        <v>3878</v>
      </c>
      <c r="S4" s="103" t="s">
        <v>3879</v>
      </c>
      <c r="T4" s="403">
        <v>8585.2000000000007</v>
      </c>
      <c r="U4" s="403">
        <v>-7677.15</v>
      </c>
      <c r="V4" s="123" t="s">
        <v>1</v>
      </c>
      <c r="W4" s="336" t="s">
        <v>0</v>
      </c>
      <c r="X4" s="123"/>
      <c r="Y4" s="337"/>
      <c r="Z4" s="87">
        <v>1</v>
      </c>
      <c r="AA4" s="88"/>
      <c r="AB4" s="88"/>
      <c r="AC4" s="89"/>
      <c r="AD4" s="90"/>
      <c r="AE4" s="90"/>
      <c r="AF4" s="136"/>
      <c r="AG4" s="338"/>
      <c r="AH4" s="338"/>
      <c r="AI4" s="339"/>
      <c r="AJ4" s="339"/>
      <c r="AK4" s="91"/>
      <c r="AL4" s="92"/>
      <c r="AM4" s="93"/>
      <c r="AN4" s="340"/>
      <c r="AO4" s="341"/>
      <c r="AP4" s="336"/>
      <c r="AQ4" s="342"/>
      <c r="AR4" s="343"/>
      <c r="AS4" s="342"/>
      <c r="AT4" s="94"/>
      <c r="AU4" s="341"/>
      <c r="AV4" s="136"/>
      <c r="AW4" s="339"/>
      <c r="AY4" s="30">
        <v>4361.7716535433074</v>
      </c>
      <c r="AZ4" s="31">
        <f t="shared" ref="AZ4:AZ67" si="0">-AY4+O4</f>
        <v>0</v>
      </c>
    </row>
    <row r="5" spans="1:52" ht="12.75" customHeight="1">
      <c r="A5">
        <v>2</v>
      </c>
      <c r="B5" s="29" t="s">
        <v>6070</v>
      </c>
      <c r="C5" s="104" t="s">
        <v>3881</v>
      </c>
      <c r="D5" s="29" t="s">
        <v>1247</v>
      </c>
      <c r="E5" s="29" t="s">
        <v>2578</v>
      </c>
      <c r="F5" s="335"/>
      <c r="G5" s="335"/>
      <c r="H5" s="335"/>
      <c r="I5" s="335"/>
      <c r="J5" s="335"/>
      <c r="K5" s="335"/>
      <c r="L5" s="335"/>
      <c r="M5" s="82" t="s">
        <v>3880</v>
      </c>
      <c r="N5" s="57">
        <v>4175.6535433070867</v>
      </c>
      <c r="O5" s="30">
        <v>4175.6535433070867</v>
      </c>
      <c r="P5" s="29" t="s">
        <v>3455</v>
      </c>
      <c r="Q5" s="29" t="str">
        <f>IFERROR(VLOOKUP(C5,#REF!,2,FALSE),"")</f>
        <v/>
      </c>
      <c r="R5" s="104" t="s">
        <v>3881</v>
      </c>
      <c r="S5" s="103" t="s">
        <v>3882</v>
      </c>
      <c r="T5" s="403">
        <v>8585.2000000000007</v>
      </c>
      <c r="U5" s="403">
        <v>-8667.75</v>
      </c>
      <c r="V5" s="123" t="s">
        <v>1</v>
      </c>
      <c r="W5" s="336" t="s">
        <v>0</v>
      </c>
      <c r="X5" s="123"/>
      <c r="Y5" s="337"/>
      <c r="Z5" s="87">
        <v>1</v>
      </c>
      <c r="AA5" s="88"/>
      <c r="AB5" s="88"/>
      <c r="AC5" s="89"/>
      <c r="AD5" s="90"/>
      <c r="AE5" s="90"/>
      <c r="AF5" s="136"/>
      <c r="AG5" s="338"/>
      <c r="AH5" s="338"/>
      <c r="AI5" s="339"/>
      <c r="AJ5" s="339"/>
      <c r="AK5" s="91"/>
      <c r="AL5" s="92"/>
      <c r="AM5" s="93"/>
      <c r="AN5" s="340"/>
      <c r="AO5" s="341"/>
      <c r="AP5" s="336"/>
      <c r="AQ5" s="342"/>
      <c r="AR5" s="343"/>
      <c r="AS5" s="342"/>
      <c r="AT5" s="94"/>
      <c r="AU5" s="341"/>
      <c r="AV5" s="136"/>
      <c r="AW5" s="339"/>
      <c r="AY5" s="30">
        <v>4175.6535433070867</v>
      </c>
      <c r="AZ5" s="31">
        <f t="shared" si="0"/>
        <v>0</v>
      </c>
    </row>
    <row r="6" spans="1:52" ht="12.75" customHeight="1">
      <c r="A6">
        <v>3</v>
      </c>
      <c r="B6" s="29" t="s">
        <v>8929</v>
      </c>
      <c r="C6" s="104" t="s">
        <v>3883</v>
      </c>
      <c r="D6" s="29" t="s">
        <v>1269</v>
      </c>
      <c r="E6" s="29" t="s">
        <v>2556</v>
      </c>
      <c r="F6" s="335"/>
      <c r="G6" s="335"/>
      <c r="H6" s="335"/>
      <c r="I6" s="335"/>
      <c r="J6" s="335"/>
      <c r="K6" s="335"/>
      <c r="L6" s="335"/>
      <c r="M6" s="82" t="s">
        <v>3880</v>
      </c>
      <c r="N6" s="57">
        <v>4351.4370078740158</v>
      </c>
      <c r="O6" s="30">
        <v>4351.4370078740158</v>
      </c>
      <c r="P6" s="29" t="s">
        <v>3455</v>
      </c>
      <c r="Q6" s="29" t="str">
        <f>IFERROR(VLOOKUP(C6,#REF!,2,FALSE),"")</f>
        <v/>
      </c>
      <c r="R6" s="104" t="s">
        <v>3883</v>
      </c>
      <c r="S6" s="103" t="s">
        <v>3884</v>
      </c>
      <c r="T6" s="403">
        <v>7726.68</v>
      </c>
      <c r="U6" s="403">
        <v>-9163.0499999999993</v>
      </c>
      <c r="V6" s="123" t="s">
        <v>1</v>
      </c>
      <c r="W6" s="336" t="s">
        <v>0</v>
      </c>
      <c r="X6" s="123"/>
      <c r="Y6" s="337"/>
      <c r="Z6" s="87">
        <v>1</v>
      </c>
      <c r="AA6" s="88"/>
      <c r="AB6" s="88"/>
      <c r="AC6" s="89"/>
      <c r="AD6" s="90"/>
      <c r="AE6" s="90"/>
      <c r="AF6" s="136"/>
      <c r="AG6" s="338"/>
      <c r="AH6" s="338"/>
      <c r="AI6" s="339"/>
      <c r="AJ6" s="339"/>
      <c r="AK6" s="91"/>
      <c r="AL6" s="92"/>
      <c r="AM6" s="93"/>
      <c r="AN6" s="340"/>
      <c r="AO6" s="341"/>
      <c r="AP6" s="336"/>
      <c r="AQ6" s="342"/>
      <c r="AR6" s="343"/>
      <c r="AS6" s="342"/>
      <c r="AT6" s="94"/>
      <c r="AU6" s="341"/>
      <c r="AV6" s="136"/>
      <c r="AW6" s="339"/>
      <c r="AY6" s="30">
        <v>4351.4370078740158</v>
      </c>
      <c r="AZ6" s="31">
        <f t="shared" si="0"/>
        <v>0</v>
      </c>
    </row>
    <row r="7" spans="1:52" ht="12.75" customHeight="1">
      <c r="A7">
        <v>4</v>
      </c>
      <c r="B7" s="29" t="s">
        <v>6071</v>
      </c>
      <c r="C7" s="104" t="s">
        <v>3885</v>
      </c>
      <c r="D7" s="29" t="s">
        <v>1314</v>
      </c>
      <c r="E7" s="29" t="s">
        <v>2511</v>
      </c>
      <c r="F7" s="335"/>
      <c r="G7" s="335"/>
      <c r="H7" s="335"/>
      <c r="I7" s="335"/>
      <c r="J7" s="335"/>
      <c r="K7" s="335"/>
      <c r="L7" s="335"/>
      <c r="M7" s="82" t="s">
        <v>3880</v>
      </c>
      <c r="N7" s="57">
        <v>5310.9094488188975</v>
      </c>
      <c r="O7" s="30">
        <v>5310.9094488188975</v>
      </c>
      <c r="P7" s="29" t="s">
        <v>3862</v>
      </c>
      <c r="Q7" s="29" t="str">
        <f>IFERROR(VLOOKUP(C7,#REF!,2,FALSE),"")</f>
        <v/>
      </c>
      <c r="R7" s="104" t="s">
        <v>3885</v>
      </c>
      <c r="S7" s="104" t="s">
        <v>3886</v>
      </c>
      <c r="T7" s="403">
        <v>8585.2000000000007</v>
      </c>
      <c r="U7" s="403">
        <v>-5695.95</v>
      </c>
      <c r="V7" s="123" t="s">
        <v>1</v>
      </c>
      <c r="W7" s="336" t="s">
        <v>0</v>
      </c>
      <c r="X7" s="123"/>
      <c r="Y7" s="337"/>
      <c r="Z7" s="87">
        <v>1</v>
      </c>
      <c r="AA7" s="88"/>
      <c r="AB7" s="88"/>
      <c r="AC7" s="89"/>
      <c r="AD7" s="90"/>
      <c r="AE7" s="90"/>
      <c r="AF7" s="136"/>
      <c r="AG7" s="338"/>
      <c r="AH7" s="338"/>
      <c r="AI7" s="339"/>
      <c r="AJ7" s="339"/>
      <c r="AK7" s="91"/>
      <c r="AL7" s="92"/>
      <c r="AM7" s="93"/>
      <c r="AN7" s="340"/>
      <c r="AO7" s="341"/>
      <c r="AP7" s="336"/>
      <c r="AQ7" s="342"/>
      <c r="AR7" s="343"/>
      <c r="AS7" s="342"/>
      <c r="AT7" s="94"/>
      <c r="AU7" s="341"/>
      <c r="AV7" s="136"/>
      <c r="AW7" s="339"/>
      <c r="AY7" s="30">
        <v>5310.9094488188975</v>
      </c>
      <c r="AZ7" s="31">
        <f t="shared" si="0"/>
        <v>0</v>
      </c>
    </row>
    <row r="8" spans="1:52" ht="12.75" customHeight="1">
      <c r="A8">
        <v>5</v>
      </c>
      <c r="B8" s="29" t="s">
        <v>8930</v>
      </c>
      <c r="C8" s="104" t="s">
        <v>3695</v>
      </c>
      <c r="D8" s="29" t="s">
        <v>1273</v>
      </c>
      <c r="E8" s="29" t="s">
        <v>2552</v>
      </c>
      <c r="F8" s="335"/>
      <c r="G8" s="335"/>
      <c r="H8" s="335"/>
      <c r="I8" s="335"/>
      <c r="J8" s="335"/>
      <c r="K8" s="335"/>
      <c r="L8" s="335"/>
      <c r="M8" s="82" t="s">
        <v>3880</v>
      </c>
      <c r="N8" s="57">
        <v>5256.0629921259842</v>
      </c>
      <c r="O8" s="30">
        <v>5256.0629921259842</v>
      </c>
      <c r="P8" s="29" t="s">
        <v>3862</v>
      </c>
      <c r="Q8" s="29" t="str">
        <f>IFERROR(VLOOKUP(C8,#REF!,2,FALSE),"")</f>
        <v/>
      </c>
      <c r="R8" s="104" t="s">
        <v>3695</v>
      </c>
      <c r="S8" s="103" t="s">
        <v>3887</v>
      </c>
      <c r="T8" s="403">
        <v>6009.64</v>
      </c>
      <c r="U8" s="403">
        <v>-6191.25</v>
      </c>
      <c r="V8" s="123" t="s">
        <v>1</v>
      </c>
      <c r="W8" s="336" t="s">
        <v>0</v>
      </c>
      <c r="X8" s="123"/>
      <c r="Y8" s="337"/>
      <c r="Z8" s="87">
        <v>1</v>
      </c>
      <c r="AA8" s="88"/>
      <c r="AB8" s="88"/>
      <c r="AC8" s="89"/>
      <c r="AD8" s="90"/>
      <c r="AE8" s="90"/>
      <c r="AF8" s="136"/>
      <c r="AG8" s="338"/>
      <c r="AH8" s="338"/>
      <c r="AI8" s="339"/>
      <c r="AJ8" s="339"/>
      <c r="AK8" s="91"/>
      <c r="AL8" s="92"/>
      <c r="AM8" s="93"/>
      <c r="AN8" s="340"/>
      <c r="AO8" s="341"/>
      <c r="AP8" s="336"/>
      <c r="AQ8" s="342"/>
      <c r="AR8" s="343"/>
      <c r="AS8" s="342"/>
      <c r="AT8" s="94"/>
      <c r="AU8" s="341"/>
      <c r="AV8" s="136"/>
      <c r="AW8" s="339"/>
      <c r="AY8" s="30">
        <v>5256.0629921259842</v>
      </c>
      <c r="AZ8" s="31">
        <f t="shared" si="0"/>
        <v>0</v>
      </c>
    </row>
    <row r="9" spans="1:52" ht="12.75" customHeight="1">
      <c r="A9">
        <v>6</v>
      </c>
      <c r="B9" s="29" t="s">
        <v>6072</v>
      </c>
      <c r="C9" s="104" t="s">
        <v>3888</v>
      </c>
      <c r="D9" s="29" t="s">
        <v>1200</v>
      </c>
      <c r="E9" s="29" t="s">
        <v>2625</v>
      </c>
      <c r="F9" s="335"/>
      <c r="G9" s="335"/>
      <c r="H9" s="335"/>
      <c r="I9" s="335"/>
      <c r="J9" s="335"/>
      <c r="K9" s="335"/>
      <c r="L9" s="335"/>
      <c r="M9" s="82" t="s">
        <v>3880</v>
      </c>
      <c r="N9" s="57">
        <v>4561.1220472440946</v>
      </c>
      <c r="O9" s="30">
        <v>4561.1220472440946</v>
      </c>
      <c r="P9" s="29" t="s">
        <v>3456</v>
      </c>
      <c r="Q9" s="29" t="str">
        <f>IFERROR(VLOOKUP(C9,#REF!,2,FALSE),"")</f>
        <v/>
      </c>
      <c r="R9" s="104" t="s">
        <v>3888</v>
      </c>
      <c r="S9" s="103" t="s">
        <v>3889</v>
      </c>
      <c r="T9" s="403">
        <v>7726.68</v>
      </c>
      <c r="U9" s="403">
        <v>-10153.65</v>
      </c>
      <c r="V9" s="123" t="s">
        <v>1</v>
      </c>
      <c r="W9" s="336" t="s">
        <v>0</v>
      </c>
      <c r="X9" s="123"/>
      <c r="Y9" s="337"/>
      <c r="Z9" s="87">
        <v>1</v>
      </c>
      <c r="AA9" s="88"/>
      <c r="AB9" s="88"/>
      <c r="AC9" s="89"/>
      <c r="AD9" s="90"/>
      <c r="AE9" s="90"/>
      <c r="AF9" s="136"/>
      <c r="AG9" s="338"/>
      <c r="AH9" s="338"/>
      <c r="AI9" s="339"/>
      <c r="AJ9" s="339"/>
      <c r="AK9" s="91"/>
      <c r="AL9" s="92"/>
      <c r="AM9" s="93"/>
      <c r="AN9" s="340"/>
      <c r="AO9" s="341"/>
      <c r="AP9" s="336"/>
      <c r="AQ9" s="342"/>
      <c r="AR9" s="343"/>
      <c r="AS9" s="342"/>
      <c r="AT9" s="94"/>
      <c r="AU9" s="341"/>
      <c r="AV9" s="136"/>
      <c r="AW9" s="339"/>
      <c r="AY9" s="30">
        <v>4561.1220472440946</v>
      </c>
      <c r="AZ9" s="31">
        <f t="shared" si="0"/>
        <v>0</v>
      </c>
    </row>
    <row r="10" spans="1:52" ht="12.75" customHeight="1">
      <c r="A10">
        <v>7</v>
      </c>
      <c r="B10" s="29" t="s">
        <v>6066</v>
      </c>
      <c r="C10" s="104" t="s">
        <v>3694</v>
      </c>
      <c r="D10" s="29" t="s">
        <v>1240</v>
      </c>
      <c r="E10" s="29" t="s">
        <v>2585</v>
      </c>
      <c r="F10" s="335"/>
      <c r="G10" s="335"/>
      <c r="H10" s="344"/>
      <c r="I10" s="344"/>
      <c r="J10" s="344"/>
      <c r="K10" s="344"/>
      <c r="L10" s="335"/>
      <c r="M10" s="82" t="s">
        <v>3880</v>
      </c>
      <c r="N10" s="57">
        <v>5097.7559055118118</v>
      </c>
      <c r="O10" s="30">
        <v>5097.7559055118118</v>
      </c>
      <c r="P10" s="29" t="s">
        <v>3862</v>
      </c>
      <c r="Q10" s="29"/>
      <c r="R10" s="104" t="s">
        <v>3694</v>
      </c>
      <c r="S10" s="103" t="s">
        <v>3890</v>
      </c>
      <c r="T10" s="403">
        <v>7726.68</v>
      </c>
      <c r="U10" s="403">
        <v>-6191.25</v>
      </c>
      <c r="V10" s="123" t="s">
        <v>1</v>
      </c>
      <c r="W10" s="336" t="s">
        <v>0</v>
      </c>
      <c r="X10" s="123"/>
      <c r="Y10" s="337"/>
      <c r="Z10" s="87">
        <v>1</v>
      </c>
      <c r="AA10" s="88"/>
      <c r="AB10" s="88"/>
      <c r="AC10" s="89"/>
      <c r="AD10" s="90"/>
      <c r="AE10" s="90"/>
      <c r="AF10" s="136"/>
      <c r="AG10" s="338"/>
      <c r="AH10" s="338"/>
      <c r="AI10" s="339"/>
      <c r="AJ10" s="339"/>
      <c r="AK10" s="91"/>
      <c r="AL10" s="92"/>
      <c r="AM10" s="93"/>
      <c r="AN10" s="340"/>
      <c r="AO10" s="341"/>
      <c r="AP10" s="336"/>
      <c r="AQ10" s="342"/>
      <c r="AR10" s="343"/>
      <c r="AS10" s="342"/>
      <c r="AT10" s="94"/>
      <c r="AU10" s="341"/>
      <c r="AV10" s="136"/>
      <c r="AW10" s="339"/>
      <c r="AY10" s="30">
        <v>5097.7559055118118</v>
      </c>
      <c r="AZ10" s="31">
        <f t="shared" si="0"/>
        <v>0</v>
      </c>
    </row>
    <row r="11" spans="1:52" ht="12.75" customHeight="1">
      <c r="A11">
        <v>8</v>
      </c>
      <c r="B11" s="29" t="s">
        <v>6067</v>
      </c>
      <c r="C11" s="104" t="s">
        <v>3517</v>
      </c>
      <c r="D11" s="29" t="s">
        <v>1308</v>
      </c>
      <c r="E11" s="29" t="s">
        <v>2517</v>
      </c>
      <c r="F11" s="335"/>
      <c r="G11" s="335"/>
      <c r="H11" s="344"/>
      <c r="I11" s="344"/>
      <c r="J11" s="344"/>
      <c r="K11" s="344"/>
      <c r="L11" s="335"/>
      <c r="M11" s="82" t="s">
        <v>3880</v>
      </c>
      <c r="N11" s="57">
        <v>4608.8031496062995</v>
      </c>
      <c r="O11" s="30">
        <v>4608.8031496062995</v>
      </c>
      <c r="P11" s="29" t="s">
        <v>3859</v>
      </c>
      <c r="Q11" s="29"/>
      <c r="R11" s="104" t="s">
        <v>3517</v>
      </c>
      <c r="S11" s="103" t="s">
        <v>3891</v>
      </c>
      <c r="T11" s="403">
        <v>7726.68</v>
      </c>
      <c r="U11" s="403">
        <v>-7181.85</v>
      </c>
      <c r="V11" s="123" t="s">
        <v>1</v>
      </c>
      <c r="W11" s="336" t="s">
        <v>0</v>
      </c>
      <c r="X11" s="123"/>
      <c r="Y11" s="337"/>
      <c r="Z11" s="87">
        <v>1</v>
      </c>
      <c r="AA11" s="88"/>
      <c r="AB11" s="88"/>
      <c r="AC11" s="89"/>
      <c r="AD11" s="90"/>
      <c r="AE11" s="90"/>
      <c r="AF11" s="136"/>
      <c r="AG11" s="338"/>
      <c r="AH11" s="338"/>
      <c r="AI11" s="339"/>
      <c r="AJ11" s="339"/>
      <c r="AK11" s="91"/>
      <c r="AL11" s="92"/>
      <c r="AM11" s="93"/>
      <c r="AN11" s="340"/>
      <c r="AO11" s="341"/>
      <c r="AP11" s="336"/>
      <c r="AQ11" s="342"/>
      <c r="AR11" s="343"/>
      <c r="AS11" s="342"/>
      <c r="AT11" s="94"/>
      <c r="AU11" s="341"/>
      <c r="AV11" s="136"/>
      <c r="AW11" s="339"/>
      <c r="AY11" s="30">
        <v>4608.8031496062995</v>
      </c>
      <c r="AZ11" s="31">
        <f t="shared" si="0"/>
        <v>0</v>
      </c>
    </row>
    <row r="12" spans="1:52" ht="12.75" customHeight="1">
      <c r="A12">
        <v>9</v>
      </c>
      <c r="B12" s="29" t="s">
        <v>6068</v>
      </c>
      <c r="C12" s="104" t="s">
        <v>3892</v>
      </c>
      <c r="D12" s="29" t="s">
        <v>1241</v>
      </c>
      <c r="E12" s="29" t="s">
        <v>2584</v>
      </c>
      <c r="F12" s="335"/>
      <c r="G12" s="335"/>
      <c r="H12" s="344"/>
      <c r="I12" s="344"/>
      <c r="J12" s="344"/>
      <c r="K12" s="344"/>
      <c r="L12" s="335"/>
      <c r="M12" s="82" t="s">
        <v>3880</v>
      </c>
      <c r="N12" s="57">
        <v>5207.1653543307093</v>
      </c>
      <c r="O12" s="30">
        <v>5207.1653543307093</v>
      </c>
      <c r="P12" s="29" t="s">
        <v>3862</v>
      </c>
      <c r="Q12" s="29"/>
      <c r="R12" s="104" t="s">
        <v>3892</v>
      </c>
      <c r="S12" s="103" t="s">
        <v>3893</v>
      </c>
      <c r="T12" s="403">
        <v>6868.16</v>
      </c>
      <c r="U12" s="403">
        <v>-5695.95</v>
      </c>
      <c r="V12" s="123" t="s">
        <v>1</v>
      </c>
      <c r="W12" s="336" t="s">
        <v>0</v>
      </c>
      <c r="X12" s="123"/>
      <c r="Y12" s="337"/>
      <c r="Z12" s="87">
        <v>1</v>
      </c>
      <c r="AA12" s="88"/>
      <c r="AB12" s="88"/>
      <c r="AC12" s="89"/>
      <c r="AD12" s="345"/>
      <c r="AE12" s="90"/>
      <c r="AF12" s="136"/>
      <c r="AG12" s="338"/>
      <c r="AH12" s="338"/>
      <c r="AI12" s="339"/>
      <c r="AJ12" s="339"/>
      <c r="AK12" s="91"/>
      <c r="AL12" s="92"/>
      <c r="AM12" s="93"/>
      <c r="AN12" s="340"/>
      <c r="AO12" s="341"/>
      <c r="AP12" s="336"/>
      <c r="AQ12" s="342"/>
      <c r="AR12" s="343"/>
      <c r="AS12" s="342"/>
      <c r="AT12" s="94"/>
      <c r="AU12" s="341"/>
      <c r="AV12" s="136"/>
      <c r="AW12" s="339"/>
      <c r="AY12" s="30">
        <v>5207.1653543307093</v>
      </c>
      <c r="AZ12" s="31">
        <f t="shared" si="0"/>
        <v>0</v>
      </c>
    </row>
    <row r="13" spans="1:52" ht="12.75" customHeight="1">
      <c r="A13">
        <v>10</v>
      </c>
      <c r="B13" s="29" t="s">
        <v>9035</v>
      </c>
      <c r="C13" s="104" t="s">
        <v>3894</v>
      </c>
      <c r="D13" s="29" t="s">
        <v>3880</v>
      </c>
      <c r="E13" s="29" t="s">
        <v>3880</v>
      </c>
      <c r="F13" s="335"/>
      <c r="G13" s="335"/>
      <c r="H13" s="344"/>
      <c r="I13" s="344"/>
      <c r="J13" s="344"/>
      <c r="K13" s="344"/>
      <c r="L13" s="335"/>
      <c r="M13" s="82" t="s">
        <v>3880</v>
      </c>
      <c r="N13" s="57"/>
      <c r="O13" s="30"/>
      <c r="P13" s="29"/>
      <c r="Q13" s="29"/>
      <c r="R13" s="104" t="s">
        <v>3894</v>
      </c>
      <c r="S13" s="103" t="s">
        <v>3895</v>
      </c>
      <c r="T13" s="403">
        <v>-15497.2</v>
      </c>
      <c r="U13" s="403">
        <v>-12497.2</v>
      </c>
      <c r="V13" s="123" t="s">
        <v>2</v>
      </c>
      <c r="W13" s="336"/>
      <c r="X13" s="123"/>
      <c r="Y13" s="337"/>
      <c r="Z13" s="87"/>
      <c r="AA13" s="88"/>
      <c r="AB13" s="88"/>
      <c r="AC13" s="88"/>
      <c r="AD13" s="90"/>
      <c r="AE13" s="90"/>
      <c r="AF13" s="136"/>
      <c r="AG13" s="338"/>
      <c r="AH13" s="338"/>
      <c r="AI13" s="339"/>
      <c r="AJ13" s="339"/>
      <c r="AK13" s="91"/>
      <c r="AL13" s="92"/>
      <c r="AM13" s="93"/>
      <c r="AN13" s="340"/>
      <c r="AO13" s="341"/>
      <c r="AP13" s="336"/>
      <c r="AQ13" s="342"/>
      <c r="AR13" s="343"/>
      <c r="AS13" s="342"/>
      <c r="AT13" s="94"/>
      <c r="AU13" s="341"/>
      <c r="AV13" s="136"/>
      <c r="AW13" s="339"/>
      <c r="AY13" s="30"/>
      <c r="AZ13" s="31">
        <f t="shared" si="0"/>
        <v>0</v>
      </c>
    </row>
    <row r="14" spans="1:52" ht="12.75" customHeight="1">
      <c r="A14">
        <v>11</v>
      </c>
      <c r="B14" s="29" t="s">
        <v>6078</v>
      </c>
      <c r="C14" s="104" t="s">
        <v>250</v>
      </c>
      <c r="D14" s="29" t="s">
        <v>1160</v>
      </c>
      <c r="E14" s="29" t="s">
        <v>2665</v>
      </c>
      <c r="F14" s="335"/>
      <c r="G14" s="335"/>
      <c r="H14" s="344"/>
      <c r="I14" s="344"/>
      <c r="J14" s="344"/>
      <c r="K14" s="344"/>
      <c r="L14" s="335"/>
      <c r="M14" s="82" t="s">
        <v>3880</v>
      </c>
      <c r="N14" s="57">
        <v>4996.9921259842522</v>
      </c>
      <c r="O14" s="30">
        <v>4996.9921259842522</v>
      </c>
      <c r="P14" s="29" t="s">
        <v>3456</v>
      </c>
      <c r="Q14" s="29"/>
      <c r="R14" s="104" t="s">
        <v>250</v>
      </c>
      <c r="S14" s="104" t="s">
        <v>3896</v>
      </c>
      <c r="T14" s="403">
        <v>3500</v>
      </c>
      <c r="U14" s="403">
        <v>-12895</v>
      </c>
      <c r="V14" s="123" t="s">
        <v>1</v>
      </c>
      <c r="W14" s="336" t="s">
        <v>0</v>
      </c>
      <c r="X14" s="123"/>
      <c r="Y14" s="337"/>
      <c r="Z14" s="87">
        <v>1</v>
      </c>
      <c r="AA14" s="88" t="s">
        <v>3897</v>
      </c>
      <c r="AB14" s="88">
        <v>2.5</v>
      </c>
      <c r="AC14" s="88">
        <v>100</v>
      </c>
      <c r="AD14" s="136"/>
      <c r="AE14" s="136"/>
      <c r="AF14" s="136"/>
      <c r="AG14" s="338"/>
      <c r="AH14" s="338"/>
      <c r="AI14" s="339"/>
      <c r="AJ14" s="339"/>
      <c r="AK14" s="91"/>
      <c r="AL14" s="92"/>
      <c r="AM14" s="93"/>
      <c r="AN14" s="340"/>
      <c r="AO14" s="341"/>
      <c r="AP14" s="336"/>
      <c r="AQ14" s="342"/>
      <c r="AR14" s="343"/>
      <c r="AS14" s="342"/>
      <c r="AT14" s="94"/>
      <c r="AU14" s="341"/>
      <c r="AV14" s="136"/>
      <c r="AW14" s="339"/>
      <c r="AY14" s="30">
        <v>4996.9921259842522</v>
      </c>
      <c r="AZ14" s="31">
        <f t="shared" si="0"/>
        <v>0</v>
      </c>
    </row>
    <row r="15" spans="1:52" ht="12.75" customHeight="1">
      <c r="A15">
        <v>12</v>
      </c>
      <c r="B15" s="29" t="s">
        <v>6079</v>
      </c>
      <c r="C15" s="104" t="s">
        <v>268</v>
      </c>
      <c r="D15" s="29" t="s">
        <v>1158</v>
      </c>
      <c r="E15" s="29" t="s">
        <v>2667</v>
      </c>
      <c r="F15" s="335"/>
      <c r="G15" s="335"/>
      <c r="H15" s="344"/>
      <c r="I15" s="344"/>
      <c r="J15" s="344"/>
      <c r="K15" s="344"/>
      <c r="L15" s="335"/>
      <c r="M15" s="82" t="s">
        <v>3880</v>
      </c>
      <c r="N15" s="57">
        <v>4996.9960629921261</v>
      </c>
      <c r="O15" s="30">
        <v>4996.9960629921261</v>
      </c>
      <c r="P15" s="29" t="s">
        <v>3456</v>
      </c>
      <c r="Q15" s="29"/>
      <c r="R15" s="104" t="s">
        <v>268</v>
      </c>
      <c r="S15" s="104" t="s">
        <v>3898</v>
      </c>
      <c r="T15" s="403">
        <v>3500</v>
      </c>
      <c r="U15" s="403">
        <v>-12065</v>
      </c>
      <c r="V15" s="123" t="s">
        <v>1</v>
      </c>
      <c r="W15" s="336" t="s">
        <v>0</v>
      </c>
      <c r="X15" s="123"/>
      <c r="Y15" s="337"/>
      <c r="Z15" s="87">
        <v>1</v>
      </c>
      <c r="AA15" s="88" t="s">
        <v>3897</v>
      </c>
      <c r="AB15" s="88">
        <v>2.5</v>
      </c>
      <c r="AC15" s="88">
        <v>100</v>
      </c>
      <c r="AD15" s="136"/>
      <c r="AE15" s="136"/>
      <c r="AF15" s="136"/>
      <c r="AG15" s="338"/>
      <c r="AH15" s="338"/>
      <c r="AI15" s="339"/>
      <c r="AJ15" s="339"/>
      <c r="AK15" s="91"/>
      <c r="AL15" s="92"/>
      <c r="AM15" s="93"/>
      <c r="AN15" s="340"/>
      <c r="AO15" s="341"/>
      <c r="AP15" s="336"/>
      <c r="AQ15" s="342"/>
      <c r="AR15" s="343"/>
      <c r="AS15" s="342"/>
      <c r="AT15" s="94"/>
      <c r="AU15" s="341"/>
      <c r="AV15" s="136"/>
      <c r="AW15" s="339"/>
      <c r="AY15" s="30">
        <v>4996.9960629921261</v>
      </c>
      <c r="AZ15" s="31">
        <f t="shared" si="0"/>
        <v>0</v>
      </c>
    </row>
    <row r="16" spans="1:52" ht="12.75" customHeight="1">
      <c r="A16">
        <v>13</v>
      </c>
      <c r="B16" s="29" t="s">
        <v>6080</v>
      </c>
      <c r="C16" s="104" t="s">
        <v>3899</v>
      </c>
      <c r="D16" s="29" t="s">
        <v>1164</v>
      </c>
      <c r="E16" s="29" t="s">
        <v>2661</v>
      </c>
      <c r="F16" s="335"/>
      <c r="G16" s="335"/>
      <c r="H16" s="344"/>
      <c r="I16" s="344"/>
      <c r="J16" s="344"/>
      <c r="K16" s="344"/>
      <c r="L16" s="335"/>
      <c r="M16" s="82" t="s">
        <v>3880</v>
      </c>
      <c r="N16" s="57">
        <v>4897.322834645669</v>
      </c>
      <c r="O16" s="30">
        <v>4897.322834645669</v>
      </c>
      <c r="P16" s="29" t="s">
        <v>3458</v>
      </c>
      <c r="Q16" s="29"/>
      <c r="R16" s="104" t="s">
        <v>3899</v>
      </c>
      <c r="S16" s="103" t="s">
        <v>3900</v>
      </c>
      <c r="T16" s="403">
        <v>-500</v>
      </c>
      <c r="U16" s="403">
        <v>-12895</v>
      </c>
      <c r="V16" s="123" t="s">
        <v>1</v>
      </c>
      <c r="W16" s="336" t="s">
        <v>0</v>
      </c>
      <c r="X16" s="123"/>
      <c r="Y16" s="337"/>
      <c r="Z16" s="87">
        <v>1</v>
      </c>
      <c r="AA16" s="95" t="s">
        <v>3901</v>
      </c>
      <c r="AB16" s="88">
        <v>2.5</v>
      </c>
      <c r="AC16" s="88">
        <v>100</v>
      </c>
      <c r="AD16" s="136"/>
      <c r="AE16" s="136"/>
      <c r="AF16" s="136"/>
      <c r="AG16" s="338"/>
      <c r="AH16" s="338"/>
      <c r="AI16" s="339"/>
      <c r="AJ16" s="339"/>
      <c r="AK16" s="91"/>
      <c r="AL16" s="92"/>
      <c r="AM16" s="93"/>
      <c r="AN16" s="340"/>
      <c r="AO16" s="341"/>
      <c r="AP16" s="336"/>
      <c r="AQ16" s="342"/>
      <c r="AR16" s="343"/>
      <c r="AS16" s="342"/>
      <c r="AT16" s="94"/>
      <c r="AU16" s="341"/>
      <c r="AV16" s="136"/>
      <c r="AW16" s="339"/>
      <c r="AY16" s="30">
        <v>4897.322834645669</v>
      </c>
      <c r="AZ16" s="31">
        <f t="shared" si="0"/>
        <v>0</v>
      </c>
    </row>
    <row r="17" spans="1:52" ht="12.75" customHeight="1">
      <c r="A17">
        <v>14</v>
      </c>
      <c r="B17" s="29" t="s">
        <v>6081</v>
      </c>
      <c r="C17" s="104" t="s">
        <v>3902</v>
      </c>
      <c r="D17" s="29" t="s">
        <v>1162</v>
      </c>
      <c r="E17" s="29" t="s">
        <v>2663</v>
      </c>
      <c r="F17" s="335"/>
      <c r="G17" s="335"/>
      <c r="H17" s="344"/>
      <c r="I17" s="344"/>
      <c r="J17" s="344"/>
      <c r="K17" s="344"/>
      <c r="L17" s="335"/>
      <c r="M17" s="82" t="s">
        <v>3880</v>
      </c>
      <c r="N17" s="57">
        <v>4897.318897637796</v>
      </c>
      <c r="O17" s="30">
        <v>4897.318897637796</v>
      </c>
      <c r="P17" s="29" t="s">
        <v>3458</v>
      </c>
      <c r="Q17" s="29"/>
      <c r="R17" s="104" t="s">
        <v>3902</v>
      </c>
      <c r="S17" s="103" t="s">
        <v>3903</v>
      </c>
      <c r="T17" s="403">
        <v>-500</v>
      </c>
      <c r="U17" s="403">
        <v>-12065</v>
      </c>
      <c r="V17" s="123" t="s">
        <v>1</v>
      </c>
      <c r="W17" s="336" t="s">
        <v>0</v>
      </c>
      <c r="X17" s="123"/>
      <c r="Y17" s="337"/>
      <c r="Z17" s="87">
        <v>1</v>
      </c>
      <c r="AA17" s="95" t="s">
        <v>3901</v>
      </c>
      <c r="AB17" s="88">
        <v>2.5</v>
      </c>
      <c r="AC17" s="88">
        <v>100</v>
      </c>
      <c r="AD17" s="136"/>
      <c r="AE17" s="136"/>
      <c r="AF17" s="136"/>
      <c r="AG17" s="338"/>
      <c r="AH17" s="338"/>
      <c r="AI17" s="339"/>
      <c r="AJ17" s="339"/>
      <c r="AK17" s="91"/>
      <c r="AL17" s="92"/>
      <c r="AM17" s="93"/>
      <c r="AN17" s="340"/>
      <c r="AO17" s="341"/>
      <c r="AP17" s="336"/>
      <c r="AQ17" s="342"/>
      <c r="AR17" s="343"/>
      <c r="AS17" s="342"/>
      <c r="AT17" s="94"/>
      <c r="AU17" s="341"/>
      <c r="AV17" s="136"/>
      <c r="AW17" s="339"/>
      <c r="AY17" s="30">
        <v>4897.318897637796</v>
      </c>
      <c r="AZ17" s="31">
        <f t="shared" si="0"/>
        <v>0</v>
      </c>
    </row>
    <row r="18" spans="1:52" ht="12.75" customHeight="1">
      <c r="A18">
        <v>15</v>
      </c>
      <c r="B18" s="29" t="s">
        <v>6082</v>
      </c>
      <c r="C18" s="104" t="s">
        <v>248</v>
      </c>
      <c r="D18" s="29" t="s">
        <v>1163</v>
      </c>
      <c r="E18" s="29" t="s">
        <v>2662</v>
      </c>
      <c r="F18" s="335"/>
      <c r="G18" s="335"/>
      <c r="H18" s="344"/>
      <c r="I18" s="344"/>
      <c r="J18" s="344"/>
      <c r="K18" s="344"/>
      <c r="L18" s="335"/>
      <c r="M18" s="82" t="s">
        <v>3880</v>
      </c>
      <c r="N18" s="57">
        <v>5002.5551181102364</v>
      </c>
      <c r="O18" s="30">
        <v>5002.5551181102364</v>
      </c>
      <c r="P18" s="29" t="s">
        <v>3455</v>
      </c>
      <c r="Q18" s="29"/>
      <c r="R18" s="104" t="s">
        <v>248</v>
      </c>
      <c r="S18" s="104" t="s">
        <v>3904</v>
      </c>
      <c r="T18" s="403">
        <v>2000</v>
      </c>
      <c r="U18" s="403">
        <v>-13310</v>
      </c>
      <c r="V18" s="123" t="s">
        <v>1</v>
      </c>
      <c r="W18" s="336" t="s">
        <v>0</v>
      </c>
      <c r="X18" s="123"/>
      <c r="Y18" s="337"/>
      <c r="Z18" s="87">
        <v>1</v>
      </c>
      <c r="AA18" s="88" t="s">
        <v>3905</v>
      </c>
      <c r="AB18" s="88">
        <v>2.5</v>
      </c>
      <c r="AC18" s="88">
        <v>100</v>
      </c>
      <c r="AD18" s="136"/>
      <c r="AE18" s="136"/>
      <c r="AF18" s="136"/>
      <c r="AG18" s="338"/>
      <c r="AH18" s="338"/>
      <c r="AI18" s="339"/>
      <c r="AJ18" s="339"/>
      <c r="AK18" s="91"/>
      <c r="AL18" s="92"/>
      <c r="AM18" s="93"/>
      <c r="AN18" s="340"/>
      <c r="AO18" s="341"/>
      <c r="AP18" s="336"/>
      <c r="AQ18" s="342"/>
      <c r="AR18" s="343"/>
      <c r="AS18" s="342"/>
      <c r="AT18" s="94"/>
      <c r="AU18" s="341"/>
      <c r="AV18" s="136"/>
      <c r="AW18" s="339"/>
      <c r="AY18" s="30">
        <v>5002.5551181102364</v>
      </c>
      <c r="AZ18" s="31">
        <f t="shared" si="0"/>
        <v>0</v>
      </c>
    </row>
    <row r="19" spans="1:52" ht="12.75" customHeight="1">
      <c r="A19">
        <v>16</v>
      </c>
      <c r="B19" s="29" t="s">
        <v>6083</v>
      </c>
      <c r="C19" s="104" t="s">
        <v>33</v>
      </c>
      <c r="D19" s="29" t="s">
        <v>1165</v>
      </c>
      <c r="E19" s="29" t="s">
        <v>2660</v>
      </c>
      <c r="F19" s="335"/>
      <c r="G19" s="335"/>
      <c r="H19" s="344"/>
      <c r="I19" s="344"/>
      <c r="J19" s="344"/>
      <c r="K19" s="344"/>
      <c r="L19" s="335"/>
      <c r="M19" s="82" t="s">
        <v>3880</v>
      </c>
      <c r="N19" s="57">
        <v>5002.5905511811025</v>
      </c>
      <c r="O19" s="30">
        <v>5002.5905511811025</v>
      </c>
      <c r="P19" s="29" t="s">
        <v>3455</v>
      </c>
      <c r="Q19" s="29"/>
      <c r="R19" s="104" t="s">
        <v>33</v>
      </c>
      <c r="S19" s="104" t="s">
        <v>3906</v>
      </c>
      <c r="T19" s="403">
        <v>2000</v>
      </c>
      <c r="U19" s="403">
        <v>-12480</v>
      </c>
      <c r="V19" s="123" t="s">
        <v>1</v>
      </c>
      <c r="W19" s="336" t="s">
        <v>0</v>
      </c>
      <c r="X19" s="123"/>
      <c r="Y19" s="337"/>
      <c r="Z19" s="87">
        <v>1</v>
      </c>
      <c r="AA19" s="88" t="s">
        <v>3905</v>
      </c>
      <c r="AB19" s="88">
        <v>2.5</v>
      </c>
      <c r="AC19" s="88">
        <v>100</v>
      </c>
      <c r="AD19" s="136"/>
      <c r="AE19" s="136"/>
      <c r="AF19" s="136"/>
      <c r="AG19" s="338"/>
      <c r="AH19" s="338"/>
      <c r="AI19" s="339"/>
      <c r="AJ19" s="339"/>
      <c r="AK19" s="91"/>
      <c r="AL19" s="92"/>
      <c r="AM19" s="93"/>
      <c r="AN19" s="340"/>
      <c r="AO19" s="341"/>
      <c r="AP19" s="336"/>
      <c r="AQ19" s="342"/>
      <c r="AR19" s="343"/>
      <c r="AS19" s="342"/>
      <c r="AT19" s="94"/>
      <c r="AU19" s="341"/>
      <c r="AV19" s="136"/>
      <c r="AW19" s="339"/>
      <c r="AY19" s="30">
        <v>5002.5905511811025</v>
      </c>
      <c r="AZ19" s="31">
        <f t="shared" si="0"/>
        <v>0</v>
      </c>
    </row>
    <row r="20" spans="1:52" ht="12.75" customHeight="1">
      <c r="A20">
        <v>17</v>
      </c>
      <c r="B20" s="29" t="s">
        <v>6084</v>
      </c>
      <c r="C20" s="104" t="s">
        <v>3907</v>
      </c>
      <c r="D20" s="29" t="s">
        <v>1196</v>
      </c>
      <c r="E20" s="29" t="s">
        <v>2629</v>
      </c>
      <c r="F20" s="335"/>
      <c r="G20" s="335"/>
      <c r="H20" s="344"/>
      <c r="I20" s="344"/>
      <c r="J20" s="344"/>
      <c r="K20" s="344"/>
      <c r="L20" s="335"/>
      <c r="M20" s="82" t="s">
        <v>3880</v>
      </c>
      <c r="N20" s="57">
        <v>6086.854330708662</v>
      </c>
      <c r="O20" s="30">
        <v>6086.854330708662</v>
      </c>
      <c r="P20" s="29" t="s">
        <v>3456</v>
      </c>
      <c r="Q20" s="29"/>
      <c r="R20" s="104" t="s">
        <v>3907</v>
      </c>
      <c r="S20" s="103" t="s">
        <v>3908</v>
      </c>
      <c r="T20" s="403">
        <v>-1500</v>
      </c>
      <c r="U20" s="403">
        <v>-12895</v>
      </c>
      <c r="V20" s="123" t="s">
        <v>1</v>
      </c>
      <c r="W20" s="336" t="s">
        <v>0</v>
      </c>
      <c r="X20" s="123"/>
      <c r="Y20" s="337"/>
      <c r="Z20" s="87">
        <v>1</v>
      </c>
      <c r="AA20" s="88" t="s">
        <v>3909</v>
      </c>
      <c r="AB20" s="88">
        <v>2.5</v>
      </c>
      <c r="AC20" s="88">
        <v>100</v>
      </c>
      <c r="AD20" s="136"/>
      <c r="AE20" s="136"/>
      <c r="AF20" s="136"/>
      <c r="AG20" s="338"/>
      <c r="AH20" s="338"/>
      <c r="AI20" s="339"/>
      <c r="AJ20" s="339"/>
      <c r="AK20" s="91"/>
      <c r="AL20" s="92"/>
      <c r="AM20" s="93"/>
      <c r="AN20" s="340"/>
      <c r="AO20" s="341"/>
      <c r="AP20" s="336"/>
      <c r="AQ20" s="342"/>
      <c r="AR20" s="343"/>
      <c r="AS20" s="342"/>
      <c r="AT20" s="94"/>
      <c r="AU20" s="341"/>
      <c r="AV20" s="136"/>
      <c r="AW20" s="339"/>
      <c r="AY20" s="30">
        <v>6086.854330708662</v>
      </c>
      <c r="AZ20" s="31">
        <f t="shared" si="0"/>
        <v>0</v>
      </c>
    </row>
    <row r="21" spans="1:52" ht="12.75" customHeight="1">
      <c r="A21">
        <v>18</v>
      </c>
      <c r="B21" s="29" t="s">
        <v>6085</v>
      </c>
      <c r="C21" s="104" t="s">
        <v>3910</v>
      </c>
      <c r="D21" s="29" t="s">
        <v>1194</v>
      </c>
      <c r="E21" s="29" t="s">
        <v>2631</v>
      </c>
      <c r="F21" s="335"/>
      <c r="G21" s="335"/>
      <c r="H21" s="344"/>
      <c r="I21" s="344"/>
      <c r="J21" s="344"/>
      <c r="K21" s="344"/>
      <c r="L21" s="335"/>
      <c r="M21" s="82" t="s">
        <v>3880</v>
      </c>
      <c r="N21" s="57">
        <v>6086.6653543307093</v>
      </c>
      <c r="O21" s="30">
        <v>6086.6653543307093</v>
      </c>
      <c r="P21" s="29" t="s">
        <v>3456</v>
      </c>
      <c r="Q21" s="29"/>
      <c r="R21" s="104" t="s">
        <v>3910</v>
      </c>
      <c r="S21" s="103" t="s">
        <v>3911</v>
      </c>
      <c r="T21" s="403">
        <v>-1500</v>
      </c>
      <c r="U21" s="403">
        <v>-12065</v>
      </c>
      <c r="V21" s="123" t="s">
        <v>1</v>
      </c>
      <c r="W21" s="336" t="s">
        <v>0</v>
      </c>
      <c r="X21" s="123"/>
      <c r="Y21" s="337"/>
      <c r="Z21" s="87">
        <v>1</v>
      </c>
      <c r="AA21" s="88" t="s">
        <v>3909</v>
      </c>
      <c r="AB21" s="88">
        <v>2.5</v>
      </c>
      <c r="AC21" s="88">
        <v>100</v>
      </c>
      <c r="AD21" s="136"/>
      <c r="AE21" s="136"/>
      <c r="AF21" s="136"/>
      <c r="AG21" s="338"/>
      <c r="AH21" s="338"/>
      <c r="AI21" s="339"/>
      <c r="AJ21" s="339"/>
      <c r="AK21" s="91"/>
      <c r="AL21" s="92"/>
      <c r="AM21" s="93"/>
      <c r="AN21" s="340"/>
      <c r="AO21" s="341"/>
      <c r="AP21" s="336"/>
      <c r="AQ21" s="342"/>
      <c r="AR21" s="343"/>
      <c r="AS21" s="342"/>
      <c r="AT21" s="94"/>
      <c r="AU21" s="341"/>
      <c r="AV21" s="136"/>
      <c r="AW21" s="339"/>
      <c r="AY21" s="30">
        <v>6086.6653543307093</v>
      </c>
      <c r="AZ21" s="31">
        <f t="shared" si="0"/>
        <v>0</v>
      </c>
    </row>
    <row r="22" spans="1:52" ht="12.75" customHeight="1">
      <c r="A22">
        <v>19</v>
      </c>
      <c r="B22" s="29" t="s">
        <v>6086</v>
      </c>
      <c r="C22" s="104" t="s">
        <v>3912</v>
      </c>
      <c r="D22" s="29" t="s">
        <v>1193</v>
      </c>
      <c r="E22" s="29" t="s">
        <v>2632</v>
      </c>
      <c r="F22" s="335"/>
      <c r="G22" s="335"/>
      <c r="H22" s="344"/>
      <c r="I22" s="344"/>
      <c r="J22" s="344"/>
      <c r="K22" s="344"/>
      <c r="L22" s="335"/>
      <c r="M22" s="82" t="s">
        <v>3880</v>
      </c>
      <c r="N22" s="57">
        <v>5794.2086614173231</v>
      </c>
      <c r="O22" s="30">
        <v>5794.2086614173231</v>
      </c>
      <c r="P22" s="29" t="s">
        <v>3455</v>
      </c>
      <c r="Q22" s="29"/>
      <c r="R22" s="104" t="s">
        <v>3912</v>
      </c>
      <c r="S22" s="104" t="s">
        <v>3913</v>
      </c>
      <c r="T22" s="403">
        <v>-1000</v>
      </c>
      <c r="U22" s="403">
        <v>-13310</v>
      </c>
      <c r="V22" s="123" t="s">
        <v>1</v>
      </c>
      <c r="W22" s="336" t="s">
        <v>0</v>
      </c>
      <c r="X22" s="123"/>
      <c r="Y22" s="337"/>
      <c r="Z22" s="87">
        <v>1</v>
      </c>
      <c r="AA22" s="88" t="s">
        <v>3914</v>
      </c>
      <c r="AB22" s="88">
        <v>2.5</v>
      </c>
      <c r="AC22" s="88">
        <v>100</v>
      </c>
      <c r="AD22" s="136"/>
      <c r="AE22" s="136"/>
      <c r="AF22" s="136"/>
      <c r="AG22" s="338"/>
      <c r="AH22" s="338"/>
      <c r="AI22" s="339"/>
      <c r="AJ22" s="339"/>
      <c r="AK22" s="91"/>
      <c r="AL22" s="92"/>
      <c r="AM22" s="93"/>
      <c r="AN22" s="340"/>
      <c r="AO22" s="341"/>
      <c r="AP22" s="336"/>
      <c r="AQ22" s="342"/>
      <c r="AR22" s="343"/>
      <c r="AS22" s="342"/>
      <c r="AT22" s="94"/>
      <c r="AU22" s="341"/>
      <c r="AV22" s="136"/>
      <c r="AW22" s="339"/>
      <c r="AY22" s="30">
        <v>5794.2086614173231</v>
      </c>
      <c r="AZ22" s="31">
        <f t="shared" si="0"/>
        <v>0</v>
      </c>
    </row>
    <row r="23" spans="1:52" ht="12.75" customHeight="1">
      <c r="A23">
        <v>20</v>
      </c>
      <c r="B23" s="29" t="s">
        <v>6087</v>
      </c>
      <c r="C23" s="104" t="s">
        <v>3915</v>
      </c>
      <c r="D23" s="29" t="s">
        <v>1190</v>
      </c>
      <c r="E23" s="29" t="s">
        <v>2635</v>
      </c>
      <c r="F23" s="335"/>
      <c r="G23" s="335"/>
      <c r="H23" s="344"/>
      <c r="I23" s="344"/>
      <c r="J23" s="344"/>
      <c r="K23" s="344"/>
      <c r="L23" s="335"/>
      <c r="M23" s="82" t="s">
        <v>3880</v>
      </c>
      <c r="N23" s="57">
        <v>5794.2086614173231</v>
      </c>
      <c r="O23" s="30">
        <v>5794.2086614173231</v>
      </c>
      <c r="P23" s="29" t="s">
        <v>3455</v>
      </c>
      <c r="Q23" s="29"/>
      <c r="R23" s="104" t="s">
        <v>3915</v>
      </c>
      <c r="S23" s="104" t="s">
        <v>3916</v>
      </c>
      <c r="T23" s="403">
        <v>-1000</v>
      </c>
      <c r="U23" s="403">
        <v>-12480</v>
      </c>
      <c r="V23" s="123" t="s">
        <v>1</v>
      </c>
      <c r="W23" s="336" t="s">
        <v>0</v>
      </c>
      <c r="X23" s="123"/>
      <c r="Y23" s="337"/>
      <c r="Z23" s="87">
        <v>1</v>
      </c>
      <c r="AA23" s="88" t="s">
        <v>3914</v>
      </c>
      <c r="AB23" s="88">
        <v>2.5</v>
      </c>
      <c r="AC23" s="88">
        <v>100</v>
      </c>
      <c r="AD23" s="136"/>
      <c r="AE23" s="136"/>
      <c r="AF23" s="136"/>
      <c r="AG23" s="338"/>
      <c r="AH23" s="338"/>
      <c r="AI23" s="339"/>
      <c r="AJ23" s="339"/>
      <c r="AK23" s="91"/>
      <c r="AL23" s="92"/>
      <c r="AM23" s="93"/>
      <c r="AN23" s="340"/>
      <c r="AO23" s="341"/>
      <c r="AP23" s="336"/>
      <c r="AQ23" s="342"/>
      <c r="AR23" s="343"/>
      <c r="AS23" s="342"/>
      <c r="AT23" s="94"/>
      <c r="AU23" s="341"/>
      <c r="AV23" s="136"/>
      <c r="AW23" s="339"/>
      <c r="AY23" s="30">
        <v>5794.2086614173231</v>
      </c>
      <c r="AZ23" s="31">
        <f t="shared" si="0"/>
        <v>0</v>
      </c>
    </row>
    <row r="24" spans="1:52" ht="12.75" customHeight="1">
      <c r="A24">
        <v>21</v>
      </c>
      <c r="B24" s="29" t="s">
        <v>6088</v>
      </c>
      <c r="C24" s="104" t="s">
        <v>3917</v>
      </c>
      <c r="D24" s="29" t="s">
        <v>1192</v>
      </c>
      <c r="E24" s="29" t="s">
        <v>2633</v>
      </c>
      <c r="F24" s="335"/>
      <c r="G24" s="335"/>
      <c r="H24" s="344"/>
      <c r="I24" s="344"/>
      <c r="J24" s="344"/>
      <c r="K24" s="344"/>
      <c r="L24" s="335"/>
      <c r="M24" s="82" t="s">
        <v>3880</v>
      </c>
      <c r="N24" s="57">
        <v>6341.3937007874019</v>
      </c>
      <c r="O24" s="30">
        <v>6341.3937007874019</v>
      </c>
      <c r="P24" s="29" t="s">
        <v>3863</v>
      </c>
      <c r="Q24" s="29"/>
      <c r="R24" s="104" t="s">
        <v>3917</v>
      </c>
      <c r="S24" s="103" t="s">
        <v>3918</v>
      </c>
      <c r="T24" s="403">
        <v>-858.52</v>
      </c>
      <c r="U24" s="403">
        <v>-9163.0499999999993</v>
      </c>
      <c r="V24" s="123" t="s">
        <v>1</v>
      </c>
      <c r="W24" s="336" t="s">
        <v>0</v>
      </c>
      <c r="X24" s="123"/>
      <c r="Y24" s="337"/>
      <c r="Z24" s="87">
        <v>1</v>
      </c>
      <c r="AA24" s="88" t="s">
        <v>3919</v>
      </c>
      <c r="AB24" s="88">
        <v>2.5</v>
      </c>
      <c r="AC24" s="88">
        <v>100</v>
      </c>
      <c r="AD24" s="90" t="s">
        <v>3920</v>
      </c>
      <c r="AE24" s="90">
        <v>2.5</v>
      </c>
      <c r="AF24" s="136"/>
      <c r="AG24" s="338"/>
      <c r="AH24" s="338"/>
      <c r="AI24" s="339"/>
      <c r="AJ24" s="339"/>
      <c r="AK24" s="91"/>
      <c r="AL24" s="92"/>
      <c r="AM24" s="93"/>
      <c r="AN24" s="340"/>
      <c r="AO24" s="341"/>
      <c r="AP24" s="336"/>
      <c r="AQ24" s="342"/>
      <c r="AR24" s="343"/>
      <c r="AS24" s="342"/>
      <c r="AT24" s="94"/>
      <c r="AU24" s="341"/>
      <c r="AV24" s="136"/>
      <c r="AW24" s="339"/>
      <c r="AY24" s="30">
        <v>6341.3937007874019</v>
      </c>
      <c r="AZ24" s="31">
        <f t="shared" si="0"/>
        <v>0</v>
      </c>
    </row>
    <row r="25" spans="1:52" ht="12.75" customHeight="1">
      <c r="A25">
        <v>22</v>
      </c>
      <c r="B25" s="29" t="s">
        <v>6090</v>
      </c>
      <c r="C25" s="104" t="s">
        <v>340</v>
      </c>
      <c r="D25" s="29" t="s">
        <v>1173</v>
      </c>
      <c r="E25" s="29" t="s">
        <v>2652</v>
      </c>
      <c r="F25" s="335"/>
      <c r="G25" s="335"/>
      <c r="H25" s="344"/>
      <c r="I25" s="344"/>
      <c r="J25" s="344"/>
      <c r="K25" s="344"/>
      <c r="L25" s="335"/>
      <c r="M25" s="82" t="s">
        <v>3880</v>
      </c>
      <c r="N25" s="57">
        <v>6341.3385826771655</v>
      </c>
      <c r="O25" s="30">
        <v>6341.3385826771655</v>
      </c>
      <c r="P25" s="29" t="s">
        <v>3859</v>
      </c>
      <c r="Q25" s="29"/>
      <c r="R25" s="104" t="s">
        <v>340</v>
      </c>
      <c r="S25" s="103" t="s">
        <v>3921</v>
      </c>
      <c r="T25" s="403">
        <v>858.52</v>
      </c>
      <c r="U25" s="403">
        <v>-9163.0499999999993</v>
      </c>
      <c r="V25" s="123" t="s">
        <v>1</v>
      </c>
      <c r="W25" s="336" t="s">
        <v>0</v>
      </c>
      <c r="X25" s="123"/>
      <c r="Y25" s="337"/>
      <c r="Z25" s="87">
        <v>1</v>
      </c>
      <c r="AA25" s="88" t="s">
        <v>3922</v>
      </c>
      <c r="AB25" s="88">
        <v>2.5</v>
      </c>
      <c r="AC25" s="88">
        <v>100</v>
      </c>
      <c r="AD25" s="90" t="s">
        <v>3920</v>
      </c>
      <c r="AE25" s="90">
        <v>2.5</v>
      </c>
      <c r="AF25" s="136"/>
      <c r="AG25" s="338"/>
      <c r="AH25" s="338"/>
      <c r="AI25" s="339"/>
      <c r="AJ25" s="339"/>
      <c r="AK25" s="91"/>
      <c r="AL25" s="92"/>
      <c r="AM25" s="93"/>
      <c r="AN25" s="340"/>
      <c r="AO25" s="341"/>
      <c r="AP25" s="336"/>
      <c r="AQ25" s="342"/>
      <c r="AR25" s="343"/>
      <c r="AS25" s="342"/>
      <c r="AT25" s="94"/>
      <c r="AU25" s="341"/>
      <c r="AV25" s="136"/>
      <c r="AW25" s="339"/>
      <c r="AY25" s="30">
        <v>6341.3385826771655</v>
      </c>
      <c r="AZ25" s="31">
        <f t="shared" si="0"/>
        <v>0</v>
      </c>
    </row>
    <row r="26" spans="1:52" ht="12.75" customHeight="1">
      <c r="A26">
        <v>23</v>
      </c>
      <c r="B26" s="29" t="s">
        <v>6172</v>
      </c>
      <c r="C26" s="104" t="s">
        <v>3923</v>
      </c>
      <c r="D26" s="29" t="s">
        <v>1227</v>
      </c>
      <c r="E26" s="29" t="s">
        <v>2598</v>
      </c>
      <c r="F26" s="335"/>
      <c r="G26" s="335"/>
      <c r="H26" s="344"/>
      <c r="I26" s="344"/>
      <c r="J26" s="344"/>
      <c r="K26" s="344"/>
      <c r="L26" s="335"/>
      <c r="M26" s="82" t="s">
        <v>3880</v>
      </c>
      <c r="N26" s="57">
        <v>6340.3070866141734</v>
      </c>
      <c r="O26" s="30">
        <v>6340.3070866141734</v>
      </c>
      <c r="P26" s="29" t="s">
        <v>3456</v>
      </c>
      <c r="Q26" s="29"/>
      <c r="R26" s="104" t="s">
        <v>3923</v>
      </c>
      <c r="S26" s="104" t="s">
        <v>3924</v>
      </c>
      <c r="T26" s="403">
        <v>6500</v>
      </c>
      <c r="U26" s="403">
        <v>-12895</v>
      </c>
      <c r="V26" s="123" t="s">
        <v>1</v>
      </c>
      <c r="W26" s="336" t="s">
        <v>0</v>
      </c>
      <c r="X26" s="123"/>
      <c r="Y26" s="337"/>
      <c r="Z26" s="87">
        <v>1</v>
      </c>
      <c r="AA26" s="88" t="s">
        <v>3925</v>
      </c>
      <c r="AB26" s="88">
        <v>2.5</v>
      </c>
      <c r="AC26" s="88">
        <v>100</v>
      </c>
      <c r="AD26" s="90" t="s">
        <v>3920</v>
      </c>
      <c r="AE26" s="90">
        <v>2.5</v>
      </c>
      <c r="AF26" s="136"/>
      <c r="AG26" s="338"/>
      <c r="AH26" s="338"/>
      <c r="AI26" s="339"/>
      <c r="AJ26" s="339"/>
      <c r="AK26" s="91"/>
      <c r="AL26" s="92"/>
      <c r="AM26" s="93"/>
      <c r="AN26" s="340"/>
      <c r="AO26" s="341"/>
      <c r="AP26" s="336"/>
      <c r="AQ26" s="342"/>
      <c r="AR26" s="343"/>
      <c r="AS26" s="342"/>
      <c r="AT26" s="94"/>
      <c r="AU26" s="341"/>
      <c r="AV26" s="136"/>
      <c r="AW26" s="339"/>
      <c r="AY26" s="30">
        <v>6340.3070866141734</v>
      </c>
      <c r="AZ26" s="31">
        <f t="shared" si="0"/>
        <v>0</v>
      </c>
    </row>
    <row r="27" spans="1:52" ht="12.75" customHeight="1">
      <c r="A27">
        <v>24</v>
      </c>
      <c r="B27" s="29" t="s">
        <v>6174</v>
      </c>
      <c r="C27" s="104" t="s">
        <v>3926</v>
      </c>
      <c r="D27" s="29" t="s">
        <v>1208</v>
      </c>
      <c r="E27" s="29" t="s">
        <v>2617</v>
      </c>
      <c r="F27" s="335"/>
      <c r="G27" s="335"/>
      <c r="H27" s="344"/>
      <c r="I27" s="344"/>
      <c r="J27" s="344"/>
      <c r="K27" s="344"/>
      <c r="L27" s="335"/>
      <c r="M27" s="82" t="s">
        <v>3880</v>
      </c>
      <c r="N27" s="57">
        <v>6341.3385826771655</v>
      </c>
      <c r="O27" s="30">
        <v>6341.3385826771655</v>
      </c>
      <c r="P27" s="29" t="s">
        <v>3458</v>
      </c>
      <c r="Q27" s="29"/>
      <c r="R27" s="104" t="s">
        <v>3926</v>
      </c>
      <c r="S27" s="104" t="s">
        <v>3927</v>
      </c>
      <c r="T27" s="403">
        <v>7500</v>
      </c>
      <c r="U27" s="403">
        <v>-12895</v>
      </c>
      <c r="V27" s="123" t="s">
        <v>1</v>
      </c>
      <c r="W27" s="336" t="s">
        <v>0</v>
      </c>
      <c r="X27" s="123"/>
      <c r="Y27" s="337"/>
      <c r="Z27" s="87">
        <v>1</v>
      </c>
      <c r="AA27" s="88" t="s">
        <v>140</v>
      </c>
      <c r="AB27" s="88">
        <v>2.5</v>
      </c>
      <c r="AC27" s="88">
        <v>100</v>
      </c>
      <c r="AD27" s="90" t="s">
        <v>3920</v>
      </c>
      <c r="AE27" s="90">
        <v>2.5</v>
      </c>
      <c r="AF27" s="136"/>
      <c r="AG27" s="338"/>
      <c r="AH27" s="338"/>
      <c r="AI27" s="339"/>
      <c r="AJ27" s="339"/>
      <c r="AK27" s="91"/>
      <c r="AL27" s="92"/>
      <c r="AM27" s="93"/>
      <c r="AN27" s="340"/>
      <c r="AO27" s="341"/>
      <c r="AP27" s="336"/>
      <c r="AQ27" s="342"/>
      <c r="AR27" s="343"/>
      <c r="AS27" s="342"/>
      <c r="AT27" s="94"/>
      <c r="AU27" s="341"/>
      <c r="AV27" s="136"/>
      <c r="AW27" s="339"/>
      <c r="AY27" s="30">
        <v>6341.3385826771655</v>
      </c>
      <c r="AZ27" s="31">
        <f t="shared" si="0"/>
        <v>0</v>
      </c>
    </row>
    <row r="28" spans="1:52" ht="12.75" customHeight="1">
      <c r="A28">
        <v>25</v>
      </c>
      <c r="B28" s="29" t="s">
        <v>6176</v>
      </c>
      <c r="C28" s="104" t="s">
        <v>3928</v>
      </c>
      <c r="D28" s="29" t="s">
        <v>1184</v>
      </c>
      <c r="E28" s="29" t="s">
        <v>2641</v>
      </c>
      <c r="F28" s="335"/>
      <c r="G28" s="335"/>
      <c r="H28" s="344"/>
      <c r="I28" s="344"/>
      <c r="J28" s="344"/>
      <c r="K28" s="344"/>
      <c r="L28" s="335"/>
      <c r="M28" s="82" t="s">
        <v>3880</v>
      </c>
      <c r="N28" s="57">
        <v>6341.3425196850394</v>
      </c>
      <c r="O28" s="30">
        <v>6341.3425196850394</v>
      </c>
      <c r="P28" s="29" t="s">
        <v>3863</v>
      </c>
      <c r="Q28" s="29"/>
      <c r="R28" s="104" t="s">
        <v>3928</v>
      </c>
      <c r="S28" s="103" t="s">
        <v>3929</v>
      </c>
      <c r="T28" s="403">
        <v>6009.64</v>
      </c>
      <c r="U28" s="403">
        <v>-9163.0499999999993</v>
      </c>
      <c r="V28" s="123" t="s">
        <v>1</v>
      </c>
      <c r="W28" s="336" t="s">
        <v>0</v>
      </c>
      <c r="X28" s="123"/>
      <c r="Y28" s="337"/>
      <c r="Z28" s="87">
        <v>1</v>
      </c>
      <c r="AA28" s="88" t="s">
        <v>3930</v>
      </c>
      <c r="AB28" s="88">
        <v>2.5</v>
      </c>
      <c r="AC28" s="88">
        <v>100</v>
      </c>
      <c r="AD28" s="90" t="s">
        <v>3920</v>
      </c>
      <c r="AE28" s="90">
        <v>2.5</v>
      </c>
      <c r="AF28" s="136"/>
      <c r="AG28" s="338"/>
      <c r="AH28" s="338"/>
      <c r="AI28" s="339"/>
      <c r="AJ28" s="339"/>
      <c r="AK28" s="91"/>
      <c r="AL28" s="92"/>
      <c r="AM28" s="93"/>
      <c r="AN28" s="340"/>
      <c r="AO28" s="341"/>
      <c r="AP28" s="336"/>
      <c r="AQ28" s="342"/>
      <c r="AR28" s="343"/>
      <c r="AS28" s="342"/>
      <c r="AT28" s="94"/>
      <c r="AU28" s="341"/>
      <c r="AV28" s="136"/>
      <c r="AW28" s="339"/>
      <c r="AY28" s="30">
        <v>6341.3425196850394</v>
      </c>
      <c r="AZ28" s="31">
        <f t="shared" si="0"/>
        <v>0</v>
      </c>
    </row>
    <row r="29" spans="1:52" ht="12.75" customHeight="1">
      <c r="A29">
        <v>26</v>
      </c>
      <c r="B29" s="29" t="s">
        <v>6178</v>
      </c>
      <c r="C29" s="104" t="s">
        <v>244</v>
      </c>
      <c r="D29" s="29" t="s">
        <v>1225</v>
      </c>
      <c r="E29" s="29" t="s">
        <v>2600</v>
      </c>
      <c r="F29" s="335"/>
      <c r="G29" s="335"/>
      <c r="H29" s="344"/>
      <c r="I29" s="344"/>
      <c r="J29" s="344"/>
      <c r="K29" s="344"/>
      <c r="L29" s="335"/>
      <c r="M29" s="82" t="s">
        <v>3880</v>
      </c>
      <c r="N29" s="57">
        <v>6341.3385826771655</v>
      </c>
      <c r="O29" s="30">
        <v>6341.3385826771655</v>
      </c>
      <c r="P29" s="29" t="s">
        <v>3455</v>
      </c>
      <c r="Q29" s="29"/>
      <c r="R29" s="104" t="s">
        <v>244</v>
      </c>
      <c r="S29" s="103" t="s">
        <v>3931</v>
      </c>
      <c r="T29" s="403">
        <v>6000</v>
      </c>
      <c r="U29" s="403">
        <v>-12480</v>
      </c>
      <c r="V29" s="123" t="s">
        <v>1</v>
      </c>
      <c r="W29" s="336" t="s">
        <v>0</v>
      </c>
      <c r="X29" s="123"/>
      <c r="Y29" s="337"/>
      <c r="Z29" s="87">
        <v>1</v>
      </c>
      <c r="AA29" s="88" t="s">
        <v>139</v>
      </c>
      <c r="AB29" s="88">
        <v>2.5</v>
      </c>
      <c r="AC29" s="88">
        <v>100</v>
      </c>
      <c r="AD29" s="90" t="s">
        <v>3920</v>
      </c>
      <c r="AE29" s="90">
        <v>2.5</v>
      </c>
      <c r="AF29" s="136"/>
      <c r="AG29" s="338"/>
      <c r="AH29" s="338"/>
      <c r="AI29" s="339"/>
      <c r="AJ29" s="339"/>
      <c r="AK29" s="91"/>
      <c r="AL29" s="92"/>
      <c r="AM29" s="93"/>
      <c r="AN29" s="340"/>
      <c r="AO29" s="341"/>
      <c r="AP29" s="336"/>
      <c r="AQ29" s="342"/>
      <c r="AR29" s="343"/>
      <c r="AS29" s="342"/>
      <c r="AT29" s="94"/>
      <c r="AU29" s="341"/>
      <c r="AV29" s="136"/>
      <c r="AW29" s="339"/>
      <c r="AY29" s="30">
        <v>6341.3385826771655</v>
      </c>
      <c r="AZ29" s="31">
        <f t="shared" si="0"/>
        <v>0</v>
      </c>
    </row>
    <row r="30" spans="1:52" ht="12.75" customHeight="1">
      <c r="A30">
        <v>27</v>
      </c>
      <c r="B30" s="29" t="s">
        <v>6180</v>
      </c>
      <c r="C30" s="104" t="s">
        <v>3932</v>
      </c>
      <c r="D30" s="29" t="s">
        <v>1202</v>
      </c>
      <c r="E30" s="29" t="s">
        <v>2623</v>
      </c>
      <c r="F30" s="335"/>
      <c r="G30" s="335"/>
      <c r="H30" s="344"/>
      <c r="I30" s="344"/>
      <c r="J30" s="344"/>
      <c r="K30" s="344"/>
      <c r="L30" s="335"/>
      <c r="M30" s="82" t="s">
        <v>3880</v>
      </c>
      <c r="N30" s="57">
        <v>6341.3385826771655</v>
      </c>
      <c r="O30" s="30">
        <v>6341.3385826771655</v>
      </c>
      <c r="P30" s="29" t="s">
        <v>3455</v>
      </c>
      <c r="Q30" s="29"/>
      <c r="R30" s="104" t="s">
        <v>3932</v>
      </c>
      <c r="S30" s="104" t="s">
        <v>3933</v>
      </c>
      <c r="T30" s="403">
        <v>8000</v>
      </c>
      <c r="U30" s="403">
        <v>-12480</v>
      </c>
      <c r="V30" s="123" t="s">
        <v>1</v>
      </c>
      <c r="W30" s="336" t="s">
        <v>0</v>
      </c>
      <c r="X30" s="123"/>
      <c r="Y30" s="337"/>
      <c r="Z30" s="87">
        <v>1</v>
      </c>
      <c r="AA30" s="88" t="s">
        <v>3934</v>
      </c>
      <c r="AB30" s="88">
        <v>2.5</v>
      </c>
      <c r="AC30" s="88">
        <v>100</v>
      </c>
      <c r="AD30" s="90" t="s">
        <v>3920</v>
      </c>
      <c r="AE30" s="90">
        <v>2.5</v>
      </c>
      <c r="AF30" s="136"/>
      <c r="AG30" s="338"/>
      <c r="AH30" s="338"/>
      <c r="AI30" s="339"/>
      <c r="AJ30" s="339"/>
      <c r="AK30" s="91"/>
      <c r="AL30" s="92"/>
      <c r="AM30" s="93"/>
      <c r="AN30" s="340"/>
      <c r="AO30" s="341"/>
      <c r="AP30" s="336"/>
      <c r="AQ30" s="342"/>
      <c r="AR30" s="343"/>
      <c r="AS30" s="342"/>
      <c r="AT30" s="94"/>
      <c r="AU30" s="341"/>
      <c r="AV30" s="136"/>
      <c r="AW30" s="339"/>
      <c r="AY30" s="30">
        <v>6341.3385826771655</v>
      </c>
      <c r="AZ30" s="31">
        <f t="shared" si="0"/>
        <v>0</v>
      </c>
    </row>
    <row r="31" spans="1:52" ht="12.75" customHeight="1">
      <c r="A31">
        <v>28</v>
      </c>
      <c r="B31" s="29" t="s">
        <v>6182</v>
      </c>
      <c r="C31" s="104" t="s">
        <v>80</v>
      </c>
      <c r="D31" s="29" t="s">
        <v>1170</v>
      </c>
      <c r="E31" s="29" t="s">
        <v>2655</v>
      </c>
      <c r="F31" s="335"/>
      <c r="G31" s="335"/>
      <c r="H31" s="344"/>
      <c r="I31" s="344"/>
      <c r="J31" s="344"/>
      <c r="K31" s="344"/>
      <c r="L31" s="335"/>
      <c r="M31" s="82" t="s">
        <v>3880</v>
      </c>
      <c r="N31" s="57">
        <v>6341.3385826771655</v>
      </c>
      <c r="O31" s="30">
        <v>6341.3385826771655</v>
      </c>
      <c r="P31" s="29" t="s">
        <v>3859</v>
      </c>
      <c r="Q31" s="29"/>
      <c r="R31" s="104" t="s">
        <v>80</v>
      </c>
      <c r="S31" s="103" t="s">
        <v>3935</v>
      </c>
      <c r="T31" s="403">
        <v>4292.6000000000004</v>
      </c>
      <c r="U31" s="403">
        <v>-9163.0499999999993</v>
      </c>
      <c r="V31" s="123" t="s">
        <v>1</v>
      </c>
      <c r="W31" s="336" t="s">
        <v>0</v>
      </c>
      <c r="X31" s="123"/>
      <c r="Y31" s="337"/>
      <c r="Z31" s="87">
        <v>1</v>
      </c>
      <c r="AA31" s="88" t="s">
        <v>138</v>
      </c>
      <c r="AB31" s="88">
        <v>2.5</v>
      </c>
      <c r="AC31" s="88">
        <v>100</v>
      </c>
      <c r="AD31" s="90" t="s">
        <v>3920</v>
      </c>
      <c r="AE31" s="90">
        <v>2.5</v>
      </c>
      <c r="AF31" s="136"/>
      <c r="AG31" s="338"/>
      <c r="AH31" s="338"/>
      <c r="AI31" s="339"/>
      <c r="AJ31" s="339"/>
      <c r="AK31" s="91"/>
      <c r="AL31" s="92"/>
      <c r="AM31" s="93"/>
      <c r="AN31" s="340"/>
      <c r="AO31" s="341"/>
      <c r="AP31" s="336"/>
      <c r="AQ31" s="342"/>
      <c r="AR31" s="343"/>
      <c r="AS31" s="342"/>
      <c r="AT31" s="94"/>
      <c r="AU31" s="341"/>
      <c r="AV31" s="136"/>
      <c r="AW31" s="339"/>
      <c r="AY31" s="30">
        <v>6341.3385826771655</v>
      </c>
      <c r="AZ31" s="31">
        <f t="shared" si="0"/>
        <v>0</v>
      </c>
    </row>
    <row r="32" spans="1:52" ht="12.75" customHeight="1">
      <c r="A32">
        <v>29</v>
      </c>
      <c r="B32" s="29" t="s">
        <v>6092</v>
      </c>
      <c r="C32" s="104" t="s">
        <v>3936</v>
      </c>
      <c r="D32" s="29" t="s">
        <v>1180</v>
      </c>
      <c r="E32" s="29" t="s">
        <v>2645</v>
      </c>
      <c r="F32" s="335"/>
      <c r="G32" s="335"/>
      <c r="H32" s="344"/>
      <c r="I32" s="344"/>
      <c r="J32" s="344"/>
      <c r="K32" s="344"/>
      <c r="L32" s="335"/>
      <c r="M32" s="82" t="s">
        <v>3880</v>
      </c>
      <c r="N32" s="57">
        <v>6341.3425196850394</v>
      </c>
      <c r="O32" s="30">
        <v>6341.3425196850394</v>
      </c>
      <c r="P32" s="29" t="s">
        <v>3861</v>
      </c>
      <c r="Q32" s="29"/>
      <c r="R32" s="104" t="s">
        <v>3936</v>
      </c>
      <c r="S32" s="103" t="s">
        <v>3937</v>
      </c>
      <c r="T32" s="403">
        <v>1717.04</v>
      </c>
      <c r="U32" s="403">
        <v>-9658.35</v>
      </c>
      <c r="V32" s="123" t="s">
        <v>1</v>
      </c>
      <c r="W32" s="336" t="s">
        <v>0</v>
      </c>
      <c r="X32" s="123"/>
      <c r="Y32" s="337"/>
      <c r="Z32" s="87">
        <v>1</v>
      </c>
      <c r="AA32" s="88" t="s">
        <v>3938</v>
      </c>
      <c r="AB32" s="88">
        <v>2.5</v>
      </c>
      <c r="AC32" s="88">
        <v>100</v>
      </c>
      <c r="AD32" s="90" t="s">
        <v>3920</v>
      </c>
      <c r="AE32" s="90">
        <v>2.5</v>
      </c>
      <c r="AF32" s="136"/>
      <c r="AG32" s="338"/>
      <c r="AH32" s="338"/>
      <c r="AI32" s="339"/>
      <c r="AJ32" s="339"/>
      <c r="AK32" s="91"/>
      <c r="AL32" s="92"/>
      <c r="AM32" s="93"/>
      <c r="AN32" s="340"/>
      <c r="AO32" s="341"/>
      <c r="AP32" s="336"/>
      <c r="AQ32" s="342"/>
      <c r="AR32" s="343"/>
      <c r="AS32" s="342"/>
      <c r="AT32" s="94"/>
      <c r="AU32" s="341"/>
      <c r="AV32" s="136"/>
      <c r="AW32" s="339"/>
      <c r="AY32" s="30">
        <v>6341.3425196850394</v>
      </c>
      <c r="AZ32" s="31">
        <f t="shared" si="0"/>
        <v>0</v>
      </c>
    </row>
    <row r="33" spans="1:52" ht="12.75" customHeight="1">
      <c r="A33">
        <v>30</v>
      </c>
      <c r="B33" s="29" t="s">
        <v>6094</v>
      </c>
      <c r="C33" s="104" t="s">
        <v>3939</v>
      </c>
      <c r="D33" s="29" t="s">
        <v>1176</v>
      </c>
      <c r="E33" s="29" t="s">
        <v>2649</v>
      </c>
      <c r="F33" s="335"/>
      <c r="G33" s="335"/>
      <c r="H33" s="344"/>
      <c r="I33" s="344"/>
      <c r="J33" s="344"/>
      <c r="K33" s="344"/>
      <c r="L33" s="335"/>
      <c r="M33" s="82" t="s">
        <v>3880</v>
      </c>
      <c r="N33" s="57">
        <v>6341.3385826771655</v>
      </c>
      <c r="O33" s="30">
        <v>6341.3385826771655</v>
      </c>
      <c r="P33" s="29" t="s">
        <v>3859</v>
      </c>
      <c r="Q33" s="29"/>
      <c r="R33" s="104" t="s">
        <v>3939</v>
      </c>
      <c r="S33" s="103" t="s">
        <v>3940</v>
      </c>
      <c r="T33" s="403">
        <v>-2575.56</v>
      </c>
      <c r="U33" s="403">
        <v>-9163.0499999999993</v>
      </c>
      <c r="V33" s="123" t="s">
        <v>1</v>
      </c>
      <c r="W33" s="336" t="s">
        <v>0</v>
      </c>
      <c r="X33" s="123"/>
      <c r="Y33" s="337"/>
      <c r="Z33" s="87">
        <v>1</v>
      </c>
      <c r="AA33" s="88" t="s">
        <v>3941</v>
      </c>
      <c r="AB33" s="88">
        <v>2.5</v>
      </c>
      <c r="AC33" s="88">
        <v>100</v>
      </c>
      <c r="AD33" s="90" t="s">
        <v>3920</v>
      </c>
      <c r="AE33" s="90">
        <v>2.5</v>
      </c>
      <c r="AF33" s="136"/>
      <c r="AG33" s="338"/>
      <c r="AH33" s="338"/>
      <c r="AI33" s="339"/>
      <c r="AJ33" s="339"/>
      <c r="AK33" s="91"/>
      <c r="AL33" s="92"/>
      <c r="AM33" s="93"/>
      <c r="AN33" s="340"/>
      <c r="AO33" s="341"/>
      <c r="AP33" s="336"/>
      <c r="AQ33" s="342"/>
      <c r="AR33" s="343"/>
      <c r="AS33" s="342"/>
      <c r="AT33" s="94"/>
      <c r="AU33" s="341"/>
      <c r="AV33" s="136"/>
      <c r="AW33" s="339"/>
      <c r="AY33" s="30">
        <v>6341.3385826771655</v>
      </c>
      <c r="AZ33" s="31">
        <f t="shared" si="0"/>
        <v>0</v>
      </c>
    </row>
    <row r="34" spans="1:52" ht="12.75" customHeight="1">
      <c r="A34">
        <v>31</v>
      </c>
      <c r="B34" s="29" t="s">
        <v>6114</v>
      </c>
      <c r="C34" s="104" t="s">
        <v>245</v>
      </c>
      <c r="D34" s="29" t="s">
        <v>1226</v>
      </c>
      <c r="E34" s="29" t="s">
        <v>2599</v>
      </c>
      <c r="F34" s="335"/>
      <c r="G34" s="335"/>
      <c r="H34" s="344"/>
      <c r="I34" s="344"/>
      <c r="J34" s="344"/>
      <c r="K34" s="344"/>
      <c r="L34" s="335"/>
      <c r="M34" s="82" t="s">
        <v>3880</v>
      </c>
      <c r="N34" s="57">
        <v>6341.3425196850394</v>
      </c>
      <c r="O34" s="30">
        <v>6341.3425196850394</v>
      </c>
      <c r="P34" s="29" t="s">
        <v>3455</v>
      </c>
      <c r="Q34" s="29"/>
      <c r="R34" s="104" t="s">
        <v>245</v>
      </c>
      <c r="S34" s="104" t="s">
        <v>3942</v>
      </c>
      <c r="T34" s="403">
        <v>4000</v>
      </c>
      <c r="U34" s="403">
        <v>-13310</v>
      </c>
      <c r="V34" s="123" t="s">
        <v>1</v>
      </c>
      <c r="W34" s="336" t="s">
        <v>0</v>
      </c>
      <c r="X34" s="123"/>
      <c r="Y34" s="337"/>
      <c r="Z34" s="87">
        <v>1</v>
      </c>
      <c r="AA34" s="88" t="s">
        <v>3943</v>
      </c>
      <c r="AB34" s="88">
        <v>2.5</v>
      </c>
      <c r="AC34" s="88">
        <v>100</v>
      </c>
      <c r="AD34" s="90" t="s">
        <v>3920</v>
      </c>
      <c r="AE34" s="90">
        <v>2.5</v>
      </c>
      <c r="AF34" s="136"/>
      <c r="AG34" s="338"/>
      <c r="AH34" s="338"/>
      <c r="AI34" s="339"/>
      <c r="AJ34" s="339"/>
      <c r="AK34" s="91"/>
      <c r="AL34" s="92"/>
      <c r="AM34" s="93"/>
      <c r="AN34" s="340"/>
      <c r="AO34" s="341"/>
      <c r="AP34" s="336"/>
      <c r="AQ34" s="342"/>
      <c r="AR34" s="343"/>
      <c r="AS34" s="342"/>
      <c r="AT34" s="94"/>
      <c r="AU34" s="341"/>
      <c r="AV34" s="136"/>
      <c r="AW34" s="339"/>
      <c r="AY34" s="30">
        <v>6341.3425196850394</v>
      </c>
      <c r="AZ34" s="31">
        <f t="shared" si="0"/>
        <v>0</v>
      </c>
    </row>
    <row r="35" spans="1:52" ht="12.75" customHeight="1">
      <c r="A35">
        <v>32</v>
      </c>
      <c r="B35" s="29" t="s">
        <v>6136</v>
      </c>
      <c r="C35" s="104" t="s">
        <v>28</v>
      </c>
      <c r="D35" s="29" t="s">
        <v>1186</v>
      </c>
      <c r="E35" s="29" t="s">
        <v>2639</v>
      </c>
      <c r="F35" s="335"/>
      <c r="G35" s="335"/>
      <c r="H35" s="344"/>
      <c r="I35" s="344"/>
      <c r="J35" s="344"/>
      <c r="K35" s="344"/>
      <c r="L35" s="335"/>
      <c r="M35" s="82" t="s">
        <v>3880</v>
      </c>
      <c r="N35" s="57">
        <v>6341.3385826771655</v>
      </c>
      <c r="O35" s="30">
        <v>6341.3385826771655</v>
      </c>
      <c r="P35" s="29" t="s">
        <v>3861</v>
      </c>
      <c r="Q35" s="29"/>
      <c r="R35" s="104" t="s">
        <v>28</v>
      </c>
      <c r="S35" s="103" t="s">
        <v>3944</v>
      </c>
      <c r="T35" s="403">
        <v>-1717.04</v>
      </c>
      <c r="U35" s="403">
        <v>-9658.35</v>
      </c>
      <c r="V35" s="123" t="s">
        <v>1</v>
      </c>
      <c r="W35" s="336" t="s">
        <v>0</v>
      </c>
      <c r="X35" s="123"/>
      <c r="Y35" s="337"/>
      <c r="Z35" s="87">
        <v>1</v>
      </c>
      <c r="AA35" s="88" t="s">
        <v>137</v>
      </c>
      <c r="AB35" s="88">
        <v>2.5</v>
      </c>
      <c r="AC35" s="88">
        <v>100</v>
      </c>
      <c r="AD35" s="90" t="s">
        <v>3920</v>
      </c>
      <c r="AE35" s="90">
        <v>2.5</v>
      </c>
      <c r="AF35" s="136"/>
      <c r="AG35" s="338"/>
      <c r="AH35" s="338"/>
      <c r="AI35" s="339"/>
      <c r="AJ35" s="339"/>
      <c r="AK35" s="91"/>
      <c r="AL35" s="92"/>
      <c r="AM35" s="93"/>
      <c r="AN35" s="340"/>
      <c r="AO35" s="341"/>
      <c r="AP35" s="336"/>
      <c r="AQ35" s="342"/>
      <c r="AR35" s="343"/>
      <c r="AS35" s="342"/>
      <c r="AT35" s="94"/>
      <c r="AU35" s="341"/>
      <c r="AV35" s="136"/>
      <c r="AW35" s="339"/>
      <c r="AY35" s="30">
        <v>6341.3385826771655</v>
      </c>
      <c r="AZ35" s="31">
        <f t="shared" si="0"/>
        <v>0</v>
      </c>
    </row>
    <row r="36" spans="1:52" ht="12.75" customHeight="1">
      <c r="A36">
        <v>33</v>
      </c>
      <c r="B36" s="29" t="s">
        <v>6140</v>
      </c>
      <c r="C36" s="104" t="s">
        <v>269</v>
      </c>
      <c r="D36" s="29" t="s">
        <v>1161</v>
      </c>
      <c r="E36" s="29" t="s">
        <v>2664</v>
      </c>
      <c r="F36" s="335"/>
      <c r="G36" s="335"/>
      <c r="H36" s="344"/>
      <c r="I36" s="344"/>
      <c r="J36" s="344"/>
      <c r="K36" s="344"/>
      <c r="L36" s="335"/>
      <c r="M36" s="82" t="s">
        <v>3880</v>
      </c>
      <c r="N36" s="57">
        <v>6340.2677165354335</v>
      </c>
      <c r="O36" s="30">
        <v>6340.2677165354335</v>
      </c>
      <c r="P36" s="29" t="s">
        <v>3456</v>
      </c>
      <c r="Q36" s="29"/>
      <c r="R36" s="104" t="s">
        <v>269</v>
      </c>
      <c r="S36" s="104" t="s">
        <v>3945</v>
      </c>
      <c r="T36" s="403">
        <v>1500</v>
      </c>
      <c r="U36" s="403">
        <v>-12065</v>
      </c>
      <c r="V36" s="123" t="s">
        <v>1</v>
      </c>
      <c r="W36" s="336" t="s">
        <v>0</v>
      </c>
      <c r="X36" s="123"/>
      <c r="Y36" s="337"/>
      <c r="Z36" s="87">
        <v>1</v>
      </c>
      <c r="AA36" s="88" t="s">
        <v>3946</v>
      </c>
      <c r="AB36" s="88">
        <v>2.5</v>
      </c>
      <c r="AC36" s="88">
        <v>100</v>
      </c>
      <c r="AD36" s="90" t="s">
        <v>3920</v>
      </c>
      <c r="AE36" s="90">
        <v>2.5</v>
      </c>
      <c r="AF36" s="136"/>
      <c r="AG36" s="338"/>
      <c r="AH36" s="338"/>
      <c r="AI36" s="339"/>
      <c r="AJ36" s="339"/>
      <c r="AK36" s="91"/>
      <c r="AL36" s="92"/>
      <c r="AM36" s="93"/>
      <c r="AN36" s="340"/>
      <c r="AO36" s="341"/>
      <c r="AP36" s="336"/>
      <c r="AQ36" s="342"/>
      <c r="AR36" s="343"/>
      <c r="AS36" s="342"/>
      <c r="AT36" s="94"/>
      <c r="AU36" s="341"/>
      <c r="AV36" s="136"/>
      <c r="AW36" s="339"/>
      <c r="AY36" s="30">
        <v>6340.2677165354335</v>
      </c>
      <c r="AZ36" s="31">
        <f t="shared" si="0"/>
        <v>0</v>
      </c>
    </row>
    <row r="37" spans="1:52" ht="12.75" customHeight="1">
      <c r="A37">
        <v>34</v>
      </c>
      <c r="B37" s="29" t="s">
        <v>6156</v>
      </c>
      <c r="C37" s="104" t="s">
        <v>319</v>
      </c>
      <c r="D37" s="29" t="s">
        <v>1191</v>
      </c>
      <c r="E37" s="29" t="s">
        <v>2634</v>
      </c>
      <c r="F37" s="335"/>
      <c r="G37" s="335"/>
      <c r="H37" s="344"/>
      <c r="I37" s="344"/>
      <c r="J37" s="344"/>
      <c r="K37" s="344"/>
      <c r="L37" s="335"/>
      <c r="M37" s="82" t="s">
        <v>3880</v>
      </c>
      <c r="N37" s="57">
        <v>6341.3425196850394</v>
      </c>
      <c r="O37" s="30">
        <v>6341.3425196850394</v>
      </c>
      <c r="P37" s="29" t="s">
        <v>3863</v>
      </c>
      <c r="Q37" s="29"/>
      <c r="R37" s="104" t="s">
        <v>319</v>
      </c>
      <c r="S37" s="103" t="s">
        <v>3947</v>
      </c>
      <c r="T37" s="403">
        <v>2575.56</v>
      </c>
      <c r="U37" s="403">
        <v>-10153.65</v>
      </c>
      <c r="V37" s="123" t="s">
        <v>1</v>
      </c>
      <c r="W37" s="336" t="s">
        <v>0</v>
      </c>
      <c r="X37" s="123"/>
      <c r="Y37" s="337"/>
      <c r="Z37" s="87">
        <v>1</v>
      </c>
      <c r="AA37" s="88" t="s">
        <v>142</v>
      </c>
      <c r="AB37" s="88">
        <v>2.5</v>
      </c>
      <c r="AC37" s="88">
        <v>100</v>
      </c>
      <c r="AD37" s="90" t="s">
        <v>3920</v>
      </c>
      <c r="AE37" s="90">
        <v>2.5</v>
      </c>
      <c r="AF37" s="136"/>
      <c r="AG37" s="338"/>
      <c r="AH37" s="338"/>
      <c r="AI37" s="339"/>
      <c r="AJ37" s="339"/>
      <c r="AK37" s="91"/>
      <c r="AL37" s="92"/>
      <c r="AM37" s="93"/>
      <c r="AN37" s="340"/>
      <c r="AO37" s="341"/>
      <c r="AP37" s="336"/>
      <c r="AQ37" s="342"/>
      <c r="AR37" s="343"/>
      <c r="AS37" s="342"/>
      <c r="AT37" s="94"/>
      <c r="AU37" s="341"/>
      <c r="AV37" s="136"/>
      <c r="AW37" s="339"/>
      <c r="AY37" s="30">
        <v>6341.3425196850394</v>
      </c>
      <c r="AZ37" s="31">
        <f t="shared" si="0"/>
        <v>0</v>
      </c>
    </row>
    <row r="38" spans="1:52" ht="12.75" customHeight="1">
      <c r="A38">
        <v>35</v>
      </c>
      <c r="B38" s="29" t="s">
        <v>6168</v>
      </c>
      <c r="C38" s="104" t="s">
        <v>286</v>
      </c>
      <c r="D38" s="29" t="s">
        <v>1209</v>
      </c>
      <c r="E38" s="29" t="s">
        <v>2616</v>
      </c>
      <c r="F38" s="335"/>
      <c r="G38" s="335"/>
      <c r="H38" s="344"/>
      <c r="I38" s="344"/>
      <c r="J38" s="344"/>
      <c r="K38" s="344"/>
      <c r="L38" s="335"/>
      <c r="M38" s="82" t="s">
        <v>3880</v>
      </c>
      <c r="N38" s="57">
        <v>6341.3346456692916</v>
      </c>
      <c r="O38" s="30">
        <v>6341.3346456692916</v>
      </c>
      <c r="P38" s="29" t="s">
        <v>3458</v>
      </c>
      <c r="Q38" s="29"/>
      <c r="R38" s="104" t="s">
        <v>286</v>
      </c>
      <c r="S38" s="104" t="s">
        <v>3948</v>
      </c>
      <c r="T38" s="403">
        <v>2500</v>
      </c>
      <c r="U38" s="403">
        <v>-12065</v>
      </c>
      <c r="V38" s="123" t="s">
        <v>1</v>
      </c>
      <c r="W38" s="336" t="s">
        <v>0</v>
      </c>
      <c r="X38" s="123"/>
      <c r="Y38" s="337"/>
      <c r="Z38" s="87">
        <v>1</v>
      </c>
      <c r="AA38" s="88" t="s">
        <v>3949</v>
      </c>
      <c r="AB38" s="88">
        <v>2.5</v>
      </c>
      <c r="AC38" s="88">
        <v>100</v>
      </c>
      <c r="AD38" s="90" t="s">
        <v>3920</v>
      </c>
      <c r="AE38" s="90">
        <v>2.5</v>
      </c>
      <c r="AF38" s="136"/>
      <c r="AG38" s="338"/>
      <c r="AH38" s="338"/>
      <c r="AI38" s="339"/>
      <c r="AJ38" s="339"/>
      <c r="AK38" s="91"/>
      <c r="AL38" s="92"/>
      <c r="AM38" s="93"/>
      <c r="AN38" s="340"/>
      <c r="AO38" s="341"/>
      <c r="AP38" s="336"/>
      <c r="AQ38" s="342"/>
      <c r="AR38" s="343"/>
      <c r="AS38" s="342"/>
      <c r="AT38" s="94"/>
      <c r="AU38" s="341"/>
      <c r="AV38" s="136"/>
      <c r="AW38" s="339"/>
      <c r="AY38" s="30">
        <v>6341.3346456692916</v>
      </c>
      <c r="AZ38" s="31">
        <f t="shared" si="0"/>
        <v>0</v>
      </c>
    </row>
    <row r="39" spans="1:52" ht="12.75" customHeight="1">
      <c r="A39">
        <v>36</v>
      </c>
      <c r="B39" s="29" t="s">
        <v>6170</v>
      </c>
      <c r="C39" s="104" t="s">
        <v>348</v>
      </c>
      <c r="D39" s="29" t="s">
        <v>1169</v>
      </c>
      <c r="E39" s="29" t="s">
        <v>2656</v>
      </c>
      <c r="F39" s="335"/>
      <c r="G39" s="335"/>
      <c r="H39" s="344"/>
      <c r="I39" s="344"/>
      <c r="J39" s="344"/>
      <c r="K39" s="344"/>
      <c r="L39" s="335"/>
      <c r="M39" s="82" t="s">
        <v>3880</v>
      </c>
      <c r="N39" s="57">
        <v>6341.3425196850394</v>
      </c>
      <c r="O39" s="30">
        <v>6341.3425196850394</v>
      </c>
      <c r="P39" s="29" t="s">
        <v>3861</v>
      </c>
      <c r="Q39" s="29"/>
      <c r="R39" s="104" t="s">
        <v>348</v>
      </c>
      <c r="S39" s="103" t="s">
        <v>3950</v>
      </c>
      <c r="T39" s="403">
        <v>5151.12</v>
      </c>
      <c r="U39" s="403">
        <v>-9658.35</v>
      </c>
      <c r="V39" s="123" t="s">
        <v>1</v>
      </c>
      <c r="W39" s="336" t="s">
        <v>0</v>
      </c>
      <c r="X39" s="123"/>
      <c r="Y39" s="337"/>
      <c r="Z39" s="87">
        <v>1</v>
      </c>
      <c r="AA39" s="88" t="s">
        <v>141</v>
      </c>
      <c r="AB39" s="88">
        <v>2.5</v>
      </c>
      <c r="AC39" s="88">
        <v>100</v>
      </c>
      <c r="AD39" s="90" t="s">
        <v>3920</v>
      </c>
      <c r="AE39" s="90">
        <v>2.5</v>
      </c>
      <c r="AF39" s="136"/>
      <c r="AG39" s="338"/>
      <c r="AH39" s="338"/>
      <c r="AI39" s="339"/>
      <c r="AJ39" s="339"/>
      <c r="AK39" s="91"/>
      <c r="AL39" s="92"/>
      <c r="AM39" s="93"/>
      <c r="AN39" s="340"/>
      <c r="AO39" s="341"/>
      <c r="AP39" s="336"/>
      <c r="AQ39" s="342"/>
      <c r="AR39" s="343"/>
      <c r="AS39" s="342"/>
      <c r="AT39" s="94"/>
      <c r="AU39" s="341"/>
      <c r="AV39" s="136"/>
      <c r="AW39" s="339"/>
      <c r="AY39" s="30">
        <v>6341.3425196850394</v>
      </c>
      <c r="AZ39" s="31">
        <f t="shared" si="0"/>
        <v>0</v>
      </c>
    </row>
    <row r="40" spans="1:52" ht="12.75" customHeight="1">
      <c r="A40">
        <v>37</v>
      </c>
      <c r="B40" s="29" t="s">
        <v>6089</v>
      </c>
      <c r="C40" s="104" t="s">
        <v>3951</v>
      </c>
      <c r="D40" s="29" t="s">
        <v>1195</v>
      </c>
      <c r="E40" s="29" t="s">
        <v>2630</v>
      </c>
      <c r="F40" s="335"/>
      <c r="G40" s="335"/>
      <c r="H40" s="344"/>
      <c r="I40" s="344"/>
      <c r="J40" s="344"/>
      <c r="K40" s="344"/>
      <c r="L40" s="335"/>
      <c r="M40" s="82" t="s">
        <v>3880</v>
      </c>
      <c r="N40" s="57">
        <v>6341.3976377952749</v>
      </c>
      <c r="O40" s="30">
        <v>6341.3976377952749</v>
      </c>
      <c r="P40" s="29" t="s">
        <v>3863</v>
      </c>
      <c r="Q40" s="29"/>
      <c r="R40" s="104" t="s">
        <v>3951</v>
      </c>
      <c r="S40" s="103" t="s">
        <v>3952</v>
      </c>
      <c r="T40" s="403">
        <v>-858.52</v>
      </c>
      <c r="U40" s="403">
        <v>-10153.65</v>
      </c>
      <c r="V40" s="123" t="s">
        <v>1</v>
      </c>
      <c r="W40" s="336" t="s">
        <v>0</v>
      </c>
      <c r="X40" s="123"/>
      <c r="Y40" s="337"/>
      <c r="Z40" s="87">
        <v>1</v>
      </c>
      <c r="AA40" s="88" t="s">
        <v>3919</v>
      </c>
      <c r="AB40" s="88">
        <v>2.5</v>
      </c>
      <c r="AC40" s="88">
        <v>100</v>
      </c>
      <c r="AD40" s="90" t="s">
        <v>3920</v>
      </c>
      <c r="AE40" s="90">
        <v>2.5</v>
      </c>
      <c r="AF40" s="136"/>
      <c r="AG40" s="338"/>
      <c r="AH40" s="338"/>
      <c r="AI40" s="339"/>
      <c r="AJ40" s="339"/>
      <c r="AK40" s="91"/>
      <c r="AL40" s="92"/>
      <c r="AM40" s="93"/>
      <c r="AN40" s="340"/>
      <c r="AO40" s="341"/>
      <c r="AP40" s="336"/>
      <c r="AQ40" s="342"/>
      <c r="AR40" s="343"/>
      <c r="AS40" s="342"/>
      <c r="AT40" s="94"/>
      <c r="AU40" s="341"/>
      <c r="AV40" s="136"/>
      <c r="AW40" s="339"/>
      <c r="AY40" s="30">
        <v>6341.3976377952749</v>
      </c>
      <c r="AZ40" s="31">
        <f t="shared" si="0"/>
        <v>0</v>
      </c>
    </row>
    <row r="41" spans="1:52" ht="12.75" customHeight="1">
      <c r="A41">
        <v>38</v>
      </c>
      <c r="B41" s="29" t="s">
        <v>6091</v>
      </c>
      <c r="C41" s="104" t="s">
        <v>333</v>
      </c>
      <c r="D41" s="29" t="s">
        <v>1171</v>
      </c>
      <c r="E41" s="29" t="s">
        <v>2654</v>
      </c>
      <c r="F41" s="335"/>
      <c r="G41" s="335"/>
      <c r="H41" s="344"/>
      <c r="I41" s="344"/>
      <c r="J41" s="344"/>
      <c r="K41" s="344"/>
      <c r="L41" s="335"/>
      <c r="M41" s="82" t="s">
        <v>3880</v>
      </c>
      <c r="N41" s="57">
        <v>6341.3385826771655</v>
      </c>
      <c r="O41" s="30">
        <v>6341.3385826771655</v>
      </c>
      <c r="P41" s="29" t="s">
        <v>3859</v>
      </c>
      <c r="Q41" s="29"/>
      <c r="R41" s="104" t="s">
        <v>333</v>
      </c>
      <c r="S41" s="103" t="s">
        <v>3953</v>
      </c>
      <c r="T41" s="403">
        <v>858.52</v>
      </c>
      <c r="U41" s="403">
        <v>-10153.65</v>
      </c>
      <c r="V41" s="123" t="s">
        <v>1</v>
      </c>
      <c r="W41" s="336" t="s">
        <v>0</v>
      </c>
      <c r="X41" s="123"/>
      <c r="Y41" s="337"/>
      <c r="Z41" s="87">
        <v>1</v>
      </c>
      <c r="AA41" s="88" t="s">
        <v>3922</v>
      </c>
      <c r="AB41" s="88">
        <v>2.5</v>
      </c>
      <c r="AC41" s="88">
        <v>100</v>
      </c>
      <c r="AD41" s="90" t="s">
        <v>3920</v>
      </c>
      <c r="AE41" s="90">
        <v>2.5</v>
      </c>
      <c r="AF41" s="136"/>
      <c r="AG41" s="338"/>
      <c r="AH41" s="338"/>
      <c r="AI41" s="339"/>
      <c r="AJ41" s="339"/>
      <c r="AK41" s="91"/>
      <c r="AL41" s="92"/>
      <c r="AM41" s="93"/>
      <c r="AN41" s="340"/>
      <c r="AO41" s="341"/>
      <c r="AP41" s="336"/>
      <c r="AQ41" s="342"/>
      <c r="AR41" s="343"/>
      <c r="AS41" s="342"/>
      <c r="AT41" s="94"/>
      <c r="AU41" s="341"/>
      <c r="AV41" s="136"/>
      <c r="AW41" s="339"/>
      <c r="AY41" s="30">
        <v>6341.3385826771655</v>
      </c>
      <c r="AZ41" s="31">
        <f t="shared" si="0"/>
        <v>0</v>
      </c>
    </row>
    <row r="42" spans="1:52" ht="12.75" customHeight="1">
      <c r="A42">
        <v>39</v>
      </c>
      <c r="B42" s="29" t="s">
        <v>6173</v>
      </c>
      <c r="C42" s="104" t="s">
        <v>3954</v>
      </c>
      <c r="D42" s="29" t="s">
        <v>1229</v>
      </c>
      <c r="E42" s="29" t="s">
        <v>2596</v>
      </c>
      <c r="F42" s="335"/>
      <c r="G42" s="335"/>
      <c r="H42" s="344"/>
      <c r="I42" s="344"/>
      <c r="J42" s="344"/>
      <c r="K42" s="344"/>
      <c r="L42" s="335"/>
      <c r="M42" s="82" t="s">
        <v>3880</v>
      </c>
      <c r="N42" s="57">
        <v>6342.2559055118109</v>
      </c>
      <c r="O42" s="30">
        <v>6342.2559055118109</v>
      </c>
      <c r="P42" s="29" t="s">
        <v>3456</v>
      </c>
      <c r="Q42" s="29"/>
      <c r="R42" s="104" t="s">
        <v>3954</v>
      </c>
      <c r="S42" s="104" t="s">
        <v>3955</v>
      </c>
      <c r="T42" s="403">
        <v>6500</v>
      </c>
      <c r="U42" s="403">
        <v>-12065</v>
      </c>
      <c r="V42" s="123" t="s">
        <v>1</v>
      </c>
      <c r="W42" s="336" t="s">
        <v>0</v>
      </c>
      <c r="X42" s="123"/>
      <c r="Y42" s="337"/>
      <c r="Z42" s="87">
        <v>1</v>
      </c>
      <c r="AA42" s="88" t="s">
        <v>3925</v>
      </c>
      <c r="AB42" s="88">
        <v>2.5</v>
      </c>
      <c r="AC42" s="88">
        <v>100</v>
      </c>
      <c r="AD42" s="90" t="s">
        <v>3920</v>
      </c>
      <c r="AE42" s="90">
        <v>2.5</v>
      </c>
      <c r="AF42" s="136"/>
      <c r="AG42" s="338"/>
      <c r="AH42" s="338"/>
      <c r="AI42" s="339"/>
      <c r="AJ42" s="339"/>
      <c r="AK42" s="91"/>
      <c r="AL42" s="92"/>
      <c r="AM42" s="93"/>
      <c r="AN42" s="340"/>
      <c r="AO42" s="341"/>
      <c r="AP42" s="336"/>
      <c r="AQ42" s="342"/>
      <c r="AR42" s="343"/>
      <c r="AS42" s="342"/>
      <c r="AT42" s="94"/>
      <c r="AU42" s="341"/>
      <c r="AV42" s="136"/>
      <c r="AW42" s="339"/>
      <c r="AY42" s="30">
        <v>6342.2559055118109</v>
      </c>
      <c r="AZ42" s="31">
        <f t="shared" si="0"/>
        <v>0</v>
      </c>
    </row>
    <row r="43" spans="1:52" ht="12.75" customHeight="1">
      <c r="A43">
        <v>40</v>
      </c>
      <c r="B43" s="29" t="s">
        <v>6175</v>
      </c>
      <c r="C43" s="104" t="s">
        <v>3956</v>
      </c>
      <c r="D43" s="29" t="s">
        <v>1206</v>
      </c>
      <c r="E43" s="29" t="s">
        <v>2619</v>
      </c>
      <c r="F43" s="335"/>
      <c r="G43" s="335"/>
      <c r="H43" s="344"/>
      <c r="I43" s="344"/>
      <c r="J43" s="344"/>
      <c r="K43" s="344"/>
      <c r="L43" s="335"/>
      <c r="M43" s="82" t="s">
        <v>3880</v>
      </c>
      <c r="N43" s="57">
        <v>6341.3346456692916</v>
      </c>
      <c r="O43" s="30">
        <v>6341.3346456692916</v>
      </c>
      <c r="P43" s="29" t="s">
        <v>3458</v>
      </c>
      <c r="Q43" s="29"/>
      <c r="R43" s="104" t="s">
        <v>3956</v>
      </c>
      <c r="S43" s="104" t="s">
        <v>3957</v>
      </c>
      <c r="T43" s="403">
        <v>7500</v>
      </c>
      <c r="U43" s="403">
        <v>-12065</v>
      </c>
      <c r="V43" s="123" t="s">
        <v>1</v>
      </c>
      <c r="W43" s="336" t="s">
        <v>0</v>
      </c>
      <c r="X43" s="123"/>
      <c r="Y43" s="337"/>
      <c r="Z43" s="87">
        <v>1</v>
      </c>
      <c r="AA43" s="88" t="s">
        <v>140</v>
      </c>
      <c r="AB43" s="88">
        <v>2.5</v>
      </c>
      <c r="AC43" s="88">
        <v>100</v>
      </c>
      <c r="AD43" s="90" t="s">
        <v>3920</v>
      </c>
      <c r="AE43" s="90">
        <v>2.5</v>
      </c>
      <c r="AF43" s="136"/>
      <c r="AG43" s="338"/>
      <c r="AH43" s="338"/>
      <c r="AI43" s="339"/>
      <c r="AJ43" s="339"/>
      <c r="AK43" s="91"/>
      <c r="AL43" s="92"/>
      <c r="AM43" s="93"/>
      <c r="AN43" s="340"/>
      <c r="AO43" s="341"/>
      <c r="AP43" s="336"/>
      <c r="AQ43" s="342"/>
      <c r="AR43" s="343"/>
      <c r="AS43" s="342"/>
      <c r="AT43" s="94"/>
      <c r="AU43" s="341"/>
      <c r="AV43" s="136"/>
      <c r="AW43" s="339"/>
      <c r="AY43" s="30">
        <v>6341.3346456692916</v>
      </c>
      <c r="AZ43" s="31">
        <f t="shared" si="0"/>
        <v>0</v>
      </c>
    </row>
    <row r="44" spans="1:52" ht="12.75" customHeight="1">
      <c r="A44">
        <v>41</v>
      </c>
      <c r="B44" s="29" t="s">
        <v>6177</v>
      </c>
      <c r="C44" s="104" t="s">
        <v>3958</v>
      </c>
      <c r="D44" s="29" t="s">
        <v>1187</v>
      </c>
      <c r="E44" s="29" t="s">
        <v>2638</v>
      </c>
      <c r="F44" s="335"/>
      <c r="G44" s="335"/>
      <c r="H44" s="344"/>
      <c r="I44" s="344"/>
      <c r="J44" s="344"/>
      <c r="K44" s="344"/>
      <c r="L44" s="335"/>
      <c r="M44" s="82" t="s">
        <v>3880</v>
      </c>
      <c r="N44" s="57">
        <v>6341.3385826771655</v>
      </c>
      <c r="O44" s="30">
        <v>6341.3385826771655</v>
      </c>
      <c r="P44" s="29" t="s">
        <v>3863</v>
      </c>
      <c r="Q44" s="29"/>
      <c r="R44" s="104" t="s">
        <v>3958</v>
      </c>
      <c r="S44" s="103" t="s">
        <v>3959</v>
      </c>
      <c r="T44" s="403">
        <v>6009.64</v>
      </c>
      <c r="U44" s="403">
        <v>-10153.65</v>
      </c>
      <c r="V44" s="123" t="s">
        <v>1</v>
      </c>
      <c r="W44" s="336" t="s">
        <v>0</v>
      </c>
      <c r="X44" s="123"/>
      <c r="Y44" s="337"/>
      <c r="Z44" s="87">
        <v>1</v>
      </c>
      <c r="AA44" s="88" t="s">
        <v>3930</v>
      </c>
      <c r="AB44" s="88">
        <v>2.5</v>
      </c>
      <c r="AC44" s="88">
        <v>100</v>
      </c>
      <c r="AD44" s="90" t="s">
        <v>3920</v>
      </c>
      <c r="AE44" s="90">
        <v>2.5</v>
      </c>
      <c r="AF44" s="136"/>
      <c r="AG44" s="338"/>
      <c r="AH44" s="338"/>
      <c r="AI44" s="339"/>
      <c r="AJ44" s="339"/>
      <c r="AK44" s="91"/>
      <c r="AL44" s="92"/>
      <c r="AM44" s="93"/>
      <c r="AN44" s="340"/>
      <c r="AO44" s="341"/>
      <c r="AP44" s="336"/>
      <c r="AQ44" s="342"/>
      <c r="AR44" s="343"/>
      <c r="AS44" s="342"/>
      <c r="AT44" s="94"/>
      <c r="AU44" s="341"/>
      <c r="AV44" s="136"/>
      <c r="AW44" s="339"/>
      <c r="AY44" s="30">
        <v>6341.3385826771655</v>
      </c>
      <c r="AZ44" s="31">
        <f t="shared" si="0"/>
        <v>0</v>
      </c>
    </row>
    <row r="45" spans="1:52" ht="12.75" customHeight="1">
      <c r="A45">
        <v>42</v>
      </c>
      <c r="B45" s="29" t="s">
        <v>6179</v>
      </c>
      <c r="C45" s="104" t="s">
        <v>242</v>
      </c>
      <c r="D45" s="29" t="s">
        <v>1223</v>
      </c>
      <c r="E45" s="29" t="s">
        <v>2602</v>
      </c>
      <c r="F45" s="335"/>
      <c r="G45" s="335"/>
      <c r="H45" s="344"/>
      <c r="I45" s="344"/>
      <c r="J45" s="344"/>
      <c r="K45" s="344"/>
      <c r="L45" s="335"/>
      <c r="M45" s="82" t="s">
        <v>3880</v>
      </c>
      <c r="N45" s="57">
        <v>6341.3425196850394</v>
      </c>
      <c r="O45" s="30">
        <v>6341.3425196850394</v>
      </c>
      <c r="P45" s="29" t="s">
        <v>3455</v>
      </c>
      <c r="Q45" s="29"/>
      <c r="R45" s="104" t="s">
        <v>242</v>
      </c>
      <c r="S45" s="104" t="s">
        <v>3960</v>
      </c>
      <c r="T45" s="403">
        <v>6000</v>
      </c>
      <c r="U45" s="403">
        <v>-13310</v>
      </c>
      <c r="V45" s="123" t="s">
        <v>1</v>
      </c>
      <c r="W45" s="336" t="s">
        <v>0</v>
      </c>
      <c r="X45" s="123"/>
      <c r="Y45" s="337"/>
      <c r="Z45" s="87">
        <v>1</v>
      </c>
      <c r="AA45" s="88" t="s">
        <v>139</v>
      </c>
      <c r="AB45" s="88">
        <v>2.5</v>
      </c>
      <c r="AC45" s="88">
        <v>100</v>
      </c>
      <c r="AD45" s="90" t="s">
        <v>3920</v>
      </c>
      <c r="AE45" s="90">
        <v>2.5</v>
      </c>
      <c r="AF45" s="136"/>
      <c r="AG45" s="338"/>
      <c r="AH45" s="338"/>
      <c r="AI45" s="339"/>
      <c r="AJ45" s="339"/>
      <c r="AK45" s="91"/>
      <c r="AL45" s="92"/>
      <c r="AM45" s="93"/>
      <c r="AN45" s="340"/>
      <c r="AO45" s="341"/>
      <c r="AP45" s="336"/>
      <c r="AQ45" s="342"/>
      <c r="AR45" s="343"/>
      <c r="AS45" s="342"/>
      <c r="AT45" s="94"/>
      <c r="AU45" s="341"/>
      <c r="AV45" s="136"/>
      <c r="AW45" s="339"/>
      <c r="AY45" s="30">
        <v>6341.3425196850394</v>
      </c>
      <c r="AZ45" s="31">
        <f t="shared" si="0"/>
        <v>0</v>
      </c>
    </row>
    <row r="46" spans="1:52" ht="12.75" customHeight="1">
      <c r="A46">
        <v>43</v>
      </c>
      <c r="B46" s="29" t="s">
        <v>6181</v>
      </c>
      <c r="C46" s="104" t="s">
        <v>3961</v>
      </c>
      <c r="D46" s="29" t="s">
        <v>1204</v>
      </c>
      <c r="E46" s="29" t="s">
        <v>2621</v>
      </c>
      <c r="F46" s="335"/>
      <c r="G46" s="335"/>
      <c r="H46" s="344"/>
      <c r="I46" s="344"/>
      <c r="J46" s="344"/>
      <c r="K46" s="344"/>
      <c r="L46" s="335"/>
      <c r="M46" s="82" t="s">
        <v>3880</v>
      </c>
      <c r="N46" s="57">
        <v>6341.3346456692916</v>
      </c>
      <c r="O46" s="30">
        <v>6341.3346456692916</v>
      </c>
      <c r="P46" s="29" t="s">
        <v>3455</v>
      </c>
      <c r="Q46" s="29"/>
      <c r="R46" s="104" t="s">
        <v>3961</v>
      </c>
      <c r="S46" s="104" t="s">
        <v>3962</v>
      </c>
      <c r="T46" s="403">
        <v>8000</v>
      </c>
      <c r="U46" s="403">
        <v>-13310</v>
      </c>
      <c r="V46" s="123" t="s">
        <v>1</v>
      </c>
      <c r="W46" s="336" t="s">
        <v>0</v>
      </c>
      <c r="X46" s="123"/>
      <c r="Y46" s="337"/>
      <c r="Z46" s="87">
        <v>1</v>
      </c>
      <c r="AA46" s="88" t="s">
        <v>3934</v>
      </c>
      <c r="AB46" s="88">
        <v>2.5</v>
      </c>
      <c r="AC46" s="88">
        <v>100</v>
      </c>
      <c r="AD46" s="90" t="s">
        <v>3920</v>
      </c>
      <c r="AE46" s="90">
        <v>2.5</v>
      </c>
      <c r="AF46" s="136"/>
      <c r="AG46" s="338"/>
      <c r="AH46" s="338"/>
      <c r="AI46" s="339"/>
      <c r="AJ46" s="339"/>
      <c r="AK46" s="91"/>
      <c r="AL46" s="92"/>
      <c r="AM46" s="93"/>
      <c r="AN46" s="340"/>
      <c r="AO46" s="341"/>
      <c r="AP46" s="336"/>
      <c r="AQ46" s="342"/>
      <c r="AR46" s="343"/>
      <c r="AS46" s="342"/>
      <c r="AT46" s="94"/>
      <c r="AU46" s="341"/>
      <c r="AV46" s="136"/>
      <c r="AW46" s="339"/>
      <c r="AY46" s="30">
        <v>6341.3346456692916</v>
      </c>
      <c r="AZ46" s="31">
        <f t="shared" si="0"/>
        <v>0</v>
      </c>
    </row>
    <row r="47" spans="1:52" ht="12.75" customHeight="1">
      <c r="A47">
        <v>44</v>
      </c>
      <c r="B47" s="29" t="s">
        <v>6183</v>
      </c>
      <c r="C47" s="104" t="s">
        <v>305</v>
      </c>
      <c r="D47" s="29" t="s">
        <v>1172</v>
      </c>
      <c r="E47" s="29" t="s">
        <v>2653</v>
      </c>
      <c r="F47" s="335"/>
      <c r="G47" s="335"/>
      <c r="H47" s="344"/>
      <c r="I47" s="344"/>
      <c r="J47" s="344"/>
      <c r="K47" s="344"/>
      <c r="L47" s="335"/>
      <c r="M47" s="82" t="s">
        <v>3880</v>
      </c>
      <c r="N47" s="57">
        <v>6341.3385826771655</v>
      </c>
      <c r="O47" s="30">
        <v>6341.3385826771655</v>
      </c>
      <c r="P47" s="29" t="s">
        <v>3859</v>
      </c>
      <c r="Q47" s="29"/>
      <c r="R47" s="104" t="s">
        <v>305</v>
      </c>
      <c r="S47" s="103" t="s">
        <v>3963</v>
      </c>
      <c r="T47" s="403">
        <v>4292.6000000000004</v>
      </c>
      <c r="U47" s="403">
        <v>-10153.65</v>
      </c>
      <c r="V47" s="123" t="s">
        <v>1</v>
      </c>
      <c r="W47" s="336" t="s">
        <v>0</v>
      </c>
      <c r="X47" s="123"/>
      <c r="Y47" s="337"/>
      <c r="Z47" s="87">
        <v>1</v>
      </c>
      <c r="AA47" s="88" t="s">
        <v>138</v>
      </c>
      <c r="AB47" s="88">
        <v>2.5</v>
      </c>
      <c r="AC47" s="88">
        <v>100</v>
      </c>
      <c r="AD47" s="90" t="s">
        <v>3920</v>
      </c>
      <c r="AE47" s="90">
        <v>2.5</v>
      </c>
      <c r="AF47" s="136"/>
      <c r="AG47" s="338"/>
      <c r="AH47" s="338"/>
      <c r="AI47" s="339"/>
      <c r="AJ47" s="339"/>
      <c r="AK47" s="91"/>
      <c r="AL47" s="92"/>
      <c r="AM47" s="93"/>
      <c r="AN47" s="340"/>
      <c r="AO47" s="341"/>
      <c r="AP47" s="336"/>
      <c r="AQ47" s="342"/>
      <c r="AR47" s="343"/>
      <c r="AS47" s="342"/>
      <c r="AT47" s="94"/>
      <c r="AU47" s="341"/>
      <c r="AV47" s="136"/>
      <c r="AW47" s="339"/>
      <c r="AY47" s="30">
        <v>6341.3385826771655</v>
      </c>
      <c r="AZ47" s="31">
        <f t="shared" si="0"/>
        <v>0</v>
      </c>
    </row>
    <row r="48" spans="1:52" ht="12.75" customHeight="1">
      <c r="A48">
        <v>45</v>
      </c>
      <c r="B48" s="29" t="s">
        <v>6093</v>
      </c>
      <c r="C48" s="104" t="s">
        <v>3964</v>
      </c>
      <c r="D48" s="29" t="s">
        <v>1182</v>
      </c>
      <c r="E48" s="29" t="s">
        <v>2643</v>
      </c>
      <c r="F48" s="335"/>
      <c r="G48" s="335"/>
      <c r="H48" s="344"/>
      <c r="I48" s="344"/>
      <c r="J48" s="344"/>
      <c r="K48" s="344"/>
      <c r="L48" s="335"/>
      <c r="M48" s="82" t="s">
        <v>3880</v>
      </c>
      <c r="N48" s="57">
        <v>6341.3385826771655</v>
      </c>
      <c r="O48" s="30">
        <v>6341.3385826771655</v>
      </c>
      <c r="P48" s="29" t="s">
        <v>3861</v>
      </c>
      <c r="Q48" s="29"/>
      <c r="R48" s="104" t="s">
        <v>3964</v>
      </c>
      <c r="S48" s="103" t="s">
        <v>3965</v>
      </c>
      <c r="T48" s="403">
        <v>1717.04</v>
      </c>
      <c r="U48" s="403">
        <v>-10648.95</v>
      </c>
      <c r="V48" s="123" t="s">
        <v>1</v>
      </c>
      <c r="W48" s="336" t="s">
        <v>0</v>
      </c>
      <c r="X48" s="123"/>
      <c r="Y48" s="337"/>
      <c r="Z48" s="87">
        <v>1</v>
      </c>
      <c r="AA48" s="88" t="s">
        <v>3938</v>
      </c>
      <c r="AB48" s="88">
        <v>2.5</v>
      </c>
      <c r="AC48" s="88">
        <v>100</v>
      </c>
      <c r="AD48" s="90" t="s">
        <v>3920</v>
      </c>
      <c r="AE48" s="90">
        <v>2.5</v>
      </c>
      <c r="AF48" s="136"/>
      <c r="AG48" s="338"/>
      <c r="AH48" s="338"/>
      <c r="AI48" s="339"/>
      <c r="AJ48" s="339"/>
      <c r="AK48" s="91"/>
      <c r="AL48" s="92"/>
      <c r="AM48" s="93"/>
      <c r="AN48" s="340"/>
      <c r="AO48" s="341"/>
      <c r="AP48" s="336"/>
      <c r="AQ48" s="342"/>
      <c r="AR48" s="343"/>
      <c r="AS48" s="342"/>
      <c r="AT48" s="94"/>
      <c r="AU48" s="341"/>
      <c r="AV48" s="136"/>
      <c r="AW48" s="339"/>
      <c r="AY48" s="30">
        <v>6341.3385826771655</v>
      </c>
      <c r="AZ48" s="31">
        <f t="shared" si="0"/>
        <v>0</v>
      </c>
    </row>
    <row r="49" spans="1:52" ht="12.75" customHeight="1">
      <c r="A49">
        <v>46</v>
      </c>
      <c r="B49" s="29" t="s">
        <v>6095</v>
      </c>
      <c r="C49" s="104" t="s">
        <v>3966</v>
      </c>
      <c r="D49" s="29" t="s">
        <v>1178</v>
      </c>
      <c r="E49" s="29" t="s">
        <v>2647</v>
      </c>
      <c r="F49" s="335"/>
      <c r="G49" s="335"/>
      <c r="H49" s="344"/>
      <c r="I49" s="344"/>
      <c r="J49" s="344"/>
      <c r="K49" s="344"/>
      <c r="L49" s="335"/>
      <c r="M49" s="82" t="s">
        <v>3880</v>
      </c>
      <c r="N49" s="57">
        <v>6341.3385826771655</v>
      </c>
      <c r="O49" s="30">
        <v>6341.3385826771655</v>
      </c>
      <c r="P49" s="29" t="s">
        <v>3859</v>
      </c>
      <c r="Q49" s="29"/>
      <c r="R49" s="104" t="s">
        <v>3966</v>
      </c>
      <c r="S49" s="103" t="s">
        <v>3967</v>
      </c>
      <c r="T49" s="403">
        <v>-2575.56</v>
      </c>
      <c r="U49" s="403">
        <v>-10153.65</v>
      </c>
      <c r="V49" s="123" t="s">
        <v>1</v>
      </c>
      <c r="W49" s="336" t="s">
        <v>0</v>
      </c>
      <c r="X49" s="123"/>
      <c r="Y49" s="337"/>
      <c r="Z49" s="87">
        <v>1</v>
      </c>
      <c r="AA49" s="88" t="s">
        <v>3941</v>
      </c>
      <c r="AB49" s="88">
        <v>2.5</v>
      </c>
      <c r="AC49" s="88">
        <v>100</v>
      </c>
      <c r="AD49" s="90" t="s">
        <v>3920</v>
      </c>
      <c r="AE49" s="90">
        <v>2.5</v>
      </c>
      <c r="AF49" s="136"/>
      <c r="AG49" s="338"/>
      <c r="AH49" s="338"/>
      <c r="AI49" s="339"/>
      <c r="AJ49" s="339"/>
      <c r="AK49" s="91"/>
      <c r="AL49" s="92"/>
      <c r="AM49" s="93"/>
      <c r="AN49" s="340"/>
      <c r="AO49" s="341"/>
      <c r="AP49" s="336"/>
      <c r="AQ49" s="342"/>
      <c r="AR49" s="343"/>
      <c r="AS49" s="342"/>
      <c r="AT49" s="94"/>
      <c r="AU49" s="341"/>
      <c r="AV49" s="136"/>
      <c r="AW49" s="339"/>
      <c r="AY49" s="30">
        <v>6341.3385826771655</v>
      </c>
      <c r="AZ49" s="31">
        <f t="shared" si="0"/>
        <v>0</v>
      </c>
    </row>
    <row r="50" spans="1:52" ht="12.75" customHeight="1">
      <c r="A50">
        <v>47</v>
      </c>
      <c r="B50" s="29" t="s">
        <v>6115</v>
      </c>
      <c r="C50" s="104" t="s">
        <v>35</v>
      </c>
      <c r="D50" s="29" t="s">
        <v>1224</v>
      </c>
      <c r="E50" s="29" t="s">
        <v>2601</v>
      </c>
      <c r="F50" s="335"/>
      <c r="G50" s="335"/>
      <c r="H50" s="344"/>
      <c r="I50" s="344"/>
      <c r="J50" s="344"/>
      <c r="K50" s="344"/>
      <c r="L50" s="335"/>
      <c r="M50" s="82" t="s">
        <v>3880</v>
      </c>
      <c r="N50" s="57">
        <v>6341.3425196850394</v>
      </c>
      <c r="O50" s="30">
        <v>6341.3425196850394</v>
      </c>
      <c r="P50" s="29" t="s">
        <v>3455</v>
      </c>
      <c r="Q50" s="29"/>
      <c r="R50" s="104" t="s">
        <v>35</v>
      </c>
      <c r="S50" s="103" t="s">
        <v>3968</v>
      </c>
      <c r="T50" s="403">
        <v>4000</v>
      </c>
      <c r="U50" s="403">
        <v>-12480</v>
      </c>
      <c r="V50" s="123" t="s">
        <v>1</v>
      </c>
      <c r="W50" s="336" t="s">
        <v>0</v>
      </c>
      <c r="X50" s="123"/>
      <c r="Y50" s="337"/>
      <c r="Z50" s="87">
        <v>1</v>
      </c>
      <c r="AA50" s="88" t="s">
        <v>3943</v>
      </c>
      <c r="AB50" s="88">
        <v>2.5</v>
      </c>
      <c r="AC50" s="88">
        <v>100</v>
      </c>
      <c r="AD50" s="90" t="s">
        <v>3920</v>
      </c>
      <c r="AE50" s="90">
        <v>2.5</v>
      </c>
      <c r="AF50" s="136"/>
      <c r="AG50" s="338"/>
      <c r="AH50" s="338"/>
      <c r="AI50" s="339"/>
      <c r="AJ50" s="339"/>
      <c r="AK50" s="91"/>
      <c r="AL50" s="92"/>
      <c r="AM50" s="93"/>
      <c r="AN50" s="340"/>
      <c r="AO50" s="341"/>
      <c r="AP50" s="336"/>
      <c r="AQ50" s="342"/>
      <c r="AR50" s="343"/>
      <c r="AS50" s="342"/>
      <c r="AT50" s="94"/>
      <c r="AU50" s="341"/>
      <c r="AV50" s="136"/>
      <c r="AW50" s="339"/>
      <c r="AY50" s="30">
        <v>6341.3425196850394</v>
      </c>
      <c r="AZ50" s="31">
        <f t="shared" si="0"/>
        <v>0</v>
      </c>
    </row>
    <row r="51" spans="1:52" ht="12.75" customHeight="1">
      <c r="A51">
        <v>48</v>
      </c>
      <c r="B51" s="29" t="s">
        <v>6137</v>
      </c>
      <c r="C51" s="104" t="s">
        <v>261</v>
      </c>
      <c r="D51" s="29" t="s">
        <v>1189</v>
      </c>
      <c r="E51" s="29" t="s">
        <v>2636</v>
      </c>
      <c r="F51" s="335"/>
      <c r="G51" s="335"/>
      <c r="H51" s="344"/>
      <c r="I51" s="344"/>
      <c r="J51" s="344"/>
      <c r="K51" s="344"/>
      <c r="L51" s="335"/>
      <c r="M51" s="82" t="s">
        <v>3880</v>
      </c>
      <c r="N51" s="57">
        <v>6341.3385826771655</v>
      </c>
      <c r="O51" s="30">
        <v>6341.3385826771655</v>
      </c>
      <c r="P51" s="29" t="s">
        <v>3861</v>
      </c>
      <c r="Q51" s="29"/>
      <c r="R51" s="104" t="s">
        <v>261</v>
      </c>
      <c r="S51" s="103" t="s">
        <v>3969</v>
      </c>
      <c r="T51" s="403">
        <v>-1717.04</v>
      </c>
      <c r="U51" s="403">
        <v>-10648.95</v>
      </c>
      <c r="V51" s="123" t="s">
        <v>1</v>
      </c>
      <c r="W51" s="336" t="s">
        <v>0</v>
      </c>
      <c r="X51" s="123"/>
      <c r="Y51" s="337"/>
      <c r="Z51" s="87">
        <v>1</v>
      </c>
      <c r="AA51" s="88" t="s">
        <v>137</v>
      </c>
      <c r="AB51" s="88">
        <v>2.5</v>
      </c>
      <c r="AC51" s="88">
        <v>100</v>
      </c>
      <c r="AD51" s="90" t="s">
        <v>3920</v>
      </c>
      <c r="AE51" s="90">
        <v>2.5</v>
      </c>
      <c r="AF51" s="136"/>
      <c r="AG51" s="338"/>
      <c r="AH51" s="338"/>
      <c r="AI51" s="339"/>
      <c r="AJ51" s="339"/>
      <c r="AK51" s="91"/>
      <c r="AL51" s="92"/>
      <c r="AM51" s="93"/>
      <c r="AN51" s="340"/>
      <c r="AO51" s="341"/>
      <c r="AP51" s="336"/>
      <c r="AQ51" s="342"/>
      <c r="AR51" s="343"/>
      <c r="AS51" s="342"/>
      <c r="AT51" s="94"/>
      <c r="AU51" s="341"/>
      <c r="AV51" s="136"/>
      <c r="AW51" s="339"/>
      <c r="AY51" s="30">
        <v>6341.3385826771655</v>
      </c>
      <c r="AZ51" s="31">
        <f t="shared" si="0"/>
        <v>0</v>
      </c>
    </row>
    <row r="52" spans="1:52" ht="12.75" customHeight="1">
      <c r="A52">
        <v>49</v>
      </c>
      <c r="B52" s="29" t="s">
        <v>6141</v>
      </c>
      <c r="C52" s="104" t="s">
        <v>37</v>
      </c>
      <c r="D52" s="29" t="s">
        <v>1159</v>
      </c>
      <c r="E52" s="29" t="s">
        <v>2666</v>
      </c>
      <c r="F52" s="335"/>
      <c r="G52" s="335"/>
      <c r="H52" s="344"/>
      <c r="I52" s="344"/>
      <c r="J52" s="344"/>
      <c r="K52" s="344"/>
      <c r="L52" s="335"/>
      <c r="M52" s="82" t="s">
        <v>3880</v>
      </c>
      <c r="N52" s="57">
        <v>6342.9370078740158</v>
      </c>
      <c r="O52" s="30">
        <v>6342.9370078740158</v>
      </c>
      <c r="P52" s="29" t="s">
        <v>3456</v>
      </c>
      <c r="Q52" s="29"/>
      <c r="R52" s="104" t="s">
        <v>37</v>
      </c>
      <c r="S52" s="103" t="s">
        <v>3970</v>
      </c>
      <c r="T52" s="403">
        <v>1500</v>
      </c>
      <c r="U52" s="403">
        <v>-12895</v>
      </c>
      <c r="V52" s="123" t="s">
        <v>1</v>
      </c>
      <c r="W52" s="336" t="s">
        <v>0</v>
      </c>
      <c r="X52" s="123"/>
      <c r="Y52" s="337"/>
      <c r="Z52" s="87">
        <v>1</v>
      </c>
      <c r="AA52" s="88" t="s">
        <v>3946</v>
      </c>
      <c r="AB52" s="88">
        <v>2.5</v>
      </c>
      <c r="AC52" s="88">
        <v>100</v>
      </c>
      <c r="AD52" s="90" t="s">
        <v>3920</v>
      </c>
      <c r="AE52" s="90">
        <v>2.5</v>
      </c>
      <c r="AF52" s="136"/>
      <c r="AG52" s="338"/>
      <c r="AH52" s="338"/>
      <c r="AI52" s="339"/>
      <c r="AJ52" s="339"/>
      <c r="AK52" s="91"/>
      <c r="AL52" s="92"/>
      <c r="AM52" s="93"/>
      <c r="AN52" s="340"/>
      <c r="AO52" s="341"/>
      <c r="AP52" s="336"/>
      <c r="AQ52" s="342"/>
      <c r="AR52" s="343"/>
      <c r="AS52" s="342"/>
      <c r="AT52" s="94"/>
      <c r="AU52" s="341"/>
      <c r="AV52" s="136"/>
      <c r="AW52" s="339"/>
      <c r="AY52" s="30">
        <v>6342.9370078740158</v>
      </c>
      <c r="AZ52" s="31">
        <f t="shared" si="0"/>
        <v>0</v>
      </c>
    </row>
    <row r="53" spans="1:52" ht="12.75" customHeight="1">
      <c r="A53">
        <v>50</v>
      </c>
      <c r="B53" s="29" t="s">
        <v>6157</v>
      </c>
      <c r="C53" s="104" t="s">
        <v>332</v>
      </c>
      <c r="D53" s="29" t="s">
        <v>1188</v>
      </c>
      <c r="E53" s="29" t="s">
        <v>2637</v>
      </c>
      <c r="F53" s="335"/>
      <c r="G53" s="335"/>
      <c r="H53" s="344"/>
      <c r="I53" s="344"/>
      <c r="J53" s="344"/>
      <c r="K53" s="344"/>
      <c r="L53" s="335"/>
      <c r="M53" s="82" t="s">
        <v>3880</v>
      </c>
      <c r="N53" s="57">
        <v>6341.3425196850394</v>
      </c>
      <c r="O53" s="30">
        <v>6341.3425196850394</v>
      </c>
      <c r="P53" s="29" t="s">
        <v>3863</v>
      </c>
      <c r="Q53" s="29"/>
      <c r="R53" s="104" t="s">
        <v>332</v>
      </c>
      <c r="S53" s="103" t="s">
        <v>3971</v>
      </c>
      <c r="T53" s="403">
        <v>2575.56</v>
      </c>
      <c r="U53" s="403">
        <v>-9163.0499999999993</v>
      </c>
      <c r="V53" s="123" t="s">
        <v>1</v>
      </c>
      <c r="W53" s="336" t="s">
        <v>0</v>
      </c>
      <c r="X53" s="123"/>
      <c r="Y53" s="337"/>
      <c r="Z53" s="87">
        <v>1</v>
      </c>
      <c r="AA53" s="88" t="s">
        <v>142</v>
      </c>
      <c r="AB53" s="88">
        <v>2.5</v>
      </c>
      <c r="AC53" s="88">
        <v>100</v>
      </c>
      <c r="AD53" s="90" t="s">
        <v>3920</v>
      </c>
      <c r="AE53" s="90">
        <v>2.5</v>
      </c>
      <c r="AF53" s="136"/>
      <c r="AG53" s="338"/>
      <c r="AH53" s="338"/>
      <c r="AI53" s="339"/>
      <c r="AJ53" s="339"/>
      <c r="AK53" s="91"/>
      <c r="AL53" s="92"/>
      <c r="AM53" s="93"/>
      <c r="AN53" s="340"/>
      <c r="AO53" s="341"/>
      <c r="AP53" s="336"/>
      <c r="AQ53" s="342"/>
      <c r="AR53" s="343"/>
      <c r="AS53" s="342"/>
      <c r="AT53" s="94"/>
      <c r="AU53" s="341"/>
      <c r="AV53" s="136"/>
      <c r="AW53" s="339"/>
      <c r="AY53" s="30">
        <v>6341.3425196850394</v>
      </c>
      <c r="AZ53" s="31">
        <f t="shared" si="0"/>
        <v>0</v>
      </c>
    </row>
    <row r="54" spans="1:52" ht="12.75" customHeight="1">
      <c r="A54">
        <v>51</v>
      </c>
      <c r="B54" s="29" t="s">
        <v>6169</v>
      </c>
      <c r="C54" s="104" t="s">
        <v>246</v>
      </c>
      <c r="D54" s="29" t="s">
        <v>1207</v>
      </c>
      <c r="E54" s="29" t="s">
        <v>2618</v>
      </c>
      <c r="F54" s="335"/>
      <c r="G54" s="335"/>
      <c r="H54" s="344"/>
      <c r="I54" s="344"/>
      <c r="J54" s="344"/>
      <c r="K54" s="344"/>
      <c r="L54" s="335"/>
      <c r="M54" s="82" t="s">
        <v>3880</v>
      </c>
      <c r="N54" s="57">
        <v>6341.3346456692916</v>
      </c>
      <c r="O54" s="30">
        <v>6341.3346456692916</v>
      </c>
      <c r="P54" s="29" t="s">
        <v>3458</v>
      </c>
      <c r="Q54" s="29"/>
      <c r="R54" s="104" t="s">
        <v>246</v>
      </c>
      <c r="S54" s="104" t="s">
        <v>3972</v>
      </c>
      <c r="T54" s="403">
        <v>2500</v>
      </c>
      <c r="U54" s="403">
        <v>-12895</v>
      </c>
      <c r="V54" s="123" t="s">
        <v>1</v>
      </c>
      <c r="W54" s="336" t="s">
        <v>0</v>
      </c>
      <c r="X54" s="123"/>
      <c r="Y54" s="337"/>
      <c r="Z54" s="87">
        <v>1</v>
      </c>
      <c r="AA54" s="88" t="s">
        <v>3949</v>
      </c>
      <c r="AB54" s="88">
        <v>2.5</v>
      </c>
      <c r="AC54" s="88">
        <v>100</v>
      </c>
      <c r="AD54" s="90" t="s">
        <v>3920</v>
      </c>
      <c r="AE54" s="90">
        <v>2.5</v>
      </c>
      <c r="AF54" s="136"/>
      <c r="AG54" s="338"/>
      <c r="AH54" s="338"/>
      <c r="AI54" s="339"/>
      <c r="AJ54" s="339"/>
      <c r="AK54" s="91"/>
      <c r="AL54" s="92"/>
      <c r="AM54" s="93"/>
      <c r="AN54" s="340"/>
      <c r="AO54" s="341"/>
      <c r="AP54" s="336"/>
      <c r="AQ54" s="342"/>
      <c r="AR54" s="343"/>
      <c r="AS54" s="342"/>
      <c r="AT54" s="94"/>
      <c r="AU54" s="341"/>
      <c r="AV54" s="136"/>
      <c r="AW54" s="339"/>
      <c r="AY54" s="30">
        <v>6341.3346456692916</v>
      </c>
      <c r="AZ54" s="31">
        <f t="shared" si="0"/>
        <v>0</v>
      </c>
    </row>
    <row r="55" spans="1:52" ht="12.75" customHeight="1">
      <c r="A55">
        <v>52</v>
      </c>
      <c r="B55" s="29" t="s">
        <v>6171</v>
      </c>
      <c r="C55" s="104" t="s">
        <v>306</v>
      </c>
      <c r="D55" s="29" t="s">
        <v>1167</v>
      </c>
      <c r="E55" s="29" t="s">
        <v>2658</v>
      </c>
      <c r="F55" s="335"/>
      <c r="G55" s="335"/>
      <c r="H55" s="344"/>
      <c r="I55" s="344"/>
      <c r="J55" s="344"/>
      <c r="K55" s="344"/>
      <c r="L55" s="335"/>
      <c r="M55" s="82" t="s">
        <v>3880</v>
      </c>
      <c r="N55" s="57">
        <v>6341.3385826771655</v>
      </c>
      <c r="O55" s="30">
        <v>6341.3385826771655</v>
      </c>
      <c r="P55" s="29" t="s">
        <v>3861</v>
      </c>
      <c r="Q55" s="29"/>
      <c r="R55" s="104" t="s">
        <v>306</v>
      </c>
      <c r="S55" s="103" t="s">
        <v>3973</v>
      </c>
      <c r="T55" s="403">
        <v>5151.12</v>
      </c>
      <c r="U55" s="403">
        <v>-10648.95</v>
      </c>
      <c r="V55" s="123" t="s">
        <v>1</v>
      </c>
      <c r="W55" s="336" t="s">
        <v>0</v>
      </c>
      <c r="X55" s="123"/>
      <c r="Y55" s="337"/>
      <c r="Z55" s="87">
        <v>1</v>
      </c>
      <c r="AA55" s="88" t="s">
        <v>141</v>
      </c>
      <c r="AB55" s="88">
        <v>2.5</v>
      </c>
      <c r="AC55" s="88">
        <v>100</v>
      </c>
      <c r="AD55" s="90" t="s">
        <v>3920</v>
      </c>
      <c r="AE55" s="90">
        <v>2.5</v>
      </c>
      <c r="AF55" s="136"/>
      <c r="AG55" s="338"/>
      <c r="AH55" s="338"/>
      <c r="AI55" s="339"/>
      <c r="AJ55" s="339"/>
      <c r="AK55" s="91"/>
      <c r="AL55" s="92"/>
      <c r="AM55" s="93"/>
      <c r="AN55" s="340"/>
      <c r="AO55" s="341"/>
      <c r="AP55" s="336"/>
      <c r="AQ55" s="342"/>
      <c r="AR55" s="343"/>
      <c r="AS55" s="342"/>
      <c r="AT55" s="94"/>
      <c r="AU55" s="341"/>
      <c r="AV55" s="136"/>
      <c r="AW55" s="339"/>
      <c r="AY55" s="30">
        <v>6341.3385826771655</v>
      </c>
      <c r="AZ55" s="31">
        <f t="shared" si="0"/>
        <v>0</v>
      </c>
    </row>
    <row r="56" spans="1:52" ht="12.75" customHeight="1">
      <c r="A56">
        <v>53</v>
      </c>
      <c r="B56" s="29" t="s">
        <v>6073</v>
      </c>
      <c r="C56" s="104" t="s">
        <v>3974</v>
      </c>
      <c r="D56" s="29" t="s">
        <v>1584</v>
      </c>
      <c r="E56" s="29" t="s">
        <v>2241</v>
      </c>
      <c r="F56" s="335"/>
      <c r="G56" s="335"/>
      <c r="H56" s="344"/>
      <c r="I56" s="344"/>
      <c r="J56" s="344"/>
      <c r="K56" s="344"/>
      <c r="L56" s="335"/>
      <c r="M56" s="82" t="s">
        <v>3880</v>
      </c>
      <c r="N56" s="57">
        <v>8688.5787401574798</v>
      </c>
      <c r="O56" s="30">
        <v>8688.5787401574798</v>
      </c>
      <c r="P56" s="29" t="s">
        <v>3860</v>
      </c>
      <c r="Q56" s="29"/>
      <c r="R56" s="104" t="s">
        <v>3974</v>
      </c>
      <c r="S56" s="103" t="s">
        <v>3975</v>
      </c>
      <c r="T56" s="403">
        <v>-6000</v>
      </c>
      <c r="U56" s="403">
        <v>12480</v>
      </c>
      <c r="V56" s="123" t="s">
        <v>1</v>
      </c>
      <c r="W56" s="336" t="s">
        <v>0</v>
      </c>
      <c r="X56" s="123"/>
      <c r="Y56" s="337"/>
      <c r="Z56" s="87">
        <v>1</v>
      </c>
      <c r="AA56" s="88"/>
      <c r="AB56" s="88"/>
      <c r="AC56" s="88"/>
      <c r="AD56" s="90"/>
      <c r="AE56" s="90"/>
      <c r="AF56" s="136"/>
      <c r="AG56" s="338"/>
      <c r="AH56" s="338"/>
      <c r="AI56" s="339"/>
      <c r="AJ56" s="339"/>
      <c r="AK56" s="91"/>
      <c r="AL56" s="92"/>
      <c r="AM56" s="93"/>
      <c r="AN56" s="340"/>
      <c r="AO56" s="341"/>
      <c r="AP56" s="336"/>
      <c r="AQ56" s="342"/>
      <c r="AR56" s="343"/>
      <c r="AS56" s="342"/>
      <c r="AT56" s="94"/>
      <c r="AU56" s="341"/>
      <c r="AV56" s="136"/>
      <c r="AW56" s="339"/>
      <c r="AY56" s="30">
        <v>8688.5787401574798</v>
      </c>
      <c r="AZ56" s="31">
        <f t="shared" si="0"/>
        <v>0</v>
      </c>
    </row>
    <row r="57" spans="1:52" ht="12.75" customHeight="1">
      <c r="A57">
        <v>54</v>
      </c>
      <c r="B57" s="29" t="s">
        <v>6074</v>
      </c>
      <c r="C57" s="104" t="s">
        <v>3976</v>
      </c>
      <c r="D57" s="29" t="s">
        <v>1582</v>
      </c>
      <c r="E57" s="29" t="s">
        <v>2243</v>
      </c>
      <c r="F57" s="335"/>
      <c r="G57" s="335"/>
      <c r="H57" s="344"/>
      <c r="I57" s="344"/>
      <c r="J57" s="344"/>
      <c r="K57" s="344"/>
      <c r="L57" s="335"/>
      <c r="M57" s="82" t="s">
        <v>3880</v>
      </c>
      <c r="N57" s="57">
        <v>8718.5866141732295</v>
      </c>
      <c r="O57" s="30">
        <v>8718.5866141732295</v>
      </c>
      <c r="P57" s="29" t="s">
        <v>3860</v>
      </c>
      <c r="Q57" s="29"/>
      <c r="R57" s="104" t="s">
        <v>3976</v>
      </c>
      <c r="S57" s="103" t="s">
        <v>3977</v>
      </c>
      <c r="T57" s="403">
        <v>-6500</v>
      </c>
      <c r="U57" s="403">
        <v>12895</v>
      </c>
      <c r="V57" s="123" t="s">
        <v>1</v>
      </c>
      <c r="W57" s="336" t="s">
        <v>0</v>
      </c>
      <c r="X57" s="123"/>
      <c r="Y57" s="337"/>
      <c r="Z57" s="87">
        <v>1</v>
      </c>
      <c r="AA57" s="96"/>
      <c r="AB57" s="88"/>
      <c r="AC57" s="88"/>
      <c r="AD57" s="97"/>
      <c r="AE57" s="90"/>
      <c r="AF57" s="136"/>
      <c r="AG57" s="338"/>
      <c r="AH57" s="338"/>
      <c r="AI57" s="339"/>
      <c r="AJ57" s="339"/>
      <c r="AK57" s="91"/>
      <c r="AL57" s="92"/>
      <c r="AM57" s="93"/>
      <c r="AN57" s="340"/>
      <c r="AO57" s="341"/>
      <c r="AP57" s="336"/>
      <c r="AQ57" s="342"/>
      <c r="AR57" s="343"/>
      <c r="AS57" s="342"/>
      <c r="AT57" s="94"/>
      <c r="AU57" s="341"/>
      <c r="AV57" s="136"/>
      <c r="AW57" s="339"/>
      <c r="AY57" s="30">
        <v>8718.5866141732295</v>
      </c>
      <c r="AZ57" s="31">
        <f t="shared" si="0"/>
        <v>0</v>
      </c>
    </row>
    <row r="58" spans="1:52" ht="12.75" customHeight="1">
      <c r="A58">
        <v>55</v>
      </c>
      <c r="B58" s="29" t="s">
        <v>6075</v>
      </c>
      <c r="C58" s="104" t="s">
        <v>3978</v>
      </c>
      <c r="D58" s="29" t="s">
        <v>1567</v>
      </c>
      <c r="E58" s="29" t="s">
        <v>2258</v>
      </c>
      <c r="F58" s="335"/>
      <c r="G58" s="335"/>
      <c r="H58" s="344"/>
      <c r="I58" s="344"/>
      <c r="J58" s="344"/>
      <c r="K58" s="344"/>
      <c r="L58" s="335"/>
      <c r="M58" s="82" t="s">
        <v>3880</v>
      </c>
      <c r="N58" s="57">
        <v>9735.4685039370088</v>
      </c>
      <c r="O58" s="30">
        <v>9735.4685039370088</v>
      </c>
      <c r="P58" s="29" t="s">
        <v>3858</v>
      </c>
      <c r="Q58" s="29"/>
      <c r="R58" s="104" t="s">
        <v>3978</v>
      </c>
      <c r="S58" s="103" t="s">
        <v>3979</v>
      </c>
      <c r="T58" s="403">
        <v>-6500</v>
      </c>
      <c r="U58" s="403">
        <v>12065</v>
      </c>
      <c r="V58" s="123" t="s">
        <v>1</v>
      </c>
      <c r="W58" s="336" t="s">
        <v>0</v>
      </c>
      <c r="X58" s="123"/>
      <c r="Y58" s="337"/>
      <c r="Z58" s="87">
        <v>1</v>
      </c>
      <c r="AA58" s="96"/>
      <c r="AB58" s="88"/>
      <c r="AC58" s="88"/>
      <c r="AD58" s="97"/>
      <c r="AE58" s="90"/>
      <c r="AF58" s="136"/>
      <c r="AG58" s="338"/>
      <c r="AH58" s="338"/>
      <c r="AI58" s="339"/>
      <c r="AJ58" s="339"/>
      <c r="AK58" s="91"/>
      <c r="AL58" s="92"/>
      <c r="AM58" s="93"/>
      <c r="AN58" s="340"/>
      <c r="AO58" s="341"/>
      <c r="AP58" s="336"/>
      <c r="AQ58" s="342"/>
      <c r="AR58" s="343"/>
      <c r="AS58" s="342"/>
      <c r="AT58" s="94"/>
      <c r="AU58" s="341"/>
      <c r="AV58" s="136"/>
      <c r="AW58" s="339"/>
      <c r="AY58" s="30">
        <v>9735.4685039370088</v>
      </c>
      <c r="AZ58" s="31">
        <f t="shared" si="0"/>
        <v>0</v>
      </c>
    </row>
    <row r="59" spans="1:52" ht="12.75" customHeight="1">
      <c r="A59">
        <v>56</v>
      </c>
      <c r="B59" s="29" t="s">
        <v>6077</v>
      </c>
      <c r="C59" s="104" t="s">
        <v>3980</v>
      </c>
      <c r="D59" s="29" t="s">
        <v>1626</v>
      </c>
      <c r="E59" s="29" t="s">
        <v>2199</v>
      </c>
      <c r="F59" s="335"/>
      <c r="G59" s="335"/>
      <c r="H59" s="344"/>
      <c r="I59" s="344"/>
      <c r="J59" s="344"/>
      <c r="K59" s="344"/>
      <c r="L59" s="335"/>
      <c r="M59" s="82" t="s">
        <v>3880</v>
      </c>
      <c r="N59" s="57">
        <v>8423.0629921259842</v>
      </c>
      <c r="O59" s="30">
        <v>8423.0629921259842</v>
      </c>
      <c r="P59" s="29" t="s">
        <v>3863</v>
      </c>
      <c r="Q59" s="29"/>
      <c r="R59" s="104" t="s">
        <v>3980</v>
      </c>
      <c r="S59" s="103" t="s">
        <v>3981</v>
      </c>
      <c r="T59" s="403">
        <v>-8585.2000000000007</v>
      </c>
      <c r="U59" s="403">
        <v>2228.85</v>
      </c>
      <c r="V59" s="123" t="s">
        <v>1</v>
      </c>
      <c r="W59" s="336" t="s">
        <v>0</v>
      </c>
      <c r="X59" s="123"/>
      <c r="Y59" s="337"/>
      <c r="Z59" s="87">
        <v>1</v>
      </c>
      <c r="AA59" s="88"/>
      <c r="AB59" s="88"/>
      <c r="AC59" s="88"/>
      <c r="AD59" s="90"/>
      <c r="AE59" s="90"/>
      <c r="AF59" s="136"/>
      <c r="AG59" s="338"/>
      <c r="AH59" s="338"/>
      <c r="AI59" s="339"/>
      <c r="AJ59" s="339"/>
      <c r="AK59" s="91"/>
      <c r="AL59" s="92"/>
      <c r="AM59" s="93"/>
      <c r="AN59" s="340"/>
      <c r="AO59" s="341"/>
      <c r="AP59" s="336"/>
      <c r="AQ59" s="342"/>
      <c r="AR59" s="343"/>
      <c r="AS59" s="342"/>
      <c r="AT59" s="94"/>
      <c r="AU59" s="341"/>
      <c r="AV59" s="136"/>
      <c r="AW59" s="339"/>
      <c r="AY59" s="30">
        <v>8423.0629921259842</v>
      </c>
      <c r="AZ59" s="31">
        <f t="shared" si="0"/>
        <v>0</v>
      </c>
    </row>
    <row r="60" spans="1:52" ht="12.75" customHeight="1">
      <c r="A60">
        <v>57</v>
      </c>
      <c r="B60" s="29" t="s">
        <v>6076</v>
      </c>
      <c r="C60" s="104" t="s">
        <v>3982</v>
      </c>
      <c r="D60" s="29" t="s">
        <v>1280</v>
      </c>
      <c r="E60" s="29" t="s">
        <v>2545</v>
      </c>
      <c r="F60" s="335"/>
      <c r="G60" s="335"/>
      <c r="H60" s="344"/>
      <c r="I60" s="344"/>
      <c r="J60" s="344"/>
      <c r="K60" s="344"/>
      <c r="L60" s="335"/>
      <c r="M60" s="82" t="s">
        <v>3880</v>
      </c>
      <c r="N60" s="57">
        <v>4058.7244094488192</v>
      </c>
      <c r="O60" s="30">
        <v>4058.7244094488192</v>
      </c>
      <c r="P60" s="29" t="s">
        <v>3859</v>
      </c>
      <c r="Q60" s="29"/>
      <c r="R60" s="104" t="s">
        <v>3982</v>
      </c>
      <c r="S60" s="104" t="s">
        <v>3549</v>
      </c>
      <c r="T60" s="403">
        <v>12877.8</v>
      </c>
      <c r="U60" s="403">
        <v>-7181.85</v>
      </c>
      <c r="V60" s="123" t="s">
        <v>1</v>
      </c>
      <c r="W60" s="336" t="s">
        <v>0</v>
      </c>
      <c r="X60" s="123"/>
      <c r="Y60" s="337"/>
      <c r="Z60" s="87">
        <v>1</v>
      </c>
      <c r="AA60" s="88"/>
      <c r="AB60" s="88"/>
      <c r="AC60" s="88"/>
      <c r="AD60" s="90"/>
      <c r="AE60" s="90"/>
      <c r="AF60" s="136"/>
      <c r="AG60" s="338"/>
      <c r="AH60" s="338"/>
      <c r="AI60" s="339"/>
      <c r="AJ60" s="339"/>
      <c r="AK60" s="91"/>
      <c r="AL60" s="92"/>
      <c r="AM60" s="93"/>
      <c r="AN60" s="340"/>
      <c r="AO60" s="341"/>
      <c r="AP60" s="336"/>
      <c r="AQ60" s="342"/>
      <c r="AR60" s="343"/>
      <c r="AS60" s="342"/>
      <c r="AT60" s="94"/>
      <c r="AU60" s="341"/>
      <c r="AV60" s="136"/>
      <c r="AW60" s="339"/>
      <c r="AY60" s="30">
        <v>4058.7244094488192</v>
      </c>
      <c r="AZ60" s="31">
        <f t="shared" si="0"/>
        <v>0</v>
      </c>
    </row>
    <row r="61" spans="1:52" ht="12.75" customHeight="1">
      <c r="A61">
        <v>58</v>
      </c>
      <c r="B61" s="29" t="s">
        <v>5911</v>
      </c>
      <c r="C61" s="104" t="s">
        <v>9051</v>
      </c>
      <c r="D61" s="29" t="s">
        <v>1539</v>
      </c>
      <c r="E61" s="29" t="s">
        <v>2286</v>
      </c>
      <c r="F61" s="335" t="s">
        <v>5912</v>
      </c>
      <c r="G61" s="344" t="s">
        <v>5921</v>
      </c>
      <c r="H61" s="344"/>
      <c r="I61" s="344"/>
      <c r="J61" s="344"/>
      <c r="K61" s="344"/>
      <c r="L61" s="335"/>
      <c r="M61" s="82">
        <v>14000.000000000002</v>
      </c>
      <c r="N61" s="57">
        <v>2750</v>
      </c>
      <c r="O61" s="30">
        <v>16750</v>
      </c>
      <c r="P61" s="29" t="s">
        <v>9166</v>
      </c>
      <c r="Q61" s="29"/>
      <c r="R61" s="104" t="s">
        <v>3983</v>
      </c>
      <c r="S61" s="103" t="s">
        <v>3984</v>
      </c>
      <c r="T61" s="403">
        <v>-2500</v>
      </c>
      <c r="U61" s="403">
        <v>-12065</v>
      </c>
      <c r="V61" s="123" t="s">
        <v>1</v>
      </c>
      <c r="W61" s="336" t="s">
        <v>0</v>
      </c>
      <c r="X61" s="123"/>
      <c r="Y61" s="337"/>
      <c r="Z61" s="87">
        <v>1</v>
      </c>
      <c r="AA61" s="88" t="s">
        <v>3985</v>
      </c>
      <c r="AB61" s="88">
        <v>2.5</v>
      </c>
      <c r="AC61" s="135">
        <v>100</v>
      </c>
      <c r="AD61" s="90" t="s">
        <v>3986</v>
      </c>
      <c r="AE61" s="90">
        <v>2.5</v>
      </c>
      <c r="AF61" s="136"/>
      <c r="AG61" s="338"/>
      <c r="AH61" s="338"/>
      <c r="AI61" s="339"/>
      <c r="AJ61" s="339"/>
      <c r="AK61" s="91" t="s">
        <v>144</v>
      </c>
      <c r="AL61" s="92"/>
      <c r="AM61" s="93"/>
      <c r="AN61" s="340"/>
      <c r="AO61" s="341"/>
      <c r="AP61" s="336"/>
      <c r="AQ61" s="342"/>
      <c r="AR61" s="343" t="s">
        <v>3987</v>
      </c>
      <c r="AS61" s="342"/>
      <c r="AT61" s="94">
        <v>8000</v>
      </c>
      <c r="AU61" s="341"/>
      <c r="AV61" s="136"/>
      <c r="AW61" s="339"/>
      <c r="AY61" s="30">
        <v>16750</v>
      </c>
      <c r="AZ61" s="31">
        <f t="shared" si="0"/>
        <v>0</v>
      </c>
    </row>
    <row r="62" spans="1:52" ht="12.75" customHeight="1">
      <c r="A62">
        <v>59</v>
      </c>
      <c r="B62" s="29" t="s">
        <v>5516</v>
      </c>
      <c r="C62" s="104" t="s">
        <v>3988</v>
      </c>
      <c r="D62" s="29" t="s">
        <v>3880</v>
      </c>
      <c r="E62" s="29" t="s">
        <v>3880</v>
      </c>
      <c r="F62" s="335" t="s">
        <v>5517</v>
      </c>
      <c r="G62" s="335"/>
      <c r="H62" s="344"/>
      <c r="I62" s="344"/>
      <c r="J62" s="344"/>
      <c r="K62" s="344"/>
      <c r="L62" s="335"/>
      <c r="M62" s="82" t="s">
        <v>3880</v>
      </c>
      <c r="N62" s="57">
        <v>2750</v>
      </c>
      <c r="O62" s="30">
        <v>2750</v>
      </c>
      <c r="P62" s="29" t="s">
        <v>3458</v>
      </c>
      <c r="Q62" s="29"/>
      <c r="R62" s="104" t="s">
        <v>3988</v>
      </c>
      <c r="S62" s="104" t="s">
        <v>3989</v>
      </c>
      <c r="T62" s="403">
        <v>-3000</v>
      </c>
      <c r="U62" s="403">
        <v>-12480</v>
      </c>
      <c r="V62" s="123" t="s">
        <v>1</v>
      </c>
      <c r="W62" s="336" t="s">
        <v>0</v>
      </c>
      <c r="X62" s="123"/>
      <c r="Y62" s="337"/>
      <c r="Z62" s="87"/>
      <c r="AA62" s="88" t="s">
        <v>111</v>
      </c>
      <c r="AB62" s="88">
        <v>2.5</v>
      </c>
      <c r="AC62" s="135">
        <v>100</v>
      </c>
      <c r="AD62" s="90" t="s">
        <v>3986</v>
      </c>
      <c r="AE62" s="90">
        <v>2.5</v>
      </c>
      <c r="AF62" s="136"/>
      <c r="AG62" s="338"/>
      <c r="AH62" s="338"/>
      <c r="AI62" s="339"/>
      <c r="AJ62" s="339"/>
      <c r="AK62" s="91" t="s">
        <v>143</v>
      </c>
      <c r="AL62" s="92"/>
      <c r="AM62" s="93"/>
      <c r="AN62" s="340"/>
      <c r="AO62" s="341"/>
      <c r="AP62" s="336"/>
      <c r="AQ62" s="342"/>
      <c r="AR62" s="343" t="s">
        <v>3987</v>
      </c>
      <c r="AS62" s="342"/>
      <c r="AT62" s="94">
        <v>8000</v>
      </c>
      <c r="AU62" s="341"/>
      <c r="AV62" s="136"/>
      <c r="AW62" s="339"/>
      <c r="AY62" s="30">
        <v>2750</v>
      </c>
      <c r="AZ62" s="31">
        <f t="shared" si="0"/>
        <v>0</v>
      </c>
    </row>
    <row r="63" spans="1:52" ht="12.75" customHeight="1">
      <c r="A63">
        <v>60</v>
      </c>
      <c r="B63" s="29" t="s">
        <v>5524</v>
      </c>
      <c r="C63" s="104" t="s">
        <v>3990</v>
      </c>
      <c r="D63" s="29" t="s">
        <v>3880</v>
      </c>
      <c r="E63" s="29" t="s">
        <v>3880</v>
      </c>
      <c r="F63" s="335" t="s">
        <v>5529</v>
      </c>
      <c r="G63" s="335"/>
      <c r="H63" s="344"/>
      <c r="I63" s="344"/>
      <c r="J63" s="344"/>
      <c r="K63" s="344"/>
      <c r="L63" s="335"/>
      <c r="M63" s="82" t="s">
        <v>3880</v>
      </c>
      <c r="N63" s="57">
        <v>2750.0039370078739</v>
      </c>
      <c r="O63" s="30">
        <v>2750.0039370078739</v>
      </c>
      <c r="P63" s="29" t="s">
        <v>3459</v>
      </c>
      <c r="Q63" s="29"/>
      <c r="R63" s="104" t="s">
        <v>3990</v>
      </c>
      <c r="S63" s="103" t="s">
        <v>3991</v>
      </c>
      <c r="T63" s="403">
        <v>-3500</v>
      </c>
      <c r="U63" s="403">
        <v>-12065</v>
      </c>
      <c r="V63" s="123" t="s">
        <v>1</v>
      </c>
      <c r="W63" s="336" t="s">
        <v>0</v>
      </c>
      <c r="X63" s="123"/>
      <c r="Y63" s="337"/>
      <c r="Z63" s="87"/>
      <c r="AA63" s="88" t="s">
        <v>3992</v>
      </c>
      <c r="AB63" s="88">
        <v>2.5</v>
      </c>
      <c r="AC63" s="135">
        <v>100</v>
      </c>
      <c r="AD63" s="90" t="s">
        <v>3986</v>
      </c>
      <c r="AE63" s="90">
        <v>2.5</v>
      </c>
      <c r="AF63" s="136"/>
      <c r="AG63" s="338"/>
      <c r="AH63" s="338"/>
      <c r="AI63" s="339"/>
      <c r="AJ63" s="339"/>
      <c r="AK63" s="91" t="s">
        <v>135</v>
      </c>
      <c r="AL63" s="92"/>
      <c r="AM63" s="93"/>
      <c r="AN63" s="340"/>
      <c r="AO63" s="341"/>
      <c r="AP63" s="336"/>
      <c r="AQ63" s="342"/>
      <c r="AR63" s="343" t="s">
        <v>3987</v>
      </c>
      <c r="AS63" s="342"/>
      <c r="AT63" s="94">
        <v>8000</v>
      </c>
      <c r="AU63" s="341"/>
      <c r="AV63" s="136"/>
      <c r="AW63" s="339"/>
      <c r="AY63" s="30">
        <v>2750.0039370078739</v>
      </c>
      <c r="AZ63" s="31">
        <f t="shared" si="0"/>
        <v>0</v>
      </c>
    </row>
    <row r="64" spans="1:52" ht="12.75" customHeight="1">
      <c r="A64">
        <v>61</v>
      </c>
      <c r="B64" s="29" t="s">
        <v>5809</v>
      </c>
      <c r="C64" s="104" t="s">
        <v>3993</v>
      </c>
      <c r="D64" s="29" t="s">
        <v>1543</v>
      </c>
      <c r="E64" s="29" t="s">
        <v>2282</v>
      </c>
      <c r="F64" s="335" t="s">
        <v>5810</v>
      </c>
      <c r="G64" s="344" t="s">
        <v>5819</v>
      </c>
      <c r="H64" s="344"/>
      <c r="I64" s="344"/>
      <c r="J64" s="344"/>
      <c r="K64" s="344"/>
      <c r="L64" s="335"/>
      <c r="M64" s="82">
        <v>14000.000000000002</v>
      </c>
      <c r="N64" s="57">
        <v>2750</v>
      </c>
      <c r="O64" s="30">
        <v>16750</v>
      </c>
      <c r="P64" s="29" t="s">
        <v>9167</v>
      </c>
      <c r="Q64" s="29"/>
      <c r="R64" s="104" t="s">
        <v>3993</v>
      </c>
      <c r="S64" s="104" t="s">
        <v>3994</v>
      </c>
      <c r="T64" s="403">
        <v>-4000</v>
      </c>
      <c r="U64" s="403">
        <v>-12480</v>
      </c>
      <c r="V64" s="123" t="s">
        <v>1</v>
      </c>
      <c r="W64" s="336" t="s">
        <v>0</v>
      </c>
      <c r="X64" s="123"/>
      <c r="Y64" s="337"/>
      <c r="Z64" s="87">
        <v>1</v>
      </c>
      <c r="AA64" s="88" t="s">
        <v>95</v>
      </c>
      <c r="AB64" s="88">
        <v>2.5</v>
      </c>
      <c r="AC64" s="135">
        <v>100</v>
      </c>
      <c r="AD64" s="90" t="s">
        <v>3986</v>
      </c>
      <c r="AE64" s="90">
        <v>2.5</v>
      </c>
      <c r="AF64" s="136"/>
      <c r="AG64" s="338"/>
      <c r="AH64" s="338"/>
      <c r="AI64" s="339"/>
      <c r="AJ64" s="339"/>
      <c r="AK64" s="91" t="s">
        <v>134</v>
      </c>
      <c r="AL64" s="92"/>
      <c r="AM64" s="93"/>
      <c r="AN64" s="340"/>
      <c r="AO64" s="341"/>
      <c r="AP64" s="336"/>
      <c r="AQ64" s="342"/>
      <c r="AR64" s="343" t="s">
        <v>3987</v>
      </c>
      <c r="AS64" s="342"/>
      <c r="AT64" s="94">
        <v>8000</v>
      </c>
      <c r="AU64" s="341"/>
      <c r="AV64" s="136"/>
      <c r="AW64" s="339"/>
      <c r="AY64" s="30">
        <v>16750</v>
      </c>
      <c r="AZ64" s="31">
        <f t="shared" si="0"/>
        <v>0</v>
      </c>
    </row>
    <row r="65" spans="1:52" ht="12.75" customHeight="1">
      <c r="A65">
        <v>62</v>
      </c>
      <c r="B65" s="29" t="s">
        <v>5913</v>
      </c>
      <c r="C65" s="104" t="s">
        <v>3995</v>
      </c>
      <c r="D65" s="29" t="s">
        <v>1538</v>
      </c>
      <c r="E65" s="29" t="s">
        <v>2287</v>
      </c>
      <c r="F65" s="335" t="s">
        <v>5914</v>
      </c>
      <c r="G65" s="344" t="s">
        <v>5915</v>
      </c>
      <c r="H65" s="344"/>
      <c r="I65" s="344"/>
      <c r="J65" s="344"/>
      <c r="K65" s="344"/>
      <c r="L65" s="335"/>
      <c r="M65" s="82">
        <v>14000.000000000002</v>
      </c>
      <c r="N65" s="57">
        <v>2750</v>
      </c>
      <c r="O65" s="30">
        <v>16750</v>
      </c>
      <c r="P65" s="29" t="s">
        <v>9166</v>
      </c>
      <c r="Q65" s="29"/>
      <c r="R65" s="104" t="s">
        <v>3995</v>
      </c>
      <c r="S65" s="103" t="s">
        <v>3996</v>
      </c>
      <c r="T65" s="403">
        <v>-2500</v>
      </c>
      <c r="U65" s="403">
        <v>-12895</v>
      </c>
      <c r="V65" s="123" t="s">
        <v>1</v>
      </c>
      <c r="W65" s="336" t="s">
        <v>0</v>
      </c>
      <c r="X65" s="123"/>
      <c r="Y65" s="337"/>
      <c r="Z65" s="87">
        <v>1</v>
      </c>
      <c r="AA65" s="88" t="s">
        <v>3985</v>
      </c>
      <c r="AB65" s="88">
        <v>2.5</v>
      </c>
      <c r="AC65" s="135">
        <v>100</v>
      </c>
      <c r="AD65" s="90" t="s">
        <v>3986</v>
      </c>
      <c r="AE65" s="90">
        <v>2.5</v>
      </c>
      <c r="AF65" s="136"/>
      <c r="AG65" s="338"/>
      <c r="AH65" s="338"/>
      <c r="AI65" s="339"/>
      <c r="AJ65" s="339"/>
      <c r="AK65" s="91" t="s">
        <v>122</v>
      </c>
      <c r="AL65" s="92"/>
      <c r="AM65" s="93"/>
      <c r="AN65" s="340"/>
      <c r="AO65" s="341"/>
      <c r="AP65" s="336"/>
      <c r="AQ65" s="342"/>
      <c r="AR65" s="343" t="s">
        <v>3987</v>
      </c>
      <c r="AS65" s="342"/>
      <c r="AT65" s="94">
        <v>8000</v>
      </c>
      <c r="AU65" s="341"/>
      <c r="AV65" s="136"/>
      <c r="AW65" s="339"/>
      <c r="AY65" s="30">
        <v>16750</v>
      </c>
      <c r="AZ65" s="31">
        <f t="shared" si="0"/>
        <v>0</v>
      </c>
    </row>
    <row r="66" spans="1:52" ht="12.75" customHeight="1">
      <c r="A66">
        <v>63</v>
      </c>
      <c r="B66" s="29" t="s">
        <v>5520</v>
      </c>
      <c r="C66" s="104" t="s">
        <v>3997</v>
      </c>
      <c r="D66" s="29" t="s">
        <v>3880</v>
      </c>
      <c r="E66" s="29" t="s">
        <v>3880</v>
      </c>
      <c r="F66" s="335" t="s">
        <v>5521</v>
      </c>
      <c r="G66" s="335"/>
      <c r="H66" s="344"/>
      <c r="I66" s="344"/>
      <c r="J66" s="344"/>
      <c r="K66" s="344"/>
      <c r="L66" s="335"/>
      <c r="M66" s="82" t="s">
        <v>3880</v>
      </c>
      <c r="N66" s="57">
        <v>2750</v>
      </c>
      <c r="O66" s="30">
        <v>2750</v>
      </c>
      <c r="P66" s="29" t="s">
        <v>3458</v>
      </c>
      <c r="Q66" s="29"/>
      <c r="R66" s="104" t="s">
        <v>3997</v>
      </c>
      <c r="S66" s="104" t="s">
        <v>3998</v>
      </c>
      <c r="T66" s="403">
        <v>-3000</v>
      </c>
      <c r="U66" s="403">
        <v>-13310</v>
      </c>
      <c r="V66" s="123" t="s">
        <v>1</v>
      </c>
      <c r="W66" s="336" t="s">
        <v>0</v>
      </c>
      <c r="X66" s="123"/>
      <c r="Y66" s="337"/>
      <c r="Z66" s="87"/>
      <c r="AA66" s="88" t="s">
        <v>111</v>
      </c>
      <c r="AB66" s="88">
        <v>2.5</v>
      </c>
      <c r="AC66" s="135">
        <v>100</v>
      </c>
      <c r="AD66" s="90" t="s">
        <v>3986</v>
      </c>
      <c r="AE66" s="90">
        <v>2.5</v>
      </c>
      <c r="AF66" s="136"/>
      <c r="AG66" s="338"/>
      <c r="AH66" s="338"/>
      <c r="AI66" s="339"/>
      <c r="AJ66" s="339"/>
      <c r="AK66" s="91" t="s">
        <v>121</v>
      </c>
      <c r="AL66" s="92"/>
      <c r="AM66" s="93"/>
      <c r="AN66" s="340"/>
      <c r="AO66" s="341"/>
      <c r="AP66" s="336"/>
      <c r="AQ66" s="342"/>
      <c r="AR66" s="343" t="s">
        <v>3987</v>
      </c>
      <c r="AS66" s="342"/>
      <c r="AT66" s="94">
        <v>8000</v>
      </c>
      <c r="AU66" s="341"/>
      <c r="AV66" s="136"/>
      <c r="AW66" s="339"/>
      <c r="AY66" s="30">
        <v>2750</v>
      </c>
      <c r="AZ66" s="31">
        <f t="shared" si="0"/>
        <v>0</v>
      </c>
    </row>
    <row r="67" spans="1:52" ht="12.75" customHeight="1">
      <c r="A67">
        <v>64</v>
      </c>
      <c r="B67" s="29" t="s">
        <v>5528</v>
      </c>
      <c r="C67" s="104" t="s">
        <v>3999</v>
      </c>
      <c r="D67" s="29" t="s">
        <v>3880</v>
      </c>
      <c r="E67" s="29" t="s">
        <v>3880</v>
      </c>
      <c r="F67" s="335" t="s">
        <v>5525</v>
      </c>
      <c r="G67" s="335"/>
      <c r="H67" s="344"/>
      <c r="I67" s="344"/>
      <c r="J67" s="344"/>
      <c r="K67" s="344"/>
      <c r="L67" s="335"/>
      <c r="M67" s="82" t="s">
        <v>3880</v>
      </c>
      <c r="N67" s="57">
        <v>2750</v>
      </c>
      <c r="O67" s="30">
        <v>2750</v>
      </c>
      <c r="P67" s="29" t="s">
        <v>3459</v>
      </c>
      <c r="Q67" s="29"/>
      <c r="R67" s="104" t="s">
        <v>3999</v>
      </c>
      <c r="S67" s="103" t="s">
        <v>4000</v>
      </c>
      <c r="T67" s="403">
        <v>-3500</v>
      </c>
      <c r="U67" s="403">
        <v>-12895</v>
      </c>
      <c r="V67" s="123" t="s">
        <v>1</v>
      </c>
      <c r="W67" s="336" t="s">
        <v>0</v>
      </c>
      <c r="X67" s="123"/>
      <c r="Y67" s="337"/>
      <c r="Z67" s="87"/>
      <c r="AA67" s="88" t="s">
        <v>3992</v>
      </c>
      <c r="AB67" s="88">
        <v>2.5</v>
      </c>
      <c r="AC67" s="135">
        <v>100</v>
      </c>
      <c r="AD67" s="90" t="s">
        <v>3986</v>
      </c>
      <c r="AE67" s="90">
        <v>2.5</v>
      </c>
      <c r="AF67" s="136"/>
      <c r="AG67" s="338"/>
      <c r="AH67" s="338"/>
      <c r="AI67" s="339"/>
      <c r="AJ67" s="339"/>
      <c r="AK67" s="91" t="s">
        <v>119</v>
      </c>
      <c r="AL67" s="92"/>
      <c r="AM67" s="93"/>
      <c r="AN67" s="340"/>
      <c r="AO67" s="341"/>
      <c r="AP67" s="336"/>
      <c r="AQ67" s="342"/>
      <c r="AR67" s="343" t="s">
        <v>3987</v>
      </c>
      <c r="AS67" s="342"/>
      <c r="AT67" s="94">
        <v>8000</v>
      </c>
      <c r="AU67" s="341"/>
      <c r="AV67" s="136"/>
      <c r="AW67" s="339"/>
      <c r="AY67" s="30">
        <v>2750</v>
      </c>
      <c r="AZ67" s="31">
        <f t="shared" si="0"/>
        <v>0</v>
      </c>
    </row>
    <row r="68" spans="1:52" ht="12.75" customHeight="1">
      <c r="A68">
        <v>65</v>
      </c>
      <c r="B68" s="29" t="s">
        <v>5811</v>
      </c>
      <c r="C68" s="104" t="s">
        <v>4001</v>
      </c>
      <c r="D68" s="29" t="s">
        <v>1542</v>
      </c>
      <c r="E68" s="29" t="s">
        <v>2283</v>
      </c>
      <c r="F68" s="335" t="s">
        <v>5812</v>
      </c>
      <c r="G68" s="344" t="s">
        <v>5813</v>
      </c>
      <c r="H68" s="344"/>
      <c r="I68" s="344"/>
      <c r="J68" s="344"/>
      <c r="K68" s="344"/>
      <c r="L68" s="335"/>
      <c r="M68" s="82">
        <v>14000.000000000002</v>
      </c>
      <c r="N68" s="57">
        <v>2750</v>
      </c>
      <c r="O68" s="30">
        <v>16750</v>
      </c>
      <c r="P68" s="29" t="s">
        <v>9167</v>
      </c>
      <c r="Q68" s="29"/>
      <c r="R68" s="104" t="s">
        <v>4001</v>
      </c>
      <c r="S68" s="104" t="s">
        <v>4002</v>
      </c>
      <c r="T68" s="403">
        <v>-4000</v>
      </c>
      <c r="U68" s="403">
        <v>-13310</v>
      </c>
      <c r="V68" s="123" t="s">
        <v>1</v>
      </c>
      <c r="W68" s="336" t="s">
        <v>0</v>
      </c>
      <c r="X68" s="123"/>
      <c r="Y68" s="337"/>
      <c r="Z68" s="87">
        <v>1</v>
      </c>
      <c r="AA68" s="88" t="s">
        <v>95</v>
      </c>
      <c r="AB68" s="88">
        <v>2.5</v>
      </c>
      <c r="AC68" s="135">
        <v>100</v>
      </c>
      <c r="AD68" s="90" t="s">
        <v>3986</v>
      </c>
      <c r="AE68" s="90">
        <v>2.5</v>
      </c>
      <c r="AF68" s="136"/>
      <c r="AG68" s="338"/>
      <c r="AH68" s="338"/>
      <c r="AI68" s="339"/>
      <c r="AJ68" s="339"/>
      <c r="AK68" s="91" t="s">
        <v>118</v>
      </c>
      <c r="AL68" s="92"/>
      <c r="AM68" s="93"/>
      <c r="AN68" s="340"/>
      <c r="AO68" s="341"/>
      <c r="AP68" s="336"/>
      <c r="AQ68" s="342"/>
      <c r="AR68" s="343" t="s">
        <v>3987</v>
      </c>
      <c r="AS68" s="342"/>
      <c r="AT68" s="94">
        <v>8000</v>
      </c>
      <c r="AU68" s="341"/>
      <c r="AV68" s="136"/>
      <c r="AW68" s="339"/>
      <c r="AY68" s="30">
        <v>16750</v>
      </c>
      <c r="AZ68" s="31">
        <f t="shared" ref="AZ68:AZ131" si="1">-AY68+O68</f>
        <v>0</v>
      </c>
    </row>
    <row r="69" spans="1:52" ht="12.75" customHeight="1">
      <c r="A69">
        <v>66</v>
      </c>
      <c r="B69" s="29" t="s">
        <v>5919</v>
      </c>
      <c r="C69" s="104" t="s">
        <v>4003</v>
      </c>
      <c r="D69" s="29" t="s">
        <v>1536</v>
      </c>
      <c r="E69" s="29" t="s">
        <v>2289</v>
      </c>
      <c r="F69" s="335" t="s">
        <v>5920</v>
      </c>
      <c r="G69" s="344" t="s">
        <v>5922</v>
      </c>
      <c r="H69" s="344"/>
      <c r="I69" s="344"/>
      <c r="J69" s="344"/>
      <c r="K69" s="344"/>
      <c r="L69" s="335"/>
      <c r="M69" s="82">
        <v>14000.000000000002</v>
      </c>
      <c r="N69" s="57">
        <v>2750</v>
      </c>
      <c r="O69" s="30">
        <v>16750</v>
      </c>
      <c r="P69" s="29" t="s">
        <v>9168</v>
      </c>
      <c r="Q69" s="29"/>
      <c r="R69" s="104" t="s">
        <v>4003</v>
      </c>
      <c r="S69" s="103" t="s">
        <v>4004</v>
      </c>
      <c r="T69" s="403">
        <v>-4292.6000000000004</v>
      </c>
      <c r="U69" s="403">
        <v>-10153.65</v>
      </c>
      <c r="V69" s="123" t="s">
        <v>1</v>
      </c>
      <c r="W69" s="336" t="s">
        <v>0</v>
      </c>
      <c r="X69" s="123"/>
      <c r="Y69" s="337"/>
      <c r="Z69" s="87">
        <v>1</v>
      </c>
      <c r="AA69" s="88" t="s">
        <v>4005</v>
      </c>
      <c r="AB69" s="88">
        <v>2.5</v>
      </c>
      <c r="AC69" s="135">
        <v>100</v>
      </c>
      <c r="AD69" s="90" t="s">
        <v>3986</v>
      </c>
      <c r="AE69" s="90">
        <v>2.5</v>
      </c>
      <c r="AF69" s="136"/>
      <c r="AG69" s="338"/>
      <c r="AH69" s="338"/>
      <c r="AI69" s="339"/>
      <c r="AJ69" s="339"/>
      <c r="AK69" s="91" t="s">
        <v>144</v>
      </c>
      <c r="AL69" s="92"/>
      <c r="AM69" s="93"/>
      <c r="AN69" s="340"/>
      <c r="AO69" s="341"/>
      <c r="AP69" s="336"/>
      <c r="AQ69" s="342"/>
      <c r="AR69" s="343" t="s">
        <v>3987</v>
      </c>
      <c r="AS69" s="342"/>
      <c r="AT69" s="94">
        <v>8000</v>
      </c>
      <c r="AU69" s="341"/>
      <c r="AV69" s="136"/>
      <c r="AW69" s="339"/>
      <c r="AY69" s="30">
        <v>16750</v>
      </c>
      <c r="AZ69" s="31">
        <f t="shared" si="1"/>
        <v>0</v>
      </c>
    </row>
    <row r="70" spans="1:52" ht="12.75" customHeight="1">
      <c r="A70">
        <v>67</v>
      </c>
      <c r="B70" s="29" t="s">
        <v>5514</v>
      </c>
      <c r="C70" s="104" t="s">
        <v>3650</v>
      </c>
      <c r="D70" s="29" t="s">
        <v>3880</v>
      </c>
      <c r="E70" s="29" t="s">
        <v>3880</v>
      </c>
      <c r="F70" s="335" t="s">
        <v>5515</v>
      </c>
      <c r="G70" s="335"/>
      <c r="H70" s="344"/>
      <c r="I70" s="344"/>
      <c r="J70" s="344"/>
      <c r="K70" s="344"/>
      <c r="L70" s="335"/>
      <c r="M70" s="82" t="s">
        <v>3880</v>
      </c>
      <c r="N70" s="57">
        <v>2750</v>
      </c>
      <c r="O70" s="30">
        <v>2750</v>
      </c>
      <c r="P70" s="29" t="s">
        <v>3455</v>
      </c>
      <c r="Q70" s="29"/>
      <c r="R70" s="104" t="s">
        <v>3650</v>
      </c>
      <c r="S70" s="103" t="s">
        <v>4006</v>
      </c>
      <c r="T70" s="403">
        <v>-5151.12</v>
      </c>
      <c r="U70" s="403">
        <v>-9658.35</v>
      </c>
      <c r="V70" s="123" t="s">
        <v>1</v>
      </c>
      <c r="W70" s="336" t="s">
        <v>0</v>
      </c>
      <c r="X70" s="123"/>
      <c r="Y70" s="337"/>
      <c r="Z70" s="87"/>
      <c r="AA70" s="88" t="s">
        <v>92</v>
      </c>
      <c r="AB70" s="88">
        <v>2.5</v>
      </c>
      <c r="AC70" s="135">
        <v>100</v>
      </c>
      <c r="AD70" s="90" t="s">
        <v>3986</v>
      </c>
      <c r="AE70" s="90">
        <v>2.5</v>
      </c>
      <c r="AF70" s="136"/>
      <c r="AG70" s="338"/>
      <c r="AH70" s="338"/>
      <c r="AI70" s="339"/>
      <c r="AJ70" s="339"/>
      <c r="AK70" s="91" t="s">
        <v>143</v>
      </c>
      <c r="AL70" s="92"/>
      <c r="AM70" s="93"/>
      <c r="AN70" s="340"/>
      <c r="AO70" s="341"/>
      <c r="AP70" s="336"/>
      <c r="AQ70" s="342"/>
      <c r="AR70" s="343" t="s">
        <v>3987</v>
      </c>
      <c r="AS70" s="342"/>
      <c r="AT70" s="94">
        <v>8000</v>
      </c>
      <c r="AU70" s="341"/>
      <c r="AV70" s="136"/>
      <c r="AW70" s="339"/>
      <c r="AY70" s="30">
        <v>2750</v>
      </c>
      <c r="AZ70" s="31">
        <f t="shared" si="1"/>
        <v>0</v>
      </c>
    </row>
    <row r="71" spans="1:52" ht="12.75" customHeight="1">
      <c r="A71">
        <v>68</v>
      </c>
      <c r="B71" s="29" t="s">
        <v>5522</v>
      </c>
      <c r="C71" s="104" t="s">
        <v>4007</v>
      </c>
      <c r="D71" s="29" t="s">
        <v>3880</v>
      </c>
      <c r="E71" s="29" t="s">
        <v>3880</v>
      </c>
      <c r="F71" s="335" t="s">
        <v>5523</v>
      </c>
      <c r="G71" s="335"/>
      <c r="H71" s="344"/>
      <c r="I71" s="344"/>
      <c r="J71" s="344"/>
      <c r="K71" s="344"/>
      <c r="L71" s="335"/>
      <c r="M71" s="82" t="s">
        <v>3880</v>
      </c>
      <c r="N71" s="57">
        <v>2750</v>
      </c>
      <c r="O71" s="30">
        <v>2750</v>
      </c>
      <c r="P71" s="29" t="s">
        <v>3458</v>
      </c>
      <c r="Q71" s="29"/>
      <c r="R71" s="104" t="s">
        <v>4007</v>
      </c>
      <c r="S71" s="103" t="s">
        <v>4008</v>
      </c>
      <c r="T71" s="403">
        <v>-6009.64</v>
      </c>
      <c r="U71" s="403">
        <v>-9163.0499999999993</v>
      </c>
      <c r="V71" s="123" t="s">
        <v>1</v>
      </c>
      <c r="W71" s="336" t="s">
        <v>0</v>
      </c>
      <c r="X71" s="123"/>
      <c r="Y71" s="337"/>
      <c r="Z71" s="87"/>
      <c r="AA71" s="88" t="s">
        <v>4009</v>
      </c>
      <c r="AB71" s="88">
        <v>2.5</v>
      </c>
      <c r="AC71" s="135">
        <v>100</v>
      </c>
      <c r="AD71" s="90" t="s">
        <v>3986</v>
      </c>
      <c r="AE71" s="90">
        <v>2.5</v>
      </c>
      <c r="AF71" s="136"/>
      <c r="AG71" s="338"/>
      <c r="AH71" s="338"/>
      <c r="AI71" s="339"/>
      <c r="AJ71" s="339"/>
      <c r="AK71" s="91" t="s">
        <v>135</v>
      </c>
      <c r="AL71" s="92"/>
      <c r="AM71" s="93"/>
      <c r="AN71" s="340"/>
      <c r="AO71" s="341"/>
      <c r="AP71" s="336"/>
      <c r="AQ71" s="342"/>
      <c r="AR71" s="343" t="s">
        <v>3987</v>
      </c>
      <c r="AS71" s="342"/>
      <c r="AT71" s="94">
        <v>8000</v>
      </c>
      <c r="AU71" s="341"/>
      <c r="AV71" s="136"/>
      <c r="AW71" s="339"/>
      <c r="AY71" s="30">
        <v>2750</v>
      </c>
      <c r="AZ71" s="31">
        <f t="shared" si="1"/>
        <v>0</v>
      </c>
    </row>
    <row r="72" spans="1:52" ht="12.75" customHeight="1">
      <c r="A72">
        <v>69</v>
      </c>
      <c r="B72" s="29" t="s">
        <v>5817</v>
      </c>
      <c r="C72" s="104" t="s">
        <v>4010</v>
      </c>
      <c r="D72" s="29" t="s">
        <v>1540</v>
      </c>
      <c r="E72" s="29" t="s">
        <v>2285</v>
      </c>
      <c r="F72" s="335" t="s">
        <v>5818</v>
      </c>
      <c r="G72" s="344" t="s">
        <v>5820</v>
      </c>
      <c r="H72" s="344"/>
      <c r="I72" s="344"/>
      <c r="J72" s="344"/>
      <c r="K72" s="344"/>
      <c r="L72" s="335"/>
      <c r="M72" s="82">
        <v>14000.000000000002</v>
      </c>
      <c r="N72" s="57">
        <v>2750</v>
      </c>
      <c r="O72" s="30">
        <v>16750</v>
      </c>
      <c r="P72" s="29" t="s">
        <v>9169</v>
      </c>
      <c r="Q72" s="29"/>
      <c r="R72" s="104" t="s">
        <v>4010</v>
      </c>
      <c r="S72" s="103" t="s">
        <v>4011</v>
      </c>
      <c r="T72" s="403">
        <v>-6868.16</v>
      </c>
      <c r="U72" s="403">
        <v>-7677.15</v>
      </c>
      <c r="V72" s="123" t="s">
        <v>1</v>
      </c>
      <c r="W72" s="336" t="s">
        <v>0</v>
      </c>
      <c r="X72" s="123"/>
      <c r="Y72" s="337"/>
      <c r="Z72" s="87">
        <v>1</v>
      </c>
      <c r="AA72" s="88" t="s">
        <v>88</v>
      </c>
      <c r="AB72" s="88">
        <v>2.5</v>
      </c>
      <c r="AC72" s="135">
        <v>100</v>
      </c>
      <c r="AD72" s="90" t="s">
        <v>3986</v>
      </c>
      <c r="AE72" s="90">
        <v>2.5</v>
      </c>
      <c r="AF72" s="136"/>
      <c r="AG72" s="338"/>
      <c r="AH72" s="338"/>
      <c r="AI72" s="339"/>
      <c r="AJ72" s="339"/>
      <c r="AK72" s="91" t="s">
        <v>134</v>
      </c>
      <c r="AL72" s="92"/>
      <c r="AM72" s="93"/>
      <c r="AN72" s="340"/>
      <c r="AO72" s="341"/>
      <c r="AP72" s="336"/>
      <c r="AQ72" s="342"/>
      <c r="AR72" s="343" t="s">
        <v>3987</v>
      </c>
      <c r="AS72" s="342"/>
      <c r="AT72" s="94">
        <v>8000</v>
      </c>
      <c r="AU72" s="341"/>
      <c r="AV72" s="136"/>
      <c r="AW72" s="339"/>
      <c r="AY72" s="30">
        <v>16750</v>
      </c>
      <c r="AZ72" s="31">
        <f t="shared" si="1"/>
        <v>0</v>
      </c>
    </row>
    <row r="73" spans="1:52" ht="12.75" customHeight="1">
      <c r="A73">
        <v>70</v>
      </c>
      <c r="B73" s="29" t="s">
        <v>5917</v>
      </c>
      <c r="C73" s="104" t="s">
        <v>4012</v>
      </c>
      <c r="D73" s="29" t="s">
        <v>1537</v>
      </c>
      <c r="E73" s="29" t="s">
        <v>2288</v>
      </c>
      <c r="F73" s="335" t="s">
        <v>5918</v>
      </c>
      <c r="G73" s="344" t="s">
        <v>5916</v>
      </c>
      <c r="H73" s="344"/>
      <c r="I73" s="344"/>
      <c r="J73" s="344"/>
      <c r="K73" s="344"/>
      <c r="L73" s="335"/>
      <c r="M73" s="82">
        <v>14000.000000000002</v>
      </c>
      <c r="N73" s="57">
        <v>2750</v>
      </c>
      <c r="O73" s="30">
        <v>16750</v>
      </c>
      <c r="P73" s="29" t="s">
        <v>9168</v>
      </c>
      <c r="Q73" s="29"/>
      <c r="R73" s="104" t="s">
        <v>4012</v>
      </c>
      <c r="S73" s="103" t="s">
        <v>4013</v>
      </c>
      <c r="T73" s="403">
        <v>-4292.6000000000004</v>
      </c>
      <c r="U73" s="403">
        <v>-9163.0499999999993</v>
      </c>
      <c r="V73" s="123" t="s">
        <v>1</v>
      </c>
      <c r="W73" s="336" t="s">
        <v>0</v>
      </c>
      <c r="X73" s="123"/>
      <c r="Y73" s="337"/>
      <c r="Z73" s="87">
        <v>1</v>
      </c>
      <c r="AA73" s="88" t="s">
        <v>4005</v>
      </c>
      <c r="AB73" s="88">
        <v>2.5</v>
      </c>
      <c r="AC73" s="135">
        <v>100</v>
      </c>
      <c r="AD73" s="90" t="s">
        <v>3986</v>
      </c>
      <c r="AE73" s="90">
        <v>2.5</v>
      </c>
      <c r="AF73" s="136"/>
      <c r="AG73" s="338"/>
      <c r="AH73" s="338"/>
      <c r="AI73" s="339"/>
      <c r="AJ73" s="339"/>
      <c r="AK73" s="91" t="s">
        <v>122</v>
      </c>
      <c r="AL73" s="92"/>
      <c r="AM73" s="93"/>
      <c r="AN73" s="340"/>
      <c r="AO73" s="341"/>
      <c r="AP73" s="336"/>
      <c r="AQ73" s="342"/>
      <c r="AR73" s="343" t="s">
        <v>3987</v>
      </c>
      <c r="AS73" s="342"/>
      <c r="AT73" s="94">
        <v>8000</v>
      </c>
      <c r="AU73" s="341"/>
      <c r="AV73" s="136"/>
      <c r="AW73" s="339"/>
      <c r="AY73" s="30">
        <v>16750</v>
      </c>
      <c r="AZ73" s="31">
        <f t="shared" si="1"/>
        <v>0</v>
      </c>
    </row>
    <row r="74" spans="1:52" ht="12.75" customHeight="1">
      <c r="A74">
        <v>71</v>
      </c>
      <c r="B74" s="29" t="s">
        <v>5518</v>
      </c>
      <c r="C74" s="104" t="s">
        <v>4014</v>
      </c>
      <c r="D74" s="29" t="s">
        <v>3880</v>
      </c>
      <c r="E74" s="29" t="s">
        <v>3880</v>
      </c>
      <c r="F74" s="335" t="s">
        <v>5519</v>
      </c>
      <c r="G74" s="335"/>
      <c r="H74" s="344"/>
      <c r="I74" s="344"/>
      <c r="J74" s="344"/>
      <c r="K74" s="344"/>
      <c r="L74" s="335"/>
      <c r="M74" s="82" t="s">
        <v>3880</v>
      </c>
      <c r="N74" s="57">
        <v>2750</v>
      </c>
      <c r="O74" s="30">
        <v>2750</v>
      </c>
      <c r="P74" s="29" t="s">
        <v>3455</v>
      </c>
      <c r="Q74" s="29"/>
      <c r="R74" s="104" t="s">
        <v>4014</v>
      </c>
      <c r="S74" s="103" t="s">
        <v>4015</v>
      </c>
      <c r="T74" s="403">
        <v>-6009.64</v>
      </c>
      <c r="U74" s="403">
        <v>-10153.65</v>
      </c>
      <c r="V74" s="123" t="s">
        <v>1</v>
      </c>
      <c r="W74" s="336" t="s">
        <v>0</v>
      </c>
      <c r="X74" s="123"/>
      <c r="Y74" s="337"/>
      <c r="Z74" s="87"/>
      <c r="AA74" s="88" t="s">
        <v>92</v>
      </c>
      <c r="AB74" s="88">
        <v>2.5</v>
      </c>
      <c r="AC74" s="135">
        <v>100</v>
      </c>
      <c r="AD74" s="90" t="s">
        <v>3986</v>
      </c>
      <c r="AE74" s="90">
        <v>2.5</v>
      </c>
      <c r="AF74" s="136"/>
      <c r="AG74" s="338"/>
      <c r="AH74" s="338"/>
      <c r="AI74" s="339"/>
      <c r="AJ74" s="339"/>
      <c r="AK74" s="91" t="s">
        <v>121</v>
      </c>
      <c r="AL74" s="92"/>
      <c r="AM74" s="93"/>
      <c r="AN74" s="340"/>
      <c r="AO74" s="341"/>
      <c r="AP74" s="336"/>
      <c r="AQ74" s="342"/>
      <c r="AR74" s="343" t="s">
        <v>3987</v>
      </c>
      <c r="AS74" s="342"/>
      <c r="AT74" s="94">
        <v>8000</v>
      </c>
      <c r="AU74" s="341"/>
      <c r="AV74" s="136"/>
      <c r="AW74" s="339"/>
      <c r="AY74" s="30">
        <v>2750</v>
      </c>
      <c r="AZ74" s="31">
        <f t="shared" si="1"/>
        <v>0</v>
      </c>
    </row>
    <row r="75" spans="1:52" ht="12.75" customHeight="1">
      <c r="A75">
        <v>72</v>
      </c>
      <c r="B75" s="29" t="s">
        <v>5526</v>
      </c>
      <c r="C75" s="104" t="s">
        <v>4016</v>
      </c>
      <c r="D75" s="29" t="s">
        <v>3880</v>
      </c>
      <c r="E75" s="29" t="s">
        <v>3880</v>
      </c>
      <c r="F75" s="335" t="s">
        <v>5527</v>
      </c>
      <c r="G75" s="335"/>
      <c r="H75" s="344"/>
      <c r="I75" s="344"/>
      <c r="J75" s="344"/>
      <c r="K75" s="344"/>
      <c r="L75" s="335"/>
      <c r="M75" s="82" t="s">
        <v>3880</v>
      </c>
      <c r="N75" s="57">
        <v>2750</v>
      </c>
      <c r="O75" s="30">
        <v>2750</v>
      </c>
      <c r="P75" s="29" t="s">
        <v>3458</v>
      </c>
      <c r="Q75" s="29"/>
      <c r="R75" s="104" t="s">
        <v>4016</v>
      </c>
      <c r="S75" s="103" t="s">
        <v>4017</v>
      </c>
      <c r="T75" s="403">
        <v>-6868.16</v>
      </c>
      <c r="U75" s="403">
        <v>-8667.75</v>
      </c>
      <c r="V75" s="123" t="s">
        <v>1</v>
      </c>
      <c r="W75" s="336" t="s">
        <v>0</v>
      </c>
      <c r="X75" s="123"/>
      <c r="Y75" s="337"/>
      <c r="Z75" s="87"/>
      <c r="AA75" s="88" t="s">
        <v>4009</v>
      </c>
      <c r="AB75" s="88">
        <v>2.5</v>
      </c>
      <c r="AC75" s="135">
        <v>100</v>
      </c>
      <c r="AD75" s="90" t="s">
        <v>3986</v>
      </c>
      <c r="AE75" s="90">
        <v>2.5</v>
      </c>
      <c r="AF75" s="136"/>
      <c r="AG75" s="338"/>
      <c r="AH75" s="338"/>
      <c r="AI75" s="339"/>
      <c r="AJ75" s="339"/>
      <c r="AK75" s="91" t="s">
        <v>119</v>
      </c>
      <c r="AL75" s="92"/>
      <c r="AM75" s="93"/>
      <c r="AN75" s="340"/>
      <c r="AO75" s="341"/>
      <c r="AP75" s="336"/>
      <c r="AQ75" s="342"/>
      <c r="AR75" s="343" t="s">
        <v>3987</v>
      </c>
      <c r="AS75" s="342"/>
      <c r="AT75" s="94">
        <v>8000</v>
      </c>
      <c r="AU75" s="341"/>
      <c r="AV75" s="136"/>
      <c r="AW75" s="339"/>
      <c r="AY75" s="30">
        <v>2750</v>
      </c>
      <c r="AZ75" s="31">
        <f t="shared" si="1"/>
        <v>0</v>
      </c>
    </row>
    <row r="76" spans="1:52" ht="12.75" customHeight="1">
      <c r="A76">
        <v>73</v>
      </c>
      <c r="B76" s="29" t="s">
        <v>5815</v>
      </c>
      <c r="C76" s="104" t="s">
        <v>3537</v>
      </c>
      <c r="D76" s="29" t="s">
        <v>1541</v>
      </c>
      <c r="E76" s="29" t="s">
        <v>2284</v>
      </c>
      <c r="F76" s="335" t="s">
        <v>5816</v>
      </c>
      <c r="G76" s="344" t="s">
        <v>5814</v>
      </c>
      <c r="H76" s="344"/>
      <c r="I76" s="344"/>
      <c r="J76" s="344"/>
      <c r="K76" s="344"/>
      <c r="L76" s="335"/>
      <c r="M76" s="82">
        <v>14000.000000000002</v>
      </c>
      <c r="N76" s="57">
        <v>2750</v>
      </c>
      <c r="O76" s="30">
        <v>16750</v>
      </c>
      <c r="P76" s="29" t="s">
        <v>9169</v>
      </c>
      <c r="Q76" s="29"/>
      <c r="R76" s="104" t="s">
        <v>3537</v>
      </c>
      <c r="S76" s="103" t="s">
        <v>4018</v>
      </c>
      <c r="T76" s="403">
        <v>-7726.68</v>
      </c>
      <c r="U76" s="403">
        <v>-8172.45</v>
      </c>
      <c r="V76" s="123" t="s">
        <v>1</v>
      </c>
      <c r="W76" s="336" t="s">
        <v>0</v>
      </c>
      <c r="X76" s="123"/>
      <c r="Y76" s="337"/>
      <c r="Z76" s="87">
        <v>1</v>
      </c>
      <c r="AA76" s="88" t="s">
        <v>88</v>
      </c>
      <c r="AB76" s="88">
        <v>2.5</v>
      </c>
      <c r="AC76" s="135">
        <v>100</v>
      </c>
      <c r="AD76" s="90" t="s">
        <v>3986</v>
      </c>
      <c r="AE76" s="90">
        <v>2.5</v>
      </c>
      <c r="AF76" s="136"/>
      <c r="AG76" s="338"/>
      <c r="AH76" s="338"/>
      <c r="AI76" s="339"/>
      <c r="AJ76" s="339"/>
      <c r="AK76" s="91" t="s">
        <v>118</v>
      </c>
      <c r="AL76" s="92"/>
      <c r="AM76" s="93"/>
      <c r="AN76" s="340"/>
      <c r="AO76" s="341"/>
      <c r="AP76" s="336"/>
      <c r="AQ76" s="342"/>
      <c r="AR76" s="343" t="s">
        <v>3987</v>
      </c>
      <c r="AS76" s="342"/>
      <c r="AT76" s="94">
        <v>8000</v>
      </c>
      <c r="AU76" s="341"/>
      <c r="AV76" s="136"/>
      <c r="AW76" s="339"/>
      <c r="AY76" s="30">
        <v>16750</v>
      </c>
      <c r="AZ76" s="31">
        <f t="shared" si="1"/>
        <v>0</v>
      </c>
    </row>
    <row r="77" spans="1:52" ht="12.75" customHeight="1">
      <c r="A77">
        <v>74</v>
      </c>
      <c r="B77" s="29" t="s">
        <v>6291</v>
      </c>
      <c r="C77" s="104" t="s">
        <v>308</v>
      </c>
      <c r="D77" s="29" t="s">
        <v>1300</v>
      </c>
      <c r="E77" s="29" t="s">
        <v>2525</v>
      </c>
      <c r="F77" s="335"/>
      <c r="G77" s="335"/>
      <c r="H77" s="344"/>
      <c r="I77" s="344"/>
      <c r="J77" s="344"/>
      <c r="K77" s="344"/>
      <c r="L77" s="335"/>
      <c r="M77" s="82" t="s">
        <v>3880</v>
      </c>
      <c r="N77" s="57">
        <v>3508.6141732283463</v>
      </c>
      <c r="O77" s="30">
        <v>3508.6141732283463</v>
      </c>
      <c r="P77" s="29" t="s">
        <v>3455</v>
      </c>
      <c r="Q77" s="29"/>
      <c r="R77" s="104" t="s">
        <v>308</v>
      </c>
      <c r="S77" s="103" t="s">
        <v>4019</v>
      </c>
      <c r="T77" s="403">
        <v>11160.76</v>
      </c>
      <c r="U77" s="403">
        <v>-9163.0499999999993</v>
      </c>
      <c r="V77" s="123" t="s">
        <v>1</v>
      </c>
      <c r="W77" s="336" t="s">
        <v>0</v>
      </c>
      <c r="X77" s="123"/>
      <c r="Y77" s="337"/>
      <c r="Z77" s="87">
        <v>1</v>
      </c>
      <c r="AA77" s="88"/>
      <c r="AB77" s="88"/>
      <c r="AC77" s="88"/>
      <c r="AD77" s="90"/>
      <c r="AE77" s="90"/>
      <c r="AF77" s="136"/>
      <c r="AG77" s="338"/>
      <c r="AH77" s="338"/>
      <c r="AI77" s="339"/>
      <c r="AJ77" s="339"/>
      <c r="AK77" s="91"/>
      <c r="AL77" s="92"/>
      <c r="AM77" s="93"/>
      <c r="AN77" s="340"/>
      <c r="AO77" s="341"/>
      <c r="AP77" s="336"/>
      <c r="AQ77" s="342"/>
      <c r="AR77" s="343"/>
      <c r="AS77" s="342"/>
      <c r="AT77" s="94"/>
      <c r="AU77" s="341"/>
      <c r="AV77" s="136"/>
      <c r="AW77" s="339"/>
      <c r="AY77" s="30">
        <v>3508.6141732283463</v>
      </c>
      <c r="AZ77" s="31">
        <f t="shared" si="1"/>
        <v>0</v>
      </c>
    </row>
    <row r="78" spans="1:52" ht="12.75" customHeight="1">
      <c r="A78">
        <v>75</v>
      </c>
      <c r="B78" s="29" t="s">
        <v>6292</v>
      </c>
      <c r="C78" s="104" t="s">
        <v>4020</v>
      </c>
      <c r="D78" s="29" t="s">
        <v>1316</v>
      </c>
      <c r="E78" s="29" t="s">
        <v>2509</v>
      </c>
      <c r="F78" s="335" t="s">
        <v>3838</v>
      </c>
      <c r="G78" s="335"/>
      <c r="H78" s="344"/>
      <c r="I78" s="344"/>
      <c r="J78" s="344"/>
      <c r="K78" s="344"/>
      <c r="L78" s="335"/>
      <c r="M78" s="82" t="s">
        <v>3880</v>
      </c>
      <c r="N78" s="57">
        <v>9197.4724409448827</v>
      </c>
      <c r="O78" s="30">
        <v>9197.4724409448827</v>
      </c>
      <c r="P78" s="29" t="s">
        <v>9170</v>
      </c>
      <c r="Q78" s="29"/>
      <c r="R78" s="104" t="s">
        <v>4020</v>
      </c>
      <c r="S78" s="103" t="s">
        <v>3551</v>
      </c>
      <c r="T78" s="403">
        <v>6009.64</v>
      </c>
      <c r="U78" s="403">
        <v>7677.15</v>
      </c>
      <c r="V78" s="123" t="s">
        <v>1</v>
      </c>
      <c r="W78" s="336" t="s">
        <v>0</v>
      </c>
      <c r="X78" s="123"/>
      <c r="Y78" s="337"/>
      <c r="Z78" s="87">
        <v>1</v>
      </c>
      <c r="AA78" s="88"/>
      <c r="AB78" s="88"/>
      <c r="AC78" s="98"/>
      <c r="AD78" s="90"/>
      <c r="AE78" s="90"/>
      <c r="AF78" s="136"/>
      <c r="AG78" s="338"/>
      <c r="AH78" s="338"/>
      <c r="AI78" s="339"/>
      <c r="AJ78" s="339"/>
      <c r="AK78" s="91"/>
      <c r="AL78" s="92"/>
      <c r="AM78" s="93"/>
      <c r="AN78" s="340"/>
      <c r="AO78" s="341"/>
      <c r="AP78" s="336"/>
      <c r="AQ78" s="342"/>
      <c r="AR78" s="343"/>
      <c r="AS78" s="342"/>
      <c r="AT78" s="94"/>
      <c r="AU78" s="341"/>
      <c r="AV78" s="136"/>
      <c r="AW78" s="339"/>
      <c r="AY78" s="30">
        <v>9197.4724409448827</v>
      </c>
      <c r="AZ78" s="31">
        <f t="shared" si="1"/>
        <v>0</v>
      </c>
    </row>
    <row r="79" spans="1:52" ht="12.75" customHeight="1">
      <c r="A79">
        <v>76</v>
      </c>
      <c r="B79" s="29" t="s">
        <v>6293</v>
      </c>
      <c r="C79" s="104" t="s">
        <v>3584</v>
      </c>
      <c r="D79" s="29" t="s">
        <v>1480</v>
      </c>
      <c r="E79" s="29" t="s">
        <v>2345</v>
      </c>
      <c r="F79" s="335"/>
      <c r="G79" s="335"/>
      <c r="H79" s="344"/>
      <c r="I79" s="344"/>
      <c r="J79" s="344"/>
      <c r="K79" s="344"/>
      <c r="L79" s="335"/>
      <c r="M79" s="82" t="s">
        <v>3880</v>
      </c>
      <c r="N79" s="57">
        <v>7697.3700787401585</v>
      </c>
      <c r="O79" s="30">
        <v>7697.3700787401585</v>
      </c>
      <c r="P79" s="29" t="s">
        <v>3458</v>
      </c>
      <c r="Q79" s="29"/>
      <c r="R79" s="104" t="s">
        <v>3584</v>
      </c>
      <c r="S79" s="104" t="s">
        <v>3552</v>
      </c>
      <c r="T79" s="403">
        <v>5151.12</v>
      </c>
      <c r="U79" s="403">
        <v>7181.85</v>
      </c>
      <c r="V79" s="123" t="s">
        <v>1</v>
      </c>
      <c r="W79" s="336" t="s">
        <v>0</v>
      </c>
      <c r="X79" s="123"/>
      <c r="Y79" s="337"/>
      <c r="Z79" s="87">
        <v>1</v>
      </c>
      <c r="AA79" s="88" t="s">
        <v>3880</v>
      </c>
      <c r="AB79" s="88"/>
      <c r="AC79" s="88"/>
      <c r="AD79" s="90"/>
      <c r="AE79" s="90"/>
      <c r="AF79" s="136"/>
      <c r="AG79" s="338"/>
      <c r="AH79" s="338"/>
      <c r="AI79" s="339"/>
      <c r="AJ79" s="339"/>
      <c r="AK79" s="91"/>
      <c r="AL79" s="92"/>
      <c r="AM79" s="93"/>
      <c r="AN79" s="340"/>
      <c r="AO79" s="341"/>
      <c r="AP79" s="336"/>
      <c r="AQ79" s="342"/>
      <c r="AR79" s="343"/>
      <c r="AS79" s="342"/>
      <c r="AT79" s="94"/>
      <c r="AU79" s="341"/>
      <c r="AV79" s="136"/>
      <c r="AW79" s="339"/>
      <c r="AY79" s="30">
        <v>7697.3700787401585</v>
      </c>
      <c r="AZ79" s="31">
        <f t="shared" si="1"/>
        <v>0</v>
      </c>
    </row>
    <row r="80" spans="1:52" ht="12.75" customHeight="1">
      <c r="A80">
        <v>77</v>
      </c>
      <c r="B80" s="29" t="s">
        <v>6294</v>
      </c>
      <c r="C80" s="104" t="s">
        <v>4021</v>
      </c>
      <c r="D80" s="29" t="s">
        <v>1203</v>
      </c>
      <c r="E80" s="29" t="s">
        <v>2622</v>
      </c>
      <c r="F80" s="335"/>
      <c r="G80" s="335"/>
      <c r="H80" s="344"/>
      <c r="I80" s="344"/>
      <c r="J80" s="344"/>
      <c r="K80" s="344"/>
      <c r="L80" s="335"/>
      <c r="M80" s="82" t="s">
        <v>3880</v>
      </c>
      <c r="N80" s="57">
        <v>5382.5629921259842</v>
      </c>
      <c r="O80" s="30">
        <v>5382.5629921259842</v>
      </c>
      <c r="P80" s="29" t="s">
        <v>3862</v>
      </c>
      <c r="Q80" s="29"/>
      <c r="R80" s="104" t="s">
        <v>4021</v>
      </c>
      <c r="S80" s="103" t="s">
        <v>4022</v>
      </c>
      <c r="T80" s="403">
        <v>858.52</v>
      </c>
      <c r="U80" s="403">
        <v>-7181.85</v>
      </c>
      <c r="V80" s="123" t="s">
        <v>1</v>
      </c>
      <c r="W80" s="336" t="s">
        <v>0</v>
      </c>
      <c r="X80" s="123"/>
      <c r="Y80" s="337"/>
      <c r="Z80" s="87">
        <v>1</v>
      </c>
      <c r="AA80" s="96"/>
      <c r="AB80" s="88"/>
      <c r="AC80" s="98"/>
      <c r="AD80" s="97"/>
      <c r="AE80" s="90"/>
      <c r="AF80" s="136"/>
      <c r="AG80" s="338"/>
      <c r="AH80" s="338"/>
      <c r="AI80" s="339"/>
      <c r="AJ80" s="339"/>
      <c r="AK80" s="91"/>
      <c r="AL80" s="92"/>
      <c r="AM80" s="93"/>
      <c r="AN80" s="340"/>
      <c r="AO80" s="341"/>
      <c r="AP80" s="336"/>
      <c r="AQ80" s="342"/>
      <c r="AR80" s="343"/>
      <c r="AS80" s="342"/>
      <c r="AT80" s="94"/>
      <c r="AU80" s="341"/>
      <c r="AV80" s="136"/>
      <c r="AW80" s="339"/>
      <c r="AY80" s="30">
        <v>5382.5629921259842</v>
      </c>
      <c r="AZ80" s="31">
        <f t="shared" si="1"/>
        <v>0</v>
      </c>
    </row>
    <row r="81" spans="1:52" ht="12.75" customHeight="1">
      <c r="A81">
        <v>78</v>
      </c>
      <c r="B81" s="29" t="s">
        <v>6295</v>
      </c>
      <c r="C81" s="104" t="s">
        <v>16</v>
      </c>
      <c r="D81" s="29" t="s">
        <v>1205</v>
      </c>
      <c r="E81" s="29" t="s">
        <v>2620</v>
      </c>
      <c r="F81" s="335"/>
      <c r="G81" s="335"/>
      <c r="H81" s="344"/>
      <c r="I81" s="344"/>
      <c r="J81" s="344"/>
      <c r="K81" s="344"/>
      <c r="L81" s="335"/>
      <c r="M81" s="82" t="s">
        <v>3880</v>
      </c>
      <c r="N81" s="57">
        <v>5191.4724409448827</v>
      </c>
      <c r="O81" s="30">
        <v>5191.4724409448827</v>
      </c>
      <c r="P81" s="29" t="s">
        <v>3862</v>
      </c>
      <c r="Q81" s="29"/>
      <c r="R81" s="104" t="s">
        <v>16</v>
      </c>
      <c r="S81" s="103" t="s">
        <v>4023</v>
      </c>
      <c r="T81" s="403">
        <v>1717.04</v>
      </c>
      <c r="U81" s="403">
        <v>-7677.15</v>
      </c>
      <c r="V81" s="123" t="s">
        <v>1</v>
      </c>
      <c r="W81" s="336" t="s">
        <v>0</v>
      </c>
      <c r="X81" s="123"/>
      <c r="Y81" s="337"/>
      <c r="Z81" s="87">
        <v>1</v>
      </c>
      <c r="AA81" s="346"/>
      <c r="AB81" s="88"/>
      <c r="AC81" s="98"/>
      <c r="AD81" s="136"/>
      <c r="AE81" s="90"/>
      <c r="AF81" s="136"/>
      <c r="AG81" s="338"/>
      <c r="AH81" s="338"/>
      <c r="AI81" s="339"/>
      <c r="AJ81" s="339"/>
      <c r="AK81" s="91"/>
      <c r="AL81" s="92"/>
      <c r="AM81" s="93"/>
      <c r="AN81" s="340"/>
      <c r="AO81" s="341"/>
      <c r="AP81" s="336"/>
      <c r="AQ81" s="342"/>
      <c r="AR81" s="343"/>
      <c r="AS81" s="342"/>
      <c r="AT81" s="94"/>
      <c r="AU81" s="341"/>
      <c r="AV81" s="136"/>
      <c r="AW81" s="339"/>
      <c r="AY81" s="30">
        <v>5191.4724409448827</v>
      </c>
      <c r="AZ81" s="31">
        <f t="shared" si="1"/>
        <v>0</v>
      </c>
    </row>
    <row r="82" spans="1:52" ht="12.75" customHeight="1">
      <c r="A82">
        <v>79</v>
      </c>
      <c r="B82" s="29" t="s">
        <v>6296</v>
      </c>
      <c r="C82" s="104" t="s">
        <v>4024</v>
      </c>
      <c r="D82" s="29" t="s">
        <v>1272</v>
      </c>
      <c r="E82" s="29" t="s">
        <v>2553</v>
      </c>
      <c r="F82" s="335"/>
      <c r="G82" s="335"/>
      <c r="H82" s="344"/>
      <c r="I82" s="344"/>
      <c r="J82" s="344"/>
      <c r="K82" s="344"/>
      <c r="L82" s="335"/>
      <c r="M82" s="82" t="s">
        <v>3880</v>
      </c>
      <c r="N82" s="57">
        <v>5489.0000000000009</v>
      </c>
      <c r="O82" s="30">
        <v>5489.0000000000009</v>
      </c>
      <c r="P82" s="29" t="s">
        <v>3862</v>
      </c>
      <c r="Q82" s="29"/>
      <c r="R82" s="104" t="s">
        <v>4024</v>
      </c>
      <c r="S82" s="103" t="s">
        <v>4025</v>
      </c>
      <c r="T82" s="403">
        <v>2575.56</v>
      </c>
      <c r="U82" s="403">
        <v>-7181.85</v>
      </c>
      <c r="V82" s="123" t="s">
        <v>1</v>
      </c>
      <c r="W82" s="336" t="s">
        <v>0</v>
      </c>
      <c r="X82" s="123"/>
      <c r="Y82" s="337"/>
      <c r="Z82" s="87">
        <v>1</v>
      </c>
      <c r="AA82" s="346"/>
      <c r="AB82" s="88"/>
      <c r="AC82" s="98"/>
      <c r="AD82" s="136"/>
      <c r="AE82" s="90"/>
      <c r="AF82" s="136"/>
      <c r="AG82" s="338"/>
      <c r="AH82" s="338"/>
      <c r="AI82" s="339"/>
      <c r="AJ82" s="339"/>
      <c r="AK82" s="91"/>
      <c r="AL82" s="92"/>
      <c r="AM82" s="93"/>
      <c r="AN82" s="340"/>
      <c r="AO82" s="341"/>
      <c r="AP82" s="336"/>
      <c r="AQ82" s="342"/>
      <c r="AR82" s="343"/>
      <c r="AS82" s="342"/>
      <c r="AT82" s="94"/>
      <c r="AU82" s="341"/>
      <c r="AV82" s="136"/>
      <c r="AW82" s="339"/>
      <c r="AY82" s="30">
        <v>5489.0000000000009</v>
      </c>
      <c r="AZ82" s="31">
        <f t="shared" si="1"/>
        <v>0</v>
      </c>
    </row>
    <row r="83" spans="1:52" ht="12.75" customHeight="1">
      <c r="A83">
        <v>80</v>
      </c>
      <c r="B83" s="29" t="s">
        <v>6297</v>
      </c>
      <c r="C83" s="104" t="s">
        <v>3480</v>
      </c>
      <c r="D83" s="29" t="s">
        <v>1270</v>
      </c>
      <c r="E83" s="29" t="s">
        <v>2555</v>
      </c>
      <c r="F83" s="335"/>
      <c r="G83" s="335"/>
      <c r="H83" s="344"/>
      <c r="I83" s="344"/>
      <c r="J83" s="344"/>
      <c r="K83" s="344"/>
      <c r="L83" s="335"/>
      <c r="M83" s="82" t="s">
        <v>3880</v>
      </c>
      <c r="N83" s="57">
        <v>5264.0629921259842</v>
      </c>
      <c r="O83" s="30">
        <v>5264.0629921259842</v>
      </c>
      <c r="P83" s="29" t="s">
        <v>3862</v>
      </c>
      <c r="Q83" s="29"/>
      <c r="R83" s="104" t="s">
        <v>3480</v>
      </c>
      <c r="S83" s="103" t="s">
        <v>4026</v>
      </c>
      <c r="T83" s="403">
        <v>3434.08</v>
      </c>
      <c r="U83" s="403">
        <v>-7677.15</v>
      </c>
      <c r="V83" s="123" t="s">
        <v>1</v>
      </c>
      <c r="W83" s="336" t="s">
        <v>0</v>
      </c>
      <c r="X83" s="123"/>
      <c r="Y83" s="337"/>
      <c r="Z83" s="87">
        <v>1</v>
      </c>
      <c r="AA83" s="346"/>
      <c r="AB83" s="88"/>
      <c r="AC83" s="98"/>
      <c r="AD83" s="136"/>
      <c r="AE83" s="90"/>
      <c r="AF83" s="136"/>
      <c r="AG83" s="338"/>
      <c r="AH83" s="338"/>
      <c r="AI83" s="339"/>
      <c r="AJ83" s="339"/>
      <c r="AK83" s="91"/>
      <c r="AL83" s="92"/>
      <c r="AM83" s="93"/>
      <c r="AN83" s="340"/>
      <c r="AO83" s="341"/>
      <c r="AP83" s="336"/>
      <c r="AQ83" s="342"/>
      <c r="AR83" s="343"/>
      <c r="AS83" s="342"/>
      <c r="AT83" s="94"/>
      <c r="AU83" s="341"/>
      <c r="AV83" s="136"/>
      <c r="AW83" s="339"/>
      <c r="AY83" s="30">
        <v>5264.0629921259842</v>
      </c>
      <c r="AZ83" s="31">
        <f t="shared" si="1"/>
        <v>0</v>
      </c>
    </row>
    <row r="84" spans="1:52" ht="12.75" customHeight="1">
      <c r="A84">
        <v>81</v>
      </c>
      <c r="B84" s="29" t="s">
        <v>6298</v>
      </c>
      <c r="C84" s="104" t="s">
        <v>4027</v>
      </c>
      <c r="D84" s="29" t="s">
        <v>1266</v>
      </c>
      <c r="E84" s="29" t="s">
        <v>2559</v>
      </c>
      <c r="F84" s="335"/>
      <c r="G84" s="335"/>
      <c r="H84" s="344"/>
      <c r="I84" s="344"/>
      <c r="J84" s="344"/>
      <c r="K84" s="344"/>
      <c r="L84" s="335"/>
      <c r="M84" s="82" t="s">
        <v>3880</v>
      </c>
      <c r="N84" s="57">
        <v>4316.7952755905517</v>
      </c>
      <c r="O84" s="30">
        <v>4316.7952755905517</v>
      </c>
      <c r="P84" s="29" t="s">
        <v>3456</v>
      </c>
      <c r="Q84" s="29"/>
      <c r="R84" s="104" t="s">
        <v>4027</v>
      </c>
      <c r="S84" s="104" t="s">
        <v>4028</v>
      </c>
      <c r="T84" s="403">
        <v>10302.24</v>
      </c>
      <c r="U84" s="403">
        <v>-10648.95</v>
      </c>
      <c r="V84" s="123" t="s">
        <v>1</v>
      </c>
      <c r="W84" s="336" t="s">
        <v>0</v>
      </c>
      <c r="X84" s="123"/>
      <c r="Y84" s="337"/>
      <c r="Z84" s="87">
        <v>1</v>
      </c>
      <c r="AA84" s="88"/>
      <c r="AB84" s="88"/>
      <c r="AC84" s="88"/>
      <c r="AD84" s="90"/>
      <c r="AE84" s="90"/>
      <c r="AF84" s="136"/>
      <c r="AG84" s="338"/>
      <c r="AH84" s="338"/>
      <c r="AI84" s="339"/>
      <c r="AJ84" s="339"/>
      <c r="AK84" s="91"/>
      <c r="AL84" s="92"/>
      <c r="AM84" s="93"/>
      <c r="AN84" s="340"/>
      <c r="AO84" s="341"/>
      <c r="AP84" s="336"/>
      <c r="AQ84" s="342"/>
      <c r="AR84" s="343"/>
      <c r="AS84" s="342"/>
      <c r="AT84" s="94"/>
      <c r="AU84" s="341"/>
      <c r="AV84" s="136"/>
      <c r="AW84" s="339"/>
      <c r="AY84" s="30">
        <v>4316.7952755905517</v>
      </c>
      <c r="AZ84" s="31">
        <f t="shared" si="1"/>
        <v>0</v>
      </c>
    </row>
    <row r="85" spans="1:52" ht="12.75" customHeight="1">
      <c r="A85">
        <v>82</v>
      </c>
      <c r="B85" s="29" t="s">
        <v>6303</v>
      </c>
      <c r="C85" s="104" t="s">
        <v>309</v>
      </c>
      <c r="D85" s="29" t="s">
        <v>1267</v>
      </c>
      <c r="E85" s="29" t="s">
        <v>2558</v>
      </c>
      <c r="F85" s="335"/>
      <c r="G85" s="335"/>
      <c r="H85" s="344"/>
      <c r="I85" s="344"/>
      <c r="J85" s="344"/>
      <c r="K85" s="344"/>
      <c r="L85" s="335"/>
      <c r="M85" s="82" t="s">
        <v>3880</v>
      </c>
      <c r="N85" s="57">
        <v>4204.0314960629921</v>
      </c>
      <c r="O85" s="30">
        <v>4204.0314960629921</v>
      </c>
      <c r="P85" s="29" t="s">
        <v>3456</v>
      </c>
      <c r="Q85" s="29"/>
      <c r="R85" s="104" t="s">
        <v>309</v>
      </c>
      <c r="S85" s="103" t="s">
        <v>4029</v>
      </c>
      <c r="T85" s="403">
        <v>11160.76</v>
      </c>
      <c r="U85" s="403">
        <v>-10153.65</v>
      </c>
      <c r="V85" s="123" t="s">
        <v>1</v>
      </c>
      <c r="W85" s="336" t="s">
        <v>0</v>
      </c>
      <c r="X85" s="123"/>
      <c r="Y85" s="337"/>
      <c r="Z85" s="87">
        <v>1</v>
      </c>
      <c r="AA85" s="88"/>
      <c r="AB85" s="95"/>
      <c r="AC85" s="88"/>
      <c r="AD85" s="90"/>
      <c r="AE85" s="90"/>
      <c r="AF85" s="136"/>
      <c r="AG85" s="338"/>
      <c r="AH85" s="338"/>
      <c r="AI85" s="339"/>
      <c r="AJ85" s="339"/>
      <c r="AK85" s="91"/>
      <c r="AL85" s="92"/>
      <c r="AM85" s="93"/>
      <c r="AN85" s="340"/>
      <c r="AO85" s="341"/>
      <c r="AP85" s="336"/>
      <c r="AQ85" s="342"/>
      <c r="AR85" s="343"/>
      <c r="AS85" s="342"/>
      <c r="AT85" s="94"/>
      <c r="AU85" s="341"/>
      <c r="AV85" s="136"/>
      <c r="AW85" s="339"/>
      <c r="AY85" s="30">
        <v>4204.0314960629921</v>
      </c>
      <c r="AZ85" s="31">
        <f t="shared" si="1"/>
        <v>0</v>
      </c>
    </row>
    <row r="86" spans="1:52" ht="12.75" customHeight="1">
      <c r="A86">
        <v>83</v>
      </c>
      <c r="B86" s="29" t="s">
        <v>6301</v>
      </c>
      <c r="C86" s="104" t="s">
        <v>4030</v>
      </c>
      <c r="D86" s="29" t="s">
        <v>1181</v>
      </c>
      <c r="E86" s="29" t="s">
        <v>2644</v>
      </c>
      <c r="F86" s="335"/>
      <c r="G86" s="335"/>
      <c r="H86" s="344"/>
      <c r="I86" s="344"/>
      <c r="J86" s="344"/>
      <c r="K86" s="344"/>
      <c r="L86" s="335"/>
      <c r="M86" s="82" t="s">
        <v>3880</v>
      </c>
      <c r="N86" s="57">
        <v>4319.8740157480315</v>
      </c>
      <c r="O86" s="30">
        <v>4319.8740157480315</v>
      </c>
      <c r="P86" s="29" t="s">
        <v>3863</v>
      </c>
      <c r="Q86" s="29"/>
      <c r="R86" s="104" t="s">
        <v>4030</v>
      </c>
      <c r="S86" s="104" t="s">
        <v>4031</v>
      </c>
      <c r="T86" s="403">
        <v>10500</v>
      </c>
      <c r="U86" s="403">
        <v>-12895</v>
      </c>
      <c r="V86" s="123" t="s">
        <v>1</v>
      </c>
      <c r="W86" s="336" t="s">
        <v>0</v>
      </c>
      <c r="X86" s="123"/>
      <c r="Y86" s="337"/>
      <c r="Z86" s="87">
        <v>1</v>
      </c>
      <c r="AA86" s="88"/>
      <c r="AB86" s="95"/>
      <c r="AC86" s="88"/>
      <c r="AD86" s="90"/>
      <c r="AE86" s="90"/>
      <c r="AF86" s="136"/>
      <c r="AG86" s="338"/>
      <c r="AH86" s="338"/>
      <c r="AI86" s="339"/>
      <c r="AJ86" s="339"/>
      <c r="AK86" s="91"/>
      <c r="AL86" s="92"/>
      <c r="AM86" s="93"/>
      <c r="AN86" s="340"/>
      <c r="AO86" s="341"/>
      <c r="AP86" s="336"/>
      <c r="AQ86" s="342"/>
      <c r="AR86" s="343"/>
      <c r="AS86" s="342"/>
      <c r="AT86" s="94"/>
      <c r="AU86" s="341"/>
      <c r="AV86" s="136"/>
      <c r="AW86" s="339"/>
      <c r="AY86" s="30">
        <v>4319.8740157480315</v>
      </c>
      <c r="AZ86" s="31">
        <f t="shared" si="1"/>
        <v>0</v>
      </c>
    </row>
    <row r="87" spans="1:52" ht="12.75" customHeight="1">
      <c r="A87">
        <v>84</v>
      </c>
      <c r="B87" s="29" t="s">
        <v>6302</v>
      </c>
      <c r="C87" s="104" t="s">
        <v>4032</v>
      </c>
      <c r="D87" s="29" t="s">
        <v>1157</v>
      </c>
      <c r="E87" s="29" t="s">
        <v>2668</v>
      </c>
      <c r="F87" s="335"/>
      <c r="G87" s="335"/>
      <c r="H87" s="344"/>
      <c r="I87" s="344"/>
      <c r="J87" s="344"/>
      <c r="K87" s="344"/>
      <c r="L87" s="335"/>
      <c r="M87" s="82" t="s">
        <v>3880</v>
      </c>
      <c r="N87" s="57">
        <v>5394.7165354330709</v>
      </c>
      <c r="O87" s="30">
        <v>5394.7165354330709</v>
      </c>
      <c r="P87" s="29" t="s">
        <v>3457</v>
      </c>
      <c r="Q87" s="29"/>
      <c r="R87" s="104" t="s">
        <v>4032</v>
      </c>
      <c r="S87" s="104" t="s">
        <v>4033</v>
      </c>
      <c r="T87" s="403">
        <v>11000</v>
      </c>
      <c r="U87" s="403">
        <v>-13310</v>
      </c>
      <c r="V87" s="123" t="s">
        <v>1</v>
      </c>
      <c r="W87" s="336" t="s">
        <v>0</v>
      </c>
      <c r="X87" s="123"/>
      <c r="Y87" s="337"/>
      <c r="Z87" s="87">
        <v>1</v>
      </c>
      <c r="AA87" s="88"/>
      <c r="AB87" s="95"/>
      <c r="AC87" s="88"/>
      <c r="AD87" s="90"/>
      <c r="AE87" s="90"/>
      <c r="AF87" s="136"/>
      <c r="AG87" s="338"/>
      <c r="AH87" s="338"/>
      <c r="AI87" s="339"/>
      <c r="AJ87" s="339"/>
      <c r="AK87" s="91"/>
      <c r="AL87" s="92"/>
      <c r="AM87" s="93"/>
      <c r="AN87" s="340"/>
      <c r="AO87" s="341"/>
      <c r="AP87" s="336"/>
      <c r="AQ87" s="342"/>
      <c r="AR87" s="343"/>
      <c r="AS87" s="342"/>
      <c r="AT87" s="94"/>
      <c r="AU87" s="341"/>
      <c r="AV87" s="136"/>
      <c r="AW87" s="339"/>
      <c r="AY87" s="30">
        <v>5394.7165354330709</v>
      </c>
      <c r="AZ87" s="31">
        <f t="shared" si="1"/>
        <v>0</v>
      </c>
    </row>
    <row r="88" spans="1:52" ht="12.75" customHeight="1">
      <c r="A88">
        <v>85</v>
      </c>
      <c r="B88" s="29" t="s">
        <v>6304</v>
      </c>
      <c r="C88" s="104" t="s">
        <v>23</v>
      </c>
      <c r="D88" s="29" t="s">
        <v>1299</v>
      </c>
      <c r="E88" s="29" t="s">
        <v>2526</v>
      </c>
      <c r="F88" s="335"/>
      <c r="G88" s="335"/>
      <c r="H88" s="344"/>
      <c r="I88" s="344"/>
      <c r="J88" s="344"/>
      <c r="K88" s="344"/>
      <c r="L88" s="335"/>
      <c r="M88" s="82" t="s">
        <v>3880</v>
      </c>
      <c r="N88" s="57">
        <v>3241.4055118110236</v>
      </c>
      <c r="O88" s="30">
        <v>3241.4055118110236</v>
      </c>
      <c r="P88" s="29" t="s">
        <v>3455</v>
      </c>
      <c r="Q88" s="29"/>
      <c r="R88" s="104" t="s">
        <v>23</v>
      </c>
      <c r="S88" s="103" t="s">
        <v>4034</v>
      </c>
      <c r="T88" s="403">
        <v>12019.28</v>
      </c>
      <c r="U88" s="403">
        <v>-8667.75</v>
      </c>
      <c r="V88" s="123" t="s">
        <v>1</v>
      </c>
      <c r="W88" s="336" t="s">
        <v>0</v>
      </c>
      <c r="X88" s="123"/>
      <c r="Y88" s="337"/>
      <c r="Z88" s="87">
        <v>1</v>
      </c>
      <c r="AA88" s="88"/>
      <c r="AB88" s="95"/>
      <c r="AC88" s="88"/>
      <c r="AD88" s="90"/>
      <c r="AE88" s="90"/>
      <c r="AF88" s="136"/>
      <c r="AG88" s="338"/>
      <c r="AH88" s="338"/>
      <c r="AI88" s="339"/>
      <c r="AJ88" s="339"/>
      <c r="AK88" s="91"/>
      <c r="AL88" s="92"/>
      <c r="AM88" s="93"/>
      <c r="AN88" s="340"/>
      <c r="AO88" s="341"/>
      <c r="AP88" s="336"/>
      <c r="AQ88" s="342"/>
      <c r="AR88" s="343"/>
      <c r="AS88" s="342"/>
      <c r="AT88" s="94"/>
      <c r="AU88" s="341"/>
      <c r="AV88" s="136"/>
      <c r="AW88" s="339"/>
      <c r="AY88" s="30">
        <v>3241.4055118110236</v>
      </c>
      <c r="AZ88" s="31">
        <f t="shared" si="1"/>
        <v>0</v>
      </c>
    </row>
    <row r="89" spans="1:52" ht="12.75" customHeight="1">
      <c r="A89">
        <v>86</v>
      </c>
      <c r="B89" s="29" t="s">
        <v>6305</v>
      </c>
      <c r="C89" s="104" t="s">
        <v>4035</v>
      </c>
      <c r="D89" s="29" t="s">
        <v>1233</v>
      </c>
      <c r="E89" s="29" t="s">
        <v>2592</v>
      </c>
      <c r="F89" s="335" t="s">
        <v>5961</v>
      </c>
      <c r="G89" s="335"/>
      <c r="H89" s="344"/>
      <c r="I89" s="344"/>
      <c r="J89" s="344"/>
      <c r="K89" s="344"/>
      <c r="L89" s="335"/>
      <c r="M89" s="82" t="s">
        <v>3880</v>
      </c>
      <c r="N89" s="57">
        <v>7278.7440944881891</v>
      </c>
      <c r="O89" s="30">
        <v>7278.7440944881891</v>
      </c>
      <c r="P89" s="29" t="s">
        <v>9171</v>
      </c>
      <c r="Q89" s="29"/>
      <c r="R89" s="104" t="s">
        <v>4035</v>
      </c>
      <c r="S89" s="103" t="s">
        <v>4036</v>
      </c>
      <c r="T89" s="403">
        <v>10000</v>
      </c>
      <c r="U89" s="403">
        <v>-12480</v>
      </c>
      <c r="V89" s="123" t="s">
        <v>1</v>
      </c>
      <c r="W89" s="336" t="s">
        <v>0</v>
      </c>
      <c r="X89" s="123"/>
      <c r="Y89" s="337"/>
      <c r="Z89" s="87">
        <v>1</v>
      </c>
      <c r="AA89" s="88"/>
      <c r="AB89" s="95"/>
      <c r="AC89" s="88"/>
      <c r="AD89" s="90"/>
      <c r="AE89" s="90"/>
      <c r="AF89" s="136"/>
      <c r="AG89" s="338"/>
      <c r="AH89" s="338"/>
      <c r="AI89" s="339"/>
      <c r="AJ89" s="339"/>
      <c r="AK89" s="91"/>
      <c r="AL89" s="92"/>
      <c r="AM89" s="93"/>
      <c r="AN89" s="340"/>
      <c r="AO89" s="341"/>
      <c r="AP89" s="336"/>
      <c r="AQ89" s="342"/>
      <c r="AR89" s="343"/>
      <c r="AS89" s="342"/>
      <c r="AT89" s="94"/>
      <c r="AU89" s="341"/>
      <c r="AV89" s="136"/>
      <c r="AW89" s="339"/>
      <c r="AY89" s="30">
        <v>7278.7440944881891</v>
      </c>
      <c r="AZ89" s="31">
        <f t="shared" si="1"/>
        <v>0</v>
      </c>
    </row>
    <row r="90" spans="1:52" ht="12.75" customHeight="1">
      <c r="A90">
        <v>87</v>
      </c>
      <c r="B90" s="29" t="s">
        <v>6306</v>
      </c>
      <c r="C90" s="104" t="s">
        <v>4037</v>
      </c>
      <c r="D90" s="29" t="s">
        <v>1168</v>
      </c>
      <c r="E90" s="29" t="s">
        <v>2657</v>
      </c>
      <c r="F90" s="335"/>
      <c r="G90" s="335"/>
      <c r="H90" s="344"/>
      <c r="I90" s="344"/>
      <c r="J90" s="344"/>
      <c r="K90" s="344"/>
      <c r="L90" s="335"/>
      <c r="M90" s="82" t="s">
        <v>3880</v>
      </c>
      <c r="N90" s="57">
        <v>3899.9763779527561</v>
      </c>
      <c r="O90" s="30">
        <v>3899.9763779527561</v>
      </c>
      <c r="P90" s="29" t="s">
        <v>3861</v>
      </c>
      <c r="Q90" s="29"/>
      <c r="R90" s="104" t="s">
        <v>4037</v>
      </c>
      <c r="S90" s="103" t="s">
        <v>4038</v>
      </c>
      <c r="T90" s="403">
        <v>10500</v>
      </c>
      <c r="U90" s="403">
        <v>-12065</v>
      </c>
      <c r="V90" s="123" t="s">
        <v>1</v>
      </c>
      <c r="W90" s="336" t="s">
        <v>0</v>
      </c>
      <c r="X90" s="123"/>
      <c r="Y90" s="337"/>
      <c r="Z90" s="87">
        <v>1</v>
      </c>
      <c r="AA90" s="88"/>
      <c r="AB90" s="95"/>
      <c r="AC90" s="88"/>
      <c r="AD90" s="90"/>
      <c r="AE90" s="90"/>
      <c r="AF90" s="136"/>
      <c r="AG90" s="338"/>
      <c r="AH90" s="338"/>
      <c r="AI90" s="339"/>
      <c r="AJ90" s="339"/>
      <c r="AK90" s="91"/>
      <c r="AL90" s="92"/>
      <c r="AM90" s="93"/>
      <c r="AN90" s="340"/>
      <c r="AO90" s="341"/>
      <c r="AP90" s="336"/>
      <c r="AQ90" s="342"/>
      <c r="AR90" s="343"/>
      <c r="AS90" s="342"/>
      <c r="AT90" s="94"/>
      <c r="AU90" s="341"/>
      <c r="AV90" s="136"/>
      <c r="AW90" s="339"/>
      <c r="AY90" s="30">
        <v>3899.9763779527561</v>
      </c>
      <c r="AZ90" s="31">
        <f t="shared" si="1"/>
        <v>0</v>
      </c>
    </row>
    <row r="91" spans="1:52" ht="12.75" customHeight="1">
      <c r="A91">
        <v>88</v>
      </c>
      <c r="B91" s="29" t="s">
        <v>6307</v>
      </c>
      <c r="C91" s="104" t="s">
        <v>4039</v>
      </c>
      <c r="D91" s="29" t="s">
        <v>1179</v>
      </c>
      <c r="E91" s="29" t="s">
        <v>2646</v>
      </c>
      <c r="F91" s="335"/>
      <c r="G91" s="335"/>
      <c r="H91" s="344"/>
      <c r="I91" s="344"/>
      <c r="J91" s="344"/>
      <c r="K91" s="344"/>
      <c r="L91" s="335"/>
      <c r="M91" s="82" t="s">
        <v>3880</v>
      </c>
      <c r="N91" s="57">
        <v>4219.1732283464571</v>
      </c>
      <c r="O91" s="30">
        <v>4219.1732283464571</v>
      </c>
      <c r="P91" s="29" t="s">
        <v>3863</v>
      </c>
      <c r="Q91" s="29"/>
      <c r="R91" s="104" t="s">
        <v>4039</v>
      </c>
      <c r="S91" s="104" t="s">
        <v>4040</v>
      </c>
      <c r="T91" s="403">
        <v>9500</v>
      </c>
      <c r="U91" s="403">
        <v>-12895</v>
      </c>
      <c r="V91" s="123" t="s">
        <v>1</v>
      </c>
      <c r="W91" s="336" t="s">
        <v>0</v>
      </c>
      <c r="X91" s="123"/>
      <c r="Y91" s="337"/>
      <c r="Z91" s="87">
        <v>1</v>
      </c>
      <c r="AA91" s="88"/>
      <c r="AB91" s="95"/>
      <c r="AC91" s="88"/>
      <c r="AD91" s="90"/>
      <c r="AE91" s="90"/>
      <c r="AF91" s="136"/>
      <c r="AG91" s="338"/>
      <c r="AH91" s="338"/>
      <c r="AI91" s="339"/>
      <c r="AJ91" s="339"/>
      <c r="AK91" s="91"/>
      <c r="AL91" s="92"/>
      <c r="AM91" s="93"/>
      <c r="AN91" s="340"/>
      <c r="AO91" s="341"/>
      <c r="AP91" s="336"/>
      <c r="AQ91" s="342"/>
      <c r="AR91" s="343"/>
      <c r="AS91" s="342"/>
      <c r="AT91" s="94"/>
      <c r="AU91" s="341"/>
      <c r="AV91" s="136"/>
      <c r="AW91" s="339"/>
      <c r="AY91" s="30">
        <v>4219.1732283464571</v>
      </c>
      <c r="AZ91" s="31">
        <f t="shared" si="1"/>
        <v>0</v>
      </c>
    </row>
    <row r="92" spans="1:52" ht="12.75" customHeight="1">
      <c r="A92">
        <v>89</v>
      </c>
      <c r="B92" s="29" t="s">
        <v>6308</v>
      </c>
      <c r="C92" s="104" t="s">
        <v>4041</v>
      </c>
      <c r="D92" s="29" t="s">
        <v>1271</v>
      </c>
      <c r="E92" s="29" t="s">
        <v>2554</v>
      </c>
      <c r="F92" s="335"/>
      <c r="G92" s="335"/>
      <c r="H92" s="344"/>
      <c r="I92" s="344"/>
      <c r="J92" s="344"/>
      <c r="K92" s="344"/>
      <c r="L92" s="335"/>
      <c r="M92" s="82" t="s">
        <v>3880</v>
      </c>
      <c r="N92" s="57">
        <v>4364.8700787401576</v>
      </c>
      <c r="O92" s="30">
        <v>4364.8700787401576</v>
      </c>
      <c r="P92" s="29" t="s">
        <v>3456</v>
      </c>
      <c r="Q92" s="29"/>
      <c r="R92" s="104" t="s">
        <v>4041</v>
      </c>
      <c r="S92" s="103" t="s">
        <v>4042</v>
      </c>
      <c r="T92" s="403">
        <v>12019.28</v>
      </c>
      <c r="U92" s="403">
        <v>-10648.95</v>
      </c>
      <c r="V92" s="123" t="s">
        <v>1</v>
      </c>
      <c r="W92" s="336" t="s">
        <v>0</v>
      </c>
      <c r="X92" s="123"/>
      <c r="Y92" s="337"/>
      <c r="Z92" s="87">
        <v>1</v>
      </c>
      <c r="AA92" s="88"/>
      <c r="AB92" s="95"/>
      <c r="AC92" s="88"/>
      <c r="AD92" s="90"/>
      <c r="AE92" s="90"/>
      <c r="AF92" s="136"/>
      <c r="AG92" s="338"/>
      <c r="AH92" s="338"/>
      <c r="AI92" s="339"/>
      <c r="AJ92" s="339"/>
      <c r="AK92" s="91"/>
      <c r="AL92" s="92"/>
      <c r="AM92" s="93"/>
      <c r="AN92" s="340"/>
      <c r="AO92" s="341"/>
      <c r="AP92" s="336"/>
      <c r="AQ92" s="342"/>
      <c r="AR92" s="343"/>
      <c r="AS92" s="342"/>
      <c r="AT92" s="94"/>
      <c r="AU92" s="341"/>
      <c r="AV92" s="136"/>
      <c r="AW92" s="339"/>
      <c r="AY92" s="30">
        <v>4364.8700787401576</v>
      </c>
      <c r="AZ92" s="31">
        <f t="shared" si="1"/>
        <v>0</v>
      </c>
    </row>
    <row r="93" spans="1:52" ht="12.75" customHeight="1">
      <c r="A93">
        <v>90</v>
      </c>
      <c r="B93" s="29" t="s">
        <v>6299</v>
      </c>
      <c r="C93" s="104" t="s">
        <v>294</v>
      </c>
      <c r="D93" s="29" t="s">
        <v>1243</v>
      </c>
      <c r="E93" s="29" t="s">
        <v>2582</v>
      </c>
      <c r="F93" s="335"/>
      <c r="G93" s="335"/>
      <c r="H93" s="344"/>
      <c r="I93" s="344"/>
      <c r="J93" s="344"/>
      <c r="K93" s="344"/>
      <c r="L93" s="335"/>
      <c r="M93" s="82" t="s">
        <v>3880</v>
      </c>
      <c r="N93" s="57">
        <v>4226.6141732283468</v>
      </c>
      <c r="O93" s="30">
        <v>4226.6141732283468</v>
      </c>
      <c r="P93" s="29" t="s">
        <v>3456</v>
      </c>
      <c r="Q93" s="29"/>
      <c r="R93" s="104" t="s">
        <v>294</v>
      </c>
      <c r="S93" s="103" t="s">
        <v>4043</v>
      </c>
      <c r="T93" s="403">
        <v>12877.8</v>
      </c>
      <c r="U93" s="403">
        <v>-10153.65</v>
      </c>
      <c r="V93" s="123" t="s">
        <v>1</v>
      </c>
      <c r="W93" s="336" t="s">
        <v>0</v>
      </c>
      <c r="X93" s="123"/>
      <c r="Y93" s="337"/>
      <c r="Z93" s="87">
        <v>1</v>
      </c>
      <c r="AA93" s="88"/>
      <c r="AB93" s="88"/>
      <c r="AC93" s="88"/>
      <c r="AD93" s="90"/>
      <c r="AE93" s="90"/>
      <c r="AF93" s="136"/>
      <c r="AG93" s="338"/>
      <c r="AH93" s="338"/>
      <c r="AI93" s="339"/>
      <c r="AJ93" s="339"/>
      <c r="AK93" s="91"/>
      <c r="AL93" s="92"/>
      <c r="AM93" s="93"/>
      <c r="AN93" s="340"/>
      <c r="AO93" s="341"/>
      <c r="AP93" s="336"/>
      <c r="AQ93" s="342"/>
      <c r="AR93" s="343"/>
      <c r="AS93" s="342"/>
      <c r="AT93" s="94"/>
      <c r="AU93" s="341"/>
      <c r="AV93" s="136"/>
      <c r="AW93" s="339"/>
      <c r="AY93" s="30">
        <v>4226.6141732283468</v>
      </c>
      <c r="AZ93" s="31">
        <f t="shared" si="1"/>
        <v>0</v>
      </c>
    </row>
    <row r="94" spans="1:52" ht="12.75" customHeight="1">
      <c r="A94">
        <v>91</v>
      </c>
      <c r="B94" s="29" t="s">
        <v>6309</v>
      </c>
      <c r="C94" s="104" t="s">
        <v>4044</v>
      </c>
      <c r="D94" s="29" t="s">
        <v>1166</v>
      </c>
      <c r="E94" s="29" t="s">
        <v>2659</v>
      </c>
      <c r="F94" s="335"/>
      <c r="G94" s="335"/>
      <c r="H94" s="344"/>
      <c r="I94" s="344"/>
      <c r="J94" s="344"/>
      <c r="K94" s="344"/>
      <c r="L94" s="335"/>
      <c r="M94" s="82" t="s">
        <v>3880</v>
      </c>
      <c r="N94" s="57">
        <v>3931.2559055118109</v>
      </c>
      <c r="O94" s="30">
        <v>3931.2559055118109</v>
      </c>
      <c r="P94" s="29" t="s">
        <v>3861</v>
      </c>
      <c r="Q94" s="29"/>
      <c r="R94" s="104" t="s">
        <v>4044</v>
      </c>
      <c r="S94" s="103" t="s">
        <v>4045</v>
      </c>
      <c r="T94" s="403">
        <v>11000</v>
      </c>
      <c r="U94" s="403">
        <v>-12480</v>
      </c>
      <c r="V94" s="123" t="s">
        <v>1</v>
      </c>
      <c r="W94" s="336" t="s">
        <v>0</v>
      </c>
      <c r="X94" s="123"/>
      <c r="Y94" s="337"/>
      <c r="Z94" s="87">
        <v>1</v>
      </c>
      <c r="AA94" s="88"/>
      <c r="AB94" s="346"/>
      <c r="AC94" s="88"/>
      <c r="AD94" s="90"/>
      <c r="AE94" s="90"/>
      <c r="AF94" s="136"/>
      <c r="AG94" s="338"/>
      <c r="AH94" s="338"/>
      <c r="AI94" s="339"/>
      <c r="AJ94" s="339"/>
      <c r="AK94" s="91"/>
      <c r="AL94" s="92"/>
      <c r="AM94" s="93"/>
      <c r="AN94" s="340"/>
      <c r="AO94" s="341"/>
      <c r="AP94" s="336"/>
      <c r="AQ94" s="342"/>
      <c r="AR94" s="343"/>
      <c r="AS94" s="342"/>
      <c r="AT94" s="94"/>
      <c r="AU94" s="341"/>
      <c r="AV94" s="136"/>
      <c r="AW94" s="339"/>
      <c r="AY94" s="30">
        <v>3931.2559055118109</v>
      </c>
      <c r="AZ94" s="31">
        <f t="shared" si="1"/>
        <v>0</v>
      </c>
    </row>
    <row r="95" spans="1:52" ht="12.75" customHeight="1">
      <c r="A95">
        <v>92</v>
      </c>
      <c r="B95" s="29" t="s">
        <v>6300</v>
      </c>
      <c r="C95" s="104" t="s">
        <v>4046</v>
      </c>
      <c r="D95" s="29" t="s">
        <v>1197</v>
      </c>
      <c r="E95" s="29" t="s">
        <v>2628</v>
      </c>
      <c r="F95" s="335"/>
      <c r="G95" s="335"/>
      <c r="H95" s="344"/>
      <c r="I95" s="344"/>
      <c r="J95" s="344"/>
      <c r="K95" s="344"/>
      <c r="L95" s="335"/>
      <c r="M95" s="82" t="s">
        <v>3880</v>
      </c>
      <c r="N95" s="57">
        <v>5404.2598425196857</v>
      </c>
      <c r="O95" s="30">
        <v>5404.2598425196857</v>
      </c>
      <c r="P95" s="29" t="s">
        <v>3457</v>
      </c>
      <c r="Q95" s="29"/>
      <c r="R95" s="104" t="s">
        <v>4046</v>
      </c>
      <c r="S95" s="103" t="s">
        <v>4047</v>
      </c>
      <c r="T95" s="403">
        <v>10000</v>
      </c>
      <c r="U95" s="403">
        <v>-13310</v>
      </c>
      <c r="V95" s="123" t="s">
        <v>1</v>
      </c>
      <c r="W95" s="336" t="s">
        <v>0</v>
      </c>
      <c r="X95" s="123"/>
      <c r="Y95" s="337"/>
      <c r="Z95" s="87">
        <v>1</v>
      </c>
      <c r="AA95" s="88"/>
      <c r="AB95" s="347"/>
      <c r="AC95" s="88"/>
      <c r="AD95" s="90"/>
      <c r="AE95" s="90"/>
      <c r="AF95" s="136"/>
      <c r="AG95" s="338"/>
      <c r="AH95" s="338"/>
      <c r="AI95" s="339"/>
      <c r="AJ95" s="339"/>
      <c r="AK95" s="91"/>
      <c r="AL95" s="92"/>
      <c r="AM95" s="93"/>
      <c r="AN95" s="340"/>
      <c r="AO95" s="341"/>
      <c r="AP95" s="336"/>
      <c r="AQ95" s="342"/>
      <c r="AR95" s="343"/>
      <c r="AS95" s="342"/>
      <c r="AT95" s="94"/>
      <c r="AU95" s="341"/>
      <c r="AV95" s="136"/>
      <c r="AW95" s="339"/>
      <c r="AY95" s="30">
        <v>5404.2598425196857</v>
      </c>
      <c r="AZ95" s="31">
        <f t="shared" si="1"/>
        <v>0</v>
      </c>
    </row>
    <row r="96" spans="1:52" ht="12.75" customHeight="1">
      <c r="A96">
        <v>93</v>
      </c>
      <c r="B96" s="29" t="s">
        <v>6479</v>
      </c>
      <c r="C96" s="104" t="s">
        <v>4048</v>
      </c>
      <c r="D96" s="29" t="s">
        <v>1352</v>
      </c>
      <c r="E96" s="29" t="s">
        <v>2473</v>
      </c>
      <c r="F96" s="335"/>
      <c r="G96" s="335"/>
      <c r="H96" s="344"/>
      <c r="I96" s="344"/>
      <c r="J96" s="344"/>
      <c r="K96" s="344"/>
      <c r="L96" s="335"/>
      <c r="M96" s="82" t="s">
        <v>3880</v>
      </c>
      <c r="N96" s="57">
        <v>3669.1968503937005</v>
      </c>
      <c r="O96" s="30">
        <v>3669.1968503937005</v>
      </c>
      <c r="P96" s="29" t="s">
        <v>3859</v>
      </c>
      <c r="Q96" s="29"/>
      <c r="R96" s="104" t="s">
        <v>4048</v>
      </c>
      <c r="S96" s="103" t="s">
        <v>4049</v>
      </c>
      <c r="T96" s="403">
        <v>15480</v>
      </c>
      <c r="U96" s="403">
        <v>-8000</v>
      </c>
      <c r="V96" s="123" t="s">
        <v>1</v>
      </c>
      <c r="W96" s="336" t="s">
        <v>0</v>
      </c>
      <c r="X96" s="123"/>
      <c r="Y96" s="337"/>
      <c r="Z96" s="87">
        <v>1</v>
      </c>
      <c r="AA96" s="88"/>
      <c r="AB96" s="88"/>
      <c r="AC96" s="88"/>
      <c r="AD96" s="90"/>
      <c r="AE96" s="90"/>
      <c r="AF96" s="136"/>
      <c r="AG96" s="338"/>
      <c r="AH96" s="338"/>
      <c r="AI96" s="339"/>
      <c r="AJ96" s="339"/>
      <c r="AK96" s="91"/>
      <c r="AL96" s="92"/>
      <c r="AM96" s="93"/>
      <c r="AN96" s="340"/>
      <c r="AO96" s="341"/>
      <c r="AP96" s="336"/>
      <c r="AQ96" s="342"/>
      <c r="AR96" s="343"/>
      <c r="AS96" s="342"/>
      <c r="AT96" s="94"/>
      <c r="AU96" s="341"/>
      <c r="AV96" s="136"/>
      <c r="AW96" s="339"/>
      <c r="AY96" s="30">
        <v>3669.1968503937005</v>
      </c>
      <c r="AZ96" s="31">
        <f t="shared" si="1"/>
        <v>0</v>
      </c>
    </row>
    <row r="97" spans="1:52" ht="12.75" customHeight="1">
      <c r="A97">
        <v>94</v>
      </c>
      <c r="B97" s="29" t="s">
        <v>5989</v>
      </c>
      <c r="C97" s="104" t="s">
        <v>335</v>
      </c>
      <c r="D97" s="29" t="s">
        <v>1349</v>
      </c>
      <c r="E97" s="29" t="s">
        <v>2476</v>
      </c>
      <c r="F97" s="335"/>
      <c r="G97" s="335"/>
      <c r="H97" s="344"/>
      <c r="I97" s="344"/>
      <c r="J97" s="344"/>
      <c r="K97" s="344"/>
      <c r="L97" s="335"/>
      <c r="M97" s="82" t="s">
        <v>3880</v>
      </c>
      <c r="N97" s="57">
        <v>3343.7244094488192</v>
      </c>
      <c r="O97" s="30">
        <v>3343.7244094488192</v>
      </c>
      <c r="P97" s="29" t="s">
        <v>3859</v>
      </c>
      <c r="Q97" s="29"/>
      <c r="R97" s="104" t="s">
        <v>335</v>
      </c>
      <c r="S97" s="103" t="s">
        <v>4050</v>
      </c>
      <c r="T97" s="403">
        <v>15480</v>
      </c>
      <c r="U97" s="403">
        <v>-5000</v>
      </c>
      <c r="V97" s="123" t="s">
        <v>1</v>
      </c>
      <c r="W97" s="336" t="s">
        <v>0</v>
      </c>
      <c r="X97" s="123"/>
      <c r="Y97" s="337"/>
      <c r="Z97" s="87">
        <v>1</v>
      </c>
      <c r="AA97" s="88"/>
      <c r="AB97" s="88"/>
      <c r="AC97" s="88"/>
      <c r="AD97" s="90"/>
      <c r="AE97" s="90"/>
      <c r="AF97" s="136"/>
      <c r="AG97" s="338"/>
      <c r="AH97" s="338"/>
      <c r="AI97" s="339"/>
      <c r="AJ97" s="339"/>
      <c r="AK97" s="91"/>
      <c r="AL97" s="92"/>
      <c r="AM97" s="93"/>
      <c r="AN97" s="340"/>
      <c r="AO97" s="341"/>
      <c r="AP97" s="336"/>
      <c r="AQ97" s="342"/>
      <c r="AR97" s="343"/>
      <c r="AS97" s="342"/>
      <c r="AT97" s="94"/>
      <c r="AU97" s="341"/>
      <c r="AV97" s="136"/>
      <c r="AW97" s="339"/>
      <c r="AY97" s="30">
        <v>3343.7244094488192</v>
      </c>
      <c r="AZ97" s="31">
        <f t="shared" si="1"/>
        <v>0</v>
      </c>
    </row>
    <row r="98" spans="1:52" ht="12.75" customHeight="1">
      <c r="A98">
        <v>95</v>
      </c>
      <c r="B98" s="29" t="s">
        <v>5987</v>
      </c>
      <c r="C98" s="104" t="s">
        <v>60</v>
      </c>
      <c r="D98" s="29" t="s">
        <v>1347</v>
      </c>
      <c r="E98" s="29" t="s">
        <v>2478</v>
      </c>
      <c r="F98" s="335"/>
      <c r="G98" s="335"/>
      <c r="H98" s="344"/>
      <c r="I98" s="344"/>
      <c r="J98" s="344"/>
      <c r="K98" s="344"/>
      <c r="L98" s="335"/>
      <c r="M98" s="82" t="s">
        <v>3880</v>
      </c>
      <c r="N98" s="57">
        <v>3392.6023622047246</v>
      </c>
      <c r="O98" s="30">
        <v>3392.6023622047246</v>
      </c>
      <c r="P98" s="29" t="s">
        <v>3862</v>
      </c>
      <c r="Q98" s="29"/>
      <c r="R98" s="104" t="s">
        <v>60</v>
      </c>
      <c r="S98" s="103" t="s">
        <v>4051</v>
      </c>
      <c r="T98" s="403">
        <v>15065</v>
      </c>
      <c r="U98" s="403">
        <v>-4500</v>
      </c>
      <c r="V98" s="123" t="s">
        <v>1</v>
      </c>
      <c r="W98" s="336" t="s">
        <v>0</v>
      </c>
      <c r="X98" s="123"/>
      <c r="Y98" s="337"/>
      <c r="Z98" s="87">
        <v>1</v>
      </c>
      <c r="AA98" s="88"/>
      <c r="AB98" s="88"/>
      <c r="AC98" s="88"/>
      <c r="AD98" s="90"/>
      <c r="AE98" s="90"/>
      <c r="AF98" s="136"/>
      <c r="AG98" s="338"/>
      <c r="AH98" s="338"/>
      <c r="AI98" s="339"/>
      <c r="AJ98" s="339"/>
      <c r="AK98" s="91"/>
      <c r="AL98" s="92"/>
      <c r="AM98" s="93"/>
      <c r="AN98" s="340"/>
      <c r="AO98" s="341"/>
      <c r="AP98" s="336"/>
      <c r="AQ98" s="342"/>
      <c r="AR98" s="343"/>
      <c r="AS98" s="342"/>
      <c r="AT98" s="94"/>
      <c r="AU98" s="341"/>
      <c r="AV98" s="136"/>
      <c r="AW98" s="339"/>
      <c r="AY98" s="30">
        <v>3392.6023622047246</v>
      </c>
      <c r="AZ98" s="31">
        <f t="shared" si="1"/>
        <v>0</v>
      </c>
    </row>
    <row r="99" spans="1:52" ht="12.75" customHeight="1">
      <c r="A99">
        <v>96</v>
      </c>
      <c r="B99" s="29" t="s">
        <v>6048</v>
      </c>
      <c r="C99" s="104" t="s">
        <v>331</v>
      </c>
      <c r="D99" s="29" t="s">
        <v>1261</v>
      </c>
      <c r="E99" s="29" t="s">
        <v>2564</v>
      </c>
      <c r="F99" s="335"/>
      <c r="G99" s="335"/>
      <c r="H99" s="344"/>
      <c r="I99" s="344"/>
      <c r="J99" s="344"/>
      <c r="K99" s="344"/>
      <c r="L99" s="335"/>
      <c r="M99" s="82" t="s">
        <v>3880</v>
      </c>
      <c r="N99" s="57">
        <v>3426.2244094488192</v>
      </c>
      <c r="O99" s="30">
        <v>3426.2244094488192</v>
      </c>
      <c r="P99" s="29" t="s">
        <v>3861</v>
      </c>
      <c r="Q99" s="29"/>
      <c r="R99" s="104" t="s">
        <v>331</v>
      </c>
      <c r="S99" s="103" t="s">
        <v>4052</v>
      </c>
      <c r="T99" s="403">
        <v>15895</v>
      </c>
      <c r="U99" s="403">
        <v>-3500</v>
      </c>
      <c r="V99" s="123" t="s">
        <v>1</v>
      </c>
      <c r="W99" s="336" t="s">
        <v>0</v>
      </c>
      <c r="X99" s="123"/>
      <c r="Y99" s="337"/>
      <c r="Z99" s="87">
        <v>1</v>
      </c>
      <c r="AA99" s="88"/>
      <c r="AB99" s="88"/>
      <c r="AC99" s="88"/>
      <c r="AD99" s="90"/>
      <c r="AE99" s="90"/>
      <c r="AF99" s="136"/>
      <c r="AG99" s="338"/>
      <c r="AH99" s="338"/>
      <c r="AI99" s="339"/>
      <c r="AJ99" s="339"/>
      <c r="AK99" s="91"/>
      <c r="AL99" s="92"/>
      <c r="AM99" s="93" t="s">
        <v>4053</v>
      </c>
      <c r="AN99" s="340"/>
      <c r="AO99" s="341"/>
      <c r="AP99" s="336"/>
      <c r="AQ99" s="342"/>
      <c r="AR99" s="343"/>
      <c r="AS99" s="342"/>
      <c r="AT99" s="94"/>
      <c r="AU99" s="341"/>
      <c r="AV99" s="136"/>
      <c r="AW99" s="339"/>
      <c r="AY99" s="30">
        <v>3426.2244094488192</v>
      </c>
      <c r="AZ99" s="31">
        <f t="shared" si="1"/>
        <v>0</v>
      </c>
    </row>
    <row r="100" spans="1:52" ht="12.75" customHeight="1">
      <c r="A100">
        <v>97</v>
      </c>
      <c r="B100" s="29" t="s">
        <v>6527</v>
      </c>
      <c r="C100" s="104" t="s">
        <v>4054</v>
      </c>
      <c r="D100" s="29" t="s">
        <v>1220</v>
      </c>
      <c r="E100" s="29" t="s">
        <v>2605</v>
      </c>
      <c r="F100" s="335"/>
      <c r="G100" s="335"/>
      <c r="H100" s="344"/>
      <c r="I100" s="344"/>
      <c r="J100" s="344"/>
      <c r="K100" s="344"/>
      <c r="L100" s="335"/>
      <c r="M100" s="82" t="s">
        <v>3880</v>
      </c>
      <c r="N100" s="57">
        <v>3738.8307086614177</v>
      </c>
      <c r="O100" s="30">
        <v>3738.8307086614177</v>
      </c>
      <c r="P100" s="29" t="s">
        <v>3861</v>
      </c>
      <c r="Q100" s="29"/>
      <c r="R100" s="104" t="s">
        <v>4054</v>
      </c>
      <c r="S100" s="103" t="s">
        <v>4055</v>
      </c>
      <c r="T100" s="403">
        <v>16310</v>
      </c>
      <c r="U100" s="403">
        <v>-7000</v>
      </c>
      <c r="V100" s="123" t="s">
        <v>1</v>
      </c>
      <c r="W100" s="336" t="s">
        <v>0</v>
      </c>
      <c r="X100" s="123"/>
      <c r="Y100" s="337"/>
      <c r="Z100" s="87">
        <v>1</v>
      </c>
      <c r="AA100" s="88"/>
      <c r="AB100" s="88"/>
      <c r="AC100" s="88"/>
      <c r="AD100" s="90"/>
      <c r="AE100" s="90"/>
      <c r="AF100" s="136"/>
      <c r="AG100" s="338"/>
      <c r="AH100" s="338"/>
      <c r="AI100" s="339"/>
      <c r="AJ100" s="339"/>
      <c r="AK100" s="91"/>
      <c r="AL100" s="92"/>
      <c r="AM100" s="93" t="s">
        <v>4053</v>
      </c>
      <c r="AN100" s="340"/>
      <c r="AO100" s="341"/>
      <c r="AP100" s="336"/>
      <c r="AQ100" s="342"/>
      <c r="AR100" s="343"/>
      <c r="AS100" s="342"/>
      <c r="AT100" s="94"/>
      <c r="AU100" s="341"/>
      <c r="AV100" s="136"/>
      <c r="AW100" s="339"/>
      <c r="AY100" s="30">
        <v>3738.8307086614177</v>
      </c>
      <c r="AZ100" s="31">
        <f t="shared" si="1"/>
        <v>0</v>
      </c>
    </row>
    <row r="101" spans="1:52" ht="12.75" customHeight="1">
      <c r="A101">
        <v>98</v>
      </c>
      <c r="B101" s="29" t="s">
        <v>6480</v>
      </c>
      <c r="C101" s="104" t="s">
        <v>4056</v>
      </c>
      <c r="D101" s="29" t="s">
        <v>1346</v>
      </c>
      <c r="E101" s="29" t="s">
        <v>2479</v>
      </c>
      <c r="F101" s="335"/>
      <c r="G101" s="335"/>
      <c r="H101" s="344"/>
      <c r="I101" s="344"/>
      <c r="J101" s="344"/>
      <c r="K101" s="344"/>
      <c r="L101" s="335"/>
      <c r="M101" s="82" t="s">
        <v>3880</v>
      </c>
      <c r="N101" s="57">
        <v>3447.6811023622049</v>
      </c>
      <c r="O101" s="30">
        <v>3447.6811023622049</v>
      </c>
      <c r="P101" s="29" t="s">
        <v>3862</v>
      </c>
      <c r="Q101" s="29"/>
      <c r="R101" s="104" t="s">
        <v>4056</v>
      </c>
      <c r="S101" s="103" t="s">
        <v>4057</v>
      </c>
      <c r="T101" s="403">
        <v>15065</v>
      </c>
      <c r="U101" s="403">
        <v>-6500</v>
      </c>
      <c r="V101" s="123" t="s">
        <v>1</v>
      </c>
      <c r="W101" s="336" t="s">
        <v>0</v>
      </c>
      <c r="X101" s="123"/>
      <c r="Y101" s="337"/>
      <c r="Z101" s="87">
        <v>1</v>
      </c>
      <c r="AA101" s="88"/>
      <c r="AB101" s="88"/>
      <c r="AC101" s="88"/>
      <c r="AD101" s="90"/>
      <c r="AE101" s="90"/>
      <c r="AF101" s="136"/>
      <c r="AG101" s="338"/>
      <c r="AH101" s="338"/>
      <c r="AI101" s="339"/>
      <c r="AJ101" s="339"/>
      <c r="AK101" s="91"/>
      <c r="AL101" s="92"/>
      <c r="AM101" s="93"/>
      <c r="AN101" s="340"/>
      <c r="AO101" s="341"/>
      <c r="AP101" s="336"/>
      <c r="AQ101" s="342"/>
      <c r="AR101" s="343"/>
      <c r="AS101" s="342"/>
      <c r="AT101" s="94"/>
      <c r="AU101" s="341"/>
      <c r="AV101" s="136"/>
      <c r="AW101" s="339"/>
      <c r="AY101" s="30">
        <v>3447.6811023622049</v>
      </c>
      <c r="AZ101" s="31">
        <f t="shared" si="1"/>
        <v>0</v>
      </c>
    </row>
    <row r="102" spans="1:52" ht="12.75" customHeight="1">
      <c r="A102">
        <v>99</v>
      </c>
      <c r="B102" s="29" t="s">
        <v>6528</v>
      </c>
      <c r="C102" s="104" t="s">
        <v>321</v>
      </c>
      <c r="D102" s="29" t="s">
        <v>1260</v>
      </c>
      <c r="E102" s="29" t="s">
        <v>2565</v>
      </c>
      <c r="F102" s="335"/>
      <c r="G102" s="335"/>
      <c r="H102" s="344"/>
      <c r="I102" s="344"/>
      <c r="J102" s="344"/>
      <c r="K102" s="344"/>
      <c r="L102" s="335"/>
      <c r="M102" s="82" t="s">
        <v>3880</v>
      </c>
      <c r="N102" s="57">
        <v>3527.0787401574803</v>
      </c>
      <c r="O102" s="30">
        <v>3527.0787401574803</v>
      </c>
      <c r="P102" s="29" t="s">
        <v>3861</v>
      </c>
      <c r="Q102" s="29"/>
      <c r="R102" s="104" t="s">
        <v>321</v>
      </c>
      <c r="S102" s="103" t="s">
        <v>4058</v>
      </c>
      <c r="T102" s="403">
        <v>15480</v>
      </c>
      <c r="U102" s="403">
        <v>-4000</v>
      </c>
      <c r="V102" s="123" t="s">
        <v>1</v>
      </c>
      <c r="W102" s="336" t="s">
        <v>0</v>
      </c>
      <c r="X102" s="123"/>
      <c r="Y102" s="337"/>
      <c r="Z102" s="87">
        <v>1</v>
      </c>
      <c r="AA102" s="88"/>
      <c r="AB102" s="88"/>
      <c r="AC102" s="88"/>
      <c r="AD102" s="90"/>
      <c r="AE102" s="90"/>
      <c r="AF102" s="136"/>
      <c r="AG102" s="338"/>
      <c r="AH102" s="338"/>
      <c r="AI102" s="339"/>
      <c r="AJ102" s="339"/>
      <c r="AK102" s="91"/>
      <c r="AL102" s="92"/>
      <c r="AM102" s="93" t="s">
        <v>4053</v>
      </c>
      <c r="AN102" s="340"/>
      <c r="AO102" s="341"/>
      <c r="AP102" s="336"/>
      <c r="AQ102" s="342"/>
      <c r="AR102" s="343"/>
      <c r="AS102" s="342"/>
      <c r="AT102" s="94"/>
      <c r="AU102" s="341"/>
      <c r="AV102" s="136"/>
      <c r="AW102" s="339"/>
      <c r="AY102" s="30">
        <v>3527.0787401574803</v>
      </c>
      <c r="AZ102" s="31">
        <f t="shared" si="1"/>
        <v>0</v>
      </c>
    </row>
    <row r="103" spans="1:52" ht="12.75" customHeight="1">
      <c r="A103">
        <v>100</v>
      </c>
      <c r="B103" s="29" t="s">
        <v>5988</v>
      </c>
      <c r="C103" s="104" t="s">
        <v>58</v>
      </c>
      <c r="D103" s="29" t="s">
        <v>1335</v>
      </c>
      <c r="E103" s="29" t="s">
        <v>2490</v>
      </c>
      <c r="F103" s="335"/>
      <c r="G103" s="335"/>
      <c r="H103" s="344"/>
      <c r="I103" s="344"/>
      <c r="J103" s="344"/>
      <c r="K103" s="344"/>
      <c r="L103" s="335"/>
      <c r="M103" s="82" t="s">
        <v>3880</v>
      </c>
      <c r="N103" s="57">
        <v>3437.5275590551182</v>
      </c>
      <c r="O103" s="30">
        <v>3437.5275590551182</v>
      </c>
      <c r="P103" s="29" t="s">
        <v>3862</v>
      </c>
      <c r="Q103" s="29"/>
      <c r="R103" s="104" t="s">
        <v>58</v>
      </c>
      <c r="S103" s="103" t="s">
        <v>4059</v>
      </c>
      <c r="T103" s="403">
        <v>15065</v>
      </c>
      <c r="U103" s="403">
        <v>-3500</v>
      </c>
      <c r="V103" s="123" t="s">
        <v>1</v>
      </c>
      <c r="W103" s="336" t="s">
        <v>0</v>
      </c>
      <c r="X103" s="123"/>
      <c r="Y103" s="337"/>
      <c r="Z103" s="87">
        <v>1</v>
      </c>
      <c r="AA103" s="88"/>
      <c r="AB103" s="88"/>
      <c r="AC103" s="88"/>
      <c r="AD103" s="90"/>
      <c r="AE103" s="90"/>
      <c r="AF103" s="136"/>
      <c r="AG103" s="338"/>
      <c r="AH103" s="338"/>
      <c r="AI103" s="339"/>
      <c r="AJ103" s="339"/>
      <c r="AK103" s="91"/>
      <c r="AL103" s="92"/>
      <c r="AM103" s="93"/>
      <c r="AN103" s="340"/>
      <c r="AO103" s="341"/>
      <c r="AP103" s="336"/>
      <c r="AQ103" s="342"/>
      <c r="AR103" s="343"/>
      <c r="AS103" s="342"/>
      <c r="AT103" s="94"/>
      <c r="AU103" s="341"/>
      <c r="AV103" s="136"/>
      <c r="AW103" s="339"/>
      <c r="AY103" s="30">
        <v>3437.5275590551182</v>
      </c>
      <c r="AZ103" s="31">
        <f t="shared" si="1"/>
        <v>0</v>
      </c>
    </row>
    <row r="104" spans="1:52" ht="12.75" customHeight="1">
      <c r="A104">
        <v>101</v>
      </c>
      <c r="B104" s="29" t="s">
        <v>6529</v>
      </c>
      <c r="C104" s="104" t="s">
        <v>4060</v>
      </c>
      <c r="D104" s="29" t="s">
        <v>1221</v>
      </c>
      <c r="E104" s="29" t="s">
        <v>2604</v>
      </c>
      <c r="F104" s="335"/>
      <c r="G104" s="335"/>
      <c r="H104" s="344"/>
      <c r="I104" s="344"/>
      <c r="J104" s="344"/>
      <c r="K104" s="344"/>
      <c r="L104" s="335"/>
      <c r="M104" s="82" t="s">
        <v>3880</v>
      </c>
      <c r="N104" s="57">
        <v>3745.0433070866143</v>
      </c>
      <c r="O104" s="30">
        <v>3745.0433070866143</v>
      </c>
      <c r="P104" s="29" t="s">
        <v>3861</v>
      </c>
      <c r="Q104" s="29"/>
      <c r="R104" s="104" t="s">
        <v>4060</v>
      </c>
      <c r="S104" s="103" t="s">
        <v>4061</v>
      </c>
      <c r="T104" s="403">
        <v>15895</v>
      </c>
      <c r="U104" s="403">
        <v>-6500</v>
      </c>
      <c r="V104" s="123" t="s">
        <v>1</v>
      </c>
      <c r="W104" s="336" t="s">
        <v>0</v>
      </c>
      <c r="X104" s="123"/>
      <c r="Y104" s="337"/>
      <c r="Z104" s="87">
        <v>1</v>
      </c>
      <c r="AA104" s="88"/>
      <c r="AB104" s="88"/>
      <c r="AC104" s="88"/>
      <c r="AD104" s="90"/>
      <c r="AE104" s="90"/>
      <c r="AF104" s="136"/>
      <c r="AG104" s="338"/>
      <c r="AH104" s="338"/>
      <c r="AI104" s="339"/>
      <c r="AJ104" s="339"/>
      <c r="AK104" s="91"/>
      <c r="AL104" s="92"/>
      <c r="AM104" s="93" t="s">
        <v>4053</v>
      </c>
      <c r="AN104" s="340"/>
      <c r="AO104" s="341"/>
      <c r="AP104" s="336"/>
      <c r="AQ104" s="342"/>
      <c r="AR104" s="343"/>
      <c r="AS104" s="342"/>
      <c r="AT104" s="94"/>
      <c r="AU104" s="341"/>
      <c r="AV104" s="136"/>
      <c r="AW104" s="339"/>
      <c r="AY104" s="30">
        <v>3745.0433070866143</v>
      </c>
      <c r="AZ104" s="31">
        <f t="shared" si="1"/>
        <v>0</v>
      </c>
    </row>
    <row r="105" spans="1:52" ht="12.75" customHeight="1">
      <c r="A105">
        <v>102</v>
      </c>
      <c r="B105" s="29" t="s">
        <v>6047</v>
      </c>
      <c r="C105" s="104" t="s">
        <v>57</v>
      </c>
      <c r="D105" s="29" t="s">
        <v>1251</v>
      </c>
      <c r="E105" s="29" t="s">
        <v>2574</v>
      </c>
      <c r="F105" s="335"/>
      <c r="G105" s="335"/>
      <c r="H105" s="344"/>
      <c r="I105" s="344"/>
      <c r="J105" s="344"/>
      <c r="K105" s="344"/>
      <c r="L105" s="335"/>
      <c r="M105" s="82" t="s">
        <v>3880</v>
      </c>
      <c r="N105" s="57">
        <v>3534.4212598425197</v>
      </c>
      <c r="O105" s="30">
        <v>3534.4212598425197</v>
      </c>
      <c r="P105" s="29" t="s">
        <v>3861</v>
      </c>
      <c r="Q105" s="29"/>
      <c r="R105" s="104" t="s">
        <v>57</v>
      </c>
      <c r="S105" s="103" t="s">
        <v>4062</v>
      </c>
      <c r="T105" s="403">
        <v>16310</v>
      </c>
      <c r="U105" s="403">
        <v>-3000</v>
      </c>
      <c r="V105" s="123" t="s">
        <v>1</v>
      </c>
      <c r="W105" s="336" t="s">
        <v>0</v>
      </c>
      <c r="X105" s="123"/>
      <c r="Y105" s="337"/>
      <c r="Z105" s="87">
        <v>1</v>
      </c>
      <c r="AA105" s="88"/>
      <c r="AB105" s="88"/>
      <c r="AC105" s="88"/>
      <c r="AD105" s="90"/>
      <c r="AE105" s="90"/>
      <c r="AF105" s="136"/>
      <c r="AG105" s="338"/>
      <c r="AH105" s="338"/>
      <c r="AI105" s="339"/>
      <c r="AJ105" s="339"/>
      <c r="AK105" s="91"/>
      <c r="AL105" s="92"/>
      <c r="AM105" s="93" t="s">
        <v>4053</v>
      </c>
      <c r="AN105" s="340"/>
      <c r="AO105" s="341"/>
      <c r="AP105" s="336"/>
      <c r="AQ105" s="342"/>
      <c r="AR105" s="343"/>
      <c r="AS105" s="342"/>
      <c r="AT105" s="94"/>
      <c r="AU105" s="341"/>
      <c r="AV105" s="136"/>
      <c r="AW105" s="339"/>
      <c r="AY105" s="30">
        <v>3534.4212598425197</v>
      </c>
      <c r="AZ105" s="31">
        <f t="shared" si="1"/>
        <v>0</v>
      </c>
    </row>
    <row r="106" spans="1:52" ht="12.75" customHeight="1">
      <c r="A106">
        <v>103</v>
      </c>
      <c r="B106" s="29" t="s">
        <v>5981</v>
      </c>
      <c r="C106" s="104" t="s">
        <v>334</v>
      </c>
      <c r="D106" s="29" t="s">
        <v>1331</v>
      </c>
      <c r="E106" s="29" t="s">
        <v>2494</v>
      </c>
      <c r="F106" s="335"/>
      <c r="G106" s="335"/>
      <c r="H106" s="344"/>
      <c r="I106" s="344"/>
      <c r="J106" s="344"/>
      <c r="K106" s="344"/>
      <c r="L106" s="335"/>
      <c r="M106" s="82" t="s">
        <v>3880</v>
      </c>
      <c r="N106" s="57">
        <v>3417.2480314960635</v>
      </c>
      <c r="O106" s="30">
        <v>3417.2480314960635</v>
      </c>
      <c r="P106" s="29" t="s">
        <v>3859</v>
      </c>
      <c r="Q106" s="29"/>
      <c r="R106" s="104" t="s">
        <v>334</v>
      </c>
      <c r="S106" s="103" t="s">
        <v>4063</v>
      </c>
      <c r="T106" s="403">
        <v>15480</v>
      </c>
      <c r="U106" s="403">
        <v>-3000</v>
      </c>
      <c r="V106" s="123" t="s">
        <v>1</v>
      </c>
      <c r="W106" s="336" t="s">
        <v>0</v>
      </c>
      <c r="X106" s="123"/>
      <c r="Y106" s="337"/>
      <c r="Z106" s="87">
        <v>1</v>
      </c>
      <c r="AA106" s="88"/>
      <c r="AB106" s="88"/>
      <c r="AC106" s="88"/>
      <c r="AD106" s="90"/>
      <c r="AE106" s="90"/>
      <c r="AF106" s="136"/>
      <c r="AG106" s="338"/>
      <c r="AH106" s="338"/>
      <c r="AI106" s="339"/>
      <c r="AJ106" s="339"/>
      <c r="AK106" s="91"/>
      <c r="AL106" s="92"/>
      <c r="AM106" s="93"/>
      <c r="AN106" s="340"/>
      <c r="AO106" s="341"/>
      <c r="AP106" s="336"/>
      <c r="AQ106" s="342"/>
      <c r="AR106" s="343"/>
      <c r="AS106" s="342"/>
      <c r="AT106" s="94"/>
      <c r="AU106" s="341"/>
      <c r="AV106" s="136"/>
      <c r="AW106" s="339"/>
      <c r="AY106" s="30">
        <v>3417.2480314960635</v>
      </c>
      <c r="AZ106" s="31">
        <f t="shared" si="1"/>
        <v>0</v>
      </c>
    </row>
    <row r="107" spans="1:52" ht="12.75" customHeight="1">
      <c r="A107">
        <v>104</v>
      </c>
      <c r="B107" s="29" t="s">
        <v>5982</v>
      </c>
      <c r="C107" s="104" t="s">
        <v>254</v>
      </c>
      <c r="D107" s="29" t="s">
        <v>1351</v>
      </c>
      <c r="E107" s="29" t="s">
        <v>2474</v>
      </c>
      <c r="F107" s="335"/>
      <c r="G107" s="335"/>
      <c r="H107" s="344"/>
      <c r="I107" s="344"/>
      <c r="J107" s="344"/>
      <c r="K107" s="344"/>
      <c r="L107" s="335"/>
      <c r="M107" s="82" t="s">
        <v>3880</v>
      </c>
      <c r="N107" s="57">
        <v>3455.9921259842522</v>
      </c>
      <c r="O107" s="30">
        <v>3455.9921259842522</v>
      </c>
      <c r="P107" s="29" t="s">
        <v>3859</v>
      </c>
      <c r="Q107" s="29"/>
      <c r="R107" s="104" t="s">
        <v>254</v>
      </c>
      <c r="S107" s="103" t="s">
        <v>4064</v>
      </c>
      <c r="T107" s="403">
        <v>15480</v>
      </c>
      <c r="U107" s="403">
        <v>-6000</v>
      </c>
      <c r="V107" s="123" t="s">
        <v>1</v>
      </c>
      <c r="W107" s="336" t="s">
        <v>0</v>
      </c>
      <c r="X107" s="123"/>
      <c r="Y107" s="337"/>
      <c r="Z107" s="87">
        <v>1</v>
      </c>
      <c r="AA107" s="88"/>
      <c r="AB107" s="88"/>
      <c r="AC107" s="88"/>
      <c r="AD107" s="90"/>
      <c r="AE107" s="90"/>
      <c r="AF107" s="136"/>
      <c r="AG107" s="338"/>
      <c r="AH107" s="338"/>
      <c r="AI107" s="339"/>
      <c r="AJ107" s="339"/>
      <c r="AK107" s="91"/>
      <c r="AL107" s="92"/>
      <c r="AM107" s="93"/>
      <c r="AN107" s="340"/>
      <c r="AO107" s="341"/>
      <c r="AP107" s="336"/>
      <c r="AQ107" s="342"/>
      <c r="AR107" s="343"/>
      <c r="AS107" s="342"/>
      <c r="AT107" s="94"/>
      <c r="AU107" s="341"/>
      <c r="AV107" s="136"/>
      <c r="AW107" s="339"/>
      <c r="AY107" s="30">
        <v>3455.9921259842522</v>
      </c>
      <c r="AZ107" s="31">
        <f t="shared" si="1"/>
        <v>0</v>
      </c>
    </row>
    <row r="108" spans="1:52" ht="12.75" customHeight="1">
      <c r="A108">
        <v>105</v>
      </c>
      <c r="B108" s="29" t="s">
        <v>5990</v>
      </c>
      <c r="C108" s="104" t="s">
        <v>4065</v>
      </c>
      <c r="D108" s="29" t="s">
        <v>1244</v>
      </c>
      <c r="E108" s="29" t="s">
        <v>2581</v>
      </c>
      <c r="F108" s="335"/>
      <c r="G108" s="335"/>
      <c r="H108" s="344"/>
      <c r="I108" s="344"/>
      <c r="J108" s="344"/>
      <c r="K108" s="344"/>
      <c r="L108" s="335"/>
      <c r="M108" s="82" t="s">
        <v>3880</v>
      </c>
      <c r="N108" s="57">
        <v>3612.8425196850394</v>
      </c>
      <c r="O108" s="30">
        <v>3612.8425196850394</v>
      </c>
      <c r="P108" s="29" t="s">
        <v>3456</v>
      </c>
      <c r="Q108" s="29"/>
      <c r="R108" s="104" t="s">
        <v>4065</v>
      </c>
      <c r="S108" s="103" t="s">
        <v>4066</v>
      </c>
      <c r="T108" s="403">
        <v>16310</v>
      </c>
      <c r="U108" s="403">
        <v>-8000</v>
      </c>
      <c r="V108" s="123" t="s">
        <v>1</v>
      </c>
      <c r="W108" s="336" t="s">
        <v>0</v>
      </c>
      <c r="X108" s="123"/>
      <c r="Y108" s="337"/>
      <c r="Z108" s="87">
        <v>1</v>
      </c>
      <c r="AA108" s="88"/>
      <c r="AB108" s="88"/>
      <c r="AC108" s="88"/>
      <c r="AD108" s="90"/>
      <c r="AE108" s="90"/>
      <c r="AF108" s="136"/>
      <c r="AG108" s="338"/>
      <c r="AH108" s="338"/>
      <c r="AI108" s="339"/>
      <c r="AJ108" s="339"/>
      <c r="AK108" s="91"/>
      <c r="AL108" s="92"/>
      <c r="AM108" s="93"/>
      <c r="AN108" s="340"/>
      <c r="AO108" s="341"/>
      <c r="AP108" s="336"/>
      <c r="AQ108" s="342"/>
      <c r="AR108" s="343"/>
      <c r="AS108" s="342"/>
      <c r="AT108" s="94"/>
      <c r="AU108" s="341"/>
      <c r="AV108" s="136"/>
      <c r="AW108" s="339"/>
      <c r="AY108" s="30">
        <v>3612.8425196850394</v>
      </c>
      <c r="AZ108" s="31">
        <f t="shared" si="1"/>
        <v>0</v>
      </c>
    </row>
    <row r="109" spans="1:52" ht="12.75" customHeight="1">
      <c r="A109">
        <v>106</v>
      </c>
      <c r="B109" s="29" t="s">
        <v>5983</v>
      </c>
      <c r="C109" s="104" t="s">
        <v>350</v>
      </c>
      <c r="D109" s="29" t="s">
        <v>1333</v>
      </c>
      <c r="E109" s="29" t="s">
        <v>2492</v>
      </c>
      <c r="F109" s="335"/>
      <c r="G109" s="335"/>
      <c r="H109" s="344"/>
      <c r="I109" s="344"/>
      <c r="J109" s="344"/>
      <c r="K109" s="344"/>
      <c r="L109" s="335"/>
      <c r="M109" s="82" t="s">
        <v>3880</v>
      </c>
      <c r="N109" s="57">
        <v>3621.3740157480315</v>
      </c>
      <c r="O109" s="30">
        <v>3621.3740157480315</v>
      </c>
      <c r="P109" s="29" t="s">
        <v>3862</v>
      </c>
      <c r="Q109" s="29"/>
      <c r="R109" s="104" t="s">
        <v>350</v>
      </c>
      <c r="S109" s="103" t="s">
        <v>4067</v>
      </c>
      <c r="T109" s="403">
        <v>15065</v>
      </c>
      <c r="U109" s="403">
        <v>-5500</v>
      </c>
      <c r="V109" s="123" t="s">
        <v>1</v>
      </c>
      <c r="W109" s="336" t="s">
        <v>0</v>
      </c>
      <c r="X109" s="123"/>
      <c r="Y109" s="337"/>
      <c r="Z109" s="87">
        <v>1</v>
      </c>
      <c r="AA109" s="88"/>
      <c r="AB109" s="88"/>
      <c r="AC109" s="88"/>
      <c r="AD109" s="90"/>
      <c r="AE109" s="90"/>
      <c r="AF109" s="136"/>
      <c r="AG109" s="338"/>
      <c r="AH109" s="338"/>
      <c r="AI109" s="339"/>
      <c r="AJ109" s="339"/>
      <c r="AK109" s="91"/>
      <c r="AL109" s="92"/>
      <c r="AM109" s="93"/>
      <c r="AN109" s="340"/>
      <c r="AO109" s="341"/>
      <c r="AP109" s="336"/>
      <c r="AQ109" s="342"/>
      <c r="AR109" s="343"/>
      <c r="AS109" s="342"/>
      <c r="AT109" s="94"/>
      <c r="AU109" s="341"/>
      <c r="AV109" s="136"/>
      <c r="AW109" s="339"/>
      <c r="AY109" s="30">
        <v>3621.3740157480315</v>
      </c>
      <c r="AZ109" s="31">
        <f t="shared" si="1"/>
        <v>0</v>
      </c>
    </row>
    <row r="110" spans="1:52" ht="12.75" customHeight="1">
      <c r="A110">
        <v>107</v>
      </c>
      <c r="B110" s="29" t="s">
        <v>5984</v>
      </c>
      <c r="C110" s="104" t="s">
        <v>336</v>
      </c>
      <c r="D110" s="29" t="s">
        <v>1288</v>
      </c>
      <c r="E110" s="29" t="s">
        <v>2537</v>
      </c>
      <c r="F110" s="335"/>
      <c r="G110" s="335"/>
      <c r="H110" s="344"/>
      <c r="I110" s="344"/>
      <c r="J110" s="344"/>
      <c r="K110" s="344"/>
      <c r="L110" s="335"/>
      <c r="M110" s="82" t="s">
        <v>3880</v>
      </c>
      <c r="N110" s="57">
        <v>3384.0039370078739</v>
      </c>
      <c r="O110" s="30">
        <v>3384.0039370078739</v>
      </c>
      <c r="P110" s="29" t="s">
        <v>3456</v>
      </c>
      <c r="Q110" s="29"/>
      <c r="R110" s="104" t="s">
        <v>336</v>
      </c>
      <c r="S110" s="103" t="s">
        <v>4068</v>
      </c>
      <c r="T110" s="403">
        <v>15895</v>
      </c>
      <c r="U110" s="403">
        <v>-2500</v>
      </c>
      <c r="V110" s="123" t="s">
        <v>1</v>
      </c>
      <c r="W110" s="336" t="s">
        <v>0</v>
      </c>
      <c r="X110" s="123"/>
      <c r="Y110" s="337"/>
      <c r="Z110" s="87">
        <v>1</v>
      </c>
      <c r="AA110" s="88"/>
      <c r="AB110" s="88"/>
      <c r="AC110" s="88"/>
      <c r="AD110" s="90"/>
      <c r="AE110" s="90"/>
      <c r="AF110" s="136"/>
      <c r="AG110" s="338"/>
      <c r="AH110" s="338"/>
      <c r="AI110" s="339"/>
      <c r="AJ110" s="339"/>
      <c r="AK110" s="91"/>
      <c r="AL110" s="92"/>
      <c r="AM110" s="93"/>
      <c r="AN110" s="340"/>
      <c r="AO110" s="341"/>
      <c r="AP110" s="336"/>
      <c r="AQ110" s="342"/>
      <c r="AR110" s="343"/>
      <c r="AS110" s="342"/>
      <c r="AT110" s="94"/>
      <c r="AU110" s="341"/>
      <c r="AV110" s="136"/>
      <c r="AW110" s="339"/>
      <c r="AY110" s="30">
        <v>3384.0039370078739</v>
      </c>
      <c r="AZ110" s="31">
        <f t="shared" si="1"/>
        <v>0</v>
      </c>
    </row>
    <row r="111" spans="1:52" ht="12.75" customHeight="1">
      <c r="A111">
        <v>108</v>
      </c>
      <c r="B111" s="29" t="s">
        <v>5985</v>
      </c>
      <c r="C111" s="104" t="s">
        <v>55</v>
      </c>
      <c r="D111" s="29" t="s">
        <v>1337</v>
      </c>
      <c r="E111" s="29" t="s">
        <v>2488</v>
      </c>
      <c r="F111" s="335"/>
      <c r="G111" s="335"/>
      <c r="H111" s="344"/>
      <c r="I111" s="344"/>
      <c r="J111" s="344"/>
      <c r="K111" s="344"/>
      <c r="L111" s="335"/>
      <c r="M111" s="82" t="s">
        <v>3880</v>
      </c>
      <c r="N111" s="57">
        <v>3331.0826771653542</v>
      </c>
      <c r="O111" s="30">
        <v>3331.0826771653542</v>
      </c>
      <c r="P111" s="29" t="s">
        <v>3862</v>
      </c>
      <c r="Q111" s="29"/>
      <c r="R111" s="104" t="s">
        <v>55</v>
      </c>
      <c r="S111" s="103" t="s">
        <v>4069</v>
      </c>
      <c r="T111" s="403">
        <v>15065</v>
      </c>
      <c r="U111" s="403">
        <v>-2500</v>
      </c>
      <c r="V111" s="123" t="s">
        <v>1</v>
      </c>
      <c r="W111" s="336" t="s">
        <v>0</v>
      </c>
      <c r="X111" s="123"/>
      <c r="Y111" s="337"/>
      <c r="Z111" s="87">
        <v>1</v>
      </c>
      <c r="AA111" s="88"/>
      <c r="AB111" s="88"/>
      <c r="AC111" s="88"/>
      <c r="AD111" s="90"/>
      <c r="AE111" s="90"/>
      <c r="AF111" s="136"/>
      <c r="AG111" s="338"/>
      <c r="AH111" s="338"/>
      <c r="AI111" s="339"/>
      <c r="AJ111" s="339"/>
      <c r="AK111" s="91"/>
      <c r="AL111" s="92"/>
      <c r="AM111" s="93"/>
      <c r="AN111" s="340"/>
      <c r="AO111" s="341"/>
      <c r="AP111" s="336"/>
      <c r="AQ111" s="342"/>
      <c r="AR111" s="343"/>
      <c r="AS111" s="342"/>
      <c r="AT111" s="94"/>
      <c r="AU111" s="341"/>
      <c r="AV111" s="136"/>
      <c r="AW111" s="339"/>
      <c r="AY111" s="30">
        <v>3331.0826771653542</v>
      </c>
      <c r="AZ111" s="31">
        <f t="shared" si="1"/>
        <v>0</v>
      </c>
    </row>
    <row r="112" spans="1:52" ht="12.75" customHeight="1">
      <c r="A112">
        <v>109</v>
      </c>
      <c r="B112" s="29" t="s">
        <v>5986</v>
      </c>
      <c r="C112" s="104" t="s">
        <v>255</v>
      </c>
      <c r="D112" s="29" t="s">
        <v>1304</v>
      </c>
      <c r="E112" s="29" t="s">
        <v>2521</v>
      </c>
      <c r="F112" s="335"/>
      <c r="G112" s="335"/>
      <c r="H112" s="344"/>
      <c r="I112" s="344"/>
      <c r="J112" s="344"/>
      <c r="K112" s="344"/>
      <c r="L112" s="335"/>
      <c r="M112" s="82" t="s">
        <v>3880</v>
      </c>
      <c r="N112" s="57">
        <v>3576.8070866141734</v>
      </c>
      <c r="O112" s="30">
        <v>3576.8070866141734</v>
      </c>
      <c r="P112" s="29" t="s">
        <v>3456</v>
      </c>
      <c r="Q112" s="29"/>
      <c r="R112" s="104" t="s">
        <v>255</v>
      </c>
      <c r="S112" s="103" t="s">
        <v>4070</v>
      </c>
      <c r="T112" s="403">
        <v>16310</v>
      </c>
      <c r="U112" s="403">
        <v>-6000</v>
      </c>
      <c r="V112" s="123" t="s">
        <v>1</v>
      </c>
      <c r="W112" s="336" t="s">
        <v>0</v>
      </c>
      <c r="X112" s="123"/>
      <c r="Y112" s="337"/>
      <c r="Z112" s="87">
        <v>1</v>
      </c>
      <c r="AA112" s="88"/>
      <c r="AB112" s="88"/>
      <c r="AC112" s="88"/>
      <c r="AD112" s="90"/>
      <c r="AE112" s="90"/>
      <c r="AF112" s="136"/>
      <c r="AG112" s="338"/>
      <c r="AH112" s="338"/>
      <c r="AI112" s="339"/>
      <c r="AJ112" s="339"/>
      <c r="AK112" s="91"/>
      <c r="AL112" s="92"/>
      <c r="AM112" s="93"/>
      <c r="AN112" s="340"/>
      <c r="AO112" s="341"/>
      <c r="AP112" s="336"/>
      <c r="AQ112" s="342"/>
      <c r="AR112" s="343"/>
      <c r="AS112" s="342"/>
      <c r="AT112" s="94"/>
      <c r="AU112" s="341"/>
      <c r="AV112" s="136"/>
      <c r="AW112" s="339"/>
      <c r="AY112" s="30">
        <v>3576.8070866141734</v>
      </c>
      <c r="AZ112" s="31">
        <f t="shared" si="1"/>
        <v>0</v>
      </c>
    </row>
    <row r="113" spans="1:52" ht="12.75" customHeight="1">
      <c r="A113">
        <v>110</v>
      </c>
      <c r="B113" s="29" t="s">
        <v>5991</v>
      </c>
      <c r="C113" s="104" t="s">
        <v>7</v>
      </c>
      <c r="D113" s="29" t="s">
        <v>1302</v>
      </c>
      <c r="E113" s="29" t="s">
        <v>2523</v>
      </c>
      <c r="F113" s="335"/>
      <c r="G113" s="335"/>
      <c r="H113" s="344"/>
      <c r="I113" s="344"/>
      <c r="J113" s="344"/>
      <c r="K113" s="344"/>
      <c r="L113" s="335"/>
      <c r="M113" s="82" t="s">
        <v>3880</v>
      </c>
      <c r="N113" s="57">
        <v>3371.6181102362207</v>
      </c>
      <c r="O113" s="30">
        <v>3371.6181102362207</v>
      </c>
      <c r="P113" s="29" t="s">
        <v>3456</v>
      </c>
      <c r="Q113" s="29"/>
      <c r="R113" s="104" t="s">
        <v>7</v>
      </c>
      <c r="S113" s="103" t="s">
        <v>4071</v>
      </c>
      <c r="T113" s="403">
        <v>15895</v>
      </c>
      <c r="U113" s="403">
        <v>-5500</v>
      </c>
      <c r="V113" s="123" t="s">
        <v>1</v>
      </c>
      <c r="W113" s="336" t="s">
        <v>0</v>
      </c>
      <c r="X113" s="123"/>
      <c r="Y113" s="337"/>
      <c r="Z113" s="87">
        <v>1</v>
      </c>
      <c r="AA113" s="88"/>
      <c r="AB113" s="88"/>
      <c r="AC113" s="88"/>
      <c r="AD113" s="90"/>
      <c r="AE113" s="90"/>
      <c r="AF113" s="136"/>
      <c r="AG113" s="338"/>
      <c r="AH113" s="338"/>
      <c r="AI113" s="339"/>
      <c r="AJ113" s="339"/>
      <c r="AK113" s="91"/>
      <c r="AL113" s="92"/>
      <c r="AM113" s="93"/>
      <c r="AN113" s="340"/>
      <c r="AO113" s="341"/>
      <c r="AP113" s="336"/>
      <c r="AQ113" s="342"/>
      <c r="AR113" s="343"/>
      <c r="AS113" s="342"/>
      <c r="AT113" s="94"/>
      <c r="AU113" s="341"/>
      <c r="AV113" s="136"/>
      <c r="AW113" s="339"/>
      <c r="AY113" s="30">
        <v>3371.6181102362207</v>
      </c>
      <c r="AZ113" s="31">
        <f t="shared" si="1"/>
        <v>0</v>
      </c>
    </row>
    <row r="114" spans="1:52" ht="12.75" customHeight="1">
      <c r="A114">
        <v>111</v>
      </c>
      <c r="B114" s="29" t="s">
        <v>5992</v>
      </c>
      <c r="C114" s="104" t="s">
        <v>337</v>
      </c>
      <c r="D114" s="29" t="s">
        <v>1303</v>
      </c>
      <c r="E114" s="29" t="s">
        <v>2522</v>
      </c>
      <c r="F114" s="335"/>
      <c r="G114" s="335"/>
      <c r="H114" s="344"/>
      <c r="I114" s="344"/>
      <c r="J114" s="344"/>
      <c r="K114" s="344"/>
      <c r="L114" s="335"/>
      <c r="M114" s="82" t="s">
        <v>3880</v>
      </c>
      <c r="N114" s="57">
        <v>3294.6771653543306</v>
      </c>
      <c r="O114" s="30">
        <v>3294.6771653543306</v>
      </c>
      <c r="P114" s="29" t="s">
        <v>3456</v>
      </c>
      <c r="Q114" s="29"/>
      <c r="R114" s="104" t="s">
        <v>337</v>
      </c>
      <c r="S114" s="103" t="s">
        <v>4072</v>
      </c>
      <c r="T114" s="403">
        <v>16310</v>
      </c>
      <c r="U114" s="403">
        <v>-5000</v>
      </c>
      <c r="V114" s="123" t="s">
        <v>1</v>
      </c>
      <c r="W114" s="336" t="s">
        <v>0</v>
      </c>
      <c r="X114" s="123"/>
      <c r="Y114" s="337"/>
      <c r="Z114" s="87">
        <v>1</v>
      </c>
      <c r="AA114" s="88"/>
      <c r="AB114" s="88"/>
      <c r="AC114" s="88"/>
      <c r="AD114" s="90"/>
      <c r="AE114" s="90"/>
      <c r="AF114" s="136"/>
      <c r="AG114" s="338"/>
      <c r="AH114" s="338"/>
      <c r="AI114" s="339"/>
      <c r="AJ114" s="339"/>
      <c r="AK114" s="91"/>
      <c r="AL114" s="92"/>
      <c r="AM114" s="93"/>
      <c r="AN114" s="340"/>
      <c r="AO114" s="341"/>
      <c r="AP114" s="336"/>
      <c r="AQ114" s="342"/>
      <c r="AR114" s="343"/>
      <c r="AS114" s="342"/>
      <c r="AT114" s="94"/>
      <c r="AU114" s="341"/>
      <c r="AV114" s="136"/>
      <c r="AW114" s="339"/>
      <c r="AY114" s="30">
        <v>3294.6771653543306</v>
      </c>
      <c r="AZ114" s="31">
        <f t="shared" si="1"/>
        <v>0</v>
      </c>
    </row>
    <row r="115" spans="1:52" ht="12.75" customHeight="1">
      <c r="A115">
        <v>112</v>
      </c>
      <c r="B115" s="29" t="s">
        <v>6481</v>
      </c>
      <c r="C115" s="104" t="s">
        <v>4073</v>
      </c>
      <c r="D115" s="29" t="s">
        <v>1348</v>
      </c>
      <c r="E115" s="29" t="s">
        <v>2477</v>
      </c>
      <c r="F115" s="335"/>
      <c r="G115" s="335"/>
      <c r="H115" s="344"/>
      <c r="I115" s="344"/>
      <c r="J115" s="344"/>
      <c r="K115" s="344"/>
      <c r="L115" s="335"/>
      <c r="M115" s="82" t="s">
        <v>3880</v>
      </c>
      <c r="N115" s="57">
        <v>3679.3937007874015</v>
      </c>
      <c r="O115" s="30">
        <v>3679.3937007874015</v>
      </c>
      <c r="P115" s="29" t="s">
        <v>3862</v>
      </c>
      <c r="Q115" s="29"/>
      <c r="R115" s="104" t="s">
        <v>4073</v>
      </c>
      <c r="S115" s="104" t="s">
        <v>4074</v>
      </c>
      <c r="T115" s="403">
        <v>15065</v>
      </c>
      <c r="U115" s="403">
        <v>-7500</v>
      </c>
      <c r="V115" s="123" t="s">
        <v>1</v>
      </c>
      <c r="W115" s="336" t="s">
        <v>0</v>
      </c>
      <c r="X115" s="123"/>
      <c r="Y115" s="337"/>
      <c r="Z115" s="87">
        <v>1</v>
      </c>
      <c r="AA115" s="88"/>
      <c r="AB115" s="88"/>
      <c r="AC115" s="88"/>
      <c r="AD115" s="90"/>
      <c r="AE115" s="90"/>
      <c r="AF115" s="136"/>
      <c r="AG115" s="338"/>
      <c r="AH115" s="338"/>
      <c r="AI115" s="339"/>
      <c r="AJ115" s="339"/>
      <c r="AK115" s="91"/>
      <c r="AL115" s="92"/>
      <c r="AM115" s="93"/>
      <c r="AN115" s="340"/>
      <c r="AO115" s="341"/>
      <c r="AP115" s="336"/>
      <c r="AQ115" s="342"/>
      <c r="AR115" s="343"/>
      <c r="AS115" s="342"/>
      <c r="AT115" s="94"/>
      <c r="AU115" s="341"/>
      <c r="AV115" s="136"/>
      <c r="AW115" s="339"/>
      <c r="AY115" s="30">
        <v>3679.3937007874015</v>
      </c>
      <c r="AZ115" s="31">
        <f t="shared" si="1"/>
        <v>0</v>
      </c>
    </row>
    <row r="116" spans="1:52" ht="12.75" customHeight="1">
      <c r="A116">
        <v>113</v>
      </c>
      <c r="B116" s="29" t="s">
        <v>5993</v>
      </c>
      <c r="C116" s="104" t="s">
        <v>4075</v>
      </c>
      <c r="D116" s="29" t="s">
        <v>1242</v>
      </c>
      <c r="E116" s="29" t="s">
        <v>2583</v>
      </c>
      <c r="F116" s="335"/>
      <c r="G116" s="335"/>
      <c r="H116" s="344"/>
      <c r="I116" s="344"/>
      <c r="J116" s="344"/>
      <c r="K116" s="344"/>
      <c r="L116" s="335"/>
      <c r="M116" s="82" t="s">
        <v>3880</v>
      </c>
      <c r="N116" s="57">
        <v>3728.3976377952758</v>
      </c>
      <c r="O116" s="30">
        <v>3728.3976377952758</v>
      </c>
      <c r="P116" s="29" t="s">
        <v>3456</v>
      </c>
      <c r="Q116" s="29"/>
      <c r="R116" s="104" t="s">
        <v>4075</v>
      </c>
      <c r="S116" s="103" t="s">
        <v>4076</v>
      </c>
      <c r="T116" s="403">
        <v>15895</v>
      </c>
      <c r="U116" s="403">
        <v>-7500</v>
      </c>
      <c r="V116" s="123" t="s">
        <v>1</v>
      </c>
      <c r="W116" s="336" t="s">
        <v>0</v>
      </c>
      <c r="X116" s="123"/>
      <c r="Y116" s="337"/>
      <c r="Z116" s="87">
        <v>1</v>
      </c>
      <c r="AA116" s="88"/>
      <c r="AB116" s="88"/>
      <c r="AC116" s="88"/>
      <c r="AD116" s="90"/>
      <c r="AE116" s="90"/>
      <c r="AF116" s="136"/>
      <c r="AG116" s="338"/>
      <c r="AH116" s="338"/>
      <c r="AI116" s="339"/>
      <c r="AJ116" s="339"/>
      <c r="AK116" s="91"/>
      <c r="AL116" s="92"/>
      <c r="AM116" s="93"/>
      <c r="AN116" s="340"/>
      <c r="AO116" s="341"/>
      <c r="AP116" s="336"/>
      <c r="AQ116" s="342"/>
      <c r="AR116" s="343"/>
      <c r="AS116" s="342"/>
      <c r="AT116" s="94"/>
      <c r="AU116" s="341"/>
      <c r="AV116" s="136"/>
      <c r="AW116" s="339"/>
      <c r="AY116" s="30">
        <v>3728.3976377952758</v>
      </c>
      <c r="AZ116" s="31">
        <f t="shared" si="1"/>
        <v>0</v>
      </c>
    </row>
    <row r="117" spans="1:52" ht="12.75" customHeight="1">
      <c r="A117">
        <v>114</v>
      </c>
      <c r="B117" s="29" t="s">
        <v>6482</v>
      </c>
      <c r="C117" s="104" t="s">
        <v>61</v>
      </c>
      <c r="D117" s="29" t="s">
        <v>1305</v>
      </c>
      <c r="E117" s="29" t="s">
        <v>2520</v>
      </c>
      <c r="F117" s="335"/>
      <c r="G117" s="335"/>
      <c r="H117" s="344"/>
      <c r="I117" s="344"/>
      <c r="J117" s="344"/>
      <c r="K117" s="344"/>
      <c r="L117" s="335"/>
      <c r="M117" s="82" t="s">
        <v>3880</v>
      </c>
      <c r="N117" s="57">
        <v>3487.1023622047246</v>
      </c>
      <c r="O117" s="30">
        <v>3487.1023622047246</v>
      </c>
      <c r="P117" s="29" t="s">
        <v>3456</v>
      </c>
      <c r="Q117" s="29"/>
      <c r="R117" s="104" t="s">
        <v>61</v>
      </c>
      <c r="S117" s="103" t="s">
        <v>4077</v>
      </c>
      <c r="T117" s="403">
        <v>15895</v>
      </c>
      <c r="U117" s="403">
        <v>-4500</v>
      </c>
      <c r="V117" s="123" t="s">
        <v>1</v>
      </c>
      <c r="W117" s="336" t="s">
        <v>0</v>
      </c>
      <c r="X117" s="123"/>
      <c r="Y117" s="337"/>
      <c r="Z117" s="87">
        <v>1</v>
      </c>
      <c r="AA117" s="88"/>
      <c r="AB117" s="88"/>
      <c r="AC117" s="88"/>
      <c r="AD117" s="90"/>
      <c r="AE117" s="90"/>
      <c r="AF117" s="136"/>
      <c r="AG117" s="338"/>
      <c r="AH117" s="338"/>
      <c r="AI117" s="339"/>
      <c r="AJ117" s="339"/>
      <c r="AK117" s="91"/>
      <c r="AL117" s="92"/>
      <c r="AM117" s="93"/>
      <c r="AN117" s="340"/>
      <c r="AO117" s="341"/>
      <c r="AP117" s="336"/>
      <c r="AQ117" s="342"/>
      <c r="AR117" s="343"/>
      <c r="AS117" s="342"/>
      <c r="AT117" s="94"/>
      <c r="AU117" s="341"/>
      <c r="AV117" s="136"/>
      <c r="AW117" s="339"/>
      <c r="AY117" s="30">
        <v>3487.1023622047246</v>
      </c>
      <c r="AZ117" s="31">
        <f t="shared" si="1"/>
        <v>0</v>
      </c>
    </row>
    <row r="118" spans="1:52" ht="12.75" customHeight="1">
      <c r="A118">
        <v>115</v>
      </c>
      <c r="B118" s="29" t="s">
        <v>5994</v>
      </c>
      <c r="C118" s="104" t="s">
        <v>227</v>
      </c>
      <c r="D118" s="29" t="s">
        <v>1289</v>
      </c>
      <c r="E118" s="29" t="s">
        <v>2536</v>
      </c>
      <c r="F118" s="335"/>
      <c r="G118" s="335"/>
      <c r="H118" s="344"/>
      <c r="I118" s="344"/>
      <c r="J118" s="344"/>
      <c r="K118" s="344"/>
      <c r="L118" s="335"/>
      <c r="M118" s="82" t="s">
        <v>3880</v>
      </c>
      <c r="N118" s="57">
        <v>3445.98031496063</v>
      </c>
      <c r="O118" s="30">
        <v>3445.98031496063</v>
      </c>
      <c r="P118" s="29" t="s">
        <v>3456</v>
      </c>
      <c r="Q118" s="29"/>
      <c r="R118" s="104" t="s">
        <v>227</v>
      </c>
      <c r="S118" s="103" t="s">
        <v>4078</v>
      </c>
      <c r="T118" s="403">
        <v>16310</v>
      </c>
      <c r="U118" s="403">
        <v>-4000</v>
      </c>
      <c r="V118" s="123" t="s">
        <v>1</v>
      </c>
      <c r="W118" s="336" t="s">
        <v>0</v>
      </c>
      <c r="X118" s="123"/>
      <c r="Y118" s="337"/>
      <c r="Z118" s="87">
        <v>1</v>
      </c>
      <c r="AA118" s="88"/>
      <c r="AB118" s="88"/>
      <c r="AC118" s="88"/>
      <c r="AD118" s="90"/>
      <c r="AE118" s="90"/>
      <c r="AF118" s="136"/>
      <c r="AG118" s="338"/>
      <c r="AH118" s="338"/>
      <c r="AI118" s="339"/>
      <c r="AJ118" s="339"/>
      <c r="AK118" s="91"/>
      <c r="AL118" s="92"/>
      <c r="AM118" s="93"/>
      <c r="AN118" s="340"/>
      <c r="AO118" s="341"/>
      <c r="AP118" s="336"/>
      <c r="AQ118" s="342"/>
      <c r="AR118" s="343"/>
      <c r="AS118" s="342"/>
      <c r="AT118" s="94"/>
      <c r="AU118" s="341"/>
      <c r="AV118" s="136"/>
      <c r="AW118" s="339"/>
      <c r="AY118" s="30">
        <v>3445.98031496063</v>
      </c>
      <c r="AZ118" s="31">
        <f t="shared" si="1"/>
        <v>0</v>
      </c>
    </row>
    <row r="119" spans="1:52" ht="12.75" customHeight="1">
      <c r="A119">
        <v>116</v>
      </c>
      <c r="B119" s="29" t="s">
        <v>6483</v>
      </c>
      <c r="C119" s="104" t="s">
        <v>4079</v>
      </c>
      <c r="D119" s="29" t="s">
        <v>1350</v>
      </c>
      <c r="E119" s="29" t="s">
        <v>2475</v>
      </c>
      <c r="F119" s="335"/>
      <c r="G119" s="335"/>
      <c r="H119" s="344"/>
      <c r="I119" s="344"/>
      <c r="J119" s="344"/>
      <c r="K119" s="344"/>
      <c r="L119" s="335"/>
      <c r="M119" s="82" t="s">
        <v>3880</v>
      </c>
      <c r="N119" s="57">
        <v>3562.9881889763778</v>
      </c>
      <c r="O119" s="30">
        <v>3562.9881889763778</v>
      </c>
      <c r="P119" s="29" t="s">
        <v>3859</v>
      </c>
      <c r="Q119" s="29"/>
      <c r="R119" s="104" t="s">
        <v>4079</v>
      </c>
      <c r="S119" s="104" t="s">
        <v>4080</v>
      </c>
      <c r="T119" s="403">
        <v>15480</v>
      </c>
      <c r="U119" s="403">
        <v>-7000</v>
      </c>
      <c r="V119" s="123" t="s">
        <v>1</v>
      </c>
      <c r="W119" s="336" t="s">
        <v>0</v>
      </c>
      <c r="X119" s="123"/>
      <c r="Y119" s="337"/>
      <c r="Z119" s="87">
        <v>1</v>
      </c>
      <c r="AA119" s="88"/>
      <c r="AB119" s="88"/>
      <c r="AC119" s="88"/>
      <c r="AD119" s="90"/>
      <c r="AE119" s="90"/>
      <c r="AF119" s="136"/>
      <c r="AG119" s="338"/>
      <c r="AH119" s="338"/>
      <c r="AI119" s="339"/>
      <c r="AJ119" s="339"/>
      <c r="AK119" s="91"/>
      <c r="AL119" s="92"/>
      <c r="AM119" s="93"/>
      <c r="AN119" s="340"/>
      <c r="AO119" s="341"/>
      <c r="AP119" s="336"/>
      <c r="AQ119" s="342"/>
      <c r="AR119" s="343"/>
      <c r="AS119" s="342"/>
      <c r="AT119" s="94"/>
      <c r="AU119" s="341"/>
      <c r="AV119" s="136"/>
      <c r="AW119" s="339"/>
      <c r="AY119" s="30">
        <v>3562.9881889763778</v>
      </c>
      <c r="AZ119" s="31">
        <f t="shared" si="1"/>
        <v>0</v>
      </c>
    </row>
    <row r="120" spans="1:52" ht="12.75" customHeight="1">
      <c r="A120">
        <v>117</v>
      </c>
      <c r="B120" s="29" t="s">
        <v>6052</v>
      </c>
      <c r="C120" s="104" t="s">
        <v>4081</v>
      </c>
      <c r="D120" s="29" t="s">
        <v>1263</v>
      </c>
      <c r="E120" s="29" t="s">
        <v>2562</v>
      </c>
      <c r="F120" s="335"/>
      <c r="G120" s="335"/>
      <c r="H120" s="344"/>
      <c r="I120" s="344"/>
      <c r="J120" s="344"/>
      <c r="K120" s="344"/>
      <c r="L120" s="335"/>
      <c r="M120" s="82" t="s">
        <v>3880</v>
      </c>
      <c r="N120" s="57">
        <v>4318.6181102362207</v>
      </c>
      <c r="O120" s="30">
        <v>4318.6181102362207</v>
      </c>
      <c r="P120" s="29" t="s">
        <v>3457</v>
      </c>
      <c r="Q120" s="29"/>
      <c r="R120" s="104" t="s">
        <v>4081</v>
      </c>
      <c r="S120" s="103" t="s">
        <v>4082</v>
      </c>
      <c r="T120" s="403">
        <v>13736.32</v>
      </c>
      <c r="U120" s="403">
        <v>9163.0499999999993</v>
      </c>
      <c r="V120" s="123" t="s">
        <v>1</v>
      </c>
      <c r="W120" s="336" t="s">
        <v>0</v>
      </c>
      <c r="X120" s="123"/>
      <c r="Y120" s="337"/>
      <c r="Z120" s="87">
        <v>1</v>
      </c>
      <c r="AA120" s="88"/>
      <c r="AB120" s="88"/>
      <c r="AC120" s="88"/>
      <c r="AD120" s="90"/>
      <c r="AE120" s="90"/>
      <c r="AF120" s="136"/>
      <c r="AG120" s="338"/>
      <c r="AH120" s="338"/>
      <c r="AI120" s="339"/>
      <c r="AJ120" s="339"/>
      <c r="AK120" s="91"/>
      <c r="AL120" s="92"/>
      <c r="AM120" s="93" t="s">
        <v>4053</v>
      </c>
      <c r="AN120" s="340"/>
      <c r="AO120" s="341"/>
      <c r="AP120" s="336"/>
      <c r="AQ120" s="342"/>
      <c r="AR120" s="343"/>
      <c r="AS120" s="342"/>
      <c r="AT120" s="94"/>
      <c r="AU120" s="341"/>
      <c r="AV120" s="136"/>
      <c r="AW120" s="339"/>
      <c r="AY120" s="30">
        <v>4318.6181102362207</v>
      </c>
      <c r="AZ120" s="31">
        <f t="shared" si="1"/>
        <v>0</v>
      </c>
    </row>
    <row r="121" spans="1:52" ht="12.75" customHeight="1">
      <c r="A121">
        <v>118</v>
      </c>
      <c r="B121" s="29" t="s">
        <v>6055</v>
      </c>
      <c r="C121" s="104" t="s">
        <v>3585</v>
      </c>
      <c r="D121" s="29" t="s">
        <v>1217</v>
      </c>
      <c r="E121" s="29" t="s">
        <v>2608</v>
      </c>
      <c r="F121" s="335"/>
      <c r="G121" s="335"/>
      <c r="H121" s="344"/>
      <c r="I121" s="344"/>
      <c r="J121" s="344"/>
      <c r="K121" s="344"/>
      <c r="L121" s="335"/>
      <c r="M121" s="82" t="s">
        <v>3880</v>
      </c>
      <c r="N121" s="57">
        <v>4049.196850393701</v>
      </c>
      <c r="O121" s="30">
        <v>4049.196850393701</v>
      </c>
      <c r="P121" s="29" t="s">
        <v>3457</v>
      </c>
      <c r="Q121" s="29"/>
      <c r="R121" s="104" t="s">
        <v>3585</v>
      </c>
      <c r="S121" s="103" t="s">
        <v>4083</v>
      </c>
      <c r="T121" s="403">
        <v>12877.8</v>
      </c>
      <c r="U121" s="403">
        <v>7677.15</v>
      </c>
      <c r="V121" s="123" t="s">
        <v>1</v>
      </c>
      <c r="W121" s="336" t="s">
        <v>0</v>
      </c>
      <c r="X121" s="123"/>
      <c r="Y121" s="337"/>
      <c r="Z121" s="87">
        <v>1</v>
      </c>
      <c r="AA121" s="88"/>
      <c r="AB121" s="88"/>
      <c r="AC121" s="88"/>
      <c r="AD121" s="90"/>
      <c r="AE121" s="90"/>
      <c r="AF121" s="136"/>
      <c r="AG121" s="338"/>
      <c r="AH121" s="338"/>
      <c r="AI121" s="339"/>
      <c r="AJ121" s="339"/>
      <c r="AK121" s="91"/>
      <c r="AL121" s="92"/>
      <c r="AM121" s="93" t="s">
        <v>4053</v>
      </c>
      <c r="AN121" s="340"/>
      <c r="AO121" s="341"/>
      <c r="AP121" s="336"/>
      <c r="AQ121" s="342"/>
      <c r="AR121" s="343"/>
      <c r="AS121" s="342"/>
      <c r="AT121" s="94"/>
      <c r="AU121" s="341"/>
      <c r="AV121" s="136"/>
      <c r="AW121" s="339"/>
      <c r="AY121" s="30">
        <v>4049.196850393701</v>
      </c>
      <c r="AZ121" s="31">
        <f t="shared" si="1"/>
        <v>0</v>
      </c>
    </row>
    <row r="122" spans="1:52" ht="12.75" customHeight="1">
      <c r="A122">
        <v>119</v>
      </c>
      <c r="B122" s="29" t="s">
        <v>6530</v>
      </c>
      <c r="C122" s="104" t="s">
        <v>4084</v>
      </c>
      <c r="D122" s="29" t="s">
        <v>1258</v>
      </c>
      <c r="E122" s="29" t="s">
        <v>2567</v>
      </c>
      <c r="F122" s="335"/>
      <c r="G122" s="335"/>
      <c r="H122" s="344"/>
      <c r="I122" s="344"/>
      <c r="J122" s="344"/>
      <c r="K122" s="344"/>
      <c r="L122" s="335"/>
      <c r="M122" s="82" t="s">
        <v>3880</v>
      </c>
      <c r="N122" s="57">
        <v>4207.6850393700788</v>
      </c>
      <c r="O122" s="30">
        <v>4207.6850393700788</v>
      </c>
      <c r="P122" s="29" t="s">
        <v>3457</v>
      </c>
      <c r="Q122" s="29"/>
      <c r="R122" s="104" t="s">
        <v>4084</v>
      </c>
      <c r="S122" s="103" t="s">
        <v>4085</v>
      </c>
      <c r="T122" s="403">
        <v>12019.28</v>
      </c>
      <c r="U122" s="403">
        <v>9163.0499999999993</v>
      </c>
      <c r="V122" s="123" t="s">
        <v>1</v>
      </c>
      <c r="W122" s="336" t="s">
        <v>0</v>
      </c>
      <c r="X122" s="123"/>
      <c r="Y122" s="337"/>
      <c r="Z122" s="87">
        <v>1</v>
      </c>
      <c r="AA122" s="88"/>
      <c r="AB122" s="88"/>
      <c r="AC122" s="88"/>
      <c r="AD122" s="90"/>
      <c r="AE122" s="90"/>
      <c r="AF122" s="136"/>
      <c r="AG122" s="338"/>
      <c r="AH122" s="338"/>
      <c r="AI122" s="339"/>
      <c r="AJ122" s="339"/>
      <c r="AK122" s="91"/>
      <c r="AL122" s="92"/>
      <c r="AM122" s="93" t="s">
        <v>4053</v>
      </c>
      <c r="AN122" s="340"/>
      <c r="AO122" s="341"/>
      <c r="AP122" s="336"/>
      <c r="AQ122" s="342"/>
      <c r="AR122" s="343"/>
      <c r="AS122" s="342"/>
      <c r="AT122" s="94"/>
      <c r="AU122" s="341"/>
      <c r="AV122" s="136"/>
      <c r="AW122" s="339"/>
      <c r="AY122" s="30">
        <v>4207.6850393700788</v>
      </c>
      <c r="AZ122" s="31">
        <f t="shared" si="1"/>
        <v>0</v>
      </c>
    </row>
    <row r="123" spans="1:52" ht="12.75" customHeight="1">
      <c r="A123">
        <v>120</v>
      </c>
      <c r="B123" s="29" t="s">
        <v>6049</v>
      </c>
      <c r="C123" s="104" t="s">
        <v>3751</v>
      </c>
      <c r="D123" s="29" t="s">
        <v>1219</v>
      </c>
      <c r="E123" s="29" t="s">
        <v>2606</v>
      </c>
      <c r="F123" s="335"/>
      <c r="G123" s="335"/>
      <c r="H123" s="344"/>
      <c r="I123" s="344"/>
      <c r="J123" s="344"/>
      <c r="K123" s="344"/>
      <c r="L123" s="335"/>
      <c r="M123" s="82" t="s">
        <v>3880</v>
      </c>
      <c r="N123" s="57">
        <v>4165.5866141732286</v>
      </c>
      <c r="O123" s="30">
        <v>4165.5866141732286</v>
      </c>
      <c r="P123" s="29" t="s">
        <v>3457</v>
      </c>
      <c r="Q123" s="29"/>
      <c r="R123" s="104" t="s">
        <v>3751</v>
      </c>
      <c r="S123" s="103" t="s">
        <v>4086</v>
      </c>
      <c r="T123" s="403">
        <v>12877.8</v>
      </c>
      <c r="U123" s="403">
        <v>8667.75</v>
      </c>
      <c r="V123" s="123" t="s">
        <v>1</v>
      </c>
      <c r="W123" s="336" t="s">
        <v>0</v>
      </c>
      <c r="X123" s="123"/>
      <c r="Y123" s="337"/>
      <c r="Z123" s="87">
        <v>1</v>
      </c>
      <c r="AA123" s="88"/>
      <c r="AB123" s="88"/>
      <c r="AC123" s="88"/>
      <c r="AD123" s="90"/>
      <c r="AE123" s="90"/>
      <c r="AF123" s="136"/>
      <c r="AG123" s="338"/>
      <c r="AH123" s="338"/>
      <c r="AI123" s="339"/>
      <c r="AJ123" s="339"/>
      <c r="AK123" s="91"/>
      <c r="AL123" s="92"/>
      <c r="AM123" s="93" t="s">
        <v>4053</v>
      </c>
      <c r="AN123" s="340"/>
      <c r="AO123" s="341"/>
      <c r="AP123" s="336"/>
      <c r="AQ123" s="342"/>
      <c r="AR123" s="343"/>
      <c r="AS123" s="342"/>
      <c r="AT123" s="94"/>
      <c r="AU123" s="341"/>
      <c r="AV123" s="136"/>
      <c r="AW123" s="339"/>
      <c r="AY123" s="30">
        <v>4165.5866141732286</v>
      </c>
      <c r="AZ123" s="31">
        <f t="shared" si="1"/>
        <v>0</v>
      </c>
    </row>
    <row r="124" spans="1:52" ht="12.75" customHeight="1">
      <c r="A124">
        <v>121</v>
      </c>
      <c r="B124" s="29" t="s">
        <v>6053</v>
      </c>
      <c r="C124" s="104" t="s">
        <v>3755</v>
      </c>
      <c r="D124" s="29" t="s">
        <v>1255</v>
      </c>
      <c r="E124" s="29" t="s">
        <v>2570</v>
      </c>
      <c r="F124" s="335"/>
      <c r="G124" s="335"/>
      <c r="H124" s="344"/>
      <c r="I124" s="344"/>
      <c r="J124" s="344"/>
      <c r="K124" s="344"/>
      <c r="L124" s="335"/>
      <c r="M124" s="82" t="s">
        <v>3880</v>
      </c>
      <c r="N124" s="57">
        <v>4276.5590551181103</v>
      </c>
      <c r="O124" s="30">
        <v>4276.5590551181103</v>
      </c>
      <c r="P124" s="29" t="s">
        <v>3457</v>
      </c>
      <c r="Q124" s="29"/>
      <c r="R124" s="104" t="s">
        <v>3755</v>
      </c>
      <c r="S124" s="103" t="s">
        <v>4087</v>
      </c>
      <c r="T124" s="403">
        <v>8585.2000000000007</v>
      </c>
      <c r="U124" s="403">
        <v>9163.0499999999993</v>
      </c>
      <c r="V124" s="123" t="s">
        <v>1</v>
      </c>
      <c r="W124" s="336" t="s">
        <v>0</v>
      </c>
      <c r="X124" s="123"/>
      <c r="Y124" s="337"/>
      <c r="Z124" s="87">
        <v>1</v>
      </c>
      <c r="AA124" s="88"/>
      <c r="AB124" s="88"/>
      <c r="AC124" s="88"/>
      <c r="AD124" s="90"/>
      <c r="AE124" s="90"/>
      <c r="AF124" s="136"/>
      <c r="AG124" s="338"/>
      <c r="AH124" s="338"/>
      <c r="AI124" s="339"/>
      <c r="AJ124" s="339"/>
      <c r="AK124" s="91"/>
      <c r="AL124" s="92"/>
      <c r="AM124" s="93" t="s">
        <v>4053</v>
      </c>
      <c r="AN124" s="340"/>
      <c r="AO124" s="341"/>
      <c r="AP124" s="336"/>
      <c r="AQ124" s="342"/>
      <c r="AR124" s="343"/>
      <c r="AS124" s="342"/>
      <c r="AT124" s="94"/>
      <c r="AU124" s="341"/>
      <c r="AV124" s="136"/>
      <c r="AW124" s="339"/>
      <c r="AY124" s="30">
        <v>4276.5590551181103</v>
      </c>
      <c r="AZ124" s="31">
        <f t="shared" si="1"/>
        <v>0</v>
      </c>
    </row>
    <row r="125" spans="1:52" ht="12.75" customHeight="1">
      <c r="A125">
        <v>122</v>
      </c>
      <c r="B125" s="29" t="s">
        <v>6000</v>
      </c>
      <c r="C125" s="104" t="s">
        <v>3596</v>
      </c>
      <c r="D125" s="29" t="s">
        <v>1378</v>
      </c>
      <c r="E125" s="29" t="s">
        <v>2447</v>
      </c>
      <c r="F125" s="335"/>
      <c r="G125" s="335"/>
      <c r="H125" s="344"/>
      <c r="I125" s="344"/>
      <c r="J125" s="344"/>
      <c r="K125" s="344"/>
      <c r="L125" s="335"/>
      <c r="M125" s="82" t="s">
        <v>3880</v>
      </c>
      <c r="N125" s="57">
        <v>3407.2047244094492</v>
      </c>
      <c r="O125" s="30">
        <v>3407.2047244094492</v>
      </c>
      <c r="P125" s="29" t="s">
        <v>3862</v>
      </c>
      <c r="Q125" s="29"/>
      <c r="R125" s="104" t="s">
        <v>3596</v>
      </c>
      <c r="S125" s="103" t="s">
        <v>4088</v>
      </c>
      <c r="T125" s="403">
        <v>8585.2000000000007</v>
      </c>
      <c r="U125" s="403">
        <v>10153.65</v>
      </c>
      <c r="V125" s="123" t="s">
        <v>1</v>
      </c>
      <c r="W125" s="336" t="s">
        <v>0</v>
      </c>
      <c r="X125" s="123"/>
      <c r="Y125" s="337"/>
      <c r="Z125" s="87">
        <v>1</v>
      </c>
      <c r="AA125" s="88"/>
      <c r="AB125" s="88"/>
      <c r="AC125" s="88"/>
      <c r="AD125" s="90"/>
      <c r="AE125" s="90"/>
      <c r="AF125" s="136"/>
      <c r="AG125" s="338"/>
      <c r="AH125" s="338"/>
      <c r="AI125" s="339"/>
      <c r="AJ125" s="339"/>
      <c r="AK125" s="91"/>
      <c r="AL125" s="92"/>
      <c r="AM125" s="93"/>
      <c r="AN125" s="340"/>
      <c r="AO125" s="341"/>
      <c r="AP125" s="336"/>
      <c r="AQ125" s="342"/>
      <c r="AR125" s="343"/>
      <c r="AS125" s="342"/>
      <c r="AT125" s="94"/>
      <c r="AU125" s="341"/>
      <c r="AV125" s="136"/>
      <c r="AW125" s="339"/>
      <c r="AY125" s="30">
        <v>3407.2047244094492</v>
      </c>
      <c r="AZ125" s="31">
        <f t="shared" si="1"/>
        <v>0</v>
      </c>
    </row>
    <row r="126" spans="1:52" ht="12.75" customHeight="1">
      <c r="A126">
        <v>123</v>
      </c>
      <c r="B126" s="29" t="s">
        <v>6054</v>
      </c>
      <c r="C126" s="104" t="s">
        <v>3586</v>
      </c>
      <c r="D126" s="29" t="s">
        <v>1218</v>
      </c>
      <c r="E126" s="29" t="s">
        <v>2607</v>
      </c>
      <c r="F126" s="335"/>
      <c r="G126" s="335"/>
      <c r="H126" s="344"/>
      <c r="I126" s="344"/>
      <c r="J126" s="344"/>
      <c r="K126" s="344"/>
      <c r="L126" s="335"/>
      <c r="M126" s="82" t="s">
        <v>3880</v>
      </c>
      <c r="N126" s="57">
        <v>4341.4251968503941</v>
      </c>
      <c r="O126" s="30">
        <v>4341.4251968503941</v>
      </c>
      <c r="P126" s="29" t="s">
        <v>3457</v>
      </c>
      <c r="Q126" s="29"/>
      <c r="R126" s="104" t="s">
        <v>3586</v>
      </c>
      <c r="S126" s="103" t="s">
        <v>4089</v>
      </c>
      <c r="T126" s="403">
        <v>11160.76</v>
      </c>
      <c r="U126" s="403">
        <v>7677.15</v>
      </c>
      <c r="V126" s="123" t="s">
        <v>1</v>
      </c>
      <c r="W126" s="336" t="s">
        <v>0</v>
      </c>
      <c r="X126" s="123"/>
      <c r="Y126" s="337"/>
      <c r="Z126" s="87">
        <v>1</v>
      </c>
      <c r="AA126" s="88"/>
      <c r="AB126" s="88"/>
      <c r="AC126" s="88"/>
      <c r="AD126" s="90"/>
      <c r="AE126" s="90"/>
      <c r="AF126" s="136"/>
      <c r="AG126" s="338"/>
      <c r="AH126" s="338"/>
      <c r="AI126" s="339"/>
      <c r="AJ126" s="339"/>
      <c r="AK126" s="91"/>
      <c r="AL126" s="92"/>
      <c r="AM126" s="93" t="s">
        <v>4053</v>
      </c>
      <c r="AN126" s="340"/>
      <c r="AO126" s="341"/>
      <c r="AP126" s="336"/>
      <c r="AQ126" s="342"/>
      <c r="AR126" s="343"/>
      <c r="AS126" s="342"/>
      <c r="AT126" s="94"/>
      <c r="AU126" s="341"/>
      <c r="AV126" s="136"/>
      <c r="AW126" s="339"/>
      <c r="AY126" s="30">
        <v>4341.4251968503941</v>
      </c>
      <c r="AZ126" s="31">
        <f t="shared" si="1"/>
        <v>0</v>
      </c>
    </row>
    <row r="127" spans="1:52" ht="12.75" customHeight="1">
      <c r="A127">
        <v>124</v>
      </c>
      <c r="B127" s="29" t="s">
        <v>6045</v>
      </c>
      <c r="C127" s="104" t="s">
        <v>3752</v>
      </c>
      <c r="D127" s="29" t="s">
        <v>1619</v>
      </c>
      <c r="E127" s="29" t="s">
        <v>2206</v>
      </c>
      <c r="F127" s="335"/>
      <c r="G127" s="335"/>
      <c r="H127" s="344"/>
      <c r="I127" s="344"/>
      <c r="J127" s="344"/>
      <c r="K127" s="344"/>
      <c r="L127" s="335"/>
      <c r="M127" s="82" t="s">
        <v>3880</v>
      </c>
      <c r="N127" s="57">
        <v>11338.503937007874</v>
      </c>
      <c r="O127" s="30">
        <v>11338.503937007874</v>
      </c>
      <c r="P127" s="29" t="s">
        <v>3459</v>
      </c>
      <c r="Q127" s="29"/>
      <c r="R127" s="104" t="s">
        <v>3752</v>
      </c>
      <c r="S127" s="103" t="s">
        <v>4090</v>
      </c>
      <c r="T127" s="403">
        <v>11160.76</v>
      </c>
      <c r="U127" s="403">
        <v>8667.75</v>
      </c>
      <c r="V127" s="123" t="s">
        <v>1</v>
      </c>
      <c r="W127" s="336" t="s">
        <v>0</v>
      </c>
      <c r="X127" s="123"/>
      <c r="Y127" s="337"/>
      <c r="Z127" s="87">
        <v>1</v>
      </c>
      <c r="AA127" s="88"/>
      <c r="AB127" s="88"/>
      <c r="AC127" s="88"/>
      <c r="AD127" s="90"/>
      <c r="AE127" s="90"/>
      <c r="AF127" s="136"/>
      <c r="AG127" s="338"/>
      <c r="AH127" s="338"/>
      <c r="AI127" s="339"/>
      <c r="AJ127" s="339"/>
      <c r="AK127" s="91"/>
      <c r="AL127" s="92"/>
      <c r="AM127" s="93" t="s">
        <v>4489</v>
      </c>
      <c r="AN127" s="340"/>
      <c r="AO127" s="341"/>
      <c r="AP127" s="336"/>
      <c r="AQ127" s="342"/>
      <c r="AR127" s="343"/>
      <c r="AS127" s="342"/>
      <c r="AT127" s="94"/>
      <c r="AU127" s="341"/>
      <c r="AV127" s="136"/>
      <c r="AW127" s="339"/>
      <c r="AY127" s="30">
        <v>11338.503937007874</v>
      </c>
      <c r="AZ127" s="31">
        <f t="shared" si="1"/>
        <v>0</v>
      </c>
    </row>
    <row r="128" spans="1:52" ht="12.75" customHeight="1">
      <c r="A128">
        <v>125</v>
      </c>
      <c r="B128" s="29" t="s">
        <v>5996</v>
      </c>
      <c r="C128" s="104" t="s">
        <v>3583</v>
      </c>
      <c r="D128" s="29" t="s">
        <v>1424</v>
      </c>
      <c r="E128" s="29" t="s">
        <v>2401</v>
      </c>
      <c r="F128" s="335"/>
      <c r="G128" s="335"/>
      <c r="H128" s="344"/>
      <c r="I128" s="344"/>
      <c r="J128" s="344"/>
      <c r="K128" s="344"/>
      <c r="L128" s="335"/>
      <c r="M128" s="82" t="s">
        <v>3880</v>
      </c>
      <c r="N128" s="57">
        <v>3644.8267716535433</v>
      </c>
      <c r="O128" s="30">
        <v>3644.8267716535433</v>
      </c>
      <c r="P128" s="29" t="s">
        <v>3860</v>
      </c>
      <c r="Q128" s="29"/>
      <c r="R128" s="104" t="s">
        <v>3583</v>
      </c>
      <c r="S128" s="103" t="s">
        <v>4091</v>
      </c>
      <c r="T128" s="403">
        <v>6868.16</v>
      </c>
      <c r="U128" s="403">
        <v>7181.85</v>
      </c>
      <c r="V128" s="123" t="s">
        <v>1</v>
      </c>
      <c r="W128" s="336" t="s">
        <v>0</v>
      </c>
      <c r="X128" s="123"/>
      <c r="Y128" s="337"/>
      <c r="Z128" s="87">
        <v>1</v>
      </c>
      <c r="AA128" s="88"/>
      <c r="AB128" s="88"/>
      <c r="AC128" s="88"/>
      <c r="AD128" s="90"/>
      <c r="AE128" s="90"/>
      <c r="AF128" s="136"/>
      <c r="AG128" s="338"/>
      <c r="AH128" s="338"/>
      <c r="AI128" s="339"/>
      <c r="AJ128" s="339"/>
      <c r="AK128" s="91"/>
      <c r="AL128" s="92"/>
      <c r="AM128" s="93"/>
      <c r="AN128" s="340"/>
      <c r="AO128" s="341"/>
      <c r="AP128" s="336"/>
      <c r="AQ128" s="342"/>
      <c r="AR128" s="343"/>
      <c r="AS128" s="342"/>
      <c r="AT128" s="94"/>
      <c r="AU128" s="341"/>
      <c r="AV128" s="136"/>
      <c r="AW128" s="339"/>
      <c r="AY128" s="30">
        <v>3644.8267716535433</v>
      </c>
      <c r="AZ128" s="31">
        <f t="shared" si="1"/>
        <v>0</v>
      </c>
    </row>
    <row r="129" spans="1:52" ht="12.75" customHeight="1">
      <c r="A129">
        <v>126</v>
      </c>
      <c r="B129" s="29" t="s">
        <v>5997</v>
      </c>
      <c r="C129" s="104" t="s">
        <v>4092</v>
      </c>
      <c r="D129" s="29" t="s">
        <v>1374</v>
      </c>
      <c r="E129" s="29" t="s">
        <v>2451</v>
      </c>
      <c r="F129" s="335"/>
      <c r="G129" s="335"/>
      <c r="H129" s="344"/>
      <c r="I129" s="344"/>
      <c r="J129" s="344"/>
      <c r="K129" s="344"/>
      <c r="L129" s="335"/>
      <c r="M129" s="82" t="s">
        <v>3880</v>
      </c>
      <c r="N129" s="57">
        <v>3555.5511811023625</v>
      </c>
      <c r="O129" s="30">
        <v>3555.5511811023625</v>
      </c>
      <c r="P129" s="29" t="s">
        <v>3859</v>
      </c>
      <c r="Q129" s="29"/>
      <c r="R129" s="104" t="s">
        <v>4092</v>
      </c>
      <c r="S129" s="103" t="s">
        <v>4093</v>
      </c>
      <c r="T129" s="403">
        <v>10302.24</v>
      </c>
      <c r="U129" s="403">
        <v>7181.85</v>
      </c>
      <c r="V129" s="123" t="s">
        <v>1</v>
      </c>
      <c r="W129" s="336" t="s">
        <v>0</v>
      </c>
      <c r="X129" s="123"/>
      <c r="Y129" s="337"/>
      <c r="Z129" s="87">
        <v>1</v>
      </c>
      <c r="AA129" s="88"/>
      <c r="AB129" s="88"/>
      <c r="AC129" s="88"/>
      <c r="AD129" s="90"/>
      <c r="AE129" s="90"/>
      <c r="AF129" s="136"/>
      <c r="AG129" s="338"/>
      <c r="AH129" s="338"/>
      <c r="AI129" s="339"/>
      <c r="AJ129" s="339"/>
      <c r="AK129" s="91"/>
      <c r="AL129" s="92"/>
      <c r="AM129" s="93"/>
      <c r="AN129" s="340"/>
      <c r="AO129" s="341"/>
      <c r="AP129" s="336"/>
      <c r="AQ129" s="342"/>
      <c r="AR129" s="343"/>
      <c r="AS129" s="342"/>
      <c r="AT129" s="94"/>
      <c r="AU129" s="341"/>
      <c r="AV129" s="136"/>
      <c r="AW129" s="339"/>
      <c r="AY129" s="30">
        <v>3555.5511811023625</v>
      </c>
      <c r="AZ129" s="31">
        <f t="shared" si="1"/>
        <v>0</v>
      </c>
    </row>
    <row r="130" spans="1:52" ht="12.75" customHeight="1">
      <c r="A130">
        <v>127</v>
      </c>
      <c r="B130" s="29" t="s">
        <v>6046</v>
      </c>
      <c r="C130" s="104" t="s">
        <v>4094</v>
      </c>
      <c r="D130" s="29" t="s">
        <v>1621</v>
      </c>
      <c r="E130" s="29" t="s">
        <v>2204</v>
      </c>
      <c r="F130" s="335"/>
      <c r="G130" s="335"/>
      <c r="H130" s="344"/>
      <c r="I130" s="344"/>
      <c r="J130" s="344"/>
      <c r="K130" s="344"/>
      <c r="L130" s="335"/>
      <c r="M130" s="82" t="s">
        <v>3880</v>
      </c>
      <c r="N130" s="57">
        <v>11128.582677165356</v>
      </c>
      <c r="O130" s="30">
        <v>11128.582677165356</v>
      </c>
      <c r="P130" s="29" t="s">
        <v>3459</v>
      </c>
      <c r="Q130" s="29"/>
      <c r="R130" s="104" t="s">
        <v>4094</v>
      </c>
      <c r="S130" s="103" t="s">
        <v>4095</v>
      </c>
      <c r="T130" s="403">
        <v>10302.24</v>
      </c>
      <c r="U130" s="403">
        <v>9163.0499999999993</v>
      </c>
      <c r="V130" s="123" t="s">
        <v>1</v>
      </c>
      <c r="W130" s="336" t="s">
        <v>0</v>
      </c>
      <c r="X130" s="123"/>
      <c r="Y130" s="337"/>
      <c r="Z130" s="87">
        <v>1</v>
      </c>
      <c r="AA130" s="88"/>
      <c r="AB130" s="88"/>
      <c r="AC130" s="88"/>
      <c r="AD130" s="90"/>
      <c r="AE130" s="90"/>
      <c r="AF130" s="136"/>
      <c r="AG130" s="338"/>
      <c r="AH130" s="338"/>
      <c r="AI130" s="339"/>
      <c r="AJ130" s="339"/>
      <c r="AK130" s="91"/>
      <c r="AL130" s="92"/>
      <c r="AM130" s="93" t="s">
        <v>4489</v>
      </c>
      <c r="AN130" s="340"/>
      <c r="AO130" s="341"/>
      <c r="AP130" s="336"/>
      <c r="AQ130" s="342"/>
      <c r="AR130" s="343"/>
      <c r="AS130" s="342"/>
      <c r="AT130" s="94"/>
      <c r="AU130" s="341"/>
      <c r="AV130" s="136"/>
      <c r="AW130" s="339"/>
      <c r="AY130" s="30">
        <v>11128.582677165356</v>
      </c>
      <c r="AZ130" s="31">
        <f t="shared" si="1"/>
        <v>0</v>
      </c>
    </row>
    <row r="131" spans="1:52" ht="12.75" customHeight="1">
      <c r="A131">
        <v>128</v>
      </c>
      <c r="B131" s="29" t="s">
        <v>5998</v>
      </c>
      <c r="C131" s="104" t="s">
        <v>4096</v>
      </c>
      <c r="D131" s="29" t="s">
        <v>1380</v>
      </c>
      <c r="E131" s="29" t="s">
        <v>2445</v>
      </c>
      <c r="F131" s="335"/>
      <c r="G131" s="335"/>
      <c r="H131" s="344"/>
      <c r="I131" s="344"/>
      <c r="J131" s="344"/>
      <c r="K131" s="344"/>
      <c r="L131" s="335"/>
      <c r="M131" s="82" t="s">
        <v>3880</v>
      </c>
      <c r="N131" s="57">
        <v>3363.8582677165355</v>
      </c>
      <c r="O131" s="30">
        <v>3363.8582677165355</v>
      </c>
      <c r="P131" s="29" t="s">
        <v>3862</v>
      </c>
      <c r="Q131" s="29"/>
      <c r="R131" s="104" t="s">
        <v>4096</v>
      </c>
      <c r="S131" s="103" t="s">
        <v>4097</v>
      </c>
      <c r="T131" s="403">
        <v>7726.68</v>
      </c>
      <c r="U131" s="403">
        <v>8667.75</v>
      </c>
      <c r="V131" s="123" t="s">
        <v>1</v>
      </c>
      <c r="W131" s="336" t="s">
        <v>0</v>
      </c>
      <c r="X131" s="123"/>
      <c r="Y131" s="337"/>
      <c r="Z131" s="87">
        <v>1</v>
      </c>
      <c r="AA131" s="88"/>
      <c r="AB131" s="88"/>
      <c r="AC131" s="88"/>
      <c r="AD131" s="90"/>
      <c r="AE131" s="90"/>
      <c r="AF131" s="136"/>
      <c r="AG131" s="338"/>
      <c r="AH131" s="338"/>
      <c r="AI131" s="339"/>
      <c r="AJ131" s="339"/>
      <c r="AK131" s="91"/>
      <c r="AL131" s="92"/>
      <c r="AM131" s="93"/>
      <c r="AN131" s="340"/>
      <c r="AO131" s="341"/>
      <c r="AP131" s="336"/>
      <c r="AQ131" s="342"/>
      <c r="AR131" s="343"/>
      <c r="AS131" s="342"/>
      <c r="AT131" s="94"/>
      <c r="AU131" s="341"/>
      <c r="AV131" s="136"/>
      <c r="AW131" s="339"/>
      <c r="AY131" s="30">
        <v>3363.8582677165355</v>
      </c>
      <c r="AZ131" s="31">
        <f t="shared" si="1"/>
        <v>0</v>
      </c>
    </row>
    <row r="132" spans="1:52" ht="12.75" customHeight="1">
      <c r="A132">
        <v>129</v>
      </c>
      <c r="B132" s="29" t="s">
        <v>5995</v>
      </c>
      <c r="C132" s="104" t="s">
        <v>4098</v>
      </c>
      <c r="D132" s="29" t="s">
        <v>1429</v>
      </c>
      <c r="E132" s="29" t="s">
        <v>2396</v>
      </c>
      <c r="F132" s="335"/>
      <c r="G132" s="335"/>
      <c r="H132" s="344"/>
      <c r="I132" s="344"/>
      <c r="J132" s="344"/>
      <c r="K132" s="344"/>
      <c r="L132" s="335"/>
      <c r="M132" s="82" t="s">
        <v>3880</v>
      </c>
      <c r="N132" s="57">
        <v>3444.6889763779527</v>
      </c>
      <c r="O132" s="30">
        <v>3444.6889763779527</v>
      </c>
      <c r="P132" s="29" t="s">
        <v>3859</v>
      </c>
      <c r="Q132" s="29"/>
      <c r="R132" s="104" t="s">
        <v>4098</v>
      </c>
      <c r="S132" s="103" t="s">
        <v>4099</v>
      </c>
      <c r="T132" s="403">
        <v>10302.24</v>
      </c>
      <c r="U132" s="403">
        <v>10153.65</v>
      </c>
      <c r="V132" s="123" t="s">
        <v>1</v>
      </c>
      <c r="W132" s="336" t="s">
        <v>0</v>
      </c>
      <c r="X132" s="123"/>
      <c r="Y132" s="337"/>
      <c r="Z132" s="87">
        <v>1</v>
      </c>
      <c r="AA132" s="88"/>
      <c r="AB132" s="88"/>
      <c r="AC132" s="88"/>
      <c r="AD132" s="90"/>
      <c r="AE132" s="90"/>
      <c r="AF132" s="136"/>
      <c r="AG132" s="338"/>
      <c r="AH132" s="338"/>
      <c r="AI132" s="339"/>
      <c r="AJ132" s="339"/>
      <c r="AK132" s="91"/>
      <c r="AL132" s="92"/>
      <c r="AM132" s="93"/>
      <c r="AN132" s="340"/>
      <c r="AO132" s="341"/>
      <c r="AP132" s="336"/>
      <c r="AQ132" s="342"/>
      <c r="AR132" s="343"/>
      <c r="AS132" s="342"/>
      <c r="AT132" s="94"/>
      <c r="AU132" s="341"/>
      <c r="AV132" s="136"/>
      <c r="AW132" s="339"/>
      <c r="AY132" s="30">
        <v>3444.6889763779527</v>
      </c>
      <c r="AZ132" s="31">
        <f t="shared" ref="AZ132:AZ195" si="2">-AY132+O132</f>
        <v>0</v>
      </c>
    </row>
    <row r="133" spans="1:52" ht="12.75" customHeight="1">
      <c r="A133">
        <v>130</v>
      </c>
      <c r="B133" s="29" t="s">
        <v>5999</v>
      </c>
      <c r="C133" s="104" t="s">
        <v>3590</v>
      </c>
      <c r="D133" s="29" t="s">
        <v>1425</v>
      </c>
      <c r="E133" s="29" t="s">
        <v>2400</v>
      </c>
      <c r="F133" s="335"/>
      <c r="G133" s="335"/>
      <c r="H133" s="344"/>
      <c r="I133" s="344"/>
      <c r="J133" s="344"/>
      <c r="K133" s="344"/>
      <c r="L133" s="335"/>
      <c r="M133" s="82" t="s">
        <v>3880</v>
      </c>
      <c r="N133" s="57">
        <v>3625.0039370078744</v>
      </c>
      <c r="O133" s="30">
        <v>3625.0039370078744</v>
      </c>
      <c r="P133" s="29" t="s">
        <v>3860</v>
      </c>
      <c r="Q133" s="29"/>
      <c r="R133" s="104" t="s">
        <v>3590</v>
      </c>
      <c r="S133" s="103" t="s">
        <v>4100</v>
      </c>
      <c r="T133" s="403">
        <v>6868.16</v>
      </c>
      <c r="U133" s="403">
        <v>8172.45</v>
      </c>
      <c r="V133" s="123" t="s">
        <v>1</v>
      </c>
      <c r="W133" s="336" t="s">
        <v>0</v>
      </c>
      <c r="X133" s="123"/>
      <c r="Y133" s="337"/>
      <c r="Z133" s="87">
        <v>1</v>
      </c>
      <c r="AA133" s="88"/>
      <c r="AB133" s="88"/>
      <c r="AC133" s="88"/>
      <c r="AD133" s="90"/>
      <c r="AE133" s="90"/>
      <c r="AF133" s="136"/>
      <c r="AG133" s="338"/>
      <c r="AH133" s="338"/>
      <c r="AI133" s="339"/>
      <c r="AJ133" s="339"/>
      <c r="AK133" s="91"/>
      <c r="AL133" s="92"/>
      <c r="AM133" s="93"/>
      <c r="AN133" s="340"/>
      <c r="AO133" s="341"/>
      <c r="AP133" s="336"/>
      <c r="AQ133" s="342"/>
      <c r="AR133" s="343"/>
      <c r="AS133" s="342"/>
      <c r="AT133" s="94"/>
      <c r="AU133" s="341"/>
      <c r="AV133" s="136"/>
      <c r="AW133" s="339"/>
      <c r="AY133" s="30">
        <v>3625.0039370078744</v>
      </c>
      <c r="AZ133" s="31">
        <f t="shared" si="2"/>
        <v>0</v>
      </c>
    </row>
    <row r="134" spans="1:52" ht="12.75" customHeight="1">
      <c r="A134">
        <v>131</v>
      </c>
      <c r="B134" s="29" t="s">
        <v>6050</v>
      </c>
      <c r="C134" s="104" t="s">
        <v>3587</v>
      </c>
      <c r="D134" s="29" t="s">
        <v>1257</v>
      </c>
      <c r="E134" s="29" t="s">
        <v>2568</v>
      </c>
      <c r="F134" s="335"/>
      <c r="G134" s="335"/>
      <c r="H134" s="344"/>
      <c r="I134" s="344"/>
      <c r="J134" s="344"/>
      <c r="K134" s="344"/>
      <c r="L134" s="335"/>
      <c r="M134" s="82" t="s">
        <v>3880</v>
      </c>
      <c r="N134" s="57">
        <v>4162.4724409448818</v>
      </c>
      <c r="O134" s="30">
        <v>4162.4724409448818</v>
      </c>
      <c r="P134" s="29" t="s">
        <v>3457</v>
      </c>
      <c r="Q134" s="29"/>
      <c r="R134" s="104" t="s">
        <v>3587</v>
      </c>
      <c r="S134" s="103" t="s">
        <v>4101</v>
      </c>
      <c r="T134" s="403">
        <v>9443.7199999999993</v>
      </c>
      <c r="U134" s="403">
        <v>7677.15</v>
      </c>
      <c r="V134" s="123" t="s">
        <v>1</v>
      </c>
      <c r="W134" s="336" t="s">
        <v>0</v>
      </c>
      <c r="X134" s="123"/>
      <c r="Y134" s="337"/>
      <c r="Z134" s="87">
        <v>1</v>
      </c>
      <c r="AA134" s="88"/>
      <c r="AB134" s="88"/>
      <c r="AC134" s="88"/>
      <c r="AD134" s="90"/>
      <c r="AE134" s="90"/>
      <c r="AF134" s="136"/>
      <c r="AG134" s="338"/>
      <c r="AH134" s="338"/>
      <c r="AI134" s="339"/>
      <c r="AJ134" s="339"/>
      <c r="AK134" s="91"/>
      <c r="AL134" s="92"/>
      <c r="AM134" s="93" t="s">
        <v>4053</v>
      </c>
      <c r="AN134" s="340"/>
      <c r="AO134" s="341"/>
      <c r="AP134" s="336"/>
      <c r="AQ134" s="342"/>
      <c r="AR134" s="343"/>
      <c r="AS134" s="342"/>
      <c r="AT134" s="94"/>
      <c r="AU134" s="341"/>
      <c r="AV134" s="136"/>
      <c r="AW134" s="339"/>
      <c r="AY134" s="30">
        <v>4162.4724409448818</v>
      </c>
      <c r="AZ134" s="31">
        <f t="shared" si="2"/>
        <v>0</v>
      </c>
    </row>
    <row r="135" spans="1:52" ht="12.75" customHeight="1">
      <c r="A135">
        <v>132</v>
      </c>
      <c r="B135" s="29" t="s">
        <v>6051</v>
      </c>
      <c r="C135" s="104" t="s">
        <v>4102</v>
      </c>
      <c r="D135" s="29" t="s">
        <v>1253</v>
      </c>
      <c r="E135" s="29" t="s">
        <v>2572</v>
      </c>
      <c r="F135" s="335"/>
      <c r="G135" s="335"/>
      <c r="H135" s="344"/>
      <c r="I135" s="344"/>
      <c r="J135" s="344"/>
      <c r="K135" s="344"/>
      <c r="L135" s="335"/>
      <c r="M135" s="82" t="s">
        <v>3880</v>
      </c>
      <c r="N135" s="57">
        <v>4368.5196850393704</v>
      </c>
      <c r="O135" s="30">
        <v>4368.5196850393704</v>
      </c>
      <c r="P135" s="29" t="s">
        <v>3457</v>
      </c>
      <c r="Q135" s="29"/>
      <c r="R135" s="104" t="s">
        <v>4102</v>
      </c>
      <c r="S135" s="103" t="s">
        <v>4103</v>
      </c>
      <c r="T135" s="403">
        <v>9443.7199999999993</v>
      </c>
      <c r="U135" s="403">
        <v>10648.95</v>
      </c>
      <c r="V135" s="123" t="s">
        <v>1</v>
      </c>
      <c r="W135" s="336" t="s">
        <v>0</v>
      </c>
      <c r="X135" s="123"/>
      <c r="Y135" s="337"/>
      <c r="Z135" s="87">
        <v>1</v>
      </c>
      <c r="AA135" s="88"/>
      <c r="AB135" s="88"/>
      <c r="AC135" s="88"/>
      <c r="AD135" s="90"/>
      <c r="AE135" s="90"/>
      <c r="AF135" s="136"/>
      <c r="AG135" s="338"/>
      <c r="AH135" s="338"/>
      <c r="AI135" s="339"/>
      <c r="AJ135" s="339"/>
      <c r="AK135" s="91"/>
      <c r="AL135" s="92"/>
      <c r="AM135" s="93" t="s">
        <v>4053</v>
      </c>
      <c r="AN135" s="340"/>
      <c r="AO135" s="341"/>
      <c r="AP135" s="336"/>
      <c r="AQ135" s="342"/>
      <c r="AR135" s="343"/>
      <c r="AS135" s="342"/>
      <c r="AT135" s="94"/>
      <c r="AU135" s="341"/>
      <c r="AV135" s="136"/>
      <c r="AW135" s="339"/>
      <c r="AY135" s="30">
        <v>4368.5196850393704</v>
      </c>
      <c r="AZ135" s="31">
        <f t="shared" si="2"/>
        <v>0</v>
      </c>
    </row>
    <row r="136" spans="1:52" ht="12.75" customHeight="1">
      <c r="A136">
        <v>133</v>
      </c>
      <c r="B136" s="29" t="s">
        <v>6455</v>
      </c>
      <c r="C136" s="104" t="s">
        <v>4104</v>
      </c>
      <c r="D136" s="29" t="s">
        <v>1254</v>
      </c>
      <c r="E136" s="29" t="s">
        <v>2571</v>
      </c>
      <c r="F136" s="335"/>
      <c r="G136" s="335"/>
      <c r="H136" s="344"/>
      <c r="I136" s="344"/>
      <c r="J136" s="344"/>
      <c r="K136" s="344"/>
      <c r="L136" s="335"/>
      <c r="M136" s="82" t="s">
        <v>3880</v>
      </c>
      <c r="N136" s="57">
        <v>4298.4330708661419</v>
      </c>
      <c r="O136" s="30">
        <v>4298.4330708661419</v>
      </c>
      <c r="P136" s="29" t="s">
        <v>3457</v>
      </c>
      <c r="Q136" s="29"/>
      <c r="R136" s="104" t="s">
        <v>4104</v>
      </c>
      <c r="S136" s="103" t="s">
        <v>4105</v>
      </c>
      <c r="T136" s="403">
        <v>7726.68</v>
      </c>
      <c r="U136" s="403">
        <v>9658.35</v>
      </c>
      <c r="V136" s="123" t="s">
        <v>1</v>
      </c>
      <c r="W136" s="336" t="s">
        <v>0</v>
      </c>
      <c r="X136" s="123"/>
      <c r="Y136" s="337"/>
      <c r="Z136" s="87">
        <v>1</v>
      </c>
      <c r="AA136" s="88"/>
      <c r="AB136" s="88"/>
      <c r="AC136" s="88"/>
      <c r="AD136" s="90"/>
      <c r="AE136" s="90"/>
      <c r="AF136" s="136"/>
      <c r="AG136" s="338"/>
      <c r="AH136" s="338"/>
      <c r="AI136" s="339"/>
      <c r="AJ136" s="339"/>
      <c r="AK136" s="91"/>
      <c r="AL136" s="92"/>
      <c r="AM136" s="93" t="s">
        <v>4053</v>
      </c>
      <c r="AN136" s="340"/>
      <c r="AO136" s="341"/>
      <c r="AP136" s="336"/>
      <c r="AQ136" s="342"/>
      <c r="AR136" s="343"/>
      <c r="AS136" s="342"/>
      <c r="AT136" s="94"/>
      <c r="AU136" s="341"/>
      <c r="AV136" s="136"/>
      <c r="AW136" s="339"/>
      <c r="AY136" s="30">
        <v>4298.4330708661419</v>
      </c>
      <c r="AZ136" s="31">
        <f t="shared" si="2"/>
        <v>0</v>
      </c>
    </row>
    <row r="137" spans="1:52" ht="12.75" customHeight="1">
      <c r="A137">
        <v>134</v>
      </c>
      <c r="B137" s="29" t="s">
        <v>6056</v>
      </c>
      <c r="C137" s="104" t="s">
        <v>4106</v>
      </c>
      <c r="D137" s="29" t="s">
        <v>1248</v>
      </c>
      <c r="E137" s="29" t="s">
        <v>2577</v>
      </c>
      <c r="F137" s="335"/>
      <c r="G137" s="335"/>
      <c r="H137" s="344"/>
      <c r="I137" s="344"/>
      <c r="J137" s="344"/>
      <c r="K137" s="344"/>
      <c r="L137" s="335"/>
      <c r="M137" s="82" t="s">
        <v>3880</v>
      </c>
      <c r="N137" s="57">
        <v>4197.1181102362207</v>
      </c>
      <c r="O137" s="30">
        <v>4197.1181102362207</v>
      </c>
      <c r="P137" s="29" t="s">
        <v>3863</v>
      </c>
      <c r="Q137" s="29"/>
      <c r="R137" s="104" t="s">
        <v>4106</v>
      </c>
      <c r="S137" s="103" t="s">
        <v>4107</v>
      </c>
      <c r="T137" s="403">
        <v>12877.8</v>
      </c>
      <c r="U137" s="403">
        <v>10648.95</v>
      </c>
      <c r="V137" s="123" t="s">
        <v>1</v>
      </c>
      <c r="W137" s="336" t="s">
        <v>0</v>
      </c>
      <c r="X137" s="123"/>
      <c r="Y137" s="337"/>
      <c r="Z137" s="87">
        <v>1</v>
      </c>
      <c r="AA137" s="88"/>
      <c r="AB137" s="88"/>
      <c r="AC137" s="88"/>
      <c r="AD137" s="90"/>
      <c r="AE137" s="90"/>
      <c r="AF137" s="136"/>
      <c r="AG137" s="338"/>
      <c r="AH137" s="338"/>
      <c r="AI137" s="339"/>
      <c r="AJ137" s="339"/>
      <c r="AK137" s="91"/>
      <c r="AL137" s="92"/>
      <c r="AM137" s="93" t="s">
        <v>4053</v>
      </c>
      <c r="AN137" s="340"/>
      <c r="AO137" s="341"/>
      <c r="AP137" s="336"/>
      <c r="AQ137" s="342"/>
      <c r="AR137" s="343"/>
      <c r="AS137" s="342"/>
      <c r="AT137" s="94"/>
      <c r="AU137" s="341"/>
      <c r="AV137" s="136"/>
      <c r="AW137" s="339"/>
      <c r="AY137" s="30">
        <v>4197.1181102362207</v>
      </c>
      <c r="AZ137" s="31">
        <f t="shared" si="2"/>
        <v>0</v>
      </c>
    </row>
    <row r="138" spans="1:52" ht="12.75" customHeight="1">
      <c r="A138">
        <v>135</v>
      </c>
      <c r="B138" s="29" t="s">
        <v>6057</v>
      </c>
      <c r="C138" s="104" t="s">
        <v>4108</v>
      </c>
      <c r="D138" s="29" t="s">
        <v>1250</v>
      </c>
      <c r="E138" s="29" t="s">
        <v>2575</v>
      </c>
      <c r="F138" s="335"/>
      <c r="G138" s="335"/>
      <c r="H138" s="344"/>
      <c r="I138" s="344"/>
      <c r="J138" s="344"/>
      <c r="K138" s="344"/>
      <c r="L138" s="335"/>
      <c r="M138" s="82" t="s">
        <v>3880</v>
      </c>
      <c r="N138" s="57">
        <v>4003.555118110236</v>
      </c>
      <c r="O138" s="30">
        <v>4003.555118110236</v>
      </c>
      <c r="P138" s="29" t="s">
        <v>3863</v>
      </c>
      <c r="Q138" s="29"/>
      <c r="R138" s="104" t="s">
        <v>4108</v>
      </c>
      <c r="S138" s="103" t="s">
        <v>4109</v>
      </c>
      <c r="T138" s="403">
        <v>13736.32</v>
      </c>
      <c r="U138" s="403">
        <v>10153.65</v>
      </c>
      <c r="V138" s="123" t="s">
        <v>1</v>
      </c>
      <c r="W138" s="336" t="s">
        <v>0</v>
      </c>
      <c r="X138" s="123"/>
      <c r="Y138" s="337"/>
      <c r="Z138" s="87">
        <v>1</v>
      </c>
      <c r="AA138" s="88"/>
      <c r="AB138" s="88"/>
      <c r="AC138" s="88"/>
      <c r="AD138" s="90"/>
      <c r="AE138" s="90"/>
      <c r="AF138" s="136"/>
      <c r="AG138" s="338"/>
      <c r="AH138" s="338"/>
      <c r="AI138" s="339"/>
      <c r="AJ138" s="339"/>
      <c r="AK138" s="91"/>
      <c r="AL138" s="92"/>
      <c r="AM138" s="93" t="s">
        <v>4053</v>
      </c>
      <c r="AN138" s="340"/>
      <c r="AO138" s="341"/>
      <c r="AP138" s="336"/>
      <c r="AQ138" s="342"/>
      <c r="AR138" s="343"/>
      <c r="AS138" s="342"/>
      <c r="AT138" s="94"/>
      <c r="AU138" s="341"/>
      <c r="AV138" s="136"/>
      <c r="AW138" s="339"/>
      <c r="AY138" s="30">
        <v>4003.555118110236</v>
      </c>
      <c r="AZ138" s="31">
        <f t="shared" si="2"/>
        <v>0</v>
      </c>
    </row>
    <row r="139" spans="1:52" ht="12.75" customHeight="1">
      <c r="A139">
        <v>136</v>
      </c>
      <c r="B139" s="29" t="s">
        <v>6001</v>
      </c>
      <c r="C139" s="104" t="s">
        <v>3753</v>
      </c>
      <c r="D139" s="29" t="s">
        <v>1372</v>
      </c>
      <c r="E139" s="29" t="s">
        <v>2453</v>
      </c>
      <c r="F139" s="335"/>
      <c r="G139" s="335"/>
      <c r="H139" s="344"/>
      <c r="I139" s="344"/>
      <c r="J139" s="344"/>
      <c r="K139" s="344"/>
      <c r="L139" s="335"/>
      <c r="M139" s="82" t="s">
        <v>3880</v>
      </c>
      <c r="N139" s="57">
        <v>3731.3622047244098</v>
      </c>
      <c r="O139" s="30">
        <v>3731.3622047244098</v>
      </c>
      <c r="P139" s="29" t="s">
        <v>3859</v>
      </c>
      <c r="Q139" s="29"/>
      <c r="R139" s="104" t="s">
        <v>3753</v>
      </c>
      <c r="S139" s="103" t="s">
        <v>4110</v>
      </c>
      <c r="T139" s="403">
        <v>9443.7199999999993</v>
      </c>
      <c r="U139" s="403">
        <v>8667.75</v>
      </c>
      <c r="V139" s="123" t="s">
        <v>1</v>
      </c>
      <c r="W139" s="336" t="s">
        <v>0</v>
      </c>
      <c r="X139" s="123"/>
      <c r="Y139" s="337"/>
      <c r="Z139" s="87">
        <v>1</v>
      </c>
      <c r="AA139" s="88"/>
      <c r="AB139" s="88"/>
      <c r="AC139" s="88"/>
      <c r="AD139" s="90"/>
      <c r="AE139" s="90"/>
      <c r="AF139" s="136"/>
      <c r="AG139" s="338"/>
      <c r="AH139" s="338"/>
      <c r="AI139" s="339"/>
      <c r="AJ139" s="339"/>
      <c r="AK139" s="91"/>
      <c r="AL139" s="92"/>
      <c r="AM139" s="93"/>
      <c r="AN139" s="340"/>
      <c r="AO139" s="341"/>
      <c r="AP139" s="336"/>
      <c r="AQ139" s="342"/>
      <c r="AR139" s="343"/>
      <c r="AS139" s="342"/>
      <c r="AT139" s="94"/>
      <c r="AU139" s="341"/>
      <c r="AV139" s="136"/>
      <c r="AW139" s="339"/>
      <c r="AY139" s="30">
        <v>3731.3622047244098</v>
      </c>
      <c r="AZ139" s="31">
        <f t="shared" si="2"/>
        <v>0</v>
      </c>
    </row>
    <row r="140" spans="1:52" ht="12.75" customHeight="1">
      <c r="A140">
        <v>137</v>
      </c>
      <c r="B140" s="29" t="s">
        <v>6002</v>
      </c>
      <c r="C140" s="104" t="s">
        <v>3582</v>
      </c>
      <c r="D140" s="29" t="s">
        <v>1376</v>
      </c>
      <c r="E140" s="29" t="s">
        <v>2449</v>
      </c>
      <c r="F140" s="335"/>
      <c r="G140" s="335"/>
      <c r="H140" s="344"/>
      <c r="I140" s="344"/>
      <c r="J140" s="344"/>
      <c r="K140" s="344"/>
      <c r="L140" s="335"/>
      <c r="M140" s="82" t="s">
        <v>3880</v>
      </c>
      <c r="N140" s="57">
        <v>3540.8149606299216</v>
      </c>
      <c r="O140" s="30">
        <v>3540.8149606299216</v>
      </c>
      <c r="P140" s="29" t="s">
        <v>3862</v>
      </c>
      <c r="Q140" s="29"/>
      <c r="R140" s="104" t="s">
        <v>3582</v>
      </c>
      <c r="S140" s="103" t="s">
        <v>4111</v>
      </c>
      <c r="T140" s="403">
        <v>8585.2000000000007</v>
      </c>
      <c r="U140" s="403">
        <v>7181.85</v>
      </c>
      <c r="V140" s="123" t="s">
        <v>1</v>
      </c>
      <c r="W140" s="336" t="s">
        <v>0</v>
      </c>
      <c r="X140" s="123"/>
      <c r="Y140" s="337"/>
      <c r="Z140" s="87">
        <v>1</v>
      </c>
      <c r="AA140" s="88"/>
      <c r="AB140" s="88"/>
      <c r="AC140" s="88"/>
      <c r="AD140" s="90"/>
      <c r="AE140" s="90"/>
      <c r="AF140" s="136"/>
      <c r="AG140" s="338"/>
      <c r="AH140" s="338"/>
      <c r="AI140" s="339"/>
      <c r="AJ140" s="339"/>
      <c r="AK140" s="91"/>
      <c r="AL140" s="92"/>
      <c r="AM140" s="93"/>
      <c r="AN140" s="340"/>
      <c r="AO140" s="341"/>
      <c r="AP140" s="336"/>
      <c r="AQ140" s="342"/>
      <c r="AR140" s="343"/>
      <c r="AS140" s="342"/>
      <c r="AT140" s="94"/>
      <c r="AU140" s="341"/>
      <c r="AV140" s="136"/>
      <c r="AW140" s="339"/>
      <c r="AY140" s="30">
        <v>3540.8149606299216</v>
      </c>
      <c r="AZ140" s="31">
        <f t="shared" si="2"/>
        <v>0</v>
      </c>
    </row>
    <row r="141" spans="1:52" ht="12.75" customHeight="1">
      <c r="A141">
        <v>138</v>
      </c>
      <c r="B141" s="29" t="s">
        <v>6531</v>
      </c>
      <c r="C141" s="104" t="s">
        <v>4112</v>
      </c>
      <c r="D141" s="29" t="s">
        <v>1259</v>
      </c>
      <c r="E141" s="29" t="s">
        <v>2566</v>
      </c>
      <c r="F141" s="335"/>
      <c r="G141" s="335"/>
      <c r="H141" s="344"/>
      <c r="I141" s="344"/>
      <c r="J141" s="344"/>
      <c r="K141" s="344"/>
      <c r="L141" s="335"/>
      <c r="M141" s="82" t="s">
        <v>3880</v>
      </c>
      <c r="N141" s="57">
        <v>4139.5944881889764</v>
      </c>
      <c r="O141" s="30">
        <v>4139.5944881889764</v>
      </c>
      <c r="P141" s="29" t="s">
        <v>3457</v>
      </c>
      <c r="Q141" s="29"/>
      <c r="R141" s="104" t="s">
        <v>4112</v>
      </c>
      <c r="S141" s="103" t="s">
        <v>4113</v>
      </c>
      <c r="T141" s="403">
        <v>11160.76</v>
      </c>
      <c r="U141" s="403">
        <v>10648.95</v>
      </c>
      <c r="V141" s="123" t="s">
        <v>1</v>
      </c>
      <c r="W141" s="336" t="s">
        <v>0</v>
      </c>
      <c r="X141" s="123"/>
      <c r="Y141" s="337"/>
      <c r="Z141" s="87">
        <v>1</v>
      </c>
      <c r="AA141" s="88"/>
      <c r="AB141" s="88"/>
      <c r="AC141" s="88"/>
      <c r="AD141" s="90"/>
      <c r="AE141" s="90"/>
      <c r="AF141" s="136"/>
      <c r="AG141" s="338"/>
      <c r="AH141" s="338"/>
      <c r="AI141" s="339"/>
      <c r="AJ141" s="339"/>
      <c r="AK141" s="91"/>
      <c r="AL141" s="92"/>
      <c r="AM141" s="93" t="s">
        <v>4053</v>
      </c>
      <c r="AN141" s="340"/>
      <c r="AO141" s="341"/>
      <c r="AP141" s="336"/>
      <c r="AQ141" s="342"/>
      <c r="AR141" s="343"/>
      <c r="AS141" s="342"/>
      <c r="AT141" s="94"/>
      <c r="AU141" s="341"/>
      <c r="AV141" s="136"/>
      <c r="AW141" s="339"/>
      <c r="AY141" s="30">
        <v>4139.5944881889764</v>
      </c>
      <c r="AZ141" s="31">
        <f t="shared" si="2"/>
        <v>0</v>
      </c>
    </row>
    <row r="142" spans="1:52" ht="12.75" customHeight="1">
      <c r="A142">
        <v>139</v>
      </c>
      <c r="B142" s="29" t="s">
        <v>6532</v>
      </c>
      <c r="C142" s="104" t="s">
        <v>4114</v>
      </c>
      <c r="D142" s="29" t="s">
        <v>1256</v>
      </c>
      <c r="E142" s="29" t="s">
        <v>2569</v>
      </c>
      <c r="F142" s="335"/>
      <c r="G142" s="335"/>
      <c r="H142" s="344"/>
      <c r="I142" s="344"/>
      <c r="J142" s="344"/>
      <c r="K142" s="344"/>
      <c r="L142" s="335"/>
      <c r="M142" s="82" t="s">
        <v>3880</v>
      </c>
      <c r="N142" s="57">
        <v>3993.1574803149606</v>
      </c>
      <c r="O142" s="30">
        <v>3993.1574803149606</v>
      </c>
      <c r="P142" s="29" t="s">
        <v>3457</v>
      </c>
      <c r="Q142" s="29"/>
      <c r="R142" s="104" t="s">
        <v>4114</v>
      </c>
      <c r="S142" s="103" t="s">
        <v>4115</v>
      </c>
      <c r="T142" s="403">
        <v>12019.28</v>
      </c>
      <c r="U142" s="403">
        <v>10153.65</v>
      </c>
      <c r="V142" s="123" t="s">
        <v>1</v>
      </c>
      <c r="W142" s="336" t="s">
        <v>0</v>
      </c>
      <c r="X142" s="123"/>
      <c r="Y142" s="337"/>
      <c r="Z142" s="87">
        <v>1</v>
      </c>
      <c r="AA142" s="88"/>
      <c r="AB142" s="88"/>
      <c r="AC142" s="88"/>
      <c r="AD142" s="90"/>
      <c r="AE142" s="90"/>
      <c r="AF142" s="136"/>
      <c r="AG142" s="338"/>
      <c r="AH142" s="338"/>
      <c r="AI142" s="339"/>
      <c r="AJ142" s="339"/>
      <c r="AK142" s="91"/>
      <c r="AL142" s="92"/>
      <c r="AM142" s="93" t="s">
        <v>4053</v>
      </c>
      <c r="AN142" s="340"/>
      <c r="AO142" s="341"/>
      <c r="AP142" s="336"/>
      <c r="AQ142" s="342"/>
      <c r="AR142" s="343"/>
      <c r="AS142" s="342"/>
      <c r="AT142" s="94"/>
      <c r="AU142" s="341"/>
      <c r="AV142" s="136"/>
      <c r="AW142" s="339"/>
      <c r="AY142" s="30">
        <v>3993.1574803149606</v>
      </c>
      <c r="AZ142" s="31">
        <f t="shared" si="2"/>
        <v>0</v>
      </c>
    </row>
    <row r="143" spans="1:52" ht="12.75" customHeight="1">
      <c r="A143">
        <v>140</v>
      </c>
      <c r="B143" s="29" t="s">
        <v>6533</v>
      </c>
      <c r="C143" s="104" t="s">
        <v>4116</v>
      </c>
      <c r="D143" s="29" t="s">
        <v>1252</v>
      </c>
      <c r="E143" s="29" t="s">
        <v>2573</v>
      </c>
      <c r="F143" s="335"/>
      <c r="G143" s="335"/>
      <c r="H143" s="344"/>
      <c r="I143" s="344"/>
      <c r="J143" s="344"/>
      <c r="K143" s="344"/>
      <c r="L143" s="335"/>
      <c r="M143" s="82" t="s">
        <v>3880</v>
      </c>
      <c r="N143" s="57">
        <v>4590.1023622047242</v>
      </c>
      <c r="O143" s="30">
        <v>4590.1023622047242</v>
      </c>
      <c r="P143" s="29" t="s">
        <v>3457</v>
      </c>
      <c r="Q143" s="29"/>
      <c r="R143" s="104" t="s">
        <v>4116</v>
      </c>
      <c r="S143" s="103" t="s">
        <v>4117</v>
      </c>
      <c r="T143" s="403">
        <v>7726.68</v>
      </c>
      <c r="U143" s="403">
        <v>7677.15</v>
      </c>
      <c r="V143" s="123" t="s">
        <v>1</v>
      </c>
      <c r="W143" s="336" t="s">
        <v>0</v>
      </c>
      <c r="X143" s="123"/>
      <c r="Y143" s="337"/>
      <c r="Z143" s="87">
        <v>1</v>
      </c>
      <c r="AA143" s="88"/>
      <c r="AB143" s="88"/>
      <c r="AC143" s="88"/>
      <c r="AD143" s="90"/>
      <c r="AE143" s="90"/>
      <c r="AF143" s="136"/>
      <c r="AG143" s="338"/>
      <c r="AH143" s="338"/>
      <c r="AI143" s="339"/>
      <c r="AJ143" s="339"/>
      <c r="AK143" s="91"/>
      <c r="AL143" s="92"/>
      <c r="AM143" s="93" t="s">
        <v>4053</v>
      </c>
      <c r="AN143" s="340"/>
      <c r="AO143" s="341"/>
      <c r="AP143" s="336"/>
      <c r="AQ143" s="342"/>
      <c r="AR143" s="343"/>
      <c r="AS143" s="342"/>
      <c r="AT143" s="94"/>
      <c r="AU143" s="341"/>
      <c r="AV143" s="136"/>
      <c r="AW143" s="339"/>
      <c r="AY143" s="30">
        <v>4590.1023622047242</v>
      </c>
      <c r="AZ143" s="31">
        <f t="shared" si="2"/>
        <v>0</v>
      </c>
    </row>
    <row r="144" spans="1:52" ht="12.75" customHeight="1">
      <c r="A144">
        <v>141</v>
      </c>
      <c r="B144" s="29" t="s">
        <v>6037</v>
      </c>
      <c r="C144" s="104" t="s">
        <v>4118</v>
      </c>
      <c r="D144" s="29" t="s">
        <v>1417</v>
      </c>
      <c r="E144" s="29" t="s">
        <v>2408</v>
      </c>
      <c r="F144" s="335"/>
      <c r="G144" s="335"/>
      <c r="H144" s="344"/>
      <c r="I144" s="344"/>
      <c r="J144" s="344"/>
      <c r="K144" s="344"/>
      <c r="L144" s="335"/>
      <c r="M144" s="82" t="s">
        <v>3880</v>
      </c>
      <c r="N144" s="57">
        <v>3745.732283464567</v>
      </c>
      <c r="O144" s="30">
        <v>3745.732283464567</v>
      </c>
      <c r="P144" s="29" t="s">
        <v>3859</v>
      </c>
      <c r="Q144" s="29"/>
      <c r="R144" s="104" t="s">
        <v>4118</v>
      </c>
      <c r="S144" s="103" t="s">
        <v>4119</v>
      </c>
      <c r="T144" s="403">
        <v>4000</v>
      </c>
      <c r="U144" s="403">
        <v>12480</v>
      </c>
      <c r="V144" s="123" t="s">
        <v>1</v>
      </c>
      <c r="W144" s="336" t="s">
        <v>0</v>
      </c>
      <c r="X144" s="123" t="s">
        <v>4120</v>
      </c>
      <c r="Y144" s="337"/>
      <c r="Z144" s="87">
        <v>1</v>
      </c>
      <c r="AA144" s="88"/>
      <c r="AB144" s="88"/>
      <c r="AC144" s="88"/>
      <c r="AD144" s="90"/>
      <c r="AE144" s="90"/>
      <c r="AF144" s="136"/>
      <c r="AG144" s="338"/>
      <c r="AH144" s="338"/>
      <c r="AI144" s="339"/>
      <c r="AJ144" s="339"/>
      <c r="AK144" s="91"/>
      <c r="AL144" s="92"/>
      <c r="AM144" s="93" t="s">
        <v>4121</v>
      </c>
      <c r="AN144" s="340"/>
      <c r="AO144" s="341"/>
      <c r="AP144" s="336"/>
      <c r="AQ144" s="342"/>
      <c r="AR144" s="343"/>
      <c r="AS144" s="342"/>
      <c r="AT144" s="94"/>
      <c r="AU144" s="341"/>
      <c r="AV144" s="136"/>
      <c r="AW144" s="339"/>
      <c r="AY144" s="30">
        <v>3745.732283464567</v>
      </c>
      <c r="AZ144" s="31">
        <f t="shared" si="2"/>
        <v>0</v>
      </c>
    </row>
    <row r="145" spans="1:52" ht="12.75" customHeight="1">
      <c r="A145">
        <v>142</v>
      </c>
      <c r="B145" s="29" t="s">
        <v>6038</v>
      </c>
      <c r="C145" s="104" t="s">
        <v>3606</v>
      </c>
      <c r="D145" s="29" t="s">
        <v>1438</v>
      </c>
      <c r="E145" s="29" t="s">
        <v>2387</v>
      </c>
      <c r="F145" s="335"/>
      <c r="G145" s="335"/>
      <c r="H145" s="344"/>
      <c r="I145" s="344"/>
      <c r="J145" s="344"/>
      <c r="K145" s="344"/>
      <c r="L145" s="335"/>
      <c r="M145" s="82" t="s">
        <v>3880</v>
      </c>
      <c r="N145" s="57">
        <v>4386.8937007874019</v>
      </c>
      <c r="O145" s="30">
        <v>4386.8937007874019</v>
      </c>
      <c r="P145" s="29" t="s">
        <v>3862</v>
      </c>
      <c r="Q145" s="29"/>
      <c r="R145" s="104" t="s">
        <v>3606</v>
      </c>
      <c r="S145" s="103" t="s">
        <v>4122</v>
      </c>
      <c r="T145" s="403">
        <v>4500</v>
      </c>
      <c r="U145" s="403">
        <v>12065</v>
      </c>
      <c r="V145" s="123" t="s">
        <v>1</v>
      </c>
      <c r="W145" s="336" t="s">
        <v>0</v>
      </c>
      <c r="X145" s="123" t="s">
        <v>4120</v>
      </c>
      <c r="Y145" s="337"/>
      <c r="Z145" s="87">
        <v>1</v>
      </c>
      <c r="AA145" s="88"/>
      <c r="AB145" s="88"/>
      <c r="AC145" s="88"/>
      <c r="AD145" s="90"/>
      <c r="AE145" s="90"/>
      <c r="AF145" s="136"/>
      <c r="AG145" s="338"/>
      <c r="AH145" s="338"/>
      <c r="AI145" s="339"/>
      <c r="AJ145" s="339"/>
      <c r="AK145" s="91"/>
      <c r="AL145" s="92"/>
      <c r="AM145" s="93" t="s">
        <v>4121</v>
      </c>
      <c r="AN145" s="340"/>
      <c r="AO145" s="341"/>
      <c r="AP145" s="336"/>
      <c r="AQ145" s="342"/>
      <c r="AR145" s="343"/>
      <c r="AS145" s="342"/>
      <c r="AT145" s="94"/>
      <c r="AU145" s="341"/>
      <c r="AV145" s="136"/>
      <c r="AW145" s="339"/>
      <c r="AY145" s="30">
        <v>4386.8937007874019</v>
      </c>
      <c r="AZ145" s="31">
        <f t="shared" si="2"/>
        <v>0</v>
      </c>
    </row>
    <row r="146" spans="1:52" ht="12.75" customHeight="1">
      <c r="A146">
        <v>143</v>
      </c>
      <c r="B146" s="29" t="s">
        <v>6023</v>
      </c>
      <c r="C146" s="104" t="s">
        <v>4123</v>
      </c>
      <c r="D146" s="29" t="s">
        <v>1437</v>
      </c>
      <c r="E146" s="29" t="s">
        <v>2388</v>
      </c>
      <c r="F146" s="335"/>
      <c r="G146" s="335"/>
      <c r="H146" s="344"/>
      <c r="I146" s="344"/>
      <c r="J146" s="344"/>
      <c r="K146" s="344"/>
      <c r="L146" s="335"/>
      <c r="M146" s="82" t="s">
        <v>3880</v>
      </c>
      <c r="N146" s="57">
        <v>4400.5590551181103</v>
      </c>
      <c r="O146" s="30">
        <v>4400.5590551181103</v>
      </c>
      <c r="P146" s="29" t="s">
        <v>3862</v>
      </c>
      <c r="Q146" s="29"/>
      <c r="R146" s="104" t="s">
        <v>4123</v>
      </c>
      <c r="S146" s="103" t="s">
        <v>4124</v>
      </c>
      <c r="T146" s="403">
        <v>2500</v>
      </c>
      <c r="U146" s="403">
        <v>12065</v>
      </c>
      <c r="V146" s="123" t="s">
        <v>1</v>
      </c>
      <c r="W146" s="336" t="s">
        <v>0</v>
      </c>
      <c r="X146" s="123" t="s">
        <v>4120</v>
      </c>
      <c r="Y146" s="337"/>
      <c r="Z146" s="87">
        <v>1</v>
      </c>
      <c r="AA146" s="88"/>
      <c r="AB146" s="88"/>
      <c r="AC146" s="88"/>
      <c r="AD146" s="90"/>
      <c r="AE146" s="90"/>
      <c r="AF146" s="136"/>
      <c r="AG146" s="338"/>
      <c r="AH146" s="338"/>
      <c r="AI146" s="339"/>
      <c r="AJ146" s="339"/>
      <c r="AK146" s="91"/>
      <c r="AL146" s="92"/>
      <c r="AM146" s="93" t="s">
        <v>4121</v>
      </c>
      <c r="AN146" s="340"/>
      <c r="AO146" s="341"/>
      <c r="AP146" s="336"/>
      <c r="AQ146" s="342"/>
      <c r="AR146" s="343"/>
      <c r="AS146" s="342"/>
      <c r="AT146" s="94"/>
      <c r="AU146" s="341"/>
      <c r="AV146" s="136"/>
      <c r="AW146" s="339"/>
      <c r="AY146" s="30">
        <v>4400.5590551181103</v>
      </c>
      <c r="AZ146" s="31">
        <f t="shared" si="2"/>
        <v>0</v>
      </c>
    </row>
    <row r="147" spans="1:52" ht="12.75" customHeight="1">
      <c r="A147">
        <v>144</v>
      </c>
      <c r="B147" s="29" t="s">
        <v>6024</v>
      </c>
      <c r="C147" s="104" t="s">
        <v>4125</v>
      </c>
      <c r="D147" s="29" t="s">
        <v>1439</v>
      </c>
      <c r="E147" s="29" t="s">
        <v>2386</v>
      </c>
      <c r="F147" s="335"/>
      <c r="G147" s="335"/>
      <c r="H147" s="344"/>
      <c r="I147" s="344"/>
      <c r="J147" s="344"/>
      <c r="K147" s="344"/>
      <c r="L147" s="335"/>
      <c r="M147" s="82" t="s">
        <v>3880</v>
      </c>
      <c r="N147" s="57">
        <v>4625.9606299212601</v>
      </c>
      <c r="O147" s="30">
        <v>4625.9606299212601</v>
      </c>
      <c r="P147" s="29" t="s">
        <v>3862</v>
      </c>
      <c r="Q147" s="29"/>
      <c r="R147" s="104" t="s">
        <v>4125</v>
      </c>
      <c r="S147" s="103" t="s">
        <v>4126</v>
      </c>
      <c r="T147" s="403">
        <v>1500</v>
      </c>
      <c r="U147" s="403">
        <v>12065</v>
      </c>
      <c r="V147" s="123" t="s">
        <v>1</v>
      </c>
      <c r="W147" s="336" t="s">
        <v>0</v>
      </c>
      <c r="X147" s="123" t="s">
        <v>4120</v>
      </c>
      <c r="Y147" s="337"/>
      <c r="Z147" s="87">
        <v>1</v>
      </c>
      <c r="AA147" s="88"/>
      <c r="AB147" s="88"/>
      <c r="AC147" s="88"/>
      <c r="AD147" s="90"/>
      <c r="AE147" s="90"/>
      <c r="AF147" s="136"/>
      <c r="AG147" s="338"/>
      <c r="AH147" s="338"/>
      <c r="AI147" s="339"/>
      <c r="AJ147" s="339"/>
      <c r="AK147" s="91"/>
      <c r="AL147" s="92"/>
      <c r="AM147" s="93" t="s">
        <v>4121</v>
      </c>
      <c r="AN147" s="340"/>
      <c r="AO147" s="341"/>
      <c r="AP147" s="336"/>
      <c r="AQ147" s="342"/>
      <c r="AR147" s="343"/>
      <c r="AS147" s="342"/>
      <c r="AT147" s="94"/>
      <c r="AU147" s="341"/>
      <c r="AV147" s="136"/>
      <c r="AW147" s="339"/>
      <c r="AY147" s="30">
        <v>4625.9606299212601</v>
      </c>
      <c r="AZ147" s="31">
        <f t="shared" si="2"/>
        <v>0</v>
      </c>
    </row>
    <row r="148" spans="1:52" ht="12.75" customHeight="1">
      <c r="A148">
        <v>145</v>
      </c>
      <c r="B148" s="29" t="s">
        <v>6025</v>
      </c>
      <c r="C148" s="104" t="s">
        <v>4127</v>
      </c>
      <c r="D148" s="29" t="s">
        <v>1420</v>
      </c>
      <c r="E148" s="29" t="s">
        <v>2405</v>
      </c>
      <c r="F148" s="335"/>
      <c r="G148" s="335"/>
      <c r="H148" s="344"/>
      <c r="I148" s="344"/>
      <c r="J148" s="344"/>
      <c r="K148" s="344"/>
      <c r="L148" s="335"/>
      <c r="M148" s="82" t="s">
        <v>3880</v>
      </c>
      <c r="N148" s="57">
        <v>4396.8700787401576</v>
      </c>
      <c r="O148" s="30">
        <v>4396.8700787401576</v>
      </c>
      <c r="P148" s="29" t="s">
        <v>3457</v>
      </c>
      <c r="Q148" s="29"/>
      <c r="R148" s="104" t="s">
        <v>4127</v>
      </c>
      <c r="S148" s="103" t="s">
        <v>4128</v>
      </c>
      <c r="T148" s="403">
        <v>3000</v>
      </c>
      <c r="U148" s="403">
        <v>13310</v>
      </c>
      <c r="V148" s="123" t="s">
        <v>1</v>
      </c>
      <c r="W148" s="336" t="s">
        <v>0</v>
      </c>
      <c r="X148" s="123" t="s">
        <v>4120</v>
      </c>
      <c r="Y148" s="337"/>
      <c r="Z148" s="87">
        <v>1</v>
      </c>
      <c r="AA148" s="88"/>
      <c r="AB148" s="88"/>
      <c r="AC148" s="88"/>
      <c r="AD148" s="90"/>
      <c r="AE148" s="90"/>
      <c r="AF148" s="136"/>
      <c r="AG148" s="338"/>
      <c r="AH148" s="338"/>
      <c r="AI148" s="339"/>
      <c r="AJ148" s="339"/>
      <c r="AK148" s="91"/>
      <c r="AL148" s="92"/>
      <c r="AM148" s="93" t="s">
        <v>4121</v>
      </c>
      <c r="AN148" s="340"/>
      <c r="AO148" s="341"/>
      <c r="AP148" s="336"/>
      <c r="AQ148" s="342"/>
      <c r="AR148" s="343"/>
      <c r="AS148" s="342"/>
      <c r="AT148" s="94"/>
      <c r="AU148" s="341"/>
      <c r="AV148" s="136"/>
      <c r="AW148" s="339"/>
      <c r="AY148" s="30">
        <v>4389.5511811023625</v>
      </c>
      <c r="AZ148" s="31">
        <f t="shared" si="2"/>
        <v>7.3188976377950894</v>
      </c>
    </row>
    <row r="149" spans="1:52" ht="12.75" customHeight="1">
      <c r="A149">
        <v>146</v>
      </c>
      <c r="B149" s="29" t="s">
        <v>6026</v>
      </c>
      <c r="C149" s="104" t="s">
        <v>4129</v>
      </c>
      <c r="D149" s="29" t="s">
        <v>1484</v>
      </c>
      <c r="E149" s="29" t="s">
        <v>2341</v>
      </c>
      <c r="F149" s="335"/>
      <c r="G149" s="335"/>
      <c r="H149" s="344"/>
      <c r="I149" s="344"/>
      <c r="J149" s="344"/>
      <c r="K149" s="344"/>
      <c r="L149" s="335"/>
      <c r="M149" s="82" t="s">
        <v>3880</v>
      </c>
      <c r="N149" s="57">
        <v>4998.6850393700788</v>
      </c>
      <c r="O149" s="30">
        <v>4998.6850393700788</v>
      </c>
      <c r="P149" s="29" t="s">
        <v>3862</v>
      </c>
      <c r="Q149" s="29"/>
      <c r="R149" s="104" t="s">
        <v>4129</v>
      </c>
      <c r="S149" s="103" t="s">
        <v>4130</v>
      </c>
      <c r="T149" s="403">
        <v>-500</v>
      </c>
      <c r="U149" s="403">
        <v>12065</v>
      </c>
      <c r="V149" s="123" t="s">
        <v>1</v>
      </c>
      <c r="W149" s="336" t="s">
        <v>0</v>
      </c>
      <c r="X149" s="123" t="s">
        <v>4120</v>
      </c>
      <c r="Y149" s="337"/>
      <c r="Z149" s="87">
        <v>1</v>
      </c>
      <c r="AA149" s="88"/>
      <c r="AB149" s="88"/>
      <c r="AC149" s="88"/>
      <c r="AD149" s="90"/>
      <c r="AE149" s="90"/>
      <c r="AF149" s="136"/>
      <c r="AG149" s="338"/>
      <c r="AH149" s="338"/>
      <c r="AI149" s="339"/>
      <c r="AJ149" s="339"/>
      <c r="AK149" s="91"/>
      <c r="AL149" s="92"/>
      <c r="AM149" s="93" t="s">
        <v>4121</v>
      </c>
      <c r="AN149" s="340"/>
      <c r="AO149" s="341"/>
      <c r="AP149" s="336"/>
      <c r="AQ149" s="342"/>
      <c r="AR149" s="343"/>
      <c r="AS149" s="342"/>
      <c r="AT149" s="94"/>
      <c r="AU149" s="341"/>
      <c r="AV149" s="136"/>
      <c r="AW149" s="339"/>
      <c r="AY149" s="30">
        <v>4998.6850393700788</v>
      </c>
      <c r="AZ149" s="31">
        <f t="shared" si="2"/>
        <v>0</v>
      </c>
    </row>
    <row r="150" spans="1:52" ht="12.75" customHeight="1">
      <c r="A150">
        <v>147</v>
      </c>
      <c r="B150" s="29" t="s">
        <v>6027</v>
      </c>
      <c r="C150" s="104" t="s">
        <v>4131</v>
      </c>
      <c r="D150" s="29" t="s">
        <v>1509</v>
      </c>
      <c r="E150" s="29" t="s">
        <v>2316</v>
      </c>
      <c r="F150" s="335"/>
      <c r="G150" s="335"/>
      <c r="H150" s="344"/>
      <c r="I150" s="344"/>
      <c r="J150" s="344"/>
      <c r="K150" s="344"/>
      <c r="L150" s="335"/>
      <c r="M150" s="82" t="s">
        <v>3880</v>
      </c>
      <c r="N150" s="57">
        <v>4947.6338582677163</v>
      </c>
      <c r="O150" s="30">
        <v>4947.6338582677163</v>
      </c>
      <c r="P150" s="29" t="s">
        <v>3457</v>
      </c>
      <c r="Q150" s="29"/>
      <c r="R150" s="104" t="s">
        <v>4131</v>
      </c>
      <c r="S150" s="103" t="s">
        <v>4132</v>
      </c>
      <c r="T150" s="403">
        <v>-500</v>
      </c>
      <c r="U150" s="403">
        <v>12895</v>
      </c>
      <c r="V150" s="123" t="s">
        <v>1</v>
      </c>
      <c r="W150" s="336" t="s">
        <v>0</v>
      </c>
      <c r="X150" s="123" t="s">
        <v>4120</v>
      </c>
      <c r="Y150" s="337"/>
      <c r="Z150" s="87">
        <v>1</v>
      </c>
      <c r="AA150" s="88"/>
      <c r="AB150" s="88"/>
      <c r="AC150" s="88"/>
      <c r="AD150" s="90"/>
      <c r="AE150" s="90"/>
      <c r="AF150" s="136"/>
      <c r="AG150" s="338"/>
      <c r="AH150" s="338"/>
      <c r="AI150" s="339"/>
      <c r="AJ150" s="339"/>
      <c r="AK150" s="91"/>
      <c r="AL150" s="92"/>
      <c r="AM150" s="93" t="s">
        <v>4121</v>
      </c>
      <c r="AN150" s="340"/>
      <c r="AO150" s="341"/>
      <c r="AP150" s="336"/>
      <c r="AQ150" s="342"/>
      <c r="AR150" s="343"/>
      <c r="AS150" s="342"/>
      <c r="AT150" s="94"/>
      <c r="AU150" s="341"/>
      <c r="AV150" s="136"/>
      <c r="AW150" s="339"/>
      <c r="AY150" s="30">
        <v>4947.6338582677163</v>
      </c>
      <c r="AZ150" s="31">
        <f t="shared" si="2"/>
        <v>0</v>
      </c>
    </row>
    <row r="151" spans="1:52" ht="12.75" customHeight="1">
      <c r="A151">
        <v>148</v>
      </c>
      <c r="B151" s="29" t="s">
        <v>6028</v>
      </c>
      <c r="C151" s="104" t="s">
        <v>4133</v>
      </c>
      <c r="D151" s="29" t="s">
        <v>1467</v>
      </c>
      <c r="E151" s="29" t="s">
        <v>2358</v>
      </c>
      <c r="F151" s="335"/>
      <c r="G151" s="335"/>
      <c r="H151" s="344"/>
      <c r="I151" s="344"/>
      <c r="J151" s="344"/>
      <c r="K151" s="344"/>
      <c r="L151" s="335"/>
      <c r="M151" s="82" t="s">
        <v>3880</v>
      </c>
      <c r="N151" s="57">
        <v>4411.2755905511813</v>
      </c>
      <c r="O151" s="30">
        <v>4411.2755905511813</v>
      </c>
      <c r="P151" s="29" t="s">
        <v>3457</v>
      </c>
      <c r="Q151" s="29"/>
      <c r="R151" s="104" t="s">
        <v>4133</v>
      </c>
      <c r="S151" s="103" t="s">
        <v>4134</v>
      </c>
      <c r="T151" s="403">
        <v>2000</v>
      </c>
      <c r="U151" s="403">
        <v>13310</v>
      </c>
      <c r="V151" s="123" t="s">
        <v>1</v>
      </c>
      <c r="W151" s="336" t="s">
        <v>0</v>
      </c>
      <c r="X151" s="123" t="s">
        <v>4120</v>
      </c>
      <c r="Y151" s="337"/>
      <c r="Z151" s="87">
        <v>1</v>
      </c>
      <c r="AA151" s="88"/>
      <c r="AB151" s="88"/>
      <c r="AC151" s="88"/>
      <c r="AD151" s="90"/>
      <c r="AE151" s="90"/>
      <c r="AF151" s="136"/>
      <c r="AG151" s="338"/>
      <c r="AH151" s="338"/>
      <c r="AI151" s="339"/>
      <c r="AJ151" s="339"/>
      <c r="AK151" s="91"/>
      <c r="AL151" s="92"/>
      <c r="AM151" s="93" t="s">
        <v>4121</v>
      </c>
      <c r="AN151" s="340"/>
      <c r="AO151" s="341"/>
      <c r="AP151" s="336"/>
      <c r="AQ151" s="342"/>
      <c r="AR151" s="343"/>
      <c r="AS151" s="342"/>
      <c r="AT151" s="94"/>
      <c r="AU151" s="341"/>
      <c r="AV151" s="136"/>
      <c r="AW151" s="339"/>
      <c r="AY151" s="30">
        <v>4411.2755905511813</v>
      </c>
      <c r="AZ151" s="31">
        <f t="shared" si="2"/>
        <v>0</v>
      </c>
    </row>
    <row r="152" spans="1:52" ht="12.75" customHeight="1">
      <c r="A152">
        <v>149</v>
      </c>
      <c r="B152" s="29" t="s">
        <v>6029</v>
      </c>
      <c r="C152" s="104" t="s">
        <v>4135</v>
      </c>
      <c r="D152" s="29" t="s">
        <v>1516</v>
      </c>
      <c r="E152" s="29" t="s">
        <v>2309</v>
      </c>
      <c r="F152" s="335"/>
      <c r="G152" s="335"/>
      <c r="H152" s="344"/>
      <c r="I152" s="344"/>
      <c r="J152" s="344"/>
      <c r="K152" s="344"/>
      <c r="L152" s="335"/>
      <c r="M152" s="82" t="s">
        <v>3880</v>
      </c>
      <c r="N152" s="57">
        <v>4269.2677165354335</v>
      </c>
      <c r="O152" s="30">
        <v>4269.2677165354335</v>
      </c>
      <c r="P152" s="29" t="s">
        <v>3859</v>
      </c>
      <c r="Q152" s="29"/>
      <c r="R152" s="104" t="s">
        <v>4135</v>
      </c>
      <c r="S152" s="103" t="s">
        <v>4136</v>
      </c>
      <c r="T152" s="403">
        <v>0</v>
      </c>
      <c r="U152" s="403">
        <v>12480</v>
      </c>
      <c r="V152" s="123" t="s">
        <v>1</v>
      </c>
      <c r="W152" s="336" t="s">
        <v>0</v>
      </c>
      <c r="X152" s="123" t="s">
        <v>4120</v>
      </c>
      <c r="Y152" s="337"/>
      <c r="Z152" s="87">
        <v>1</v>
      </c>
      <c r="AA152" s="88"/>
      <c r="AB152" s="88"/>
      <c r="AC152" s="88"/>
      <c r="AD152" s="90"/>
      <c r="AE152" s="90"/>
      <c r="AF152" s="136"/>
      <c r="AG152" s="338"/>
      <c r="AH152" s="338"/>
      <c r="AI152" s="339"/>
      <c r="AJ152" s="339"/>
      <c r="AK152" s="91"/>
      <c r="AL152" s="92"/>
      <c r="AM152" s="93" t="s">
        <v>4121</v>
      </c>
      <c r="AN152" s="340"/>
      <c r="AO152" s="341"/>
      <c r="AP152" s="336"/>
      <c r="AQ152" s="342"/>
      <c r="AR152" s="343"/>
      <c r="AS152" s="342"/>
      <c r="AT152" s="94"/>
      <c r="AU152" s="341"/>
      <c r="AV152" s="136"/>
      <c r="AW152" s="339"/>
      <c r="AY152" s="30">
        <v>4269.2677165354335</v>
      </c>
      <c r="AZ152" s="31">
        <f t="shared" si="2"/>
        <v>0</v>
      </c>
    </row>
    <row r="153" spans="1:52" ht="12.75" customHeight="1">
      <c r="A153">
        <v>150</v>
      </c>
      <c r="B153" s="29" t="s">
        <v>6030</v>
      </c>
      <c r="C153" s="104" t="s">
        <v>4137</v>
      </c>
      <c r="D153" s="29" t="s">
        <v>1466</v>
      </c>
      <c r="E153" s="29" t="s">
        <v>2359</v>
      </c>
      <c r="F153" s="335"/>
      <c r="G153" s="335"/>
      <c r="H153" s="344"/>
      <c r="I153" s="344"/>
      <c r="J153" s="344"/>
      <c r="K153" s="344"/>
      <c r="L153" s="335"/>
      <c r="M153" s="82" t="s">
        <v>3880</v>
      </c>
      <c r="N153" s="57">
        <v>4357.8346456692916</v>
      </c>
      <c r="O153" s="30">
        <v>4357.8346456692916</v>
      </c>
      <c r="P153" s="29" t="s">
        <v>3457</v>
      </c>
      <c r="Q153" s="29"/>
      <c r="R153" s="104" t="s">
        <v>4137</v>
      </c>
      <c r="S153" s="103" t="s">
        <v>4138</v>
      </c>
      <c r="T153" s="403">
        <v>2500</v>
      </c>
      <c r="U153" s="403">
        <v>12895</v>
      </c>
      <c r="V153" s="123" t="s">
        <v>1</v>
      </c>
      <c r="W153" s="336" t="s">
        <v>0</v>
      </c>
      <c r="X153" s="123" t="s">
        <v>4120</v>
      </c>
      <c r="Y153" s="337"/>
      <c r="Z153" s="87">
        <v>1</v>
      </c>
      <c r="AA153" s="88"/>
      <c r="AB153" s="88"/>
      <c r="AC153" s="88"/>
      <c r="AD153" s="90"/>
      <c r="AE153" s="90"/>
      <c r="AF153" s="136"/>
      <c r="AG153" s="338"/>
      <c r="AH153" s="338"/>
      <c r="AI153" s="339"/>
      <c r="AJ153" s="339"/>
      <c r="AK153" s="91"/>
      <c r="AL153" s="92"/>
      <c r="AM153" s="93" t="s">
        <v>4121</v>
      </c>
      <c r="AN153" s="340"/>
      <c r="AO153" s="341"/>
      <c r="AP153" s="336"/>
      <c r="AQ153" s="342"/>
      <c r="AR153" s="343"/>
      <c r="AS153" s="342"/>
      <c r="AT153" s="94"/>
      <c r="AU153" s="341"/>
      <c r="AV153" s="136"/>
      <c r="AW153" s="339"/>
      <c r="AY153" s="30">
        <v>4357.8346456692916</v>
      </c>
      <c r="AZ153" s="31">
        <f t="shared" si="2"/>
        <v>0</v>
      </c>
    </row>
    <row r="154" spans="1:52" ht="12.75" customHeight="1">
      <c r="A154">
        <v>151</v>
      </c>
      <c r="B154" s="29" t="s">
        <v>6031</v>
      </c>
      <c r="C154" s="104" t="s">
        <v>4139</v>
      </c>
      <c r="D154" s="29" t="s">
        <v>1510</v>
      </c>
      <c r="E154" s="29" t="s">
        <v>2315</v>
      </c>
      <c r="F154" s="335"/>
      <c r="G154" s="335"/>
      <c r="H154" s="344"/>
      <c r="I154" s="344"/>
      <c r="J154" s="344"/>
      <c r="K154" s="344"/>
      <c r="L154" s="335"/>
      <c r="M154" s="82" t="s">
        <v>3880</v>
      </c>
      <c r="N154" s="57">
        <v>4721.4212598425202</v>
      </c>
      <c r="O154" s="30">
        <v>4721.4212598425202</v>
      </c>
      <c r="P154" s="29" t="s">
        <v>3457</v>
      </c>
      <c r="Q154" s="29"/>
      <c r="R154" s="104" t="s">
        <v>4139</v>
      </c>
      <c r="S154" s="103" t="s">
        <v>4140</v>
      </c>
      <c r="T154" s="403">
        <v>500</v>
      </c>
      <c r="U154" s="403">
        <v>12895</v>
      </c>
      <c r="V154" s="123" t="s">
        <v>1</v>
      </c>
      <c r="W154" s="336" t="s">
        <v>0</v>
      </c>
      <c r="X154" s="123" t="s">
        <v>4120</v>
      </c>
      <c r="Y154" s="337"/>
      <c r="Z154" s="87">
        <v>1</v>
      </c>
      <c r="AA154" s="88"/>
      <c r="AB154" s="88"/>
      <c r="AC154" s="88"/>
      <c r="AD154" s="90"/>
      <c r="AE154" s="90"/>
      <c r="AF154" s="136"/>
      <c r="AG154" s="338"/>
      <c r="AH154" s="338"/>
      <c r="AI154" s="339"/>
      <c r="AJ154" s="339"/>
      <c r="AK154" s="91"/>
      <c r="AL154" s="92"/>
      <c r="AM154" s="93" t="s">
        <v>4121</v>
      </c>
      <c r="AN154" s="340"/>
      <c r="AO154" s="341"/>
      <c r="AP154" s="336"/>
      <c r="AQ154" s="342"/>
      <c r="AR154" s="343"/>
      <c r="AS154" s="342"/>
      <c r="AT154" s="94"/>
      <c r="AU154" s="341"/>
      <c r="AV154" s="136"/>
      <c r="AW154" s="339"/>
      <c r="AY154" s="30">
        <v>4721.4212598425202</v>
      </c>
      <c r="AZ154" s="31">
        <f t="shared" si="2"/>
        <v>0</v>
      </c>
    </row>
    <row r="155" spans="1:52" ht="12.75" customHeight="1">
      <c r="A155">
        <v>152</v>
      </c>
      <c r="B155" s="29" t="s">
        <v>6032</v>
      </c>
      <c r="C155" s="104" t="s">
        <v>4141</v>
      </c>
      <c r="D155" s="29" t="s">
        <v>1517</v>
      </c>
      <c r="E155" s="29" t="s">
        <v>2308</v>
      </c>
      <c r="F155" s="335"/>
      <c r="G155" s="335"/>
      <c r="H155" s="344"/>
      <c r="I155" s="344"/>
      <c r="J155" s="344"/>
      <c r="K155" s="344"/>
      <c r="L155" s="335"/>
      <c r="M155" s="82" t="s">
        <v>3880</v>
      </c>
      <c r="N155" s="57">
        <v>4344.9763779527557</v>
      </c>
      <c r="O155" s="30">
        <v>4344.9763779527557</v>
      </c>
      <c r="P155" s="29" t="s">
        <v>3859</v>
      </c>
      <c r="Q155" s="29"/>
      <c r="R155" s="104" t="s">
        <v>4141</v>
      </c>
      <c r="S155" s="103" t="s">
        <v>4142</v>
      </c>
      <c r="T155" s="403">
        <v>-1000</v>
      </c>
      <c r="U155" s="403">
        <v>12480</v>
      </c>
      <c r="V155" s="123" t="s">
        <v>1</v>
      </c>
      <c r="W155" s="336" t="s">
        <v>0</v>
      </c>
      <c r="X155" s="123" t="s">
        <v>4120</v>
      </c>
      <c r="Y155" s="337"/>
      <c r="Z155" s="87">
        <v>1</v>
      </c>
      <c r="AA155" s="88"/>
      <c r="AB155" s="88"/>
      <c r="AC155" s="88"/>
      <c r="AD155" s="90"/>
      <c r="AE155" s="90"/>
      <c r="AF155" s="136"/>
      <c r="AG155" s="338"/>
      <c r="AH155" s="338"/>
      <c r="AI155" s="339"/>
      <c r="AJ155" s="339"/>
      <c r="AK155" s="91"/>
      <c r="AL155" s="92"/>
      <c r="AM155" s="93" t="s">
        <v>4121</v>
      </c>
      <c r="AN155" s="340"/>
      <c r="AO155" s="341"/>
      <c r="AP155" s="336"/>
      <c r="AQ155" s="342"/>
      <c r="AR155" s="343"/>
      <c r="AS155" s="342"/>
      <c r="AT155" s="94"/>
      <c r="AU155" s="341"/>
      <c r="AV155" s="136"/>
      <c r="AW155" s="339"/>
      <c r="AY155" s="30">
        <v>4344.9763779527557</v>
      </c>
      <c r="AZ155" s="31">
        <f t="shared" si="2"/>
        <v>0</v>
      </c>
    </row>
    <row r="156" spans="1:52" ht="12.75" customHeight="1">
      <c r="A156">
        <v>153</v>
      </c>
      <c r="B156" s="29" t="s">
        <v>6489</v>
      </c>
      <c r="C156" s="104" t="s">
        <v>3617</v>
      </c>
      <c r="D156" s="29" t="s">
        <v>1422</v>
      </c>
      <c r="E156" s="29" t="s">
        <v>2403</v>
      </c>
      <c r="F156" s="335"/>
      <c r="G156" s="335"/>
      <c r="H156" s="344"/>
      <c r="I156" s="344"/>
      <c r="J156" s="344"/>
      <c r="K156" s="344"/>
      <c r="L156" s="335"/>
      <c r="M156" s="82" t="s">
        <v>3880</v>
      </c>
      <c r="N156" s="57">
        <v>3769.0905511811025</v>
      </c>
      <c r="O156" s="30">
        <v>3769.0905511811025</v>
      </c>
      <c r="P156" s="29" t="s">
        <v>3457</v>
      </c>
      <c r="Q156" s="29"/>
      <c r="R156" s="104" t="s">
        <v>3617</v>
      </c>
      <c r="S156" s="103" t="s">
        <v>4143</v>
      </c>
      <c r="T156" s="403">
        <v>4500</v>
      </c>
      <c r="U156" s="403">
        <v>12895</v>
      </c>
      <c r="V156" s="123" t="s">
        <v>1</v>
      </c>
      <c r="W156" s="336" t="s">
        <v>0</v>
      </c>
      <c r="X156" s="123" t="s">
        <v>4120</v>
      </c>
      <c r="Y156" s="337"/>
      <c r="Z156" s="87">
        <v>1</v>
      </c>
      <c r="AA156" s="88"/>
      <c r="AB156" s="88"/>
      <c r="AC156" s="88"/>
      <c r="AD156" s="90"/>
      <c r="AE156" s="90"/>
      <c r="AF156" s="136"/>
      <c r="AG156" s="338"/>
      <c r="AH156" s="338"/>
      <c r="AI156" s="339"/>
      <c r="AJ156" s="339"/>
      <c r="AK156" s="91"/>
      <c r="AL156" s="92"/>
      <c r="AM156" s="93" t="s">
        <v>4121</v>
      </c>
      <c r="AN156" s="340"/>
      <c r="AO156" s="341"/>
      <c r="AP156" s="336"/>
      <c r="AQ156" s="342"/>
      <c r="AR156" s="343"/>
      <c r="AS156" s="342"/>
      <c r="AT156" s="94"/>
      <c r="AU156" s="341"/>
      <c r="AV156" s="136"/>
      <c r="AW156" s="339"/>
      <c r="AY156" s="30">
        <v>3769.0905511811025</v>
      </c>
      <c r="AZ156" s="31">
        <f t="shared" si="2"/>
        <v>0</v>
      </c>
    </row>
    <row r="157" spans="1:52" ht="12.75" customHeight="1">
      <c r="A157">
        <v>154</v>
      </c>
      <c r="B157" s="29" t="s">
        <v>6033</v>
      </c>
      <c r="C157" s="104" t="s">
        <v>4144</v>
      </c>
      <c r="D157" s="29" t="s">
        <v>1508</v>
      </c>
      <c r="E157" s="29" t="s">
        <v>2317</v>
      </c>
      <c r="F157" s="335"/>
      <c r="G157" s="335"/>
      <c r="H157" s="344"/>
      <c r="I157" s="344"/>
      <c r="J157" s="344"/>
      <c r="K157" s="344"/>
      <c r="L157" s="335"/>
      <c r="M157" s="82" t="s">
        <v>3880</v>
      </c>
      <c r="N157" s="57">
        <v>5060.4685039370079</v>
      </c>
      <c r="O157" s="30">
        <v>5060.4685039370079</v>
      </c>
      <c r="P157" s="29" t="s">
        <v>3457</v>
      </c>
      <c r="Q157" s="29"/>
      <c r="R157" s="104" t="s">
        <v>4144</v>
      </c>
      <c r="S157" s="103" t="s">
        <v>4145</v>
      </c>
      <c r="T157" s="403">
        <v>-1000</v>
      </c>
      <c r="U157" s="403">
        <v>13310</v>
      </c>
      <c r="V157" s="123" t="s">
        <v>1</v>
      </c>
      <c r="W157" s="336" t="s">
        <v>0</v>
      </c>
      <c r="X157" s="123" t="s">
        <v>4120</v>
      </c>
      <c r="Y157" s="337"/>
      <c r="Z157" s="87">
        <v>1</v>
      </c>
      <c r="AA157" s="88"/>
      <c r="AB157" s="88"/>
      <c r="AC157" s="88"/>
      <c r="AD157" s="90"/>
      <c r="AE157" s="90"/>
      <c r="AF157" s="136"/>
      <c r="AG157" s="338"/>
      <c r="AH157" s="338"/>
      <c r="AI157" s="339"/>
      <c r="AJ157" s="339"/>
      <c r="AK157" s="91"/>
      <c r="AL157" s="92"/>
      <c r="AM157" s="93" t="s">
        <v>4121</v>
      </c>
      <c r="AN157" s="340"/>
      <c r="AO157" s="341"/>
      <c r="AP157" s="336"/>
      <c r="AQ157" s="342"/>
      <c r="AR157" s="343"/>
      <c r="AS157" s="342"/>
      <c r="AT157" s="94"/>
      <c r="AU157" s="341"/>
      <c r="AV157" s="136"/>
      <c r="AW157" s="339"/>
      <c r="AY157" s="30">
        <v>5060.4685039370079</v>
      </c>
      <c r="AZ157" s="31">
        <f t="shared" si="2"/>
        <v>0</v>
      </c>
    </row>
    <row r="158" spans="1:52" ht="12.75" customHeight="1">
      <c r="A158">
        <v>155</v>
      </c>
      <c r="B158" s="29" t="s">
        <v>6034</v>
      </c>
      <c r="C158" s="104" t="s">
        <v>4146</v>
      </c>
      <c r="D158" s="29" t="s">
        <v>1465</v>
      </c>
      <c r="E158" s="29" t="s">
        <v>2360</v>
      </c>
      <c r="F158" s="335"/>
      <c r="G158" s="335"/>
      <c r="H158" s="344"/>
      <c r="I158" s="344"/>
      <c r="J158" s="344"/>
      <c r="K158" s="344"/>
      <c r="L158" s="335"/>
      <c r="M158" s="82" t="s">
        <v>3880</v>
      </c>
      <c r="N158" s="57">
        <v>4700.8267716535438</v>
      </c>
      <c r="O158" s="30">
        <v>4700.8267716535438</v>
      </c>
      <c r="P158" s="29" t="s">
        <v>3457</v>
      </c>
      <c r="Q158" s="29"/>
      <c r="R158" s="104" t="s">
        <v>4146</v>
      </c>
      <c r="S158" s="103" t="s">
        <v>4147</v>
      </c>
      <c r="T158" s="403">
        <v>1500</v>
      </c>
      <c r="U158" s="403">
        <v>12895</v>
      </c>
      <c r="V158" s="123" t="s">
        <v>1</v>
      </c>
      <c r="W158" s="336" t="s">
        <v>0</v>
      </c>
      <c r="X158" s="123" t="s">
        <v>4120</v>
      </c>
      <c r="Y158" s="337"/>
      <c r="Z158" s="87">
        <v>1</v>
      </c>
      <c r="AA158" s="88"/>
      <c r="AB158" s="88"/>
      <c r="AC158" s="88"/>
      <c r="AD158" s="90"/>
      <c r="AE158" s="90"/>
      <c r="AF158" s="136"/>
      <c r="AG158" s="338"/>
      <c r="AH158" s="338"/>
      <c r="AI158" s="339"/>
      <c r="AJ158" s="339"/>
      <c r="AK158" s="91"/>
      <c r="AL158" s="92"/>
      <c r="AM158" s="93" t="s">
        <v>4121</v>
      </c>
      <c r="AN158" s="340"/>
      <c r="AO158" s="341"/>
      <c r="AP158" s="336"/>
      <c r="AQ158" s="342"/>
      <c r="AR158" s="343"/>
      <c r="AS158" s="342"/>
      <c r="AT158" s="94"/>
      <c r="AU158" s="341"/>
      <c r="AV158" s="136"/>
      <c r="AW158" s="339"/>
      <c r="AY158" s="30">
        <v>4700.8267716535438</v>
      </c>
      <c r="AZ158" s="31">
        <f t="shared" si="2"/>
        <v>0</v>
      </c>
    </row>
    <row r="159" spans="1:52" ht="12.75" customHeight="1">
      <c r="A159">
        <v>156</v>
      </c>
      <c r="B159" s="29" t="s">
        <v>6035</v>
      </c>
      <c r="C159" s="104" t="s">
        <v>4148</v>
      </c>
      <c r="D159" s="29" t="s">
        <v>1464</v>
      </c>
      <c r="E159" s="29" t="s">
        <v>2361</v>
      </c>
      <c r="F159" s="335"/>
      <c r="G159" s="335"/>
      <c r="H159" s="344"/>
      <c r="I159" s="344"/>
      <c r="J159" s="344"/>
      <c r="K159" s="344"/>
      <c r="L159" s="335"/>
      <c r="M159" s="82" t="s">
        <v>3880</v>
      </c>
      <c r="N159" s="57">
        <v>4712.2834645669291</v>
      </c>
      <c r="O159" s="30">
        <v>4712.2834645669291</v>
      </c>
      <c r="P159" s="29" t="s">
        <v>3457</v>
      </c>
      <c r="Q159" s="29"/>
      <c r="R159" s="104" t="s">
        <v>4148</v>
      </c>
      <c r="S159" s="103" t="s">
        <v>4149</v>
      </c>
      <c r="T159" s="403">
        <v>1000</v>
      </c>
      <c r="U159" s="403">
        <v>13310</v>
      </c>
      <c r="V159" s="123" t="s">
        <v>1</v>
      </c>
      <c r="W159" s="336" t="s">
        <v>0</v>
      </c>
      <c r="X159" s="123" t="s">
        <v>4120</v>
      </c>
      <c r="Y159" s="337"/>
      <c r="Z159" s="87">
        <v>1</v>
      </c>
      <c r="AA159" s="88"/>
      <c r="AB159" s="88"/>
      <c r="AC159" s="88"/>
      <c r="AD159" s="90"/>
      <c r="AE159" s="90"/>
      <c r="AF159" s="136"/>
      <c r="AG159" s="338"/>
      <c r="AH159" s="338"/>
      <c r="AI159" s="339"/>
      <c r="AJ159" s="339"/>
      <c r="AK159" s="91"/>
      <c r="AL159" s="92"/>
      <c r="AM159" s="93" t="s">
        <v>4121</v>
      </c>
      <c r="AN159" s="340"/>
      <c r="AO159" s="341"/>
      <c r="AP159" s="336"/>
      <c r="AQ159" s="342"/>
      <c r="AR159" s="343"/>
      <c r="AS159" s="342"/>
      <c r="AT159" s="94"/>
      <c r="AU159" s="341"/>
      <c r="AV159" s="136"/>
      <c r="AW159" s="339"/>
      <c r="AY159" s="30">
        <v>4712.2834645669291</v>
      </c>
      <c r="AZ159" s="31">
        <f t="shared" si="2"/>
        <v>0</v>
      </c>
    </row>
    <row r="160" spans="1:52" ht="12.75" customHeight="1">
      <c r="A160">
        <v>157</v>
      </c>
      <c r="B160" s="29" t="s">
        <v>6036</v>
      </c>
      <c r="C160" s="104" t="s">
        <v>4150</v>
      </c>
      <c r="D160" s="29" t="s">
        <v>1511</v>
      </c>
      <c r="E160" s="29" t="s">
        <v>2314</v>
      </c>
      <c r="F160" s="335"/>
      <c r="G160" s="335"/>
      <c r="H160" s="344"/>
      <c r="I160" s="344"/>
      <c r="J160" s="344"/>
      <c r="K160" s="344"/>
      <c r="L160" s="335"/>
      <c r="M160" s="82" t="s">
        <v>3880</v>
      </c>
      <c r="N160" s="57">
        <v>4616.1968503937014</v>
      </c>
      <c r="O160" s="30">
        <v>4616.1968503937014</v>
      </c>
      <c r="P160" s="29" t="s">
        <v>3457</v>
      </c>
      <c r="Q160" s="29"/>
      <c r="R160" s="104" t="s">
        <v>4150</v>
      </c>
      <c r="S160" s="103" t="s">
        <v>4151</v>
      </c>
      <c r="T160" s="403">
        <v>0</v>
      </c>
      <c r="U160" s="403">
        <v>13310</v>
      </c>
      <c r="V160" s="123" t="s">
        <v>1</v>
      </c>
      <c r="W160" s="336" t="s">
        <v>0</v>
      </c>
      <c r="X160" s="123" t="s">
        <v>4120</v>
      </c>
      <c r="Y160" s="337"/>
      <c r="Z160" s="87">
        <v>1</v>
      </c>
      <c r="AA160" s="88"/>
      <c r="AB160" s="88"/>
      <c r="AC160" s="88"/>
      <c r="AD160" s="90"/>
      <c r="AE160" s="90"/>
      <c r="AF160" s="136"/>
      <c r="AG160" s="338"/>
      <c r="AH160" s="338"/>
      <c r="AI160" s="339"/>
      <c r="AJ160" s="339"/>
      <c r="AK160" s="91"/>
      <c r="AL160" s="92"/>
      <c r="AM160" s="93" t="s">
        <v>4121</v>
      </c>
      <c r="AN160" s="340"/>
      <c r="AO160" s="341"/>
      <c r="AP160" s="336"/>
      <c r="AQ160" s="342"/>
      <c r="AR160" s="343"/>
      <c r="AS160" s="342"/>
      <c r="AT160" s="94"/>
      <c r="AU160" s="341"/>
      <c r="AV160" s="136"/>
      <c r="AW160" s="339"/>
      <c r="AY160" s="30">
        <v>4616.1968503937014</v>
      </c>
      <c r="AZ160" s="31">
        <f t="shared" si="2"/>
        <v>0</v>
      </c>
    </row>
    <row r="161" spans="1:52" ht="12.75" customHeight="1">
      <c r="A161">
        <v>158</v>
      </c>
      <c r="B161" s="29" t="s">
        <v>6490</v>
      </c>
      <c r="C161" s="104" t="s">
        <v>4152</v>
      </c>
      <c r="D161" s="29" t="s">
        <v>1436</v>
      </c>
      <c r="E161" s="29" t="s">
        <v>2389</v>
      </c>
      <c r="F161" s="335"/>
      <c r="G161" s="335"/>
      <c r="H161" s="344"/>
      <c r="I161" s="344"/>
      <c r="J161" s="344"/>
      <c r="K161" s="344"/>
      <c r="L161" s="335"/>
      <c r="M161" s="82" t="s">
        <v>3880</v>
      </c>
      <c r="N161" s="57">
        <v>4333.9488188976384</v>
      </c>
      <c r="O161" s="30">
        <v>4333.9488188976384</v>
      </c>
      <c r="P161" s="29" t="s">
        <v>3862</v>
      </c>
      <c r="Q161" s="29"/>
      <c r="R161" s="104" t="s">
        <v>4152</v>
      </c>
      <c r="S161" s="103" t="s">
        <v>4153</v>
      </c>
      <c r="T161" s="403">
        <v>3500</v>
      </c>
      <c r="U161" s="403">
        <v>12065</v>
      </c>
      <c r="V161" s="123" t="s">
        <v>1</v>
      </c>
      <c r="W161" s="336" t="s">
        <v>0</v>
      </c>
      <c r="X161" s="123" t="s">
        <v>4120</v>
      </c>
      <c r="Y161" s="337"/>
      <c r="Z161" s="87">
        <v>1</v>
      </c>
      <c r="AA161" s="88"/>
      <c r="AB161" s="88"/>
      <c r="AC161" s="88"/>
      <c r="AD161" s="90"/>
      <c r="AE161" s="90"/>
      <c r="AF161" s="136"/>
      <c r="AG161" s="338"/>
      <c r="AH161" s="338"/>
      <c r="AI161" s="339"/>
      <c r="AJ161" s="339"/>
      <c r="AK161" s="91"/>
      <c r="AL161" s="92"/>
      <c r="AM161" s="93" t="s">
        <v>4121</v>
      </c>
      <c r="AN161" s="340"/>
      <c r="AO161" s="341"/>
      <c r="AP161" s="336"/>
      <c r="AQ161" s="342"/>
      <c r="AR161" s="343"/>
      <c r="AS161" s="342"/>
      <c r="AT161" s="94"/>
      <c r="AU161" s="341"/>
      <c r="AV161" s="136"/>
      <c r="AW161" s="339"/>
      <c r="AY161" s="30">
        <v>4333.9488188976384</v>
      </c>
      <c r="AZ161" s="31">
        <f t="shared" si="2"/>
        <v>0</v>
      </c>
    </row>
    <row r="162" spans="1:52" ht="12.75" customHeight="1">
      <c r="A162">
        <v>159</v>
      </c>
      <c r="B162" s="29" t="s">
        <v>6491</v>
      </c>
      <c r="C162" s="104" t="s">
        <v>4154</v>
      </c>
      <c r="D162" s="29" t="s">
        <v>1419</v>
      </c>
      <c r="E162" s="29" t="s">
        <v>2406</v>
      </c>
      <c r="F162" s="335"/>
      <c r="G162" s="335"/>
      <c r="H162" s="344"/>
      <c r="I162" s="344"/>
      <c r="J162" s="344"/>
      <c r="K162" s="344"/>
      <c r="L162" s="335"/>
      <c r="M162" s="82" t="s">
        <v>3880</v>
      </c>
      <c r="N162" s="57">
        <v>3843.5551181102364</v>
      </c>
      <c r="O162" s="30">
        <v>3843.5551181102364</v>
      </c>
      <c r="P162" s="29" t="s">
        <v>3859</v>
      </c>
      <c r="Q162" s="29"/>
      <c r="R162" s="104" t="s">
        <v>4154</v>
      </c>
      <c r="S162" s="103" t="s">
        <v>4155</v>
      </c>
      <c r="T162" s="403">
        <v>3000</v>
      </c>
      <c r="U162" s="403">
        <v>12480</v>
      </c>
      <c r="V162" s="123" t="s">
        <v>1</v>
      </c>
      <c r="W162" s="336" t="s">
        <v>0</v>
      </c>
      <c r="X162" s="123" t="s">
        <v>4120</v>
      </c>
      <c r="Y162" s="337"/>
      <c r="Z162" s="87">
        <v>1</v>
      </c>
      <c r="AA162" s="88"/>
      <c r="AB162" s="88"/>
      <c r="AC162" s="88"/>
      <c r="AD162" s="90"/>
      <c r="AE162" s="90"/>
      <c r="AF162" s="136"/>
      <c r="AG162" s="338"/>
      <c r="AH162" s="338"/>
      <c r="AI162" s="339"/>
      <c r="AJ162" s="339"/>
      <c r="AK162" s="91"/>
      <c r="AL162" s="92"/>
      <c r="AM162" s="93" t="s">
        <v>4121</v>
      </c>
      <c r="AN162" s="340"/>
      <c r="AO162" s="341"/>
      <c r="AP162" s="336"/>
      <c r="AQ162" s="342"/>
      <c r="AR162" s="343"/>
      <c r="AS162" s="342"/>
      <c r="AT162" s="94"/>
      <c r="AU162" s="341"/>
      <c r="AV162" s="136"/>
      <c r="AW162" s="339"/>
      <c r="AY162" s="30">
        <v>3843.5551181102364</v>
      </c>
      <c r="AZ162" s="31">
        <f t="shared" si="2"/>
        <v>0</v>
      </c>
    </row>
    <row r="163" spans="1:52" ht="12.75" customHeight="1">
      <c r="A163">
        <v>160</v>
      </c>
      <c r="B163" s="29" t="s">
        <v>6492</v>
      </c>
      <c r="C163" s="104" t="s">
        <v>4156</v>
      </c>
      <c r="D163" s="29" t="s">
        <v>1518</v>
      </c>
      <c r="E163" s="29" t="s">
        <v>2307</v>
      </c>
      <c r="F163" s="335"/>
      <c r="G163" s="335"/>
      <c r="H163" s="344"/>
      <c r="I163" s="344"/>
      <c r="J163" s="344"/>
      <c r="K163" s="344"/>
      <c r="L163" s="335"/>
      <c r="M163" s="82" t="s">
        <v>3880</v>
      </c>
      <c r="N163" s="57">
        <v>4416.5</v>
      </c>
      <c r="O163" s="30">
        <v>4416.5</v>
      </c>
      <c r="P163" s="29" t="s">
        <v>3859</v>
      </c>
      <c r="Q163" s="29"/>
      <c r="R163" s="104" t="s">
        <v>4156</v>
      </c>
      <c r="S163" s="103" t="s">
        <v>4157</v>
      </c>
      <c r="T163" s="403">
        <v>1000</v>
      </c>
      <c r="U163" s="403">
        <v>12480</v>
      </c>
      <c r="V163" s="123" t="s">
        <v>1</v>
      </c>
      <c r="W163" s="336" t="s">
        <v>0</v>
      </c>
      <c r="X163" s="123" t="s">
        <v>4120</v>
      </c>
      <c r="Y163" s="337"/>
      <c r="Z163" s="87">
        <v>1</v>
      </c>
      <c r="AA163" s="88"/>
      <c r="AB163" s="88"/>
      <c r="AC163" s="88"/>
      <c r="AD163" s="90"/>
      <c r="AE163" s="90"/>
      <c r="AF163" s="136"/>
      <c r="AG163" s="338"/>
      <c r="AH163" s="338"/>
      <c r="AI163" s="339"/>
      <c r="AJ163" s="339"/>
      <c r="AK163" s="91"/>
      <c r="AL163" s="92"/>
      <c r="AM163" s="93" t="s">
        <v>4121</v>
      </c>
      <c r="AN163" s="340"/>
      <c r="AO163" s="341"/>
      <c r="AP163" s="336"/>
      <c r="AQ163" s="342"/>
      <c r="AR163" s="343"/>
      <c r="AS163" s="342"/>
      <c r="AT163" s="94"/>
      <c r="AU163" s="341"/>
      <c r="AV163" s="136"/>
      <c r="AW163" s="339"/>
      <c r="AY163" s="30">
        <v>4416.5</v>
      </c>
      <c r="AZ163" s="31">
        <f t="shared" si="2"/>
        <v>0</v>
      </c>
    </row>
    <row r="164" spans="1:52" ht="12.75" customHeight="1">
      <c r="A164">
        <v>161</v>
      </c>
      <c r="B164" s="29" t="s">
        <v>6493</v>
      </c>
      <c r="C164" s="104" t="s">
        <v>4158</v>
      </c>
      <c r="D164" s="29" t="s">
        <v>1423</v>
      </c>
      <c r="E164" s="29" t="s">
        <v>2402</v>
      </c>
      <c r="F164" s="335"/>
      <c r="G164" s="335"/>
      <c r="H164" s="344"/>
      <c r="I164" s="344"/>
      <c r="J164" s="344"/>
      <c r="K164" s="344"/>
      <c r="L164" s="335"/>
      <c r="M164" s="82" t="s">
        <v>3880</v>
      </c>
      <c r="N164" s="57">
        <v>3799.3779527559054</v>
      </c>
      <c r="O164" s="30">
        <v>3799.3779527559054</v>
      </c>
      <c r="P164" s="29" t="s">
        <v>3457</v>
      </c>
      <c r="Q164" s="29"/>
      <c r="R164" s="104" t="s">
        <v>4158</v>
      </c>
      <c r="S164" s="103" t="s">
        <v>4159</v>
      </c>
      <c r="T164" s="403">
        <v>4000</v>
      </c>
      <c r="U164" s="403">
        <v>13310</v>
      </c>
      <c r="V164" s="123" t="s">
        <v>1</v>
      </c>
      <c r="W164" s="336" t="s">
        <v>0</v>
      </c>
      <c r="X164" s="123" t="s">
        <v>4120</v>
      </c>
      <c r="Y164" s="337"/>
      <c r="Z164" s="87">
        <v>1</v>
      </c>
      <c r="AA164" s="88"/>
      <c r="AB164" s="88"/>
      <c r="AC164" s="88"/>
      <c r="AD164" s="90"/>
      <c r="AE164" s="90"/>
      <c r="AF164" s="136"/>
      <c r="AG164" s="338"/>
      <c r="AH164" s="338"/>
      <c r="AI164" s="339"/>
      <c r="AJ164" s="339"/>
      <c r="AK164" s="91"/>
      <c r="AL164" s="92"/>
      <c r="AM164" s="93" t="s">
        <v>4121</v>
      </c>
      <c r="AN164" s="340"/>
      <c r="AO164" s="341"/>
      <c r="AP164" s="336"/>
      <c r="AQ164" s="342"/>
      <c r="AR164" s="343"/>
      <c r="AS164" s="342"/>
      <c r="AT164" s="94"/>
      <c r="AU164" s="341"/>
      <c r="AV164" s="136"/>
      <c r="AW164" s="339"/>
      <c r="AY164" s="30">
        <v>3799.3779527559054</v>
      </c>
      <c r="AZ164" s="31">
        <f t="shared" si="2"/>
        <v>0</v>
      </c>
    </row>
    <row r="165" spans="1:52" ht="12.75" customHeight="1">
      <c r="A165">
        <v>162</v>
      </c>
      <c r="B165" s="29" t="s">
        <v>6494</v>
      </c>
      <c r="C165" s="104" t="s">
        <v>4160</v>
      </c>
      <c r="D165" s="29" t="s">
        <v>1486</v>
      </c>
      <c r="E165" s="29" t="s">
        <v>2339</v>
      </c>
      <c r="F165" s="335"/>
      <c r="G165" s="335"/>
      <c r="H165" s="344"/>
      <c r="I165" s="344"/>
      <c r="J165" s="344"/>
      <c r="K165" s="344"/>
      <c r="L165" s="335"/>
      <c r="M165" s="82" t="s">
        <v>3880</v>
      </c>
      <c r="N165" s="57">
        <v>4956.4212598425202</v>
      </c>
      <c r="O165" s="30">
        <v>4956.4212598425202</v>
      </c>
      <c r="P165" s="29" t="s">
        <v>3862</v>
      </c>
      <c r="Q165" s="29"/>
      <c r="R165" s="104" t="s">
        <v>4160</v>
      </c>
      <c r="S165" s="103" t="s">
        <v>4161</v>
      </c>
      <c r="T165" s="403">
        <v>500</v>
      </c>
      <c r="U165" s="403">
        <v>12065</v>
      </c>
      <c r="V165" s="123" t="s">
        <v>1</v>
      </c>
      <c r="W165" s="336" t="s">
        <v>0</v>
      </c>
      <c r="X165" s="123" t="s">
        <v>4120</v>
      </c>
      <c r="Y165" s="337"/>
      <c r="Z165" s="87">
        <v>1</v>
      </c>
      <c r="AA165" s="88"/>
      <c r="AB165" s="88"/>
      <c r="AC165" s="88"/>
      <c r="AD165" s="90"/>
      <c r="AE165" s="90"/>
      <c r="AF165" s="136"/>
      <c r="AG165" s="338"/>
      <c r="AH165" s="338"/>
      <c r="AI165" s="339"/>
      <c r="AJ165" s="339"/>
      <c r="AK165" s="91"/>
      <c r="AL165" s="92"/>
      <c r="AM165" s="93" t="s">
        <v>4121</v>
      </c>
      <c r="AN165" s="340"/>
      <c r="AO165" s="341"/>
      <c r="AP165" s="336"/>
      <c r="AQ165" s="342"/>
      <c r="AR165" s="343"/>
      <c r="AS165" s="342"/>
      <c r="AT165" s="94"/>
      <c r="AU165" s="341"/>
      <c r="AV165" s="136"/>
      <c r="AW165" s="339"/>
      <c r="AY165" s="30">
        <v>4956.4212598425202</v>
      </c>
      <c r="AZ165" s="31">
        <f t="shared" si="2"/>
        <v>0</v>
      </c>
    </row>
    <row r="166" spans="1:52" ht="12.75" customHeight="1">
      <c r="A166">
        <v>163</v>
      </c>
      <c r="B166" s="29" t="s">
        <v>6021</v>
      </c>
      <c r="C166" s="104" t="s">
        <v>4162</v>
      </c>
      <c r="D166" s="29" t="s">
        <v>1416</v>
      </c>
      <c r="E166" s="29" t="s">
        <v>2409</v>
      </c>
      <c r="F166" s="335"/>
      <c r="G166" s="335"/>
      <c r="H166" s="344"/>
      <c r="I166" s="344"/>
      <c r="J166" s="344"/>
      <c r="K166" s="344"/>
      <c r="L166" s="335"/>
      <c r="M166" s="82" t="s">
        <v>3880</v>
      </c>
      <c r="N166" s="57">
        <v>3968.1377952755906</v>
      </c>
      <c r="O166" s="30">
        <v>3968.1377952755906</v>
      </c>
      <c r="P166" s="29" t="s">
        <v>3859</v>
      </c>
      <c r="Q166" s="29"/>
      <c r="R166" s="104" t="s">
        <v>4162</v>
      </c>
      <c r="S166" s="103" t="s">
        <v>4163</v>
      </c>
      <c r="T166" s="403">
        <v>2000</v>
      </c>
      <c r="U166" s="403">
        <v>12480</v>
      </c>
      <c r="V166" s="123" t="s">
        <v>1</v>
      </c>
      <c r="W166" s="336" t="s">
        <v>0</v>
      </c>
      <c r="X166" s="123" t="s">
        <v>4120</v>
      </c>
      <c r="Y166" s="337"/>
      <c r="Z166" s="87">
        <v>1</v>
      </c>
      <c r="AA166" s="88"/>
      <c r="AB166" s="88"/>
      <c r="AC166" s="88"/>
      <c r="AD166" s="90"/>
      <c r="AE166" s="90"/>
      <c r="AF166" s="136"/>
      <c r="AG166" s="338"/>
      <c r="AH166" s="338"/>
      <c r="AI166" s="339"/>
      <c r="AJ166" s="339"/>
      <c r="AK166" s="91"/>
      <c r="AL166" s="92"/>
      <c r="AM166" s="93" t="s">
        <v>4121</v>
      </c>
      <c r="AN166" s="340"/>
      <c r="AO166" s="341"/>
      <c r="AP166" s="336"/>
      <c r="AQ166" s="342"/>
      <c r="AR166" s="343"/>
      <c r="AS166" s="342"/>
      <c r="AT166" s="94"/>
      <c r="AU166" s="341"/>
      <c r="AV166" s="136"/>
      <c r="AW166" s="339"/>
      <c r="AY166" s="30">
        <v>3968.1377952755906</v>
      </c>
      <c r="AZ166" s="31">
        <f t="shared" si="2"/>
        <v>0</v>
      </c>
    </row>
    <row r="167" spans="1:52" ht="12.75" customHeight="1">
      <c r="A167">
        <v>164</v>
      </c>
      <c r="B167" s="29" t="s">
        <v>6022</v>
      </c>
      <c r="C167" s="104" t="s">
        <v>4164</v>
      </c>
      <c r="D167" s="29" t="s">
        <v>1421</v>
      </c>
      <c r="E167" s="29" t="s">
        <v>2404</v>
      </c>
      <c r="F167" s="335"/>
      <c r="G167" s="335"/>
      <c r="H167" s="344"/>
      <c r="I167" s="344"/>
      <c r="J167" s="344"/>
      <c r="K167" s="344"/>
      <c r="L167" s="335"/>
      <c r="M167" s="82" t="s">
        <v>3880</v>
      </c>
      <c r="N167" s="57">
        <v>4412.0157480314965</v>
      </c>
      <c r="O167" s="30">
        <v>4412.0157480314965</v>
      </c>
      <c r="P167" s="29" t="s">
        <v>3457</v>
      </c>
      <c r="Q167" s="29"/>
      <c r="R167" s="104" t="s">
        <v>4164</v>
      </c>
      <c r="S167" s="103" t="s">
        <v>4165</v>
      </c>
      <c r="T167" s="403">
        <v>3500</v>
      </c>
      <c r="U167" s="403">
        <v>12895</v>
      </c>
      <c r="V167" s="123" t="s">
        <v>1</v>
      </c>
      <c r="W167" s="336" t="s">
        <v>0</v>
      </c>
      <c r="X167" s="123" t="s">
        <v>4120</v>
      </c>
      <c r="Y167" s="337"/>
      <c r="Z167" s="87">
        <v>1</v>
      </c>
      <c r="AA167" s="88"/>
      <c r="AB167" s="88"/>
      <c r="AC167" s="88"/>
      <c r="AD167" s="90"/>
      <c r="AE167" s="90"/>
      <c r="AF167" s="136"/>
      <c r="AG167" s="338"/>
      <c r="AH167" s="338"/>
      <c r="AI167" s="339"/>
      <c r="AJ167" s="339"/>
      <c r="AK167" s="91"/>
      <c r="AL167" s="92"/>
      <c r="AM167" s="93" t="s">
        <v>4121</v>
      </c>
      <c r="AN167" s="340"/>
      <c r="AO167" s="341"/>
      <c r="AP167" s="336"/>
      <c r="AQ167" s="342"/>
      <c r="AR167" s="343"/>
      <c r="AS167" s="342"/>
      <c r="AT167" s="94"/>
      <c r="AU167" s="341"/>
      <c r="AV167" s="136"/>
      <c r="AW167" s="339"/>
      <c r="AY167" s="30">
        <v>4412.0157480314965</v>
      </c>
      <c r="AZ167" s="31">
        <f t="shared" si="2"/>
        <v>0</v>
      </c>
    </row>
    <row r="168" spans="1:52" ht="12.75" customHeight="1">
      <c r="A168">
        <v>165</v>
      </c>
      <c r="B168" s="29" t="s">
        <v>6039</v>
      </c>
      <c r="C168" s="104" t="s">
        <v>4166</v>
      </c>
      <c r="D168" s="29" t="s">
        <v>1468</v>
      </c>
      <c r="E168" s="29" t="s">
        <v>2357</v>
      </c>
      <c r="F168" s="335"/>
      <c r="G168" s="335"/>
      <c r="H168" s="344"/>
      <c r="I168" s="344"/>
      <c r="J168" s="344"/>
      <c r="K168" s="344"/>
      <c r="L168" s="335"/>
      <c r="M168" s="82" t="s">
        <v>3880</v>
      </c>
      <c r="N168" s="57">
        <v>4380.8385826771655</v>
      </c>
      <c r="O168" s="30">
        <v>4380.8385826771655</v>
      </c>
      <c r="P168" s="29" t="s">
        <v>3863</v>
      </c>
      <c r="Q168" s="29"/>
      <c r="R168" s="104" t="s">
        <v>4166</v>
      </c>
      <c r="S168" s="103" t="s">
        <v>4167</v>
      </c>
      <c r="T168" s="403">
        <v>-2575.56</v>
      </c>
      <c r="U168" s="403">
        <v>10648.95</v>
      </c>
      <c r="V168" s="123" t="s">
        <v>1</v>
      </c>
      <c r="W168" s="336" t="s">
        <v>0</v>
      </c>
      <c r="X168" s="123" t="s">
        <v>4120</v>
      </c>
      <c r="Y168" s="337"/>
      <c r="Z168" s="87">
        <v>1</v>
      </c>
      <c r="AA168" s="88"/>
      <c r="AB168" s="88"/>
      <c r="AC168" s="88"/>
      <c r="AD168" s="90"/>
      <c r="AE168" s="90"/>
      <c r="AF168" s="136"/>
      <c r="AG168" s="338"/>
      <c r="AH168" s="338"/>
      <c r="AI168" s="339"/>
      <c r="AJ168" s="339"/>
      <c r="AK168" s="91"/>
      <c r="AL168" s="92"/>
      <c r="AM168" s="93" t="s">
        <v>4121</v>
      </c>
      <c r="AN168" s="340"/>
      <c r="AO168" s="341"/>
      <c r="AP168" s="336"/>
      <c r="AQ168" s="342"/>
      <c r="AR168" s="343"/>
      <c r="AS168" s="342"/>
      <c r="AT168" s="94"/>
      <c r="AU168" s="341"/>
      <c r="AV168" s="136"/>
      <c r="AW168" s="339"/>
      <c r="AY168" s="30">
        <v>4380.8385826771655</v>
      </c>
      <c r="AZ168" s="31">
        <f t="shared" si="2"/>
        <v>0</v>
      </c>
    </row>
    <row r="169" spans="1:52" ht="12.75" customHeight="1">
      <c r="A169">
        <v>166</v>
      </c>
      <c r="B169" s="29" t="s">
        <v>6040</v>
      </c>
      <c r="C169" s="104" t="s">
        <v>4168</v>
      </c>
      <c r="D169" s="29" t="s">
        <v>1471</v>
      </c>
      <c r="E169" s="29" t="s">
        <v>2354</v>
      </c>
      <c r="F169" s="335"/>
      <c r="G169" s="335"/>
      <c r="H169" s="344"/>
      <c r="I169" s="344"/>
      <c r="J169" s="344"/>
      <c r="K169" s="344"/>
      <c r="L169" s="335"/>
      <c r="M169" s="82" t="s">
        <v>3880</v>
      </c>
      <c r="N169" s="57">
        <v>4677.0433070866138</v>
      </c>
      <c r="O169" s="30">
        <v>4677.0433070866138</v>
      </c>
      <c r="P169" s="29" t="s">
        <v>3863</v>
      </c>
      <c r="Q169" s="29"/>
      <c r="R169" s="104" t="s">
        <v>4168</v>
      </c>
      <c r="S169" s="103" t="s">
        <v>4169</v>
      </c>
      <c r="T169" s="403">
        <v>-4292.6000000000004</v>
      </c>
      <c r="U169" s="403">
        <v>8667.75</v>
      </c>
      <c r="V169" s="123" t="s">
        <v>1</v>
      </c>
      <c r="W169" s="336" t="s">
        <v>0</v>
      </c>
      <c r="X169" s="123" t="s">
        <v>4120</v>
      </c>
      <c r="Y169" s="337"/>
      <c r="Z169" s="87">
        <v>1</v>
      </c>
      <c r="AA169" s="88"/>
      <c r="AB169" s="88"/>
      <c r="AC169" s="88"/>
      <c r="AD169" s="90"/>
      <c r="AE169" s="90"/>
      <c r="AF169" s="136"/>
      <c r="AG169" s="338"/>
      <c r="AH169" s="338"/>
      <c r="AI169" s="339"/>
      <c r="AJ169" s="339"/>
      <c r="AK169" s="91"/>
      <c r="AL169" s="92"/>
      <c r="AM169" s="93" t="s">
        <v>4121</v>
      </c>
      <c r="AN169" s="340"/>
      <c r="AO169" s="341"/>
      <c r="AP169" s="336"/>
      <c r="AQ169" s="342"/>
      <c r="AR169" s="343"/>
      <c r="AS169" s="342"/>
      <c r="AT169" s="94"/>
      <c r="AU169" s="341"/>
      <c r="AV169" s="136"/>
      <c r="AW169" s="339"/>
      <c r="AY169" s="30">
        <v>4677.0433070866138</v>
      </c>
      <c r="AZ169" s="31">
        <f t="shared" si="2"/>
        <v>0</v>
      </c>
    </row>
    <row r="170" spans="1:52" ht="12.75" customHeight="1">
      <c r="A170">
        <v>167</v>
      </c>
      <c r="B170" s="29" t="s">
        <v>6522</v>
      </c>
      <c r="C170" s="104" t="s">
        <v>4170</v>
      </c>
      <c r="D170" s="29" t="s">
        <v>1432</v>
      </c>
      <c r="E170" s="29" t="s">
        <v>2393</v>
      </c>
      <c r="F170" s="335"/>
      <c r="G170" s="335"/>
      <c r="H170" s="344"/>
      <c r="I170" s="344"/>
      <c r="J170" s="344"/>
      <c r="K170" s="344"/>
      <c r="L170" s="335"/>
      <c r="M170" s="82" t="s">
        <v>3880</v>
      </c>
      <c r="N170" s="57">
        <v>4798.3858267716541</v>
      </c>
      <c r="O170" s="30">
        <v>4798.3858267716541</v>
      </c>
      <c r="P170" s="29" t="s">
        <v>3861</v>
      </c>
      <c r="Q170" s="29"/>
      <c r="R170" s="104" t="s">
        <v>4170</v>
      </c>
      <c r="S170" s="103" t="s">
        <v>4171</v>
      </c>
      <c r="T170" s="403">
        <v>-4500</v>
      </c>
      <c r="U170" s="403">
        <v>12065</v>
      </c>
      <c r="V170" s="123" t="s">
        <v>1</v>
      </c>
      <c r="W170" s="336" t="s">
        <v>0</v>
      </c>
      <c r="X170" s="123"/>
      <c r="Y170" s="337"/>
      <c r="Z170" s="87">
        <v>1</v>
      </c>
      <c r="AA170" s="88"/>
      <c r="AB170" s="88"/>
      <c r="AC170" s="88"/>
      <c r="AD170" s="90"/>
      <c r="AE170" s="90"/>
      <c r="AF170" s="136"/>
      <c r="AG170" s="338"/>
      <c r="AH170" s="338"/>
      <c r="AI170" s="339"/>
      <c r="AJ170" s="339"/>
      <c r="AK170" s="91"/>
      <c r="AL170" s="92"/>
      <c r="AM170" s="93" t="s">
        <v>4121</v>
      </c>
      <c r="AN170" s="340"/>
      <c r="AO170" s="341"/>
      <c r="AP170" s="336"/>
      <c r="AQ170" s="342"/>
      <c r="AR170" s="343"/>
      <c r="AS170" s="342"/>
      <c r="AT170" s="94"/>
      <c r="AU170" s="341"/>
      <c r="AV170" s="136"/>
      <c r="AW170" s="339"/>
      <c r="AY170" s="30">
        <v>4798.3858267716541</v>
      </c>
      <c r="AZ170" s="31">
        <f t="shared" si="2"/>
        <v>0</v>
      </c>
    </row>
    <row r="171" spans="1:52" ht="12.75" customHeight="1">
      <c r="A171">
        <v>168</v>
      </c>
      <c r="B171" s="29" t="s">
        <v>6523</v>
      </c>
      <c r="C171" s="104" t="s">
        <v>4172</v>
      </c>
      <c r="D171" s="29" t="s">
        <v>1431</v>
      </c>
      <c r="E171" s="29" t="s">
        <v>2394</v>
      </c>
      <c r="F171" s="335"/>
      <c r="G171" s="335"/>
      <c r="H171" s="344"/>
      <c r="I171" s="344"/>
      <c r="J171" s="344"/>
      <c r="K171" s="344"/>
      <c r="L171" s="335"/>
      <c r="M171" s="82" t="s">
        <v>3880</v>
      </c>
      <c r="N171" s="57">
        <v>4704.2716535433074</v>
      </c>
      <c r="O171" s="30">
        <v>4704.2716535433074</v>
      </c>
      <c r="P171" s="29" t="s">
        <v>3861</v>
      </c>
      <c r="Q171" s="29"/>
      <c r="R171" s="104" t="s">
        <v>4172</v>
      </c>
      <c r="S171" s="103" t="s">
        <v>4173</v>
      </c>
      <c r="T171" s="403">
        <v>-4500</v>
      </c>
      <c r="U171" s="403">
        <v>12895</v>
      </c>
      <c r="V171" s="123" t="s">
        <v>1</v>
      </c>
      <c r="W171" s="336" t="s">
        <v>0</v>
      </c>
      <c r="X171" s="123"/>
      <c r="Y171" s="337"/>
      <c r="Z171" s="87">
        <v>1</v>
      </c>
      <c r="AA171" s="88"/>
      <c r="AB171" s="88"/>
      <c r="AC171" s="88"/>
      <c r="AD171" s="90"/>
      <c r="AE171" s="90"/>
      <c r="AF171" s="136"/>
      <c r="AG171" s="338"/>
      <c r="AH171" s="338"/>
      <c r="AI171" s="339"/>
      <c r="AJ171" s="339"/>
      <c r="AK171" s="91"/>
      <c r="AL171" s="92"/>
      <c r="AM171" s="93" t="s">
        <v>4121</v>
      </c>
      <c r="AN171" s="340"/>
      <c r="AO171" s="341"/>
      <c r="AP171" s="336"/>
      <c r="AQ171" s="342"/>
      <c r="AR171" s="343"/>
      <c r="AS171" s="342"/>
      <c r="AT171" s="94"/>
      <c r="AU171" s="341"/>
      <c r="AV171" s="136"/>
      <c r="AW171" s="339"/>
      <c r="AY171" s="30">
        <v>4704.2716535433074</v>
      </c>
      <c r="AZ171" s="31">
        <f t="shared" si="2"/>
        <v>0</v>
      </c>
    </row>
    <row r="172" spans="1:52" ht="12.75" customHeight="1">
      <c r="A172">
        <v>169</v>
      </c>
      <c r="B172" s="29" t="s">
        <v>6524</v>
      </c>
      <c r="C172" s="104" t="s">
        <v>4174</v>
      </c>
      <c r="D172" s="29" t="s">
        <v>1369</v>
      </c>
      <c r="E172" s="29" t="s">
        <v>2456</v>
      </c>
      <c r="F172" s="335"/>
      <c r="G172" s="335"/>
      <c r="H172" s="344"/>
      <c r="I172" s="344"/>
      <c r="J172" s="344"/>
      <c r="K172" s="344"/>
      <c r="L172" s="335"/>
      <c r="M172" s="82" t="s">
        <v>3880</v>
      </c>
      <c r="N172" s="57">
        <v>4745.6653543307093</v>
      </c>
      <c r="O172" s="30">
        <v>4745.6653543307093</v>
      </c>
      <c r="P172" s="29" t="s">
        <v>3861</v>
      </c>
      <c r="Q172" s="29"/>
      <c r="R172" s="104" t="s">
        <v>4174</v>
      </c>
      <c r="S172" s="103" t="s">
        <v>4175</v>
      </c>
      <c r="T172" s="403">
        <v>-1717.04</v>
      </c>
      <c r="U172" s="403">
        <v>10153.65</v>
      </c>
      <c r="V172" s="123" t="s">
        <v>1</v>
      </c>
      <c r="W172" s="336" t="s">
        <v>0</v>
      </c>
      <c r="X172" s="123"/>
      <c r="Y172" s="337"/>
      <c r="Z172" s="87">
        <v>1</v>
      </c>
      <c r="AA172" s="88"/>
      <c r="AB172" s="88"/>
      <c r="AC172" s="88"/>
      <c r="AD172" s="90"/>
      <c r="AE172" s="90"/>
      <c r="AF172" s="136"/>
      <c r="AG172" s="338"/>
      <c r="AH172" s="338"/>
      <c r="AI172" s="339"/>
      <c r="AJ172" s="339"/>
      <c r="AK172" s="91"/>
      <c r="AL172" s="92"/>
      <c r="AM172" s="93" t="s">
        <v>4121</v>
      </c>
      <c r="AN172" s="340"/>
      <c r="AO172" s="341"/>
      <c r="AP172" s="336"/>
      <c r="AQ172" s="342"/>
      <c r="AR172" s="343"/>
      <c r="AS172" s="342"/>
      <c r="AT172" s="94"/>
      <c r="AU172" s="341"/>
      <c r="AV172" s="136"/>
      <c r="AW172" s="339"/>
      <c r="AY172" s="30">
        <v>4745.6653543307093</v>
      </c>
      <c r="AZ172" s="31">
        <f t="shared" si="2"/>
        <v>0</v>
      </c>
    </row>
    <row r="173" spans="1:52" ht="12.75" customHeight="1">
      <c r="A173">
        <v>170</v>
      </c>
      <c r="B173" s="29" t="s">
        <v>6484</v>
      </c>
      <c r="C173" s="104" t="s">
        <v>4176</v>
      </c>
      <c r="D173" s="29" t="s">
        <v>1583</v>
      </c>
      <c r="E173" s="29" t="s">
        <v>2242</v>
      </c>
      <c r="F173" s="335"/>
      <c r="G173" s="335"/>
      <c r="H173" s="344"/>
      <c r="I173" s="344"/>
      <c r="J173" s="344"/>
      <c r="K173" s="344"/>
      <c r="L173" s="335"/>
      <c r="M173" s="82" t="s">
        <v>3880</v>
      </c>
      <c r="N173" s="57">
        <v>8964.3661417322837</v>
      </c>
      <c r="O173" s="30">
        <v>8964.3661417322837</v>
      </c>
      <c r="P173" s="29" t="s">
        <v>3860</v>
      </c>
      <c r="Q173" s="29"/>
      <c r="R173" s="104" t="s">
        <v>4176</v>
      </c>
      <c r="S173" s="103" t="s">
        <v>4177</v>
      </c>
      <c r="T173" s="403">
        <v>-3500</v>
      </c>
      <c r="U173" s="403">
        <v>12895</v>
      </c>
      <c r="V173" s="123" t="s">
        <v>1</v>
      </c>
      <c r="W173" s="336" t="s">
        <v>0</v>
      </c>
      <c r="X173" s="123"/>
      <c r="Y173" s="337"/>
      <c r="Z173" s="87">
        <v>1</v>
      </c>
      <c r="AA173" s="88"/>
      <c r="AB173" s="88"/>
      <c r="AC173" s="88"/>
      <c r="AD173" s="90"/>
      <c r="AE173" s="90"/>
      <c r="AF173" s="136"/>
      <c r="AG173" s="338"/>
      <c r="AH173" s="338"/>
      <c r="AI173" s="339"/>
      <c r="AJ173" s="339"/>
      <c r="AK173" s="91"/>
      <c r="AL173" s="92"/>
      <c r="AM173" s="93"/>
      <c r="AN173" s="340"/>
      <c r="AO173" s="341"/>
      <c r="AP173" s="336"/>
      <c r="AQ173" s="342"/>
      <c r="AR173" s="343"/>
      <c r="AS173" s="342"/>
      <c r="AT173" s="94"/>
      <c r="AU173" s="341"/>
      <c r="AV173" s="136"/>
      <c r="AW173" s="339"/>
      <c r="AY173" s="30">
        <v>8964.3661417322837</v>
      </c>
      <c r="AZ173" s="31">
        <f t="shared" si="2"/>
        <v>0</v>
      </c>
    </row>
    <row r="174" spans="1:52" ht="12.75" customHeight="1">
      <c r="A174">
        <v>171</v>
      </c>
      <c r="B174" s="29" t="s">
        <v>6485</v>
      </c>
      <c r="C174" s="104" t="s">
        <v>4178</v>
      </c>
      <c r="D174" s="29" t="s">
        <v>1526</v>
      </c>
      <c r="E174" s="29" t="s">
        <v>2299</v>
      </c>
      <c r="F174" s="335"/>
      <c r="G174" s="335"/>
      <c r="H174" s="344"/>
      <c r="I174" s="344"/>
      <c r="J174" s="344"/>
      <c r="K174" s="344"/>
      <c r="L174" s="335"/>
      <c r="M174" s="82" t="s">
        <v>3880</v>
      </c>
      <c r="N174" s="57">
        <v>6581.5629921259842</v>
      </c>
      <c r="O174" s="30">
        <v>6581.5629921259842</v>
      </c>
      <c r="P174" s="29" t="s">
        <v>3455</v>
      </c>
      <c r="Q174" s="29"/>
      <c r="R174" s="104" t="s">
        <v>4178</v>
      </c>
      <c r="S174" s="103" t="s">
        <v>4179</v>
      </c>
      <c r="T174" s="403">
        <v>-3434.08</v>
      </c>
      <c r="U174" s="403">
        <v>9163.0499999999993</v>
      </c>
      <c r="V174" s="123" t="s">
        <v>1</v>
      </c>
      <c r="W174" s="336" t="s">
        <v>0</v>
      </c>
      <c r="X174" s="123"/>
      <c r="Y174" s="337"/>
      <c r="Z174" s="87">
        <v>1</v>
      </c>
      <c r="AA174" s="88"/>
      <c r="AB174" s="88"/>
      <c r="AC174" s="88"/>
      <c r="AD174" s="90"/>
      <c r="AE174" s="90"/>
      <c r="AF174" s="136"/>
      <c r="AG174" s="338"/>
      <c r="AH174" s="338"/>
      <c r="AI174" s="339"/>
      <c r="AJ174" s="339"/>
      <c r="AK174" s="91"/>
      <c r="AL174" s="92"/>
      <c r="AM174" s="93"/>
      <c r="AN174" s="340"/>
      <c r="AO174" s="341"/>
      <c r="AP174" s="336"/>
      <c r="AQ174" s="342"/>
      <c r="AR174" s="343"/>
      <c r="AS174" s="342"/>
      <c r="AT174" s="94"/>
      <c r="AU174" s="341"/>
      <c r="AV174" s="136"/>
      <c r="AW174" s="339"/>
      <c r="AY174" s="30">
        <v>6581.5629921259842</v>
      </c>
      <c r="AZ174" s="31">
        <f t="shared" si="2"/>
        <v>0</v>
      </c>
    </row>
    <row r="175" spans="1:52" ht="12.75" customHeight="1">
      <c r="A175">
        <v>172</v>
      </c>
      <c r="B175" s="29" t="s">
        <v>6004</v>
      </c>
      <c r="C175" s="104" t="s">
        <v>4180</v>
      </c>
      <c r="D175" s="29" t="s">
        <v>1601</v>
      </c>
      <c r="E175" s="29" t="s">
        <v>2224</v>
      </c>
      <c r="F175" s="335"/>
      <c r="G175" s="335"/>
      <c r="H175" s="344"/>
      <c r="I175" s="344"/>
      <c r="J175" s="344"/>
      <c r="K175" s="344"/>
      <c r="L175" s="335"/>
      <c r="M175" s="82" t="s">
        <v>3880</v>
      </c>
      <c r="N175" s="57">
        <v>9506.0275590551191</v>
      </c>
      <c r="O175" s="30">
        <v>9506.0275590551191</v>
      </c>
      <c r="P175" s="29" t="s">
        <v>3858</v>
      </c>
      <c r="Q175" s="29"/>
      <c r="R175" s="104" t="s">
        <v>4180</v>
      </c>
      <c r="S175" s="103" t="s">
        <v>4181</v>
      </c>
      <c r="T175" s="403">
        <v>-3000</v>
      </c>
      <c r="U175" s="403">
        <v>12480</v>
      </c>
      <c r="V175" s="123" t="s">
        <v>1</v>
      </c>
      <c r="W175" s="336" t="s">
        <v>0</v>
      </c>
      <c r="X175" s="123"/>
      <c r="Y175" s="337"/>
      <c r="Z175" s="87">
        <v>1</v>
      </c>
      <c r="AA175" s="88"/>
      <c r="AB175" s="88"/>
      <c r="AC175" s="88"/>
      <c r="AD175" s="90"/>
      <c r="AE175" s="90"/>
      <c r="AF175" s="136"/>
      <c r="AG175" s="338"/>
      <c r="AH175" s="338"/>
      <c r="AI175" s="339"/>
      <c r="AJ175" s="339"/>
      <c r="AK175" s="91"/>
      <c r="AL175" s="92"/>
      <c r="AM175" s="93"/>
      <c r="AN175" s="340"/>
      <c r="AO175" s="341"/>
      <c r="AP175" s="336"/>
      <c r="AQ175" s="342"/>
      <c r="AR175" s="343"/>
      <c r="AS175" s="342"/>
      <c r="AT175" s="94"/>
      <c r="AU175" s="341"/>
      <c r="AV175" s="136"/>
      <c r="AW175" s="339"/>
      <c r="AY175" s="30">
        <v>9506.0275590551191</v>
      </c>
      <c r="AZ175" s="31">
        <f t="shared" si="2"/>
        <v>0</v>
      </c>
    </row>
    <row r="176" spans="1:52" ht="12.75" customHeight="1">
      <c r="A176">
        <v>173</v>
      </c>
      <c r="B176" s="29" t="s">
        <v>6486</v>
      </c>
      <c r="C176" s="104" t="s">
        <v>4182</v>
      </c>
      <c r="D176" s="29" t="s">
        <v>1607</v>
      </c>
      <c r="E176" s="29" t="s">
        <v>2218</v>
      </c>
      <c r="F176" s="335"/>
      <c r="G176" s="335"/>
      <c r="H176" s="344"/>
      <c r="I176" s="344"/>
      <c r="J176" s="344"/>
      <c r="K176" s="344"/>
      <c r="L176" s="335"/>
      <c r="M176" s="82" t="s">
        <v>3880</v>
      </c>
      <c r="N176" s="57">
        <v>9911.0078740157478</v>
      </c>
      <c r="O176" s="30">
        <v>9911.0078740157478</v>
      </c>
      <c r="P176" s="29" t="s">
        <v>3858</v>
      </c>
      <c r="Q176" s="29"/>
      <c r="R176" s="104" t="s">
        <v>4182</v>
      </c>
      <c r="S176" s="103" t="s">
        <v>4183</v>
      </c>
      <c r="T176" s="403">
        <v>-2500</v>
      </c>
      <c r="U176" s="403">
        <v>12065</v>
      </c>
      <c r="V176" s="123" t="s">
        <v>1</v>
      </c>
      <c r="W176" s="336" t="s">
        <v>0</v>
      </c>
      <c r="X176" s="123"/>
      <c r="Y176" s="337"/>
      <c r="Z176" s="87">
        <v>1</v>
      </c>
      <c r="AA176" s="88"/>
      <c r="AB176" s="88"/>
      <c r="AC176" s="88"/>
      <c r="AD176" s="90"/>
      <c r="AE176" s="90"/>
      <c r="AF176" s="136"/>
      <c r="AG176" s="338"/>
      <c r="AH176" s="338"/>
      <c r="AI176" s="339"/>
      <c r="AJ176" s="339"/>
      <c r="AK176" s="91"/>
      <c r="AL176" s="92"/>
      <c r="AM176" s="93"/>
      <c r="AN176" s="340"/>
      <c r="AO176" s="341"/>
      <c r="AP176" s="336"/>
      <c r="AQ176" s="342"/>
      <c r="AR176" s="343"/>
      <c r="AS176" s="342"/>
      <c r="AT176" s="94"/>
      <c r="AU176" s="341"/>
      <c r="AV176" s="136"/>
      <c r="AW176" s="339"/>
      <c r="AY176" s="30">
        <v>9911.0078740157478</v>
      </c>
      <c r="AZ176" s="31">
        <f t="shared" si="2"/>
        <v>0</v>
      </c>
    </row>
    <row r="177" spans="1:52" ht="12.75" customHeight="1">
      <c r="A177">
        <v>174</v>
      </c>
      <c r="B177" s="29" t="s">
        <v>6005</v>
      </c>
      <c r="C177" s="104" t="s">
        <v>4184</v>
      </c>
      <c r="D177" s="29" t="s">
        <v>1566</v>
      </c>
      <c r="E177" s="29" t="s">
        <v>2259</v>
      </c>
      <c r="F177" s="335"/>
      <c r="G177" s="335"/>
      <c r="H177" s="344"/>
      <c r="I177" s="344"/>
      <c r="J177" s="344"/>
      <c r="K177" s="344"/>
      <c r="L177" s="335"/>
      <c r="M177" s="82" t="s">
        <v>3880</v>
      </c>
      <c r="N177" s="57">
        <v>9886.0275590551191</v>
      </c>
      <c r="O177" s="30">
        <v>9886.0275590551191</v>
      </c>
      <c r="P177" s="29" t="s">
        <v>3858</v>
      </c>
      <c r="Q177" s="29"/>
      <c r="R177" s="104" t="s">
        <v>4184</v>
      </c>
      <c r="S177" s="103" t="s">
        <v>4185</v>
      </c>
      <c r="T177" s="403">
        <v>-5000</v>
      </c>
      <c r="U177" s="403">
        <v>12480</v>
      </c>
      <c r="V177" s="123" t="s">
        <v>1</v>
      </c>
      <c r="W177" s="336" t="s">
        <v>0</v>
      </c>
      <c r="X177" s="123"/>
      <c r="Y177" s="337"/>
      <c r="Z177" s="87">
        <v>1</v>
      </c>
      <c r="AA177" s="88"/>
      <c r="AB177" s="88"/>
      <c r="AC177" s="88"/>
      <c r="AD177" s="90"/>
      <c r="AE177" s="90"/>
      <c r="AF177" s="136"/>
      <c r="AG177" s="338"/>
      <c r="AH177" s="338"/>
      <c r="AI177" s="339"/>
      <c r="AJ177" s="339"/>
      <c r="AK177" s="91"/>
      <c r="AL177" s="92"/>
      <c r="AM177" s="93"/>
      <c r="AN177" s="340"/>
      <c r="AO177" s="341"/>
      <c r="AP177" s="336"/>
      <c r="AQ177" s="342"/>
      <c r="AR177" s="343"/>
      <c r="AS177" s="342"/>
      <c r="AT177" s="94"/>
      <c r="AU177" s="341"/>
      <c r="AV177" s="136"/>
      <c r="AW177" s="339"/>
      <c r="AY177" s="30">
        <v>9886.0275590551191</v>
      </c>
      <c r="AZ177" s="31">
        <f t="shared" si="2"/>
        <v>0</v>
      </c>
    </row>
    <row r="178" spans="1:52" ht="12.75" customHeight="1">
      <c r="A178">
        <v>175</v>
      </c>
      <c r="B178" s="29" t="s">
        <v>6006</v>
      </c>
      <c r="C178" s="104" t="s">
        <v>4186</v>
      </c>
      <c r="D178" s="29" t="s">
        <v>1599</v>
      </c>
      <c r="E178" s="29" t="s">
        <v>2226</v>
      </c>
      <c r="F178" s="335"/>
      <c r="G178" s="335"/>
      <c r="H178" s="344"/>
      <c r="I178" s="344"/>
      <c r="J178" s="344"/>
      <c r="K178" s="344"/>
      <c r="L178" s="335"/>
      <c r="M178" s="82" t="s">
        <v>3880</v>
      </c>
      <c r="N178" s="57">
        <v>9126.1889763779545</v>
      </c>
      <c r="O178" s="30">
        <v>9126.1889763779545</v>
      </c>
      <c r="P178" s="29" t="s">
        <v>3860</v>
      </c>
      <c r="Q178" s="29"/>
      <c r="R178" s="104" t="s">
        <v>4186</v>
      </c>
      <c r="S178" s="103" t="s">
        <v>4187</v>
      </c>
      <c r="T178" s="403">
        <v>-2000</v>
      </c>
      <c r="U178" s="403">
        <v>13310</v>
      </c>
      <c r="V178" s="123" t="s">
        <v>1</v>
      </c>
      <c r="W178" s="336" t="s">
        <v>0</v>
      </c>
      <c r="X178" s="123"/>
      <c r="Y178" s="337"/>
      <c r="Z178" s="87">
        <v>1</v>
      </c>
      <c r="AA178" s="88"/>
      <c r="AB178" s="88"/>
      <c r="AC178" s="88"/>
      <c r="AD178" s="90"/>
      <c r="AE178" s="90"/>
      <c r="AF178" s="136"/>
      <c r="AG178" s="338"/>
      <c r="AH178" s="338"/>
      <c r="AI178" s="339"/>
      <c r="AJ178" s="339"/>
      <c r="AK178" s="91"/>
      <c r="AL178" s="92"/>
      <c r="AM178" s="93"/>
      <c r="AN178" s="340"/>
      <c r="AO178" s="341"/>
      <c r="AP178" s="336"/>
      <c r="AQ178" s="342"/>
      <c r="AR178" s="343"/>
      <c r="AS178" s="342"/>
      <c r="AT178" s="94"/>
      <c r="AU178" s="341"/>
      <c r="AV178" s="136"/>
      <c r="AW178" s="339"/>
      <c r="AY178" s="30">
        <v>9126.1889763779545</v>
      </c>
      <c r="AZ178" s="31">
        <f t="shared" si="2"/>
        <v>0</v>
      </c>
    </row>
    <row r="179" spans="1:52" ht="12.75" customHeight="1">
      <c r="A179">
        <v>176</v>
      </c>
      <c r="B179" s="29" t="s">
        <v>6007</v>
      </c>
      <c r="C179" s="104" t="s">
        <v>4188</v>
      </c>
      <c r="D179" s="29" t="s">
        <v>1581</v>
      </c>
      <c r="E179" s="29" t="s">
        <v>2244</v>
      </c>
      <c r="F179" s="335"/>
      <c r="G179" s="335"/>
      <c r="H179" s="344"/>
      <c r="I179" s="344"/>
      <c r="J179" s="344"/>
      <c r="K179" s="344"/>
      <c r="L179" s="335"/>
      <c r="M179" s="82" t="s">
        <v>3880</v>
      </c>
      <c r="N179" s="57">
        <v>9134.606299212599</v>
      </c>
      <c r="O179" s="30">
        <v>9134.606299212599</v>
      </c>
      <c r="P179" s="29" t="s">
        <v>3860</v>
      </c>
      <c r="Q179" s="29"/>
      <c r="R179" s="104" t="s">
        <v>4188</v>
      </c>
      <c r="S179" s="103" t="s">
        <v>4189</v>
      </c>
      <c r="T179" s="403">
        <v>-3000</v>
      </c>
      <c r="U179" s="403">
        <v>13310</v>
      </c>
      <c r="V179" s="123" t="s">
        <v>1</v>
      </c>
      <c r="W179" s="336" t="s">
        <v>0</v>
      </c>
      <c r="X179" s="123"/>
      <c r="Y179" s="337"/>
      <c r="Z179" s="87">
        <v>1</v>
      </c>
      <c r="AA179" s="88"/>
      <c r="AB179" s="88"/>
      <c r="AC179" s="88"/>
      <c r="AD179" s="90"/>
      <c r="AE179" s="90"/>
      <c r="AF179" s="136"/>
      <c r="AG179" s="338"/>
      <c r="AH179" s="338"/>
      <c r="AI179" s="339"/>
      <c r="AJ179" s="339"/>
      <c r="AK179" s="91"/>
      <c r="AL179" s="92"/>
      <c r="AM179" s="93"/>
      <c r="AN179" s="340"/>
      <c r="AO179" s="341"/>
      <c r="AP179" s="336"/>
      <c r="AQ179" s="342"/>
      <c r="AR179" s="343"/>
      <c r="AS179" s="342"/>
      <c r="AT179" s="94"/>
      <c r="AU179" s="341"/>
      <c r="AV179" s="136"/>
      <c r="AW179" s="339"/>
      <c r="AY179" s="30">
        <v>9134.606299212599</v>
      </c>
      <c r="AZ179" s="31">
        <f t="shared" si="2"/>
        <v>0</v>
      </c>
    </row>
    <row r="180" spans="1:52" ht="12.75" customHeight="1">
      <c r="A180">
        <v>177</v>
      </c>
      <c r="B180" s="29" t="s">
        <v>6041</v>
      </c>
      <c r="C180" s="104" t="s">
        <v>4190</v>
      </c>
      <c r="D180" s="29" t="s">
        <v>1469</v>
      </c>
      <c r="E180" s="29" t="s">
        <v>2356</v>
      </c>
      <c r="F180" s="335"/>
      <c r="G180" s="335"/>
      <c r="H180" s="344"/>
      <c r="I180" s="344"/>
      <c r="J180" s="344"/>
      <c r="K180" s="344"/>
      <c r="L180" s="335"/>
      <c r="M180" s="82" t="s">
        <v>3880</v>
      </c>
      <c r="N180" s="57">
        <v>4520.7440944881891</v>
      </c>
      <c r="O180" s="30">
        <v>4520.7440944881891</v>
      </c>
      <c r="P180" s="29" t="s">
        <v>3863</v>
      </c>
      <c r="Q180" s="29"/>
      <c r="R180" s="104" t="s">
        <v>4190</v>
      </c>
      <c r="S180" s="103" t="s">
        <v>4191</v>
      </c>
      <c r="T180" s="403">
        <v>-3434.08</v>
      </c>
      <c r="U180" s="403">
        <v>8172.45</v>
      </c>
      <c r="V180" s="123" t="s">
        <v>1</v>
      </c>
      <c r="W180" s="336" t="s">
        <v>0</v>
      </c>
      <c r="X180" s="123" t="s">
        <v>4120</v>
      </c>
      <c r="Y180" s="337"/>
      <c r="Z180" s="87">
        <v>1</v>
      </c>
      <c r="AA180" s="88"/>
      <c r="AB180" s="88"/>
      <c r="AC180" s="88"/>
      <c r="AD180" s="90"/>
      <c r="AE180" s="90"/>
      <c r="AF180" s="136"/>
      <c r="AG180" s="338"/>
      <c r="AH180" s="338"/>
      <c r="AI180" s="339"/>
      <c r="AJ180" s="339"/>
      <c r="AK180" s="91"/>
      <c r="AL180" s="92"/>
      <c r="AM180" s="93" t="s">
        <v>4121</v>
      </c>
      <c r="AN180" s="340"/>
      <c r="AO180" s="341"/>
      <c r="AP180" s="336"/>
      <c r="AQ180" s="342"/>
      <c r="AR180" s="343"/>
      <c r="AS180" s="342"/>
      <c r="AT180" s="94"/>
      <c r="AU180" s="341"/>
      <c r="AV180" s="136"/>
      <c r="AW180" s="339"/>
      <c r="AY180" s="30">
        <v>4520.7440944881891</v>
      </c>
      <c r="AZ180" s="31">
        <f t="shared" si="2"/>
        <v>0</v>
      </c>
    </row>
    <row r="181" spans="1:52" ht="12.75" customHeight="1">
      <c r="A181">
        <v>178</v>
      </c>
      <c r="B181" s="29" t="s">
        <v>6008</v>
      </c>
      <c r="C181" s="104" t="s">
        <v>4192</v>
      </c>
      <c r="D181" s="29" t="s">
        <v>1580</v>
      </c>
      <c r="E181" s="29" t="s">
        <v>2245</v>
      </c>
      <c r="F181" s="335"/>
      <c r="G181" s="335"/>
      <c r="H181" s="344"/>
      <c r="I181" s="344"/>
      <c r="J181" s="344"/>
      <c r="K181" s="344"/>
      <c r="L181" s="335"/>
      <c r="M181" s="82" t="s">
        <v>3880</v>
      </c>
      <c r="N181" s="57">
        <v>8914.2244094488196</v>
      </c>
      <c r="O181" s="30">
        <v>8914.2244094488196</v>
      </c>
      <c r="P181" s="29" t="s">
        <v>3860</v>
      </c>
      <c r="Q181" s="29"/>
      <c r="R181" s="104" t="s">
        <v>4192</v>
      </c>
      <c r="S181" s="103" t="s">
        <v>4193</v>
      </c>
      <c r="T181" s="403">
        <v>-5000</v>
      </c>
      <c r="U181" s="403">
        <v>13310</v>
      </c>
      <c r="V181" s="123" t="s">
        <v>1</v>
      </c>
      <c r="W181" s="336" t="s">
        <v>0</v>
      </c>
      <c r="X181" s="123"/>
      <c r="Y181" s="337"/>
      <c r="Z181" s="87">
        <v>1</v>
      </c>
      <c r="AA181" s="88"/>
      <c r="AB181" s="88"/>
      <c r="AC181" s="88"/>
      <c r="AD181" s="90"/>
      <c r="AE181" s="90"/>
      <c r="AF181" s="136"/>
      <c r="AG181" s="338"/>
      <c r="AH181" s="338"/>
      <c r="AI181" s="339"/>
      <c r="AJ181" s="339"/>
      <c r="AK181" s="91"/>
      <c r="AL181" s="92"/>
      <c r="AM181" s="93"/>
      <c r="AN181" s="340"/>
      <c r="AO181" s="341"/>
      <c r="AP181" s="336"/>
      <c r="AQ181" s="342"/>
      <c r="AR181" s="343"/>
      <c r="AS181" s="342"/>
      <c r="AT181" s="94"/>
      <c r="AU181" s="341"/>
      <c r="AV181" s="136"/>
      <c r="AW181" s="339"/>
      <c r="AY181" s="30">
        <v>8914.2244094488196</v>
      </c>
      <c r="AZ181" s="31">
        <f t="shared" si="2"/>
        <v>0</v>
      </c>
    </row>
    <row r="182" spans="1:52" ht="12.75" customHeight="1">
      <c r="A182">
        <v>179</v>
      </c>
      <c r="B182" s="29" t="s">
        <v>6009</v>
      </c>
      <c r="C182" s="104" t="s">
        <v>4194</v>
      </c>
      <c r="D182" s="29" t="s">
        <v>1603</v>
      </c>
      <c r="E182" s="29" t="s">
        <v>2222</v>
      </c>
      <c r="F182" s="335"/>
      <c r="G182" s="335"/>
      <c r="H182" s="344"/>
      <c r="I182" s="344"/>
      <c r="J182" s="344"/>
      <c r="K182" s="344"/>
      <c r="L182" s="335"/>
      <c r="M182" s="82" t="s">
        <v>3880</v>
      </c>
      <c r="N182" s="57">
        <v>9617.2047244094483</v>
      </c>
      <c r="O182" s="30">
        <v>9617.2047244094483</v>
      </c>
      <c r="P182" s="29" t="s">
        <v>3858</v>
      </c>
      <c r="Q182" s="29"/>
      <c r="R182" s="104" t="s">
        <v>4194</v>
      </c>
      <c r="S182" s="103" t="s">
        <v>4195</v>
      </c>
      <c r="T182" s="403">
        <v>-3500</v>
      </c>
      <c r="U182" s="403">
        <v>12065</v>
      </c>
      <c r="V182" s="123" t="s">
        <v>1</v>
      </c>
      <c r="W182" s="336" t="s">
        <v>0</v>
      </c>
      <c r="X182" s="123"/>
      <c r="Y182" s="337"/>
      <c r="Z182" s="87">
        <v>1</v>
      </c>
      <c r="AA182" s="88"/>
      <c r="AB182" s="88"/>
      <c r="AC182" s="88"/>
      <c r="AD182" s="90"/>
      <c r="AE182" s="90"/>
      <c r="AF182" s="136"/>
      <c r="AG182" s="338"/>
      <c r="AH182" s="338"/>
      <c r="AI182" s="339"/>
      <c r="AJ182" s="339"/>
      <c r="AK182" s="91"/>
      <c r="AL182" s="92"/>
      <c r="AM182" s="93"/>
      <c r="AN182" s="340"/>
      <c r="AO182" s="341"/>
      <c r="AP182" s="336"/>
      <c r="AQ182" s="342"/>
      <c r="AR182" s="343"/>
      <c r="AS182" s="342"/>
      <c r="AT182" s="94"/>
      <c r="AU182" s="341"/>
      <c r="AV182" s="136"/>
      <c r="AW182" s="339"/>
      <c r="AY182" s="30">
        <v>9617.2047244094483</v>
      </c>
      <c r="AZ182" s="31">
        <f t="shared" si="2"/>
        <v>0</v>
      </c>
    </row>
    <row r="183" spans="1:52" ht="12.75" customHeight="1">
      <c r="A183">
        <v>180</v>
      </c>
      <c r="B183" s="29" t="s">
        <v>6010</v>
      </c>
      <c r="C183" s="104" t="s">
        <v>4196</v>
      </c>
      <c r="D183" s="29" t="s">
        <v>1491</v>
      </c>
      <c r="E183" s="29" t="s">
        <v>2334</v>
      </c>
      <c r="F183" s="335"/>
      <c r="G183" s="335"/>
      <c r="H183" s="344"/>
      <c r="I183" s="344"/>
      <c r="J183" s="344"/>
      <c r="K183" s="344"/>
      <c r="L183" s="335"/>
      <c r="M183" s="82" t="s">
        <v>3880</v>
      </c>
      <c r="N183" s="57">
        <v>7915.2913385826769</v>
      </c>
      <c r="O183" s="30">
        <v>7915.2913385826769</v>
      </c>
      <c r="P183" s="29" t="s">
        <v>3455</v>
      </c>
      <c r="Q183" s="29"/>
      <c r="R183" s="104" t="s">
        <v>4196</v>
      </c>
      <c r="S183" s="103" t="s">
        <v>4197</v>
      </c>
      <c r="T183" s="403">
        <v>-4292.6000000000004</v>
      </c>
      <c r="U183" s="403">
        <v>10648.95</v>
      </c>
      <c r="V183" s="123" t="s">
        <v>1</v>
      </c>
      <c r="W183" s="336" t="s">
        <v>0</v>
      </c>
      <c r="X183" s="123"/>
      <c r="Y183" s="337"/>
      <c r="Z183" s="87">
        <v>1</v>
      </c>
      <c r="AA183" s="88"/>
      <c r="AB183" s="88"/>
      <c r="AC183" s="88"/>
      <c r="AD183" s="90"/>
      <c r="AE183" s="90"/>
      <c r="AF183" s="136"/>
      <c r="AG183" s="338"/>
      <c r="AH183" s="338"/>
      <c r="AI183" s="339"/>
      <c r="AJ183" s="339"/>
      <c r="AK183" s="91"/>
      <c r="AL183" s="92"/>
      <c r="AM183" s="93"/>
      <c r="AN183" s="340"/>
      <c r="AO183" s="341"/>
      <c r="AP183" s="336"/>
      <c r="AQ183" s="342"/>
      <c r="AR183" s="343"/>
      <c r="AS183" s="342"/>
      <c r="AT183" s="94"/>
      <c r="AU183" s="341"/>
      <c r="AV183" s="136"/>
      <c r="AW183" s="339"/>
      <c r="AY183" s="30">
        <v>7915.2913385826769</v>
      </c>
      <c r="AZ183" s="31">
        <f t="shared" si="2"/>
        <v>0</v>
      </c>
    </row>
    <row r="184" spans="1:52" ht="12.75" customHeight="1">
      <c r="A184">
        <v>181</v>
      </c>
      <c r="B184" s="29" t="s">
        <v>6003</v>
      </c>
      <c r="C184" s="104" t="s">
        <v>4198</v>
      </c>
      <c r="D184" s="29" t="s">
        <v>1489</v>
      </c>
      <c r="E184" s="29" t="s">
        <v>2336</v>
      </c>
      <c r="F184" s="335"/>
      <c r="G184" s="335"/>
      <c r="H184" s="344"/>
      <c r="I184" s="344"/>
      <c r="J184" s="344"/>
      <c r="K184" s="344"/>
      <c r="L184" s="335"/>
      <c r="M184" s="82" t="s">
        <v>3880</v>
      </c>
      <c r="N184" s="57">
        <v>7804.2637795275587</v>
      </c>
      <c r="O184" s="30">
        <v>7804.2637795275587</v>
      </c>
      <c r="P184" s="29" t="s">
        <v>3455</v>
      </c>
      <c r="Q184" s="29"/>
      <c r="R184" s="104" t="s">
        <v>4198</v>
      </c>
      <c r="S184" s="103" t="s">
        <v>4199</v>
      </c>
      <c r="T184" s="403">
        <v>-3434.08</v>
      </c>
      <c r="U184" s="403">
        <v>10153.65</v>
      </c>
      <c r="V184" s="123" t="s">
        <v>1</v>
      </c>
      <c r="W184" s="336" t="s">
        <v>0</v>
      </c>
      <c r="X184" s="123"/>
      <c r="Y184" s="337"/>
      <c r="Z184" s="87">
        <v>1</v>
      </c>
      <c r="AA184" s="88"/>
      <c r="AB184" s="88"/>
      <c r="AC184" s="88"/>
      <c r="AD184" s="90"/>
      <c r="AE184" s="90"/>
      <c r="AF184" s="136"/>
      <c r="AG184" s="338"/>
      <c r="AH184" s="338"/>
      <c r="AI184" s="339"/>
      <c r="AJ184" s="339"/>
      <c r="AK184" s="91"/>
      <c r="AL184" s="92"/>
      <c r="AM184" s="93"/>
      <c r="AN184" s="340"/>
      <c r="AO184" s="341"/>
      <c r="AP184" s="336"/>
      <c r="AQ184" s="342"/>
      <c r="AR184" s="343"/>
      <c r="AS184" s="342"/>
      <c r="AT184" s="94"/>
      <c r="AU184" s="341"/>
      <c r="AV184" s="136"/>
      <c r="AW184" s="339"/>
      <c r="AY184" s="30">
        <v>7804.2637795275587</v>
      </c>
      <c r="AZ184" s="31">
        <f t="shared" si="2"/>
        <v>0</v>
      </c>
    </row>
    <row r="185" spans="1:52" ht="12.75" customHeight="1">
      <c r="A185">
        <v>182</v>
      </c>
      <c r="B185" s="29" t="s">
        <v>6042</v>
      </c>
      <c r="C185" s="104" t="s">
        <v>4200</v>
      </c>
      <c r="D185" s="29" t="s">
        <v>1487</v>
      </c>
      <c r="E185" s="29" t="s">
        <v>2338</v>
      </c>
      <c r="F185" s="335"/>
      <c r="G185" s="335"/>
      <c r="H185" s="344"/>
      <c r="I185" s="344"/>
      <c r="J185" s="344"/>
      <c r="K185" s="344"/>
      <c r="L185" s="335"/>
      <c r="M185" s="82" t="s">
        <v>3880</v>
      </c>
      <c r="N185" s="57">
        <v>5260.6338582677172</v>
      </c>
      <c r="O185" s="30">
        <v>5260.6338582677172</v>
      </c>
      <c r="P185" s="29" t="s">
        <v>3862</v>
      </c>
      <c r="Q185" s="29"/>
      <c r="R185" s="104" t="s">
        <v>4200</v>
      </c>
      <c r="S185" s="103" t="s">
        <v>4201</v>
      </c>
      <c r="T185" s="403">
        <v>-4000</v>
      </c>
      <c r="U185" s="403">
        <v>12480</v>
      </c>
      <c r="V185" s="123" t="s">
        <v>1</v>
      </c>
      <c r="W185" s="336" t="s">
        <v>0</v>
      </c>
      <c r="X185" s="123" t="s">
        <v>4120</v>
      </c>
      <c r="Y185" s="337"/>
      <c r="Z185" s="87">
        <v>1</v>
      </c>
      <c r="AA185" s="88"/>
      <c r="AB185" s="88"/>
      <c r="AC185" s="88"/>
      <c r="AD185" s="90"/>
      <c r="AE185" s="90"/>
      <c r="AF185" s="136"/>
      <c r="AG185" s="338"/>
      <c r="AH185" s="338"/>
      <c r="AI185" s="339"/>
      <c r="AJ185" s="339"/>
      <c r="AK185" s="91"/>
      <c r="AL185" s="92"/>
      <c r="AM185" s="93" t="s">
        <v>4121</v>
      </c>
      <c r="AN185" s="340"/>
      <c r="AO185" s="341"/>
      <c r="AP185" s="336"/>
      <c r="AQ185" s="342"/>
      <c r="AR185" s="343"/>
      <c r="AS185" s="342"/>
      <c r="AT185" s="94"/>
      <c r="AU185" s="341"/>
      <c r="AV185" s="136"/>
      <c r="AW185" s="339"/>
      <c r="AY185" s="30">
        <v>5260.6338582677172</v>
      </c>
      <c r="AZ185" s="31">
        <f t="shared" si="2"/>
        <v>0</v>
      </c>
    </row>
    <row r="186" spans="1:52" ht="12.75" customHeight="1">
      <c r="A186">
        <v>183</v>
      </c>
      <c r="B186" s="29" t="s">
        <v>6043</v>
      </c>
      <c r="C186" s="104" t="s">
        <v>4202</v>
      </c>
      <c r="D186" s="29" t="s">
        <v>1470</v>
      </c>
      <c r="E186" s="29" t="s">
        <v>2355</v>
      </c>
      <c r="F186" s="335"/>
      <c r="G186" s="335"/>
      <c r="H186" s="344"/>
      <c r="I186" s="344"/>
      <c r="J186" s="344"/>
      <c r="K186" s="344"/>
      <c r="L186" s="335"/>
      <c r="M186" s="82" t="s">
        <v>3880</v>
      </c>
      <c r="N186" s="57">
        <v>4468.8937007874019</v>
      </c>
      <c r="O186" s="30">
        <v>4468.8937007874019</v>
      </c>
      <c r="P186" s="29" t="s">
        <v>3863</v>
      </c>
      <c r="Q186" s="29"/>
      <c r="R186" s="104" t="s">
        <v>4202</v>
      </c>
      <c r="S186" s="103" t="s">
        <v>4203</v>
      </c>
      <c r="T186" s="403">
        <v>-2575.56</v>
      </c>
      <c r="U186" s="403">
        <v>9658.35</v>
      </c>
      <c r="V186" s="123" t="s">
        <v>1</v>
      </c>
      <c r="W186" s="336" t="s">
        <v>0</v>
      </c>
      <c r="X186" s="123" t="s">
        <v>4120</v>
      </c>
      <c r="Y186" s="337"/>
      <c r="Z186" s="87">
        <v>1</v>
      </c>
      <c r="AA186" s="88"/>
      <c r="AB186" s="88"/>
      <c r="AC186" s="88"/>
      <c r="AD186" s="90"/>
      <c r="AE186" s="90"/>
      <c r="AF186" s="136"/>
      <c r="AG186" s="338"/>
      <c r="AH186" s="338"/>
      <c r="AI186" s="339"/>
      <c r="AJ186" s="339"/>
      <c r="AK186" s="91"/>
      <c r="AL186" s="92"/>
      <c r="AM186" s="93" t="s">
        <v>4121</v>
      </c>
      <c r="AN186" s="340"/>
      <c r="AO186" s="341"/>
      <c r="AP186" s="336"/>
      <c r="AQ186" s="342"/>
      <c r="AR186" s="343"/>
      <c r="AS186" s="342"/>
      <c r="AT186" s="94"/>
      <c r="AU186" s="341"/>
      <c r="AV186" s="136"/>
      <c r="AW186" s="339"/>
      <c r="AY186" s="30">
        <v>4468.8937007874019</v>
      </c>
      <c r="AZ186" s="31">
        <f t="shared" si="2"/>
        <v>0</v>
      </c>
    </row>
    <row r="187" spans="1:52" ht="12.75" customHeight="1">
      <c r="A187">
        <v>184</v>
      </c>
      <c r="B187" s="29" t="s">
        <v>6495</v>
      </c>
      <c r="C187" s="104" t="s">
        <v>4204</v>
      </c>
      <c r="D187" s="29" t="s">
        <v>1418</v>
      </c>
      <c r="E187" s="29" t="s">
        <v>2407</v>
      </c>
      <c r="F187" s="335"/>
      <c r="G187" s="335"/>
      <c r="H187" s="344"/>
      <c r="I187" s="344"/>
      <c r="J187" s="344"/>
      <c r="K187" s="344"/>
      <c r="L187" s="335"/>
      <c r="M187" s="82" t="s">
        <v>3880</v>
      </c>
      <c r="N187" s="57">
        <v>4339.0314960629921</v>
      </c>
      <c r="O187" s="30">
        <v>4339.0314960629921</v>
      </c>
      <c r="P187" s="29" t="s">
        <v>3863</v>
      </c>
      <c r="Q187" s="29"/>
      <c r="R187" s="104" t="s">
        <v>4204</v>
      </c>
      <c r="S187" s="103" t="s">
        <v>4205</v>
      </c>
      <c r="T187" s="403">
        <v>-858.52</v>
      </c>
      <c r="U187" s="403">
        <v>9658.35</v>
      </c>
      <c r="V187" s="123" t="s">
        <v>1</v>
      </c>
      <c r="W187" s="336" t="s">
        <v>0</v>
      </c>
      <c r="X187" s="123" t="s">
        <v>4120</v>
      </c>
      <c r="Y187" s="337"/>
      <c r="Z187" s="87">
        <v>1</v>
      </c>
      <c r="AA187" s="88"/>
      <c r="AB187" s="88"/>
      <c r="AC187" s="88"/>
      <c r="AD187" s="90"/>
      <c r="AE187" s="90"/>
      <c r="AF187" s="136"/>
      <c r="AG187" s="338"/>
      <c r="AH187" s="338"/>
      <c r="AI187" s="339"/>
      <c r="AJ187" s="339"/>
      <c r="AK187" s="91"/>
      <c r="AL187" s="92"/>
      <c r="AM187" s="93" t="s">
        <v>4121</v>
      </c>
      <c r="AN187" s="340"/>
      <c r="AO187" s="341"/>
      <c r="AP187" s="336"/>
      <c r="AQ187" s="342"/>
      <c r="AR187" s="343"/>
      <c r="AS187" s="342"/>
      <c r="AT187" s="94"/>
      <c r="AU187" s="341"/>
      <c r="AV187" s="136"/>
      <c r="AW187" s="339"/>
      <c r="AY187" s="30">
        <v>4339.0314960629921</v>
      </c>
      <c r="AZ187" s="31">
        <f t="shared" si="2"/>
        <v>0</v>
      </c>
    </row>
    <row r="188" spans="1:52" ht="12.75" customHeight="1">
      <c r="A188">
        <v>185</v>
      </c>
      <c r="B188" s="29" t="s">
        <v>6496</v>
      </c>
      <c r="C188" s="104" t="s">
        <v>4206</v>
      </c>
      <c r="D188" s="29" t="s">
        <v>1485</v>
      </c>
      <c r="E188" s="29" t="s">
        <v>2340</v>
      </c>
      <c r="F188" s="335"/>
      <c r="G188" s="335"/>
      <c r="H188" s="344"/>
      <c r="I188" s="344"/>
      <c r="J188" s="344"/>
      <c r="K188" s="344"/>
      <c r="L188" s="335"/>
      <c r="M188" s="82" t="s">
        <v>3880</v>
      </c>
      <c r="N188" s="57">
        <v>5056.7952755905517</v>
      </c>
      <c r="O188" s="30">
        <v>5056.7952755905517</v>
      </c>
      <c r="P188" s="29" t="s">
        <v>3862</v>
      </c>
      <c r="Q188" s="29"/>
      <c r="R188" s="104" t="s">
        <v>4206</v>
      </c>
      <c r="S188" s="103" t="s">
        <v>4207</v>
      </c>
      <c r="T188" s="403">
        <v>-2000</v>
      </c>
      <c r="U188" s="403">
        <v>12480</v>
      </c>
      <c r="V188" s="123" t="s">
        <v>1</v>
      </c>
      <c r="W188" s="336" t="s">
        <v>0</v>
      </c>
      <c r="X188" s="123" t="s">
        <v>4120</v>
      </c>
      <c r="Y188" s="337"/>
      <c r="Z188" s="87">
        <v>1</v>
      </c>
      <c r="AA188" s="88"/>
      <c r="AB188" s="88"/>
      <c r="AC188" s="88"/>
      <c r="AD188" s="90"/>
      <c r="AE188" s="90"/>
      <c r="AF188" s="136"/>
      <c r="AG188" s="338"/>
      <c r="AH188" s="338"/>
      <c r="AI188" s="339"/>
      <c r="AJ188" s="339"/>
      <c r="AK188" s="91"/>
      <c r="AL188" s="92"/>
      <c r="AM188" s="93" t="s">
        <v>4121</v>
      </c>
      <c r="AN188" s="340"/>
      <c r="AO188" s="341"/>
      <c r="AP188" s="336"/>
      <c r="AQ188" s="342"/>
      <c r="AR188" s="343"/>
      <c r="AS188" s="342"/>
      <c r="AT188" s="94"/>
      <c r="AU188" s="341"/>
      <c r="AV188" s="136"/>
      <c r="AW188" s="339"/>
      <c r="AY188" s="30">
        <v>5056.7952755905517</v>
      </c>
      <c r="AZ188" s="31">
        <f t="shared" si="2"/>
        <v>0</v>
      </c>
    </row>
    <row r="189" spans="1:52" ht="12.75" customHeight="1">
      <c r="A189">
        <v>186</v>
      </c>
      <c r="B189" s="29" t="s">
        <v>6497</v>
      </c>
      <c r="C189" s="104" t="s">
        <v>4208</v>
      </c>
      <c r="D189" s="29" t="s">
        <v>1519</v>
      </c>
      <c r="E189" s="29" t="s">
        <v>2306</v>
      </c>
      <c r="F189" s="335"/>
      <c r="G189" s="335"/>
      <c r="H189" s="344"/>
      <c r="I189" s="344"/>
      <c r="J189" s="344"/>
      <c r="K189" s="344"/>
      <c r="L189" s="335"/>
      <c r="M189" s="82" t="s">
        <v>3880</v>
      </c>
      <c r="N189" s="57">
        <v>4795.4370078740158</v>
      </c>
      <c r="O189" s="30">
        <v>4795.4370078740158</v>
      </c>
      <c r="P189" s="29" t="s">
        <v>3859</v>
      </c>
      <c r="Q189" s="29"/>
      <c r="R189" s="104" t="s">
        <v>4208</v>
      </c>
      <c r="S189" s="103" t="s">
        <v>4209</v>
      </c>
      <c r="T189" s="403">
        <v>-4000</v>
      </c>
      <c r="U189" s="403">
        <v>13310</v>
      </c>
      <c r="V189" s="123" t="s">
        <v>1</v>
      </c>
      <c r="W189" s="336" t="s">
        <v>0</v>
      </c>
      <c r="X189" s="123" t="s">
        <v>4120</v>
      </c>
      <c r="Y189" s="337"/>
      <c r="Z189" s="87">
        <v>1</v>
      </c>
      <c r="AA189" s="88"/>
      <c r="AB189" s="88"/>
      <c r="AC189" s="88"/>
      <c r="AD189" s="90"/>
      <c r="AE189" s="90"/>
      <c r="AF189" s="136"/>
      <c r="AG189" s="338"/>
      <c r="AH189" s="338"/>
      <c r="AI189" s="339"/>
      <c r="AJ189" s="339"/>
      <c r="AK189" s="91"/>
      <c r="AL189" s="92"/>
      <c r="AM189" s="93" t="s">
        <v>4121</v>
      </c>
      <c r="AN189" s="340"/>
      <c r="AO189" s="341"/>
      <c r="AP189" s="336"/>
      <c r="AQ189" s="342"/>
      <c r="AR189" s="343"/>
      <c r="AS189" s="342"/>
      <c r="AT189" s="94"/>
      <c r="AU189" s="341"/>
      <c r="AV189" s="136"/>
      <c r="AW189" s="339"/>
      <c r="AY189" s="30">
        <v>4795.4370078740158</v>
      </c>
      <c r="AZ189" s="31">
        <f t="shared" si="2"/>
        <v>0</v>
      </c>
    </row>
    <row r="190" spans="1:52" ht="12.75" customHeight="1">
      <c r="A190">
        <v>187</v>
      </c>
      <c r="B190" s="29" t="s">
        <v>6044</v>
      </c>
      <c r="C190" s="104" t="s">
        <v>4210</v>
      </c>
      <c r="D190" s="29" t="s">
        <v>1370</v>
      </c>
      <c r="E190" s="29" t="s">
        <v>2455</v>
      </c>
      <c r="F190" s="335"/>
      <c r="G190" s="335"/>
      <c r="H190" s="344"/>
      <c r="I190" s="344"/>
      <c r="J190" s="344"/>
      <c r="K190" s="344"/>
      <c r="L190" s="335"/>
      <c r="M190" s="82" t="s">
        <v>3880</v>
      </c>
      <c r="N190" s="57">
        <v>4452.7244094488187</v>
      </c>
      <c r="O190" s="30">
        <v>4452.7244094488187</v>
      </c>
      <c r="P190" s="29" t="s">
        <v>3861</v>
      </c>
      <c r="Q190" s="29"/>
      <c r="R190" s="104" t="s">
        <v>4210</v>
      </c>
      <c r="S190" s="103" t="s">
        <v>4211</v>
      </c>
      <c r="T190" s="403">
        <v>-858.52</v>
      </c>
      <c r="U190" s="403">
        <v>10648.95</v>
      </c>
      <c r="V190" s="123" t="s">
        <v>1</v>
      </c>
      <c r="W190" s="336" t="s">
        <v>0</v>
      </c>
      <c r="X190" s="123"/>
      <c r="Y190" s="337"/>
      <c r="Z190" s="87">
        <v>1</v>
      </c>
      <c r="AA190" s="88"/>
      <c r="AB190" s="88"/>
      <c r="AC190" s="88"/>
      <c r="AD190" s="90"/>
      <c r="AE190" s="90"/>
      <c r="AF190" s="136"/>
      <c r="AG190" s="338"/>
      <c r="AH190" s="338"/>
      <c r="AI190" s="339"/>
      <c r="AJ190" s="339"/>
      <c r="AK190" s="91"/>
      <c r="AL190" s="92"/>
      <c r="AM190" s="93" t="s">
        <v>4121</v>
      </c>
      <c r="AN190" s="340"/>
      <c r="AO190" s="341"/>
      <c r="AP190" s="336"/>
      <c r="AQ190" s="342"/>
      <c r="AR190" s="343"/>
      <c r="AS190" s="342"/>
      <c r="AT190" s="94"/>
      <c r="AU190" s="341"/>
      <c r="AV190" s="136"/>
      <c r="AW190" s="339"/>
      <c r="AY190" s="30">
        <v>4452.7244094488187</v>
      </c>
      <c r="AZ190" s="31">
        <f t="shared" si="2"/>
        <v>0</v>
      </c>
    </row>
    <row r="191" spans="1:52" ht="12.75" customHeight="1">
      <c r="A191">
        <v>188</v>
      </c>
      <c r="B191" s="29" t="s">
        <v>6525</v>
      </c>
      <c r="C191" s="104" t="s">
        <v>4212</v>
      </c>
      <c r="D191" s="29" t="s">
        <v>1430</v>
      </c>
      <c r="E191" s="29" t="s">
        <v>2395</v>
      </c>
      <c r="F191" s="335"/>
      <c r="G191" s="335"/>
      <c r="H191" s="344"/>
      <c r="I191" s="344"/>
      <c r="J191" s="344"/>
      <c r="K191" s="344"/>
      <c r="L191" s="335"/>
      <c r="M191" s="82" t="s">
        <v>3880</v>
      </c>
      <c r="N191" s="57">
        <v>4535.7559055118118</v>
      </c>
      <c r="O191" s="30">
        <v>4535.7559055118118</v>
      </c>
      <c r="P191" s="29" t="s">
        <v>3861</v>
      </c>
      <c r="Q191" s="29"/>
      <c r="R191" s="104" t="s">
        <v>4212</v>
      </c>
      <c r="S191" s="103" t="s">
        <v>4213</v>
      </c>
      <c r="T191" s="403">
        <v>-2500</v>
      </c>
      <c r="U191" s="403">
        <v>12895</v>
      </c>
      <c r="V191" s="123" t="s">
        <v>1</v>
      </c>
      <c r="W191" s="336" t="s">
        <v>0</v>
      </c>
      <c r="X191" s="123"/>
      <c r="Y191" s="337"/>
      <c r="Z191" s="87">
        <v>1</v>
      </c>
      <c r="AA191" s="88"/>
      <c r="AB191" s="88"/>
      <c r="AC191" s="88"/>
      <c r="AD191" s="90"/>
      <c r="AE191" s="90"/>
      <c r="AF191" s="136"/>
      <c r="AG191" s="338"/>
      <c r="AH191" s="338"/>
      <c r="AI191" s="339"/>
      <c r="AJ191" s="339"/>
      <c r="AK191" s="91"/>
      <c r="AL191" s="92"/>
      <c r="AM191" s="93" t="s">
        <v>4121</v>
      </c>
      <c r="AN191" s="340"/>
      <c r="AO191" s="341"/>
      <c r="AP191" s="336"/>
      <c r="AQ191" s="342"/>
      <c r="AR191" s="343"/>
      <c r="AS191" s="342"/>
      <c r="AT191" s="94"/>
      <c r="AU191" s="341"/>
      <c r="AV191" s="136"/>
      <c r="AW191" s="339"/>
      <c r="AY191" s="30">
        <v>4535.7559055118118</v>
      </c>
      <c r="AZ191" s="31">
        <f t="shared" si="2"/>
        <v>0</v>
      </c>
    </row>
    <row r="192" spans="1:52" ht="12.75" customHeight="1">
      <c r="A192">
        <v>189</v>
      </c>
      <c r="B192" s="29" t="s">
        <v>6487</v>
      </c>
      <c r="C192" s="104" t="s">
        <v>4214</v>
      </c>
      <c r="D192" s="29" t="s">
        <v>1585</v>
      </c>
      <c r="E192" s="29" t="s">
        <v>2240</v>
      </c>
      <c r="F192" s="335"/>
      <c r="G192" s="335"/>
      <c r="H192" s="335"/>
      <c r="I192" s="335"/>
      <c r="J192" s="335"/>
      <c r="K192" s="335"/>
      <c r="L192" s="335"/>
      <c r="M192" s="82" t="s">
        <v>3880</v>
      </c>
      <c r="N192" s="57">
        <v>8528.1535433070876</v>
      </c>
      <c r="O192" s="30">
        <v>8528.1535433070876</v>
      </c>
      <c r="P192" s="29" t="s">
        <v>3861</v>
      </c>
      <c r="Q192" s="29"/>
      <c r="R192" s="104" t="s">
        <v>4214</v>
      </c>
      <c r="S192" s="103" t="s">
        <v>4215</v>
      </c>
      <c r="T192" s="403">
        <v>-6009.64</v>
      </c>
      <c r="U192" s="403">
        <v>7677.15</v>
      </c>
      <c r="V192" s="123" t="s">
        <v>1</v>
      </c>
      <c r="W192" s="336" t="s">
        <v>0</v>
      </c>
      <c r="X192" s="123"/>
      <c r="Y192" s="337"/>
      <c r="Z192" s="87">
        <v>1</v>
      </c>
      <c r="AA192" s="88"/>
      <c r="AB192" s="88"/>
      <c r="AC192" s="88"/>
      <c r="AD192" s="90"/>
      <c r="AE192" s="90"/>
      <c r="AF192" s="136"/>
      <c r="AG192" s="338"/>
      <c r="AH192" s="338"/>
      <c r="AI192" s="339"/>
      <c r="AJ192" s="339"/>
      <c r="AK192" s="91"/>
      <c r="AL192" s="92"/>
      <c r="AM192" s="93"/>
      <c r="AN192" s="340"/>
      <c r="AO192" s="341"/>
      <c r="AP192" s="336"/>
      <c r="AQ192" s="342"/>
      <c r="AR192" s="343"/>
      <c r="AS192" s="342"/>
      <c r="AT192" s="94"/>
      <c r="AU192" s="341"/>
      <c r="AV192" s="136"/>
      <c r="AW192" s="339"/>
      <c r="AY192" s="30">
        <v>8528.1535433070876</v>
      </c>
      <c r="AZ192" s="31">
        <f t="shared" si="2"/>
        <v>0</v>
      </c>
    </row>
    <row r="193" spans="1:52" ht="12.75" customHeight="1">
      <c r="A193">
        <v>190</v>
      </c>
      <c r="B193" s="29" t="s">
        <v>6488</v>
      </c>
      <c r="C193" s="104" t="s">
        <v>4216</v>
      </c>
      <c r="D193" s="29" t="s">
        <v>1589</v>
      </c>
      <c r="E193" s="29" t="s">
        <v>2236</v>
      </c>
      <c r="F193" s="335"/>
      <c r="G193" s="335"/>
      <c r="H193" s="335"/>
      <c r="I193" s="335"/>
      <c r="J193" s="335"/>
      <c r="K193" s="335"/>
      <c r="L193" s="335"/>
      <c r="M193" s="82" t="s">
        <v>3880</v>
      </c>
      <c r="N193" s="57">
        <v>8181.606299212599</v>
      </c>
      <c r="O193" s="30">
        <v>8181.606299212599</v>
      </c>
      <c r="P193" s="29" t="s">
        <v>3861</v>
      </c>
      <c r="Q193" s="29"/>
      <c r="R193" s="104" t="s">
        <v>4216</v>
      </c>
      <c r="S193" s="103" t="s">
        <v>4217</v>
      </c>
      <c r="T193" s="403">
        <v>-6868.16</v>
      </c>
      <c r="U193" s="403">
        <v>4210.05</v>
      </c>
      <c r="V193" s="123" t="s">
        <v>1</v>
      </c>
      <c r="W193" s="336" t="s">
        <v>0</v>
      </c>
      <c r="X193" s="123"/>
      <c r="Y193" s="337"/>
      <c r="Z193" s="87">
        <v>1</v>
      </c>
      <c r="AA193" s="88"/>
      <c r="AB193" s="88"/>
      <c r="AC193" s="88"/>
      <c r="AD193" s="90"/>
      <c r="AE193" s="90"/>
      <c r="AF193" s="136"/>
      <c r="AG193" s="338"/>
      <c r="AH193" s="338"/>
      <c r="AI193" s="339"/>
      <c r="AJ193" s="339"/>
      <c r="AK193" s="91"/>
      <c r="AL193" s="92"/>
      <c r="AM193" s="93"/>
      <c r="AN193" s="340"/>
      <c r="AO193" s="341"/>
      <c r="AP193" s="336"/>
      <c r="AQ193" s="342"/>
      <c r="AR193" s="343"/>
      <c r="AS193" s="342"/>
      <c r="AT193" s="94"/>
      <c r="AU193" s="341"/>
      <c r="AV193" s="136"/>
      <c r="AW193" s="339"/>
      <c r="AY193" s="30">
        <v>8181.606299212599</v>
      </c>
      <c r="AZ193" s="31">
        <f t="shared" si="2"/>
        <v>0</v>
      </c>
    </row>
    <row r="194" spans="1:52" ht="12.75" customHeight="1">
      <c r="A194">
        <v>191</v>
      </c>
      <c r="B194" s="29" t="s">
        <v>6011</v>
      </c>
      <c r="C194" s="104" t="s">
        <v>4218</v>
      </c>
      <c r="D194" s="29" t="s">
        <v>1596</v>
      </c>
      <c r="E194" s="29" t="s">
        <v>2229</v>
      </c>
      <c r="F194" s="335"/>
      <c r="G194" s="335"/>
      <c r="H194" s="335"/>
      <c r="I194" s="335"/>
      <c r="J194" s="335"/>
      <c r="K194" s="335"/>
      <c r="L194" s="335"/>
      <c r="M194" s="82" t="s">
        <v>3880</v>
      </c>
      <c r="N194" s="57">
        <v>8556.3503937007881</v>
      </c>
      <c r="O194" s="30">
        <v>8556.3503937007881</v>
      </c>
      <c r="P194" s="29" t="s">
        <v>3861</v>
      </c>
      <c r="Q194" s="29"/>
      <c r="R194" s="104" t="s">
        <v>4218</v>
      </c>
      <c r="S194" s="103" t="s">
        <v>4219</v>
      </c>
      <c r="T194" s="403">
        <v>-5151.12</v>
      </c>
      <c r="U194" s="403">
        <v>10153.65</v>
      </c>
      <c r="V194" s="123" t="s">
        <v>1</v>
      </c>
      <c r="W194" s="336" t="s">
        <v>0</v>
      </c>
      <c r="X194" s="123"/>
      <c r="Y194" s="337"/>
      <c r="Z194" s="87">
        <v>1</v>
      </c>
      <c r="AA194" s="88"/>
      <c r="AB194" s="88"/>
      <c r="AC194" s="88"/>
      <c r="AD194" s="90"/>
      <c r="AE194" s="90"/>
      <c r="AF194" s="136"/>
      <c r="AG194" s="338"/>
      <c r="AH194" s="338"/>
      <c r="AI194" s="339"/>
      <c r="AJ194" s="339"/>
      <c r="AK194" s="91"/>
      <c r="AL194" s="92"/>
      <c r="AM194" s="93"/>
      <c r="AN194" s="340"/>
      <c r="AO194" s="341"/>
      <c r="AP194" s="336"/>
      <c r="AQ194" s="342"/>
      <c r="AR194" s="343"/>
      <c r="AS194" s="342"/>
      <c r="AT194" s="94"/>
      <c r="AU194" s="341"/>
      <c r="AV194" s="136"/>
      <c r="AW194" s="339"/>
      <c r="AY194" s="30">
        <v>8556.3503937007881</v>
      </c>
      <c r="AZ194" s="31">
        <f t="shared" si="2"/>
        <v>0</v>
      </c>
    </row>
    <row r="195" spans="1:52" ht="12.75" customHeight="1">
      <c r="A195">
        <v>192</v>
      </c>
      <c r="B195" s="29" t="s">
        <v>6012</v>
      </c>
      <c r="C195" s="104" t="s">
        <v>4220</v>
      </c>
      <c r="D195" s="29" t="s">
        <v>1588</v>
      </c>
      <c r="E195" s="29" t="s">
        <v>2237</v>
      </c>
      <c r="F195" s="335"/>
      <c r="G195" s="335"/>
      <c r="H195" s="335"/>
      <c r="I195" s="335"/>
      <c r="J195" s="335"/>
      <c r="K195" s="335"/>
      <c r="L195" s="335"/>
      <c r="M195" s="82" t="s">
        <v>3880</v>
      </c>
      <c r="N195" s="57">
        <v>8143.3307086614177</v>
      </c>
      <c r="O195" s="30">
        <v>8143.3307086614177</v>
      </c>
      <c r="P195" s="29" t="s">
        <v>3861</v>
      </c>
      <c r="Q195" s="29"/>
      <c r="R195" s="104" t="s">
        <v>4220</v>
      </c>
      <c r="S195" s="103" t="s">
        <v>4221</v>
      </c>
      <c r="T195" s="403">
        <v>-7726.68</v>
      </c>
      <c r="U195" s="403">
        <v>3714.75</v>
      </c>
      <c r="V195" s="123" t="s">
        <v>1</v>
      </c>
      <c r="W195" s="336" t="s">
        <v>0</v>
      </c>
      <c r="X195" s="123"/>
      <c r="Y195" s="337"/>
      <c r="Z195" s="87">
        <v>1</v>
      </c>
      <c r="AA195" s="88"/>
      <c r="AB195" s="88"/>
      <c r="AC195" s="88"/>
      <c r="AD195" s="90"/>
      <c r="AE195" s="90"/>
      <c r="AF195" s="136"/>
      <c r="AG195" s="338"/>
      <c r="AH195" s="338"/>
      <c r="AI195" s="339"/>
      <c r="AJ195" s="339"/>
      <c r="AK195" s="91"/>
      <c r="AL195" s="92"/>
      <c r="AM195" s="93"/>
      <c r="AN195" s="340"/>
      <c r="AO195" s="341"/>
      <c r="AP195" s="336"/>
      <c r="AQ195" s="342"/>
      <c r="AR195" s="343"/>
      <c r="AS195" s="342"/>
      <c r="AT195" s="94"/>
      <c r="AU195" s="341"/>
      <c r="AV195" s="136"/>
      <c r="AW195" s="339"/>
      <c r="AY195" s="30">
        <v>8143.3307086614177</v>
      </c>
      <c r="AZ195" s="31">
        <f t="shared" si="2"/>
        <v>0</v>
      </c>
    </row>
    <row r="196" spans="1:52" ht="12.75" customHeight="1">
      <c r="A196">
        <v>193</v>
      </c>
      <c r="B196" s="29" t="s">
        <v>6013</v>
      </c>
      <c r="C196" s="104" t="s">
        <v>3630</v>
      </c>
      <c r="D196" s="29" t="s">
        <v>1627</v>
      </c>
      <c r="E196" s="29" t="s">
        <v>2198</v>
      </c>
      <c r="F196" s="335"/>
      <c r="G196" s="335"/>
      <c r="H196" s="335"/>
      <c r="I196" s="335"/>
      <c r="J196" s="335"/>
      <c r="K196" s="335"/>
      <c r="L196" s="335"/>
      <c r="M196" s="82" t="s">
        <v>3880</v>
      </c>
      <c r="N196" s="57">
        <v>8423.8070866141734</v>
      </c>
      <c r="O196" s="30">
        <v>8423.8070866141734</v>
      </c>
      <c r="P196" s="29" t="s">
        <v>3863</v>
      </c>
      <c r="Q196" s="29"/>
      <c r="R196" s="104" t="s">
        <v>3630</v>
      </c>
      <c r="S196" s="103" t="s">
        <v>4222</v>
      </c>
      <c r="T196" s="403">
        <v>-9443.7199999999993</v>
      </c>
      <c r="U196" s="403">
        <v>2724.15</v>
      </c>
      <c r="V196" s="123" t="s">
        <v>1</v>
      </c>
      <c r="W196" s="336" t="s">
        <v>0</v>
      </c>
      <c r="X196" s="123"/>
      <c r="Y196" s="337"/>
      <c r="Z196" s="87">
        <v>1</v>
      </c>
      <c r="AA196" s="88"/>
      <c r="AB196" s="88"/>
      <c r="AC196" s="88"/>
      <c r="AD196" s="90"/>
      <c r="AE196" s="90"/>
      <c r="AF196" s="136"/>
      <c r="AG196" s="338"/>
      <c r="AH196" s="338"/>
      <c r="AI196" s="339"/>
      <c r="AJ196" s="339"/>
      <c r="AK196" s="91"/>
      <c r="AL196" s="92"/>
      <c r="AM196" s="93"/>
      <c r="AN196" s="340"/>
      <c r="AO196" s="341"/>
      <c r="AP196" s="336"/>
      <c r="AQ196" s="342"/>
      <c r="AR196" s="343"/>
      <c r="AS196" s="342"/>
      <c r="AT196" s="94"/>
      <c r="AU196" s="341"/>
      <c r="AV196" s="136"/>
      <c r="AW196" s="339"/>
      <c r="AY196" s="30">
        <v>8423.8070866141734</v>
      </c>
      <c r="AZ196" s="31">
        <f t="shared" ref="AZ196:AZ259" si="3">-AY196+O196</f>
        <v>0</v>
      </c>
    </row>
    <row r="197" spans="1:52" ht="12.75" customHeight="1">
      <c r="A197">
        <v>194</v>
      </c>
      <c r="B197" s="29" t="s">
        <v>6526</v>
      </c>
      <c r="C197" s="104" t="s">
        <v>4223</v>
      </c>
      <c r="D197" s="29" t="s">
        <v>1622</v>
      </c>
      <c r="E197" s="29" t="s">
        <v>2203</v>
      </c>
      <c r="F197" s="335"/>
      <c r="G197" s="335"/>
      <c r="H197" s="335"/>
      <c r="I197" s="335"/>
      <c r="J197" s="335"/>
      <c r="K197" s="335"/>
      <c r="L197" s="335"/>
      <c r="M197" s="82" t="s">
        <v>3880</v>
      </c>
      <c r="N197" s="57">
        <v>10193.799212598426</v>
      </c>
      <c r="O197" s="30">
        <v>10193.799212598426</v>
      </c>
      <c r="P197" s="29" t="s">
        <v>3455</v>
      </c>
      <c r="Q197" s="29"/>
      <c r="R197" s="104" t="s">
        <v>4223</v>
      </c>
      <c r="S197" s="103" t="s">
        <v>4224</v>
      </c>
      <c r="T197" s="403">
        <v>-6868.16</v>
      </c>
      <c r="U197" s="403">
        <v>7181.85</v>
      </c>
      <c r="V197" s="123" t="s">
        <v>1</v>
      </c>
      <c r="W197" s="336" t="s">
        <v>0</v>
      </c>
      <c r="X197" s="123"/>
      <c r="Y197" s="337"/>
      <c r="Z197" s="87">
        <v>1</v>
      </c>
      <c r="AA197" s="88"/>
      <c r="AB197" s="88"/>
      <c r="AC197" s="88"/>
      <c r="AD197" s="90"/>
      <c r="AE197" s="90"/>
      <c r="AF197" s="136"/>
      <c r="AG197" s="338"/>
      <c r="AH197" s="338"/>
      <c r="AI197" s="339"/>
      <c r="AJ197" s="339"/>
      <c r="AK197" s="91"/>
      <c r="AL197" s="92"/>
      <c r="AM197" s="93" t="s">
        <v>4489</v>
      </c>
      <c r="AN197" s="340"/>
      <c r="AO197" s="341"/>
      <c r="AP197" s="336"/>
      <c r="AQ197" s="342"/>
      <c r="AR197" s="343"/>
      <c r="AS197" s="342"/>
      <c r="AT197" s="94"/>
      <c r="AU197" s="341"/>
      <c r="AV197" s="136"/>
      <c r="AW197" s="339"/>
      <c r="AY197" s="30">
        <v>10193.799212598426</v>
      </c>
      <c r="AZ197" s="31">
        <f t="shared" si="3"/>
        <v>0</v>
      </c>
    </row>
    <row r="198" spans="1:52" ht="12.75" customHeight="1">
      <c r="A198">
        <v>195</v>
      </c>
      <c r="B198" s="29" t="s">
        <v>6014</v>
      </c>
      <c r="C198" s="104" t="s">
        <v>4225</v>
      </c>
      <c r="D198" s="29" t="s">
        <v>1587</v>
      </c>
      <c r="E198" s="29" t="s">
        <v>2238</v>
      </c>
      <c r="F198" s="335"/>
      <c r="G198" s="335"/>
      <c r="H198" s="335"/>
      <c r="I198" s="335"/>
      <c r="J198" s="335"/>
      <c r="K198" s="335"/>
      <c r="L198" s="335"/>
      <c r="M198" s="82" t="s">
        <v>3880</v>
      </c>
      <c r="N198" s="57">
        <v>8334.5787401574798</v>
      </c>
      <c r="O198" s="30">
        <v>8334.5787401574798</v>
      </c>
      <c r="P198" s="29" t="s">
        <v>3861</v>
      </c>
      <c r="Q198" s="29"/>
      <c r="R198" s="104" t="s">
        <v>4225</v>
      </c>
      <c r="S198" s="103" t="s">
        <v>4226</v>
      </c>
      <c r="T198" s="403">
        <v>-6868.16</v>
      </c>
      <c r="U198" s="403">
        <v>6191.25</v>
      </c>
      <c r="V198" s="123" t="s">
        <v>1</v>
      </c>
      <c r="W198" s="336" t="s">
        <v>0</v>
      </c>
      <c r="X198" s="123"/>
      <c r="Y198" s="337"/>
      <c r="Z198" s="87">
        <v>1</v>
      </c>
      <c r="AA198" s="88"/>
      <c r="AB198" s="88"/>
      <c r="AC198" s="88"/>
      <c r="AD198" s="90"/>
      <c r="AE198" s="90"/>
      <c r="AF198" s="136"/>
      <c r="AG198" s="338"/>
      <c r="AH198" s="338"/>
      <c r="AI198" s="339"/>
      <c r="AJ198" s="339"/>
      <c r="AK198" s="91"/>
      <c r="AL198" s="92"/>
      <c r="AM198" s="93"/>
      <c r="AN198" s="340"/>
      <c r="AO198" s="341"/>
      <c r="AP198" s="336"/>
      <c r="AQ198" s="342"/>
      <c r="AR198" s="343"/>
      <c r="AS198" s="342"/>
      <c r="AT198" s="94"/>
      <c r="AU198" s="341"/>
      <c r="AV198" s="136"/>
      <c r="AW198" s="339"/>
      <c r="AY198" s="30">
        <v>8334.5787401574798</v>
      </c>
      <c r="AZ198" s="31">
        <f t="shared" si="3"/>
        <v>0</v>
      </c>
    </row>
    <row r="199" spans="1:52" ht="12.75" customHeight="1">
      <c r="A199">
        <v>196</v>
      </c>
      <c r="B199" s="29" t="s">
        <v>6015</v>
      </c>
      <c r="C199" s="104" t="s">
        <v>4227</v>
      </c>
      <c r="D199" s="29" t="s">
        <v>1586</v>
      </c>
      <c r="E199" s="29" t="s">
        <v>2239</v>
      </c>
      <c r="F199" s="335"/>
      <c r="G199" s="335"/>
      <c r="H199" s="335"/>
      <c r="I199" s="335"/>
      <c r="J199" s="335"/>
      <c r="K199" s="335"/>
      <c r="L199" s="335"/>
      <c r="M199" s="82" t="s">
        <v>3880</v>
      </c>
      <c r="N199" s="57">
        <v>8292.7362204724413</v>
      </c>
      <c r="O199" s="30">
        <v>8292.7362204724413</v>
      </c>
      <c r="P199" s="29" t="s">
        <v>3861</v>
      </c>
      <c r="Q199" s="29"/>
      <c r="R199" s="104" t="s">
        <v>4227</v>
      </c>
      <c r="S199" s="103" t="s">
        <v>4228</v>
      </c>
      <c r="T199" s="403">
        <v>-6868.16</v>
      </c>
      <c r="U199" s="403">
        <v>3219.45</v>
      </c>
      <c r="V199" s="123" t="s">
        <v>1</v>
      </c>
      <c r="W199" s="336" t="s">
        <v>0</v>
      </c>
      <c r="X199" s="123"/>
      <c r="Y199" s="337"/>
      <c r="Z199" s="87">
        <v>1</v>
      </c>
      <c r="AA199" s="88"/>
      <c r="AB199" s="88"/>
      <c r="AC199" s="88"/>
      <c r="AD199" s="90"/>
      <c r="AE199" s="90"/>
      <c r="AF199" s="136"/>
      <c r="AG199" s="338"/>
      <c r="AH199" s="338"/>
      <c r="AI199" s="339"/>
      <c r="AJ199" s="339"/>
      <c r="AK199" s="91"/>
      <c r="AL199" s="92"/>
      <c r="AM199" s="93"/>
      <c r="AN199" s="340"/>
      <c r="AO199" s="341"/>
      <c r="AP199" s="336"/>
      <c r="AQ199" s="342"/>
      <c r="AR199" s="343"/>
      <c r="AS199" s="342"/>
      <c r="AT199" s="94"/>
      <c r="AU199" s="341"/>
      <c r="AV199" s="136"/>
      <c r="AW199" s="339"/>
      <c r="AY199" s="30">
        <v>8292.7362204724413</v>
      </c>
      <c r="AZ199" s="31">
        <f t="shared" si="3"/>
        <v>0</v>
      </c>
    </row>
    <row r="200" spans="1:52" ht="12.75" customHeight="1">
      <c r="A200">
        <v>197</v>
      </c>
      <c r="B200" s="29" t="s">
        <v>6016</v>
      </c>
      <c r="C200" s="104" t="s">
        <v>4229</v>
      </c>
      <c r="D200" s="29" t="s">
        <v>1556</v>
      </c>
      <c r="E200" s="29" t="s">
        <v>2269</v>
      </c>
      <c r="F200" s="335"/>
      <c r="G200" s="335"/>
      <c r="H200" s="335"/>
      <c r="I200" s="335"/>
      <c r="J200" s="335"/>
      <c r="K200" s="335"/>
      <c r="L200" s="335"/>
      <c r="M200" s="82" t="s">
        <v>3880</v>
      </c>
      <c r="N200" s="57">
        <v>8440.6259842519685</v>
      </c>
      <c r="O200" s="30">
        <v>8440.6259842519685</v>
      </c>
      <c r="P200" s="29" t="s">
        <v>3861</v>
      </c>
      <c r="Q200" s="29"/>
      <c r="R200" s="104" t="s">
        <v>4229</v>
      </c>
      <c r="S200" s="104" t="s">
        <v>4230</v>
      </c>
      <c r="T200" s="403">
        <v>-6868.16</v>
      </c>
      <c r="U200" s="403">
        <v>2228.85</v>
      </c>
      <c r="V200" s="123" t="s">
        <v>1</v>
      </c>
      <c r="W200" s="336" t="s">
        <v>0</v>
      </c>
      <c r="X200" s="123"/>
      <c r="Y200" s="337"/>
      <c r="Z200" s="87">
        <v>1</v>
      </c>
      <c r="AA200" s="88"/>
      <c r="AB200" s="88"/>
      <c r="AC200" s="88"/>
      <c r="AD200" s="90"/>
      <c r="AE200" s="90"/>
      <c r="AF200" s="136"/>
      <c r="AG200" s="338"/>
      <c r="AH200" s="338"/>
      <c r="AI200" s="339"/>
      <c r="AJ200" s="339"/>
      <c r="AK200" s="91"/>
      <c r="AL200" s="92"/>
      <c r="AM200" s="93"/>
      <c r="AN200" s="340"/>
      <c r="AO200" s="341"/>
      <c r="AP200" s="336"/>
      <c r="AQ200" s="342"/>
      <c r="AR200" s="343"/>
      <c r="AS200" s="342"/>
      <c r="AT200" s="94"/>
      <c r="AU200" s="341"/>
      <c r="AV200" s="136"/>
      <c r="AW200" s="339"/>
      <c r="AY200" s="30">
        <v>8440.6259842519685</v>
      </c>
      <c r="AZ200" s="31">
        <f t="shared" si="3"/>
        <v>0</v>
      </c>
    </row>
    <row r="201" spans="1:52" ht="12.75" customHeight="1">
      <c r="A201">
        <v>198</v>
      </c>
      <c r="B201" s="29" t="s">
        <v>6017</v>
      </c>
      <c r="C201" s="104" t="s">
        <v>4231</v>
      </c>
      <c r="D201" s="29" t="s">
        <v>1591</v>
      </c>
      <c r="E201" s="29" t="s">
        <v>2234</v>
      </c>
      <c r="F201" s="335"/>
      <c r="G201" s="335"/>
      <c r="H201" s="335"/>
      <c r="I201" s="335"/>
      <c r="J201" s="335"/>
      <c r="K201" s="335"/>
      <c r="L201" s="335"/>
      <c r="M201" s="82" t="s">
        <v>3880</v>
      </c>
      <c r="N201" s="57">
        <v>7999.9173228346463</v>
      </c>
      <c r="O201" s="30">
        <v>7999.9173228346463</v>
      </c>
      <c r="P201" s="29" t="s">
        <v>3861</v>
      </c>
      <c r="Q201" s="29"/>
      <c r="R201" s="104" t="s">
        <v>4231</v>
      </c>
      <c r="S201" s="103" t="s">
        <v>4232</v>
      </c>
      <c r="T201" s="403">
        <v>-6868.16</v>
      </c>
      <c r="U201" s="403">
        <v>5200.6499999999996</v>
      </c>
      <c r="V201" s="123" t="s">
        <v>1</v>
      </c>
      <c r="W201" s="336" t="s">
        <v>0</v>
      </c>
      <c r="X201" s="123"/>
      <c r="Y201" s="337"/>
      <c r="Z201" s="87">
        <v>1</v>
      </c>
      <c r="AA201" s="88"/>
      <c r="AB201" s="88"/>
      <c r="AC201" s="88"/>
      <c r="AD201" s="90"/>
      <c r="AE201" s="90"/>
      <c r="AF201" s="136"/>
      <c r="AG201" s="338"/>
      <c r="AH201" s="338"/>
      <c r="AI201" s="339"/>
      <c r="AJ201" s="339"/>
      <c r="AK201" s="91"/>
      <c r="AL201" s="92"/>
      <c r="AM201" s="93"/>
      <c r="AN201" s="340"/>
      <c r="AO201" s="341"/>
      <c r="AP201" s="336"/>
      <c r="AQ201" s="342"/>
      <c r="AR201" s="343"/>
      <c r="AS201" s="342"/>
      <c r="AT201" s="94"/>
      <c r="AU201" s="341"/>
      <c r="AV201" s="136"/>
      <c r="AW201" s="339"/>
      <c r="AY201" s="30">
        <v>7999.9173228346463</v>
      </c>
      <c r="AZ201" s="31">
        <f t="shared" si="3"/>
        <v>0</v>
      </c>
    </row>
    <row r="202" spans="1:52" ht="12.75" customHeight="1">
      <c r="A202">
        <v>199</v>
      </c>
      <c r="B202" s="29" t="s">
        <v>6018</v>
      </c>
      <c r="C202" s="104" t="s">
        <v>4233</v>
      </c>
      <c r="D202" s="29" t="s">
        <v>1590</v>
      </c>
      <c r="E202" s="29" t="s">
        <v>2235</v>
      </c>
      <c r="F202" s="335"/>
      <c r="G202" s="335"/>
      <c r="H202" s="335"/>
      <c r="I202" s="335"/>
      <c r="J202" s="335"/>
      <c r="K202" s="335"/>
      <c r="L202" s="335"/>
      <c r="M202" s="82" t="s">
        <v>3880</v>
      </c>
      <c r="N202" s="57">
        <v>8178.2086614173222</v>
      </c>
      <c r="O202" s="30">
        <v>8178.2086614173222</v>
      </c>
      <c r="P202" s="29" t="s">
        <v>3861</v>
      </c>
      <c r="Q202" s="29"/>
      <c r="R202" s="104" t="s">
        <v>4233</v>
      </c>
      <c r="S202" s="103" t="s">
        <v>4234</v>
      </c>
      <c r="T202" s="403">
        <v>-5151.12</v>
      </c>
      <c r="U202" s="403">
        <v>8172.45</v>
      </c>
      <c r="V202" s="123" t="s">
        <v>1</v>
      </c>
      <c r="W202" s="336" t="s">
        <v>0</v>
      </c>
      <c r="X202" s="123"/>
      <c r="Y202" s="337"/>
      <c r="Z202" s="87">
        <v>1</v>
      </c>
      <c r="AA202" s="88"/>
      <c r="AB202" s="88"/>
      <c r="AC202" s="88"/>
      <c r="AD202" s="90"/>
      <c r="AE202" s="90"/>
      <c r="AF202" s="136"/>
      <c r="AG202" s="338"/>
      <c r="AH202" s="338"/>
      <c r="AI202" s="339"/>
      <c r="AJ202" s="339"/>
      <c r="AK202" s="91"/>
      <c r="AL202" s="92"/>
      <c r="AM202" s="93"/>
      <c r="AN202" s="340"/>
      <c r="AO202" s="341"/>
      <c r="AP202" s="336"/>
      <c r="AQ202" s="342"/>
      <c r="AR202" s="343"/>
      <c r="AS202" s="342"/>
      <c r="AT202" s="94"/>
      <c r="AU202" s="341"/>
      <c r="AV202" s="136"/>
      <c r="AW202" s="339"/>
      <c r="AY202" s="30">
        <v>8178.2086614173222</v>
      </c>
      <c r="AZ202" s="31">
        <f t="shared" si="3"/>
        <v>0</v>
      </c>
    </row>
    <row r="203" spans="1:52" ht="12.75" customHeight="1">
      <c r="A203">
        <v>200</v>
      </c>
      <c r="B203" s="29" t="s">
        <v>6019</v>
      </c>
      <c r="C203" s="104" t="s">
        <v>4235</v>
      </c>
      <c r="D203" s="29" t="s">
        <v>1625</v>
      </c>
      <c r="E203" s="29" t="s">
        <v>2200</v>
      </c>
      <c r="F203" s="335"/>
      <c r="G203" s="335"/>
      <c r="H203" s="335"/>
      <c r="I203" s="335"/>
      <c r="J203" s="335"/>
      <c r="K203" s="335"/>
      <c r="L203" s="335"/>
      <c r="M203" s="82" t="s">
        <v>3880</v>
      </c>
      <c r="N203" s="57">
        <v>8564.0866141732295</v>
      </c>
      <c r="O203" s="30">
        <v>8564.0866141732295</v>
      </c>
      <c r="P203" s="29" t="s">
        <v>3863</v>
      </c>
      <c r="Q203" s="29"/>
      <c r="R203" s="104" t="s">
        <v>4235</v>
      </c>
      <c r="S203" s="104" t="s">
        <v>4236</v>
      </c>
      <c r="T203" s="403">
        <v>-8585.2000000000007</v>
      </c>
      <c r="U203" s="403">
        <v>3219.45</v>
      </c>
      <c r="V203" s="123" t="s">
        <v>1</v>
      </c>
      <c r="W203" s="336" t="s">
        <v>0</v>
      </c>
      <c r="X203" s="123"/>
      <c r="Y203" s="337"/>
      <c r="Z203" s="87">
        <v>1</v>
      </c>
      <c r="AA203" s="88"/>
      <c r="AB203" s="88"/>
      <c r="AC203" s="88"/>
      <c r="AD203" s="90"/>
      <c r="AE203" s="90"/>
      <c r="AF203" s="136"/>
      <c r="AG203" s="338"/>
      <c r="AH203" s="338"/>
      <c r="AI203" s="339"/>
      <c r="AJ203" s="339"/>
      <c r="AK203" s="91"/>
      <c r="AL203" s="92"/>
      <c r="AM203" s="93"/>
      <c r="AN203" s="340"/>
      <c r="AO203" s="341"/>
      <c r="AP203" s="336"/>
      <c r="AQ203" s="342"/>
      <c r="AR203" s="343"/>
      <c r="AS203" s="342"/>
      <c r="AT203" s="94"/>
      <c r="AU203" s="341"/>
      <c r="AV203" s="136"/>
      <c r="AW203" s="339"/>
      <c r="AY203" s="30">
        <v>8564.0866141732295</v>
      </c>
      <c r="AZ203" s="31">
        <f t="shared" si="3"/>
        <v>0</v>
      </c>
    </row>
    <row r="204" spans="1:52" ht="12.75" customHeight="1">
      <c r="A204">
        <v>201</v>
      </c>
      <c r="B204" s="29" t="s">
        <v>6020</v>
      </c>
      <c r="C204" s="104" t="s">
        <v>4237</v>
      </c>
      <c r="D204" s="29" t="s">
        <v>1597</v>
      </c>
      <c r="E204" s="29" t="s">
        <v>2228</v>
      </c>
      <c r="F204" s="335"/>
      <c r="G204" s="335"/>
      <c r="H204" s="335"/>
      <c r="I204" s="335"/>
      <c r="J204" s="335"/>
      <c r="K204" s="335"/>
      <c r="L204" s="335"/>
      <c r="M204" s="82" t="s">
        <v>3880</v>
      </c>
      <c r="N204" s="57">
        <v>8604.5511811023625</v>
      </c>
      <c r="O204" s="30">
        <v>8604.5511811023625</v>
      </c>
      <c r="P204" s="29" t="s">
        <v>3861</v>
      </c>
      <c r="Q204" s="29"/>
      <c r="R204" s="104" t="s">
        <v>4237</v>
      </c>
      <c r="S204" s="103" t="s">
        <v>4238</v>
      </c>
      <c r="T204" s="403">
        <v>-5151.12</v>
      </c>
      <c r="U204" s="403">
        <v>9163.0499999999993</v>
      </c>
      <c r="V204" s="123" t="s">
        <v>1</v>
      </c>
      <c r="W204" s="336" t="s">
        <v>0</v>
      </c>
      <c r="X204" s="123"/>
      <c r="Y204" s="337"/>
      <c r="Z204" s="87">
        <v>1</v>
      </c>
      <c r="AA204" s="88"/>
      <c r="AB204" s="88"/>
      <c r="AC204" s="88"/>
      <c r="AD204" s="90"/>
      <c r="AE204" s="90"/>
      <c r="AF204" s="136"/>
      <c r="AG204" s="338"/>
      <c r="AH204" s="338"/>
      <c r="AI204" s="339"/>
      <c r="AJ204" s="339"/>
      <c r="AK204" s="91"/>
      <c r="AL204" s="92"/>
      <c r="AM204" s="93"/>
      <c r="AN204" s="340"/>
      <c r="AO204" s="341"/>
      <c r="AP204" s="336"/>
      <c r="AQ204" s="342"/>
      <c r="AR204" s="343"/>
      <c r="AS204" s="342"/>
      <c r="AT204" s="94"/>
      <c r="AU204" s="341"/>
      <c r="AV204" s="136"/>
      <c r="AW204" s="339"/>
      <c r="AY204" s="30">
        <v>8604.5511811023625</v>
      </c>
      <c r="AZ204" s="31">
        <f t="shared" si="3"/>
        <v>0</v>
      </c>
    </row>
    <row r="205" spans="1:52" ht="12.75" customHeight="1">
      <c r="A205">
        <v>202</v>
      </c>
      <c r="B205" s="29" t="s">
        <v>6498</v>
      </c>
      <c r="C205" s="104" t="s">
        <v>4239</v>
      </c>
      <c r="D205" s="29" t="s">
        <v>1311</v>
      </c>
      <c r="E205" s="29" t="s">
        <v>2514</v>
      </c>
      <c r="F205" s="335"/>
      <c r="G205" s="335"/>
      <c r="H205" s="335"/>
      <c r="I205" s="335"/>
      <c r="J205" s="335"/>
      <c r="K205" s="335"/>
      <c r="L205" s="335"/>
      <c r="M205" s="82" t="s">
        <v>3880</v>
      </c>
      <c r="N205" s="57">
        <v>3978.5354330708665</v>
      </c>
      <c r="O205" s="30">
        <v>3978.5354330708665</v>
      </c>
      <c r="P205" s="29" t="s">
        <v>3458</v>
      </c>
      <c r="Q205" s="29"/>
      <c r="R205" s="104" t="s">
        <v>4239</v>
      </c>
      <c r="S205" s="103" t="s">
        <v>4240</v>
      </c>
      <c r="T205" s="403">
        <v>13736.32</v>
      </c>
      <c r="U205" s="403">
        <v>-1733.55</v>
      </c>
      <c r="V205" s="123" t="s">
        <v>1</v>
      </c>
      <c r="W205" s="336" t="s">
        <v>0</v>
      </c>
      <c r="X205" s="123" t="s">
        <v>4120</v>
      </c>
      <c r="Y205" s="337"/>
      <c r="Z205" s="87">
        <v>1</v>
      </c>
      <c r="AA205" s="88"/>
      <c r="AB205" s="88"/>
      <c r="AC205" s="88"/>
      <c r="AD205" s="90"/>
      <c r="AE205" s="90"/>
      <c r="AF205" s="136"/>
      <c r="AG205" s="338"/>
      <c r="AH205" s="338"/>
      <c r="AI205" s="339"/>
      <c r="AJ205" s="339"/>
      <c r="AK205" s="91"/>
      <c r="AL205" s="92"/>
      <c r="AM205" s="93" t="s">
        <v>4121</v>
      </c>
      <c r="AN205" s="340"/>
      <c r="AO205" s="341"/>
      <c r="AP205" s="336"/>
      <c r="AQ205" s="342"/>
      <c r="AR205" s="343"/>
      <c r="AS205" s="342"/>
      <c r="AT205" s="94"/>
      <c r="AU205" s="341"/>
      <c r="AV205" s="136"/>
      <c r="AW205" s="339"/>
      <c r="AY205" s="30">
        <v>3978.5354330708665</v>
      </c>
      <c r="AZ205" s="31">
        <f t="shared" si="3"/>
        <v>0</v>
      </c>
    </row>
    <row r="206" spans="1:52" ht="12.75" customHeight="1">
      <c r="A206">
        <v>203</v>
      </c>
      <c r="B206" s="29" t="s">
        <v>6509</v>
      </c>
      <c r="C206" s="104" t="s">
        <v>150</v>
      </c>
      <c r="D206" s="29" t="s">
        <v>1360</v>
      </c>
      <c r="E206" s="29" t="s">
        <v>2465</v>
      </c>
      <c r="F206" s="335"/>
      <c r="G206" s="335"/>
      <c r="H206" s="335"/>
      <c r="I206" s="335"/>
      <c r="J206" s="335"/>
      <c r="K206" s="335"/>
      <c r="L206" s="335"/>
      <c r="M206" s="82" t="s">
        <v>3880</v>
      </c>
      <c r="N206" s="57">
        <v>4243.3110236220473</v>
      </c>
      <c r="O206" s="30">
        <v>4243.3110236220473</v>
      </c>
      <c r="P206" s="29" t="s">
        <v>3458</v>
      </c>
      <c r="Q206" s="29"/>
      <c r="R206" s="104" t="s">
        <v>150</v>
      </c>
      <c r="S206" s="103" t="s">
        <v>4241</v>
      </c>
      <c r="T206" s="403">
        <v>12877.8</v>
      </c>
      <c r="U206" s="403">
        <v>-247.65</v>
      </c>
      <c r="V206" s="123" t="s">
        <v>1</v>
      </c>
      <c r="W206" s="336" t="s">
        <v>0</v>
      </c>
      <c r="X206" s="123" t="s">
        <v>4120</v>
      </c>
      <c r="Y206" s="337"/>
      <c r="Z206" s="87">
        <v>1</v>
      </c>
      <c r="AA206" s="88"/>
      <c r="AB206" s="88"/>
      <c r="AC206" s="88"/>
      <c r="AD206" s="90"/>
      <c r="AE206" s="90"/>
      <c r="AF206" s="136"/>
      <c r="AG206" s="338"/>
      <c r="AH206" s="338"/>
      <c r="AI206" s="339"/>
      <c r="AJ206" s="339"/>
      <c r="AK206" s="91"/>
      <c r="AL206" s="92"/>
      <c r="AM206" s="93" t="s">
        <v>4121</v>
      </c>
      <c r="AN206" s="340"/>
      <c r="AO206" s="341"/>
      <c r="AP206" s="336"/>
      <c r="AQ206" s="342"/>
      <c r="AR206" s="343"/>
      <c r="AS206" s="342"/>
      <c r="AT206" s="94"/>
      <c r="AU206" s="341"/>
      <c r="AV206" s="136"/>
      <c r="AW206" s="339"/>
      <c r="AY206" s="30">
        <v>4243.3110236220473</v>
      </c>
      <c r="AZ206" s="31">
        <f t="shared" si="3"/>
        <v>0</v>
      </c>
    </row>
    <row r="207" spans="1:52" ht="12.75" customHeight="1">
      <c r="A207">
        <v>204</v>
      </c>
      <c r="B207" s="29" t="s">
        <v>6499</v>
      </c>
      <c r="C207" s="104" t="s">
        <v>4242</v>
      </c>
      <c r="D207" s="29" t="s">
        <v>1290</v>
      </c>
      <c r="E207" s="29" t="s">
        <v>2535</v>
      </c>
      <c r="F207" s="335"/>
      <c r="G207" s="335"/>
      <c r="H207" s="335"/>
      <c r="I207" s="335"/>
      <c r="J207" s="335"/>
      <c r="K207" s="335"/>
      <c r="L207" s="335"/>
      <c r="M207" s="82" t="s">
        <v>3880</v>
      </c>
      <c r="N207" s="57">
        <v>3414.5787401574803</v>
      </c>
      <c r="O207" s="30">
        <v>3414.5787401574803</v>
      </c>
      <c r="P207" s="29" t="s">
        <v>3455</v>
      </c>
      <c r="Q207" s="29"/>
      <c r="R207" s="104" t="s">
        <v>4242</v>
      </c>
      <c r="S207" s="103" t="s">
        <v>4243</v>
      </c>
      <c r="T207" s="403">
        <v>13736.32</v>
      </c>
      <c r="U207" s="403">
        <v>247.65</v>
      </c>
      <c r="V207" s="123" t="s">
        <v>1</v>
      </c>
      <c r="W207" s="336" t="s">
        <v>0</v>
      </c>
      <c r="X207" s="123" t="s">
        <v>4120</v>
      </c>
      <c r="Y207" s="337"/>
      <c r="Z207" s="87">
        <v>1</v>
      </c>
      <c r="AA207" s="88"/>
      <c r="AB207" s="88"/>
      <c r="AC207" s="88"/>
      <c r="AD207" s="90"/>
      <c r="AE207" s="90"/>
      <c r="AF207" s="136"/>
      <c r="AG207" s="338"/>
      <c r="AH207" s="338"/>
      <c r="AI207" s="339"/>
      <c r="AJ207" s="339"/>
      <c r="AK207" s="91"/>
      <c r="AL207" s="92"/>
      <c r="AM207" s="93" t="s">
        <v>4121</v>
      </c>
      <c r="AN207" s="340"/>
      <c r="AO207" s="341"/>
      <c r="AP207" s="336"/>
      <c r="AQ207" s="342"/>
      <c r="AR207" s="343"/>
      <c r="AS207" s="342"/>
      <c r="AT207" s="94"/>
      <c r="AU207" s="341"/>
      <c r="AV207" s="136"/>
      <c r="AW207" s="339"/>
      <c r="AY207" s="30">
        <v>3414.5787401574803</v>
      </c>
      <c r="AZ207" s="31">
        <f t="shared" si="3"/>
        <v>0</v>
      </c>
    </row>
    <row r="208" spans="1:52" ht="12.75" customHeight="1">
      <c r="A208">
        <v>205</v>
      </c>
      <c r="B208" s="29" t="s">
        <v>6500</v>
      </c>
      <c r="C208" s="104" t="s">
        <v>4244</v>
      </c>
      <c r="D208" s="29" t="s">
        <v>1339</v>
      </c>
      <c r="E208" s="29" t="s">
        <v>2486</v>
      </c>
      <c r="F208" s="335"/>
      <c r="G208" s="335"/>
      <c r="H208" s="335"/>
      <c r="I208" s="335"/>
      <c r="J208" s="335"/>
      <c r="K208" s="335"/>
      <c r="L208" s="335"/>
      <c r="M208" s="82" t="s">
        <v>3880</v>
      </c>
      <c r="N208" s="57">
        <v>3221.7401574803152</v>
      </c>
      <c r="O208" s="30">
        <v>3221.7401574803152</v>
      </c>
      <c r="P208" s="29" t="s">
        <v>3456</v>
      </c>
      <c r="Q208" s="29"/>
      <c r="R208" s="104" t="s">
        <v>4244</v>
      </c>
      <c r="S208" s="103" t="s">
        <v>4245</v>
      </c>
      <c r="T208" s="403">
        <v>12877.8</v>
      </c>
      <c r="U208" s="403">
        <v>1733.55</v>
      </c>
      <c r="V208" s="123" t="s">
        <v>1</v>
      </c>
      <c r="W208" s="336" t="s">
        <v>0</v>
      </c>
      <c r="X208" s="123" t="s">
        <v>4120</v>
      </c>
      <c r="Y208" s="337"/>
      <c r="Z208" s="87">
        <v>1</v>
      </c>
      <c r="AA208" s="88"/>
      <c r="AB208" s="88"/>
      <c r="AC208" s="88"/>
      <c r="AD208" s="90"/>
      <c r="AE208" s="90"/>
      <c r="AF208" s="136"/>
      <c r="AG208" s="338"/>
      <c r="AH208" s="338"/>
      <c r="AI208" s="339"/>
      <c r="AJ208" s="339"/>
      <c r="AK208" s="91"/>
      <c r="AL208" s="92"/>
      <c r="AM208" s="93" t="s">
        <v>4121</v>
      </c>
      <c r="AN208" s="340"/>
      <c r="AO208" s="341"/>
      <c r="AP208" s="336"/>
      <c r="AQ208" s="342"/>
      <c r="AR208" s="343"/>
      <c r="AS208" s="342"/>
      <c r="AT208" s="94"/>
      <c r="AU208" s="341"/>
      <c r="AV208" s="136"/>
      <c r="AW208" s="339"/>
      <c r="AY208" s="30">
        <v>3221.7401574803152</v>
      </c>
      <c r="AZ208" s="31">
        <f t="shared" si="3"/>
        <v>0</v>
      </c>
    </row>
    <row r="209" spans="1:52" ht="12.75" customHeight="1">
      <c r="A209">
        <v>206</v>
      </c>
      <c r="B209" s="29" t="s">
        <v>6501</v>
      </c>
      <c r="C209" s="104" t="s">
        <v>82</v>
      </c>
      <c r="D209" s="29" t="s">
        <v>1344</v>
      </c>
      <c r="E209" s="29" t="s">
        <v>2481</v>
      </c>
      <c r="F209" s="335"/>
      <c r="G209" s="335"/>
      <c r="H209" s="335"/>
      <c r="I209" s="335"/>
      <c r="J209" s="335"/>
      <c r="K209" s="335"/>
      <c r="L209" s="335"/>
      <c r="M209" s="82" t="s">
        <v>3880</v>
      </c>
      <c r="N209" s="57">
        <v>3323.0433070866143</v>
      </c>
      <c r="O209" s="30">
        <v>3323.0433070866143</v>
      </c>
      <c r="P209" s="29" t="s">
        <v>3455</v>
      </c>
      <c r="Q209" s="29"/>
      <c r="R209" s="104" t="s">
        <v>82</v>
      </c>
      <c r="S209" s="103" t="s">
        <v>4246</v>
      </c>
      <c r="T209" s="403">
        <v>13736.32</v>
      </c>
      <c r="U209" s="403">
        <v>1238.25</v>
      </c>
      <c r="V209" s="123" t="s">
        <v>1</v>
      </c>
      <c r="W209" s="336" t="s">
        <v>0</v>
      </c>
      <c r="X209" s="123" t="s">
        <v>4120</v>
      </c>
      <c r="Y209" s="337"/>
      <c r="Z209" s="87">
        <v>1</v>
      </c>
      <c r="AA209" s="88"/>
      <c r="AB209" s="88"/>
      <c r="AC209" s="88"/>
      <c r="AD209" s="90"/>
      <c r="AE209" s="90"/>
      <c r="AF209" s="136"/>
      <c r="AG209" s="338"/>
      <c r="AH209" s="338"/>
      <c r="AI209" s="339"/>
      <c r="AJ209" s="339"/>
      <c r="AK209" s="91"/>
      <c r="AL209" s="92"/>
      <c r="AM209" s="93" t="s">
        <v>4121</v>
      </c>
      <c r="AN209" s="340"/>
      <c r="AO209" s="341"/>
      <c r="AP209" s="336"/>
      <c r="AQ209" s="342"/>
      <c r="AR209" s="343"/>
      <c r="AS209" s="342"/>
      <c r="AT209" s="94"/>
      <c r="AU209" s="341"/>
      <c r="AV209" s="136"/>
      <c r="AW209" s="339"/>
      <c r="AY209" s="30">
        <v>3323.0433070866143</v>
      </c>
      <c r="AZ209" s="31">
        <f t="shared" si="3"/>
        <v>0</v>
      </c>
    </row>
    <row r="210" spans="1:52" ht="12.75" customHeight="1">
      <c r="A210">
        <v>207</v>
      </c>
      <c r="B210" s="29" t="s">
        <v>6502</v>
      </c>
      <c r="C210" s="104" t="s">
        <v>224</v>
      </c>
      <c r="D210" s="29" t="s">
        <v>1342</v>
      </c>
      <c r="E210" s="29" t="s">
        <v>2483</v>
      </c>
      <c r="F210" s="335"/>
      <c r="G210" s="335"/>
      <c r="H210" s="335"/>
      <c r="I210" s="335"/>
      <c r="J210" s="335"/>
      <c r="K210" s="335"/>
      <c r="L210" s="335"/>
      <c r="M210" s="82" t="s">
        <v>3880</v>
      </c>
      <c r="N210" s="57">
        <v>3327.1889763779527</v>
      </c>
      <c r="O210" s="30">
        <v>3327.1889763779527</v>
      </c>
      <c r="P210" s="29" t="s">
        <v>3455</v>
      </c>
      <c r="Q210" s="29"/>
      <c r="R210" s="104" t="s">
        <v>224</v>
      </c>
      <c r="S210" s="103" t="s">
        <v>4247</v>
      </c>
      <c r="T210" s="403">
        <v>12019.28</v>
      </c>
      <c r="U210" s="403">
        <v>1238.25</v>
      </c>
      <c r="V210" s="123" t="s">
        <v>1</v>
      </c>
      <c r="W210" s="336" t="s">
        <v>0</v>
      </c>
      <c r="X210" s="123" t="s">
        <v>4120</v>
      </c>
      <c r="Y210" s="337"/>
      <c r="Z210" s="87">
        <v>1</v>
      </c>
      <c r="AA210" s="88"/>
      <c r="AB210" s="88"/>
      <c r="AC210" s="88"/>
      <c r="AD210" s="90"/>
      <c r="AE210" s="90"/>
      <c r="AF210" s="136"/>
      <c r="AG210" s="338"/>
      <c r="AH210" s="338"/>
      <c r="AI210" s="339"/>
      <c r="AJ210" s="339"/>
      <c r="AK210" s="91"/>
      <c r="AL210" s="92"/>
      <c r="AM210" s="93" t="s">
        <v>4121</v>
      </c>
      <c r="AN210" s="340"/>
      <c r="AO210" s="341"/>
      <c r="AP210" s="336"/>
      <c r="AQ210" s="342"/>
      <c r="AR210" s="343"/>
      <c r="AS210" s="342"/>
      <c r="AT210" s="94"/>
      <c r="AU210" s="341"/>
      <c r="AV210" s="136"/>
      <c r="AW210" s="339"/>
      <c r="AY210" s="30">
        <v>3327.1889763779527</v>
      </c>
      <c r="AZ210" s="31">
        <f t="shared" si="3"/>
        <v>0</v>
      </c>
    </row>
    <row r="211" spans="1:52" ht="12.75" customHeight="1">
      <c r="A211">
        <v>208</v>
      </c>
      <c r="B211" s="29" t="s">
        <v>6503</v>
      </c>
      <c r="C211" s="104" t="s">
        <v>4248</v>
      </c>
      <c r="D211" s="29" t="s">
        <v>1292</v>
      </c>
      <c r="E211" s="29" t="s">
        <v>2533</v>
      </c>
      <c r="F211" s="335"/>
      <c r="G211" s="335"/>
      <c r="H211" s="335"/>
      <c r="I211" s="335"/>
      <c r="J211" s="335"/>
      <c r="K211" s="335"/>
      <c r="L211" s="335"/>
      <c r="M211" s="82" t="s">
        <v>3880</v>
      </c>
      <c r="N211" s="57">
        <v>3359.2165354330709</v>
      </c>
      <c r="O211" s="30">
        <v>3359.2165354330709</v>
      </c>
      <c r="P211" s="29" t="s">
        <v>3455</v>
      </c>
      <c r="Q211" s="29"/>
      <c r="R211" s="104" t="s">
        <v>4248</v>
      </c>
      <c r="S211" s="103" t="s">
        <v>4249</v>
      </c>
      <c r="T211" s="403">
        <v>12019.28</v>
      </c>
      <c r="U211" s="403">
        <v>247.65</v>
      </c>
      <c r="V211" s="123" t="s">
        <v>1</v>
      </c>
      <c r="W211" s="336" t="s">
        <v>0</v>
      </c>
      <c r="X211" s="123" t="s">
        <v>4120</v>
      </c>
      <c r="Y211" s="337"/>
      <c r="Z211" s="87">
        <v>1</v>
      </c>
      <c r="AA211" s="88"/>
      <c r="AB211" s="88"/>
      <c r="AC211" s="88"/>
      <c r="AD211" s="90"/>
      <c r="AE211" s="90"/>
      <c r="AF211" s="136"/>
      <c r="AG211" s="338"/>
      <c r="AH211" s="338"/>
      <c r="AI211" s="339"/>
      <c r="AJ211" s="339"/>
      <c r="AK211" s="91"/>
      <c r="AL211" s="92"/>
      <c r="AM211" s="93" t="s">
        <v>4121</v>
      </c>
      <c r="AN211" s="340"/>
      <c r="AO211" s="341"/>
      <c r="AP211" s="336"/>
      <c r="AQ211" s="342"/>
      <c r="AR211" s="343"/>
      <c r="AS211" s="342"/>
      <c r="AT211" s="94"/>
      <c r="AU211" s="341"/>
      <c r="AV211" s="136"/>
      <c r="AW211" s="339"/>
      <c r="AY211" s="30">
        <v>3359.2165354330709</v>
      </c>
      <c r="AZ211" s="31">
        <f t="shared" si="3"/>
        <v>0</v>
      </c>
    </row>
    <row r="212" spans="1:52" ht="12.75" customHeight="1">
      <c r="A212">
        <v>209</v>
      </c>
      <c r="B212" s="29" t="s">
        <v>6504</v>
      </c>
      <c r="C212" s="104" t="s">
        <v>4250</v>
      </c>
      <c r="D212" s="29" t="s">
        <v>1341</v>
      </c>
      <c r="E212" s="29" t="s">
        <v>2484</v>
      </c>
      <c r="F212" s="335"/>
      <c r="G212" s="335"/>
      <c r="H212" s="335"/>
      <c r="I212" s="335"/>
      <c r="J212" s="335"/>
      <c r="K212" s="335"/>
      <c r="L212" s="335"/>
      <c r="M212" s="82" t="s">
        <v>3880</v>
      </c>
      <c r="N212" s="57">
        <v>3120.3661417322837</v>
      </c>
      <c r="O212" s="30">
        <v>3120.3661417322837</v>
      </c>
      <c r="P212" s="29" t="s">
        <v>3456</v>
      </c>
      <c r="Q212" s="29"/>
      <c r="R212" s="104" t="s">
        <v>4250</v>
      </c>
      <c r="S212" s="103" t="s">
        <v>4251</v>
      </c>
      <c r="T212" s="403">
        <v>11160.76</v>
      </c>
      <c r="U212" s="403">
        <v>1733.55</v>
      </c>
      <c r="V212" s="123" t="s">
        <v>1</v>
      </c>
      <c r="W212" s="336" t="s">
        <v>0</v>
      </c>
      <c r="X212" s="123" t="s">
        <v>4120</v>
      </c>
      <c r="Y212" s="337"/>
      <c r="Z212" s="87">
        <v>1</v>
      </c>
      <c r="AA212" s="88"/>
      <c r="AB212" s="88"/>
      <c r="AC212" s="88"/>
      <c r="AD212" s="90"/>
      <c r="AE212" s="90"/>
      <c r="AF212" s="136"/>
      <c r="AG212" s="338"/>
      <c r="AH212" s="338"/>
      <c r="AI212" s="339"/>
      <c r="AJ212" s="339"/>
      <c r="AK212" s="91"/>
      <c r="AL212" s="92"/>
      <c r="AM212" s="93" t="s">
        <v>4121</v>
      </c>
      <c r="AN212" s="340"/>
      <c r="AO212" s="341"/>
      <c r="AP212" s="336"/>
      <c r="AQ212" s="342"/>
      <c r="AR212" s="343"/>
      <c r="AS212" s="342"/>
      <c r="AT212" s="94"/>
      <c r="AU212" s="341"/>
      <c r="AV212" s="136"/>
      <c r="AW212" s="339"/>
      <c r="AY212" s="30">
        <v>3120.3661417322837</v>
      </c>
      <c r="AZ212" s="31">
        <f t="shared" si="3"/>
        <v>0</v>
      </c>
    </row>
    <row r="213" spans="1:52" ht="12.75" customHeight="1">
      <c r="A213">
        <v>210</v>
      </c>
      <c r="B213" s="29" t="s">
        <v>6505</v>
      </c>
      <c r="C213" s="104" t="s">
        <v>4252</v>
      </c>
      <c r="D213" s="29" t="s">
        <v>1382</v>
      </c>
      <c r="E213" s="29" t="s">
        <v>2443</v>
      </c>
      <c r="F213" s="335"/>
      <c r="G213" s="335"/>
      <c r="H213" s="335"/>
      <c r="I213" s="335"/>
      <c r="J213" s="335"/>
      <c r="K213" s="335"/>
      <c r="L213" s="335"/>
      <c r="M213" s="82" t="s">
        <v>3880</v>
      </c>
      <c r="N213" s="57">
        <v>3159.657480314961</v>
      </c>
      <c r="O213" s="30">
        <v>3159.657480314961</v>
      </c>
      <c r="P213" s="29" t="s">
        <v>3456</v>
      </c>
      <c r="Q213" s="29"/>
      <c r="R213" s="104" t="s">
        <v>4252</v>
      </c>
      <c r="S213" s="103" t="s">
        <v>4253</v>
      </c>
      <c r="T213" s="403">
        <v>11160.76</v>
      </c>
      <c r="U213" s="403">
        <v>2724.15</v>
      </c>
      <c r="V213" s="123" t="s">
        <v>1</v>
      </c>
      <c r="W213" s="336" t="s">
        <v>0</v>
      </c>
      <c r="X213" s="123" t="s">
        <v>4120</v>
      </c>
      <c r="Y213" s="337"/>
      <c r="Z213" s="87">
        <v>1</v>
      </c>
      <c r="AA213" s="88"/>
      <c r="AB213" s="88"/>
      <c r="AC213" s="88"/>
      <c r="AD213" s="90"/>
      <c r="AE213" s="90"/>
      <c r="AF213" s="136"/>
      <c r="AG213" s="338"/>
      <c r="AH213" s="338"/>
      <c r="AI213" s="339"/>
      <c r="AJ213" s="339"/>
      <c r="AK213" s="91"/>
      <c r="AL213" s="92"/>
      <c r="AM213" s="93" t="s">
        <v>4121</v>
      </c>
      <c r="AN213" s="340"/>
      <c r="AO213" s="341"/>
      <c r="AP213" s="336"/>
      <c r="AQ213" s="342"/>
      <c r="AR213" s="343"/>
      <c r="AS213" s="342"/>
      <c r="AT213" s="94"/>
      <c r="AU213" s="341"/>
      <c r="AV213" s="136"/>
      <c r="AW213" s="339"/>
      <c r="AY213" s="30">
        <v>3159.657480314961</v>
      </c>
      <c r="AZ213" s="31">
        <f t="shared" si="3"/>
        <v>0</v>
      </c>
    </row>
    <row r="214" spans="1:52" ht="12.75" customHeight="1">
      <c r="A214">
        <v>211</v>
      </c>
      <c r="B214" s="29" t="s">
        <v>6506</v>
      </c>
      <c r="C214" s="104" t="s">
        <v>4254</v>
      </c>
      <c r="D214" s="29" t="s">
        <v>1343</v>
      </c>
      <c r="E214" s="29" t="s">
        <v>2482</v>
      </c>
      <c r="F214" s="335"/>
      <c r="G214" s="335"/>
      <c r="H214" s="335"/>
      <c r="I214" s="335"/>
      <c r="J214" s="335"/>
      <c r="K214" s="335"/>
      <c r="L214" s="335"/>
      <c r="M214" s="82" t="s">
        <v>3880</v>
      </c>
      <c r="N214" s="57">
        <v>3332.5078740157483</v>
      </c>
      <c r="O214" s="30">
        <v>3332.5078740157483</v>
      </c>
      <c r="P214" s="29" t="s">
        <v>3455</v>
      </c>
      <c r="Q214" s="29"/>
      <c r="R214" s="104" t="s">
        <v>4254</v>
      </c>
      <c r="S214" s="103" t="s">
        <v>4255</v>
      </c>
      <c r="T214" s="403">
        <v>10302.24</v>
      </c>
      <c r="U214" s="403">
        <v>1238.25</v>
      </c>
      <c r="V214" s="123" t="s">
        <v>1</v>
      </c>
      <c r="W214" s="336" t="s">
        <v>0</v>
      </c>
      <c r="X214" s="123" t="s">
        <v>4120</v>
      </c>
      <c r="Y214" s="337"/>
      <c r="Z214" s="87">
        <v>1</v>
      </c>
      <c r="AA214" s="88"/>
      <c r="AB214" s="88"/>
      <c r="AC214" s="88"/>
      <c r="AD214" s="90"/>
      <c r="AE214" s="90"/>
      <c r="AF214" s="136"/>
      <c r="AG214" s="338"/>
      <c r="AH214" s="338"/>
      <c r="AI214" s="339"/>
      <c r="AJ214" s="339"/>
      <c r="AK214" s="91"/>
      <c r="AL214" s="92"/>
      <c r="AM214" s="93" t="s">
        <v>4121</v>
      </c>
      <c r="AN214" s="340"/>
      <c r="AO214" s="341"/>
      <c r="AP214" s="336"/>
      <c r="AQ214" s="342"/>
      <c r="AR214" s="343"/>
      <c r="AS214" s="342"/>
      <c r="AT214" s="94"/>
      <c r="AU214" s="341"/>
      <c r="AV214" s="136"/>
      <c r="AW214" s="339"/>
      <c r="AY214" s="30">
        <v>3332.5078740157483</v>
      </c>
      <c r="AZ214" s="31">
        <f t="shared" si="3"/>
        <v>0</v>
      </c>
    </row>
    <row r="215" spans="1:52" ht="12.75" customHeight="1">
      <c r="A215">
        <v>212</v>
      </c>
      <c r="B215" s="29" t="s">
        <v>6507</v>
      </c>
      <c r="C215" s="104" t="s">
        <v>4256</v>
      </c>
      <c r="D215" s="29" t="s">
        <v>1291</v>
      </c>
      <c r="E215" s="29" t="s">
        <v>2534</v>
      </c>
      <c r="F215" s="335"/>
      <c r="G215" s="335"/>
      <c r="H215" s="335"/>
      <c r="I215" s="335"/>
      <c r="J215" s="335"/>
      <c r="K215" s="335"/>
      <c r="L215" s="335"/>
      <c r="M215" s="82" t="s">
        <v>3880</v>
      </c>
      <c r="N215" s="57">
        <v>3607.98031496063</v>
      </c>
      <c r="O215" s="30">
        <v>3607.98031496063</v>
      </c>
      <c r="P215" s="29" t="s">
        <v>3455</v>
      </c>
      <c r="Q215" s="29"/>
      <c r="R215" s="104" t="s">
        <v>4256</v>
      </c>
      <c r="S215" s="103" t="s">
        <v>4257</v>
      </c>
      <c r="T215" s="403">
        <v>10302.24</v>
      </c>
      <c r="U215" s="403">
        <v>247.65</v>
      </c>
      <c r="V215" s="123" t="s">
        <v>1</v>
      </c>
      <c r="W215" s="336" t="s">
        <v>0</v>
      </c>
      <c r="X215" s="123" t="s">
        <v>4120</v>
      </c>
      <c r="Y215" s="337"/>
      <c r="Z215" s="87">
        <v>1</v>
      </c>
      <c r="AA215" s="88"/>
      <c r="AB215" s="88"/>
      <c r="AC215" s="88"/>
      <c r="AD215" s="90"/>
      <c r="AE215" s="90"/>
      <c r="AF215" s="136"/>
      <c r="AG215" s="338"/>
      <c r="AH215" s="338"/>
      <c r="AI215" s="339"/>
      <c r="AJ215" s="339"/>
      <c r="AK215" s="91"/>
      <c r="AL215" s="92"/>
      <c r="AM215" s="93" t="s">
        <v>4121</v>
      </c>
      <c r="AN215" s="340"/>
      <c r="AO215" s="341"/>
      <c r="AP215" s="336"/>
      <c r="AQ215" s="342"/>
      <c r="AR215" s="343"/>
      <c r="AS215" s="342"/>
      <c r="AT215" s="94"/>
      <c r="AU215" s="341"/>
      <c r="AV215" s="136"/>
      <c r="AW215" s="339"/>
      <c r="AY215" s="30">
        <v>3607.98031496063</v>
      </c>
      <c r="AZ215" s="31">
        <f t="shared" si="3"/>
        <v>0</v>
      </c>
    </row>
    <row r="216" spans="1:52" ht="12.75" customHeight="1">
      <c r="A216">
        <v>213</v>
      </c>
      <c r="B216" s="29" t="s">
        <v>6508</v>
      </c>
      <c r="C216" s="104" t="s">
        <v>4258</v>
      </c>
      <c r="D216" s="29" t="s">
        <v>1338</v>
      </c>
      <c r="E216" s="29" t="s">
        <v>2487</v>
      </c>
      <c r="F216" s="335"/>
      <c r="G216" s="335"/>
      <c r="H216" s="335"/>
      <c r="I216" s="335"/>
      <c r="J216" s="335"/>
      <c r="K216" s="335"/>
      <c r="L216" s="335"/>
      <c r="M216" s="82" t="s">
        <v>3880</v>
      </c>
      <c r="N216" s="57">
        <v>3075.464566929134</v>
      </c>
      <c r="O216" s="30">
        <v>3075.464566929134</v>
      </c>
      <c r="P216" s="29" t="s">
        <v>3456</v>
      </c>
      <c r="Q216" s="29"/>
      <c r="R216" s="104" t="s">
        <v>4258</v>
      </c>
      <c r="S216" s="103" t="s">
        <v>4259</v>
      </c>
      <c r="T216" s="403">
        <v>12877.8</v>
      </c>
      <c r="U216" s="403">
        <v>2724.15</v>
      </c>
      <c r="V216" s="123" t="s">
        <v>1</v>
      </c>
      <c r="W216" s="336" t="s">
        <v>0</v>
      </c>
      <c r="X216" s="123" t="s">
        <v>4120</v>
      </c>
      <c r="Y216" s="337"/>
      <c r="Z216" s="87">
        <v>1</v>
      </c>
      <c r="AA216" s="88"/>
      <c r="AB216" s="88"/>
      <c r="AC216" s="88"/>
      <c r="AD216" s="90"/>
      <c r="AE216" s="90"/>
      <c r="AF216" s="136"/>
      <c r="AG216" s="338"/>
      <c r="AH216" s="338"/>
      <c r="AI216" s="339"/>
      <c r="AJ216" s="339"/>
      <c r="AK216" s="91"/>
      <c r="AL216" s="92"/>
      <c r="AM216" s="93" t="s">
        <v>4121</v>
      </c>
      <c r="AN216" s="340"/>
      <c r="AO216" s="341"/>
      <c r="AP216" s="336"/>
      <c r="AQ216" s="342"/>
      <c r="AR216" s="343"/>
      <c r="AS216" s="342"/>
      <c r="AT216" s="94"/>
      <c r="AU216" s="341"/>
      <c r="AV216" s="136"/>
      <c r="AW216" s="339"/>
      <c r="AY216" s="30">
        <v>3075.464566929134</v>
      </c>
      <c r="AZ216" s="31">
        <f t="shared" si="3"/>
        <v>0</v>
      </c>
    </row>
    <row r="217" spans="1:52" ht="12.75" customHeight="1">
      <c r="A217">
        <v>214</v>
      </c>
      <c r="B217" s="29" t="s">
        <v>6514</v>
      </c>
      <c r="C217" s="104" t="s">
        <v>4260</v>
      </c>
      <c r="D217" s="29" t="s">
        <v>1361</v>
      </c>
      <c r="E217" s="29" t="s">
        <v>2464</v>
      </c>
      <c r="F217" s="335"/>
      <c r="G217" s="335"/>
      <c r="H217" s="335"/>
      <c r="I217" s="335"/>
      <c r="J217" s="335"/>
      <c r="K217" s="335"/>
      <c r="L217" s="335"/>
      <c r="M217" s="82" t="s">
        <v>3880</v>
      </c>
      <c r="N217" s="57">
        <v>4473.2007874015744</v>
      </c>
      <c r="O217" s="30">
        <v>4473.2007874015744</v>
      </c>
      <c r="P217" s="29" t="s">
        <v>3458</v>
      </c>
      <c r="Q217" s="29"/>
      <c r="R217" s="104" t="s">
        <v>4260</v>
      </c>
      <c r="S217" s="103" t="s">
        <v>4261</v>
      </c>
      <c r="T217" s="403">
        <v>7726.68</v>
      </c>
      <c r="U217" s="403">
        <v>-247.65</v>
      </c>
      <c r="V217" s="123" t="s">
        <v>1</v>
      </c>
      <c r="W217" s="336" t="s">
        <v>0</v>
      </c>
      <c r="X217" s="123" t="s">
        <v>4120</v>
      </c>
      <c r="Y217" s="337"/>
      <c r="Z217" s="87">
        <v>1</v>
      </c>
      <c r="AA217" s="88"/>
      <c r="AB217" s="88"/>
      <c r="AC217" s="88"/>
      <c r="AD217" s="90"/>
      <c r="AE217" s="90"/>
      <c r="AF217" s="136"/>
      <c r="AG217" s="338"/>
      <c r="AH217" s="338"/>
      <c r="AI217" s="339"/>
      <c r="AJ217" s="339"/>
      <c r="AK217" s="91"/>
      <c r="AL217" s="92"/>
      <c r="AM217" s="93" t="s">
        <v>4121</v>
      </c>
      <c r="AN217" s="340"/>
      <c r="AO217" s="341"/>
      <c r="AP217" s="336"/>
      <c r="AQ217" s="342"/>
      <c r="AR217" s="343"/>
      <c r="AS217" s="342"/>
      <c r="AT217" s="94"/>
      <c r="AU217" s="341"/>
      <c r="AV217" s="136"/>
      <c r="AW217" s="339"/>
      <c r="AY217" s="30">
        <v>4473.2007874015744</v>
      </c>
      <c r="AZ217" s="31">
        <f t="shared" si="3"/>
        <v>0</v>
      </c>
    </row>
    <row r="218" spans="1:52" ht="12.75" customHeight="1">
      <c r="A218">
        <v>215</v>
      </c>
      <c r="B218" s="29" t="s">
        <v>6510</v>
      </c>
      <c r="C218" s="104" t="s">
        <v>42</v>
      </c>
      <c r="D218" s="29" t="s">
        <v>1385</v>
      </c>
      <c r="E218" s="29" t="s">
        <v>2440</v>
      </c>
      <c r="F218" s="335"/>
      <c r="G218" s="335"/>
      <c r="H218" s="335"/>
      <c r="I218" s="335"/>
      <c r="J218" s="335"/>
      <c r="K218" s="335"/>
      <c r="L218" s="335"/>
      <c r="M218" s="82" t="s">
        <v>3880</v>
      </c>
      <c r="N218" s="57">
        <v>3474.5511811023625</v>
      </c>
      <c r="O218" s="30">
        <v>3474.5511811023625</v>
      </c>
      <c r="P218" s="29" t="s">
        <v>3456</v>
      </c>
      <c r="Q218" s="29"/>
      <c r="R218" s="104" t="s">
        <v>42</v>
      </c>
      <c r="S218" s="103" t="s">
        <v>4262</v>
      </c>
      <c r="T218" s="403">
        <v>7726.68</v>
      </c>
      <c r="U218" s="403">
        <v>2724.15</v>
      </c>
      <c r="V218" s="123" t="s">
        <v>1</v>
      </c>
      <c r="W218" s="336" t="s">
        <v>0</v>
      </c>
      <c r="X218" s="123" t="s">
        <v>4120</v>
      </c>
      <c r="Y218" s="337"/>
      <c r="Z218" s="87">
        <v>1</v>
      </c>
      <c r="AA218" s="88"/>
      <c r="AB218" s="88"/>
      <c r="AC218" s="88"/>
      <c r="AD218" s="90"/>
      <c r="AE218" s="90"/>
      <c r="AF218" s="136"/>
      <c r="AG218" s="338"/>
      <c r="AH218" s="338"/>
      <c r="AI218" s="339"/>
      <c r="AJ218" s="339"/>
      <c r="AK218" s="91"/>
      <c r="AL218" s="92"/>
      <c r="AM218" s="93" t="s">
        <v>4121</v>
      </c>
      <c r="AN218" s="340"/>
      <c r="AO218" s="341"/>
      <c r="AP218" s="336"/>
      <c r="AQ218" s="342"/>
      <c r="AR218" s="343"/>
      <c r="AS218" s="342"/>
      <c r="AT218" s="94"/>
      <c r="AU218" s="341"/>
      <c r="AV218" s="136"/>
      <c r="AW218" s="339"/>
      <c r="AY218" s="30">
        <v>3474.5511811023625</v>
      </c>
      <c r="AZ218" s="31">
        <f t="shared" si="3"/>
        <v>0</v>
      </c>
    </row>
    <row r="219" spans="1:52" ht="12.75" customHeight="1">
      <c r="A219">
        <v>216</v>
      </c>
      <c r="B219" s="29" t="s">
        <v>6511</v>
      </c>
      <c r="C219" s="104" t="s">
        <v>4263</v>
      </c>
      <c r="D219" s="29" t="s">
        <v>1340</v>
      </c>
      <c r="E219" s="29" t="s">
        <v>2485</v>
      </c>
      <c r="F219" s="335"/>
      <c r="G219" s="335"/>
      <c r="H219" s="335"/>
      <c r="I219" s="335"/>
      <c r="J219" s="335"/>
      <c r="K219" s="335"/>
      <c r="L219" s="335"/>
      <c r="M219" s="82" t="s">
        <v>3880</v>
      </c>
      <c r="N219" s="57">
        <v>3244.1732283464567</v>
      </c>
      <c r="O219" s="30">
        <v>3244.1732283464567</v>
      </c>
      <c r="P219" s="29" t="s">
        <v>3456</v>
      </c>
      <c r="Q219" s="29"/>
      <c r="R219" s="104" t="s">
        <v>4263</v>
      </c>
      <c r="S219" s="103" t="s">
        <v>4264</v>
      </c>
      <c r="T219" s="403">
        <v>9443.7199999999993</v>
      </c>
      <c r="U219" s="403">
        <v>1733.55</v>
      </c>
      <c r="V219" s="123" t="s">
        <v>1</v>
      </c>
      <c r="W219" s="336" t="s">
        <v>0</v>
      </c>
      <c r="X219" s="123" t="s">
        <v>4120</v>
      </c>
      <c r="Y219" s="337"/>
      <c r="Z219" s="87">
        <v>1</v>
      </c>
      <c r="AA219" s="88"/>
      <c r="AB219" s="88"/>
      <c r="AC219" s="88"/>
      <c r="AD219" s="90"/>
      <c r="AE219" s="90"/>
      <c r="AF219" s="136"/>
      <c r="AG219" s="338"/>
      <c r="AH219" s="338"/>
      <c r="AI219" s="339"/>
      <c r="AJ219" s="339"/>
      <c r="AK219" s="91"/>
      <c r="AL219" s="92"/>
      <c r="AM219" s="93" t="s">
        <v>4121</v>
      </c>
      <c r="AN219" s="340"/>
      <c r="AO219" s="341"/>
      <c r="AP219" s="336"/>
      <c r="AQ219" s="342"/>
      <c r="AR219" s="343"/>
      <c r="AS219" s="342"/>
      <c r="AT219" s="94"/>
      <c r="AU219" s="341"/>
      <c r="AV219" s="136"/>
      <c r="AW219" s="339"/>
      <c r="AY219" s="30">
        <v>3244.1732283464567</v>
      </c>
      <c r="AZ219" s="31">
        <f t="shared" si="3"/>
        <v>0</v>
      </c>
    </row>
    <row r="220" spans="1:52" ht="12.75" customHeight="1">
      <c r="A220">
        <v>217</v>
      </c>
      <c r="B220" s="29" t="s">
        <v>6512</v>
      </c>
      <c r="C220" s="104" t="s">
        <v>4265</v>
      </c>
      <c r="D220" s="29" t="s">
        <v>1345</v>
      </c>
      <c r="E220" s="29" t="s">
        <v>2480</v>
      </c>
      <c r="F220" s="335"/>
      <c r="G220" s="335"/>
      <c r="H220" s="335"/>
      <c r="I220" s="335"/>
      <c r="J220" s="335"/>
      <c r="K220" s="335"/>
      <c r="L220" s="335"/>
      <c r="M220" s="82" t="s">
        <v>3880</v>
      </c>
      <c r="N220" s="57">
        <v>3552.3779527559059</v>
      </c>
      <c r="O220" s="30">
        <v>3552.3779527559059</v>
      </c>
      <c r="P220" s="29" t="s">
        <v>3455</v>
      </c>
      <c r="Q220" s="29"/>
      <c r="R220" s="104" t="s">
        <v>4265</v>
      </c>
      <c r="S220" s="103" t="s">
        <v>4266</v>
      </c>
      <c r="T220" s="403">
        <v>8585.2000000000007</v>
      </c>
      <c r="U220" s="403">
        <v>1238.25</v>
      </c>
      <c r="V220" s="123" t="s">
        <v>1</v>
      </c>
      <c r="W220" s="336" t="s">
        <v>0</v>
      </c>
      <c r="X220" s="123" t="s">
        <v>4120</v>
      </c>
      <c r="Y220" s="337"/>
      <c r="Z220" s="87">
        <v>1</v>
      </c>
      <c r="AA220" s="88"/>
      <c r="AB220" s="88"/>
      <c r="AC220" s="88"/>
      <c r="AD220" s="90"/>
      <c r="AE220" s="90"/>
      <c r="AF220" s="136"/>
      <c r="AG220" s="338"/>
      <c r="AH220" s="338"/>
      <c r="AI220" s="339"/>
      <c r="AJ220" s="339"/>
      <c r="AK220" s="91"/>
      <c r="AL220" s="92"/>
      <c r="AM220" s="93" t="s">
        <v>4121</v>
      </c>
      <c r="AN220" s="340"/>
      <c r="AO220" s="341"/>
      <c r="AP220" s="336"/>
      <c r="AQ220" s="342"/>
      <c r="AR220" s="343"/>
      <c r="AS220" s="342"/>
      <c r="AT220" s="94"/>
      <c r="AU220" s="341"/>
      <c r="AV220" s="136"/>
      <c r="AW220" s="339"/>
      <c r="AY220" s="30">
        <v>3552.3779527559059</v>
      </c>
      <c r="AZ220" s="31">
        <f t="shared" si="3"/>
        <v>0</v>
      </c>
    </row>
    <row r="221" spans="1:52" ht="12.75" customHeight="1">
      <c r="A221">
        <v>218</v>
      </c>
      <c r="B221" s="29" t="s">
        <v>6513</v>
      </c>
      <c r="C221" s="104" t="s">
        <v>4267</v>
      </c>
      <c r="D221" s="29" t="s">
        <v>1383</v>
      </c>
      <c r="E221" s="29" t="s">
        <v>2442</v>
      </c>
      <c r="F221" s="335"/>
      <c r="G221" s="335"/>
      <c r="H221" s="335"/>
      <c r="I221" s="335"/>
      <c r="J221" s="335"/>
      <c r="K221" s="335"/>
      <c r="L221" s="335"/>
      <c r="M221" s="82" t="s">
        <v>3880</v>
      </c>
      <c r="N221" s="57">
        <v>3236.6338582677167</v>
      </c>
      <c r="O221" s="30">
        <v>3236.6338582677167</v>
      </c>
      <c r="P221" s="29" t="s">
        <v>3456</v>
      </c>
      <c r="Q221" s="29"/>
      <c r="R221" s="104" t="s">
        <v>4267</v>
      </c>
      <c r="S221" s="103" t="s">
        <v>4268</v>
      </c>
      <c r="T221" s="403">
        <v>9443.7199999999993</v>
      </c>
      <c r="U221" s="403">
        <v>2724.15</v>
      </c>
      <c r="V221" s="123" t="s">
        <v>1</v>
      </c>
      <c r="W221" s="336" t="s">
        <v>0</v>
      </c>
      <c r="X221" s="123" t="s">
        <v>4120</v>
      </c>
      <c r="Y221" s="337"/>
      <c r="Z221" s="87">
        <v>1</v>
      </c>
      <c r="AA221" s="88"/>
      <c r="AB221" s="88"/>
      <c r="AC221" s="88"/>
      <c r="AD221" s="90"/>
      <c r="AE221" s="90"/>
      <c r="AF221" s="136"/>
      <c r="AG221" s="338"/>
      <c r="AH221" s="338"/>
      <c r="AI221" s="339"/>
      <c r="AJ221" s="339"/>
      <c r="AK221" s="91"/>
      <c r="AL221" s="92"/>
      <c r="AM221" s="93" t="s">
        <v>4121</v>
      </c>
      <c r="AN221" s="340"/>
      <c r="AO221" s="341"/>
      <c r="AP221" s="336"/>
      <c r="AQ221" s="342"/>
      <c r="AR221" s="343"/>
      <c r="AS221" s="342"/>
      <c r="AT221" s="94"/>
      <c r="AU221" s="341"/>
      <c r="AV221" s="136"/>
      <c r="AW221" s="339"/>
      <c r="AY221" s="30">
        <v>3236.6338582677167</v>
      </c>
      <c r="AZ221" s="31">
        <f t="shared" si="3"/>
        <v>0</v>
      </c>
    </row>
    <row r="222" spans="1:52" ht="12.75" customHeight="1">
      <c r="A222">
        <v>219</v>
      </c>
      <c r="B222" s="29" t="s">
        <v>6515</v>
      </c>
      <c r="C222" s="104" t="s">
        <v>77</v>
      </c>
      <c r="D222" s="29" t="s">
        <v>1358</v>
      </c>
      <c r="E222" s="29" t="s">
        <v>2467</v>
      </c>
      <c r="F222" s="335"/>
      <c r="G222" s="335"/>
      <c r="H222" s="335"/>
      <c r="I222" s="335"/>
      <c r="J222" s="335"/>
      <c r="K222" s="335"/>
      <c r="L222" s="335"/>
      <c r="M222" s="82" t="s">
        <v>3880</v>
      </c>
      <c r="N222" s="57">
        <v>4197.3976377952758</v>
      </c>
      <c r="O222" s="30">
        <v>4197.3976377952758</v>
      </c>
      <c r="P222" s="29" t="s">
        <v>3458</v>
      </c>
      <c r="Q222" s="29"/>
      <c r="R222" s="104" t="s">
        <v>77</v>
      </c>
      <c r="S222" s="103" t="s">
        <v>4269</v>
      </c>
      <c r="T222" s="403">
        <v>11160.76</v>
      </c>
      <c r="U222" s="403">
        <v>-247.65</v>
      </c>
      <c r="V222" s="123" t="s">
        <v>1</v>
      </c>
      <c r="W222" s="336" t="s">
        <v>0</v>
      </c>
      <c r="X222" s="123" t="s">
        <v>4120</v>
      </c>
      <c r="Y222" s="337"/>
      <c r="Z222" s="87">
        <v>1</v>
      </c>
      <c r="AA222" s="88"/>
      <c r="AB222" s="88"/>
      <c r="AC222" s="88"/>
      <c r="AD222" s="90"/>
      <c r="AE222" s="90"/>
      <c r="AF222" s="136"/>
      <c r="AG222" s="338"/>
      <c r="AH222" s="338"/>
      <c r="AI222" s="339"/>
      <c r="AJ222" s="339"/>
      <c r="AK222" s="91"/>
      <c r="AL222" s="92"/>
      <c r="AM222" s="93" t="s">
        <v>4121</v>
      </c>
      <c r="AN222" s="340"/>
      <c r="AO222" s="341"/>
      <c r="AP222" s="336"/>
      <c r="AQ222" s="342"/>
      <c r="AR222" s="343"/>
      <c r="AS222" s="342"/>
      <c r="AT222" s="94"/>
      <c r="AU222" s="341"/>
      <c r="AV222" s="136"/>
      <c r="AW222" s="339"/>
      <c r="AY222" s="30">
        <v>4197.3976377952758</v>
      </c>
      <c r="AZ222" s="31">
        <f t="shared" si="3"/>
        <v>0</v>
      </c>
    </row>
    <row r="223" spans="1:52" ht="12.75" customHeight="1">
      <c r="A223">
        <v>220</v>
      </c>
      <c r="B223" s="29" t="s">
        <v>6516</v>
      </c>
      <c r="C223" s="104" t="s">
        <v>3718</v>
      </c>
      <c r="D223" s="29" t="s">
        <v>1312</v>
      </c>
      <c r="E223" s="29" t="s">
        <v>2513</v>
      </c>
      <c r="F223" s="335"/>
      <c r="G223" s="335"/>
      <c r="H223" s="335"/>
      <c r="I223" s="335"/>
      <c r="J223" s="335"/>
      <c r="K223" s="335"/>
      <c r="L223" s="335"/>
      <c r="M223" s="82" t="s">
        <v>3880</v>
      </c>
      <c r="N223" s="57">
        <v>4243.7362204724404</v>
      </c>
      <c r="O223" s="30">
        <v>4243.7362204724404</v>
      </c>
      <c r="P223" s="29" t="s">
        <v>3458</v>
      </c>
      <c r="Q223" s="29"/>
      <c r="R223" s="104" t="s">
        <v>3718</v>
      </c>
      <c r="S223" s="103" t="s">
        <v>4270</v>
      </c>
      <c r="T223" s="403">
        <v>11160.76</v>
      </c>
      <c r="U223" s="403">
        <v>-1238.25</v>
      </c>
      <c r="V223" s="123" t="s">
        <v>1</v>
      </c>
      <c r="W223" s="336" t="s">
        <v>0</v>
      </c>
      <c r="X223" s="123" t="s">
        <v>4120</v>
      </c>
      <c r="Y223" s="337"/>
      <c r="Z223" s="87">
        <v>1</v>
      </c>
      <c r="AA223" s="88"/>
      <c r="AB223" s="88"/>
      <c r="AC223" s="88"/>
      <c r="AD223" s="90"/>
      <c r="AE223" s="90"/>
      <c r="AF223" s="136"/>
      <c r="AG223" s="338"/>
      <c r="AH223" s="338"/>
      <c r="AI223" s="339"/>
      <c r="AJ223" s="339"/>
      <c r="AK223" s="91"/>
      <c r="AL223" s="92"/>
      <c r="AM223" s="93" t="s">
        <v>4121</v>
      </c>
      <c r="AN223" s="340"/>
      <c r="AO223" s="341"/>
      <c r="AP223" s="336"/>
      <c r="AQ223" s="342"/>
      <c r="AR223" s="343"/>
      <c r="AS223" s="342"/>
      <c r="AT223" s="94"/>
      <c r="AU223" s="341"/>
      <c r="AV223" s="136"/>
      <c r="AW223" s="339"/>
      <c r="AY223" s="30">
        <v>4243.7362204724404</v>
      </c>
      <c r="AZ223" s="31">
        <f t="shared" si="3"/>
        <v>0</v>
      </c>
    </row>
    <row r="224" spans="1:52" ht="12.75" customHeight="1">
      <c r="A224">
        <v>221</v>
      </c>
      <c r="B224" s="29" t="s">
        <v>6517</v>
      </c>
      <c r="C224" s="104" t="s">
        <v>4271</v>
      </c>
      <c r="D224" s="29" t="s">
        <v>1310</v>
      </c>
      <c r="E224" s="29" t="s">
        <v>2515</v>
      </c>
      <c r="F224" s="335"/>
      <c r="G224" s="335"/>
      <c r="H224" s="335"/>
      <c r="I224" s="335"/>
      <c r="J224" s="335"/>
      <c r="K224" s="335"/>
      <c r="L224" s="335"/>
      <c r="M224" s="82" t="s">
        <v>3880</v>
      </c>
      <c r="N224" s="57">
        <v>4247.5433070866147</v>
      </c>
      <c r="O224" s="30">
        <v>4247.5433070866147</v>
      </c>
      <c r="P224" s="29" t="s">
        <v>3458</v>
      </c>
      <c r="Q224" s="29"/>
      <c r="R224" s="104" t="s">
        <v>4271</v>
      </c>
      <c r="S224" s="103" t="s">
        <v>4272</v>
      </c>
      <c r="T224" s="403">
        <v>9443.7199999999993</v>
      </c>
      <c r="U224" s="403">
        <v>-1238.25</v>
      </c>
      <c r="V224" s="123" t="s">
        <v>1</v>
      </c>
      <c r="W224" s="336" t="s">
        <v>0</v>
      </c>
      <c r="X224" s="123" t="s">
        <v>4120</v>
      </c>
      <c r="Y224" s="337"/>
      <c r="Z224" s="87">
        <v>1</v>
      </c>
      <c r="AA224" s="88"/>
      <c r="AB224" s="88"/>
      <c r="AC224" s="88"/>
      <c r="AD224" s="90"/>
      <c r="AE224" s="90"/>
      <c r="AF224" s="136"/>
      <c r="AG224" s="338"/>
      <c r="AH224" s="338"/>
      <c r="AI224" s="339"/>
      <c r="AJ224" s="339"/>
      <c r="AK224" s="91"/>
      <c r="AL224" s="92"/>
      <c r="AM224" s="93" t="s">
        <v>4121</v>
      </c>
      <c r="AN224" s="340"/>
      <c r="AO224" s="341"/>
      <c r="AP224" s="336"/>
      <c r="AQ224" s="342"/>
      <c r="AR224" s="343"/>
      <c r="AS224" s="342"/>
      <c r="AT224" s="94"/>
      <c r="AU224" s="341"/>
      <c r="AV224" s="136"/>
      <c r="AW224" s="339"/>
      <c r="AY224" s="30">
        <v>4247.5433070866147</v>
      </c>
      <c r="AZ224" s="31">
        <f t="shared" si="3"/>
        <v>0</v>
      </c>
    </row>
    <row r="225" spans="1:52" ht="12.75" customHeight="1">
      <c r="A225">
        <v>222</v>
      </c>
      <c r="B225" s="29" t="s">
        <v>6518</v>
      </c>
      <c r="C225" s="104" t="s">
        <v>74</v>
      </c>
      <c r="D225" s="29" t="s">
        <v>1293</v>
      </c>
      <c r="E225" s="29" t="s">
        <v>2532</v>
      </c>
      <c r="F225" s="335"/>
      <c r="G225" s="335"/>
      <c r="H225" s="335"/>
      <c r="I225" s="335"/>
      <c r="J225" s="335"/>
      <c r="K225" s="335"/>
      <c r="L225" s="335"/>
      <c r="M225" s="82" t="s">
        <v>3880</v>
      </c>
      <c r="N225" s="57">
        <v>3627.4685039370079</v>
      </c>
      <c r="O225" s="30">
        <v>3627.4685039370079</v>
      </c>
      <c r="P225" s="29" t="s">
        <v>3455</v>
      </c>
      <c r="Q225" s="29"/>
      <c r="R225" s="104" t="s">
        <v>74</v>
      </c>
      <c r="S225" s="103" t="s">
        <v>4273</v>
      </c>
      <c r="T225" s="403">
        <v>8585.2000000000007</v>
      </c>
      <c r="U225" s="403">
        <v>247.65</v>
      </c>
      <c r="V225" s="123" t="s">
        <v>1</v>
      </c>
      <c r="W225" s="336" t="s">
        <v>0</v>
      </c>
      <c r="X225" s="123" t="s">
        <v>4120</v>
      </c>
      <c r="Y225" s="337"/>
      <c r="Z225" s="87">
        <v>1</v>
      </c>
      <c r="AA225" s="88"/>
      <c r="AB225" s="88"/>
      <c r="AC225" s="88"/>
      <c r="AD225" s="90"/>
      <c r="AE225" s="90"/>
      <c r="AF225" s="136"/>
      <c r="AG225" s="338"/>
      <c r="AH225" s="338"/>
      <c r="AI225" s="339"/>
      <c r="AJ225" s="339"/>
      <c r="AK225" s="91"/>
      <c r="AL225" s="92"/>
      <c r="AM225" s="93" t="s">
        <v>4121</v>
      </c>
      <c r="AN225" s="340"/>
      <c r="AO225" s="341"/>
      <c r="AP225" s="336"/>
      <c r="AQ225" s="342"/>
      <c r="AR225" s="343"/>
      <c r="AS225" s="342"/>
      <c r="AT225" s="94"/>
      <c r="AU225" s="341"/>
      <c r="AV225" s="136"/>
      <c r="AW225" s="339"/>
      <c r="AY225" s="30">
        <v>3627.4685039370079</v>
      </c>
      <c r="AZ225" s="31">
        <f t="shared" si="3"/>
        <v>0</v>
      </c>
    </row>
    <row r="226" spans="1:52" ht="12.75" customHeight="1">
      <c r="A226">
        <v>223</v>
      </c>
      <c r="B226" s="29" t="s">
        <v>6519</v>
      </c>
      <c r="C226" s="104" t="s">
        <v>4274</v>
      </c>
      <c r="D226" s="29" t="s">
        <v>1359</v>
      </c>
      <c r="E226" s="29" t="s">
        <v>2466</v>
      </c>
      <c r="F226" s="335"/>
      <c r="G226" s="335"/>
      <c r="H226" s="335"/>
      <c r="I226" s="335"/>
      <c r="J226" s="335"/>
      <c r="K226" s="335"/>
      <c r="L226" s="335"/>
      <c r="M226" s="82" t="s">
        <v>3880</v>
      </c>
      <c r="N226" s="57">
        <v>4280.7283464566935</v>
      </c>
      <c r="O226" s="30">
        <v>4280.7283464566935</v>
      </c>
      <c r="P226" s="29" t="s">
        <v>3458</v>
      </c>
      <c r="Q226" s="29"/>
      <c r="R226" s="104" t="s">
        <v>4274</v>
      </c>
      <c r="S226" s="103" t="s">
        <v>4275</v>
      </c>
      <c r="T226" s="403">
        <v>9443.7199999999993</v>
      </c>
      <c r="U226" s="403">
        <v>-247.65</v>
      </c>
      <c r="V226" s="123" t="s">
        <v>1</v>
      </c>
      <c r="W226" s="336" t="s">
        <v>0</v>
      </c>
      <c r="X226" s="123" t="s">
        <v>4120</v>
      </c>
      <c r="Y226" s="337"/>
      <c r="Z226" s="87">
        <v>1</v>
      </c>
      <c r="AA226" s="88"/>
      <c r="AB226" s="88"/>
      <c r="AC226" s="88"/>
      <c r="AD226" s="90"/>
      <c r="AE226" s="90"/>
      <c r="AF226" s="136"/>
      <c r="AG226" s="338"/>
      <c r="AH226" s="338"/>
      <c r="AI226" s="339"/>
      <c r="AJ226" s="339"/>
      <c r="AK226" s="91"/>
      <c r="AL226" s="92"/>
      <c r="AM226" s="93" t="s">
        <v>4121</v>
      </c>
      <c r="AN226" s="340"/>
      <c r="AO226" s="341"/>
      <c r="AP226" s="336"/>
      <c r="AQ226" s="342"/>
      <c r="AR226" s="343"/>
      <c r="AS226" s="342"/>
      <c r="AT226" s="94"/>
      <c r="AU226" s="341"/>
      <c r="AV226" s="136"/>
      <c r="AW226" s="339"/>
      <c r="AY226" s="30">
        <v>4280.7283464566935</v>
      </c>
      <c r="AZ226" s="31">
        <f t="shared" si="3"/>
        <v>0</v>
      </c>
    </row>
    <row r="227" spans="1:52" ht="12.75" customHeight="1">
      <c r="A227">
        <v>224</v>
      </c>
      <c r="B227" s="29" t="s">
        <v>6520</v>
      </c>
      <c r="C227" s="104" t="s">
        <v>217</v>
      </c>
      <c r="D227" s="29" t="s">
        <v>1313</v>
      </c>
      <c r="E227" s="29" t="s">
        <v>2512</v>
      </c>
      <c r="F227" s="335"/>
      <c r="G227" s="335"/>
      <c r="H227" s="335"/>
      <c r="I227" s="335"/>
      <c r="J227" s="335"/>
      <c r="K227" s="335"/>
      <c r="L227" s="335"/>
      <c r="M227" s="82" t="s">
        <v>3880</v>
      </c>
      <c r="N227" s="57">
        <v>4124.5669291338581</v>
      </c>
      <c r="O227" s="30">
        <v>4124.5669291338581</v>
      </c>
      <c r="P227" s="29" t="s">
        <v>3458</v>
      </c>
      <c r="Q227" s="29"/>
      <c r="R227" s="104" t="s">
        <v>217</v>
      </c>
      <c r="S227" s="103" t="s">
        <v>4276</v>
      </c>
      <c r="T227" s="403">
        <v>12877.8</v>
      </c>
      <c r="U227" s="403">
        <v>-1238.25</v>
      </c>
      <c r="V227" s="123" t="s">
        <v>1</v>
      </c>
      <c r="W227" s="336" t="s">
        <v>0</v>
      </c>
      <c r="X227" s="123" t="s">
        <v>4120</v>
      </c>
      <c r="Y227" s="337"/>
      <c r="Z227" s="87">
        <v>1</v>
      </c>
      <c r="AA227" s="88"/>
      <c r="AB227" s="88"/>
      <c r="AC227" s="88"/>
      <c r="AD227" s="90"/>
      <c r="AE227" s="90"/>
      <c r="AF227" s="136"/>
      <c r="AG227" s="338"/>
      <c r="AH227" s="338"/>
      <c r="AI227" s="339"/>
      <c r="AJ227" s="339"/>
      <c r="AK227" s="91"/>
      <c r="AL227" s="92"/>
      <c r="AM227" s="93" t="s">
        <v>4121</v>
      </c>
      <c r="AN227" s="340"/>
      <c r="AO227" s="341"/>
      <c r="AP227" s="336"/>
      <c r="AQ227" s="342"/>
      <c r="AR227" s="343"/>
      <c r="AS227" s="342"/>
      <c r="AT227" s="94"/>
      <c r="AU227" s="341"/>
      <c r="AV227" s="136"/>
      <c r="AW227" s="339"/>
      <c r="AY227" s="30">
        <v>4124.5669291338581</v>
      </c>
      <c r="AZ227" s="31">
        <f t="shared" si="3"/>
        <v>0</v>
      </c>
    </row>
    <row r="228" spans="1:52" ht="12.75" customHeight="1">
      <c r="A228">
        <v>225</v>
      </c>
      <c r="B228" s="29" t="s">
        <v>6521</v>
      </c>
      <c r="C228" s="104" t="s">
        <v>47</v>
      </c>
      <c r="D228" s="29" t="s">
        <v>1294</v>
      </c>
      <c r="E228" s="29" t="s">
        <v>2531</v>
      </c>
      <c r="F228" s="335"/>
      <c r="G228" s="335"/>
      <c r="H228" s="335"/>
      <c r="I228" s="335"/>
      <c r="J228" s="335"/>
      <c r="K228" s="335"/>
      <c r="L228" s="335"/>
      <c r="M228" s="82" t="s">
        <v>3880</v>
      </c>
      <c r="N228" s="57">
        <v>3453.6850393700793</v>
      </c>
      <c r="O228" s="30">
        <v>3453.6850393700793</v>
      </c>
      <c r="P228" s="29" t="s">
        <v>3456</v>
      </c>
      <c r="Q228" s="29"/>
      <c r="R228" s="104" t="s">
        <v>47</v>
      </c>
      <c r="S228" s="103" t="s">
        <v>4277</v>
      </c>
      <c r="T228" s="403">
        <v>7726.68</v>
      </c>
      <c r="U228" s="403">
        <v>1733.55</v>
      </c>
      <c r="V228" s="123" t="s">
        <v>1</v>
      </c>
      <c r="W228" s="336" t="s">
        <v>0</v>
      </c>
      <c r="X228" s="123" t="s">
        <v>4120</v>
      </c>
      <c r="Y228" s="337"/>
      <c r="Z228" s="87">
        <v>1</v>
      </c>
      <c r="AA228" s="88"/>
      <c r="AB228" s="88"/>
      <c r="AC228" s="88"/>
      <c r="AD228" s="90"/>
      <c r="AE228" s="90"/>
      <c r="AF228" s="136"/>
      <c r="AG228" s="338"/>
      <c r="AH228" s="338"/>
      <c r="AI228" s="339"/>
      <c r="AJ228" s="339"/>
      <c r="AK228" s="91"/>
      <c r="AL228" s="92"/>
      <c r="AM228" s="93" t="s">
        <v>4121</v>
      </c>
      <c r="AN228" s="340"/>
      <c r="AO228" s="341"/>
      <c r="AP228" s="336"/>
      <c r="AQ228" s="342"/>
      <c r="AR228" s="343"/>
      <c r="AS228" s="342"/>
      <c r="AT228" s="94"/>
      <c r="AU228" s="341"/>
      <c r="AV228" s="136"/>
      <c r="AW228" s="339"/>
      <c r="AY228" s="30">
        <v>3453.6850393700793</v>
      </c>
      <c r="AZ228" s="31">
        <f t="shared" si="3"/>
        <v>0</v>
      </c>
    </row>
    <row r="229" spans="1:52" ht="12.75" customHeight="1">
      <c r="A229">
        <v>226</v>
      </c>
      <c r="B229" s="29" t="s">
        <v>6310</v>
      </c>
      <c r="C229" s="104" t="s">
        <v>145</v>
      </c>
      <c r="D229" s="29" t="s">
        <v>1326</v>
      </c>
      <c r="E229" s="29" t="s">
        <v>2499</v>
      </c>
      <c r="F229" s="335"/>
      <c r="G229" s="335"/>
      <c r="H229" s="335"/>
      <c r="I229" s="335"/>
      <c r="J229" s="335"/>
      <c r="K229" s="335"/>
      <c r="L229" s="335"/>
      <c r="M229" s="82" t="s">
        <v>3880</v>
      </c>
      <c r="N229" s="57">
        <v>3740.3385826771655</v>
      </c>
      <c r="O229" s="30">
        <v>3740.3385826771655</v>
      </c>
      <c r="P229" s="29" t="s">
        <v>3861</v>
      </c>
      <c r="Q229" s="29"/>
      <c r="R229" s="104" t="s">
        <v>145</v>
      </c>
      <c r="S229" s="103" t="s">
        <v>4278</v>
      </c>
      <c r="T229" s="403">
        <v>12019.28</v>
      </c>
      <c r="U229" s="403">
        <v>4210.05</v>
      </c>
      <c r="V229" s="123" t="s">
        <v>1</v>
      </c>
      <c r="W229" s="336" t="s">
        <v>0</v>
      </c>
      <c r="X229" s="123"/>
      <c r="Y229" s="337"/>
      <c r="Z229" s="87">
        <v>1</v>
      </c>
      <c r="AA229" s="88"/>
      <c r="AB229" s="88"/>
      <c r="AC229" s="88"/>
      <c r="AD229" s="90"/>
      <c r="AE229" s="90"/>
      <c r="AF229" s="136"/>
      <c r="AG229" s="338"/>
      <c r="AH229" s="338"/>
      <c r="AI229" s="339"/>
      <c r="AJ229" s="339"/>
      <c r="AK229" s="91"/>
      <c r="AL229" s="92"/>
      <c r="AM229" s="93"/>
      <c r="AN229" s="340"/>
      <c r="AO229" s="341"/>
      <c r="AP229" s="336"/>
      <c r="AQ229" s="342"/>
      <c r="AR229" s="343"/>
      <c r="AS229" s="342"/>
      <c r="AT229" s="94"/>
      <c r="AU229" s="341"/>
      <c r="AV229" s="136"/>
      <c r="AW229" s="339"/>
      <c r="AY229" s="30">
        <v>3740.3385826771655</v>
      </c>
      <c r="AZ229" s="31">
        <f t="shared" si="3"/>
        <v>0</v>
      </c>
    </row>
    <row r="230" spans="1:52" ht="12.75" customHeight="1">
      <c r="A230">
        <v>227</v>
      </c>
      <c r="B230" s="29" t="s">
        <v>6321</v>
      </c>
      <c r="C230" s="104" t="s">
        <v>234</v>
      </c>
      <c r="D230" s="29" t="s">
        <v>1328</v>
      </c>
      <c r="E230" s="29" t="s">
        <v>2497</v>
      </c>
      <c r="F230" s="335"/>
      <c r="G230" s="335"/>
      <c r="H230" s="335"/>
      <c r="I230" s="335"/>
      <c r="J230" s="335"/>
      <c r="K230" s="335"/>
      <c r="L230" s="335"/>
      <c r="M230" s="82" t="s">
        <v>3880</v>
      </c>
      <c r="N230" s="57">
        <v>3835.6338582677167</v>
      </c>
      <c r="O230" s="30">
        <v>3835.6338582677167</v>
      </c>
      <c r="P230" s="29" t="s">
        <v>3859</v>
      </c>
      <c r="Q230" s="29"/>
      <c r="R230" s="104" t="s">
        <v>234</v>
      </c>
      <c r="S230" s="103" t="s">
        <v>4279</v>
      </c>
      <c r="T230" s="403">
        <v>10302.24</v>
      </c>
      <c r="U230" s="403">
        <v>3219.45</v>
      </c>
      <c r="V230" s="123" t="s">
        <v>1</v>
      </c>
      <c r="W230" s="336" t="s">
        <v>0</v>
      </c>
      <c r="X230" s="123"/>
      <c r="Y230" s="337"/>
      <c r="Z230" s="87">
        <v>1</v>
      </c>
      <c r="AA230" s="88"/>
      <c r="AB230" s="88"/>
      <c r="AC230" s="88"/>
      <c r="AD230" s="90"/>
      <c r="AE230" s="90"/>
      <c r="AF230" s="136"/>
      <c r="AG230" s="338"/>
      <c r="AH230" s="338"/>
      <c r="AI230" s="339"/>
      <c r="AJ230" s="339"/>
      <c r="AK230" s="91"/>
      <c r="AL230" s="92"/>
      <c r="AM230" s="93"/>
      <c r="AN230" s="340"/>
      <c r="AO230" s="341"/>
      <c r="AP230" s="336"/>
      <c r="AQ230" s="342"/>
      <c r="AR230" s="343"/>
      <c r="AS230" s="342"/>
      <c r="AT230" s="94"/>
      <c r="AU230" s="341"/>
      <c r="AV230" s="136"/>
      <c r="AW230" s="339"/>
      <c r="AY230" s="30">
        <v>3835.6338582677167</v>
      </c>
      <c r="AZ230" s="31">
        <f t="shared" si="3"/>
        <v>0</v>
      </c>
    </row>
    <row r="231" spans="1:52" ht="12.75" customHeight="1">
      <c r="A231">
        <v>228</v>
      </c>
      <c r="B231" s="29" t="s">
        <v>6311</v>
      </c>
      <c r="C231" s="104" t="s">
        <v>4280</v>
      </c>
      <c r="D231" s="29" t="s">
        <v>1397</v>
      </c>
      <c r="E231" s="29" t="s">
        <v>2428</v>
      </c>
      <c r="F231" s="335"/>
      <c r="G231" s="335"/>
      <c r="H231" s="335"/>
      <c r="I231" s="335"/>
      <c r="J231" s="335"/>
      <c r="K231" s="335"/>
      <c r="L231" s="335"/>
      <c r="M231" s="82" t="s">
        <v>3880</v>
      </c>
      <c r="N231" s="57">
        <v>3912.5078740157483</v>
      </c>
      <c r="O231" s="30">
        <v>3912.5078740157483</v>
      </c>
      <c r="P231" s="29" t="s">
        <v>3861</v>
      </c>
      <c r="Q231" s="29"/>
      <c r="R231" s="104" t="s">
        <v>4280</v>
      </c>
      <c r="S231" s="103" t="s">
        <v>4281</v>
      </c>
      <c r="T231" s="403">
        <v>12019.28</v>
      </c>
      <c r="U231" s="403">
        <v>6191.25</v>
      </c>
      <c r="V231" s="123" t="s">
        <v>1</v>
      </c>
      <c r="W231" s="336" t="s">
        <v>0</v>
      </c>
      <c r="X231" s="123"/>
      <c r="Y231" s="337"/>
      <c r="Z231" s="87">
        <v>1</v>
      </c>
      <c r="AA231" s="88"/>
      <c r="AB231" s="88"/>
      <c r="AC231" s="88"/>
      <c r="AD231" s="90"/>
      <c r="AE231" s="90"/>
      <c r="AF231" s="136"/>
      <c r="AG231" s="338"/>
      <c r="AH231" s="338"/>
      <c r="AI231" s="339"/>
      <c r="AJ231" s="339"/>
      <c r="AK231" s="91"/>
      <c r="AL231" s="92"/>
      <c r="AM231" s="93"/>
      <c r="AN231" s="340"/>
      <c r="AO231" s="341"/>
      <c r="AP231" s="336"/>
      <c r="AQ231" s="342"/>
      <c r="AR231" s="343"/>
      <c r="AS231" s="342"/>
      <c r="AT231" s="94"/>
      <c r="AU231" s="341"/>
      <c r="AV231" s="136"/>
      <c r="AW231" s="339"/>
      <c r="AY231" s="30">
        <v>3912.5078740157483</v>
      </c>
      <c r="AZ231" s="31">
        <f t="shared" si="3"/>
        <v>0</v>
      </c>
    </row>
    <row r="232" spans="1:52" ht="12.75" customHeight="1">
      <c r="A232">
        <v>229</v>
      </c>
      <c r="B232" s="29" t="s">
        <v>6312</v>
      </c>
      <c r="C232" s="104" t="s">
        <v>36</v>
      </c>
      <c r="D232" s="29" t="s">
        <v>1387</v>
      </c>
      <c r="E232" s="29" t="s">
        <v>2438</v>
      </c>
      <c r="F232" s="335"/>
      <c r="G232" s="335"/>
      <c r="H232" s="335"/>
      <c r="I232" s="335"/>
      <c r="J232" s="335"/>
      <c r="K232" s="335"/>
      <c r="L232" s="335"/>
      <c r="M232" s="82" t="s">
        <v>3880</v>
      </c>
      <c r="N232" s="57">
        <v>3591.4921259842522</v>
      </c>
      <c r="O232" s="30">
        <v>3591.4921259842522</v>
      </c>
      <c r="P232" s="29" t="s">
        <v>3862</v>
      </c>
      <c r="Q232" s="29"/>
      <c r="R232" s="104" t="s">
        <v>36</v>
      </c>
      <c r="S232" s="103" t="s">
        <v>4282</v>
      </c>
      <c r="T232" s="403">
        <v>7726.68</v>
      </c>
      <c r="U232" s="403">
        <v>4705.3500000000004</v>
      </c>
      <c r="V232" s="123" t="s">
        <v>1</v>
      </c>
      <c r="W232" s="336" t="s">
        <v>0</v>
      </c>
      <c r="X232" s="123"/>
      <c r="Y232" s="337"/>
      <c r="Z232" s="87">
        <v>1</v>
      </c>
      <c r="AA232" s="88"/>
      <c r="AB232" s="88"/>
      <c r="AC232" s="88"/>
      <c r="AD232" s="90"/>
      <c r="AE232" s="90"/>
      <c r="AF232" s="136"/>
      <c r="AG232" s="338"/>
      <c r="AH232" s="338"/>
      <c r="AI232" s="339"/>
      <c r="AJ232" s="339"/>
      <c r="AK232" s="91"/>
      <c r="AL232" s="92"/>
      <c r="AM232" s="93"/>
      <c r="AN232" s="340"/>
      <c r="AO232" s="341"/>
      <c r="AP232" s="336"/>
      <c r="AQ232" s="342"/>
      <c r="AR232" s="343"/>
      <c r="AS232" s="342"/>
      <c r="AT232" s="94"/>
      <c r="AU232" s="341"/>
      <c r="AV232" s="136"/>
      <c r="AW232" s="339"/>
      <c r="AY232" s="30">
        <v>3591.4921259842522</v>
      </c>
      <c r="AZ232" s="31">
        <f t="shared" si="3"/>
        <v>0</v>
      </c>
    </row>
    <row r="233" spans="1:52" ht="12.75" customHeight="1">
      <c r="A233">
        <v>230</v>
      </c>
      <c r="B233" s="29" t="s">
        <v>6313</v>
      </c>
      <c r="C233" s="104" t="s">
        <v>3737</v>
      </c>
      <c r="D233" s="29" t="s">
        <v>1394</v>
      </c>
      <c r="E233" s="29" t="s">
        <v>2431</v>
      </c>
      <c r="F233" s="335"/>
      <c r="G233" s="335"/>
      <c r="H233" s="335"/>
      <c r="I233" s="335"/>
      <c r="J233" s="335"/>
      <c r="K233" s="335"/>
      <c r="L233" s="335"/>
      <c r="M233" s="82" t="s">
        <v>3880</v>
      </c>
      <c r="N233" s="57">
        <v>3892.8779527559054</v>
      </c>
      <c r="O233" s="30">
        <v>3892.8779527559054</v>
      </c>
      <c r="P233" s="29" t="s">
        <v>3861</v>
      </c>
      <c r="Q233" s="29"/>
      <c r="R233" s="104" t="s">
        <v>3737</v>
      </c>
      <c r="S233" s="103" t="s">
        <v>4283</v>
      </c>
      <c r="T233" s="403">
        <v>11160.76</v>
      </c>
      <c r="U233" s="403">
        <v>5695.95</v>
      </c>
      <c r="V233" s="123" t="s">
        <v>1</v>
      </c>
      <c r="W233" s="336" t="s">
        <v>0</v>
      </c>
      <c r="X233" s="123"/>
      <c r="Y233" s="337"/>
      <c r="Z233" s="87">
        <v>1</v>
      </c>
      <c r="AA233" s="88"/>
      <c r="AB233" s="88"/>
      <c r="AC233" s="88"/>
      <c r="AD233" s="90"/>
      <c r="AE233" s="90"/>
      <c r="AF233" s="136"/>
      <c r="AG233" s="338"/>
      <c r="AH233" s="338"/>
      <c r="AI233" s="339"/>
      <c r="AJ233" s="339"/>
      <c r="AK233" s="91"/>
      <c r="AL233" s="92"/>
      <c r="AM233" s="93"/>
      <c r="AN233" s="340"/>
      <c r="AO233" s="341"/>
      <c r="AP233" s="336"/>
      <c r="AQ233" s="342"/>
      <c r="AR233" s="343"/>
      <c r="AS233" s="342"/>
      <c r="AT233" s="94"/>
      <c r="AU233" s="341"/>
      <c r="AV233" s="136"/>
      <c r="AW233" s="339"/>
      <c r="AY233" s="30">
        <v>3892.8779527559054</v>
      </c>
      <c r="AZ233" s="31">
        <f t="shared" si="3"/>
        <v>0</v>
      </c>
    </row>
    <row r="234" spans="1:52" ht="12.75" customHeight="1">
      <c r="A234">
        <v>231</v>
      </c>
      <c r="B234" s="29" t="s">
        <v>6314</v>
      </c>
      <c r="C234" s="104" t="s">
        <v>4284</v>
      </c>
      <c r="D234" s="29" t="s">
        <v>1377</v>
      </c>
      <c r="E234" s="29" t="s">
        <v>2448</v>
      </c>
      <c r="F234" s="335"/>
      <c r="G234" s="335"/>
      <c r="H234" s="335"/>
      <c r="I234" s="335"/>
      <c r="J234" s="335"/>
      <c r="K234" s="335"/>
      <c r="L234" s="335"/>
      <c r="M234" s="82" t="s">
        <v>3880</v>
      </c>
      <c r="N234" s="57">
        <v>3786.4291338582675</v>
      </c>
      <c r="O234" s="30">
        <v>3786.4291338582675</v>
      </c>
      <c r="P234" s="29" t="s">
        <v>3862</v>
      </c>
      <c r="Q234" s="29"/>
      <c r="R234" s="104" t="s">
        <v>4284</v>
      </c>
      <c r="S234" s="103" t="s">
        <v>4285</v>
      </c>
      <c r="T234" s="403">
        <v>8585.2000000000007</v>
      </c>
      <c r="U234" s="403">
        <v>4210.05</v>
      </c>
      <c r="V234" s="123" t="s">
        <v>1</v>
      </c>
      <c r="W234" s="336" t="s">
        <v>0</v>
      </c>
      <c r="X234" s="123"/>
      <c r="Y234" s="337"/>
      <c r="Z234" s="87">
        <v>1</v>
      </c>
      <c r="AA234" s="88"/>
      <c r="AB234" s="88"/>
      <c r="AC234" s="88"/>
      <c r="AD234" s="90"/>
      <c r="AE234" s="90"/>
      <c r="AF234" s="136"/>
      <c r="AG234" s="338"/>
      <c r="AH234" s="338"/>
      <c r="AI234" s="339"/>
      <c r="AJ234" s="339"/>
      <c r="AK234" s="91"/>
      <c r="AL234" s="92"/>
      <c r="AM234" s="93"/>
      <c r="AN234" s="340"/>
      <c r="AO234" s="341"/>
      <c r="AP234" s="336"/>
      <c r="AQ234" s="342"/>
      <c r="AR234" s="343"/>
      <c r="AS234" s="342"/>
      <c r="AT234" s="94"/>
      <c r="AU234" s="341"/>
      <c r="AV234" s="136"/>
      <c r="AW234" s="339"/>
      <c r="AY234" s="30">
        <v>3786.4291338582675</v>
      </c>
      <c r="AZ234" s="31">
        <f t="shared" si="3"/>
        <v>0</v>
      </c>
    </row>
    <row r="235" spans="1:52" ht="12.75" customHeight="1">
      <c r="A235">
        <v>232</v>
      </c>
      <c r="B235" s="29" t="s">
        <v>6315</v>
      </c>
      <c r="C235" s="104" t="s">
        <v>90</v>
      </c>
      <c r="D235" s="29" t="s">
        <v>1213</v>
      </c>
      <c r="E235" s="29" t="s">
        <v>2612</v>
      </c>
      <c r="F235" s="335"/>
      <c r="G235" s="335"/>
      <c r="H235" s="335"/>
      <c r="I235" s="335"/>
      <c r="J235" s="335"/>
      <c r="K235" s="335"/>
      <c r="L235" s="335"/>
      <c r="M235" s="82" t="s">
        <v>3880</v>
      </c>
      <c r="N235" s="57">
        <v>4160.2637795275587</v>
      </c>
      <c r="O235" s="30">
        <v>4160.2637795275587</v>
      </c>
      <c r="P235" s="29" t="s">
        <v>3863</v>
      </c>
      <c r="Q235" s="29"/>
      <c r="R235" s="104" t="s">
        <v>90</v>
      </c>
      <c r="S235" s="103" t="s">
        <v>4286</v>
      </c>
      <c r="T235" s="403">
        <v>13736.32</v>
      </c>
      <c r="U235" s="403">
        <v>3219.45</v>
      </c>
      <c r="V235" s="123" t="s">
        <v>1</v>
      </c>
      <c r="W235" s="336" t="s">
        <v>0</v>
      </c>
      <c r="X235" s="123"/>
      <c r="Y235" s="337"/>
      <c r="Z235" s="87">
        <v>1</v>
      </c>
      <c r="AA235" s="88"/>
      <c r="AB235" s="88"/>
      <c r="AC235" s="88"/>
      <c r="AD235" s="90"/>
      <c r="AE235" s="90"/>
      <c r="AF235" s="136"/>
      <c r="AG235" s="338"/>
      <c r="AH235" s="338"/>
      <c r="AI235" s="339"/>
      <c r="AJ235" s="339"/>
      <c r="AK235" s="91"/>
      <c r="AL235" s="92"/>
      <c r="AM235" s="93"/>
      <c r="AN235" s="340"/>
      <c r="AO235" s="341"/>
      <c r="AP235" s="336"/>
      <c r="AQ235" s="342"/>
      <c r="AR235" s="343"/>
      <c r="AS235" s="342"/>
      <c r="AT235" s="94"/>
      <c r="AU235" s="341"/>
      <c r="AV235" s="136"/>
      <c r="AW235" s="339"/>
      <c r="AY235" s="30">
        <v>4160.2637795275587</v>
      </c>
      <c r="AZ235" s="31">
        <f t="shared" si="3"/>
        <v>0</v>
      </c>
    </row>
    <row r="236" spans="1:52" ht="12.75" customHeight="1">
      <c r="A236">
        <v>233</v>
      </c>
      <c r="B236" s="29" t="s">
        <v>6316</v>
      </c>
      <c r="C236" s="104" t="s">
        <v>3741</v>
      </c>
      <c r="D236" s="29" t="s">
        <v>1381</v>
      </c>
      <c r="E236" s="29" t="s">
        <v>2444</v>
      </c>
      <c r="F236" s="335"/>
      <c r="G236" s="335"/>
      <c r="H236" s="335"/>
      <c r="I236" s="335"/>
      <c r="J236" s="335"/>
      <c r="K236" s="335"/>
      <c r="L236" s="335"/>
      <c r="M236" s="82" t="s">
        <v>3880</v>
      </c>
      <c r="N236" s="57">
        <v>3436.1732283464571</v>
      </c>
      <c r="O236" s="30">
        <v>3436.1732283464571</v>
      </c>
      <c r="P236" s="29" t="s">
        <v>3862</v>
      </c>
      <c r="Q236" s="29"/>
      <c r="R236" s="104" t="s">
        <v>3741</v>
      </c>
      <c r="S236" s="103" t="s">
        <v>4287</v>
      </c>
      <c r="T236" s="403">
        <v>8585.2000000000007</v>
      </c>
      <c r="U236" s="403">
        <v>6191.25</v>
      </c>
      <c r="V236" s="123" t="s">
        <v>1</v>
      </c>
      <c r="W236" s="336" t="s">
        <v>0</v>
      </c>
      <c r="X236" s="123"/>
      <c r="Y236" s="337"/>
      <c r="Z236" s="87">
        <v>1</v>
      </c>
      <c r="AA236" s="88"/>
      <c r="AB236" s="88"/>
      <c r="AC236" s="88"/>
      <c r="AD236" s="90"/>
      <c r="AE236" s="90"/>
      <c r="AF236" s="136"/>
      <c r="AG236" s="338"/>
      <c r="AH236" s="338"/>
      <c r="AI236" s="339"/>
      <c r="AJ236" s="339"/>
      <c r="AK236" s="91"/>
      <c r="AL236" s="92"/>
      <c r="AM236" s="93"/>
      <c r="AN236" s="340"/>
      <c r="AO236" s="341"/>
      <c r="AP236" s="336"/>
      <c r="AQ236" s="342"/>
      <c r="AR236" s="343"/>
      <c r="AS236" s="342"/>
      <c r="AT236" s="94"/>
      <c r="AU236" s="341"/>
      <c r="AV236" s="136"/>
      <c r="AW236" s="339"/>
      <c r="AY236" s="30">
        <v>3436.1732283464571</v>
      </c>
      <c r="AZ236" s="31">
        <f t="shared" si="3"/>
        <v>0</v>
      </c>
    </row>
    <row r="237" spans="1:52" ht="12.75" customHeight="1">
      <c r="A237">
        <v>234</v>
      </c>
      <c r="B237" s="29" t="s">
        <v>6317</v>
      </c>
      <c r="C237" s="104" t="s">
        <v>3738</v>
      </c>
      <c r="D237" s="29" t="s">
        <v>1375</v>
      </c>
      <c r="E237" s="29" t="s">
        <v>2450</v>
      </c>
      <c r="F237" s="335"/>
      <c r="G237" s="335"/>
      <c r="H237" s="335"/>
      <c r="I237" s="335"/>
      <c r="J237" s="335"/>
      <c r="K237" s="335"/>
      <c r="L237" s="335"/>
      <c r="M237" s="82" t="s">
        <v>3880</v>
      </c>
      <c r="N237" s="57">
        <v>3705.5551181102364</v>
      </c>
      <c r="O237" s="30">
        <v>3705.5551181102364</v>
      </c>
      <c r="P237" s="29" t="s">
        <v>3859</v>
      </c>
      <c r="Q237" s="29"/>
      <c r="R237" s="104" t="s">
        <v>3738</v>
      </c>
      <c r="S237" s="103" t="s">
        <v>4288</v>
      </c>
      <c r="T237" s="403">
        <v>9443.7199999999993</v>
      </c>
      <c r="U237" s="403">
        <v>5695.95</v>
      </c>
      <c r="V237" s="123" t="s">
        <v>1</v>
      </c>
      <c r="W237" s="336" t="s">
        <v>0</v>
      </c>
      <c r="X237" s="123"/>
      <c r="Y237" s="337"/>
      <c r="Z237" s="87">
        <v>1</v>
      </c>
      <c r="AA237" s="88"/>
      <c r="AB237" s="88"/>
      <c r="AC237" s="88"/>
      <c r="AD237" s="90"/>
      <c r="AE237" s="90"/>
      <c r="AF237" s="136"/>
      <c r="AG237" s="338"/>
      <c r="AH237" s="338"/>
      <c r="AI237" s="339"/>
      <c r="AJ237" s="339"/>
      <c r="AK237" s="91"/>
      <c r="AL237" s="92"/>
      <c r="AM237" s="93"/>
      <c r="AN237" s="340"/>
      <c r="AO237" s="341"/>
      <c r="AP237" s="336"/>
      <c r="AQ237" s="342"/>
      <c r="AR237" s="343"/>
      <c r="AS237" s="342"/>
      <c r="AT237" s="94"/>
      <c r="AU237" s="341"/>
      <c r="AV237" s="136"/>
      <c r="AW237" s="339"/>
      <c r="AY237" s="30">
        <v>3705.5551181102364</v>
      </c>
      <c r="AZ237" s="31">
        <f t="shared" si="3"/>
        <v>0</v>
      </c>
    </row>
    <row r="238" spans="1:52" ht="12.75" customHeight="1">
      <c r="A238">
        <v>235</v>
      </c>
      <c r="B238" s="29" t="s">
        <v>6318</v>
      </c>
      <c r="C238" s="104" t="s">
        <v>3736</v>
      </c>
      <c r="D238" s="29" t="s">
        <v>1264</v>
      </c>
      <c r="E238" s="29" t="s">
        <v>2561</v>
      </c>
      <c r="F238" s="335"/>
      <c r="G238" s="335"/>
      <c r="H238" s="335"/>
      <c r="I238" s="335"/>
      <c r="J238" s="335"/>
      <c r="K238" s="335"/>
      <c r="L238" s="335"/>
      <c r="M238" s="82" t="s">
        <v>3880</v>
      </c>
      <c r="N238" s="57">
        <v>4597.9251968503941</v>
      </c>
      <c r="O238" s="30">
        <v>4597.9251968503941</v>
      </c>
      <c r="P238" s="29" t="s">
        <v>3863</v>
      </c>
      <c r="Q238" s="29"/>
      <c r="R238" s="104" t="s">
        <v>3736</v>
      </c>
      <c r="S238" s="103" t="s">
        <v>4289</v>
      </c>
      <c r="T238" s="403">
        <v>12877.8</v>
      </c>
      <c r="U238" s="403">
        <v>5695.95</v>
      </c>
      <c r="V238" s="123" t="s">
        <v>1</v>
      </c>
      <c r="W238" s="336" t="s">
        <v>0</v>
      </c>
      <c r="X238" s="123"/>
      <c r="Y238" s="337"/>
      <c r="Z238" s="87">
        <v>1</v>
      </c>
      <c r="AA238" s="88"/>
      <c r="AB238" s="88"/>
      <c r="AC238" s="88"/>
      <c r="AD238" s="90"/>
      <c r="AE238" s="90"/>
      <c r="AF238" s="136"/>
      <c r="AG238" s="338"/>
      <c r="AH238" s="338"/>
      <c r="AI238" s="339"/>
      <c r="AJ238" s="339"/>
      <c r="AK238" s="91"/>
      <c r="AL238" s="92"/>
      <c r="AM238" s="93"/>
      <c r="AN238" s="340"/>
      <c r="AO238" s="341"/>
      <c r="AP238" s="336"/>
      <c r="AQ238" s="342"/>
      <c r="AR238" s="343"/>
      <c r="AS238" s="342"/>
      <c r="AT238" s="94"/>
      <c r="AU238" s="341"/>
      <c r="AV238" s="136"/>
      <c r="AW238" s="339"/>
      <c r="AY238" s="30">
        <v>4597.9251968503941</v>
      </c>
      <c r="AZ238" s="31">
        <f t="shared" si="3"/>
        <v>0</v>
      </c>
    </row>
    <row r="239" spans="1:52" ht="12.75" customHeight="1">
      <c r="A239">
        <v>236</v>
      </c>
      <c r="B239" s="29" t="s">
        <v>6319</v>
      </c>
      <c r="C239" s="104" t="s">
        <v>4290</v>
      </c>
      <c r="D239" s="29" t="s">
        <v>1262</v>
      </c>
      <c r="E239" s="29" t="s">
        <v>2563</v>
      </c>
      <c r="F239" s="335"/>
      <c r="G239" s="335"/>
      <c r="H239" s="335"/>
      <c r="I239" s="335"/>
      <c r="J239" s="335"/>
      <c r="K239" s="335"/>
      <c r="L239" s="335"/>
      <c r="M239" s="82" t="s">
        <v>3880</v>
      </c>
      <c r="N239" s="57">
        <v>4075.3425196850394</v>
      </c>
      <c r="O239" s="30">
        <v>4075.3425196850394</v>
      </c>
      <c r="P239" s="29" t="s">
        <v>3863</v>
      </c>
      <c r="Q239" s="29"/>
      <c r="R239" s="104" t="s">
        <v>4290</v>
      </c>
      <c r="S239" s="103" t="s">
        <v>4291</v>
      </c>
      <c r="T239" s="403">
        <v>13736.32</v>
      </c>
      <c r="U239" s="403">
        <v>6191.25</v>
      </c>
      <c r="V239" s="123" t="s">
        <v>1</v>
      </c>
      <c r="W239" s="336" t="s">
        <v>0</v>
      </c>
      <c r="X239" s="123"/>
      <c r="Y239" s="337"/>
      <c r="Z239" s="87">
        <v>1</v>
      </c>
      <c r="AA239" s="88"/>
      <c r="AB239" s="88"/>
      <c r="AC239" s="88"/>
      <c r="AD239" s="90"/>
      <c r="AE239" s="90"/>
      <c r="AF239" s="136"/>
      <c r="AG239" s="338"/>
      <c r="AH239" s="338"/>
      <c r="AI239" s="339"/>
      <c r="AJ239" s="339"/>
      <c r="AK239" s="91"/>
      <c r="AL239" s="92"/>
      <c r="AM239" s="93"/>
      <c r="AN239" s="340"/>
      <c r="AO239" s="341"/>
      <c r="AP239" s="336"/>
      <c r="AQ239" s="342"/>
      <c r="AR239" s="343"/>
      <c r="AS239" s="342"/>
      <c r="AT239" s="94"/>
      <c r="AU239" s="341"/>
      <c r="AV239" s="136"/>
      <c r="AW239" s="339"/>
      <c r="AY239" s="30">
        <v>4075.3425196850394</v>
      </c>
      <c r="AZ239" s="31">
        <f t="shared" si="3"/>
        <v>0</v>
      </c>
    </row>
    <row r="240" spans="1:52" ht="12.75" customHeight="1">
      <c r="A240">
        <v>237</v>
      </c>
      <c r="B240" s="29" t="s">
        <v>6320</v>
      </c>
      <c r="C240" s="104" t="s">
        <v>4292</v>
      </c>
      <c r="D240" s="29" t="s">
        <v>1373</v>
      </c>
      <c r="E240" s="29" t="s">
        <v>2452</v>
      </c>
      <c r="F240" s="335"/>
      <c r="G240" s="335"/>
      <c r="H240" s="335"/>
      <c r="I240" s="335"/>
      <c r="J240" s="335"/>
      <c r="K240" s="335"/>
      <c r="L240" s="335"/>
      <c r="M240" s="82" t="s">
        <v>3880</v>
      </c>
      <c r="N240" s="57">
        <v>3729.4251968503941</v>
      </c>
      <c r="O240" s="30">
        <v>3729.4251968503941</v>
      </c>
      <c r="P240" s="29" t="s">
        <v>3859</v>
      </c>
      <c r="Q240" s="29"/>
      <c r="R240" s="104" t="s">
        <v>4292</v>
      </c>
      <c r="S240" s="103" t="s">
        <v>4293</v>
      </c>
      <c r="T240" s="403">
        <v>10302.24</v>
      </c>
      <c r="U240" s="403">
        <v>6191.25</v>
      </c>
      <c r="V240" s="123" t="s">
        <v>1</v>
      </c>
      <c r="W240" s="336" t="s">
        <v>0</v>
      </c>
      <c r="X240" s="123"/>
      <c r="Y240" s="337"/>
      <c r="Z240" s="87">
        <v>1</v>
      </c>
      <c r="AA240" s="88"/>
      <c r="AB240" s="88"/>
      <c r="AC240" s="88"/>
      <c r="AD240" s="90"/>
      <c r="AE240" s="90"/>
      <c r="AF240" s="136"/>
      <c r="AG240" s="338"/>
      <c r="AH240" s="338"/>
      <c r="AI240" s="339"/>
      <c r="AJ240" s="339"/>
      <c r="AK240" s="91"/>
      <c r="AL240" s="92"/>
      <c r="AM240" s="93"/>
      <c r="AN240" s="340"/>
      <c r="AO240" s="341"/>
      <c r="AP240" s="336"/>
      <c r="AQ240" s="342"/>
      <c r="AR240" s="343"/>
      <c r="AS240" s="342"/>
      <c r="AT240" s="94"/>
      <c r="AU240" s="341"/>
      <c r="AV240" s="136"/>
      <c r="AW240" s="339"/>
      <c r="AY240" s="30">
        <v>3729.4251968503941</v>
      </c>
      <c r="AZ240" s="31">
        <f t="shared" si="3"/>
        <v>0</v>
      </c>
    </row>
    <row r="241" spans="1:52" ht="12.75" customHeight="1">
      <c r="A241">
        <v>238</v>
      </c>
      <c r="B241" s="29" t="s">
        <v>6326</v>
      </c>
      <c r="C241" s="104" t="s">
        <v>3742</v>
      </c>
      <c r="D241" s="29" t="s">
        <v>1426</v>
      </c>
      <c r="E241" s="29" t="s">
        <v>2399</v>
      </c>
      <c r="F241" s="335"/>
      <c r="G241" s="335"/>
      <c r="H241" s="335"/>
      <c r="I241" s="335"/>
      <c r="J241" s="335"/>
      <c r="K241" s="335"/>
      <c r="L241" s="335"/>
      <c r="M241" s="82" t="s">
        <v>3880</v>
      </c>
      <c r="N241" s="57">
        <v>3764.9606299212596</v>
      </c>
      <c r="O241" s="30">
        <v>3764.9606299212596</v>
      </c>
      <c r="P241" s="29" t="s">
        <v>3860</v>
      </c>
      <c r="Q241" s="29"/>
      <c r="R241" s="104" t="s">
        <v>3742</v>
      </c>
      <c r="S241" s="103" t="s">
        <v>4294</v>
      </c>
      <c r="T241" s="403">
        <v>6868.16</v>
      </c>
      <c r="U241" s="403">
        <v>6191.25</v>
      </c>
      <c r="V241" s="123" t="s">
        <v>1</v>
      </c>
      <c r="W241" s="336" t="s">
        <v>0</v>
      </c>
      <c r="X241" s="123"/>
      <c r="Y241" s="337"/>
      <c r="Z241" s="87">
        <v>1</v>
      </c>
      <c r="AA241" s="88"/>
      <c r="AB241" s="88"/>
      <c r="AC241" s="88"/>
      <c r="AD241" s="90"/>
      <c r="AE241" s="90"/>
      <c r="AF241" s="136"/>
      <c r="AG241" s="338"/>
      <c r="AH241" s="338"/>
      <c r="AI241" s="339"/>
      <c r="AJ241" s="339"/>
      <c r="AK241" s="91"/>
      <c r="AL241" s="92"/>
      <c r="AM241" s="93"/>
      <c r="AN241" s="340"/>
      <c r="AO241" s="341"/>
      <c r="AP241" s="336"/>
      <c r="AQ241" s="342"/>
      <c r="AR241" s="343"/>
      <c r="AS241" s="342"/>
      <c r="AT241" s="94"/>
      <c r="AU241" s="341"/>
      <c r="AV241" s="136"/>
      <c r="AW241" s="339"/>
      <c r="AY241" s="30">
        <v>3764.9606299212596</v>
      </c>
      <c r="AZ241" s="31">
        <f t="shared" si="3"/>
        <v>0</v>
      </c>
    </row>
    <row r="242" spans="1:52" ht="12.75" customHeight="1">
      <c r="A242">
        <v>239</v>
      </c>
      <c r="B242" s="29" t="s">
        <v>6322</v>
      </c>
      <c r="C242" s="104" t="s">
        <v>4295</v>
      </c>
      <c r="D242" s="29" t="s">
        <v>1393</v>
      </c>
      <c r="E242" s="29" t="s">
        <v>2432</v>
      </c>
      <c r="F242" s="335"/>
      <c r="G242" s="335"/>
      <c r="H242" s="335"/>
      <c r="I242" s="335"/>
      <c r="J242" s="335"/>
      <c r="K242" s="335"/>
      <c r="L242" s="335"/>
      <c r="M242" s="82" t="s">
        <v>3880</v>
      </c>
      <c r="N242" s="57">
        <v>3828.0157480314961</v>
      </c>
      <c r="O242" s="30">
        <v>3828.0157480314961</v>
      </c>
      <c r="P242" s="29" t="s">
        <v>3859</v>
      </c>
      <c r="Q242" s="29"/>
      <c r="R242" s="104" t="s">
        <v>4295</v>
      </c>
      <c r="S242" s="103" t="s">
        <v>4296</v>
      </c>
      <c r="T242" s="403">
        <v>9443.7199999999993</v>
      </c>
      <c r="U242" s="403">
        <v>4705.3500000000004</v>
      </c>
      <c r="V242" s="123" t="s">
        <v>1</v>
      </c>
      <c r="W242" s="336" t="s">
        <v>0</v>
      </c>
      <c r="X242" s="123"/>
      <c r="Y242" s="337"/>
      <c r="Z242" s="87">
        <v>1</v>
      </c>
      <c r="AA242" s="88"/>
      <c r="AB242" s="88"/>
      <c r="AC242" s="88"/>
      <c r="AD242" s="90"/>
      <c r="AE242" s="90"/>
      <c r="AF242" s="136"/>
      <c r="AG242" s="338"/>
      <c r="AH242" s="338"/>
      <c r="AI242" s="339"/>
      <c r="AJ242" s="339"/>
      <c r="AK242" s="91"/>
      <c r="AL242" s="92"/>
      <c r="AM242" s="93"/>
      <c r="AN242" s="340"/>
      <c r="AO242" s="341"/>
      <c r="AP242" s="336"/>
      <c r="AQ242" s="342"/>
      <c r="AR242" s="343"/>
      <c r="AS242" s="342"/>
      <c r="AT242" s="94"/>
      <c r="AU242" s="341"/>
      <c r="AV242" s="136"/>
      <c r="AW242" s="339"/>
      <c r="AY242" s="30">
        <v>3828.0157480314961</v>
      </c>
      <c r="AZ242" s="31">
        <f t="shared" si="3"/>
        <v>0</v>
      </c>
    </row>
    <row r="243" spans="1:52" ht="12.75" customHeight="1">
      <c r="A243">
        <v>240</v>
      </c>
      <c r="B243" s="29" t="s">
        <v>6323</v>
      </c>
      <c r="C243" s="104" t="s">
        <v>4297</v>
      </c>
      <c r="D243" s="29" t="s">
        <v>1265</v>
      </c>
      <c r="E243" s="29" t="s">
        <v>2560</v>
      </c>
      <c r="F243" s="335"/>
      <c r="G243" s="335"/>
      <c r="H243" s="335"/>
      <c r="I243" s="335"/>
      <c r="J243" s="335"/>
      <c r="K243" s="335"/>
      <c r="L243" s="335"/>
      <c r="M243" s="82" t="s">
        <v>3880</v>
      </c>
      <c r="N243" s="57">
        <v>4288.570866141732</v>
      </c>
      <c r="O243" s="30">
        <v>4288.570866141732</v>
      </c>
      <c r="P243" s="29" t="s">
        <v>3863</v>
      </c>
      <c r="Q243" s="29"/>
      <c r="R243" s="104" t="s">
        <v>4297</v>
      </c>
      <c r="S243" s="103" t="s">
        <v>4298</v>
      </c>
      <c r="T243" s="403">
        <v>13736.32</v>
      </c>
      <c r="U243" s="403">
        <v>7181.85</v>
      </c>
      <c r="V243" s="123" t="s">
        <v>1</v>
      </c>
      <c r="W243" s="336" t="s">
        <v>0</v>
      </c>
      <c r="X243" s="123"/>
      <c r="Y243" s="337"/>
      <c r="Z243" s="87">
        <v>1</v>
      </c>
      <c r="AA243" s="88"/>
      <c r="AB243" s="88"/>
      <c r="AC243" s="88"/>
      <c r="AD243" s="90"/>
      <c r="AE243" s="90"/>
      <c r="AF243" s="136"/>
      <c r="AG243" s="338"/>
      <c r="AH243" s="338"/>
      <c r="AI243" s="339"/>
      <c r="AJ243" s="339"/>
      <c r="AK243" s="91"/>
      <c r="AL243" s="92"/>
      <c r="AM243" s="93"/>
      <c r="AN243" s="340"/>
      <c r="AO243" s="341"/>
      <c r="AP243" s="336"/>
      <c r="AQ243" s="342"/>
      <c r="AR243" s="343"/>
      <c r="AS243" s="342"/>
      <c r="AT243" s="94"/>
      <c r="AU243" s="341"/>
      <c r="AV243" s="136"/>
      <c r="AW243" s="339"/>
      <c r="AY243" s="30">
        <v>4288.570866141732</v>
      </c>
      <c r="AZ243" s="31">
        <f t="shared" si="3"/>
        <v>0</v>
      </c>
    </row>
    <row r="244" spans="1:52" ht="12.75" customHeight="1">
      <c r="A244">
        <v>241</v>
      </c>
      <c r="B244" s="29" t="s">
        <v>6324</v>
      </c>
      <c r="C244" s="104" t="s">
        <v>4299</v>
      </c>
      <c r="D244" s="29" t="s">
        <v>1379</v>
      </c>
      <c r="E244" s="29" t="s">
        <v>2446</v>
      </c>
      <c r="F244" s="335"/>
      <c r="G244" s="335"/>
      <c r="H244" s="335"/>
      <c r="I244" s="335"/>
      <c r="J244" s="335"/>
      <c r="K244" s="335"/>
      <c r="L244" s="335"/>
      <c r="M244" s="82" t="s">
        <v>3880</v>
      </c>
      <c r="N244" s="57">
        <v>3657.9606299212601</v>
      </c>
      <c r="O244" s="30">
        <v>3657.9606299212601</v>
      </c>
      <c r="P244" s="29" t="s">
        <v>3862</v>
      </c>
      <c r="Q244" s="29"/>
      <c r="R244" s="104" t="s">
        <v>4299</v>
      </c>
      <c r="S244" s="103" t="s">
        <v>4300</v>
      </c>
      <c r="T244" s="403">
        <v>7726.68</v>
      </c>
      <c r="U244" s="403">
        <v>5695.95</v>
      </c>
      <c r="V244" s="123" t="s">
        <v>1</v>
      </c>
      <c r="W244" s="336" t="s">
        <v>0</v>
      </c>
      <c r="X244" s="123"/>
      <c r="Y244" s="337"/>
      <c r="Z244" s="87">
        <v>1</v>
      </c>
      <c r="AA244" s="88"/>
      <c r="AB244" s="88"/>
      <c r="AC244" s="88"/>
      <c r="AD244" s="90"/>
      <c r="AE244" s="90"/>
      <c r="AF244" s="136"/>
      <c r="AG244" s="338"/>
      <c r="AH244" s="338"/>
      <c r="AI244" s="339"/>
      <c r="AJ244" s="339"/>
      <c r="AK244" s="91"/>
      <c r="AL244" s="92"/>
      <c r="AM244" s="93"/>
      <c r="AN244" s="340"/>
      <c r="AO244" s="341"/>
      <c r="AP244" s="336"/>
      <c r="AQ244" s="342"/>
      <c r="AR244" s="343"/>
      <c r="AS244" s="342"/>
      <c r="AT244" s="94"/>
      <c r="AU244" s="341"/>
      <c r="AV244" s="136"/>
      <c r="AW244" s="339"/>
      <c r="AY244" s="30">
        <v>3657.9606299212601</v>
      </c>
      <c r="AZ244" s="31">
        <f t="shared" si="3"/>
        <v>0</v>
      </c>
    </row>
    <row r="245" spans="1:52" ht="12.75" customHeight="1">
      <c r="A245">
        <v>242</v>
      </c>
      <c r="B245" s="29" t="s">
        <v>6325</v>
      </c>
      <c r="C245" s="104" t="s">
        <v>4301</v>
      </c>
      <c r="D245" s="29" t="s">
        <v>1324</v>
      </c>
      <c r="E245" s="29" t="s">
        <v>2501</v>
      </c>
      <c r="F245" s="335"/>
      <c r="G245" s="335"/>
      <c r="H245" s="335"/>
      <c r="I245" s="335"/>
      <c r="J245" s="335"/>
      <c r="K245" s="335"/>
      <c r="L245" s="335"/>
      <c r="M245" s="82" t="s">
        <v>3880</v>
      </c>
      <c r="N245" s="57">
        <v>3932.8937007874015</v>
      </c>
      <c r="O245" s="30">
        <v>3932.8937007874015</v>
      </c>
      <c r="P245" s="29" t="s">
        <v>3861</v>
      </c>
      <c r="Q245" s="29"/>
      <c r="R245" s="104" t="s">
        <v>4301</v>
      </c>
      <c r="S245" s="103" t="s">
        <v>4302</v>
      </c>
      <c r="T245" s="403">
        <v>11160.76</v>
      </c>
      <c r="U245" s="403">
        <v>4705.3500000000004</v>
      </c>
      <c r="V245" s="123" t="s">
        <v>1</v>
      </c>
      <c r="W245" s="336" t="s">
        <v>0</v>
      </c>
      <c r="X245" s="123"/>
      <c r="Y245" s="337"/>
      <c r="Z245" s="87">
        <v>1</v>
      </c>
      <c r="AA245" s="88"/>
      <c r="AB245" s="88"/>
      <c r="AC245" s="88"/>
      <c r="AD245" s="90"/>
      <c r="AE245" s="90"/>
      <c r="AF245" s="136"/>
      <c r="AG245" s="338"/>
      <c r="AH245" s="338"/>
      <c r="AI245" s="339"/>
      <c r="AJ245" s="339"/>
      <c r="AK245" s="91"/>
      <c r="AL245" s="92"/>
      <c r="AM245" s="93"/>
      <c r="AN245" s="340"/>
      <c r="AO245" s="341"/>
      <c r="AP245" s="336"/>
      <c r="AQ245" s="342"/>
      <c r="AR245" s="343"/>
      <c r="AS245" s="342"/>
      <c r="AT245" s="94"/>
      <c r="AU245" s="341"/>
      <c r="AV245" s="136"/>
      <c r="AW245" s="339"/>
      <c r="AY245" s="30">
        <v>3932.8937007874015</v>
      </c>
      <c r="AZ245" s="31">
        <f t="shared" si="3"/>
        <v>0</v>
      </c>
    </row>
    <row r="246" spans="1:52" ht="12.75" customHeight="1">
      <c r="A246">
        <v>243</v>
      </c>
      <c r="B246" s="29" t="s">
        <v>6327</v>
      </c>
      <c r="C246" s="104" t="s">
        <v>114</v>
      </c>
      <c r="D246" s="29" t="s">
        <v>1212</v>
      </c>
      <c r="E246" s="29" t="s">
        <v>2613</v>
      </c>
      <c r="F246" s="335"/>
      <c r="G246" s="335"/>
      <c r="H246" s="335"/>
      <c r="I246" s="335"/>
      <c r="J246" s="335"/>
      <c r="K246" s="335"/>
      <c r="L246" s="335"/>
      <c r="M246" s="82" t="s">
        <v>3880</v>
      </c>
      <c r="N246" s="57">
        <v>4092.9842519685039</v>
      </c>
      <c r="O246" s="30">
        <v>4092.9842519685039</v>
      </c>
      <c r="P246" s="29" t="s">
        <v>3863</v>
      </c>
      <c r="Q246" s="29"/>
      <c r="R246" s="104" t="s">
        <v>114</v>
      </c>
      <c r="S246" s="103" t="s">
        <v>4303</v>
      </c>
      <c r="T246" s="403">
        <v>13736.32</v>
      </c>
      <c r="U246" s="403">
        <v>4210.05</v>
      </c>
      <c r="V246" s="123" t="s">
        <v>1</v>
      </c>
      <c r="W246" s="336" t="s">
        <v>0</v>
      </c>
      <c r="X246" s="123"/>
      <c r="Y246" s="337"/>
      <c r="Z246" s="87">
        <v>1</v>
      </c>
      <c r="AA246" s="88"/>
      <c r="AB246" s="88"/>
      <c r="AC246" s="88"/>
      <c r="AD246" s="90"/>
      <c r="AE246" s="90"/>
      <c r="AF246" s="136"/>
      <c r="AG246" s="338"/>
      <c r="AH246" s="338"/>
      <c r="AI246" s="339"/>
      <c r="AJ246" s="339"/>
      <c r="AK246" s="91"/>
      <c r="AL246" s="92"/>
      <c r="AM246" s="93"/>
      <c r="AN246" s="340"/>
      <c r="AO246" s="341"/>
      <c r="AP246" s="336"/>
      <c r="AQ246" s="342"/>
      <c r="AR246" s="343"/>
      <c r="AS246" s="342"/>
      <c r="AT246" s="94"/>
      <c r="AU246" s="341"/>
      <c r="AV246" s="136"/>
      <c r="AW246" s="339"/>
      <c r="AY246" s="30">
        <v>4092.9842519685039</v>
      </c>
      <c r="AZ246" s="31">
        <f t="shared" si="3"/>
        <v>0</v>
      </c>
    </row>
    <row r="247" spans="1:52" ht="12.75" customHeight="1">
      <c r="A247">
        <v>244</v>
      </c>
      <c r="B247" s="29" t="s">
        <v>6328</v>
      </c>
      <c r="C247" s="104" t="s">
        <v>4304</v>
      </c>
      <c r="D247" s="29" t="s">
        <v>1210</v>
      </c>
      <c r="E247" s="29" t="s">
        <v>2615</v>
      </c>
      <c r="F247" s="335"/>
      <c r="G247" s="335"/>
      <c r="H247" s="335"/>
      <c r="I247" s="335"/>
      <c r="J247" s="335"/>
      <c r="K247" s="335"/>
      <c r="L247" s="335"/>
      <c r="M247" s="82" t="s">
        <v>3880</v>
      </c>
      <c r="N247" s="57">
        <v>4254.4015748031497</v>
      </c>
      <c r="O247" s="30">
        <v>4254.4015748031497</v>
      </c>
      <c r="P247" s="29" t="s">
        <v>3863</v>
      </c>
      <c r="Q247" s="29"/>
      <c r="R247" s="104" t="s">
        <v>4304</v>
      </c>
      <c r="S247" s="103" t="s">
        <v>4305</v>
      </c>
      <c r="T247" s="403">
        <v>12877.8</v>
      </c>
      <c r="U247" s="403">
        <v>4705.3500000000004</v>
      </c>
      <c r="V247" s="123" t="s">
        <v>1</v>
      </c>
      <c r="W247" s="336" t="s">
        <v>0</v>
      </c>
      <c r="X247" s="123"/>
      <c r="Y247" s="337"/>
      <c r="Z247" s="87">
        <v>1</v>
      </c>
      <c r="AA247" s="88"/>
      <c r="AB247" s="88"/>
      <c r="AC247" s="88"/>
      <c r="AD247" s="90"/>
      <c r="AE247" s="90"/>
      <c r="AF247" s="136"/>
      <c r="AG247" s="338"/>
      <c r="AH247" s="338"/>
      <c r="AI247" s="339"/>
      <c r="AJ247" s="339"/>
      <c r="AK247" s="91"/>
      <c r="AL247" s="92"/>
      <c r="AM247" s="93"/>
      <c r="AN247" s="340"/>
      <c r="AO247" s="341"/>
      <c r="AP247" s="336"/>
      <c r="AQ247" s="342"/>
      <c r="AR247" s="343"/>
      <c r="AS247" s="342"/>
      <c r="AT247" s="94"/>
      <c r="AU247" s="341"/>
      <c r="AV247" s="136"/>
      <c r="AW247" s="339"/>
      <c r="AY247" s="30">
        <v>4254.4015748031497</v>
      </c>
      <c r="AZ247" s="31">
        <f t="shared" si="3"/>
        <v>0</v>
      </c>
    </row>
    <row r="248" spans="1:52" ht="12.75" customHeight="1">
      <c r="A248">
        <v>245</v>
      </c>
      <c r="B248" s="29" t="s">
        <v>6329</v>
      </c>
      <c r="C248" s="104" t="s">
        <v>40</v>
      </c>
      <c r="D248" s="29" t="s">
        <v>1386</v>
      </c>
      <c r="E248" s="29" t="s">
        <v>2439</v>
      </c>
      <c r="F248" s="335"/>
      <c r="G248" s="335"/>
      <c r="H248" s="335"/>
      <c r="I248" s="335"/>
      <c r="J248" s="335"/>
      <c r="K248" s="335"/>
      <c r="L248" s="335"/>
      <c r="M248" s="82" t="s">
        <v>3880</v>
      </c>
      <c r="N248" s="57">
        <v>3664.5905511811025</v>
      </c>
      <c r="O248" s="30">
        <v>3664.5905511811025</v>
      </c>
      <c r="P248" s="29" t="s">
        <v>3862</v>
      </c>
      <c r="Q248" s="29"/>
      <c r="R248" s="104" t="s">
        <v>40</v>
      </c>
      <c r="S248" s="103" t="s">
        <v>4306</v>
      </c>
      <c r="T248" s="403">
        <v>7726.68</v>
      </c>
      <c r="U248" s="403">
        <v>3714.75</v>
      </c>
      <c r="V248" s="123" t="s">
        <v>1</v>
      </c>
      <c r="W248" s="336" t="s">
        <v>0</v>
      </c>
      <c r="X248" s="123"/>
      <c r="Y248" s="337"/>
      <c r="Z248" s="87">
        <v>1</v>
      </c>
      <c r="AA248" s="88"/>
      <c r="AB248" s="88"/>
      <c r="AC248" s="88"/>
      <c r="AD248" s="90"/>
      <c r="AE248" s="90"/>
      <c r="AF248" s="136"/>
      <c r="AG248" s="338"/>
      <c r="AH248" s="338"/>
      <c r="AI248" s="339"/>
      <c r="AJ248" s="339"/>
      <c r="AK248" s="91"/>
      <c r="AL248" s="92"/>
      <c r="AM248" s="93"/>
      <c r="AN248" s="340"/>
      <c r="AO248" s="341"/>
      <c r="AP248" s="336"/>
      <c r="AQ248" s="342"/>
      <c r="AR248" s="343"/>
      <c r="AS248" s="342"/>
      <c r="AT248" s="94"/>
      <c r="AU248" s="341"/>
      <c r="AV248" s="136"/>
      <c r="AW248" s="339"/>
      <c r="AY248" s="30">
        <v>3664.5905511811025</v>
      </c>
      <c r="AZ248" s="31">
        <f t="shared" si="3"/>
        <v>0</v>
      </c>
    </row>
    <row r="249" spans="1:52" ht="12.75" customHeight="1">
      <c r="A249">
        <v>246</v>
      </c>
      <c r="B249" s="29" t="s">
        <v>6330</v>
      </c>
      <c r="C249" s="104" t="s">
        <v>4307</v>
      </c>
      <c r="D249" s="29" t="s">
        <v>1334</v>
      </c>
      <c r="E249" s="29" t="s">
        <v>2491</v>
      </c>
      <c r="F249" s="335"/>
      <c r="G249" s="335"/>
      <c r="H249" s="335"/>
      <c r="I249" s="335"/>
      <c r="J249" s="335"/>
      <c r="K249" s="335"/>
      <c r="L249" s="335"/>
      <c r="M249" s="82" t="s">
        <v>3880</v>
      </c>
      <c r="N249" s="57">
        <v>3725.6023622047246</v>
      </c>
      <c r="O249" s="30">
        <v>3725.6023622047246</v>
      </c>
      <c r="P249" s="29" t="s">
        <v>3862</v>
      </c>
      <c r="Q249" s="29"/>
      <c r="R249" s="104" t="s">
        <v>4307</v>
      </c>
      <c r="S249" s="103" t="s">
        <v>4308</v>
      </c>
      <c r="T249" s="403">
        <v>8585.2000000000007</v>
      </c>
      <c r="U249" s="403">
        <v>3219.45</v>
      </c>
      <c r="V249" s="123" t="s">
        <v>1</v>
      </c>
      <c r="W249" s="336" t="s">
        <v>0</v>
      </c>
      <c r="X249" s="123"/>
      <c r="Y249" s="337"/>
      <c r="Z249" s="87">
        <v>1</v>
      </c>
      <c r="AA249" s="88"/>
      <c r="AB249" s="88"/>
      <c r="AC249" s="88"/>
      <c r="AD249" s="90"/>
      <c r="AE249" s="90"/>
      <c r="AF249" s="136"/>
      <c r="AG249" s="338"/>
      <c r="AH249" s="338"/>
      <c r="AI249" s="339"/>
      <c r="AJ249" s="339"/>
      <c r="AK249" s="91"/>
      <c r="AL249" s="92"/>
      <c r="AM249" s="93"/>
      <c r="AN249" s="340"/>
      <c r="AO249" s="341"/>
      <c r="AP249" s="336"/>
      <c r="AQ249" s="342"/>
      <c r="AR249" s="343"/>
      <c r="AS249" s="342"/>
      <c r="AT249" s="94"/>
      <c r="AU249" s="341"/>
      <c r="AV249" s="136"/>
      <c r="AW249" s="339"/>
      <c r="AY249" s="30">
        <v>3725.6023622047246</v>
      </c>
      <c r="AZ249" s="31">
        <f t="shared" si="3"/>
        <v>0</v>
      </c>
    </row>
    <row r="250" spans="1:52" ht="12.75" customHeight="1">
      <c r="A250">
        <v>247</v>
      </c>
      <c r="B250" s="29" t="s">
        <v>6331</v>
      </c>
      <c r="C250" s="104" t="s">
        <v>149</v>
      </c>
      <c r="D250" s="29" t="s">
        <v>1392</v>
      </c>
      <c r="E250" s="29" t="s">
        <v>2433</v>
      </c>
      <c r="F250" s="335"/>
      <c r="G250" s="335"/>
      <c r="H250" s="335"/>
      <c r="I250" s="335"/>
      <c r="J250" s="335"/>
      <c r="K250" s="335"/>
      <c r="L250" s="335"/>
      <c r="M250" s="82" t="s">
        <v>3880</v>
      </c>
      <c r="N250" s="57">
        <v>3846.2992125984251</v>
      </c>
      <c r="O250" s="30">
        <v>3846.2992125984251</v>
      </c>
      <c r="P250" s="29" t="s">
        <v>3859</v>
      </c>
      <c r="Q250" s="29"/>
      <c r="R250" s="104" t="s">
        <v>149</v>
      </c>
      <c r="S250" s="103" t="s">
        <v>4309</v>
      </c>
      <c r="T250" s="403">
        <v>10302.24</v>
      </c>
      <c r="U250" s="403">
        <v>4210.05</v>
      </c>
      <c r="V250" s="123" t="s">
        <v>1</v>
      </c>
      <c r="W250" s="336" t="s">
        <v>0</v>
      </c>
      <c r="X250" s="123"/>
      <c r="Y250" s="337"/>
      <c r="Z250" s="87">
        <v>1</v>
      </c>
      <c r="AA250" s="88"/>
      <c r="AB250" s="88"/>
      <c r="AC250" s="88"/>
      <c r="AD250" s="90"/>
      <c r="AE250" s="90"/>
      <c r="AF250" s="136"/>
      <c r="AG250" s="338"/>
      <c r="AH250" s="338"/>
      <c r="AI250" s="339"/>
      <c r="AJ250" s="339"/>
      <c r="AK250" s="91"/>
      <c r="AL250" s="92"/>
      <c r="AM250" s="93"/>
      <c r="AN250" s="340"/>
      <c r="AO250" s="341"/>
      <c r="AP250" s="336"/>
      <c r="AQ250" s="342"/>
      <c r="AR250" s="343"/>
      <c r="AS250" s="342"/>
      <c r="AT250" s="94"/>
      <c r="AU250" s="341"/>
      <c r="AV250" s="136"/>
      <c r="AW250" s="339"/>
      <c r="AY250" s="30">
        <v>3846.2992125984251</v>
      </c>
      <c r="AZ250" s="31">
        <f t="shared" si="3"/>
        <v>0</v>
      </c>
    </row>
    <row r="251" spans="1:52" ht="12.75" customHeight="1">
      <c r="A251">
        <v>248</v>
      </c>
      <c r="B251" s="29" t="s">
        <v>6332</v>
      </c>
      <c r="C251" s="104" t="s">
        <v>4310</v>
      </c>
      <c r="D251" s="29" t="s">
        <v>1395</v>
      </c>
      <c r="E251" s="29" t="s">
        <v>2430</v>
      </c>
      <c r="F251" s="335"/>
      <c r="G251" s="335"/>
      <c r="H251" s="335"/>
      <c r="I251" s="335"/>
      <c r="J251" s="335"/>
      <c r="K251" s="335"/>
      <c r="L251" s="335"/>
      <c r="M251" s="82" t="s">
        <v>3880</v>
      </c>
      <c r="N251" s="57">
        <v>3848.3740157480315</v>
      </c>
      <c r="O251" s="30">
        <v>3848.3740157480315</v>
      </c>
      <c r="P251" s="29" t="s">
        <v>3861</v>
      </c>
      <c r="Q251" s="29"/>
      <c r="R251" s="104" t="s">
        <v>4310</v>
      </c>
      <c r="S251" s="103" t="s">
        <v>4311</v>
      </c>
      <c r="T251" s="403">
        <v>12019.28</v>
      </c>
      <c r="U251" s="403">
        <v>7181.85</v>
      </c>
      <c r="V251" s="123" t="s">
        <v>1</v>
      </c>
      <c r="W251" s="336" t="s">
        <v>0</v>
      </c>
      <c r="X251" s="123"/>
      <c r="Y251" s="337"/>
      <c r="Z251" s="87">
        <v>1</v>
      </c>
      <c r="AA251" s="88"/>
      <c r="AB251" s="88"/>
      <c r="AC251" s="88"/>
      <c r="AD251" s="90"/>
      <c r="AE251" s="90"/>
      <c r="AF251" s="136"/>
      <c r="AG251" s="338"/>
      <c r="AH251" s="338"/>
      <c r="AI251" s="339"/>
      <c r="AJ251" s="339"/>
      <c r="AK251" s="91"/>
      <c r="AL251" s="92"/>
      <c r="AM251" s="93"/>
      <c r="AN251" s="340"/>
      <c r="AO251" s="341"/>
      <c r="AP251" s="336"/>
      <c r="AQ251" s="342"/>
      <c r="AR251" s="343"/>
      <c r="AS251" s="342"/>
      <c r="AT251" s="94"/>
      <c r="AU251" s="341"/>
      <c r="AV251" s="136"/>
      <c r="AW251" s="339"/>
      <c r="AY251" s="30">
        <v>3848.3740157480315</v>
      </c>
      <c r="AZ251" s="31">
        <f t="shared" si="3"/>
        <v>0</v>
      </c>
    </row>
    <row r="252" spans="1:52" ht="12.75" customHeight="1">
      <c r="A252">
        <v>249</v>
      </c>
      <c r="B252" s="29" t="s">
        <v>6333</v>
      </c>
      <c r="C252" s="104" t="s">
        <v>103</v>
      </c>
      <c r="D252" s="29" t="s">
        <v>1325</v>
      </c>
      <c r="E252" s="29" t="s">
        <v>2500</v>
      </c>
      <c r="F252" s="335"/>
      <c r="G252" s="335"/>
      <c r="H252" s="335"/>
      <c r="I252" s="335"/>
      <c r="J252" s="335"/>
      <c r="K252" s="335"/>
      <c r="L252" s="335"/>
      <c r="M252" s="82" t="s">
        <v>3880</v>
      </c>
      <c r="N252" s="57">
        <v>3911.3740157480315</v>
      </c>
      <c r="O252" s="30">
        <v>3911.3740157480315</v>
      </c>
      <c r="P252" s="29" t="s">
        <v>3861</v>
      </c>
      <c r="Q252" s="29"/>
      <c r="R252" s="104" t="s">
        <v>103</v>
      </c>
      <c r="S252" s="103" t="s">
        <v>4312</v>
      </c>
      <c r="T252" s="403">
        <v>12019.28</v>
      </c>
      <c r="U252" s="403">
        <v>3219.45</v>
      </c>
      <c r="V252" s="123" t="s">
        <v>1</v>
      </c>
      <c r="W252" s="336" t="s">
        <v>0</v>
      </c>
      <c r="X252" s="123"/>
      <c r="Y252" s="337"/>
      <c r="Z252" s="87">
        <v>1</v>
      </c>
      <c r="AA252" s="88"/>
      <c r="AB252" s="88"/>
      <c r="AC252" s="88"/>
      <c r="AD252" s="90"/>
      <c r="AE252" s="90"/>
      <c r="AF252" s="136"/>
      <c r="AG252" s="338"/>
      <c r="AH252" s="338"/>
      <c r="AI252" s="339"/>
      <c r="AJ252" s="339"/>
      <c r="AK252" s="91"/>
      <c r="AL252" s="92"/>
      <c r="AM252" s="93"/>
      <c r="AN252" s="340"/>
      <c r="AO252" s="341"/>
      <c r="AP252" s="336"/>
      <c r="AQ252" s="342"/>
      <c r="AR252" s="343"/>
      <c r="AS252" s="342"/>
      <c r="AT252" s="94"/>
      <c r="AU252" s="341"/>
      <c r="AV252" s="136"/>
      <c r="AW252" s="339"/>
      <c r="AY252" s="30">
        <v>3911.3740157480315</v>
      </c>
      <c r="AZ252" s="31">
        <f t="shared" si="3"/>
        <v>0</v>
      </c>
    </row>
    <row r="253" spans="1:52" ht="12.75" customHeight="1">
      <c r="A253">
        <v>250</v>
      </c>
      <c r="B253" s="29" t="s">
        <v>6334</v>
      </c>
      <c r="C253" s="104" t="s">
        <v>4313</v>
      </c>
      <c r="D253" s="29" t="s">
        <v>1488</v>
      </c>
      <c r="E253" s="29" t="s">
        <v>2337</v>
      </c>
      <c r="F253" s="335"/>
      <c r="G253" s="335"/>
      <c r="H253" s="335"/>
      <c r="I253" s="335"/>
      <c r="J253" s="335"/>
      <c r="K253" s="335"/>
      <c r="L253" s="335"/>
      <c r="M253" s="82" t="s">
        <v>3880</v>
      </c>
      <c r="N253" s="57">
        <v>4431.6259842519685</v>
      </c>
      <c r="O253" s="30">
        <v>4431.6259842519685</v>
      </c>
      <c r="P253" s="29" t="s">
        <v>3858</v>
      </c>
      <c r="Q253" s="29"/>
      <c r="R253" s="104" t="s">
        <v>4313</v>
      </c>
      <c r="S253" s="103" t="s">
        <v>4314</v>
      </c>
      <c r="T253" s="403">
        <v>15065</v>
      </c>
      <c r="U253" s="403">
        <v>2500</v>
      </c>
      <c r="V253" s="123" t="s">
        <v>1</v>
      </c>
      <c r="W253" s="336" t="s">
        <v>0</v>
      </c>
      <c r="X253" s="123"/>
      <c r="Y253" s="337"/>
      <c r="Z253" s="87">
        <v>1</v>
      </c>
      <c r="AA253" s="88"/>
      <c r="AB253" s="88"/>
      <c r="AC253" s="88"/>
      <c r="AD253" s="90"/>
      <c r="AE253" s="90"/>
      <c r="AF253" s="136"/>
      <c r="AG253" s="338"/>
      <c r="AH253" s="338"/>
      <c r="AI253" s="339"/>
      <c r="AJ253" s="339"/>
      <c r="AK253" s="91"/>
      <c r="AL253" s="92"/>
      <c r="AM253" s="93"/>
      <c r="AN253" s="340"/>
      <c r="AO253" s="341"/>
      <c r="AP253" s="336"/>
      <c r="AQ253" s="342"/>
      <c r="AR253" s="343"/>
      <c r="AS253" s="342"/>
      <c r="AT253" s="94"/>
      <c r="AU253" s="341"/>
      <c r="AV253" s="136"/>
      <c r="AW253" s="339"/>
      <c r="AY253" s="30">
        <v>4431.6259842519685</v>
      </c>
      <c r="AZ253" s="31">
        <f t="shared" si="3"/>
        <v>0</v>
      </c>
    </row>
    <row r="254" spans="1:52" ht="12.75" customHeight="1">
      <c r="A254">
        <v>251</v>
      </c>
      <c r="B254" s="29" t="s">
        <v>6339</v>
      </c>
      <c r="C254" s="104" t="s">
        <v>39</v>
      </c>
      <c r="D254" s="29" t="s">
        <v>1448</v>
      </c>
      <c r="E254" s="29" t="s">
        <v>2377</v>
      </c>
      <c r="F254" s="335"/>
      <c r="G254" s="335"/>
      <c r="H254" s="335"/>
      <c r="I254" s="335"/>
      <c r="J254" s="335"/>
      <c r="K254" s="335"/>
      <c r="L254" s="335"/>
      <c r="M254" s="82" t="s">
        <v>3880</v>
      </c>
      <c r="N254" s="57">
        <v>4626.3346456692916</v>
      </c>
      <c r="O254" s="30">
        <v>4626.3346456692916</v>
      </c>
      <c r="P254" s="29" t="s">
        <v>3858</v>
      </c>
      <c r="Q254" s="29"/>
      <c r="R254" s="104" t="s">
        <v>39</v>
      </c>
      <c r="S254" s="103" t="s">
        <v>4315</v>
      </c>
      <c r="T254" s="403">
        <v>15065</v>
      </c>
      <c r="U254" s="403">
        <v>3500</v>
      </c>
      <c r="V254" s="123" t="s">
        <v>1</v>
      </c>
      <c r="W254" s="336" t="s">
        <v>0</v>
      </c>
      <c r="X254" s="123"/>
      <c r="Y254" s="337"/>
      <c r="Z254" s="87">
        <v>1</v>
      </c>
      <c r="AA254" s="88"/>
      <c r="AB254" s="88"/>
      <c r="AC254" s="88"/>
      <c r="AD254" s="90"/>
      <c r="AE254" s="90"/>
      <c r="AF254" s="136"/>
      <c r="AG254" s="338"/>
      <c r="AH254" s="338"/>
      <c r="AI254" s="339"/>
      <c r="AJ254" s="339"/>
      <c r="AK254" s="91"/>
      <c r="AL254" s="92"/>
      <c r="AM254" s="93"/>
      <c r="AN254" s="340"/>
      <c r="AO254" s="341"/>
      <c r="AP254" s="336"/>
      <c r="AQ254" s="342"/>
      <c r="AR254" s="343"/>
      <c r="AS254" s="342"/>
      <c r="AT254" s="94"/>
      <c r="AU254" s="341"/>
      <c r="AV254" s="136"/>
      <c r="AW254" s="339"/>
      <c r="AY254" s="30">
        <v>4626.3346456692916</v>
      </c>
      <c r="AZ254" s="31">
        <f t="shared" si="3"/>
        <v>0</v>
      </c>
    </row>
    <row r="255" spans="1:52" ht="12.75" customHeight="1">
      <c r="A255">
        <v>252</v>
      </c>
      <c r="B255" s="29" t="s">
        <v>6426</v>
      </c>
      <c r="C255" s="104" t="s">
        <v>117</v>
      </c>
      <c r="D255" s="29" t="s">
        <v>1384</v>
      </c>
      <c r="E255" s="29" t="s">
        <v>2441</v>
      </c>
      <c r="F255" s="335"/>
      <c r="G255" s="335"/>
      <c r="H255" s="335"/>
      <c r="I255" s="335"/>
      <c r="J255" s="335"/>
      <c r="K255" s="335"/>
      <c r="L255" s="335"/>
      <c r="M255" s="82" t="s">
        <v>3880</v>
      </c>
      <c r="N255" s="57">
        <v>3124.0118110236222</v>
      </c>
      <c r="O255" s="30">
        <v>3124.0118110236222</v>
      </c>
      <c r="P255" s="29" t="s">
        <v>3456</v>
      </c>
      <c r="Q255" s="29"/>
      <c r="R255" s="104" t="s">
        <v>117</v>
      </c>
      <c r="S255" s="103" t="s">
        <v>4316</v>
      </c>
      <c r="T255" s="403">
        <v>15065</v>
      </c>
      <c r="U255" s="403">
        <v>4500</v>
      </c>
      <c r="V255" s="123" t="s">
        <v>1</v>
      </c>
      <c r="W255" s="336" t="s">
        <v>0</v>
      </c>
      <c r="X255" s="123" t="s">
        <v>4120</v>
      </c>
      <c r="Y255" s="337"/>
      <c r="Z255" s="87">
        <v>1</v>
      </c>
      <c r="AA255" s="88"/>
      <c r="AB255" s="88"/>
      <c r="AC255" s="88"/>
      <c r="AD255" s="90"/>
      <c r="AE255" s="90"/>
      <c r="AF255" s="136"/>
      <c r="AG255" s="338"/>
      <c r="AH255" s="338"/>
      <c r="AI255" s="339"/>
      <c r="AJ255" s="339"/>
      <c r="AK255" s="91"/>
      <c r="AL255" s="92"/>
      <c r="AM255" s="93" t="s">
        <v>4121</v>
      </c>
      <c r="AN255" s="340"/>
      <c r="AO255" s="341"/>
      <c r="AP255" s="336"/>
      <c r="AQ255" s="342"/>
      <c r="AR255" s="343"/>
      <c r="AS255" s="342"/>
      <c r="AT255" s="94"/>
      <c r="AU255" s="341"/>
      <c r="AV255" s="136"/>
      <c r="AW255" s="339"/>
      <c r="AY255" s="30">
        <v>3124.0118110236222</v>
      </c>
      <c r="AZ255" s="31">
        <f t="shared" si="3"/>
        <v>0</v>
      </c>
    </row>
    <row r="256" spans="1:52" ht="12.75" customHeight="1">
      <c r="A256">
        <v>253</v>
      </c>
      <c r="B256" s="29" t="s">
        <v>6427</v>
      </c>
      <c r="C256" s="104" t="s">
        <v>4317</v>
      </c>
      <c r="D256" s="29" t="s">
        <v>1389</v>
      </c>
      <c r="E256" s="29" t="s">
        <v>2436</v>
      </c>
      <c r="F256" s="335"/>
      <c r="G256" s="335"/>
      <c r="H256" s="335"/>
      <c r="I256" s="335"/>
      <c r="J256" s="335"/>
      <c r="K256" s="335"/>
      <c r="L256" s="335"/>
      <c r="M256" s="82" t="s">
        <v>3880</v>
      </c>
      <c r="N256" s="57">
        <v>3136.7874015748034</v>
      </c>
      <c r="O256" s="30">
        <v>3136.7874015748034</v>
      </c>
      <c r="P256" s="29" t="s">
        <v>3860</v>
      </c>
      <c r="Q256" s="29"/>
      <c r="R256" s="104" t="s">
        <v>4317</v>
      </c>
      <c r="S256" s="103" t="s">
        <v>4318</v>
      </c>
      <c r="T256" s="403">
        <v>16310</v>
      </c>
      <c r="U256" s="403">
        <v>6000</v>
      </c>
      <c r="V256" s="123" t="s">
        <v>1</v>
      </c>
      <c r="W256" s="336" t="s">
        <v>0</v>
      </c>
      <c r="X256" s="123" t="s">
        <v>4120</v>
      </c>
      <c r="Y256" s="337"/>
      <c r="Z256" s="87">
        <v>1</v>
      </c>
      <c r="AA256" s="88"/>
      <c r="AB256" s="88"/>
      <c r="AC256" s="88"/>
      <c r="AD256" s="90"/>
      <c r="AE256" s="90"/>
      <c r="AF256" s="136"/>
      <c r="AG256" s="338"/>
      <c r="AH256" s="338"/>
      <c r="AI256" s="339"/>
      <c r="AJ256" s="339"/>
      <c r="AK256" s="91"/>
      <c r="AL256" s="92"/>
      <c r="AM256" s="93" t="s">
        <v>4121</v>
      </c>
      <c r="AN256" s="340"/>
      <c r="AO256" s="341"/>
      <c r="AP256" s="336"/>
      <c r="AQ256" s="342"/>
      <c r="AR256" s="343"/>
      <c r="AS256" s="342"/>
      <c r="AT256" s="94"/>
      <c r="AU256" s="341"/>
      <c r="AV256" s="136"/>
      <c r="AW256" s="339"/>
      <c r="AY256" s="30">
        <v>3136.7874015748034</v>
      </c>
      <c r="AZ256" s="31">
        <f t="shared" si="3"/>
        <v>0</v>
      </c>
    </row>
    <row r="257" spans="1:52" ht="12.75" customHeight="1">
      <c r="A257">
        <v>254</v>
      </c>
      <c r="B257" s="29" t="s">
        <v>6428</v>
      </c>
      <c r="C257" s="104" t="s">
        <v>4319</v>
      </c>
      <c r="D257" s="29" t="s">
        <v>1388</v>
      </c>
      <c r="E257" s="29" t="s">
        <v>2437</v>
      </c>
      <c r="F257" s="335"/>
      <c r="G257" s="335"/>
      <c r="H257" s="335"/>
      <c r="I257" s="335"/>
      <c r="J257" s="335"/>
      <c r="K257" s="335"/>
      <c r="L257" s="335"/>
      <c r="M257" s="82" t="s">
        <v>3880</v>
      </c>
      <c r="N257" s="57">
        <v>3182.4409448818901</v>
      </c>
      <c r="O257" s="30">
        <v>3182.4409448818901</v>
      </c>
      <c r="P257" s="29" t="s">
        <v>3860</v>
      </c>
      <c r="Q257" s="29"/>
      <c r="R257" s="104" t="s">
        <v>4319</v>
      </c>
      <c r="S257" s="103" t="s">
        <v>4320</v>
      </c>
      <c r="T257" s="403">
        <v>16310</v>
      </c>
      <c r="U257" s="403">
        <v>5000</v>
      </c>
      <c r="V257" s="123" t="s">
        <v>1</v>
      </c>
      <c r="W257" s="336" t="s">
        <v>0</v>
      </c>
      <c r="X257" s="123" t="s">
        <v>4120</v>
      </c>
      <c r="Y257" s="337"/>
      <c r="Z257" s="87">
        <v>1</v>
      </c>
      <c r="AA257" s="88"/>
      <c r="AB257" s="88"/>
      <c r="AC257" s="88"/>
      <c r="AD257" s="90"/>
      <c r="AE257" s="90"/>
      <c r="AF257" s="136"/>
      <c r="AG257" s="338"/>
      <c r="AH257" s="338"/>
      <c r="AI257" s="339"/>
      <c r="AJ257" s="339"/>
      <c r="AK257" s="91"/>
      <c r="AL257" s="92"/>
      <c r="AM257" s="93" t="s">
        <v>4121</v>
      </c>
      <c r="AN257" s="340"/>
      <c r="AO257" s="341"/>
      <c r="AP257" s="336"/>
      <c r="AQ257" s="342"/>
      <c r="AR257" s="343"/>
      <c r="AS257" s="342"/>
      <c r="AT257" s="94"/>
      <c r="AU257" s="341"/>
      <c r="AV257" s="136"/>
      <c r="AW257" s="339"/>
      <c r="AY257" s="30">
        <v>3182.4409448818901</v>
      </c>
      <c r="AZ257" s="31">
        <f t="shared" si="3"/>
        <v>0</v>
      </c>
    </row>
    <row r="258" spans="1:52" ht="12.75" customHeight="1">
      <c r="A258">
        <v>255</v>
      </c>
      <c r="B258" s="29" t="s">
        <v>6429</v>
      </c>
      <c r="C258" s="104" t="s">
        <v>4321</v>
      </c>
      <c r="D258" s="29" t="s">
        <v>1390</v>
      </c>
      <c r="E258" s="29" t="s">
        <v>2435</v>
      </c>
      <c r="F258" s="335"/>
      <c r="G258" s="335"/>
      <c r="H258" s="335"/>
      <c r="I258" s="335"/>
      <c r="J258" s="335"/>
      <c r="K258" s="335"/>
      <c r="L258" s="335"/>
      <c r="M258" s="82" t="s">
        <v>3880</v>
      </c>
      <c r="N258" s="57">
        <v>3486.232283464567</v>
      </c>
      <c r="O258" s="30">
        <v>3486.232283464567</v>
      </c>
      <c r="P258" s="29" t="s">
        <v>3860</v>
      </c>
      <c r="Q258" s="29"/>
      <c r="R258" s="104" t="s">
        <v>4321</v>
      </c>
      <c r="S258" s="103" t="s">
        <v>4322</v>
      </c>
      <c r="T258" s="403">
        <v>16310</v>
      </c>
      <c r="U258" s="403">
        <v>4000</v>
      </c>
      <c r="V258" s="123" t="s">
        <v>1</v>
      </c>
      <c r="W258" s="336" t="s">
        <v>0</v>
      </c>
      <c r="X258" s="123" t="s">
        <v>4120</v>
      </c>
      <c r="Y258" s="337"/>
      <c r="Z258" s="87">
        <v>1</v>
      </c>
      <c r="AA258" s="88"/>
      <c r="AB258" s="88"/>
      <c r="AC258" s="88"/>
      <c r="AD258" s="90"/>
      <c r="AE258" s="90"/>
      <c r="AF258" s="136"/>
      <c r="AG258" s="338"/>
      <c r="AH258" s="338"/>
      <c r="AI258" s="339"/>
      <c r="AJ258" s="339"/>
      <c r="AK258" s="91"/>
      <c r="AL258" s="92"/>
      <c r="AM258" s="93" t="s">
        <v>4121</v>
      </c>
      <c r="AN258" s="340"/>
      <c r="AO258" s="341"/>
      <c r="AP258" s="336"/>
      <c r="AQ258" s="342"/>
      <c r="AR258" s="343"/>
      <c r="AS258" s="342"/>
      <c r="AT258" s="94"/>
      <c r="AU258" s="341"/>
      <c r="AV258" s="136"/>
      <c r="AW258" s="339"/>
      <c r="AY258" s="30">
        <v>3486.232283464567</v>
      </c>
      <c r="AZ258" s="31">
        <f t="shared" si="3"/>
        <v>0</v>
      </c>
    </row>
    <row r="259" spans="1:52" ht="12.75" customHeight="1">
      <c r="A259">
        <v>256</v>
      </c>
      <c r="B259" s="29" t="s">
        <v>6335</v>
      </c>
      <c r="C259" s="104" t="s">
        <v>3574</v>
      </c>
      <c r="D259" s="29" t="s">
        <v>1216</v>
      </c>
      <c r="E259" s="29" t="s">
        <v>2609</v>
      </c>
      <c r="F259" s="335"/>
      <c r="G259" s="335"/>
      <c r="H259" s="335"/>
      <c r="I259" s="335"/>
      <c r="J259" s="335"/>
      <c r="K259" s="335"/>
      <c r="L259" s="335"/>
      <c r="M259" s="82" t="s">
        <v>3880</v>
      </c>
      <c r="N259" s="57">
        <v>4104.9921259842522</v>
      </c>
      <c r="O259" s="30">
        <v>4104.9921259842522</v>
      </c>
      <c r="P259" s="29" t="s">
        <v>3457</v>
      </c>
      <c r="Q259" s="29"/>
      <c r="R259" s="104" t="s">
        <v>3574</v>
      </c>
      <c r="S259" s="103" t="s">
        <v>4323</v>
      </c>
      <c r="T259" s="403">
        <v>15895</v>
      </c>
      <c r="U259" s="403">
        <v>5500</v>
      </c>
      <c r="V259" s="123" t="s">
        <v>1</v>
      </c>
      <c r="W259" s="336" t="s">
        <v>0</v>
      </c>
      <c r="X259" s="123"/>
      <c r="Y259" s="337"/>
      <c r="Z259" s="87">
        <v>1</v>
      </c>
      <c r="AA259" s="88"/>
      <c r="AB259" s="88"/>
      <c r="AC259" s="88"/>
      <c r="AD259" s="90"/>
      <c r="AE259" s="90"/>
      <c r="AF259" s="136"/>
      <c r="AG259" s="338"/>
      <c r="AH259" s="338"/>
      <c r="AI259" s="339"/>
      <c r="AJ259" s="339"/>
      <c r="AK259" s="91"/>
      <c r="AL259" s="92"/>
      <c r="AM259" s="93"/>
      <c r="AN259" s="340"/>
      <c r="AO259" s="341"/>
      <c r="AP259" s="336"/>
      <c r="AQ259" s="342"/>
      <c r="AR259" s="343"/>
      <c r="AS259" s="342"/>
      <c r="AT259" s="94"/>
      <c r="AU259" s="341"/>
      <c r="AV259" s="136"/>
      <c r="AW259" s="339"/>
      <c r="AY259" s="30">
        <v>4104.9921259842522</v>
      </c>
      <c r="AZ259" s="31">
        <f t="shared" si="3"/>
        <v>0</v>
      </c>
    </row>
    <row r="260" spans="1:52" ht="12.75" customHeight="1">
      <c r="A260">
        <v>257</v>
      </c>
      <c r="B260" s="29" t="s">
        <v>6450</v>
      </c>
      <c r="C260" s="104" t="s">
        <v>3569</v>
      </c>
      <c r="D260" s="29" t="s">
        <v>1435</v>
      </c>
      <c r="E260" s="29" t="s">
        <v>2390</v>
      </c>
      <c r="F260" s="335"/>
      <c r="G260" s="335"/>
      <c r="H260" s="335"/>
      <c r="I260" s="335"/>
      <c r="J260" s="335"/>
      <c r="K260" s="335"/>
      <c r="L260" s="335"/>
      <c r="M260" s="82" t="s">
        <v>3880</v>
      </c>
      <c r="N260" s="57">
        <v>3679.4724409448822</v>
      </c>
      <c r="O260" s="30">
        <v>3679.4724409448822</v>
      </c>
      <c r="P260" s="29" t="s">
        <v>3458</v>
      </c>
      <c r="Q260" s="29"/>
      <c r="R260" s="104" t="s">
        <v>3569</v>
      </c>
      <c r="S260" s="103" t="s">
        <v>4324</v>
      </c>
      <c r="T260" s="403">
        <v>15480</v>
      </c>
      <c r="U260" s="403">
        <v>5000</v>
      </c>
      <c r="V260" s="123" t="s">
        <v>1</v>
      </c>
      <c r="W260" s="336" t="s">
        <v>0</v>
      </c>
      <c r="X260" s="123"/>
      <c r="Y260" s="337"/>
      <c r="Z260" s="87">
        <v>1</v>
      </c>
      <c r="AA260" s="88"/>
      <c r="AB260" s="88"/>
      <c r="AC260" s="88"/>
      <c r="AD260" s="90"/>
      <c r="AE260" s="90"/>
      <c r="AF260" s="136"/>
      <c r="AG260" s="338"/>
      <c r="AH260" s="338"/>
      <c r="AI260" s="339"/>
      <c r="AJ260" s="339"/>
      <c r="AK260" s="91"/>
      <c r="AL260" s="92"/>
      <c r="AM260" s="93" t="s">
        <v>4121</v>
      </c>
      <c r="AN260" s="340"/>
      <c r="AO260" s="341"/>
      <c r="AP260" s="336"/>
      <c r="AQ260" s="342"/>
      <c r="AR260" s="343"/>
      <c r="AS260" s="342"/>
      <c r="AT260" s="94"/>
      <c r="AU260" s="341"/>
      <c r="AV260" s="136"/>
      <c r="AW260" s="339"/>
      <c r="AY260" s="30">
        <v>3679.4724409448822</v>
      </c>
      <c r="AZ260" s="31">
        <f t="shared" ref="AZ260:AZ323" si="4">-AY260+O260</f>
        <v>0</v>
      </c>
    </row>
    <row r="261" spans="1:52" ht="12.75" customHeight="1">
      <c r="A261">
        <v>258</v>
      </c>
      <c r="B261" s="29" t="s">
        <v>6336</v>
      </c>
      <c r="C261" s="104" t="s">
        <v>4325</v>
      </c>
      <c r="D261" s="29" t="s">
        <v>1398</v>
      </c>
      <c r="E261" s="29" t="s">
        <v>2427</v>
      </c>
      <c r="F261" s="335"/>
      <c r="G261" s="335"/>
      <c r="H261" s="335"/>
      <c r="I261" s="335"/>
      <c r="J261" s="335"/>
      <c r="K261" s="335"/>
      <c r="L261" s="335"/>
      <c r="M261" s="82" t="s">
        <v>3880</v>
      </c>
      <c r="N261" s="57">
        <v>3937.748031496063</v>
      </c>
      <c r="O261" s="30">
        <v>3937.748031496063</v>
      </c>
      <c r="P261" s="29" t="s">
        <v>3860</v>
      </c>
      <c r="Q261" s="29"/>
      <c r="R261" s="104" t="s">
        <v>4325</v>
      </c>
      <c r="S261" s="103" t="s">
        <v>4326</v>
      </c>
      <c r="T261" s="403">
        <v>16310</v>
      </c>
      <c r="U261" s="403">
        <v>7000</v>
      </c>
      <c r="V261" s="123" t="s">
        <v>1</v>
      </c>
      <c r="W261" s="336" t="s">
        <v>0</v>
      </c>
      <c r="X261" s="123"/>
      <c r="Y261" s="337"/>
      <c r="Z261" s="87">
        <v>1</v>
      </c>
      <c r="AA261" s="88"/>
      <c r="AB261" s="88"/>
      <c r="AC261" s="88"/>
      <c r="AD261" s="90"/>
      <c r="AE261" s="90"/>
      <c r="AF261" s="136"/>
      <c r="AG261" s="338"/>
      <c r="AH261" s="338"/>
      <c r="AI261" s="339"/>
      <c r="AJ261" s="339"/>
      <c r="AK261" s="91"/>
      <c r="AL261" s="92"/>
      <c r="AM261" s="93"/>
      <c r="AN261" s="340"/>
      <c r="AO261" s="341"/>
      <c r="AP261" s="336"/>
      <c r="AQ261" s="342"/>
      <c r="AR261" s="343"/>
      <c r="AS261" s="342"/>
      <c r="AT261" s="94"/>
      <c r="AU261" s="341"/>
      <c r="AV261" s="136"/>
      <c r="AW261" s="339"/>
      <c r="AY261" s="30">
        <v>3937.748031496063</v>
      </c>
      <c r="AZ261" s="31">
        <f t="shared" si="4"/>
        <v>0</v>
      </c>
    </row>
    <row r="262" spans="1:52" ht="12.75" customHeight="1">
      <c r="A262">
        <v>259</v>
      </c>
      <c r="B262" s="29" t="s">
        <v>6337</v>
      </c>
      <c r="C262" s="104" t="s">
        <v>3740</v>
      </c>
      <c r="D262" s="29" t="s">
        <v>1400</v>
      </c>
      <c r="E262" s="29" t="s">
        <v>2425</v>
      </c>
      <c r="F262" s="335"/>
      <c r="G262" s="335"/>
      <c r="H262" s="335"/>
      <c r="I262" s="335"/>
      <c r="J262" s="335"/>
      <c r="K262" s="335"/>
      <c r="L262" s="335"/>
      <c r="M262" s="82" t="s">
        <v>3880</v>
      </c>
      <c r="N262" s="57">
        <v>4168.5196850393704</v>
      </c>
      <c r="O262" s="30">
        <v>4168.5196850393704</v>
      </c>
      <c r="P262" s="29" t="s">
        <v>3455</v>
      </c>
      <c r="Q262" s="29"/>
      <c r="R262" s="104" t="s">
        <v>3740</v>
      </c>
      <c r="S262" s="104" t="s">
        <v>4327</v>
      </c>
      <c r="T262" s="403">
        <v>15065</v>
      </c>
      <c r="U262" s="403">
        <v>6500</v>
      </c>
      <c r="V262" s="123" t="s">
        <v>1</v>
      </c>
      <c r="W262" s="336" t="s">
        <v>0</v>
      </c>
      <c r="X262" s="123"/>
      <c r="Y262" s="337"/>
      <c r="Z262" s="87">
        <v>1</v>
      </c>
      <c r="AA262" s="88"/>
      <c r="AB262" s="88"/>
      <c r="AC262" s="88"/>
      <c r="AD262" s="90"/>
      <c r="AE262" s="90"/>
      <c r="AF262" s="136"/>
      <c r="AG262" s="338"/>
      <c r="AH262" s="338"/>
      <c r="AI262" s="339"/>
      <c r="AJ262" s="339"/>
      <c r="AK262" s="91"/>
      <c r="AL262" s="92"/>
      <c r="AM262" s="93"/>
      <c r="AN262" s="340"/>
      <c r="AO262" s="341"/>
      <c r="AP262" s="336"/>
      <c r="AQ262" s="342"/>
      <c r="AR262" s="343"/>
      <c r="AS262" s="342"/>
      <c r="AT262" s="94"/>
      <c r="AU262" s="341"/>
      <c r="AV262" s="136"/>
      <c r="AW262" s="339"/>
      <c r="AY262" s="30">
        <v>4168.5196850393704</v>
      </c>
      <c r="AZ262" s="31">
        <f t="shared" si="4"/>
        <v>0</v>
      </c>
    </row>
    <row r="263" spans="1:52" ht="12.75" customHeight="1">
      <c r="A263">
        <v>260</v>
      </c>
      <c r="B263" s="29" t="s">
        <v>6451</v>
      </c>
      <c r="C263" s="104" t="s">
        <v>3575</v>
      </c>
      <c r="D263" s="29" t="s">
        <v>1631</v>
      </c>
      <c r="E263" s="29" t="s">
        <v>2194</v>
      </c>
      <c r="F263" s="335"/>
      <c r="G263" s="335"/>
      <c r="H263" s="335"/>
      <c r="I263" s="335"/>
      <c r="J263" s="335"/>
      <c r="K263" s="335"/>
      <c r="L263" s="335"/>
      <c r="M263" s="82" t="s">
        <v>3880</v>
      </c>
      <c r="N263" s="57">
        <v>10321.444881889764</v>
      </c>
      <c r="O263" s="30">
        <v>10321.444881889764</v>
      </c>
      <c r="P263" s="29" t="s">
        <v>3858</v>
      </c>
      <c r="Q263" s="29"/>
      <c r="R263" s="104" t="s">
        <v>3575</v>
      </c>
      <c r="S263" s="103" t="s">
        <v>4328</v>
      </c>
      <c r="T263" s="403">
        <v>15065</v>
      </c>
      <c r="U263" s="403">
        <v>5500</v>
      </c>
      <c r="V263" s="123" t="s">
        <v>1</v>
      </c>
      <c r="W263" s="336" t="s">
        <v>0</v>
      </c>
      <c r="X263" s="123"/>
      <c r="Y263" s="337"/>
      <c r="Z263" s="87">
        <v>1</v>
      </c>
      <c r="AA263" s="88"/>
      <c r="AB263" s="88"/>
      <c r="AC263" s="88"/>
      <c r="AD263" s="90"/>
      <c r="AE263" s="90"/>
      <c r="AF263" s="136"/>
      <c r="AG263" s="338"/>
      <c r="AH263" s="338"/>
      <c r="AI263" s="339"/>
      <c r="AJ263" s="339"/>
      <c r="AK263" s="91"/>
      <c r="AL263" s="92"/>
      <c r="AM263" s="93" t="s">
        <v>4489</v>
      </c>
      <c r="AN263" s="340"/>
      <c r="AO263" s="341"/>
      <c r="AP263" s="336"/>
      <c r="AQ263" s="342"/>
      <c r="AR263" s="343"/>
      <c r="AS263" s="342"/>
      <c r="AT263" s="94"/>
      <c r="AU263" s="341"/>
      <c r="AV263" s="136"/>
      <c r="AW263" s="339"/>
      <c r="AY263" s="30">
        <v>10321.444881889764</v>
      </c>
      <c r="AZ263" s="31">
        <f t="shared" si="4"/>
        <v>0</v>
      </c>
    </row>
    <row r="264" spans="1:52" ht="12.75" customHeight="1">
      <c r="A264">
        <v>261</v>
      </c>
      <c r="B264" s="29" t="s">
        <v>6338</v>
      </c>
      <c r="C264" s="104" t="s">
        <v>3734</v>
      </c>
      <c r="D264" s="29" t="s">
        <v>1415</v>
      </c>
      <c r="E264" s="29" t="s">
        <v>2410</v>
      </c>
      <c r="F264" s="335"/>
      <c r="G264" s="335"/>
      <c r="H264" s="335"/>
      <c r="I264" s="335"/>
      <c r="J264" s="335"/>
      <c r="K264" s="335"/>
      <c r="L264" s="335"/>
      <c r="M264" s="82" t="s">
        <v>3880</v>
      </c>
      <c r="N264" s="57">
        <v>3439.787401574803</v>
      </c>
      <c r="O264" s="30">
        <v>3439.787401574803</v>
      </c>
      <c r="P264" s="29" t="s">
        <v>3458</v>
      </c>
      <c r="Q264" s="29"/>
      <c r="R264" s="104" t="s">
        <v>3734</v>
      </c>
      <c r="S264" s="103" t="s">
        <v>4329</v>
      </c>
      <c r="T264" s="403">
        <v>15480</v>
      </c>
      <c r="U264" s="403">
        <v>6000</v>
      </c>
      <c r="V264" s="123" t="s">
        <v>1</v>
      </c>
      <c r="W264" s="336" t="s">
        <v>0</v>
      </c>
      <c r="X264" s="123"/>
      <c r="Y264" s="337"/>
      <c r="Z264" s="87">
        <v>1</v>
      </c>
      <c r="AA264" s="88"/>
      <c r="AB264" s="88"/>
      <c r="AC264" s="88"/>
      <c r="AD264" s="90"/>
      <c r="AE264" s="90"/>
      <c r="AF264" s="136"/>
      <c r="AG264" s="338"/>
      <c r="AH264" s="338"/>
      <c r="AI264" s="339"/>
      <c r="AJ264" s="339"/>
      <c r="AK264" s="91"/>
      <c r="AL264" s="92"/>
      <c r="AM264" s="93"/>
      <c r="AN264" s="340"/>
      <c r="AO264" s="341"/>
      <c r="AP264" s="336"/>
      <c r="AQ264" s="342"/>
      <c r="AR264" s="343"/>
      <c r="AS264" s="342"/>
      <c r="AT264" s="94"/>
      <c r="AU264" s="341"/>
      <c r="AV264" s="136"/>
      <c r="AW264" s="339"/>
      <c r="AY264" s="30">
        <v>3439.787401574803</v>
      </c>
      <c r="AZ264" s="31">
        <f t="shared" si="4"/>
        <v>0</v>
      </c>
    </row>
    <row r="265" spans="1:52" ht="12.75" customHeight="1">
      <c r="A265">
        <v>262</v>
      </c>
      <c r="B265" s="29" t="s">
        <v>6344</v>
      </c>
      <c r="C265" s="104" t="s">
        <v>41</v>
      </c>
      <c r="D265" s="29" t="s">
        <v>1449</v>
      </c>
      <c r="E265" s="29" t="s">
        <v>2376</v>
      </c>
      <c r="F265" s="335"/>
      <c r="G265" s="335"/>
      <c r="H265" s="335"/>
      <c r="I265" s="335"/>
      <c r="J265" s="335"/>
      <c r="K265" s="335"/>
      <c r="L265" s="335"/>
      <c r="M265" s="82" t="s">
        <v>3880</v>
      </c>
      <c r="N265" s="57">
        <v>4567.9094488188975</v>
      </c>
      <c r="O265" s="30">
        <v>4567.9094488188975</v>
      </c>
      <c r="P265" s="29" t="s">
        <v>3858</v>
      </c>
      <c r="Q265" s="29"/>
      <c r="R265" s="104" t="s">
        <v>41</v>
      </c>
      <c r="S265" s="103" t="s">
        <v>4330</v>
      </c>
      <c r="T265" s="403">
        <v>15480</v>
      </c>
      <c r="U265" s="403">
        <v>3000</v>
      </c>
      <c r="V265" s="123" t="s">
        <v>1</v>
      </c>
      <c r="W265" s="336" t="s">
        <v>0</v>
      </c>
      <c r="X265" s="123"/>
      <c r="Y265" s="337"/>
      <c r="Z265" s="87">
        <v>1</v>
      </c>
      <c r="AA265" s="88"/>
      <c r="AB265" s="88"/>
      <c r="AC265" s="88"/>
      <c r="AD265" s="90"/>
      <c r="AE265" s="90"/>
      <c r="AF265" s="136"/>
      <c r="AG265" s="338"/>
      <c r="AH265" s="338"/>
      <c r="AI265" s="339"/>
      <c r="AJ265" s="339"/>
      <c r="AK265" s="91"/>
      <c r="AL265" s="92"/>
      <c r="AM265" s="93"/>
      <c r="AN265" s="340"/>
      <c r="AO265" s="341"/>
      <c r="AP265" s="336"/>
      <c r="AQ265" s="342"/>
      <c r="AR265" s="343"/>
      <c r="AS265" s="342"/>
      <c r="AT265" s="94"/>
      <c r="AU265" s="341"/>
      <c r="AV265" s="136"/>
      <c r="AW265" s="339"/>
      <c r="AY265" s="30">
        <v>4567.9094488188975</v>
      </c>
      <c r="AZ265" s="31">
        <f t="shared" si="4"/>
        <v>0</v>
      </c>
    </row>
    <row r="266" spans="1:52" ht="12.75" customHeight="1">
      <c r="A266">
        <v>263</v>
      </c>
      <c r="B266" s="29" t="s">
        <v>6340</v>
      </c>
      <c r="C266" s="104" t="s">
        <v>3576</v>
      </c>
      <c r="D266" s="29" t="s">
        <v>1413</v>
      </c>
      <c r="E266" s="29" t="s">
        <v>2412</v>
      </c>
      <c r="F266" s="335"/>
      <c r="G266" s="335"/>
      <c r="H266" s="335"/>
      <c r="I266" s="335"/>
      <c r="J266" s="335"/>
      <c r="K266" s="335"/>
      <c r="L266" s="335"/>
      <c r="M266" s="82" t="s">
        <v>3880</v>
      </c>
      <c r="N266" s="57">
        <v>3573.7362204724413</v>
      </c>
      <c r="O266" s="30">
        <v>3573.7362204724413</v>
      </c>
      <c r="P266" s="29" t="s">
        <v>3458</v>
      </c>
      <c r="Q266" s="29"/>
      <c r="R266" s="104" t="s">
        <v>3576</v>
      </c>
      <c r="S266" s="103" t="s">
        <v>4331</v>
      </c>
      <c r="T266" s="403">
        <v>15480</v>
      </c>
      <c r="U266" s="403">
        <v>7000</v>
      </c>
      <c r="V266" s="123" t="s">
        <v>1</v>
      </c>
      <c r="W266" s="336" t="s">
        <v>0</v>
      </c>
      <c r="X266" s="123"/>
      <c r="Y266" s="337"/>
      <c r="Z266" s="87">
        <v>1</v>
      </c>
      <c r="AA266" s="88"/>
      <c r="AB266" s="88"/>
      <c r="AC266" s="88"/>
      <c r="AD266" s="90"/>
      <c r="AE266" s="90"/>
      <c r="AF266" s="136"/>
      <c r="AG266" s="338"/>
      <c r="AH266" s="338"/>
      <c r="AI266" s="339"/>
      <c r="AJ266" s="339"/>
      <c r="AK266" s="91"/>
      <c r="AL266" s="92"/>
      <c r="AM266" s="93"/>
      <c r="AN266" s="340"/>
      <c r="AO266" s="341"/>
      <c r="AP266" s="336"/>
      <c r="AQ266" s="342"/>
      <c r="AR266" s="343"/>
      <c r="AS266" s="342"/>
      <c r="AT266" s="94"/>
      <c r="AU266" s="341"/>
      <c r="AV266" s="136"/>
      <c r="AW266" s="339"/>
      <c r="AY266" s="30">
        <v>3573.7362204724413</v>
      </c>
      <c r="AZ266" s="31">
        <f t="shared" si="4"/>
        <v>0</v>
      </c>
    </row>
    <row r="267" spans="1:52" ht="12.75" customHeight="1">
      <c r="A267">
        <v>264</v>
      </c>
      <c r="B267" s="29" t="s">
        <v>6341</v>
      </c>
      <c r="C267" s="104" t="s">
        <v>3568</v>
      </c>
      <c r="D267" s="29" t="s">
        <v>1228</v>
      </c>
      <c r="E267" s="29" t="s">
        <v>2597</v>
      </c>
      <c r="F267" s="335"/>
      <c r="G267" s="335"/>
      <c r="H267" s="335"/>
      <c r="I267" s="335"/>
      <c r="J267" s="335"/>
      <c r="K267" s="335"/>
      <c r="L267" s="335"/>
      <c r="M267" s="82" t="s">
        <v>3880</v>
      </c>
      <c r="N267" s="57">
        <v>4819.7992125984256</v>
      </c>
      <c r="O267" s="30">
        <v>4819.7992125984256</v>
      </c>
      <c r="P267" s="29" t="s">
        <v>3457</v>
      </c>
      <c r="Q267" s="29"/>
      <c r="R267" s="104" t="s">
        <v>3568</v>
      </c>
      <c r="S267" s="103" t="s">
        <v>4332</v>
      </c>
      <c r="T267" s="403">
        <v>15895</v>
      </c>
      <c r="U267" s="403">
        <v>4500</v>
      </c>
      <c r="V267" s="123" t="s">
        <v>1</v>
      </c>
      <c r="W267" s="336" t="s">
        <v>0</v>
      </c>
      <c r="X267" s="123"/>
      <c r="Y267" s="337"/>
      <c r="Z267" s="87">
        <v>1</v>
      </c>
      <c r="AA267" s="88"/>
      <c r="AB267" s="88"/>
      <c r="AC267" s="88"/>
      <c r="AD267" s="90"/>
      <c r="AE267" s="90"/>
      <c r="AF267" s="136"/>
      <c r="AG267" s="338"/>
      <c r="AH267" s="338"/>
      <c r="AI267" s="339"/>
      <c r="AJ267" s="339"/>
      <c r="AK267" s="91"/>
      <c r="AL267" s="92"/>
      <c r="AM267" s="93"/>
      <c r="AN267" s="340"/>
      <c r="AO267" s="341"/>
      <c r="AP267" s="336"/>
      <c r="AQ267" s="342"/>
      <c r="AR267" s="343"/>
      <c r="AS267" s="342"/>
      <c r="AT267" s="94"/>
      <c r="AU267" s="341"/>
      <c r="AV267" s="136"/>
      <c r="AW267" s="339"/>
      <c r="AY267" s="30">
        <v>4819.7992125984256</v>
      </c>
      <c r="AZ267" s="31">
        <f t="shared" si="4"/>
        <v>0</v>
      </c>
    </row>
    <row r="268" spans="1:52" ht="12.75" customHeight="1">
      <c r="A268">
        <v>265</v>
      </c>
      <c r="B268" s="29" t="s">
        <v>6342</v>
      </c>
      <c r="C268" s="104" t="s">
        <v>4333</v>
      </c>
      <c r="D268" s="29" t="s">
        <v>1444</v>
      </c>
      <c r="E268" s="29" t="s">
        <v>2381</v>
      </c>
      <c r="F268" s="335"/>
      <c r="G268" s="335"/>
      <c r="H268" s="335"/>
      <c r="I268" s="335"/>
      <c r="J268" s="335"/>
      <c r="K268" s="335"/>
      <c r="L268" s="335"/>
      <c r="M268" s="82" t="s">
        <v>3880</v>
      </c>
      <c r="N268" s="57">
        <v>4121.8582677165359</v>
      </c>
      <c r="O268" s="30">
        <v>4121.8582677165359</v>
      </c>
      <c r="P268" s="29" t="s">
        <v>3456</v>
      </c>
      <c r="Q268" s="29"/>
      <c r="R268" s="104" t="s">
        <v>4333</v>
      </c>
      <c r="S268" s="103" t="s">
        <v>4334</v>
      </c>
      <c r="T268" s="403">
        <v>15895</v>
      </c>
      <c r="U268" s="403">
        <v>7500</v>
      </c>
      <c r="V268" s="123" t="s">
        <v>1</v>
      </c>
      <c r="W268" s="336" t="s">
        <v>0</v>
      </c>
      <c r="X268" s="123"/>
      <c r="Y268" s="337"/>
      <c r="Z268" s="87">
        <v>1</v>
      </c>
      <c r="AA268" s="88"/>
      <c r="AB268" s="88"/>
      <c r="AC268" s="88"/>
      <c r="AD268" s="90"/>
      <c r="AE268" s="90"/>
      <c r="AF268" s="136"/>
      <c r="AG268" s="338"/>
      <c r="AH268" s="338"/>
      <c r="AI268" s="339"/>
      <c r="AJ268" s="339"/>
      <c r="AK268" s="91"/>
      <c r="AL268" s="92"/>
      <c r="AM268" s="93"/>
      <c r="AN268" s="340"/>
      <c r="AO268" s="341"/>
      <c r="AP268" s="336"/>
      <c r="AQ268" s="342"/>
      <c r="AR268" s="343"/>
      <c r="AS268" s="342"/>
      <c r="AT268" s="94"/>
      <c r="AU268" s="341"/>
      <c r="AV268" s="136"/>
      <c r="AW268" s="339"/>
      <c r="AY268" s="30">
        <v>4121.8582677165359</v>
      </c>
      <c r="AZ268" s="31">
        <f t="shared" si="4"/>
        <v>0</v>
      </c>
    </row>
    <row r="269" spans="1:52" ht="12.75" customHeight="1">
      <c r="A269">
        <v>266</v>
      </c>
      <c r="B269" s="29" t="s">
        <v>6343</v>
      </c>
      <c r="C269" s="104" t="s">
        <v>4335</v>
      </c>
      <c r="D269" s="29" t="s">
        <v>1403</v>
      </c>
      <c r="E269" s="29" t="s">
        <v>2422</v>
      </c>
      <c r="F269" s="335"/>
      <c r="G269" s="335"/>
      <c r="H269" s="335"/>
      <c r="I269" s="335"/>
      <c r="J269" s="335"/>
      <c r="K269" s="335"/>
      <c r="L269" s="335"/>
      <c r="M269" s="82" t="s">
        <v>3880</v>
      </c>
      <c r="N269" s="57">
        <v>4201.858267716535</v>
      </c>
      <c r="O269" s="30">
        <v>4201.858267716535</v>
      </c>
      <c r="P269" s="29" t="s">
        <v>3455</v>
      </c>
      <c r="Q269" s="29"/>
      <c r="R269" s="104" t="s">
        <v>4335</v>
      </c>
      <c r="S269" s="103" t="s">
        <v>4336</v>
      </c>
      <c r="T269" s="403">
        <v>15065</v>
      </c>
      <c r="U269" s="403">
        <v>7500</v>
      </c>
      <c r="V269" s="123" t="s">
        <v>1</v>
      </c>
      <c r="W269" s="336" t="s">
        <v>0</v>
      </c>
      <c r="X269" s="123"/>
      <c r="Y269" s="337"/>
      <c r="Z269" s="87">
        <v>1</v>
      </c>
      <c r="AA269" s="88"/>
      <c r="AB269" s="88"/>
      <c r="AC269" s="88"/>
      <c r="AD269" s="90"/>
      <c r="AE269" s="90"/>
      <c r="AF269" s="136"/>
      <c r="AG269" s="338"/>
      <c r="AH269" s="338"/>
      <c r="AI269" s="339"/>
      <c r="AJ269" s="339"/>
      <c r="AK269" s="91"/>
      <c r="AL269" s="92"/>
      <c r="AM269" s="93"/>
      <c r="AN269" s="340"/>
      <c r="AO269" s="341"/>
      <c r="AP269" s="336"/>
      <c r="AQ269" s="342"/>
      <c r="AR269" s="343"/>
      <c r="AS269" s="342"/>
      <c r="AT269" s="94"/>
      <c r="AU269" s="341"/>
      <c r="AV269" s="136"/>
      <c r="AW269" s="339"/>
      <c r="AY269" s="30">
        <v>4201.858267716535</v>
      </c>
      <c r="AZ269" s="31">
        <f t="shared" si="4"/>
        <v>0</v>
      </c>
    </row>
    <row r="270" spans="1:52" ht="12.75" customHeight="1">
      <c r="A270">
        <v>267</v>
      </c>
      <c r="B270" s="29" t="s">
        <v>6345</v>
      </c>
      <c r="C270" s="104" t="s">
        <v>4337</v>
      </c>
      <c r="D270" s="29" t="s">
        <v>1327</v>
      </c>
      <c r="E270" s="29" t="s">
        <v>2498</v>
      </c>
      <c r="F270" s="335"/>
      <c r="G270" s="335"/>
      <c r="H270" s="335"/>
      <c r="I270" s="335"/>
      <c r="J270" s="335"/>
      <c r="K270" s="335"/>
      <c r="L270" s="335"/>
      <c r="M270" s="82" t="s">
        <v>3880</v>
      </c>
      <c r="N270" s="57">
        <v>3700.4015748031497</v>
      </c>
      <c r="O270" s="30">
        <v>3700.4015748031497</v>
      </c>
      <c r="P270" s="29" t="s">
        <v>3861</v>
      </c>
      <c r="Q270" s="29"/>
      <c r="R270" s="104" t="s">
        <v>4337</v>
      </c>
      <c r="S270" s="103" t="s">
        <v>4338</v>
      </c>
      <c r="T270" s="403">
        <v>16310</v>
      </c>
      <c r="U270" s="403">
        <v>2000</v>
      </c>
      <c r="V270" s="123" t="s">
        <v>1</v>
      </c>
      <c r="W270" s="336" t="s">
        <v>0</v>
      </c>
      <c r="X270" s="123"/>
      <c r="Y270" s="337"/>
      <c r="Z270" s="87">
        <v>1</v>
      </c>
      <c r="AA270" s="88"/>
      <c r="AB270" s="88"/>
      <c r="AC270" s="88"/>
      <c r="AD270" s="90"/>
      <c r="AE270" s="90"/>
      <c r="AF270" s="136"/>
      <c r="AG270" s="338"/>
      <c r="AH270" s="338"/>
      <c r="AI270" s="339"/>
      <c r="AJ270" s="339"/>
      <c r="AK270" s="91"/>
      <c r="AL270" s="92"/>
      <c r="AM270" s="93"/>
      <c r="AN270" s="340"/>
      <c r="AO270" s="341"/>
      <c r="AP270" s="336"/>
      <c r="AQ270" s="342"/>
      <c r="AR270" s="343"/>
      <c r="AS270" s="342"/>
      <c r="AT270" s="94"/>
      <c r="AU270" s="341"/>
      <c r="AV270" s="136"/>
      <c r="AW270" s="339"/>
      <c r="AY270" s="30">
        <v>3700.4015748031497</v>
      </c>
      <c r="AZ270" s="31">
        <f t="shared" si="4"/>
        <v>0</v>
      </c>
    </row>
    <row r="271" spans="1:52" ht="12.75" customHeight="1">
      <c r="A271">
        <v>268</v>
      </c>
      <c r="B271" s="29" t="s">
        <v>6346</v>
      </c>
      <c r="C271" s="104" t="s">
        <v>4339</v>
      </c>
      <c r="D271" s="29" t="s">
        <v>1230</v>
      </c>
      <c r="E271" s="29" t="s">
        <v>2595</v>
      </c>
      <c r="F271" s="335"/>
      <c r="G271" s="335"/>
      <c r="H271" s="335"/>
      <c r="I271" s="335"/>
      <c r="J271" s="335"/>
      <c r="K271" s="335"/>
      <c r="L271" s="335"/>
      <c r="M271" s="82" t="s">
        <v>3880</v>
      </c>
      <c r="N271" s="57">
        <v>4941.8858267716532</v>
      </c>
      <c r="O271" s="30">
        <v>4941.8858267716532</v>
      </c>
      <c r="P271" s="29" t="s">
        <v>3457</v>
      </c>
      <c r="Q271" s="29"/>
      <c r="R271" s="104" t="s">
        <v>4339</v>
      </c>
      <c r="S271" s="103" t="s">
        <v>4340</v>
      </c>
      <c r="T271" s="403">
        <v>15895</v>
      </c>
      <c r="U271" s="403">
        <v>2500</v>
      </c>
      <c r="V271" s="123" t="s">
        <v>1</v>
      </c>
      <c r="W271" s="336" t="s">
        <v>0</v>
      </c>
      <c r="X271" s="123"/>
      <c r="Y271" s="337"/>
      <c r="Z271" s="87">
        <v>1</v>
      </c>
      <c r="AA271" s="88"/>
      <c r="AB271" s="88"/>
      <c r="AC271" s="88"/>
      <c r="AD271" s="90"/>
      <c r="AE271" s="90"/>
      <c r="AF271" s="136"/>
      <c r="AG271" s="338"/>
      <c r="AH271" s="338"/>
      <c r="AI271" s="339"/>
      <c r="AJ271" s="339"/>
      <c r="AK271" s="91"/>
      <c r="AL271" s="92"/>
      <c r="AM271" s="93"/>
      <c r="AN271" s="340"/>
      <c r="AO271" s="341"/>
      <c r="AP271" s="336"/>
      <c r="AQ271" s="342"/>
      <c r="AR271" s="343"/>
      <c r="AS271" s="342"/>
      <c r="AT271" s="94"/>
      <c r="AU271" s="341"/>
      <c r="AV271" s="136"/>
      <c r="AW271" s="339"/>
      <c r="AY271" s="30">
        <v>4941.8858267716532</v>
      </c>
      <c r="AZ271" s="31">
        <f t="shared" si="4"/>
        <v>0</v>
      </c>
    </row>
    <row r="272" spans="1:52" ht="12.75" customHeight="1">
      <c r="A272">
        <v>269</v>
      </c>
      <c r="B272" s="29" t="s">
        <v>6347</v>
      </c>
      <c r="C272" s="104" t="s">
        <v>120</v>
      </c>
      <c r="D272" s="29" t="s">
        <v>1434</v>
      </c>
      <c r="E272" s="29" t="s">
        <v>2391</v>
      </c>
      <c r="F272" s="335"/>
      <c r="G272" s="335"/>
      <c r="H272" s="335"/>
      <c r="I272" s="335"/>
      <c r="J272" s="335"/>
      <c r="K272" s="335"/>
      <c r="L272" s="335"/>
      <c r="M272" s="82" t="s">
        <v>3880</v>
      </c>
      <c r="N272" s="57">
        <v>3705.0157480314961</v>
      </c>
      <c r="O272" s="30">
        <v>3705.0157480314961</v>
      </c>
      <c r="P272" s="29" t="s">
        <v>3458</v>
      </c>
      <c r="Q272" s="29"/>
      <c r="R272" s="104" t="s">
        <v>120</v>
      </c>
      <c r="S272" s="103" t="s">
        <v>4341</v>
      </c>
      <c r="T272" s="403">
        <v>15480</v>
      </c>
      <c r="U272" s="403">
        <v>4000</v>
      </c>
      <c r="V272" s="123" t="s">
        <v>1</v>
      </c>
      <c r="W272" s="336" t="s">
        <v>0</v>
      </c>
      <c r="X272" s="123"/>
      <c r="Y272" s="337"/>
      <c r="Z272" s="87">
        <v>1</v>
      </c>
      <c r="AA272" s="88"/>
      <c r="AB272" s="88"/>
      <c r="AC272" s="88"/>
      <c r="AD272" s="90"/>
      <c r="AE272" s="90"/>
      <c r="AF272" s="136"/>
      <c r="AG272" s="338"/>
      <c r="AH272" s="338"/>
      <c r="AI272" s="339"/>
      <c r="AJ272" s="339"/>
      <c r="AK272" s="91"/>
      <c r="AL272" s="92"/>
      <c r="AM272" s="93"/>
      <c r="AN272" s="340"/>
      <c r="AO272" s="341"/>
      <c r="AP272" s="336"/>
      <c r="AQ272" s="342"/>
      <c r="AR272" s="343"/>
      <c r="AS272" s="342"/>
      <c r="AT272" s="94"/>
      <c r="AU272" s="341"/>
      <c r="AV272" s="136"/>
      <c r="AW272" s="339"/>
      <c r="AY272" s="30">
        <v>3705.0157480314961</v>
      </c>
      <c r="AZ272" s="31">
        <f t="shared" si="4"/>
        <v>0</v>
      </c>
    </row>
    <row r="273" spans="1:52" ht="12.75" customHeight="1">
      <c r="A273">
        <v>270</v>
      </c>
      <c r="B273" s="29" t="s">
        <v>6430</v>
      </c>
      <c r="C273" s="104" t="s">
        <v>123</v>
      </c>
      <c r="D273" s="29" t="s">
        <v>1295</v>
      </c>
      <c r="E273" s="29" t="s">
        <v>2530</v>
      </c>
      <c r="F273" s="335"/>
      <c r="G273" s="335"/>
      <c r="H273" s="335"/>
      <c r="I273" s="335"/>
      <c r="J273" s="335"/>
      <c r="K273" s="335"/>
      <c r="L273" s="335"/>
      <c r="M273" s="82" t="s">
        <v>3880</v>
      </c>
      <c r="N273" s="57">
        <v>3268.8818897637798</v>
      </c>
      <c r="O273" s="30">
        <v>3268.8818897637798</v>
      </c>
      <c r="P273" s="29" t="s">
        <v>3860</v>
      </c>
      <c r="Q273" s="29"/>
      <c r="R273" s="104" t="s">
        <v>123</v>
      </c>
      <c r="S273" s="103" t="s">
        <v>4342</v>
      </c>
      <c r="T273" s="403">
        <v>15895</v>
      </c>
      <c r="U273" s="403">
        <v>3500</v>
      </c>
      <c r="V273" s="123" t="s">
        <v>1</v>
      </c>
      <c r="W273" s="336" t="s">
        <v>0</v>
      </c>
      <c r="X273" s="123" t="s">
        <v>4120</v>
      </c>
      <c r="Y273" s="337"/>
      <c r="Z273" s="87">
        <v>1</v>
      </c>
      <c r="AA273" s="88"/>
      <c r="AB273" s="88"/>
      <c r="AC273" s="88"/>
      <c r="AD273" s="90"/>
      <c r="AE273" s="90"/>
      <c r="AF273" s="136"/>
      <c r="AG273" s="338"/>
      <c r="AH273" s="338"/>
      <c r="AI273" s="339"/>
      <c r="AJ273" s="339"/>
      <c r="AK273" s="91"/>
      <c r="AL273" s="92"/>
      <c r="AM273" s="93" t="s">
        <v>4121</v>
      </c>
      <c r="AN273" s="340"/>
      <c r="AO273" s="341"/>
      <c r="AP273" s="336"/>
      <c r="AQ273" s="342"/>
      <c r="AR273" s="343"/>
      <c r="AS273" s="342"/>
      <c r="AT273" s="94"/>
      <c r="AU273" s="341"/>
      <c r="AV273" s="136"/>
      <c r="AW273" s="339"/>
      <c r="AY273" s="30">
        <v>3268.8818897637798</v>
      </c>
      <c r="AZ273" s="31">
        <f t="shared" si="4"/>
        <v>0</v>
      </c>
    </row>
    <row r="274" spans="1:52" ht="12.75" customHeight="1">
      <c r="A274">
        <v>271</v>
      </c>
      <c r="B274" s="29" t="s">
        <v>6431</v>
      </c>
      <c r="C274" s="104" t="s">
        <v>136</v>
      </c>
      <c r="D274" s="29" t="s">
        <v>1297</v>
      </c>
      <c r="E274" s="29" t="s">
        <v>2528</v>
      </c>
      <c r="F274" s="335"/>
      <c r="G274" s="335"/>
      <c r="H274" s="335"/>
      <c r="I274" s="335"/>
      <c r="J274" s="335"/>
      <c r="K274" s="335"/>
      <c r="L274" s="335"/>
      <c r="M274" s="82" t="s">
        <v>3880</v>
      </c>
      <c r="N274" s="57">
        <v>3082.3425196850394</v>
      </c>
      <c r="O274" s="30">
        <v>3082.3425196850394</v>
      </c>
      <c r="P274" s="29" t="s">
        <v>3860</v>
      </c>
      <c r="Q274" s="29"/>
      <c r="R274" s="104" t="s">
        <v>136</v>
      </c>
      <c r="S274" s="103" t="s">
        <v>4343</v>
      </c>
      <c r="T274" s="403">
        <v>16310</v>
      </c>
      <c r="U274" s="403">
        <v>3000</v>
      </c>
      <c r="V274" s="123" t="s">
        <v>1</v>
      </c>
      <c r="W274" s="336" t="s">
        <v>0</v>
      </c>
      <c r="X274" s="123" t="s">
        <v>4120</v>
      </c>
      <c r="Y274" s="337"/>
      <c r="Z274" s="87">
        <v>1</v>
      </c>
      <c r="AA274" s="88"/>
      <c r="AB274" s="88"/>
      <c r="AC274" s="88"/>
      <c r="AD274" s="90"/>
      <c r="AE274" s="90"/>
      <c r="AF274" s="136"/>
      <c r="AG274" s="338"/>
      <c r="AH274" s="338"/>
      <c r="AI274" s="339"/>
      <c r="AJ274" s="339"/>
      <c r="AK274" s="91"/>
      <c r="AL274" s="92"/>
      <c r="AM274" s="93" t="s">
        <v>4121</v>
      </c>
      <c r="AN274" s="340"/>
      <c r="AO274" s="341"/>
      <c r="AP274" s="336"/>
      <c r="AQ274" s="342"/>
      <c r="AR274" s="343"/>
      <c r="AS274" s="342"/>
      <c r="AT274" s="94"/>
      <c r="AU274" s="341"/>
      <c r="AV274" s="136"/>
      <c r="AW274" s="339"/>
      <c r="AY274" s="30">
        <v>3082.3425196850394</v>
      </c>
      <c r="AZ274" s="31">
        <f t="shared" si="4"/>
        <v>0</v>
      </c>
    </row>
    <row r="275" spans="1:52" ht="12.75" customHeight="1">
      <c r="A275">
        <v>272</v>
      </c>
      <c r="B275" s="29" t="s">
        <v>6432</v>
      </c>
      <c r="C275" s="104" t="s">
        <v>4344</v>
      </c>
      <c r="D275" s="29" t="s">
        <v>1296</v>
      </c>
      <c r="E275" s="29" t="s">
        <v>2529</v>
      </c>
      <c r="F275" s="335"/>
      <c r="G275" s="335"/>
      <c r="H275" s="335"/>
      <c r="I275" s="335"/>
      <c r="J275" s="335"/>
      <c r="K275" s="335"/>
      <c r="L275" s="335"/>
      <c r="M275" s="82" t="s">
        <v>3880</v>
      </c>
      <c r="N275" s="57">
        <v>3188.696850393701</v>
      </c>
      <c r="O275" s="30">
        <v>3188.696850393701</v>
      </c>
      <c r="P275" s="29" t="s">
        <v>3860</v>
      </c>
      <c r="Q275" s="29"/>
      <c r="R275" s="104" t="s">
        <v>4344</v>
      </c>
      <c r="S275" s="104" t="s">
        <v>4345</v>
      </c>
      <c r="T275" s="403">
        <v>15480</v>
      </c>
      <c r="U275" s="403">
        <v>2000</v>
      </c>
      <c r="V275" s="123" t="s">
        <v>1</v>
      </c>
      <c r="W275" s="336" t="s">
        <v>0</v>
      </c>
      <c r="X275" s="123" t="s">
        <v>4120</v>
      </c>
      <c r="Y275" s="337"/>
      <c r="Z275" s="87">
        <v>1</v>
      </c>
      <c r="AA275" s="88"/>
      <c r="AB275" s="88"/>
      <c r="AC275" s="88"/>
      <c r="AD275" s="90"/>
      <c r="AE275" s="90"/>
      <c r="AF275" s="136"/>
      <c r="AG275" s="338"/>
      <c r="AH275" s="338"/>
      <c r="AI275" s="339"/>
      <c r="AJ275" s="339"/>
      <c r="AK275" s="91"/>
      <c r="AL275" s="92"/>
      <c r="AM275" s="93" t="s">
        <v>4121</v>
      </c>
      <c r="AN275" s="340"/>
      <c r="AO275" s="341"/>
      <c r="AP275" s="336"/>
      <c r="AQ275" s="342"/>
      <c r="AR275" s="343"/>
      <c r="AS275" s="342"/>
      <c r="AT275" s="94"/>
      <c r="AU275" s="341"/>
      <c r="AV275" s="136"/>
      <c r="AW275" s="339"/>
      <c r="AY275" s="30">
        <v>3188.696850393701</v>
      </c>
      <c r="AZ275" s="31">
        <f t="shared" si="4"/>
        <v>0</v>
      </c>
    </row>
    <row r="276" spans="1:52" ht="12.75" customHeight="1">
      <c r="A276">
        <v>273</v>
      </c>
      <c r="B276" s="29" t="s">
        <v>6433</v>
      </c>
      <c r="C276" s="104" t="s">
        <v>4346</v>
      </c>
      <c r="D276" s="29" t="s">
        <v>1391</v>
      </c>
      <c r="E276" s="29" t="s">
        <v>2434</v>
      </c>
      <c r="F276" s="335"/>
      <c r="G276" s="335"/>
      <c r="H276" s="335"/>
      <c r="I276" s="335"/>
      <c r="J276" s="335"/>
      <c r="K276" s="335"/>
      <c r="L276" s="335"/>
      <c r="M276" s="82" t="s">
        <v>3880</v>
      </c>
      <c r="N276" s="57">
        <v>3368.1574803149606</v>
      </c>
      <c r="O276" s="30">
        <v>3368.1574803149606</v>
      </c>
      <c r="P276" s="29" t="s">
        <v>3860</v>
      </c>
      <c r="Q276" s="29"/>
      <c r="R276" s="104" t="s">
        <v>4346</v>
      </c>
      <c r="S276" s="103" t="s">
        <v>4347</v>
      </c>
      <c r="T276" s="403">
        <v>15895</v>
      </c>
      <c r="U276" s="403">
        <v>6500</v>
      </c>
      <c r="V276" s="123" t="s">
        <v>1</v>
      </c>
      <c r="W276" s="336" t="s">
        <v>0</v>
      </c>
      <c r="X276" s="123" t="s">
        <v>4120</v>
      </c>
      <c r="Y276" s="337"/>
      <c r="Z276" s="87">
        <v>1</v>
      </c>
      <c r="AA276" s="88"/>
      <c r="AB276" s="88"/>
      <c r="AC276" s="88"/>
      <c r="AD276" s="90"/>
      <c r="AE276" s="90"/>
      <c r="AF276" s="136"/>
      <c r="AG276" s="338"/>
      <c r="AH276" s="338"/>
      <c r="AI276" s="339"/>
      <c r="AJ276" s="339"/>
      <c r="AK276" s="91"/>
      <c r="AL276" s="92"/>
      <c r="AM276" s="93" t="s">
        <v>4121</v>
      </c>
      <c r="AN276" s="340"/>
      <c r="AO276" s="341"/>
      <c r="AP276" s="336"/>
      <c r="AQ276" s="342"/>
      <c r="AR276" s="343"/>
      <c r="AS276" s="342"/>
      <c r="AT276" s="94"/>
      <c r="AU276" s="341"/>
      <c r="AV276" s="136"/>
      <c r="AW276" s="339"/>
      <c r="AY276" s="30">
        <v>3368.1574803149606</v>
      </c>
      <c r="AZ276" s="31">
        <f t="shared" si="4"/>
        <v>0</v>
      </c>
    </row>
    <row r="277" spans="1:52" ht="12.75" customHeight="1">
      <c r="A277">
        <v>274</v>
      </c>
      <c r="B277" s="29" t="s">
        <v>6349</v>
      </c>
      <c r="C277" s="104" t="s">
        <v>3451</v>
      </c>
      <c r="D277" s="29" t="s">
        <v>1368</v>
      </c>
      <c r="E277" s="29" t="s">
        <v>2457</v>
      </c>
      <c r="F277" s="335"/>
      <c r="G277" s="335"/>
      <c r="H277" s="335"/>
      <c r="I277" s="335"/>
      <c r="J277" s="335"/>
      <c r="K277" s="335"/>
      <c r="L277" s="335"/>
      <c r="M277" s="82" t="s">
        <v>3880</v>
      </c>
      <c r="N277" s="57">
        <v>4288.0433070866147</v>
      </c>
      <c r="O277" s="30">
        <v>4288.0433070866147</v>
      </c>
      <c r="P277" s="29" t="s">
        <v>3863</v>
      </c>
      <c r="Q277" s="29"/>
      <c r="R277" s="104" t="s">
        <v>3451</v>
      </c>
      <c r="S277" s="103" t="s">
        <v>4348</v>
      </c>
      <c r="T277" s="403">
        <v>8000</v>
      </c>
      <c r="U277" s="403">
        <v>13310</v>
      </c>
      <c r="V277" s="123" t="s">
        <v>1</v>
      </c>
      <c r="W277" s="336" t="s">
        <v>0</v>
      </c>
      <c r="X277" s="123"/>
      <c r="Y277" s="337"/>
      <c r="Z277" s="87">
        <v>1</v>
      </c>
      <c r="AA277" s="88"/>
      <c r="AB277" s="88"/>
      <c r="AC277" s="88"/>
      <c r="AD277" s="90"/>
      <c r="AE277" s="90"/>
      <c r="AF277" s="136"/>
      <c r="AG277" s="338"/>
      <c r="AH277" s="338"/>
      <c r="AI277" s="339"/>
      <c r="AJ277" s="339"/>
      <c r="AK277" s="91"/>
      <c r="AL277" s="92"/>
      <c r="AM277" s="93"/>
      <c r="AN277" s="340"/>
      <c r="AO277" s="341"/>
      <c r="AP277" s="336"/>
      <c r="AQ277" s="342"/>
      <c r="AR277" s="343"/>
      <c r="AS277" s="342"/>
      <c r="AT277" s="94"/>
      <c r="AU277" s="341"/>
      <c r="AV277" s="136"/>
      <c r="AW277" s="339"/>
      <c r="AY277" s="30">
        <v>4288.0433070866147</v>
      </c>
      <c r="AZ277" s="31">
        <f t="shared" si="4"/>
        <v>0</v>
      </c>
    </row>
    <row r="278" spans="1:52" ht="12.75" customHeight="1">
      <c r="A278">
        <v>275</v>
      </c>
      <c r="B278" s="29" t="s">
        <v>6350</v>
      </c>
      <c r="C278" s="104" t="s">
        <v>3603</v>
      </c>
      <c r="D278" s="29" t="s">
        <v>1409</v>
      </c>
      <c r="E278" s="29" t="s">
        <v>2416</v>
      </c>
      <c r="F278" s="335"/>
      <c r="G278" s="335"/>
      <c r="H278" s="335"/>
      <c r="I278" s="335"/>
      <c r="J278" s="335"/>
      <c r="K278" s="335"/>
      <c r="L278" s="335"/>
      <c r="M278" s="82" t="s">
        <v>3880</v>
      </c>
      <c r="N278" s="57">
        <v>4219.9881889763783</v>
      </c>
      <c r="O278" s="30">
        <v>4219.9881889763783</v>
      </c>
      <c r="P278" s="29" t="s">
        <v>3455</v>
      </c>
      <c r="Q278" s="29"/>
      <c r="R278" s="104" t="s">
        <v>3603</v>
      </c>
      <c r="S278" s="103" t="s">
        <v>4349</v>
      </c>
      <c r="T278" s="403">
        <v>7500</v>
      </c>
      <c r="U278" s="403">
        <v>12065</v>
      </c>
      <c r="V278" s="123" t="s">
        <v>1</v>
      </c>
      <c r="W278" s="336" t="s">
        <v>0</v>
      </c>
      <c r="X278" s="123"/>
      <c r="Y278" s="337"/>
      <c r="Z278" s="87">
        <v>1</v>
      </c>
      <c r="AA278" s="88"/>
      <c r="AB278" s="88"/>
      <c r="AC278" s="88"/>
      <c r="AD278" s="90"/>
      <c r="AE278" s="90"/>
      <c r="AF278" s="136"/>
      <c r="AG278" s="338"/>
      <c r="AH278" s="338"/>
      <c r="AI278" s="339"/>
      <c r="AJ278" s="339"/>
      <c r="AK278" s="91"/>
      <c r="AL278" s="92"/>
      <c r="AM278" s="93"/>
      <c r="AN278" s="340"/>
      <c r="AO278" s="341"/>
      <c r="AP278" s="336"/>
      <c r="AQ278" s="342"/>
      <c r="AR278" s="343"/>
      <c r="AS278" s="342"/>
      <c r="AT278" s="94"/>
      <c r="AU278" s="341"/>
      <c r="AV278" s="136"/>
      <c r="AW278" s="339"/>
      <c r="AY278" s="30">
        <v>4219.9881889763783</v>
      </c>
      <c r="AZ278" s="31">
        <f t="shared" si="4"/>
        <v>0</v>
      </c>
    </row>
    <row r="279" spans="1:52" ht="12.75" customHeight="1">
      <c r="A279">
        <v>276</v>
      </c>
      <c r="B279" s="29" t="s">
        <v>6348</v>
      </c>
      <c r="C279" s="104" t="s">
        <v>3605</v>
      </c>
      <c r="D279" s="29" t="s">
        <v>1477</v>
      </c>
      <c r="E279" s="29" t="s">
        <v>2348</v>
      </c>
      <c r="F279" s="335"/>
      <c r="G279" s="335"/>
      <c r="H279" s="335"/>
      <c r="I279" s="335"/>
      <c r="J279" s="335"/>
      <c r="K279" s="335"/>
      <c r="L279" s="335"/>
      <c r="M279" s="82" t="s">
        <v>3880</v>
      </c>
      <c r="N279" s="57">
        <v>4384.4566929133862</v>
      </c>
      <c r="O279" s="30">
        <v>4384.4566929133862</v>
      </c>
      <c r="P279" s="29" t="s">
        <v>3455</v>
      </c>
      <c r="Q279" s="29"/>
      <c r="R279" s="104" t="s">
        <v>3605</v>
      </c>
      <c r="S279" s="103" t="s">
        <v>4350</v>
      </c>
      <c r="T279" s="403">
        <v>5500</v>
      </c>
      <c r="U279" s="403">
        <v>12065</v>
      </c>
      <c r="V279" s="123" t="s">
        <v>1</v>
      </c>
      <c r="W279" s="336" t="s">
        <v>0</v>
      </c>
      <c r="X279" s="123"/>
      <c r="Y279" s="337"/>
      <c r="Z279" s="87">
        <v>1</v>
      </c>
      <c r="AA279" s="88"/>
      <c r="AB279" s="88"/>
      <c r="AC279" s="88"/>
      <c r="AD279" s="90"/>
      <c r="AE279" s="90"/>
      <c r="AF279" s="136"/>
      <c r="AG279" s="338"/>
      <c r="AH279" s="338"/>
      <c r="AI279" s="339"/>
      <c r="AJ279" s="339"/>
      <c r="AK279" s="91"/>
      <c r="AL279" s="92"/>
      <c r="AM279" s="93"/>
      <c r="AN279" s="340"/>
      <c r="AO279" s="341"/>
      <c r="AP279" s="336"/>
      <c r="AQ279" s="342"/>
      <c r="AR279" s="343"/>
      <c r="AS279" s="342"/>
      <c r="AT279" s="94"/>
      <c r="AU279" s="341"/>
      <c r="AV279" s="136"/>
      <c r="AW279" s="339"/>
      <c r="AY279" s="30">
        <v>4384.4566929133862</v>
      </c>
      <c r="AZ279" s="31">
        <f t="shared" si="4"/>
        <v>0</v>
      </c>
    </row>
    <row r="280" spans="1:52" ht="12.75" customHeight="1">
      <c r="A280">
        <v>277</v>
      </c>
      <c r="B280" s="29" t="s">
        <v>5731</v>
      </c>
      <c r="C280" s="104" t="s">
        <v>3616</v>
      </c>
      <c r="D280" s="29" t="s">
        <v>3880</v>
      </c>
      <c r="E280" s="29" t="s">
        <v>3880</v>
      </c>
      <c r="F280" s="335" t="s">
        <v>3837</v>
      </c>
      <c r="G280" s="335"/>
      <c r="H280" s="335"/>
      <c r="I280" s="335"/>
      <c r="J280" s="335"/>
      <c r="K280" s="335"/>
      <c r="L280" s="335"/>
      <c r="M280" s="82" t="s">
        <v>3880</v>
      </c>
      <c r="N280" s="57">
        <v>161.27952755905511</v>
      </c>
      <c r="O280" s="30">
        <v>161.27952755905511</v>
      </c>
      <c r="P280" s="29" t="s">
        <v>3459</v>
      </c>
      <c r="Q280" s="29"/>
      <c r="R280" s="104" t="s">
        <v>3616</v>
      </c>
      <c r="S280" s="103" t="s">
        <v>4351</v>
      </c>
      <c r="T280" s="403">
        <v>5500</v>
      </c>
      <c r="U280" s="403">
        <v>12895</v>
      </c>
      <c r="V280" s="123" t="s">
        <v>1</v>
      </c>
      <c r="W280" s="336" t="s">
        <v>0</v>
      </c>
      <c r="X280" s="123"/>
      <c r="Y280" s="337"/>
      <c r="Z280" s="87"/>
      <c r="AA280" s="88"/>
      <c r="AB280" s="88"/>
      <c r="AC280" s="98"/>
      <c r="AD280" s="90"/>
      <c r="AE280" s="90"/>
      <c r="AF280" s="136"/>
      <c r="AG280" s="338"/>
      <c r="AH280" s="338"/>
      <c r="AI280" s="339"/>
      <c r="AJ280" s="339"/>
      <c r="AK280" s="91"/>
      <c r="AL280" s="92"/>
      <c r="AM280" s="93"/>
      <c r="AN280" s="340"/>
      <c r="AO280" s="341"/>
      <c r="AP280" s="336"/>
      <c r="AQ280" s="342"/>
      <c r="AR280" s="343"/>
      <c r="AS280" s="342"/>
      <c r="AT280" s="94"/>
      <c r="AU280" s="341"/>
      <c r="AV280" s="136"/>
      <c r="AW280" s="339"/>
      <c r="AY280" s="30">
        <v>161.27952755905511</v>
      </c>
      <c r="AZ280" s="31">
        <f t="shared" si="4"/>
        <v>0</v>
      </c>
    </row>
    <row r="281" spans="1:52" ht="12.75" customHeight="1">
      <c r="A281">
        <v>278</v>
      </c>
      <c r="B281" s="29" t="s">
        <v>6351</v>
      </c>
      <c r="C281" s="104" t="s">
        <v>3452</v>
      </c>
      <c r="D281" s="29" t="s">
        <v>1367</v>
      </c>
      <c r="E281" s="29" t="s">
        <v>2458</v>
      </c>
      <c r="F281" s="335"/>
      <c r="G281" s="335"/>
      <c r="H281" s="335"/>
      <c r="I281" s="335"/>
      <c r="J281" s="335"/>
      <c r="K281" s="335"/>
      <c r="L281" s="335"/>
      <c r="M281" s="82" t="s">
        <v>3880</v>
      </c>
      <c r="N281" s="57">
        <v>4200.9566929133862</v>
      </c>
      <c r="O281" s="30">
        <v>4200.9566929133862</v>
      </c>
      <c r="P281" s="29" t="s">
        <v>3863</v>
      </c>
      <c r="Q281" s="29"/>
      <c r="R281" s="104" t="s">
        <v>3452</v>
      </c>
      <c r="S281" s="103" t="s">
        <v>4352</v>
      </c>
      <c r="T281" s="403">
        <v>7000</v>
      </c>
      <c r="U281" s="403">
        <v>13310</v>
      </c>
      <c r="V281" s="123" t="s">
        <v>1</v>
      </c>
      <c r="W281" s="336" t="s">
        <v>0</v>
      </c>
      <c r="X281" s="123"/>
      <c r="Y281" s="337"/>
      <c r="Z281" s="87">
        <v>1</v>
      </c>
      <c r="AA281" s="88"/>
      <c r="AB281" s="88"/>
      <c r="AC281" s="88"/>
      <c r="AD281" s="90"/>
      <c r="AE281" s="90"/>
      <c r="AF281" s="136"/>
      <c r="AG281" s="338"/>
      <c r="AH281" s="338"/>
      <c r="AI281" s="339"/>
      <c r="AJ281" s="339"/>
      <c r="AK281" s="91"/>
      <c r="AL281" s="92"/>
      <c r="AM281" s="93"/>
      <c r="AN281" s="340"/>
      <c r="AO281" s="341"/>
      <c r="AP281" s="336"/>
      <c r="AQ281" s="342"/>
      <c r="AR281" s="343"/>
      <c r="AS281" s="342"/>
      <c r="AT281" s="94"/>
      <c r="AU281" s="341"/>
      <c r="AV281" s="136"/>
      <c r="AW281" s="339"/>
      <c r="AY281" s="30">
        <v>4200.9566929133862</v>
      </c>
      <c r="AZ281" s="31">
        <f t="shared" si="4"/>
        <v>0</v>
      </c>
    </row>
    <row r="282" spans="1:52" ht="12.75" customHeight="1">
      <c r="A282">
        <v>279</v>
      </c>
      <c r="B282" s="29" t="s">
        <v>6352</v>
      </c>
      <c r="C282" s="104" t="s">
        <v>3615</v>
      </c>
      <c r="D282" s="29" t="s">
        <v>1450</v>
      </c>
      <c r="E282" s="29" t="s">
        <v>2375</v>
      </c>
      <c r="F282" s="335"/>
      <c r="G282" s="335"/>
      <c r="H282" s="335"/>
      <c r="I282" s="335"/>
      <c r="J282" s="335"/>
      <c r="K282" s="335"/>
      <c r="L282" s="335"/>
      <c r="M282" s="82" t="s">
        <v>3880</v>
      </c>
      <c r="N282" s="57">
        <v>4511.6968503937005</v>
      </c>
      <c r="O282" s="30">
        <v>4511.6968503937005</v>
      </c>
      <c r="P282" s="29" t="s">
        <v>3456</v>
      </c>
      <c r="Q282" s="29"/>
      <c r="R282" s="104" t="s">
        <v>3615</v>
      </c>
      <c r="S282" s="103" t="s">
        <v>4353</v>
      </c>
      <c r="T282" s="403">
        <v>6500</v>
      </c>
      <c r="U282" s="403">
        <v>12895</v>
      </c>
      <c r="V282" s="123" t="s">
        <v>1</v>
      </c>
      <c r="W282" s="336" t="s">
        <v>0</v>
      </c>
      <c r="X282" s="123"/>
      <c r="Y282" s="337"/>
      <c r="Z282" s="87">
        <v>1</v>
      </c>
      <c r="AA282" s="88"/>
      <c r="AB282" s="88"/>
      <c r="AC282" s="88"/>
      <c r="AD282" s="90"/>
      <c r="AE282" s="90"/>
      <c r="AF282" s="136"/>
      <c r="AG282" s="338"/>
      <c r="AH282" s="338"/>
      <c r="AI282" s="339"/>
      <c r="AJ282" s="339"/>
      <c r="AK282" s="91"/>
      <c r="AL282" s="92"/>
      <c r="AM282" s="93"/>
      <c r="AN282" s="340"/>
      <c r="AO282" s="341"/>
      <c r="AP282" s="336"/>
      <c r="AQ282" s="342"/>
      <c r="AR282" s="343"/>
      <c r="AS282" s="342"/>
      <c r="AT282" s="94"/>
      <c r="AU282" s="341"/>
      <c r="AV282" s="136"/>
      <c r="AW282" s="339"/>
      <c r="AY282" s="30">
        <v>4511.6968503937005</v>
      </c>
      <c r="AZ282" s="31">
        <f t="shared" si="4"/>
        <v>0</v>
      </c>
    </row>
    <row r="283" spans="1:52" ht="12.75" customHeight="1">
      <c r="A283">
        <v>280</v>
      </c>
      <c r="B283" s="29" t="s">
        <v>6353</v>
      </c>
      <c r="C283" s="104" t="s">
        <v>3609</v>
      </c>
      <c r="D283" s="29" t="s">
        <v>1497</v>
      </c>
      <c r="E283" s="29" t="s">
        <v>2328</v>
      </c>
      <c r="F283" s="335"/>
      <c r="G283" s="335"/>
      <c r="H283" s="335"/>
      <c r="I283" s="335"/>
      <c r="J283" s="335"/>
      <c r="K283" s="335"/>
      <c r="L283" s="335"/>
      <c r="M283" s="82" t="s">
        <v>3880</v>
      </c>
      <c r="N283" s="57">
        <v>4592.3503937007881</v>
      </c>
      <c r="O283" s="30">
        <v>4592.3503937007881</v>
      </c>
      <c r="P283" s="29" t="s">
        <v>3458</v>
      </c>
      <c r="Q283" s="29"/>
      <c r="R283" s="104" t="s">
        <v>3609</v>
      </c>
      <c r="S283" s="103" t="s">
        <v>4354</v>
      </c>
      <c r="T283" s="403">
        <v>8000</v>
      </c>
      <c r="U283" s="403">
        <v>12480</v>
      </c>
      <c r="V283" s="123" t="s">
        <v>1</v>
      </c>
      <c r="W283" s="336" t="s">
        <v>0</v>
      </c>
      <c r="X283" s="123"/>
      <c r="Y283" s="337"/>
      <c r="Z283" s="87">
        <v>1</v>
      </c>
      <c r="AA283" s="88"/>
      <c r="AB283" s="88"/>
      <c r="AC283" s="88"/>
      <c r="AD283" s="90"/>
      <c r="AE283" s="90"/>
      <c r="AF283" s="136"/>
      <c r="AG283" s="338"/>
      <c r="AH283" s="338"/>
      <c r="AI283" s="339"/>
      <c r="AJ283" s="339"/>
      <c r="AK283" s="91"/>
      <c r="AL283" s="92"/>
      <c r="AM283" s="93"/>
      <c r="AN283" s="340"/>
      <c r="AO283" s="341"/>
      <c r="AP283" s="336"/>
      <c r="AQ283" s="342"/>
      <c r="AR283" s="343"/>
      <c r="AS283" s="342"/>
      <c r="AT283" s="94"/>
      <c r="AU283" s="341"/>
      <c r="AV283" s="136"/>
      <c r="AW283" s="339"/>
      <c r="AY283" s="30">
        <v>4592.3503937007881</v>
      </c>
      <c r="AZ283" s="31">
        <f t="shared" si="4"/>
        <v>0</v>
      </c>
    </row>
    <row r="284" spans="1:52" ht="12.75" customHeight="1">
      <c r="A284">
        <v>281</v>
      </c>
      <c r="B284" s="29" t="s">
        <v>6354</v>
      </c>
      <c r="C284" s="104" t="s">
        <v>3611</v>
      </c>
      <c r="D284" s="29" t="s">
        <v>1427</v>
      </c>
      <c r="E284" s="29" t="s">
        <v>2398</v>
      </c>
      <c r="F284" s="335"/>
      <c r="G284" s="335"/>
      <c r="H284" s="335"/>
      <c r="I284" s="335"/>
      <c r="J284" s="335"/>
      <c r="K284" s="335"/>
      <c r="L284" s="335"/>
      <c r="M284" s="82" t="s">
        <v>3880</v>
      </c>
      <c r="N284" s="57">
        <v>3656.1653543307089</v>
      </c>
      <c r="O284" s="30">
        <v>3656.1653543307089</v>
      </c>
      <c r="P284" s="29" t="s">
        <v>3860</v>
      </c>
      <c r="Q284" s="29"/>
      <c r="R284" s="104" t="s">
        <v>3611</v>
      </c>
      <c r="S284" s="103" t="s">
        <v>4355</v>
      </c>
      <c r="T284" s="403">
        <v>6000</v>
      </c>
      <c r="U284" s="403">
        <v>12480</v>
      </c>
      <c r="V284" s="123" t="s">
        <v>1</v>
      </c>
      <c r="W284" s="336" t="s">
        <v>0</v>
      </c>
      <c r="X284" s="123"/>
      <c r="Y284" s="337"/>
      <c r="Z284" s="87">
        <v>1</v>
      </c>
      <c r="AA284" s="88"/>
      <c r="AB284" s="88"/>
      <c r="AC284" s="88"/>
      <c r="AD284" s="90"/>
      <c r="AE284" s="90"/>
      <c r="AF284" s="136"/>
      <c r="AG284" s="338"/>
      <c r="AH284" s="338"/>
      <c r="AI284" s="339"/>
      <c r="AJ284" s="339"/>
      <c r="AK284" s="91"/>
      <c r="AL284" s="92"/>
      <c r="AM284" s="93"/>
      <c r="AN284" s="340"/>
      <c r="AO284" s="341"/>
      <c r="AP284" s="336"/>
      <c r="AQ284" s="342"/>
      <c r="AR284" s="343"/>
      <c r="AS284" s="342"/>
      <c r="AT284" s="94"/>
      <c r="AU284" s="341"/>
      <c r="AV284" s="136"/>
      <c r="AW284" s="339"/>
      <c r="AY284" s="30">
        <v>3656.1653543307089</v>
      </c>
      <c r="AZ284" s="31">
        <f t="shared" si="4"/>
        <v>0</v>
      </c>
    </row>
    <row r="285" spans="1:52" ht="12.75" customHeight="1">
      <c r="A285">
        <v>282</v>
      </c>
      <c r="B285" s="29" t="s">
        <v>6355</v>
      </c>
      <c r="C285" s="104" t="s">
        <v>3604</v>
      </c>
      <c r="D285" s="29" t="s">
        <v>1407</v>
      </c>
      <c r="E285" s="29" t="s">
        <v>2418</v>
      </c>
      <c r="F285" s="335"/>
      <c r="G285" s="335"/>
      <c r="H285" s="335"/>
      <c r="I285" s="335"/>
      <c r="J285" s="335"/>
      <c r="K285" s="335"/>
      <c r="L285" s="335"/>
      <c r="M285" s="82" t="s">
        <v>3880</v>
      </c>
      <c r="N285" s="57">
        <v>4516.2677165354335</v>
      </c>
      <c r="O285" s="30">
        <v>4516.2677165354335</v>
      </c>
      <c r="P285" s="29" t="s">
        <v>3455</v>
      </c>
      <c r="Q285" s="29"/>
      <c r="R285" s="104" t="s">
        <v>3604</v>
      </c>
      <c r="S285" s="103" t="s">
        <v>4356</v>
      </c>
      <c r="T285" s="403">
        <v>6500</v>
      </c>
      <c r="U285" s="403">
        <v>12065</v>
      </c>
      <c r="V285" s="123" t="s">
        <v>1</v>
      </c>
      <c r="W285" s="336" t="s">
        <v>0</v>
      </c>
      <c r="X285" s="123"/>
      <c r="Y285" s="337"/>
      <c r="Z285" s="87">
        <v>1</v>
      </c>
      <c r="AA285" s="88"/>
      <c r="AB285" s="88"/>
      <c r="AC285" s="88"/>
      <c r="AD285" s="90"/>
      <c r="AE285" s="90"/>
      <c r="AF285" s="136"/>
      <c r="AG285" s="338"/>
      <c r="AH285" s="338"/>
      <c r="AI285" s="339"/>
      <c r="AJ285" s="339"/>
      <c r="AK285" s="91"/>
      <c r="AL285" s="92"/>
      <c r="AM285" s="93"/>
      <c r="AN285" s="340"/>
      <c r="AO285" s="341"/>
      <c r="AP285" s="336"/>
      <c r="AQ285" s="342"/>
      <c r="AR285" s="343"/>
      <c r="AS285" s="342"/>
      <c r="AT285" s="94"/>
      <c r="AU285" s="341"/>
      <c r="AV285" s="136"/>
      <c r="AW285" s="339"/>
      <c r="AY285" s="30">
        <v>4516.2677165354335</v>
      </c>
      <c r="AZ285" s="31">
        <f t="shared" si="4"/>
        <v>0</v>
      </c>
    </row>
    <row r="286" spans="1:52" ht="12.75" customHeight="1">
      <c r="A286">
        <v>283</v>
      </c>
      <c r="B286" s="29" t="s">
        <v>6356</v>
      </c>
      <c r="C286" s="104" t="s">
        <v>3453</v>
      </c>
      <c r="D286" s="29" t="s">
        <v>1433</v>
      </c>
      <c r="E286" s="29" t="s">
        <v>2392</v>
      </c>
      <c r="F286" s="335"/>
      <c r="G286" s="335"/>
      <c r="H286" s="335"/>
      <c r="I286" s="335"/>
      <c r="J286" s="335"/>
      <c r="K286" s="335"/>
      <c r="L286" s="335"/>
      <c r="M286" s="82" t="s">
        <v>3880</v>
      </c>
      <c r="N286" s="57">
        <v>4176.7086614173231</v>
      </c>
      <c r="O286" s="30">
        <v>4176.7086614173231</v>
      </c>
      <c r="P286" s="29" t="s">
        <v>3863</v>
      </c>
      <c r="Q286" s="29"/>
      <c r="R286" s="104" t="s">
        <v>3453</v>
      </c>
      <c r="S286" s="103" t="s">
        <v>4357</v>
      </c>
      <c r="T286" s="403">
        <v>6000</v>
      </c>
      <c r="U286" s="403">
        <v>13310</v>
      </c>
      <c r="V286" s="123" t="s">
        <v>1</v>
      </c>
      <c r="W286" s="336" t="s">
        <v>0</v>
      </c>
      <c r="X286" s="123"/>
      <c r="Y286" s="337"/>
      <c r="Z286" s="87">
        <v>1</v>
      </c>
      <c r="AA286" s="88"/>
      <c r="AB286" s="88"/>
      <c r="AC286" s="88"/>
      <c r="AD286" s="90"/>
      <c r="AE286" s="90"/>
      <c r="AF286" s="136"/>
      <c r="AG286" s="338"/>
      <c r="AH286" s="338"/>
      <c r="AI286" s="339"/>
      <c r="AJ286" s="339"/>
      <c r="AK286" s="91"/>
      <c r="AL286" s="92"/>
      <c r="AM286" s="93"/>
      <c r="AN286" s="340"/>
      <c r="AO286" s="341"/>
      <c r="AP286" s="336"/>
      <c r="AQ286" s="342"/>
      <c r="AR286" s="343"/>
      <c r="AS286" s="342"/>
      <c r="AT286" s="94"/>
      <c r="AU286" s="341"/>
      <c r="AV286" s="136"/>
      <c r="AW286" s="339"/>
      <c r="AY286" s="30">
        <v>4176.7086614173231</v>
      </c>
      <c r="AZ286" s="31">
        <f t="shared" si="4"/>
        <v>0</v>
      </c>
    </row>
    <row r="287" spans="1:52" ht="12.75" customHeight="1">
      <c r="A287">
        <v>284</v>
      </c>
      <c r="B287" s="29" t="s">
        <v>6357</v>
      </c>
      <c r="C287" s="104" t="s">
        <v>3610</v>
      </c>
      <c r="D287" s="29" t="s">
        <v>1496</v>
      </c>
      <c r="E287" s="29" t="s">
        <v>2329</v>
      </c>
      <c r="F287" s="335"/>
      <c r="G287" s="335"/>
      <c r="H287" s="335"/>
      <c r="I287" s="335"/>
      <c r="J287" s="335"/>
      <c r="K287" s="335"/>
      <c r="L287" s="335"/>
      <c r="M287" s="82" t="s">
        <v>3880</v>
      </c>
      <c r="N287" s="57">
        <v>4626.1299212598424</v>
      </c>
      <c r="O287" s="30">
        <v>4626.1299212598424</v>
      </c>
      <c r="P287" s="29" t="s">
        <v>3458</v>
      </c>
      <c r="Q287" s="29"/>
      <c r="R287" s="104" t="s">
        <v>3610</v>
      </c>
      <c r="S287" s="103" t="s">
        <v>4358</v>
      </c>
      <c r="T287" s="403">
        <v>7000</v>
      </c>
      <c r="U287" s="403">
        <v>12480</v>
      </c>
      <c r="V287" s="123" t="s">
        <v>1</v>
      </c>
      <c r="W287" s="336" t="s">
        <v>0</v>
      </c>
      <c r="X287" s="123"/>
      <c r="Y287" s="337"/>
      <c r="Z287" s="87">
        <v>1</v>
      </c>
      <c r="AA287" s="88"/>
      <c r="AB287" s="88"/>
      <c r="AC287" s="88"/>
      <c r="AD287" s="90"/>
      <c r="AE287" s="90"/>
      <c r="AF287" s="136"/>
      <c r="AG287" s="338"/>
      <c r="AH287" s="338"/>
      <c r="AI287" s="339"/>
      <c r="AJ287" s="339"/>
      <c r="AK287" s="91"/>
      <c r="AL287" s="92"/>
      <c r="AM287" s="93"/>
      <c r="AN287" s="340"/>
      <c r="AO287" s="341"/>
      <c r="AP287" s="336"/>
      <c r="AQ287" s="342"/>
      <c r="AR287" s="343"/>
      <c r="AS287" s="342"/>
      <c r="AT287" s="94"/>
      <c r="AU287" s="341"/>
      <c r="AV287" s="136"/>
      <c r="AW287" s="339"/>
      <c r="AY287" s="30">
        <v>4626.1299212598424</v>
      </c>
      <c r="AZ287" s="31">
        <f t="shared" si="4"/>
        <v>0</v>
      </c>
    </row>
    <row r="288" spans="1:52" ht="12.75" customHeight="1">
      <c r="A288">
        <v>285</v>
      </c>
      <c r="B288" s="29" t="s">
        <v>6358</v>
      </c>
      <c r="C288" s="104" t="s">
        <v>3614</v>
      </c>
      <c r="D288" s="29" t="s">
        <v>1451</v>
      </c>
      <c r="E288" s="29" t="s">
        <v>2374</v>
      </c>
      <c r="F288" s="335"/>
      <c r="G288" s="335"/>
      <c r="H288" s="335"/>
      <c r="I288" s="335"/>
      <c r="J288" s="335"/>
      <c r="K288" s="335"/>
      <c r="L288" s="335"/>
      <c r="M288" s="82" t="s">
        <v>3880</v>
      </c>
      <c r="N288" s="57">
        <v>4425.0511811023625</v>
      </c>
      <c r="O288" s="30">
        <v>4425.0511811023625</v>
      </c>
      <c r="P288" s="29" t="s">
        <v>3456</v>
      </c>
      <c r="Q288" s="29"/>
      <c r="R288" s="104" t="s">
        <v>3614</v>
      </c>
      <c r="S288" s="103" t="s">
        <v>4359</v>
      </c>
      <c r="T288" s="403">
        <v>7500</v>
      </c>
      <c r="U288" s="403">
        <v>12895</v>
      </c>
      <c r="V288" s="123" t="s">
        <v>1</v>
      </c>
      <c r="W288" s="336" t="s">
        <v>0</v>
      </c>
      <c r="X288" s="123"/>
      <c r="Y288" s="337"/>
      <c r="Z288" s="87">
        <v>1</v>
      </c>
      <c r="AA288" s="88"/>
      <c r="AB288" s="88"/>
      <c r="AC288" s="88"/>
      <c r="AD288" s="90"/>
      <c r="AE288" s="90"/>
      <c r="AF288" s="136"/>
      <c r="AG288" s="338"/>
      <c r="AH288" s="338"/>
      <c r="AI288" s="339"/>
      <c r="AJ288" s="339"/>
      <c r="AK288" s="91"/>
      <c r="AL288" s="92"/>
      <c r="AM288" s="93"/>
      <c r="AN288" s="340"/>
      <c r="AO288" s="341"/>
      <c r="AP288" s="336"/>
      <c r="AQ288" s="342"/>
      <c r="AR288" s="343"/>
      <c r="AS288" s="342"/>
      <c r="AT288" s="94"/>
      <c r="AU288" s="341"/>
      <c r="AV288" s="136"/>
      <c r="AW288" s="339"/>
      <c r="AY288" s="30">
        <v>4425.0511811023625</v>
      </c>
      <c r="AZ288" s="31">
        <f t="shared" si="4"/>
        <v>0</v>
      </c>
    </row>
    <row r="289" spans="1:52" ht="12.75" customHeight="1">
      <c r="A289">
        <v>286</v>
      </c>
      <c r="B289" s="29" t="s">
        <v>6359</v>
      </c>
      <c r="C289" s="104" t="s">
        <v>4360</v>
      </c>
      <c r="D289" s="29" t="s">
        <v>1249</v>
      </c>
      <c r="E289" s="29" t="s">
        <v>2576</v>
      </c>
      <c r="F289" s="335"/>
      <c r="G289" s="335"/>
      <c r="H289" s="335"/>
      <c r="I289" s="335"/>
      <c r="J289" s="335"/>
      <c r="K289" s="335"/>
      <c r="L289" s="335"/>
      <c r="M289" s="82" t="s">
        <v>3880</v>
      </c>
      <c r="N289" s="57">
        <v>4191.4803149606305</v>
      </c>
      <c r="O289" s="30">
        <v>4191.4803149606305</v>
      </c>
      <c r="P289" s="29" t="s">
        <v>3863</v>
      </c>
      <c r="Q289" s="29"/>
      <c r="R289" s="104" t="s">
        <v>4360</v>
      </c>
      <c r="S289" s="103" t="s">
        <v>4361</v>
      </c>
      <c r="T289" s="403">
        <v>16310</v>
      </c>
      <c r="U289" s="403">
        <v>9000</v>
      </c>
      <c r="V289" s="123" t="s">
        <v>1</v>
      </c>
      <c r="W289" s="336" t="s">
        <v>0</v>
      </c>
      <c r="X289" s="123"/>
      <c r="Y289" s="337"/>
      <c r="Z289" s="87">
        <v>1</v>
      </c>
      <c r="AA289" s="88"/>
      <c r="AB289" s="88"/>
      <c r="AC289" s="88"/>
      <c r="AD289" s="90"/>
      <c r="AE289" s="90"/>
      <c r="AF289" s="136"/>
      <c r="AG289" s="338"/>
      <c r="AH289" s="338"/>
      <c r="AI289" s="339"/>
      <c r="AJ289" s="339"/>
      <c r="AK289" s="91"/>
      <c r="AL289" s="92"/>
      <c r="AM289" s="93"/>
      <c r="AN289" s="340"/>
      <c r="AO289" s="341"/>
      <c r="AP289" s="336"/>
      <c r="AQ289" s="342"/>
      <c r="AR289" s="343"/>
      <c r="AS289" s="342"/>
      <c r="AT289" s="94"/>
      <c r="AU289" s="341"/>
      <c r="AV289" s="136"/>
      <c r="AW289" s="339"/>
      <c r="AY289" s="30">
        <v>4191.4803149606305</v>
      </c>
      <c r="AZ289" s="31">
        <f t="shared" si="4"/>
        <v>0</v>
      </c>
    </row>
    <row r="290" spans="1:52" ht="12.75" customHeight="1">
      <c r="A290">
        <v>287</v>
      </c>
      <c r="B290" s="29" t="s">
        <v>6370</v>
      </c>
      <c r="C290" s="104" t="s">
        <v>4362</v>
      </c>
      <c r="D290" s="29" t="s">
        <v>1401</v>
      </c>
      <c r="E290" s="29" t="s">
        <v>2424</v>
      </c>
      <c r="F290" s="335"/>
      <c r="G290" s="335"/>
      <c r="H290" s="335"/>
      <c r="I290" s="335"/>
      <c r="J290" s="335"/>
      <c r="K290" s="335"/>
      <c r="L290" s="335"/>
      <c r="M290" s="82" t="s">
        <v>3880</v>
      </c>
      <c r="N290" s="57">
        <v>4092.6496062992128</v>
      </c>
      <c r="O290" s="30">
        <v>4092.6496062992128</v>
      </c>
      <c r="P290" s="29" t="s">
        <v>3455</v>
      </c>
      <c r="Q290" s="29"/>
      <c r="R290" s="104" t="s">
        <v>4362</v>
      </c>
      <c r="S290" s="103" t="s">
        <v>4363</v>
      </c>
      <c r="T290" s="403">
        <v>15065</v>
      </c>
      <c r="U290" s="403">
        <v>8500</v>
      </c>
      <c r="V290" s="123" t="s">
        <v>1</v>
      </c>
      <c r="W290" s="336" t="s">
        <v>0</v>
      </c>
      <c r="X290" s="123"/>
      <c r="Y290" s="337"/>
      <c r="Z290" s="87">
        <v>1</v>
      </c>
      <c r="AA290" s="88"/>
      <c r="AB290" s="88"/>
      <c r="AC290" s="88"/>
      <c r="AD290" s="90"/>
      <c r="AE290" s="90"/>
      <c r="AF290" s="136"/>
      <c r="AG290" s="338"/>
      <c r="AH290" s="338"/>
      <c r="AI290" s="339"/>
      <c r="AJ290" s="339"/>
      <c r="AK290" s="91"/>
      <c r="AL290" s="92"/>
      <c r="AM290" s="93"/>
      <c r="AN290" s="340"/>
      <c r="AO290" s="341"/>
      <c r="AP290" s="336"/>
      <c r="AQ290" s="342"/>
      <c r="AR290" s="343"/>
      <c r="AS290" s="342"/>
      <c r="AT290" s="94"/>
      <c r="AU290" s="341"/>
      <c r="AV290" s="136"/>
      <c r="AW290" s="339"/>
      <c r="AY290" s="30">
        <v>4092.6496062992128</v>
      </c>
      <c r="AZ290" s="31">
        <f t="shared" si="4"/>
        <v>0</v>
      </c>
    </row>
    <row r="291" spans="1:52" ht="12.75" customHeight="1">
      <c r="A291">
        <v>288</v>
      </c>
      <c r="B291" s="29" t="s">
        <v>6360</v>
      </c>
      <c r="C291" s="104" t="s">
        <v>4364</v>
      </c>
      <c r="D291" s="29" t="s">
        <v>1459</v>
      </c>
      <c r="E291" s="29" t="s">
        <v>2366</v>
      </c>
      <c r="F291" s="335"/>
      <c r="G291" s="335"/>
      <c r="H291" s="335"/>
      <c r="I291" s="335"/>
      <c r="J291" s="335"/>
      <c r="K291" s="335"/>
      <c r="L291" s="335"/>
      <c r="M291" s="82" t="s">
        <v>3880</v>
      </c>
      <c r="N291" s="57">
        <v>3553.7795275590556</v>
      </c>
      <c r="O291" s="30">
        <v>3553.7795275590556</v>
      </c>
      <c r="P291" s="29" t="s">
        <v>3458</v>
      </c>
      <c r="Q291" s="29"/>
      <c r="R291" s="104" t="s">
        <v>4364</v>
      </c>
      <c r="S291" s="103" t="s">
        <v>4365</v>
      </c>
      <c r="T291" s="403">
        <v>14784.4</v>
      </c>
      <c r="U291" s="403">
        <v>12580</v>
      </c>
      <c r="V291" s="123" t="s">
        <v>1</v>
      </c>
      <c r="W291" s="336" t="s">
        <v>0</v>
      </c>
      <c r="X291" s="123"/>
      <c r="Y291" s="337"/>
      <c r="Z291" s="87">
        <v>1</v>
      </c>
      <c r="AA291" s="88"/>
      <c r="AB291" s="88"/>
      <c r="AC291" s="88"/>
      <c r="AD291" s="90"/>
      <c r="AE291" s="90"/>
      <c r="AF291" s="136"/>
      <c r="AG291" s="338"/>
      <c r="AH291" s="338"/>
      <c r="AI291" s="339"/>
      <c r="AJ291" s="339"/>
      <c r="AK291" s="91"/>
      <c r="AL291" s="92"/>
      <c r="AM291" s="93"/>
      <c r="AN291" s="340"/>
      <c r="AO291" s="341"/>
      <c r="AP291" s="336"/>
      <c r="AQ291" s="342"/>
      <c r="AR291" s="343"/>
      <c r="AS291" s="342"/>
      <c r="AT291" s="94"/>
      <c r="AU291" s="341"/>
      <c r="AV291" s="136"/>
      <c r="AW291" s="339"/>
      <c r="AY291" s="30">
        <v>3553.7795275590556</v>
      </c>
      <c r="AZ291" s="31">
        <f t="shared" si="4"/>
        <v>0</v>
      </c>
    </row>
    <row r="292" spans="1:52" ht="12.75" customHeight="1">
      <c r="A292">
        <v>289</v>
      </c>
      <c r="B292" s="29" t="s">
        <v>6361</v>
      </c>
      <c r="C292" s="104" t="s">
        <v>4366</v>
      </c>
      <c r="D292" s="29" t="s">
        <v>1440</v>
      </c>
      <c r="E292" s="29" t="s">
        <v>2385</v>
      </c>
      <c r="F292" s="335"/>
      <c r="G292" s="335"/>
      <c r="H292" s="335"/>
      <c r="I292" s="335"/>
      <c r="J292" s="335"/>
      <c r="K292" s="335"/>
      <c r="L292" s="335"/>
      <c r="M292" s="82" t="s">
        <v>3880</v>
      </c>
      <c r="N292" s="57">
        <v>3963.7204724409448</v>
      </c>
      <c r="O292" s="30">
        <v>3963.7204724409448</v>
      </c>
      <c r="P292" s="29" t="s">
        <v>3455</v>
      </c>
      <c r="Q292" s="29"/>
      <c r="R292" s="104" t="s">
        <v>4366</v>
      </c>
      <c r="S292" s="103" t="s">
        <v>4367</v>
      </c>
      <c r="T292" s="403">
        <v>13500</v>
      </c>
      <c r="U292" s="403">
        <v>12065</v>
      </c>
      <c r="V292" s="123" t="s">
        <v>1</v>
      </c>
      <c r="W292" s="336" t="s">
        <v>0</v>
      </c>
      <c r="X292" s="123"/>
      <c r="Y292" s="337"/>
      <c r="Z292" s="87">
        <v>1</v>
      </c>
      <c r="AA292" s="88"/>
      <c r="AB292" s="88"/>
      <c r="AC292" s="88"/>
      <c r="AD292" s="90"/>
      <c r="AE292" s="90"/>
      <c r="AF292" s="136"/>
      <c r="AG292" s="338"/>
      <c r="AH292" s="338"/>
      <c r="AI292" s="339"/>
      <c r="AJ292" s="339"/>
      <c r="AK292" s="91"/>
      <c r="AL292" s="92"/>
      <c r="AM292" s="93"/>
      <c r="AN292" s="340"/>
      <c r="AO292" s="341"/>
      <c r="AP292" s="336"/>
      <c r="AQ292" s="342"/>
      <c r="AR292" s="343"/>
      <c r="AS292" s="342"/>
      <c r="AT292" s="94"/>
      <c r="AU292" s="341"/>
      <c r="AV292" s="136"/>
      <c r="AW292" s="339"/>
      <c r="AY292" s="30">
        <v>3963.7204724409448</v>
      </c>
      <c r="AZ292" s="31">
        <f t="shared" si="4"/>
        <v>0</v>
      </c>
    </row>
    <row r="293" spans="1:52" ht="12.75" customHeight="1">
      <c r="A293">
        <v>290</v>
      </c>
      <c r="B293" s="29" t="s">
        <v>6362</v>
      </c>
      <c r="C293" s="104" t="s">
        <v>3761</v>
      </c>
      <c r="D293" s="29" t="s">
        <v>1474</v>
      </c>
      <c r="E293" s="29" t="s">
        <v>2351</v>
      </c>
      <c r="F293" s="335"/>
      <c r="G293" s="335"/>
      <c r="H293" s="335"/>
      <c r="I293" s="335"/>
      <c r="J293" s="335"/>
      <c r="K293" s="335"/>
      <c r="L293" s="335"/>
      <c r="M293" s="82" t="s">
        <v>3880</v>
      </c>
      <c r="N293" s="57">
        <v>3621.3661417322833</v>
      </c>
      <c r="O293" s="30">
        <v>3621.3661417322833</v>
      </c>
      <c r="P293" s="29" t="s">
        <v>3458</v>
      </c>
      <c r="Q293" s="29"/>
      <c r="R293" s="104" t="s">
        <v>3761</v>
      </c>
      <c r="S293" s="103" t="s">
        <v>4368</v>
      </c>
      <c r="T293" s="403">
        <v>14851.5</v>
      </c>
      <c r="U293" s="403">
        <v>11386.15</v>
      </c>
      <c r="V293" s="123" t="s">
        <v>1</v>
      </c>
      <c r="W293" s="336" t="s">
        <v>0</v>
      </c>
      <c r="X293" s="123"/>
      <c r="Y293" s="337"/>
      <c r="Z293" s="87">
        <v>1</v>
      </c>
      <c r="AA293" s="88"/>
      <c r="AB293" s="88"/>
      <c r="AC293" s="88"/>
      <c r="AD293" s="90"/>
      <c r="AE293" s="90"/>
      <c r="AF293" s="136"/>
      <c r="AG293" s="338"/>
      <c r="AH293" s="338"/>
      <c r="AI293" s="339"/>
      <c r="AJ293" s="339"/>
      <c r="AK293" s="91"/>
      <c r="AL293" s="92"/>
      <c r="AM293" s="93"/>
      <c r="AN293" s="340"/>
      <c r="AO293" s="341"/>
      <c r="AP293" s="336"/>
      <c r="AQ293" s="342"/>
      <c r="AR293" s="343"/>
      <c r="AS293" s="342"/>
      <c r="AT293" s="94"/>
      <c r="AU293" s="341"/>
      <c r="AV293" s="136"/>
      <c r="AW293" s="339"/>
      <c r="AY293" s="30">
        <v>3621.3661417322833</v>
      </c>
      <c r="AZ293" s="31">
        <f t="shared" si="4"/>
        <v>0</v>
      </c>
    </row>
    <row r="294" spans="1:52" ht="12.75" customHeight="1">
      <c r="A294">
        <v>291</v>
      </c>
      <c r="B294" s="29" t="s">
        <v>6363</v>
      </c>
      <c r="C294" s="104" t="s">
        <v>4369</v>
      </c>
      <c r="D294" s="29" t="s">
        <v>1456</v>
      </c>
      <c r="E294" s="29" t="s">
        <v>2369</v>
      </c>
      <c r="F294" s="335"/>
      <c r="G294" s="335"/>
      <c r="H294" s="335"/>
      <c r="I294" s="335"/>
      <c r="J294" s="335"/>
      <c r="K294" s="335"/>
      <c r="L294" s="335"/>
      <c r="M294" s="82" t="s">
        <v>3880</v>
      </c>
      <c r="N294" s="57">
        <v>3877.7598425196848</v>
      </c>
      <c r="O294" s="30">
        <v>3877.7598425196848</v>
      </c>
      <c r="P294" s="29" t="s">
        <v>3458</v>
      </c>
      <c r="Q294" s="29"/>
      <c r="R294" s="104" t="s">
        <v>4369</v>
      </c>
      <c r="S294" s="103" t="s">
        <v>4370</v>
      </c>
      <c r="T294" s="403">
        <v>12000</v>
      </c>
      <c r="U294" s="403">
        <v>12480</v>
      </c>
      <c r="V294" s="123" t="s">
        <v>1</v>
      </c>
      <c r="W294" s="336" t="s">
        <v>0</v>
      </c>
      <c r="X294" s="123"/>
      <c r="Y294" s="337"/>
      <c r="Z294" s="87">
        <v>1</v>
      </c>
      <c r="AA294" s="88"/>
      <c r="AB294" s="88"/>
      <c r="AC294" s="88"/>
      <c r="AD294" s="90"/>
      <c r="AE294" s="90"/>
      <c r="AF294" s="136"/>
      <c r="AG294" s="338"/>
      <c r="AH294" s="338"/>
      <c r="AI294" s="339"/>
      <c r="AJ294" s="339"/>
      <c r="AK294" s="91"/>
      <c r="AL294" s="92"/>
      <c r="AM294" s="93"/>
      <c r="AN294" s="340"/>
      <c r="AO294" s="341"/>
      <c r="AP294" s="336"/>
      <c r="AQ294" s="342"/>
      <c r="AR294" s="343"/>
      <c r="AS294" s="342"/>
      <c r="AT294" s="94"/>
      <c r="AU294" s="341"/>
      <c r="AV294" s="136"/>
      <c r="AW294" s="339"/>
      <c r="AY294" s="30">
        <v>3877.7598425196848</v>
      </c>
      <c r="AZ294" s="31">
        <f t="shared" si="4"/>
        <v>0</v>
      </c>
    </row>
    <row r="295" spans="1:52" ht="12.75" customHeight="1">
      <c r="A295">
        <v>292</v>
      </c>
      <c r="B295" s="29" t="s">
        <v>6364</v>
      </c>
      <c r="C295" s="104" t="s">
        <v>3607</v>
      </c>
      <c r="D295" s="29" t="s">
        <v>1457</v>
      </c>
      <c r="E295" s="29" t="s">
        <v>2368</v>
      </c>
      <c r="F295" s="335"/>
      <c r="G295" s="335"/>
      <c r="H295" s="335"/>
      <c r="I295" s="335"/>
      <c r="J295" s="335"/>
      <c r="K295" s="335"/>
      <c r="L295" s="335"/>
      <c r="M295" s="82" t="s">
        <v>3880</v>
      </c>
      <c r="N295" s="57">
        <v>3744.8700787401576</v>
      </c>
      <c r="O295" s="30">
        <v>3744.8700787401576</v>
      </c>
      <c r="P295" s="29" t="s">
        <v>3458</v>
      </c>
      <c r="Q295" s="29"/>
      <c r="R295" s="104" t="s">
        <v>3607</v>
      </c>
      <c r="S295" s="103" t="s">
        <v>4371</v>
      </c>
      <c r="T295" s="403">
        <v>14000</v>
      </c>
      <c r="U295" s="403">
        <v>12580</v>
      </c>
      <c r="V295" s="123" t="s">
        <v>1</v>
      </c>
      <c r="W295" s="336" t="s">
        <v>0</v>
      </c>
      <c r="X295" s="123"/>
      <c r="Y295" s="337"/>
      <c r="Z295" s="87">
        <v>1</v>
      </c>
      <c r="AA295" s="88"/>
      <c r="AB295" s="88"/>
      <c r="AC295" s="88"/>
      <c r="AD295" s="90"/>
      <c r="AE295" s="90"/>
      <c r="AF295" s="136"/>
      <c r="AG295" s="338"/>
      <c r="AH295" s="338"/>
      <c r="AI295" s="339"/>
      <c r="AJ295" s="339"/>
      <c r="AK295" s="91"/>
      <c r="AL295" s="92"/>
      <c r="AM295" s="93"/>
      <c r="AN295" s="340"/>
      <c r="AO295" s="341"/>
      <c r="AP295" s="336"/>
      <c r="AQ295" s="342"/>
      <c r="AR295" s="343"/>
      <c r="AS295" s="342"/>
      <c r="AT295" s="94"/>
      <c r="AU295" s="341"/>
      <c r="AV295" s="136"/>
      <c r="AW295" s="339"/>
      <c r="AY295" s="30">
        <v>3744.8700787401576</v>
      </c>
      <c r="AZ295" s="31">
        <f t="shared" si="4"/>
        <v>0</v>
      </c>
    </row>
    <row r="296" spans="1:52" ht="12.75" customHeight="1">
      <c r="A296">
        <v>293</v>
      </c>
      <c r="B296" s="29" t="s">
        <v>6365</v>
      </c>
      <c r="C296" s="104" t="s">
        <v>4372</v>
      </c>
      <c r="D296" s="29" t="s">
        <v>1458</v>
      </c>
      <c r="E296" s="29" t="s">
        <v>2367</v>
      </c>
      <c r="F296" s="335"/>
      <c r="G296" s="335"/>
      <c r="H296" s="335"/>
      <c r="I296" s="335"/>
      <c r="J296" s="335"/>
      <c r="K296" s="335"/>
      <c r="L296" s="335"/>
      <c r="M296" s="82" t="s">
        <v>3880</v>
      </c>
      <c r="N296" s="57">
        <v>3685.2874015748034</v>
      </c>
      <c r="O296" s="30">
        <v>3685.2874015748034</v>
      </c>
      <c r="P296" s="29" t="s">
        <v>3458</v>
      </c>
      <c r="Q296" s="29"/>
      <c r="R296" s="104" t="s">
        <v>4372</v>
      </c>
      <c r="S296" s="103" t="s">
        <v>4373</v>
      </c>
      <c r="T296" s="403">
        <v>13000</v>
      </c>
      <c r="U296" s="403">
        <v>12480</v>
      </c>
      <c r="V296" s="123" t="s">
        <v>1</v>
      </c>
      <c r="W296" s="336" t="s">
        <v>0</v>
      </c>
      <c r="X296" s="123"/>
      <c r="Y296" s="337"/>
      <c r="Z296" s="87">
        <v>1</v>
      </c>
      <c r="AA296" s="88"/>
      <c r="AB296" s="88"/>
      <c r="AC296" s="88"/>
      <c r="AD296" s="90"/>
      <c r="AE296" s="90"/>
      <c r="AF296" s="136"/>
      <c r="AG296" s="338"/>
      <c r="AH296" s="338"/>
      <c r="AI296" s="339"/>
      <c r="AJ296" s="339"/>
      <c r="AK296" s="91"/>
      <c r="AL296" s="92"/>
      <c r="AM296" s="93"/>
      <c r="AN296" s="340"/>
      <c r="AO296" s="341"/>
      <c r="AP296" s="336"/>
      <c r="AQ296" s="342"/>
      <c r="AR296" s="343"/>
      <c r="AS296" s="342"/>
      <c r="AT296" s="94"/>
      <c r="AU296" s="341"/>
      <c r="AV296" s="136"/>
      <c r="AW296" s="339"/>
      <c r="AY296" s="30">
        <v>3685.2874015748034</v>
      </c>
      <c r="AZ296" s="31">
        <f t="shared" si="4"/>
        <v>0</v>
      </c>
    </row>
    <row r="297" spans="1:52" ht="12.75" customHeight="1">
      <c r="A297">
        <v>294</v>
      </c>
      <c r="B297" s="29" t="s">
        <v>6366</v>
      </c>
      <c r="C297" s="104" t="s">
        <v>4374</v>
      </c>
      <c r="D297" s="29" t="s">
        <v>1441</v>
      </c>
      <c r="E297" s="29" t="s">
        <v>2384</v>
      </c>
      <c r="F297" s="335"/>
      <c r="G297" s="335"/>
      <c r="H297" s="335"/>
      <c r="I297" s="335"/>
      <c r="J297" s="335"/>
      <c r="K297" s="335"/>
      <c r="L297" s="335"/>
      <c r="M297" s="82" t="s">
        <v>3880</v>
      </c>
      <c r="N297" s="57">
        <v>3992.3779527559059</v>
      </c>
      <c r="O297" s="30">
        <v>3992.3779527559059</v>
      </c>
      <c r="P297" s="29" t="s">
        <v>3455</v>
      </c>
      <c r="Q297" s="29"/>
      <c r="R297" s="104" t="s">
        <v>4374</v>
      </c>
      <c r="S297" s="103" t="s">
        <v>4375</v>
      </c>
      <c r="T297" s="403">
        <v>12500</v>
      </c>
      <c r="U297" s="403">
        <v>12065</v>
      </c>
      <c r="V297" s="123" t="s">
        <v>1</v>
      </c>
      <c r="W297" s="336" t="s">
        <v>0</v>
      </c>
      <c r="X297" s="123"/>
      <c r="Y297" s="337"/>
      <c r="Z297" s="87">
        <v>1</v>
      </c>
      <c r="AA297" s="88"/>
      <c r="AB297" s="88"/>
      <c r="AC297" s="88"/>
      <c r="AD297" s="90"/>
      <c r="AE297" s="90"/>
      <c r="AF297" s="136"/>
      <c r="AG297" s="338"/>
      <c r="AH297" s="338"/>
      <c r="AI297" s="339"/>
      <c r="AJ297" s="339"/>
      <c r="AK297" s="91"/>
      <c r="AL297" s="92"/>
      <c r="AM297" s="93"/>
      <c r="AN297" s="340"/>
      <c r="AO297" s="341"/>
      <c r="AP297" s="336"/>
      <c r="AQ297" s="342"/>
      <c r="AR297" s="343"/>
      <c r="AS297" s="342"/>
      <c r="AT297" s="94"/>
      <c r="AU297" s="341"/>
      <c r="AV297" s="136"/>
      <c r="AW297" s="339"/>
      <c r="AY297" s="30">
        <v>3992.3779527559059</v>
      </c>
      <c r="AZ297" s="31">
        <f t="shared" si="4"/>
        <v>0</v>
      </c>
    </row>
    <row r="298" spans="1:52" ht="12.75" customHeight="1">
      <c r="A298">
        <v>295</v>
      </c>
      <c r="B298" s="29" t="s">
        <v>6367</v>
      </c>
      <c r="C298" s="104" t="s">
        <v>4376</v>
      </c>
      <c r="D298" s="29" t="s">
        <v>1396</v>
      </c>
      <c r="E298" s="29" t="s">
        <v>2429</v>
      </c>
      <c r="F298" s="335"/>
      <c r="G298" s="335"/>
      <c r="H298" s="335"/>
      <c r="I298" s="335"/>
      <c r="J298" s="335"/>
      <c r="K298" s="335"/>
      <c r="L298" s="335"/>
      <c r="M298" s="82" t="s">
        <v>3880</v>
      </c>
      <c r="N298" s="57">
        <v>4081.212598425197</v>
      </c>
      <c r="O298" s="30">
        <v>4081.212598425197</v>
      </c>
      <c r="P298" s="29" t="s">
        <v>3863</v>
      </c>
      <c r="Q298" s="29"/>
      <c r="R298" s="104" t="s">
        <v>4376</v>
      </c>
      <c r="S298" s="103" t="s">
        <v>4377</v>
      </c>
      <c r="T298" s="403">
        <v>12000</v>
      </c>
      <c r="U298" s="403">
        <v>13310</v>
      </c>
      <c r="V298" s="123" t="s">
        <v>1</v>
      </c>
      <c r="W298" s="336" t="s">
        <v>0</v>
      </c>
      <c r="X298" s="123"/>
      <c r="Y298" s="337"/>
      <c r="Z298" s="87">
        <v>1</v>
      </c>
      <c r="AA298" s="88"/>
      <c r="AB298" s="88"/>
      <c r="AC298" s="88"/>
      <c r="AD298" s="90"/>
      <c r="AE298" s="90"/>
      <c r="AF298" s="136"/>
      <c r="AG298" s="338"/>
      <c r="AH298" s="338"/>
      <c r="AI298" s="339"/>
      <c r="AJ298" s="339"/>
      <c r="AK298" s="91"/>
      <c r="AL298" s="92"/>
      <c r="AM298" s="93"/>
      <c r="AN298" s="340"/>
      <c r="AO298" s="341"/>
      <c r="AP298" s="336"/>
      <c r="AQ298" s="342"/>
      <c r="AR298" s="343"/>
      <c r="AS298" s="342"/>
      <c r="AT298" s="94"/>
      <c r="AU298" s="341"/>
      <c r="AV298" s="136"/>
      <c r="AW298" s="339"/>
      <c r="AY298" s="30">
        <v>4081.212598425197</v>
      </c>
      <c r="AZ298" s="31">
        <f t="shared" si="4"/>
        <v>0</v>
      </c>
    </row>
    <row r="299" spans="1:52" ht="12.75" customHeight="1">
      <c r="A299">
        <v>296</v>
      </c>
      <c r="B299" s="29" t="s">
        <v>6368</v>
      </c>
      <c r="C299" s="104" t="s">
        <v>4378</v>
      </c>
      <c r="D299" s="29" t="s">
        <v>1404</v>
      </c>
      <c r="E299" s="29" t="s">
        <v>2421</v>
      </c>
      <c r="F299" s="335"/>
      <c r="G299" s="335"/>
      <c r="H299" s="335"/>
      <c r="I299" s="335"/>
      <c r="J299" s="335"/>
      <c r="K299" s="335"/>
      <c r="L299" s="335"/>
      <c r="M299" s="82" t="s">
        <v>3880</v>
      </c>
      <c r="N299" s="57">
        <v>4340.5826771653547</v>
      </c>
      <c r="O299" s="30">
        <v>4340.5826771653547</v>
      </c>
      <c r="P299" s="29" t="s">
        <v>3456</v>
      </c>
      <c r="Q299" s="29"/>
      <c r="R299" s="104" t="s">
        <v>4378</v>
      </c>
      <c r="S299" s="103" t="s">
        <v>4379</v>
      </c>
      <c r="T299" s="403">
        <v>12500</v>
      </c>
      <c r="U299" s="403">
        <v>12895</v>
      </c>
      <c r="V299" s="123" t="s">
        <v>1</v>
      </c>
      <c r="W299" s="336" t="s">
        <v>0</v>
      </c>
      <c r="X299" s="123"/>
      <c r="Y299" s="337"/>
      <c r="Z299" s="87">
        <v>1</v>
      </c>
      <c r="AA299" s="88"/>
      <c r="AB299" s="88"/>
      <c r="AC299" s="88"/>
      <c r="AD299" s="90"/>
      <c r="AE299" s="90"/>
      <c r="AF299" s="136"/>
      <c r="AG299" s="338"/>
      <c r="AH299" s="338"/>
      <c r="AI299" s="339"/>
      <c r="AJ299" s="339"/>
      <c r="AK299" s="91"/>
      <c r="AL299" s="92"/>
      <c r="AM299" s="93"/>
      <c r="AN299" s="340"/>
      <c r="AO299" s="341"/>
      <c r="AP299" s="336"/>
      <c r="AQ299" s="342"/>
      <c r="AR299" s="343"/>
      <c r="AS299" s="342"/>
      <c r="AT299" s="94"/>
      <c r="AU299" s="341"/>
      <c r="AV299" s="136"/>
      <c r="AW299" s="339"/>
      <c r="AY299" s="30">
        <v>4340.5826771653547</v>
      </c>
      <c r="AZ299" s="31">
        <f t="shared" si="4"/>
        <v>0</v>
      </c>
    </row>
    <row r="300" spans="1:52" ht="12.75" customHeight="1">
      <c r="A300">
        <v>297</v>
      </c>
      <c r="B300" s="29" t="s">
        <v>6369</v>
      </c>
      <c r="C300" s="104" t="s">
        <v>4380</v>
      </c>
      <c r="D300" s="29" t="s">
        <v>1482</v>
      </c>
      <c r="E300" s="29" t="s">
        <v>2343</v>
      </c>
      <c r="F300" s="335"/>
      <c r="G300" s="335"/>
      <c r="H300" s="335"/>
      <c r="I300" s="335"/>
      <c r="J300" s="335"/>
      <c r="K300" s="335"/>
      <c r="L300" s="335"/>
      <c r="M300" s="82" t="s">
        <v>3880</v>
      </c>
      <c r="N300" s="57">
        <v>4212.6023622047251</v>
      </c>
      <c r="O300" s="30">
        <v>4212.6023622047251</v>
      </c>
      <c r="P300" s="29" t="s">
        <v>3456</v>
      </c>
      <c r="Q300" s="29"/>
      <c r="R300" s="104" t="s">
        <v>4380</v>
      </c>
      <c r="S300" s="103" t="s">
        <v>4381</v>
      </c>
      <c r="T300" s="403">
        <v>10500</v>
      </c>
      <c r="U300" s="403">
        <v>12895</v>
      </c>
      <c r="V300" s="123" t="s">
        <v>1</v>
      </c>
      <c r="W300" s="336" t="s">
        <v>0</v>
      </c>
      <c r="X300" s="123"/>
      <c r="Y300" s="337"/>
      <c r="Z300" s="87">
        <v>1</v>
      </c>
      <c r="AA300" s="88"/>
      <c r="AB300" s="88"/>
      <c r="AC300" s="88"/>
      <c r="AD300" s="90"/>
      <c r="AE300" s="90"/>
      <c r="AF300" s="136"/>
      <c r="AG300" s="338"/>
      <c r="AH300" s="338"/>
      <c r="AI300" s="339"/>
      <c r="AJ300" s="339"/>
      <c r="AK300" s="91"/>
      <c r="AL300" s="92"/>
      <c r="AM300" s="93"/>
      <c r="AN300" s="340"/>
      <c r="AO300" s="341"/>
      <c r="AP300" s="336"/>
      <c r="AQ300" s="342"/>
      <c r="AR300" s="343"/>
      <c r="AS300" s="342"/>
      <c r="AT300" s="94"/>
      <c r="AU300" s="341"/>
      <c r="AV300" s="136"/>
      <c r="AW300" s="339"/>
      <c r="AY300" s="30">
        <v>4212.6023622047251</v>
      </c>
      <c r="AZ300" s="31">
        <f t="shared" si="4"/>
        <v>0</v>
      </c>
    </row>
    <row r="301" spans="1:52" ht="12.75" customHeight="1">
      <c r="A301">
        <v>298</v>
      </c>
      <c r="B301" s="29" t="s">
        <v>6375</v>
      </c>
      <c r="C301" s="104" t="s">
        <v>4382</v>
      </c>
      <c r="D301" s="29" t="s">
        <v>1442</v>
      </c>
      <c r="E301" s="29" t="s">
        <v>2383</v>
      </c>
      <c r="F301" s="335"/>
      <c r="G301" s="335"/>
      <c r="H301" s="335"/>
      <c r="I301" s="335"/>
      <c r="J301" s="335"/>
      <c r="K301" s="335"/>
      <c r="L301" s="335"/>
      <c r="M301" s="82" t="s">
        <v>3880</v>
      </c>
      <c r="N301" s="57">
        <v>4014.5511811023625</v>
      </c>
      <c r="O301" s="30">
        <v>4014.5511811023625</v>
      </c>
      <c r="P301" s="29" t="s">
        <v>3455</v>
      </c>
      <c r="Q301" s="29"/>
      <c r="R301" s="104" t="s">
        <v>4382</v>
      </c>
      <c r="S301" s="103" t="s">
        <v>4383</v>
      </c>
      <c r="T301" s="403">
        <v>15065</v>
      </c>
      <c r="U301" s="403">
        <v>10500</v>
      </c>
      <c r="V301" s="123" t="s">
        <v>1</v>
      </c>
      <c r="W301" s="336" t="s">
        <v>0</v>
      </c>
      <c r="X301" s="123"/>
      <c r="Y301" s="337"/>
      <c r="Z301" s="87">
        <v>1</v>
      </c>
      <c r="AA301" s="88"/>
      <c r="AB301" s="88"/>
      <c r="AC301" s="88"/>
      <c r="AD301" s="90"/>
      <c r="AE301" s="90"/>
      <c r="AF301" s="136"/>
      <c r="AG301" s="338"/>
      <c r="AH301" s="338"/>
      <c r="AI301" s="339"/>
      <c r="AJ301" s="339"/>
      <c r="AK301" s="91"/>
      <c r="AL301" s="92"/>
      <c r="AM301" s="93"/>
      <c r="AN301" s="340"/>
      <c r="AO301" s="341"/>
      <c r="AP301" s="336"/>
      <c r="AQ301" s="342"/>
      <c r="AR301" s="343"/>
      <c r="AS301" s="342"/>
      <c r="AT301" s="94"/>
      <c r="AU301" s="341"/>
      <c r="AV301" s="136"/>
      <c r="AW301" s="339"/>
      <c r="AY301" s="30">
        <v>4014.5511811023625</v>
      </c>
      <c r="AZ301" s="31">
        <f t="shared" si="4"/>
        <v>0</v>
      </c>
    </row>
    <row r="302" spans="1:52" ht="12.75" customHeight="1">
      <c r="A302">
        <v>299</v>
      </c>
      <c r="B302" s="29" t="s">
        <v>6371</v>
      </c>
      <c r="C302" s="104" t="s">
        <v>4384</v>
      </c>
      <c r="D302" s="29" t="s">
        <v>1524</v>
      </c>
      <c r="E302" s="29" t="s">
        <v>2301</v>
      </c>
      <c r="F302" s="335"/>
      <c r="G302" s="335"/>
      <c r="H302" s="335"/>
      <c r="I302" s="335"/>
      <c r="J302" s="335"/>
      <c r="K302" s="335"/>
      <c r="L302" s="335"/>
      <c r="M302" s="82" t="s">
        <v>3880</v>
      </c>
      <c r="N302" s="57">
        <v>4565.5275590551182</v>
      </c>
      <c r="O302" s="30">
        <v>4565.5275590551182</v>
      </c>
      <c r="P302" s="29" t="s">
        <v>3458</v>
      </c>
      <c r="Q302" s="29"/>
      <c r="R302" s="104" t="s">
        <v>4384</v>
      </c>
      <c r="S302" s="103" t="s">
        <v>4385</v>
      </c>
      <c r="T302" s="403">
        <v>11000</v>
      </c>
      <c r="U302" s="403">
        <v>12480</v>
      </c>
      <c r="V302" s="123" t="s">
        <v>1</v>
      </c>
      <c r="W302" s="336" t="s">
        <v>0</v>
      </c>
      <c r="X302" s="123"/>
      <c r="Y302" s="337"/>
      <c r="Z302" s="87">
        <v>1</v>
      </c>
      <c r="AA302" s="88"/>
      <c r="AB302" s="88"/>
      <c r="AC302" s="88"/>
      <c r="AD302" s="90"/>
      <c r="AE302" s="90"/>
      <c r="AF302" s="136"/>
      <c r="AG302" s="338"/>
      <c r="AH302" s="338"/>
      <c r="AI302" s="339"/>
      <c r="AJ302" s="339"/>
      <c r="AK302" s="91"/>
      <c r="AL302" s="92"/>
      <c r="AM302" s="93"/>
      <c r="AN302" s="340"/>
      <c r="AO302" s="341"/>
      <c r="AP302" s="336"/>
      <c r="AQ302" s="342"/>
      <c r="AR302" s="343"/>
      <c r="AS302" s="342"/>
      <c r="AT302" s="94"/>
      <c r="AU302" s="341"/>
      <c r="AV302" s="136"/>
      <c r="AW302" s="339"/>
      <c r="AY302" s="30">
        <v>4565.5275590551182</v>
      </c>
      <c r="AZ302" s="31">
        <f t="shared" si="4"/>
        <v>0</v>
      </c>
    </row>
    <row r="303" spans="1:52" ht="12.75" customHeight="1">
      <c r="A303">
        <v>300</v>
      </c>
      <c r="B303" s="29" t="s">
        <v>6372</v>
      </c>
      <c r="C303" s="104" t="s">
        <v>4386</v>
      </c>
      <c r="D303" s="29" t="s">
        <v>1443</v>
      </c>
      <c r="E303" s="29" t="s">
        <v>2382</v>
      </c>
      <c r="F303" s="335"/>
      <c r="G303" s="335"/>
      <c r="H303" s="335"/>
      <c r="I303" s="335"/>
      <c r="J303" s="335"/>
      <c r="K303" s="335"/>
      <c r="L303" s="335"/>
      <c r="M303" s="82" t="s">
        <v>3880</v>
      </c>
      <c r="N303" s="57">
        <v>4215.2913385826769</v>
      </c>
      <c r="O303" s="30">
        <v>4215.2913385826769</v>
      </c>
      <c r="P303" s="29" t="s">
        <v>3455</v>
      </c>
      <c r="Q303" s="29"/>
      <c r="R303" s="104" t="s">
        <v>4386</v>
      </c>
      <c r="S303" s="103" t="s">
        <v>4387</v>
      </c>
      <c r="T303" s="403">
        <v>11500</v>
      </c>
      <c r="U303" s="403">
        <v>12065</v>
      </c>
      <c r="V303" s="123" t="s">
        <v>1</v>
      </c>
      <c r="W303" s="336" t="s">
        <v>0</v>
      </c>
      <c r="X303" s="123"/>
      <c r="Y303" s="337"/>
      <c r="Z303" s="87">
        <v>1</v>
      </c>
      <c r="AA303" s="88"/>
      <c r="AB303" s="88"/>
      <c r="AC303" s="88"/>
      <c r="AD303" s="90"/>
      <c r="AE303" s="90"/>
      <c r="AF303" s="136"/>
      <c r="AG303" s="338"/>
      <c r="AH303" s="338"/>
      <c r="AI303" s="339"/>
      <c r="AJ303" s="339"/>
      <c r="AK303" s="91"/>
      <c r="AL303" s="92"/>
      <c r="AM303" s="93"/>
      <c r="AN303" s="340"/>
      <c r="AO303" s="341"/>
      <c r="AP303" s="336"/>
      <c r="AQ303" s="342"/>
      <c r="AR303" s="343"/>
      <c r="AS303" s="342"/>
      <c r="AT303" s="94"/>
      <c r="AU303" s="341"/>
      <c r="AV303" s="136"/>
      <c r="AW303" s="339"/>
      <c r="AY303" s="30">
        <v>4215.2913385826769</v>
      </c>
      <c r="AZ303" s="31">
        <f t="shared" si="4"/>
        <v>0</v>
      </c>
    </row>
    <row r="304" spans="1:52" ht="12.75" customHeight="1">
      <c r="A304">
        <v>301</v>
      </c>
      <c r="B304" s="29" t="s">
        <v>6373</v>
      </c>
      <c r="C304" s="104" t="s">
        <v>4388</v>
      </c>
      <c r="D304" s="29" t="s">
        <v>1406</v>
      </c>
      <c r="E304" s="29" t="s">
        <v>2419</v>
      </c>
      <c r="F304" s="335"/>
      <c r="G304" s="335"/>
      <c r="H304" s="335"/>
      <c r="I304" s="335"/>
      <c r="J304" s="335"/>
      <c r="K304" s="335"/>
      <c r="L304" s="335"/>
      <c r="M304" s="82" t="s">
        <v>3880</v>
      </c>
      <c r="N304" s="57">
        <v>3945.4566929133862</v>
      </c>
      <c r="O304" s="30">
        <v>3945.4566929133862</v>
      </c>
      <c r="P304" s="29" t="s">
        <v>3456</v>
      </c>
      <c r="Q304" s="29"/>
      <c r="R304" s="104" t="s">
        <v>4388</v>
      </c>
      <c r="S304" s="103" t="s">
        <v>4389</v>
      </c>
      <c r="T304" s="403">
        <v>11500</v>
      </c>
      <c r="U304" s="403">
        <v>12895</v>
      </c>
      <c r="V304" s="123" t="s">
        <v>1</v>
      </c>
      <c r="W304" s="336" t="s">
        <v>0</v>
      </c>
      <c r="X304" s="123"/>
      <c r="Y304" s="337"/>
      <c r="Z304" s="87">
        <v>1</v>
      </c>
      <c r="AA304" s="88"/>
      <c r="AB304" s="88"/>
      <c r="AC304" s="88"/>
      <c r="AD304" s="90"/>
      <c r="AE304" s="90"/>
      <c r="AF304" s="136"/>
      <c r="AG304" s="338"/>
      <c r="AH304" s="338"/>
      <c r="AI304" s="339"/>
      <c r="AJ304" s="339"/>
      <c r="AK304" s="91"/>
      <c r="AL304" s="92"/>
      <c r="AM304" s="93"/>
      <c r="AN304" s="340"/>
      <c r="AO304" s="341"/>
      <c r="AP304" s="336"/>
      <c r="AQ304" s="342"/>
      <c r="AR304" s="343"/>
      <c r="AS304" s="342"/>
      <c r="AT304" s="94"/>
      <c r="AU304" s="341"/>
      <c r="AV304" s="136"/>
      <c r="AW304" s="339"/>
      <c r="AY304" s="30">
        <v>3945.4566929133862</v>
      </c>
      <c r="AZ304" s="31">
        <f t="shared" si="4"/>
        <v>0</v>
      </c>
    </row>
    <row r="305" spans="1:52" ht="12.75" customHeight="1">
      <c r="A305">
        <v>302</v>
      </c>
      <c r="B305" s="29" t="s">
        <v>6374</v>
      </c>
      <c r="C305" s="104" t="s">
        <v>4390</v>
      </c>
      <c r="D305" s="29" t="s">
        <v>1411</v>
      </c>
      <c r="E305" s="29" t="s">
        <v>2414</v>
      </c>
      <c r="F305" s="335"/>
      <c r="G305" s="335"/>
      <c r="H305" s="335"/>
      <c r="I305" s="335"/>
      <c r="J305" s="335"/>
      <c r="K305" s="335"/>
      <c r="L305" s="335"/>
      <c r="M305" s="82" t="s">
        <v>3880</v>
      </c>
      <c r="N305" s="57">
        <v>3869.6062992125985</v>
      </c>
      <c r="O305" s="30">
        <v>3869.6062992125985</v>
      </c>
      <c r="P305" s="29" t="s">
        <v>3455</v>
      </c>
      <c r="Q305" s="29"/>
      <c r="R305" s="104" t="s">
        <v>4390</v>
      </c>
      <c r="S305" s="103" t="s">
        <v>4391</v>
      </c>
      <c r="T305" s="403">
        <v>10500</v>
      </c>
      <c r="U305" s="403">
        <v>12065</v>
      </c>
      <c r="V305" s="123" t="s">
        <v>1</v>
      </c>
      <c r="W305" s="336" t="s">
        <v>0</v>
      </c>
      <c r="X305" s="123"/>
      <c r="Y305" s="337"/>
      <c r="Z305" s="87">
        <v>1</v>
      </c>
      <c r="AA305" s="88"/>
      <c r="AB305" s="88"/>
      <c r="AC305" s="88"/>
      <c r="AD305" s="90"/>
      <c r="AE305" s="90"/>
      <c r="AF305" s="136"/>
      <c r="AG305" s="338"/>
      <c r="AH305" s="338"/>
      <c r="AI305" s="339"/>
      <c r="AJ305" s="339"/>
      <c r="AK305" s="91"/>
      <c r="AL305" s="92"/>
      <c r="AM305" s="93"/>
      <c r="AN305" s="340"/>
      <c r="AO305" s="341"/>
      <c r="AP305" s="336"/>
      <c r="AQ305" s="342"/>
      <c r="AR305" s="343"/>
      <c r="AS305" s="342"/>
      <c r="AT305" s="94"/>
      <c r="AU305" s="341"/>
      <c r="AV305" s="136"/>
      <c r="AW305" s="339"/>
      <c r="AY305" s="30">
        <v>3869.6062992125985</v>
      </c>
      <c r="AZ305" s="31">
        <f t="shared" si="4"/>
        <v>0</v>
      </c>
    </row>
    <row r="306" spans="1:52" ht="12.75" customHeight="1">
      <c r="A306">
        <v>303</v>
      </c>
      <c r="B306" s="29" t="s">
        <v>6376</v>
      </c>
      <c r="C306" s="104" t="s">
        <v>4392</v>
      </c>
      <c r="D306" s="29" t="s">
        <v>1447</v>
      </c>
      <c r="E306" s="29" t="s">
        <v>2378</v>
      </c>
      <c r="F306" s="335"/>
      <c r="G306" s="335"/>
      <c r="H306" s="335"/>
      <c r="I306" s="335"/>
      <c r="J306" s="335"/>
      <c r="K306" s="335"/>
      <c r="L306" s="335"/>
      <c r="M306" s="82" t="s">
        <v>3880</v>
      </c>
      <c r="N306" s="57">
        <v>4180.5984251968512</v>
      </c>
      <c r="O306" s="30">
        <v>4180.5984251968512</v>
      </c>
      <c r="P306" s="29" t="s">
        <v>3456</v>
      </c>
      <c r="Q306" s="29"/>
      <c r="R306" s="104" t="s">
        <v>4392</v>
      </c>
      <c r="S306" s="103" t="s">
        <v>4393</v>
      </c>
      <c r="T306" s="403">
        <v>15895</v>
      </c>
      <c r="U306" s="403">
        <v>8500</v>
      </c>
      <c r="V306" s="123" t="s">
        <v>1</v>
      </c>
      <c r="W306" s="336" t="s">
        <v>0</v>
      </c>
      <c r="X306" s="123"/>
      <c r="Y306" s="337"/>
      <c r="Z306" s="87">
        <v>1</v>
      </c>
      <c r="AA306" s="88"/>
      <c r="AB306" s="88"/>
      <c r="AC306" s="88"/>
      <c r="AD306" s="90"/>
      <c r="AE306" s="90"/>
      <c r="AF306" s="136"/>
      <c r="AG306" s="338"/>
      <c r="AH306" s="338"/>
      <c r="AI306" s="339"/>
      <c r="AJ306" s="339"/>
      <c r="AK306" s="91"/>
      <c r="AL306" s="92"/>
      <c r="AM306" s="93"/>
      <c r="AN306" s="340"/>
      <c r="AO306" s="341"/>
      <c r="AP306" s="336"/>
      <c r="AQ306" s="342"/>
      <c r="AR306" s="343"/>
      <c r="AS306" s="342"/>
      <c r="AT306" s="94"/>
      <c r="AU306" s="341"/>
      <c r="AV306" s="136"/>
      <c r="AW306" s="339"/>
      <c r="AY306" s="30">
        <v>4180.5984251968512</v>
      </c>
      <c r="AZ306" s="31">
        <f t="shared" si="4"/>
        <v>0</v>
      </c>
    </row>
    <row r="307" spans="1:52" ht="12.75" customHeight="1">
      <c r="A307">
        <v>304</v>
      </c>
      <c r="B307" s="29" t="s">
        <v>6377</v>
      </c>
      <c r="C307" s="104" t="s">
        <v>4394</v>
      </c>
      <c r="D307" s="29" t="s">
        <v>1410</v>
      </c>
      <c r="E307" s="29" t="s">
        <v>2415</v>
      </c>
      <c r="F307" s="335"/>
      <c r="G307" s="335"/>
      <c r="H307" s="335"/>
      <c r="I307" s="335"/>
      <c r="J307" s="335"/>
      <c r="K307" s="335"/>
      <c r="L307" s="335"/>
      <c r="M307" s="82" t="s">
        <v>3880</v>
      </c>
      <c r="N307" s="57">
        <v>3629.9606299212596</v>
      </c>
      <c r="O307" s="30">
        <v>3629.9606299212596</v>
      </c>
      <c r="P307" s="29" t="s">
        <v>3458</v>
      </c>
      <c r="Q307" s="29"/>
      <c r="R307" s="104" t="s">
        <v>4394</v>
      </c>
      <c r="S307" s="103" t="s">
        <v>4395</v>
      </c>
      <c r="T307" s="403">
        <v>15480</v>
      </c>
      <c r="U307" s="403">
        <v>9000</v>
      </c>
      <c r="V307" s="123" t="s">
        <v>1</v>
      </c>
      <c r="W307" s="336" t="s">
        <v>0</v>
      </c>
      <c r="X307" s="123"/>
      <c r="Y307" s="337"/>
      <c r="Z307" s="87">
        <v>1</v>
      </c>
      <c r="AA307" s="88"/>
      <c r="AB307" s="88"/>
      <c r="AC307" s="88"/>
      <c r="AD307" s="90"/>
      <c r="AE307" s="90"/>
      <c r="AF307" s="136"/>
      <c r="AG307" s="338"/>
      <c r="AH307" s="338"/>
      <c r="AI307" s="339"/>
      <c r="AJ307" s="339"/>
      <c r="AK307" s="91"/>
      <c r="AL307" s="92"/>
      <c r="AM307" s="93"/>
      <c r="AN307" s="340"/>
      <c r="AO307" s="341"/>
      <c r="AP307" s="336"/>
      <c r="AQ307" s="342"/>
      <c r="AR307" s="343"/>
      <c r="AS307" s="342"/>
      <c r="AT307" s="94"/>
      <c r="AU307" s="341"/>
      <c r="AV307" s="136"/>
      <c r="AW307" s="339"/>
      <c r="AY307" s="30">
        <v>3629.9606299212596</v>
      </c>
      <c r="AZ307" s="31">
        <f t="shared" si="4"/>
        <v>0</v>
      </c>
    </row>
    <row r="308" spans="1:52" ht="12.75" customHeight="1">
      <c r="A308">
        <v>305</v>
      </c>
      <c r="B308" s="29" t="s">
        <v>6378</v>
      </c>
      <c r="C308" s="104" t="s">
        <v>3762</v>
      </c>
      <c r="D308" s="29" t="s">
        <v>1475</v>
      </c>
      <c r="E308" s="29" t="s">
        <v>2350</v>
      </c>
      <c r="F308" s="335"/>
      <c r="G308" s="335"/>
      <c r="H308" s="335"/>
      <c r="I308" s="335"/>
      <c r="J308" s="335"/>
      <c r="K308" s="335"/>
      <c r="L308" s="335"/>
      <c r="M308" s="82" t="s">
        <v>3880</v>
      </c>
      <c r="N308" s="57">
        <v>3637.4724409448822</v>
      </c>
      <c r="O308" s="30">
        <v>3637.4724409448822</v>
      </c>
      <c r="P308" s="29" t="s">
        <v>3458</v>
      </c>
      <c r="Q308" s="29"/>
      <c r="R308" s="104" t="s">
        <v>3762</v>
      </c>
      <c r="S308" s="103" t="s">
        <v>4396</v>
      </c>
      <c r="T308" s="403">
        <v>14000</v>
      </c>
      <c r="U308" s="403">
        <v>11650</v>
      </c>
      <c r="V308" s="123" t="s">
        <v>1</v>
      </c>
      <c r="W308" s="336" t="s">
        <v>0</v>
      </c>
      <c r="X308" s="123"/>
      <c r="Y308" s="337"/>
      <c r="Z308" s="87">
        <v>1</v>
      </c>
      <c r="AA308" s="88"/>
      <c r="AB308" s="88"/>
      <c r="AC308" s="88"/>
      <c r="AD308" s="90"/>
      <c r="AE308" s="90"/>
      <c r="AF308" s="136"/>
      <c r="AG308" s="338"/>
      <c r="AH308" s="338"/>
      <c r="AI308" s="339"/>
      <c r="AJ308" s="339"/>
      <c r="AK308" s="91"/>
      <c r="AL308" s="92"/>
      <c r="AM308" s="93"/>
      <c r="AN308" s="340"/>
      <c r="AO308" s="341"/>
      <c r="AP308" s="336"/>
      <c r="AQ308" s="342"/>
      <c r="AR308" s="343"/>
      <c r="AS308" s="342"/>
      <c r="AT308" s="94"/>
      <c r="AU308" s="341"/>
      <c r="AV308" s="136"/>
      <c r="AW308" s="339"/>
      <c r="AY308" s="30">
        <v>3637.4724409448822</v>
      </c>
      <c r="AZ308" s="31">
        <f t="shared" si="4"/>
        <v>0</v>
      </c>
    </row>
    <row r="309" spans="1:52" ht="12.75" customHeight="1">
      <c r="A309">
        <v>306</v>
      </c>
      <c r="B309" s="29" t="s">
        <v>6379</v>
      </c>
      <c r="C309" s="104" t="s">
        <v>4397</v>
      </c>
      <c r="D309" s="29" t="s">
        <v>1399</v>
      </c>
      <c r="E309" s="29" t="s">
        <v>2426</v>
      </c>
      <c r="F309" s="335"/>
      <c r="G309" s="335"/>
      <c r="H309" s="335"/>
      <c r="I309" s="335"/>
      <c r="J309" s="335"/>
      <c r="K309" s="335"/>
      <c r="L309" s="335"/>
      <c r="M309" s="82" t="s">
        <v>3880</v>
      </c>
      <c r="N309" s="57">
        <v>4219.9566929133862</v>
      </c>
      <c r="O309" s="30">
        <v>4219.9566929133862</v>
      </c>
      <c r="P309" s="29" t="s">
        <v>3863</v>
      </c>
      <c r="Q309" s="29"/>
      <c r="R309" s="104" t="s">
        <v>4397</v>
      </c>
      <c r="S309" s="103" t="s">
        <v>4398</v>
      </c>
      <c r="T309" s="403">
        <v>11000</v>
      </c>
      <c r="U309" s="403">
        <v>13310</v>
      </c>
      <c r="V309" s="123" t="s">
        <v>1</v>
      </c>
      <c r="W309" s="336" t="s">
        <v>0</v>
      </c>
      <c r="X309" s="123"/>
      <c r="Y309" s="337"/>
      <c r="Z309" s="87">
        <v>1</v>
      </c>
      <c r="AA309" s="88"/>
      <c r="AB309" s="88"/>
      <c r="AC309" s="88"/>
      <c r="AD309" s="90"/>
      <c r="AE309" s="90"/>
      <c r="AF309" s="136"/>
      <c r="AG309" s="338"/>
      <c r="AH309" s="338"/>
      <c r="AI309" s="339"/>
      <c r="AJ309" s="339"/>
      <c r="AK309" s="91"/>
      <c r="AL309" s="92"/>
      <c r="AM309" s="93"/>
      <c r="AN309" s="340"/>
      <c r="AO309" s="341"/>
      <c r="AP309" s="336"/>
      <c r="AQ309" s="342"/>
      <c r="AR309" s="343"/>
      <c r="AS309" s="342"/>
      <c r="AT309" s="94"/>
      <c r="AU309" s="341"/>
      <c r="AV309" s="136"/>
      <c r="AW309" s="339"/>
      <c r="AY309" s="30">
        <v>4219.9566929133862</v>
      </c>
      <c r="AZ309" s="31">
        <f t="shared" si="4"/>
        <v>0</v>
      </c>
    </row>
    <row r="310" spans="1:52" ht="12.75" customHeight="1">
      <c r="A310">
        <v>307</v>
      </c>
      <c r="B310" s="29" t="s">
        <v>6380</v>
      </c>
      <c r="C310" s="104" t="s">
        <v>4399</v>
      </c>
      <c r="D310" s="29" t="s">
        <v>1445</v>
      </c>
      <c r="E310" s="29" t="s">
        <v>2380</v>
      </c>
      <c r="F310" s="335"/>
      <c r="G310" s="335"/>
      <c r="H310" s="335"/>
      <c r="I310" s="335"/>
      <c r="J310" s="335"/>
      <c r="K310" s="335"/>
      <c r="L310" s="335"/>
      <c r="M310" s="82" t="s">
        <v>3880</v>
      </c>
      <c r="N310" s="57">
        <v>4100.2047244094492</v>
      </c>
      <c r="O310" s="30">
        <v>4100.2047244094492</v>
      </c>
      <c r="P310" s="29" t="s">
        <v>3456</v>
      </c>
      <c r="Q310" s="29"/>
      <c r="R310" s="104" t="s">
        <v>4399</v>
      </c>
      <c r="S310" s="103" t="s">
        <v>4400</v>
      </c>
      <c r="T310" s="403">
        <v>15895</v>
      </c>
      <c r="U310" s="403">
        <v>9500</v>
      </c>
      <c r="V310" s="123" t="s">
        <v>1</v>
      </c>
      <c r="W310" s="336" t="s">
        <v>0</v>
      </c>
      <c r="X310" s="123"/>
      <c r="Y310" s="337"/>
      <c r="Z310" s="87">
        <v>1</v>
      </c>
      <c r="AA310" s="88"/>
      <c r="AB310" s="88"/>
      <c r="AC310" s="88"/>
      <c r="AD310" s="90"/>
      <c r="AE310" s="90"/>
      <c r="AF310" s="136"/>
      <c r="AG310" s="338"/>
      <c r="AH310" s="338"/>
      <c r="AI310" s="339"/>
      <c r="AJ310" s="339"/>
      <c r="AK310" s="91"/>
      <c r="AL310" s="92"/>
      <c r="AM310" s="93"/>
      <c r="AN310" s="340"/>
      <c r="AO310" s="341"/>
      <c r="AP310" s="336"/>
      <c r="AQ310" s="342"/>
      <c r="AR310" s="343"/>
      <c r="AS310" s="342"/>
      <c r="AT310" s="94"/>
      <c r="AU310" s="341"/>
      <c r="AV310" s="136"/>
      <c r="AW310" s="339"/>
      <c r="AY310" s="30">
        <v>4100.2047244094492</v>
      </c>
      <c r="AZ310" s="31">
        <f t="shared" si="4"/>
        <v>0</v>
      </c>
    </row>
    <row r="311" spans="1:52" ht="12.75" customHeight="1">
      <c r="A311">
        <v>308</v>
      </c>
      <c r="B311" s="29" t="s">
        <v>6381</v>
      </c>
      <c r="C311" s="104" t="s">
        <v>4401</v>
      </c>
      <c r="D311" s="29" t="s">
        <v>1365</v>
      </c>
      <c r="E311" s="29" t="s">
        <v>2460</v>
      </c>
      <c r="F311" s="335"/>
      <c r="G311" s="335"/>
      <c r="H311" s="335"/>
      <c r="I311" s="335"/>
      <c r="J311" s="335"/>
      <c r="K311" s="335"/>
      <c r="L311" s="335"/>
      <c r="M311" s="82" t="s">
        <v>3880</v>
      </c>
      <c r="N311" s="57">
        <v>4156.854330708662</v>
      </c>
      <c r="O311" s="30">
        <v>4156.854330708662</v>
      </c>
      <c r="P311" s="29" t="s">
        <v>3455</v>
      </c>
      <c r="Q311" s="29"/>
      <c r="R311" s="104" t="s">
        <v>4401</v>
      </c>
      <c r="S311" s="103" t="s">
        <v>4402</v>
      </c>
      <c r="T311" s="403">
        <v>15065</v>
      </c>
      <c r="U311" s="403">
        <v>9500</v>
      </c>
      <c r="V311" s="123" t="s">
        <v>1</v>
      </c>
      <c r="W311" s="336" t="s">
        <v>0</v>
      </c>
      <c r="X311" s="123"/>
      <c r="Y311" s="337"/>
      <c r="Z311" s="87">
        <v>1</v>
      </c>
      <c r="AA311" s="88"/>
      <c r="AB311" s="88"/>
      <c r="AC311" s="88"/>
      <c r="AD311" s="90"/>
      <c r="AE311" s="90"/>
      <c r="AF311" s="136"/>
      <c r="AG311" s="338"/>
      <c r="AH311" s="338"/>
      <c r="AI311" s="339"/>
      <c r="AJ311" s="339"/>
      <c r="AK311" s="91"/>
      <c r="AL311" s="92"/>
      <c r="AM311" s="93"/>
      <c r="AN311" s="340"/>
      <c r="AO311" s="341"/>
      <c r="AP311" s="336"/>
      <c r="AQ311" s="342"/>
      <c r="AR311" s="343"/>
      <c r="AS311" s="342"/>
      <c r="AT311" s="94"/>
      <c r="AU311" s="341"/>
      <c r="AV311" s="136"/>
      <c r="AW311" s="339"/>
      <c r="AY311" s="30">
        <v>4156.854330708662</v>
      </c>
      <c r="AZ311" s="31">
        <f t="shared" si="4"/>
        <v>0</v>
      </c>
    </row>
    <row r="312" spans="1:52" ht="12.75" customHeight="1">
      <c r="A312">
        <v>309</v>
      </c>
      <c r="B312" s="29" t="s">
        <v>6382</v>
      </c>
      <c r="C312" s="104" t="s">
        <v>4403</v>
      </c>
      <c r="D312" s="29" t="s">
        <v>1408</v>
      </c>
      <c r="E312" s="29" t="s">
        <v>2417</v>
      </c>
      <c r="F312" s="335"/>
      <c r="G312" s="335"/>
      <c r="H312" s="335"/>
      <c r="I312" s="335"/>
      <c r="J312" s="335"/>
      <c r="K312" s="335"/>
      <c r="L312" s="335"/>
      <c r="M312" s="82" t="s">
        <v>3880</v>
      </c>
      <c r="N312" s="57">
        <v>3757.3503937007877</v>
      </c>
      <c r="O312" s="30">
        <v>3757.3503937007877</v>
      </c>
      <c r="P312" s="29" t="s">
        <v>3458</v>
      </c>
      <c r="Q312" s="29"/>
      <c r="R312" s="104" t="s">
        <v>4403</v>
      </c>
      <c r="S312" s="103" t="s">
        <v>4404</v>
      </c>
      <c r="T312" s="403">
        <v>15480</v>
      </c>
      <c r="U312" s="403">
        <v>10000</v>
      </c>
      <c r="V312" s="123" t="s">
        <v>1</v>
      </c>
      <c r="W312" s="336" t="s">
        <v>0</v>
      </c>
      <c r="X312" s="123"/>
      <c r="Y312" s="337"/>
      <c r="Z312" s="87">
        <v>1</v>
      </c>
      <c r="AA312" s="88"/>
      <c r="AB312" s="88"/>
      <c r="AC312" s="88"/>
      <c r="AD312" s="90"/>
      <c r="AE312" s="90"/>
      <c r="AF312" s="136"/>
      <c r="AG312" s="338"/>
      <c r="AH312" s="338"/>
      <c r="AI312" s="339"/>
      <c r="AJ312" s="339"/>
      <c r="AK312" s="91"/>
      <c r="AL312" s="92"/>
      <c r="AM312" s="93"/>
      <c r="AN312" s="340"/>
      <c r="AO312" s="341"/>
      <c r="AP312" s="336"/>
      <c r="AQ312" s="342"/>
      <c r="AR312" s="343"/>
      <c r="AS312" s="342"/>
      <c r="AT312" s="94"/>
      <c r="AU312" s="341"/>
      <c r="AV312" s="136"/>
      <c r="AW312" s="339"/>
      <c r="AY312" s="30">
        <v>3757.3503937007877</v>
      </c>
      <c r="AZ312" s="31">
        <f t="shared" si="4"/>
        <v>0</v>
      </c>
    </row>
    <row r="313" spans="1:52" ht="12.75" customHeight="1">
      <c r="A313">
        <v>310</v>
      </c>
      <c r="B313" s="29" t="s">
        <v>6384</v>
      </c>
      <c r="C313" s="104" t="s">
        <v>4405</v>
      </c>
      <c r="D313" s="29" t="s">
        <v>1354</v>
      </c>
      <c r="E313" s="29" t="s">
        <v>2471</v>
      </c>
      <c r="F313" s="335"/>
      <c r="G313" s="335"/>
      <c r="H313" s="335"/>
      <c r="I313" s="335"/>
      <c r="J313" s="335"/>
      <c r="K313" s="335"/>
      <c r="L313" s="335"/>
      <c r="M313" s="82" t="s">
        <v>3880</v>
      </c>
      <c r="N313" s="57">
        <v>3803.212598425197</v>
      </c>
      <c r="O313" s="30">
        <v>3803.212598425197</v>
      </c>
      <c r="P313" s="29" t="s">
        <v>3861</v>
      </c>
      <c r="Q313" s="29"/>
      <c r="R313" s="104" t="s">
        <v>4405</v>
      </c>
      <c r="S313" s="103" t="s">
        <v>4406</v>
      </c>
      <c r="T313" s="403">
        <v>16310</v>
      </c>
      <c r="U313" s="403">
        <v>-1000</v>
      </c>
      <c r="V313" s="123" t="s">
        <v>1</v>
      </c>
      <c r="W313" s="336" t="s">
        <v>0</v>
      </c>
      <c r="X313" s="123"/>
      <c r="Y313" s="337"/>
      <c r="Z313" s="87">
        <v>1</v>
      </c>
      <c r="AA313" s="88"/>
      <c r="AB313" s="88"/>
      <c r="AC313" s="88"/>
      <c r="AD313" s="90"/>
      <c r="AE313" s="90"/>
      <c r="AF313" s="136"/>
      <c r="AG313" s="338"/>
      <c r="AH313" s="338"/>
      <c r="AI313" s="339"/>
      <c r="AJ313" s="339"/>
      <c r="AK313" s="91"/>
      <c r="AL313" s="92"/>
      <c r="AM313" s="93"/>
      <c r="AN313" s="340"/>
      <c r="AO313" s="341"/>
      <c r="AP313" s="336"/>
      <c r="AQ313" s="342"/>
      <c r="AR313" s="343"/>
      <c r="AS313" s="342"/>
      <c r="AT313" s="94"/>
      <c r="AU313" s="341"/>
      <c r="AV313" s="136"/>
      <c r="AW313" s="339"/>
      <c r="AY313" s="30">
        <v>3803.212598425197</v>
      </c>
      <c r="AZ313" s="31">
        <f t="shared" si="4"/>
        <v>0</v>
      </c>
    </row>
    <row r="314" spans="1:52" ht="12.75" customHeight="1">
      <c r="A314">
        <v>311</v>
      </c>
      <c r="B314" s="29" t="s">
        <v>6386</v>
      </c>
      <c r="C314" s="104" t="s">
        <v>4407</v>
      </c>
      <c r="D314" s="29" t="s">
        <v>1353</v>
      </c>
      <c r="E314" s="29" t="s">
        <v>2472</v>
      </c>
      <c r="F314" s="335"/>
      <c r="G314" s="335"/>
      <c r="H314" s="335"/>
      <c r="I314" s="335"/>
      <c r="J314" s="335"/>
      <c r="K314" s="335"/>
      <c r="L314" s="335"/>
      <c r="M314" s="82" t="s">
        <v>3880</v>
      </c>
      <c r="N314" s="57">
        <v>3623.8267716535433</v>
      </c>
      <c r="O314" s="30">
        <v>3623.8267716535433</v>
      </c>
      <c r="P314" s="29" t="s">
        <v>3861</v>
      </c>
      <c r="Q314" s="29"/>
      <c r="R314" s="104" t="s">
        <v>4407</v>
      </c>
      <c r="S314" s="103" t="s">
        <v>4408</v>
      </c>
      <c r="T314" s="403">
        <v>16310</v>
      </c>
      <c r="U314" s="403">
        <v>0</v>
      </c>
      <c r="V314" s="123" t="s">
        <v>1</v>
      </c>
      <c r="W314" s="336" t="s">
        <v>0</v>
      </c>
      <c r="X314" s="123"/>
      <c r="Y314" s="337"/>
      <c r="Z314" s="87">
        <v>1</v>
      </c>
      <c r="AA314" s="88"/>
      <c r="AB314" s="88"/>
      <c r="AC314" s="88"/>
      <c r="AD314" s="90"/>
      <c r="AE314" s="90"/>
      <c r="AF314" s="136"/>
      <c r="AG314" s="338"/>
      <c r="AH314" s="338"/>
      <c r="AI314" s="339"/>
      <c r="AJ314" s="339"/>
      <c r="AK314" s="91"/>
      <c r="AL314" s="92"/>
      <c r="AM314" s="93"/>
      <c r="AN314" s="340"/>
      <c r="AO314" s="341"/>
      <c r="AP314" s="336"/>
      <c r="AQ314" s="342"/>
      <c r="AR314" s="343"/>
      <c r="AS314" s="342"/>
      <c r="AT314" s="94"/>
      <c r="AU314" s="341"/>
      <c r="AV314" s="136"/>
      <c r="AW314" s="339"/>
      <c r="AY314" s="30">
        <v>3623.8267716535433</v>
      </c>
      <c r="AZ314" s="31">
        <f t="shared" si="4"/>
        <v>0</v>
      </c>
    </row>
    <row r="315" spans="1:52" ht="12.75" customHeight="1">
      <c r="A315">
        <v>312</v>
      </c>
      <c r="B315" s="29" t="s">
        <v>6385</v>
      </c>
      <c r="C315" s="104" t="s">
        <v>4409</v>
      </c>
      <c r="D315" s="29" t="s">
        <v>1332</v>
      </c>
      <c r="E315" s="29" t="s">
        <v>2493</v>
      </c>
      <c r="F315" s="335"/>
      <c r="G315" s="335"/>
      <c r="H315" s="335"/>
      <c r="I315" s="335"/>
      <c r="J315" s="335"/>
      <c r="K315" s="335"/>
      <c r="L315" s="335"/>
      <c r="M315" s="82" t="s">
        <v>3880</v>
      </c>
      <c r="N315" s="57">
        <v>3483.944881889764</v>
      </c>
      <c r="O315" s="30">
        <v>3483.944881889764</v>
      </c>
      <c r="P315" s="29" t="s">
        <v>3862</v>
      </c>
      <c r="Q315" s="29"/>
      <c r="R315" s="104" t="s">
        <v>4409</v>
      </c>
      <c r="S315" s="103" t="s">
        <v>4410</v>
      </c>
      <c r="T315" s="403">
        <v>15065</v>
      </c>
      <c r="U315" s="403">
        <v>-1500</v>
      </c>
      <c r="V315" s="123" t="s">
        <v>1</v>
      </c>
      <c r="W315" s="336" t="s">
        <v>0</v>
      </c>
      <c r="X315" s="123"/>
      <c r="Y315" s="337"/>
      <c r="Z315" s="87">
        <v>1</v>
      </c>
      <c r="AA315" s="88"/>
      <c r="AB315" s="88"/>
      <c r="AC315" s="88"/>
      <c r="AD315" s="90"/>
      <c r="AE315" s="90"/>
      <c r="AF315" s="136"/>
      <c r="AG315" s="338"/>
      <c r="AH315" s="338"/>
      <c r="AI315" s="339"/>
      <c r="AJ315" s="339"/>
      <c r="AK315" s="91"/>
      <c r="AL315" s="92"/>
      <c r="AM315" s="93"/>
      <c r="AN315" s="340"/>
      <c r="AO315" s="341"/>
      <c r="AP315" s="336"/>
      <c r="AQ315" s="342"/>
      <c r="AR315" s="343"/>
      <c r="AS315" s="342"/>
      <c r="AT315" s="94"/>
      <c r="AU315" s="341"/>
      <c r="AV315" s="136"/>
      <c r="AW315" s="339"/>
      <c r="AY315" s="30">
        <v>3483.944881889764</v>
      </c>
      <c r="AZ315" s="31">
        <f t="shared" si="4"/>
        <v>0</v>
      </c>
    </row>
    <row r="316" spans="1:52" ht="12.75" customHeight="1">
      <c r="A316">
        <v>313</v>
      </c>
      <c r="B316" s="29" t="s">
        <v>5730</v>
      </c>
      <c r="C316" s="104" t="s">
        <v>4411</v>
      </c>
      <c r="D316" s="29" t="s">
        <v>3880</v>
      </c>
      <c r="E316" s="29" t="s">
        <v>3880</v>
      </c>
      <c r="F316" s="335" t="s">
        <v>3826</v>
      </c>
      <c r="G316" s="335"/>
      <c r="H316" s="335"/>
      <c r="I316" s="335"/>
      <c r="J316" s="335"/>
      <c r="K316" s="335"/>
      <c r="L316" s="335"/>
      <c r="M316" s="82" t="s">
        <v>3880</v>
      </c>
      <c r="N316" s="57">
        <v>227.98031496062993</v>
      </c>
      <c r="O316" s="30">
        <v>227.98031496062993</v>
      </c>
      <c r="P316" s="29" t="s">
        <v>3459</v>
      </c>
      <c r="Q316" s="29"/>
      <c r="R316" s="104" t="s">
        <v>4411</v>
      </c>
      <c r="S316" s="103" t="s">
        <v>4412</v>
      </c>
      <c r="T316" s="403">
        <v>15065</v>
      </c>
      <c r="U316" s="403">
        <v>500</v>
      </c>
      <c r="V316" s="123" t="s">
        <v>1</v>
      </c>
      <c r="W316" s="336" t="s">
        <v>0</v>
      </c>
      <c r="X316" s="123"/>
      <c r="Y316" s="337"/>
      <c r="Z316" s="87"/>
      <c r="AA316" s="88"/>
      <c r="AB316" s="88"/>
      <c r="AC316" s="98"/>
      <c r="AD316" s="90"/>
      <c r="AE316" s="90"/>
      <c r="AF316" s="136"/>
      <c r="AG316" s="338"/>
      <c r="AH316" s="338"/>
      <c r="AI316" s="339"/>
      <c r="AJ316" s="339"/>
      <c r="AK316" s="91"/>
      <c r="AL316" s="92"/>
      <c r="AM316" s="93"/>
      <c r="AN316" s="340"/>
      <c r="AO316" s="341"/>
      <c r="AP316" s="336"/>
      <c r="AQ316" s="342"/>
      <c r="AR316" s="343"/>
      <c r="AS316" s="342"/>
      <c r="AT316" s="94"/>
      <c r="AU316" s="341"/>
      <c r="AV316" s="136"/>
      <c r="AW316" s="339"/>
      <c r="AY316" s="30">
        <v>227.98031496062993</v>
      </c>
      <c r="AZ316" s="31">
        <f t="shared" si="4"/>
        <v>0</v>
      </c>
    </row>
    <row r="317" spans="1:52" ht="12.75" customHeight="1">
      <c r="A317">
        <v>314</v>
      </c>
      <c r="B317" s="29" t="s">
        <v>6387</v>
      </c>
      <c r="C317" s="104" t="s">
        <v>4413</v>
      </c>
      <c r="D317" s="29" t="s">
        <v>1355</v>
      </c>
      <c r="E317" s="29" t="s">
        <v>2470</v>
      </c>
      <c r="F317" s="335"/>
      <c r="G317" s="335"/>
      <c r="H317" s="335"/>
      <c r="I317" s="335"/>
      <c r="J317" s="335"/>
      <c r="K317" s="335"/>
      <c r="L317" s="335"/>
      <c r="M317" s="82" t="s">
        <v>3880</v>
      </c>
      <c r="N317" s="57">
        <v>3766.2716535433074</v>
      </c>
      <c r="O317" s="30">
        <v>3766.2716535433074</v>
      </c>
      <c r="P317" s="29" t="s">
        <v>3861</v>
      </c>
      <c r="Q317" s="29"/>
      <c r="R317" s="104" t="s">
        <v>4413</v>
      </c>
      <c r="S317" s="103" t="s">
        <v>4414</v>
      </c>
      <c r="T317" s="403">
        <v>16310</v>
      </c>
      <c r="U317" s="403">
        <v>1000</v>
      </c>
      <c r="V317" s="123" t="s">
        <v>1</v>
      </c>
      <c r="W317" s="336" t="s">
        <v>0</v>
      </c>
      <c r="X317" s="123"/>
      <c r="Y317" s="337"/>
      <c r="Z317" s="87">
        <v>1</v>
      </c>
      <c r="AA317" s="88"/>
      <c r="AB317" s="88"/>
      <c r="AC317" s="88"/>
      <c r="AD317" s="90"/>
      <c r="AE317" s="90"/>
      <c r="AF317" s="136"/>
      <c r="AG317" s="338"/>
      <c r="AH317" s="338"/>
      <c r="AI317" s="339"/>
      <c r="AJ317" s="339"/>
      <c r="AK317" s="91"/>
      <c r="AL317" s="92"/>
      <c r="AM317" s="93"/>
      <c r="AN317" s="340"/>
      <c r="AO317" s="341"/>
      <c r="AP317" s="336"/>
      <c r="AQ317" s="342"/>
      <c r="AR317" s="343"/>
      <c r="AS317" s="342"/>
      <c r="AT317" s="94"/>
      <c r="AU317" s="341"/>
      <c r="AV317" s="136"/>
      <c r="AW317" s="339"/>
      <c r="AY317" s="30">
        <v>3766.2716535433074</v>
      </c>
      <c r="AZ317" s="31">
        <f t="shared" si="4"/>
        <v>0</v>
      </c>
    </row>
    <row r="318" spans="1:52" ht="12.75" customHeight="1">
      <c r="A318">
        <v>315</v>
      </c>
      <c r="B318" s="29" t="s">
        <v>6388</v>
      </c>
      <c r="C318" s="104" t="s">
        <v>4415</v>
      </c>
      <c r="D318" s="29" t="s">
        <v>1211</v>
      </c>
      <c r="E318" s="29" t="s">
        <v>2614</v>
      </c>
      <c r="F318" s="335"/>
      <c r="G318" s="335"/>
      <c r="H318" s="335"/>
      <c r="I318" s="335"/>
      <c r="J318" s="335"/>
      <c r="K318" s="335"/>
      <c r="L318" s="335"/>
      <c r="M318" s="82" t="s">
        <v>3880</v>
      </c>
      <c r="N318" s="57">
        <v>4162.8031496062995</v>
      </c>
      <c r="O318" s="30">
        <v>4162.8031496062995</v>
      </c>
      <c r="P318" s="29" t="s">
        <v>3863</v>
      </c>
      <c r="Q318" s="29"/>
      <c r="R318" s="104" t="s">
        <v>4415</v>
      </c>
      <c r="S318" s="103" t="s">
        <v>4416</v>
      </c>
      <c r="T318" s="403">
        <v>15480</v>
      </c>
      <c r="U318" s="403">
        <v>1000</v>
      </c>
      <c r="V318" s="123" t="s">
        <v>1</v>
      </c>
      <c r="W318" s="336" t="s">
        <v>0</v>
      </c>
      <c r="X318" s="123"/>
      <c r="Y318" s="337"/>
      <c r="Z318" s="87">
        <v>1</v>
      </c>
      <c r="AA318" s="88"/>
      <c r="AB318" s="88"/>
      <c r="AC318" s="88"/>
      <c r="AD318" s="90"/>
      <c r="AE318" s="90"/>
      <c r="AF318" s="136"/>
      <c r="AG318" s="338"/>
      <c r="AH318" s="338"/>
      <c r="AI318" s="339"/>
      <c r="AJ318" s="339"/>
      <c r="AK318" s="91"/>
      <c r="AL318" s="92"/>
      <c r="AM318" s="93"/>
      <c r="AN318" s="340"/>
      <c r="AO318" s="341"/>
      <c r="AP318" s="336"/>
      <c r="AQ318" s="342"/>
      <c r="AR318" s="343"/>
      <c r="AS318" s="342"/>
      <c r="AT318" s="94"/>
      <c r="AU318" s="341"/>
      <c r="AV318" s="136"/>
      <c r="AW318" s="339"/>
      <c r="AY318" s="30">
        <v>4162.8031496062995</v>
      </c>
      <c r="AZ318" s="31">
        <f t="shared" si="4"/>
        <v>0</v>
      </c>
    </row>
    <row r="319" spans="1:52" ht="12.75" customHeight="1">
      <c r="A319">
        <v>316</v>
      </c>
      <c r="B319" s="29" t="s">
        <v>6389</v>
      </c>
      <c r="C319" s="104" t="s">
        <v>4417</v>
      </c>
      <c r="D319" s="29" t="s">
        <v>1215</v>
      </c>
      <c r="E319" s="29" t="s">
        <v>2610</v>
      </c>
      <c r="F319" s="335"/>
      <c r="G319" s="335"/>
      <c r="H319" s="335"/>
      <c r="I319" s="335"/>
      <c r="J319" s="335"/>
      <c r="K319" s="335"/>
      <c r="L319" s="335"/>
      <c r="M319" s="82" t="s">
        <v>3880</v>
      </c>
      <c r="N319" s="57">
        <v>3839.9606299212601</v>
      </c>
      <c r="O319" s="30">
        <v>3839.9606299212601</v>
      </c>
      <c r="P319" s="29" t="s">
        <v>3863</v>
      </c>
      <c r="Q319" s="29"/>
      <c r="R319" s="104" t="s">
        <v>4417</v>
      </c>
      <c r="S319" s="103" t="s">
        <v>4418</v>
      </c>
      <c r="T319" s="403">
        <v>15480</v>
      </c>
      <c r="U319" s="403">
        <v>0</v>
      </c>
      <c r="V319" s="123" t="s">
        <v>1</v>
      </c>
      <c r="W319" s="336" t="s">
        <v>0</v>
      </c>
      <c r="X319" s="123"/>
      <c r="Y319" s="337"/>
      <c r="Z319" s="87">
        <v>1</v>
      </c>
      <c r="AA319" s="88"/>
      <c r="AB319" s="88"/>
      <c r="AC319" s="88"/>
      <c r="AD319" s="90"/>
      <c r="AE319" s="90"/>
      <c r="AF319" s="136"/>
      <c r="AG319" s="338"/>
      <c r="AH319" s="338"/>
      <c r="AI319" s="339"/>
      <c r="AJ319" s="339"/>
      <c r="AK319" s="91"/>
      <c r="AL319" s="92"/>
      <c r="AM319" s="93"/>
      <c r="AN319" s="340"/>
      <c r="AO319" s="341"/>
      <c r="AP319" s="336"/>
      <c r="AQ319" s="342"/>
      <c r="AR319" s="343"/>
      <c r="AS319" s="342"/>
      <c r="AT319" s="94"/>
      <c r="AU319" s="341"/>
      <c r="AV319" s="136"/>
      <c r="AW319" s="339"/>
      <c r="AY319" s="30">
        <v>3839.9606299212601</v>
      </c>
      <c r="AZ319" s="31">
        <f t="shared" si="4"/>
        <v>0</v>
      </c>
    </row>
    <row r="320" spans="1:52" ht="12.75" customHeight="1">
      <c r="A320">
        <v>317</v>
      </c>
      <c r="B320" s="29" t="s">
        <v>6390</v>
      </c>
      <c r="C320" s="104" t="s">
        <v>4419</v>
      </c>
      <c r="D320" s="29" t="s">
        <v>1156</v>
      </c>
      <c r="E320" s="29" t="s">
        <v>2669</v>
      </c>
      <c r="F320" s="335"/>
      <c r="G320" s="335"/>
      <c r="H320" s="335"/>
      <c r="I320" s="335"/>
      <c r="J320" s="335"/>
      <c r="K320" s="335"/>
      <c r="L320" s="335"/>
      <c r="M320" s="82" t="s">
        <v>3880</v>
      </c>
      <c r="N320" s="57">
        <v>5446.751968503937</v>
      </c>
      <c r="O320" s="30">
        <v>5446.751968503937</v>
      </c>
      <c r="P320" s="29" t="s">
        <v>3457</v>
      </c>
      <c r="Q320" s="29"/>
      <c r="R320" s="104" t="s">
        <v>4419</v>
      </c>
      <c r="S320" s="103" t="s">
        <v>4420</v>
      </c>
      <c r="T320" s="403">
        <v>15895</v>
      </c>
      <c r="U320" s="403">
        <v>500</v>
      </c>
      <c r="V320" s="123" t="s">
        <v>1</v>
      </c>
      <c r="W320" s="336" t="s">
        <v>0</v>
      </c>
      <c r="X320" s="123"/>
      <c r="Y320" s="337"/>
      <c r="Z320" s="87">
        <v>1</v>
      </c>
      <c r="AA320" s="88"/>
      <c r="AB320" s="88"/>
      <c r="AC320" s="88"/>
      <c r="AD320" s="90"/>
      <c r="AE320" s="90"/>
      <c r="AF320" s="136"/>
      <c r="AG320" s="338"/>
      <c r="AH320" s="338"/>
      <c r="AI320" s="339"/>
      <c r="AJ320" s="339"/>
      <c r="AK320" s="91"/>
      <c r="AL320" s="92"/>
      <c r="AM320" s="93"/>
      <c r="AN320" s="340"/>
      <c r="AO320" s="341"/>
      <c r="AP320" s="336"/>
      <c r="AQ320" s="342"/>
      <c r="AR320" s="343"/>
      <c r="AS320" s="342"/>
      <c r="AT320" s="94"/>
      <c r="AU320" s="341"/>
      <c r="AV320" s="136"/>
      <c r="AW320" s="339"/>
      <c r="AY320" s="30">
        <v>5446.751968503937</v>
      </c>
      <c r="AZ320" s="31">
        <f t="shared" si="4"/>
        <v>0</v>
      </c>
    </row>
    <row r="321" spans="1:52" ht="12.75" customHeight="1">
      <c r="A321">
        <v>318</v>
      </c>
      <c r="B321" s="29" t="s">
        <v>6391</v>
      </c>
      <c r="C321" s="104" t="s">
        <v>4421</v>
      </c>
      <c r="D321" s="29" t="s">
        <v>1183</v>
      </c>
      <c r="E321" s="29" t="s">
        <v>2642</v>
      </c>
      <c r="F321" s="335"/>
      <c r="G321" s="335"/>
      <c r="H321" s="335"/>
      <c r="I321" s="335"/>
      <c r="J321" s="335"/>
      <c r="K321" s="335"/>
      <c r="L321" s="335"/>
      <c r="M321" s="82" t="s">
        <v>3880</v>
      </c>
      <c r="N321" s="57">
        <v>4822.2362204724413</v>
      </c>
      <c r="O321" s="30">
        <v>4822.2362204724413</v>
      </c>
      <c r="P321" s="29" t="s">
        <v>3457</v>
      </c>
      <c r="Q321" s="29"/>
      <c r="R321" s="104" t="s">
        <v>4421</v>
      </c>
      <c r="S321" s="103" t="s">
        <v>4422</v>
      </c>
      <c r="T321" s="403">
        <v>15895</v>
      </c>
      <c r="U321" s="403">
        <v>-500</v>
      </c>
      <c r="V321" s="123" t="s">
        <v>1</v>
      </c>
      <c r="W321" s="336" t="s">
        <v>0</v>
      </c>
      <c r="X321" s="123"/>
      <c r="Y321" s="337"/>
      <c r="Z321" s="87">
        <v>1</v>
      </c>
      <c r="AA321" s="88"/>
      <c r="AB321" s="88"/>
      <c r="AC321" s="88"/>
      <c r="AD321" s="90"/>
      <c r="AE321" s="90"/>
      <c r="AF321" s="136"/>
      <c r="AG321" s="338"/>
      <c r="AH321" s="338"/>
      <c r="AI321" s="339"/>
      <c r="AJ321" s="339"/>
      <c r="AK321" s="91"/>
      <c r="AL321" s="92"/>
      <c r="AM321" s="93"/>
      <c r="AN321" s="340"/>
      <c r="AO321" s="341"/>
      <c r="AP321" s="336"/>
      <c r="AQ321" s="342"/>
      <c r="AR321" s="343"/>
      <c r="AS321" s="342"/>
      <c r="AT321" s="94"/>
      <c r="AU321" s="341"/>
      <c r="AV321" s="136"/>
      <c r="AW321" s="339"/>
      <c r="AY321" s="30">
        <v>4822.2362204724413</v>
      </c>
      <c r="AZ321" s="31">
        <f t="shared" si="4"/>
        <v>0</v>
      </c>
    </row>
    <row r="322" spans="1:52" ht="12.75" customHeight="1">
      <c r="A322">
        <v>319</v>
      </c>
      <c r="B322" s="29" t="s">
        <v>6383</v>
      </c>
      <c r="C322" s="104" t="s">
        <v>4423</v>
      </c>
      <c r="D322" s="29" t="s">
        <v>1185</v>
      </c>
      <c r="E322" s="29" t="s">
        <v>2640</v>
      </c>
      <c r="F322" s="335"/>
      <c r="G322" s="335"/>
      <c r="H322" s="335"/>
      <c r="I322" s="335"/>
      <c r="J322" s="335"/>
      <c r="K322" s="335"/>
      <c r="L322" s="335"/>
      <c r="M322" s="82" t="s">
        <v>3880</v>
      </c>
      <c r="N322" s="57">
        <v>4932.0511811023625</v>
      </c>
      <c r="O322" s="30">
        <v>4932.0511811023625</v>
      </c>
      <c r="P322" s="29" t="s">
        <v>3457</v>
      </c>
      <c r="Q322" s="29"/>
      <c r="R322" s="104" t="s">
        <v>4423</v>
      </c>
      <c r="S322" s="103" t="s">
        <v>4424</v>
      </c>
      <c r="T322" s="403">
        <v>15895</v>
      </c>
      <c r="U322" s="403">
        <v>-1500</v>
      </c>
      <c r="V322" s="123" t="s">
        <v>1</v>
      </c>
      <c r="W322" s="336" t="s">
        <v>0</v>
      </c>
      <c r="X322" s="123"/>
      <c r="Y322" s="337"/>
      <c r="Z322" s="87">
        <v>1</v>
      </c>
      <c r="AA322" s="88"/>
      <c r="AB322" s="88"/>
      <c r="AC322" s="88"/>
      <c r="AD322" s="90"/>
      <c r="AE322" s="90"/>
      <c r="AF322" s="136"/>
      <c r="AG322" s="338"/>
      <c r="AH322" s="338"/>
      <c r="AI322" s="339"/>
      <c r="AJ322" s="339"/>
      <c r="AK322" s="91"/>
      <c r="AL322" s="92"/>
      <c r="AM322" s="93"/>
      <c r="AN322" s="340"/>
      <c r="AO322" s="341"/>
      <c r="AP322" s="336"/>
      <c r="AQ322" s="342"/>
      <c r="AR322" s="343"/>
      <c r="AS322" s="342"/>
      <c r="AT322" s="94"/>
      <c r="AU322" s="341"/>
      <c r="AV322" s="136"/>
      <c r="AW322" s="339"/>
      <c r="AY322" s="30">
        <v>4932.0511811023625</v>
      </c>
      <c r="AZ322" s="31">
        <f t="shared" si="4"/>
        <v>0</v>
      </c>
    </row>
    <row r="323" spans="1:52" ht="12.75" customHeight="1">
      <c r="A323">
        <v>320</v>
      </c>
      <c r="B323" s="29" t="s">
        <v>6392</v>
      </c>
      <c r="C323" s="104" t="s">
        <v>4425</v>
      </c>
      <c r="D323" s="29" t="s">
        <v>1214</v>
      </c>
      <c r="E323" s="29" t="s">
        <v>2611</v>
      </c>
      <c r="F323" s="335"/>
      <c r="G323" s="335"/>
      <c r="H323" s="335"/>
      <c r="I323" s="335"/>
      <c r="J323" s="335"/>
      <c r="K323" s="335"/>
      <c r="L323" s="335"/>
      <c r="M323" s="82" t="s">
        <v>3880</v>
      </c>
      <c r="N323" s="57">
        <v>3850.9566929133862</v>
      </c>
      <c r="O323" s="30">
        <v>3850.9566929133862</v>
      </c>
      <c r="P323" s="29" t="s">
        <v>3863</v>
      </c>
      <c r="Q323" s="29"/>
      <c r="R323" s="104" t="s">
        <v>4425</v>
      </c>
      <c r="S323" s="103" t="s">
        <v>4426</v>
      </c>
      <c r="T323" s="403">
        <v>15480</v>
      </c>
      <c r="U323" s="403">
        <v>-1000</v>
      </c>
      <c r="V323" s="123" t="s">
        <v>1</v>
      </c>
      <c r="W323" s="336" t="s">
        <v>0</v>
      </c>
      <c r="X323" s="123"/>
      <c r="Y323" s="337"/>
      <c r="Z323" s="87">
        <v>1</v>
      </c>
      <c r="AA323" s="88"/>
      <c r="AB323" s="88"/>
      <c r="AC323" s="88"/>
      <c r="AD323" s="90"/>
      <c r="AE323" s="90"/>
      <c r="AF323" s="136"/>
      <c r="AG323" s="338"/>
      <c r="AH323" s="338"/>
      <c r="AI323" s="339"/>
      <c r="AJ323" s="339"/>
      <c r="AK323" s="91"/>
      <c r="AL323" s="92"/>
      <c r="AM323" s="93"/>
      <c r="AN323" s="340"/>
      <c r="AO323" s="341"/>
      <c r="AP323" s="336"/>
      <c r="AQ323" s="342"/>
      <c r="AR323" s="343"/>
      <c r="AS323" s="342"/>
      <c r="AT323" s="94"/>
      <c r="AU323" s="341"/>
      <c r="AV323" s="136"/>
      <c r="AW323" s="339"/>
      <c r="AY323" s="30">
        <v>3850.9566929133862</v>
      </c>
      <c r="AZ323" s="31">
        <f t="shared" si="4"/>
        <v>0</v>
      </c>
    </row>
    <row r="324" spans="1:52" ht="12.75" customHeight="1">
      <c r="A324">
        <v>321</v>
      </c>
      <c r="B324" s="29" t="s">
        <v>6393</v>
      </c>
      <c r="C324" s="104" t="s">
        <v>4427</v>
      </c>
      <c r="D324" s="29" t="s">
        <v>1336</v>
      </c>
      <c r="E324" s="29" t="s">
        <v>2489</v>
      </c>
      <c r="F324" s="335"/>
      <c r="G324" s="335"/>
      <c r="H324" s="335"/>
      <c r="I324" s="335"/>
      <c r="J324" s="335"/>
      <c r="K324" s="335"/>
      <c r="L324" s="335"/>
      <c r="M324" s="82" t="s">
        <v>3880</v>
      </c>
      <c r="N324" s="57">
        <v>3312.4055118110236</v>
      </c>
      <c r="O324" s="30">
        <v>3312.4055118110236</v>
      </c>
      <c r="P324" s="29" t="s">
        <v>3862</v>
      </c>
      <c r="Q324" s="29"/>
      <c r="R324" s="104" t="s">
        <v>4427</v>
      </c>
      <c r="S324" s="103" t="s">
        <v>4428</v>
      </c>
      <c r="T324" s="403">
        <v>15065</v>
      </c>
      <c r="U324" s="403">
        <v>-500</v>
      </c>
      <c r="V324" s="123" t="s">
        <v>1</v>
      </c>
      <c r="W324" s="336" t="s">
        <v>0</v>
      </c>
      <c r="X324" s="123"/>
      <c r="Y324" s="337"/>
      <c r="Z324" s="87">
        <v>1</v>
      </c>
      <c r="AA324" s="88"/>
      <c r="AB324" s="88"/>
      <c r="AC324" s="88"/>
      <c r="AD324" s="90"/>
      <c r="AE324" s="90"/>
      <c r="AF324" s="136"/>
      <c r="AG324" s="338"/>
      <c r="AH324" s="338"/>
      <c r="AI324" s="339"/>
      <c r="AJ324" s="339"/>
      <c r="AK324" s="91"/>
      <c r="AL324" s="92"/>
      <c r="AM324" s="93"/>
      <c r="AN324" s="340"/>
      <c r="AO324" s="341"/>
      <c r="AP324" s="336"/>
      <c r="AQ324" s="342"/>
      <c r="AR324" s="343"/>
      <c r="AS324" s="342"/>
      <c r="AT324" s="94"/>
      <c r="AU324" s="341"/>
      <c r="AV324" s="136"/>
      <c r="AW324" s="339"/>
      <c r="AY324" s="30">
        <v>3312.4055118110236</v>
      </c>
      <c r="AZ324" s="31">
        <f t="shared" ref="AZ324:AZ387" si="5">-AY324+O324</f>
        <v>0</v>
      </c>
    </row>
    <row r="325" spans="1:52" ht="12.75" customHeight="1">
      <c r="A325">
        <v>322</v>
      </c>
      <c r="B325" s="29" t="s">
        <v>6394</v>
      </c>
      <c r="C325" s="104" t="s">
        <v>4429</v>
      </c>
      <c r="D325" s="29" t="s">
        <v>1317</v>
      </c>
      <c r="E325" s="29" t="s">
        <v>2508</v>
      </c>
      <c r="F325" s="335" t="s">
        <v>3448</v>
      </c>
      <c r="G325" s="335" t="s">
        <v>5971</v>
      </c>
      <c r="H325" s="344" t="s">
        <v>3806</v>
      </c>
      <c r="I325" s="344"/>
      <c r="J325" s="344"/>
      <c r="K325" s="344"/>
      <c r="L325" s="335"/>
      <c r="M325" s="82">
        <v>3815.8031496062995</v>
      </c>
      <c r="N325" s="57">
        <v>6742.5866141732286</v>
      </c>
      <c r="O325" s="30">
        <v>10558.389763779527</v>
      </c>
      <c r="P325" s="29" t="s">
        <v>9170</v>
      </c>
      <c r="Q325" s="29"/>
      <c r="R325" s="104" t="s">
        <v>4429</v>
      </c>
      <c r="S325" s="103" t="s">
        <v>4430</v>
      </c>
      <c r="T325" s="403">
        <v>7726.68</v>
      </c>
      <c r="U325" s="403">
        <v>-2228.85</v>
      </c>
      <c r="V325" s="123" t="s">
        <v>1</v>
      </c>
      <c r="W325" s="336" t="s">
        <v>0</v>
      </c>
      <c r="X325" s="123"/>
      <c r="Y325" s="337"/>
      <c r="Z325" s="87">
        <v>1</v>
      </c>
      <c r="AA325" s="88"/>
      <c r="AB325" s="88"/>
      <c r="AC325" s="88"/>
      <c r="AD325" s="90"/>
      <c r="AE325" s="90"/>
      <c r="AF325" s="136"/>
      <c r="AG325" s="338"/>
      <c r="AH325" s="338"/>
      <c r="AI325" s="339"/>
      <c r="AJ325" s="339"/>
      <c r="AK325" s="91"/>
      <c r="AL325" s="92"/>
      <c r="AM325" s="93"/>
      <c r="AN325" s="340"/>
      <c r="AO325" s="341"/>
      <c r="AP325" s="336"/>
      <c r="AQ325" s="342"/>
      <c r="AR325" s="343"/>
      <c r="AS325" s="342"/>
      <c r="AT325" s="94"/>
      <c r="AU325" s="341"/>
      <c r="AV325" s="136"/>
      <c r="AW325" s="339"/>
      <c r="AY325" s="30">
        <v>10558.389763779527</v>
      </c>
      <c r="AZ325" s="31">
        <f t="shared" si="5"/>
        <v>0</v>
      </c>
    </row>
    <row r="326" spans="1:52" ht="12.75" customHeight="1">
      <c r="A326">
        <v>323</v>
      </c>
      <c r="B326" s="29" t="s">
        <v>6395</v>
      </c>
      <c r="C326" s="104" t="s">
        <v>4431</v>
      </c>
      <c r="D326" s="29" t="s">
        <v>1239</v>
      </c>
      <c r="E326" s="29" t="s">
        <v>2586</v>
      </c>
      <c r="F326" s="335" t="s">
        <v>3440</v>
      </c>
      <c r="G326" s="335" t="s">
        <v>5978</v>
      </c>
      <c r="H326" s="344" t="s">
        <v>3790</v>
      </c>
      <c r="I326" s="344"/>
      <c r="J326" s="344"/>
      <c r="K326" s="344"/>
      <c r="L326" s="335"/>
      <c r="M326" s="82">
        <v>2420.5511811023621</v>
      </c>
      <c r="N326" s="57">
        <v>6239.1259842519694</v>
      </c>
      <c r="O326" s="30">
        <v>8659.677165354331</v>
      </c>
      <c r="P326" s="29" t="s">
        <v>9172</v>
      </c>
      <c r="Q326" s="29"/>
      <c r="R326" s="104" t="s">
        <v>4431</v>
      </c>
      <c r="S326" s="103" t="s">
        <v>4432</v>
      </c>
      <c r="T326" s="403">
        <v>7726.68</v>
      </c>
      <c r="U326" s="403">
        <v>-3219.45</v>
      </c>
      <c r="V326" s="123" t="s">
        <v>1</v>
      </c>
      <c r="W326" s="336" t="s">
        <v>0</v>
      </c>
      <c r="X326" s="123"/>
      <c r="Y326" s="337"/>
      <c r="Z326" s="87">
        <v>1</v>
      </c>
      <c r="AA326" s="88"/>
      <c r="AB326" s="88"/>
      <c r="AC326" s="88"/>
      <c r="AD326" s="90"/>
      <c r="AE326" s="90"/>
      <c r="AF326" s="136"/>
      <c r="AG326" s="338"/>
      <c r="AH326" s="338"/>
      <c r="AI326" s="339"/>
      <c r="AJ326" s="339"/>
      <c r="AK326" s="91"/>
      <c r="AL326" s="92"/>
      <c r="AM326" s="93"/>
      <c r="AN326" s="340"/>
      <c r="AO326" s="341"/>
      <c r="AP326" s="336"/>
      <c r="AQ326" s="342"/>
      <c r="AR326" s="343"/>
      <c r="AS326" s="342"/>
      <c r="AT326" s="94"/>
      <c r="AU326" s="341"/>
      <c r="AV326" s="136"/>
      <c r="AW326" s="339"/>
      <c r="AY326" s="30">
        <v>8659.677165354331</v>
      </c>
      <c r="AZ326" s="31">
        <f t="shared" si="5"/>
        <v>0</v>
      </c>
    </row>
    <row r="327" spans="1:52" ht="12.75" customHeight="1">
      <c r="A327">
        <v>324</v>
      </c>
      <c r="B327" s="29" t="s">
        <v>6396</v>
      </c>
      <c r="C327" s="104" t="s">
        <v>3519</v>
      </c>
      <c r="D327" s="29" t="s">
        <v>1277</v>
      </c>
      <c r="E327" s="29" t="s">
        <v>2548</v>
      </c>
      <c r="F327" s="335" t="s">
        <v>3815</v>
      </c>
      <c r="G327" s="335" t="s">
        <v>5976</v>
      </c>
      <c r="H327" s="344" t="s">
        <v>3791</v>
      </c>
      <c r="I327" s="344"/>
      <c r="J327" s="344"/>
      <c r="K327" s="344"/>
      <c r="L327" s="335"/>
      <c r="M327" s="82">
        <v>2409.0826771653542</v>
      </c>
      <c r="N327" s="57">
        <v>5825.0472440944886</v>
      </c>
      <c r="O327" s="30">
        <v>8234.1299212598424</v>
      </c>
      <c r="P327" s="29" t="s">
        <v>9173</v>
      </c>
      <c r="Q327" s="29"/>
      <c r="R327" s="104" t="s">
        <v>3519</v>
      </c>
      <c r="S327" s="103" t="s">
        <v>4433</v>
      </c>
      <c r="T327" s="403">
        <v>10302.24</v>
      </c>
      <c r="U327" s="403">
        <v>-4705.3500000000004</v>
      </c>
      <c r="V327" s="123" t="s">
        <v>1</v>
      </c>
      <c r="W327" s="336" t="s">
        <v>0</v>
      </c>
      <c r="X327" s="123"/>
      <c r="Y327" s="337"/>
      <c r="Z327" s="87">
        <v>1</v>
      </c>
      <c r="AA327" s="88"/>
      <c r="AB327" s="88"/>
      <c r="AC327" s="88"/>
      <c r="AD327" s="90"/>
      <c r="AE327" s="90"/>
      <c r="AF327" s="136"/>
      <c r="AG327" s="338"/>
      <c r="AH327" s="338"/>
      <c r="AI327" s="339"/>
      <c r="AJ327" s="339"/>
      <c r="AK327" s="91"/>
      <c r="AL327" s="92"/>
      <c r="AM327" s="93"/>
      <c r="AN327" s="340"/>
      <c r="AO327" s="341"/>
      <c r="AP327" s="336"/>
      <c r="AQ327" s="342"/>
      <c r="AR327" s="343"/>
      <c r="AS327" s="342"/>
      <c r="AT327" s="94"/>
      <c r="AU327" s="341"/>
      <c r="AV327" s="136"/>
      <c r="AW327" s="339"/>
      <c r="AY327" s="30">
        <v>8234.1299212598424</v>
      </c>
      <c r="AZ327" s="31">
        <f t="shared" si="5"/>
        <v>0</v>
      </c>
    </row>
    <row r="328" spans="1:52" ht="12.75" customHeight="1">
      <c r="A328">
        <v>325</v>
      </c>
      <c r="B328" s="29" t="s">
        <v>6397</v>
      </c>
      <c r="C328" s="104" t="s">
        <v>3707</v>
      </c>
      <c r="D328" s="29" t="s">
        <v>1275</v>
      </c>
      <c r="E328" s="29" t="s">
        <v>2550</v>
      </c>
      <c r="F328" s="335" t="s">
        <v>3793</v>
      </c>
      <c r="G328" s="335" t="s">
        <v>5974</v>
      </c>
      <c r="H328" s="344" t="s">
        <v>3792</v>
      </c>
      <c r="I328" s="344"/>
      <c r="J328" s="344"/>
      <c r="K328" s="344"/>
      <c r="L328" s="335"/>
      <c r="M328" s="82">
        <v>2378.4724409448822</v>
      </c>
      <c r="N328" s="57">
        <v>5994.1141732283459</v>
      </c>
      <c r="O328" s="30">
        <v>8372.5866141732276</v>
      </c>
      <c r="P328" s="29" t="s">
        <v>9172</v>
      </c>
      <c r="Q328" s="29"/>
      <c r="R328" s="104" t="s">
        <v>3707</v>
      </c>
      <c r="S328" s="103" t="s">
        <v>4434</v>
      </c>
      <c r="T328" s="403">
        <v>11160.76</v>
      </c>
      <c r="U328" s="403">
        <v>-3219.45</v>
      </c>
      <c r="V328" s="123" t="s">
        <v>1</v>
      </c>
      <c r="W328" s="336" t="s">
        <v>0</v>
      </c>
      <c r="X328" s="123"/>
      <c r="Y328" s="337"/>
      <c r="Z328" s="87">
        <v>1</v>
      </c>
      <c r="AA328" s="88"/>
      <c r="AB328" s="88"/>
      <c r="AC328" s="88"/>
      <c r="AD328" s="90"/>
      <c r="AE328" s="90"/>
      <c r="AF328" s="136"/>
      <c r="AG328" s="338"/>
      <c r="AH328" s="338"/>
      <c r="AI328" s="339"/>
      <c r="AJ328" s="339"/>
      <c r="AK328" s="91"/>
      <c r="AL328" s="92"/>
      <c r="AM328" s="93"/>
      <c r="AN328" s="340"/>
      <c r="AO328" s="341"/>
      <c r="AP328" s="336"/>
      <c r="AQ328" s="342"/>
      <c r="AR328" s="343"/>
      <c r="AS328" s="342"/>
      <c r="AT328" s="94"/>
      <c r="AU328" s="341"/>
      <c r="AV328" s="136"/>
      <c r="AW328" s="339"/>
      <c r="AY328" s="30">
        <v>8372.5866141732276</v>
      </c>
      <c r="AZ328" s="31">
        <f t="shared" si="5"/>
        <v>0</v>
      </c>
    </row>
    <row r="329" spans="1:52" ht="12.75" customHeight="1">
      <c r="A329">
        <v>326</v>
      </c>
      <c r="B329" s="29" t="s">
        <v>6398</v>
      </c>
      <c r="C329" s="104" t="s">
        <v>4435</v>
      </c>
      <c r="D329" s="29" t="s">
        <v>1276</v>
      </c>
      <c r="E329" s="29" t="s">
        <v>2549</v>
      </c>
      <c r="F329" s="335" t="s">
        <v>3444</v>
      </c>
      <c r="G329" s="335" t="s">
        <v>5972</v>
      </c>
      <c r="H329" s="344" t="s">
        <v>3794</v>
      </c>
      <c r="I329" s="344"/>
      <c r="J329" s="344"/>
      <c r="K329" s="344"/>
      <c r="L329" s="335"/>
      <c r="M329" s="82">
        <v>2088.3464566929133</v>
      </c>
      <c r="N329" s="57">
        <v>5730.9173228346463</v>
      </c>
      <c r="O329" s="30">
        <v>7819.2637795275596</v>
      </c>
      <c r="P329" s="29" t="s">
        <v>9173</v>
      </c>
      <c r="Q329" s="29"/>
      <c r="R329" s="104" t="s">
        <v>4435</v>
      </c>
      <c r="S329" s="103" t="s">
        <v>4436</v>
      </c>
      <c r="T329" s="403">
        <v>11160.76</v>
      </c>
      <c r="U329" s="403">
        <v>-4210.05</v>
      </c>
      <c r="V329" s="123" t="s">
        <v>1</v>
      </c>
      <c r="W329" s="336" t="s">
        <v>0</v>
      </c>
      <c r="X329" s="123"/>
      <c r="Y329" s="337"/>
      <c r="Z329" s="87">
        <v>1</v>
      </c>
      <c r="AA329" s="88"/>
      <c r="AB329" s="88"/>
      <c r="AC329" s="88"/>
      <c r="AD329" s="90"/>
      <c r="AE329" s="90"/>
      <c r="AF329" s="136"/>
      <c r="AG329" s="338"/>
      <c r="AH329" s="338"/>
      <c r="AI329" s="339"/>
      <c r="AJ329" s="339"/>
      <c r="AK329" s="91"/>
      <c r="AL329" s="92"/>
      <c r="AM329" s="93"/>
      <c r="AN329" s="340"/>
      <c r="AO329" s="341"/>
      <c r="AP329" s="336"/>
      <c r="AQ329" s="342"/>
      <c r="AR329" s="343"/>
      <c r="AS329" s="342"/>
      <c r="AT329" s="94"/>
      <c r="AU329" s="341"/>
      <c r="AV329" s="136"/>
      <c r="AW329" s="339"/>
      <c r="AY329" s="30">
        <v>7819.2637795275596</v>
      </c>
      <c r="AZ329" s="31">
        <f t="shared" si="5"/>
        <v>0</v>
      </c>
    </row>
    <row r="330" spans="1:52" ht="12.75" customHeight="1">
      <c r="A330">
        <v>327</v>
      </c>
      <c r="B330" s="29" t="s">
        <v>6399</v>
      </c>
      <c r="C330" s="104" t="s">
        <v>6</v>
      </c>
      <c r="D330" s="29" t="s">
        <v>1274</v>
      </c>
      <c r="E330" s="29" t="s">
        <v>2551</v>
      </c>
      <c r="F330" s="335" t="s">
        <v>3441</v>
      </c>
      <c r="G330" s="335" t="s">
        <v>5969</v>
      </c>
      <c r="H330" s="344" t="s">
        <v>3795</v>
      </c>
      <c r="I330" s="344"/>
      <c r="J330" s="344"/>
      <c r="K330" s="344"/>
      <c r="L330" s="335"/>
      <c r="M330" s="82">
        <v>2025.5629921259845</v>
      </c>
      <c r="N330" s="57">
        <v>5674.3937007874019</v>
      </c>
      <c r="O330" s="30">
        <v>7699.9566929133862</v>
      </c>
      <c r="P330" s="29" t="s">
        <v>9173</v>
      </c>
      <c r="Q330" s="29"/>
      <c r="R330" s="104" t="s">
        <v>6</v>
      </c>
      <c r="S330" s="103" t="s">
        <v>4437</v>
      </c>
      <c r="T330" s="403">
        <v>12019.28</v>
      </c>
      <c r="U330" s="403">
        <v>-4705.3500000000004</v>
      </c>
      <c r="V330" s="123" t="s">
        <v>1</v>
      </c>
      <c r="W330" s="336" t="s">
        <v>0</v>
      </c>
      <c r="X330" s="123"/>
      <c r="Y330" s="337"/>
      <c r="Z330" s="87">
        <v>1</v>
      </c>
      <c r="AA330" s="88"/>
      <c r="AB330" s="88"/>
      <c r="AC330" s="88"/>
      <c r="AD330" s="90"/>
      <c r="AE330" s="90"/>
      <c r="AF330" s="136"/>
      <c r="AG330" s="338"/>
      <c r="AH330" s="338"/>
      <c r="AI330" s="339"/>
      <c r="AJ330" s="339"/>
      <c r="AK330" s="91"/>
      <c r="AL330" s="92"/>
      <c r="AM330" s="93"/>
      <c r="AN330" s="340"/>
      <c r="AO330" s="341"/>
      <c r="AP330" s="336"/>
      <c r="AQ330" s="342"/>
      <c r="AR330" s="343"/>
      <c r="AS330" s="342"/>
      <c r="AT330" s="94"/>
      <c r="AU330" s="341"/>
      <c r="AV330" s="136"/>
      <c r="AW330" s="339"/>
      <c r="AY330" s="30">
        <v>7699.9566929133862</v>
      </c>
      <c r="AZ330" s="31">
        <f t="shared" si="5"/>
        <v>0</v>
      </c>
    </row>
    <row r="331" spans="1:52" ht="12.75" customHeight="1">
      <c r="A331">
        <v>328</v>
      </c>
      <c r="B331" s="29" t="s">
        <v>6400</v>
      </c>
      <c r="C331" s="104" t="s">
        <v>4</v>
      </c>
      <c r="D331" s="29" t="s">
        <v>1237</v>
      </c>
      <c r="E331" s="29" t="s">
        <v>2588</v>
      </c>
      <c r="F331" s="335" t="s">
        <v>3816</v>
      </c>
      <c r="G331" s="335" t="s">
        <v>5967</v>
      </c>
      <c r="H331" s="344" t="s">
        <v>3796</v>
      </c>
      <c r="I331" s="344"/>
      <c r="J331" s="344"/>
      <c r="K331" s="344"/>
      <c r="L331" s="335"/>
      <c r="M331" s="82">
        <v>1706.8307086614172</v>
      </c>
      <c r="N331" s="57">
        <v>5558.7401574803152</v>
      </c>
      <c r="O331" s="30">
        <v>7265.570866141732</v>
      </c>
      <c r="P331" s="29" t="s">
        <v>9172</v>
      </c>
      <c r="Q331" s="29"/>
      <c r="R331" s="104" t="s">
        <v>4</v>
      </c>
      <c r="S331" s="103" t="s">
        <v>4438</v>
      </c>
      <c r="T331" s="403">
        <v>13736.32</v>
      </c>
      <c r="U331" s="403">
        <v>-4705.3500000000004</v>
      </c>
      <c r="V331" s="123" t="s">
        <v>1</v>
      </c>
      <c r="W331" s="336" t="s">
        <v>0</v>
      </c>
      <c r="X331" s="123"/>
      <c r="Y331" s="337"/>
      <c r="Z331" s="87">
        <v>1</v>
      </c>
      <c r="AA331" s="88"/>
      <c r="AB331" s="88"/>
      <c r="AC331" s="88"/>
      <c r="AD331" s="90"/>
      <c r="AE331" s="90"/>
      <c r="AF331" s="136"/>
      <c r="AG331" s="338"/>
      <c r="AH331" s="338"/>
      <c r="AI331" s="339"/>
      <c r="AJ331" s="339"/>
      <c r="AK331" s="91"/>
      <c r="AL331" s="92"/>
      <c r="AM331" s="93"/>
      <c r="AN331" s="340"/>
      <c r="AO331" s="341"/>
      <c r="AP331" s="336"/>
      <c r="AQ331" s="342"/>
      <c r="AR331" s="343"/>
      <c r="AS331" s="342"/>
      <c r="AT331" s="94"/>
      <c r="AU331" s="341"/>
      <c r="AV331" s="136"/>
      <c r="AW331" s="339"/>
      <c r="AY331" s="30">
        <v>7265.570866141732</v>
      </c>
      <c r="AZ331" s="31">
        <f t="shared" si="5"/>
        <v>0</v>
      </c>
    </row>
    <row r="332" spans="1:52" ht="12.75" customHeight="1">
      <c r="A332">
        <v>329</v>
      </c>
      <c r="B332" s="29" t="s">
        <v>6401</v>
      </c>
      <c r="C332" s="104" t="s">
        <v>4439</v>
      </c>
      <c r="D332" s="29" t="s">
        <v>1235</v>
      </c>
      <c r="E332" s="29" t="s">
        <v>2590</v>
      </c>
      <c r="F332" s="335" t="s">
        <v>3798</v>
      </c>
      <c r="G332" s="335" t="s">
        <v>5965</v>
      </c>
      <c r="H332" s="344" t="s">
        <v>3797</v>
      </c>
      <c r="I332" s="344"/>
      <c r="J332" s="344"/>
      <c r="K332" s="344"/>
      <c r="L332" s="335"/>
      <c r="M332" s="82">
        <v>1685.2086614173229</v>
      </c>
      <c r="N332" s="57">
        <v>5481.6456692913389</v>
      </c>
      <c r="O332" s="30">
        <v>7166.854330708662</v>
      </c>
      <c r="P332" s="29" t="s">
        <v>9173</v>
      </c>
      <c r="Q332" s="29"/>
      <c r="R332" s="104" t="s">
        <v>4439</v>
      </c>
      <c r="S332" s="103" t="s">
        <v>4440</v>
      </c>
      <c r="T332" s="403">
        <v>12877.8</v>
      </c>
      <c r="U332" s="403">
        <v>-4210.05</v>
      </c>
      <c r="V332" s="123" t="s">
        <v>1</v>
      </c>
      <c r="W332" s="336" t="s">
        <v>0</v>
      </c>
      <c r="X332" s="123"/>
      <c r="Y332" s="337"/>
      <c r="Z332" s="87">
        <v>1</v>
      </c>
      <c r="AA332" s="88"/>
      <c r="AB332" s="88"/>
      <c r="AC332" s="88"/>
      <c r="AD332" s="90"/>
      <c r="AE332" s="90"/>
      <c r="AF332" s="136"/>
      <c r="AG332" s="338"/>
      <c r="AH332" s="338"/>
      <c r="AI332" s="339"/>
      <c r="AJ332" s="339"/>
      <c r="AK332" s="91"/>
      <c r="AL332" s="92"/>
      <c r="AM332" s="93"/>
      <c r="AN332" s="340"/>
      <c r="AO332" s="341"/>
      <c r="AP332" s="336"/>
      <c r="AQ332" s="342"/>
      <c r="AR332" s="343"/>
      <c r="AS332" s="342"/>
      <c r="AT332" s="94"/>
      <c r="AU332" s="341"/>
      <c r="AV332" s="136"/>
      <c r="AW332" s="339"/>
      <c r="AY332" s="30">
        <v>7166.854330708662</v>
      </c>
      <c r="AZ332" s="31">
        <f t="shared" si="5"/>
        <v>0</v>
      </c>
    </row>
    <row r="333" spans="1:52" ht="12.75" customHeight="1">
      <c r="A333">
        <v>330</v>
      </c>
      <c r="B333" s="29" t="s">
        <v>6402</v>
      </c>
      <c r="C333" s="104" t="s">
        <v>4441</v>
      </c>
      <c r="D333" s="29" t="s">
        <v>1236</v>
      </c>
      <c r="E333" s="29" t="s">
        <v>2589</v>
      </c>
      <c r="F333" s="335" t="s">
        <v>3445</v>
      </c>
      <c r="G333" s="335" t="s">
        <v>5963</v>
      </c>
      <c r="H333" s="344" t="s">
        <v>3799</v>
      </c>
      <c r="I333" s="344"/>
      <c r="J333" s="344"/>
      <c r="K333" s="344"/>
      <c r="L333" s="335"/>
      <c r="M333" s="82">
        <v>1457.2519685039372</v>
      </c>
      <c r="N333" s="57">
        <v>5465.4055118110246</v>
      </c>
      <c r="O333" s="30">
        <v>6922.6574803149615</v>
      </c>
      <c r="P333" s="29" t="s">
        <v>9173</v>
      </c>
      <c r="Q333" s="29"/>
      <c r="R333" s="104" t="s">
        <v>4441</v>
      </c>
      <c r="S333" s="103" t="s">
        <v>4442</v>
      </c>
      <c r="T333" s="403">
        <v>13736.32</v>
      </c>
      <c r="U333" s="403">
        <v>-2724.15</v>
      </c>
      <c r="V333" s="123" t="s">
        <v>1</v>
      </c>
      <c r="W333" s="336" t="s">
        <v>0</v>
      </c>
      <c r="X333" s="123"/>
      <c r="Y333" s="337"/>
      <c r="Z333" s="87">
        <v>1</v>
      </c>
      <c r="AA333" s="88"/>
      <c r="AB333" s="88"/>
      <c r="AC333" s="88"/>
      <c r="AD333" s="90"/>
      <c r="AE333" s="90"/>
      <c r="AF333" s="136"/>
      <c r="AG333" s="338"/>
      <c r="AH333" s="338"/>
      <c r="AI333" s="339"/>
      <c r="AJ333" s="339"/>
      <c r="AK333" s="91"/>
      <c r="AL333" s="92"/>
      <c r="AM333" s="93"/>
      <c r="AN333" s="340"/>
      <c r="AO333" s="341"/>
      <c r="AP333" s="336"/>
      <c r="AQ333" s="342"/>
      <c r="AR333" s="343"/>
      <c r="AS333" s="342"/>
      <c r="AT333" s="94"/>
      <c r="AU333" s="341"/>
      <c r="AV333" s="136"/>
      <c r="AW333" s="339"/>
      <c r="AY333" s="30">
        <v>6922.6574803149615</v>
      </c>
      <c r="AZ333" s="31">
        <f t="shared" si="5"/>
        <v>0</v>
      </c>
    </row>
    <row r="334" spans="1:52" ht="12.75" customHeight="1">
      <c r="A334">
        <v>331</v>
      </c>
      <c r="B334" s="29" t="s">
        <v>6403</v>
      </c>
      <c r="C334" s="104" t="s">
        <v>4443</v>
      </c>
      <c r="D334" s="29" t="s">
        <v>1238</v>
      </c>
      <c r="E334" s="29" t="s">
        <v>2587</v>
      </c>
      <c r="F334" s="335" t="s">
        <v>3443</v>
      </c>
      <c r="G334" s="335" t="s">
        <v>3830</v>
      </c>
      <c r="H334" s="344" t="s">
        <v>3789</v>
      </c>
      <c r="I334" s="344"/>
      <c r="J334" s="344"/>
      <c r="K334" s="344"/>
      <c r="L334" s="335"/>
      <c r="M334" s="82">
        <v>2582.0393700787399</v>
      </c>
      <c r="N334" s="57">
        <v>7117.9448818897645</v>
      </c>
      <c r="O334" s="30">
        <v>9699.9842519685044</v>
      </c>
      <c r="P334" s="29" t="s">
        <v>3858</v>
      </c>
      <c r="Q334" s="29"/>
      <c r="R334" s="104" t="s">
        <v>4443</v>
      </c>
      <c r="S334" s="103" t="s">
        <v>4444</v>
      </c>
      <c r="T334" s="403">
        <v>12019.28</v>
      </c>
      <c r="U334" s="403">
        <v>-1733.55</v>
      </c>
      <c r="V334" s="123" t="s">
        <v>1</v>
      </c>
      <c r="W334" s="336" t="s">
        <v>0</v>
      </c>
      <c r="X334" s="123"/>
      <c r="Y334" s="337"/>
      <c r="Z334" s="87">
        <v>1</v>
      </c>
      <c r="AA334" s="88"/>
      <c r="AB334" s="88"/>
      <c r="AC334" s="88"/>
      <c r="AD334" s="90"/>
      <c r="AE334" s="90"/>
      <c r="AF334" s="136"/>
      <c r="AG334" s="338"/>
      <c r="AH334" s="338"/>
      <c r="AI334" s="339"/>
      <c r="AJ334" s="339"/>
      <c r="AK334" s="91"/>
      <c r="AL334" s="92"/>
      <c r="AM334" s="93"/>
      <c r="AN334" s="340"/>
      <c r="AO334" s="341"/>
      <c r="AP334" s="336"/>
      <c r="AQ334" s="342"/>
      <c r="AR334" s="343"/>
      <c r="AS334" s="342"/>
      <c r="AT334" s="94"/>
      <c r="AU334" s="341"/>
      <c r="AV334" s="136"/>
      <c r="AW334" s="339"/>
      <c r="AY334" s="30">
        <v>9699.9842519685044</v>
      </c>
      <c r="AZ334" s="31">
        <f t="shared" si="5"/>
        <v>0</v>
      </c>
    </row>
    <row r="335" spans="1:52" ht="12.75" customHeight="1">
      <c r="A335">
        <v>332</v>
      </c>
      <c r="B335" s="29" t="s">
        <v>6404</v>
      </c>
      <c r="C335" s="104" t="s">
        <v>3505</v>
      </c>
      <c r="D335" s="29" t="s">
        <v>1363</v>
      </c>
      <c r="E335" s="29" t="s">
        <v>2462</v>
      </c>
      <c r="F335" s="335" t="s">
        <v>3800</v>
      </c>
      <c r="G335" s="335" t="s">
        <v>5956</v>
      </c>
      <c r="H335" s="344" t="s">
        <v>3442</v>
      </c>
      <c r="I335" s="344"/>
      <c r="J335" s="344"/>
      <c r="K335" s="344"/>
      <c r="L335" s="335"/>
      <c r="M335" s="82">
        <v>3926.6338582677167</v>
      </c>
      <c r="N335" s="57">
        <v>6408.8503937007872</v>
      </c>
      <c r="O335" s="30">
        <v>10335.484251968504</v>
      </c>
      <c r="P335" s="29" t="s">
        <v>9170</v>
      </c>
      <c r="Q335" s="29"/>
      <c r="R335" s="104" t="s">
        <v>3505</v>
      </c>
      <c r="S335" s="103" t="s">
        <v>4445</v>
      </c>
      <c r="T335" s="403">
        <v>8585.2000000000007</v>
      </c>
      <c r="U335" s="403">
        <v>-2724.15</v>
      </c>
      <c r="V335" s="123" t="s">
        <v>1</v>
      </c>
      <c r="W335" s="336" t="s">
        <v>0</v>
      </c>
      <c r="X335" s="123"/>
      <c r="Y335" s="337"/>
      <c r="Z335" s="87">
        <v>1</v>
      </c>
      <c r="AA335" s="88"/>
      <c r="AB335" s="88"/>
      <c r="AC335" s="88"/>
      <c r="AD335" s="90"/>
      <c r="AE335" s="90"/>
      <c r="AF335" s="136"/>
      <c r="AG335" s="338"/>
      <c r="AH335" s="338"/>
      <c r="AI335" s="339"/>
      <c r="AJ335" s="339"/>
      <c r="AK335" s="91"/>
      <c r="AL335" s="92"/>
      <c r="AM335" s="93"/>
      <c r="AN335" s="340"/>
      <c r="AO335" s="341"/>
      <c r="AP335" s="336"/>
      <c r="AQ335" s="342"/>
      <c r="AR335" s="343"/>
      <c r="AS335" s="342"/>
      <c r="AT335" s="94"/>
      <c r="AU335" s="341"/>
      <c r="AV335" s="136"/>
      <c r="AW335" s="339"/>
      <c r="AY335" s="30">
        <v>10335.484251968504</v>
      </c>
      <c r="AZ335" s="31">
        <f t="shared" si="5"/>
        <v>0</v>
      </c>
    </row>
    <row r="336" spans="1:52" ht="12.75" customHeight="1">
      <c r="A336">
        <v>333</v>
      </c>
      <c r="B336" s="29" t="s">
        <v>6405</v>
      </c>
      <c r="C336" s="104" t="s">
        <v>4446</v>
      </c>
      <c r="D336" s="29" t="s">
        <v>1362</v>
      </c>
      <c r="E336" s="29" t="s">
        <v>2463</v>
      </c>
      <c r="F336" s="335" t="s">
        <v>3801</v>
      </c>
      <c r="G336" s="335" t="s">
        <v>5977</v>
      </c>
      <c r="H336" s="344" t="s">
        <v>3817</v>
      </c>
      <c r="I336" s="344"/>
      <c r="J336" s="344"/>
      <c r="K336" s="344"/>
      <c r="L336" s="335"/>
      <c r="M336" s="82">
        <v>3937.4015748031497</v>
      </c>
      <c r="N336" s="57">
        <v>7293.2992125984256</v>
      </c>
      <c r="O336" s="30">
        <v>11230.700787401576</v>
      </c>
      <c r="P336" s="29" t="s">
        <v>9174</v>
      </c>
      <c r="Q336" s="29"/>
      <c r="R336" s="104" t="s">
        <v>4446</v>
      </c>
      <c r="S336" s="103" t="s">
        <v>4447</v>
      </c>
      <c r="T336" s="403">
        <v>10302.24</v>
      </c>
      <c r="U336" s="403">
        <v>-2724.15</v>
      </c>
      <c r="V336" s="123" t="s">
        <v>1</v>
      </c>
      <c r="W336" s="336" t="s">
        <v>0</v>
      </c>
      <c r="X336" s="123"/>
      <c r="Y336" s="337"/>
      <c r="Z336" s="87">
        <v>1</v>
      </c>
      <c r="AA336" s="88"/>
      <c r="AB336" s="88"/>
      <c r="AC336" s="88"/>
      <c r="AD336" s="90"/>
      <c r="AE336" s="90"/>
      <c r="AF336" s="136"/>
      <c r="AG336" s="338"/>
      <c r="AH336" s="338"/>
      <c r="AI336" s="339"/>
      <c r="AJ336" s="339"/>
      <c r="AK336" s="91"/>
      <c r="AL336" s="92"/>
      <c r="AM336" s="93"/>
      <c r="AN336" s="340"/>
      <c r="AO336" s="341"/>
      <c r="AP336" s="336"/>
      <c r="AQ336" s="342"/>
      <c r="AR336" s="343"/>
      <c r="AS336" s="342"/>
      <c r="AT336" s="94"/>
      <c r="AU336" s="341"/>
      <c r="AV336" s="136"/>
      <c r="AW336" s="339"/>
      <c r="AY336" s="30">
        <v>11230.700787401576</v>
      </c>
      <c r="AZ336" s="31">
        <f t="shared" si="5"/>
        <v>0</v>
      </c>
    </row>
    <row r="337" spans="1:52" ht="12.75" customHeight="1">
      <c r="A337">
        <v>334</v>
      </c>
      <c r="B337" s="29" t="s">
        <v>6406</v>
      </c>
      <c r="C337" s="104" t="s">
        <v>4448</v>
      </c>
      <c r="D337" s="29" t="s">
        <v>1278</v>
      </c>
      <c r="E337" s="29" t="s">
        <v>2547</v>
      </c>
      <c r="F337" s="335" t="s">
        <v>3802</v>
      </c>
      <c r="G337" s="335" t="s">
        <v>5975</v>
      </c>
      <c r="H337" s="344" t="s">
        <v>3803</v>
      </c>
      <c r="I337" s="344"/>
      <c r="J337" s="344"/>
      <c r="K337" s="344"/>
      <c r="L337" s="335"/>
      <c r="M337" s="82">
        <v>3761.8503937007877</v>
      </c>
      <c r="N337" s="57">
        <v>7088.6692913385832</v>
      </c>
      <c r="O337" s="30">
        <v>10850.519685039371</v>
      </c>
      <c r="P337" s="29" t="s">
        <v>9174</v>
      </c>
      <c r="Q337" s="29"/>
      <c r="R337" s="104" t="s">
        <v>4448</v>
      </c>
      <c r="S337" s="103" t="s">
        <v>4449</v>
      </c>
      <c r="T337" s="403">
        <v>12019.28</v>
      </c>
      <c r="U337" s="403">
        <v>-2724.15</v>
      </c>
      <c r="V337" s="123" t="s">
        <v>1</v>
      </c>
      <c r="W337" s="336" t="s">
        <v>0</v>
      </c>
      <c r="X337" s="123"/>
      <c r="Y337" s="337"/>
      <c r="Z337" s="87">
        <v>1</v>
      </c>
      <c r="AA337" s="88"/>
      <c r="AB337" s="88"/>
      <c r="AC337" s="88"/>
      <c r="AD337" s="90"/>
      <c r="AE337" s="90"/>
      <c r="AF337" s="136"/>
      <c r="AG337" s="338"/>
      <c r="AH337" s="338"/>
      <c r="AI337" s="339"/>
      <c r="AJ337" s="339"/>
      <c r="AK337" s="91"/>
      <c r="AL337" s="92"/>
      <c r="AM337" s="93"/>
      <c r="AN337" s="340"/>
      <c r="AO337" s="341"/>
      <c r="AP337" s="336"/>
      <c r="AQ337" s="342"/>
      <c r="AR337" s="343"/>
      <c r="AS337" s="342"/>
      <c r="AT337" s="94"/>
      <c r="AU337" s="341"/>
      <c r="AV337" s="136"/>
      <c r="AW337" s="339"/>
      <c r="AY337" s="30">
        <v>10850.519685039371</v>
      </c>
      <c r="AZ337" s="31">
        <f t="shared" si="5"/>
        <v>0</v>
      </c>
    </row>
    <row r="338" spans="1:52" ht="12.75" customHeight="1">
      <c r="A338">
        <v>335</v>
      </c>
      <c r="B338" s="29" t="s">
        <v>6407</v>
      </c>
      <c r="C338" s="104" t="s">
        <v>4450</v>
      </c>
      <c r="D338" s="29" t="s">
        <v>1279</v>
      </c>
      <c r="E338" s="29" t="s">
        <v>2546</v>
      </c>
      <c r="F338" s="335" t="s">
        <v>3446</v>
      </c>
      <c r="G338" s="335" t="s">
        <v>5973</v>
      </c>
      <c r="H338" s="344" t="s">
        <v>3818</v>
      </c>
      <c r="I338" s="344"/>
      <c r="J338" s="344"/>
      <c r="K338" s="344"/>
      <c r="L338" s="335"/>
      <c r="M338" s="82">
        <v>3610.4566929133862</v>
      </c>
      <c r="N338" s="57">
        <v>6008.4763779527557</v>
      </c>
      <c r="O338" s="30">
        <v>9618.9330708661419</v>
      </c>
      <c r="P338" s="29" t="s">
        <v>9175</v>
      </c>
      <c r="Q338" s="29"/>
      <c r="R338" s="104" t="s">
        <v>4450</v>
      </c>
      <c r="S338" s="103" t="s">
        <v>4451</v>
      </c>
      <c r="T338" s="403">
        <v>8585.2000000000007</v>
      </c>
      <c r="U338" s="403">
        <v>-4705.3500000000004</v>
      </c>
      <c r="V338" s="123" t="s">
        <v>1</v>
      </c>
      <c r="W338" s="336" t="s">
        <v>0</v>
      </c>
      <c r="X338" s="123"/>
      <c r="Y338" s="337"/>
      <c r="Z338" s="87">
        <v>1</v>
      </c>
      <c r="AA338" s="88"/>
      <c r="AB338" s="88"/>
      <c r="AC338" s="88"/>
      <c r="AD338" s="90"/>
      <c r="AE338" s="90"/>
      <c r="AF338" s="136"/>
      <c r="AG338" s="338"/>
      <c r="AH338" s="338"/>
      <c r="AI338" s="339"/>
      <c r="AJ338" s="339"/>
      <c r="AK338" s="91"/>
      <c r="AL338" s="92"/>
      <c r="AM338" s="93"/>
      <c r="AN338" s="340"/>
      <c r="AO338" s="341"/>
      <c r="AP338" s="336"/>
      <c r="AQ338" s="342"/>
      <c r="AR338" s="343"/>
      <c r="AS338" s="342"/>
      <c r="AT338" s="94"/>
      <c r="AU338" s="341"/>
      <c r="AV338" s="136"/>
      <c r="AW338" s="339"/>
      <c r="AY338" s="30">
        <v>9618.9330708661419</v>
      </c>
      <c r="AZ338" s="31">
        <f t="shared" si="5"/>
        <v>0</v>
      </c>
    </row>
    <row r="339" spans="1:52" ht="12.75" customHeight="1">
      <c r="A339">
        <v>336</v>
      </c>
      <c r="B339" s="29" t="s">
        <v>6408</v>
      </c>
      <c r="C339" s="104" t="s">
        <v>3699</v>
      </c>
      <c r="D339" s="29" t="s">
        <v>1321</v>
      </c>
      <c r="E339" s="29" t="s">
        <v>2504</v>
      </c>
      <c r="F339" s="335" t="s">
        <v>3804</v>
      </c>
      <c r="G339" s="335" t="s">
        <v>5970</v>
      </c>
      <c r="H339" s="344" t="s">
        <v>3819</v>
      </c>
      <c r="I339" s="344"/>
      <c r="J339" s="344"/>
      <c r="K339" s="344"/>
      <c r="L339" s="335"/>
      <c r="M339" s="82">
        <v>3501.3897637795276</v>
      </c>
      <c r="N339" s="57">
        <v>5793.8464566929142</v>
      </c>
      <c r="O339" s="30">
        <v>9295.2362204724413</v>
      </c>
      <c r="P339" s="29" t="s">
        <v>9175</v>
      </c>
      <c r="Q339" s="29"/>
      <c r="R339" s="104" t="s">
        <v>3699</v>
      </c>
      <c r="S339" s="103" t="s">
        <v>4452</v>
      </c>
      <c r="T339" s="403">
        <v>7726.68</v>
      </c>
      <c r="U339" s="403">
        <v>-4210.05</v>
      </c>
      <c r="V339" s="123" t="s">
        <v>1</v>
      </c>
      <c r="W339" s="336" t="s">
        <v>0</v>
      </c>
      <c r="X339" s="123"/>
      <c r="Y339" s="337"/>
      <c r="Z339" s="87">
        <v>1</v>
      </c>
      <c r="AA339" s="88"/>
      <c r="AB339" s="88"/>
      <c r="AC339" s="88"/>
      <c r="AD339" s="90"/>
      <c r="AE339" s="90"/>
      <c r="AF339" s="136"/>
      <c r="AG339" s="338"/>
      <c r="AH339" s="338"/>
      <c r="AI339" s="339"/>
      <c r="AJ339" s="339"/>
      <c r="AK339" s="91"/>
      <c r="AL339" s="92"/>
      <c r="AM339" s="93"/>
      <c r="AN339" s="340"/>
      <c r="AO339" s="341"/>
      <c r="AP339" s="336"/>
      <c r="AQ339" s="342"/>
      <c r="AR339" s="343"/>
      <c r="AS339" s="342"/>
      <c r="AT339" s="94"/>
      <c r="AU339" s="341"/>
      <c r="AV339" s="136"/>
      <c r="AW339" s="339"/>
      <c r="AY339" s="30">
        <v>9295.2362204724413</v>
      </c>
      <c r="AZ339" s="31">
        <f t="shared" si="5"/>
        <v>0</v>
      </c>
    </row>
    <row r="340" spans="1:52" ht="12.75" customHeight="1">
      <c r="A340">
        <v>337</v>
      </c>
      <c r="B340" s="29" t="s">
        <v>6409</v>
      </c>
      <c r="C340" s="104" t="s">
        <v>4453</v>
      </c>
      <c r="D340" s="29" t="s">
        <v>1319</v>
      </c>
      <c r="E340" s="29" t="s">
        <v>2506</v>
      </c>
      <c r="F340" s="335" t="s">
        <v>3805</v>
      </c>
      <c r="G340" s="335" t="s">
        <v>5968</v>
      </c>
      <c r="H340" s="344" t="s">
        <v>3807</v>
      </c>
      <c r="I340" s="344"/>
      <c r="J340" s="344"/>
      <c r="K340" s="344"/>
      <c r="L340" s="335"/>
      <c r="M340" s="82">
        <v>3559.9251968503941</v>
      </c>
      <c r="N340" s="57">
        <v>5869.7440944881891</v>
      </c>
      <c r="O340" s="30">
        <v>9429.6692913385832</v>
      </c>
      <c r="P340" s="29" t="s">
        <v>9170</v>
      </c>
      <c r="Q340" s="29"/>
      <c r="R340" s="104" t="s">
        <v>4453</v>
      </c>
      <c r="S340" s="103" t="s">
        <v>4454</v>
      </c>
      <c r="T340" s="403">
        <v>9443.7199999999993</v>
      </c>
      <c r="U340" s="403">
        <v>-4210.05</v>
      </c>
      <c r="V340" s="123" t="s">
        <v>1</v>
      </c>
      <c r="W340" s="336" t="s">
        <v>0</v>
      </c>
      <c r="X340" s="123"/>
      <c r="Y340" s="337"/>
      <c r="Z340" s="87">
        <v>1</v>
      </c>
      <c r="AA340" s="88"/>
      <c r="AB340" s="88"/>
      <c r="AC340" s="88"/>
      <c r="AD340" s="90"/>
      <c r="AE340" s="90"/>
      <c r="AF340" s="136"/>
      <c r="AG340" s="338"/>
      <c r="AH340" s="338"/>
      <c r="AI340" s="339"/>
      <c r="AJ340" s="339"/>
      <c r="AK340" s="91"/>
      <c r="AL340" s="92"/>
      <c r="AM340" s="93"/>
      <c r="AN340" s="340"/>
      <c r="AO340" s="341"/>
      <c r="AP340" s="336"/>
      <c r="AQ340" s="342"/>
      <c r="AR340" s="343"/>
      <c r="AS340" s="342"/>
      <c r="AT340" s="94"/>
      <c r="AU340" s="341"/>
      <c r="AV340" s="136"/>
      <c r="AW340" s="339"/>
      <c r="AY340" s="30">
        <v>9429.6692913385832</v>
      </c>
      <c r="AZ340" s="31">
        <f t="shared" si="5"/>
        <v>0</v>
      </c>
    </row>
    <row r="341" spans="1:52" ht="12.75" customHeight="1">
      <c r="A341">
        <v>338</v>
      </c>
      <c r="B341" s="29" t="s">
        <v>6410</v>
      </c>
      <c r="C341" s="104" t="s">
        <v>338</v>
      </c>
      <c r="D341" s="29" t="s">
        <v>1320</v>
      </c>
      <c r="E341" s="29" t="s">
        <v>2505</v>
      </c>
      <c r="F341" s="335" t="s">
        <v>3447</v>
      </c>
      <c r="G341" s="335" t="s">
        <v>5966</v>
      </c>
      <c r="H341" s="344" t="s">
        <v>3820</v>
      </c>
      <c r="I341" s="344"/>
      <c r="J341" s="344"/>
      <c r="K341" s="344"/>
      <c r="L341" s="335"/>
      <c r="M341" s="82">
        <v>3153.8503937007872</v>
      </c>
      <c r="N341" s="57">
        <v>6807.5196850393704</v>
      </c>
      <c r="O341" s="30">
        <v>9961.3700787401576</v>
      </c>
      <c r="P341" s="29" t="s">
        <v>9174</v>
      </c>
      <c r="Q341" s="29"/>
      <c r="R341" s="104" t="s">
        <v>338</v>
      </c>
      <c r="S341" s="103" t="s">
        <v>4455</v>
      </c>
      <c r="T341" s="403">
        <v>12877.8</v>
      </c>
      <c r="U341" s="403">
        <v>-3219.45</v>
      </c>
      <c r="V341" s="123" t="s">
        <v>1</v>
      </c>
      <c r="W341" s="336" t="s">
        <v>0</v>
      </c>
      <c r="X341" s="123"/>
      <c r="Y341" s="337"/>
      <c r="Z341" s="87">
        <v>1</v>
      </c>
      <c r="AA341" s="88"/>
      <c r="AB341" s="88"/>
      <c r="AC341" s="88"/>
      <c r="AD341" s="90"/>
      <c r="AE341" s="90"/>
      <c r="AF341" s="136"/>
      <c r="AG341" s="338"/>
      <c r="AH341" s="338"/>
      <c r="AI341" s="339"/>
      <c r="AJ341" s="339"/>
      <c r="AK341" s="91"/>
      <c r="AL341" s="92"/>
      <c r="AM341" s="93"/>
      <c r="AN341" s="340"/>
      <c r="AO341" s="341"/>
      <c r="AP341" s="336"/>
      <c r="AQ341" s="342"/>
      <c r="AR341" s="343"/>
      <c r="AS341" s="342"/>
      <c r="AT341" s="94"/>
      <c r="AU341" s="341"/>
      <c r="AV341" s="136"/>
      <c r="AW341" s="339"/>
      <c r="AY341" s="30">
        <v>9961.3700787401576</v>
      </c>
      <c r="AZ341" s="31">
        <f t="shared" si="5"/>
        <v>0</v>
      </c>
    </row>
    <row r="342" spans="1:52" ht="12.75" customHeight="1">
      <c r="A342">
        <v>339</v>
      </c>
      <c r="B342" s="29" t="s">
        <v>6411</v>
      </c>
      <c r="C342" s="104" t="s">
        <v>3708</v>
      </c>
      <c r="D342" s="29" t="s">
        <v>1318</v>
      </c>
      <c r="E342" s="29" t="s">
        <v>2507</v>
      </c>
      <c r="F342" s="335" t="s">
        <v>3449</v>
      </c>
      <c r="G342" s="335" t="s">
        <v>5964</v>
      </c>
      <c r="H342" s="344" t="s">
        <v>3809</v>
      </c>
      <c r="I342" s="344"/>
      <c r="J342" s="344"/>
      <c r="K342" s="344"/>
      <c r="L342" s="335"/>
      <c r="M342" s="82">
        <v>3192.5472440944882</v>
      </c>
      <c r="N342" s="57">
        <v>5762.248031496063</v>
      </c>
      <c r="O342" s="30">
        <v>8954.7952755905517</v>
      </c>
      <c r="P342" s="29" t="s">
        <v>9170</v>
      </c>
      <c r="Q342" s="29"/>
      <c r="R342" s="104" t="s">
        <v>3708</v>
      </c>
      <c r="S342" s="103" t="s">
        <v>4456</v>
      </c>
      <c r="T342" s="403">
        <v>9443.7199999999993</v>
      </c>
      <c r="U342" s="403">
        <v>-3219.45</v>
      </c>
      <c r="V342" s="123" t="s">
        <v>1</v>
      </c>
      <c r="W342" s="336" t="s">
        <v>0</v>
      </c>
      <c r="X342" s="123"/>
      <c r="Y342" s="337"/>
      <c r="Z342" s="87">
        <v>1</v>
      </c>
      <c r="AA342" s="88"/>
      <c r="AB342" s="88"/>
      <c r="AC342" s="88"/>
      <c r="AD342" s="90"/>
      <c r="AE342" s="90"/>
      <c r="AF342" s="136"/>
      <c r="AG342" s="338"/>
      <c r="AH342" s="338"/>
      <c r="AI342" s="339"/>
      <c r="AJ342" s="339"/>
      <c r="AK342" s="91"/>
      <c r="AL342" s="92"/>
      <c r="AM342" s="93"/>
      <c r="AN342" s="340"/>
      <c r="AO342" s="341"/>
      <c r="AP342" s="336"/>
      <c r="AQ342" s="342"/>
      <c r="AR342" s="343"/>
      <c r="AS342" s="342"/>
      <c r="AT342" s="94"/>
      <c r="AU342" s="341"/>
      <c r="AV342" s="136"/>
      <c r="AW342" s="339"/>
      <c r="AY342" s="30">
        <v>8954.7952755905517</v>
      </c>
      <c r="AZ342" s="31">
        <f t="shared" si="5"/>
        <v>0</v>
      </c>
    </row>
    <row r="343" spans="1:52" ht="12.75" customHeight="1">
      <c r="A343">
        <v>340</v>
      </c>
      <c r="B343" s="29" t="s">
        <v>6412</v>
      </c>
      <c r="C343" s="104" t="s">
        <v>3506</v>
      </c>
      <c r="D343" s="29" t="s">
        <v>1329</v>
      </c>
      <c r="E343" s="29" t="s">
        <v>2496</v>
      </c>
      <c r="F343" s="335"/>
      <c r="G343" s="335"/>
      <c r="H343" s="335"/>
      <c r="I343" s="335"/>
      <c r="J343" s="335"/>
      <c r="K343" s="335"/>
      <c r="L343" s="335"/>
      <c r="M343" s="82" t="s">
        <v>3880</v>
      </c>
      <c r="N343" s="57">
        <v>3788.9055118110241</v>
      </c>
      <c r="O343" s="30">
        <v>3788.9055118110241</v>
      </c>
      <c r="P343" s="29" t="s">
        <v>3859</v>
      </c>
      <c r="Q343" s="29"/>
      <c r="R343" s="104" t="s">
        <v>3506</v>
      </c>
      <c r="S343" s="103" t="s">
        <v>4457</v>
      </c>
      <c r="T343" s="403">
        <v>8585.2000000000007</v>
      </c>
      <c r="U343" s="403">
        <v>-1733.55</v>
      </c>
      <c r="V343" s="123" t="s">
        <v>1</v>
      </c>
      <c r="W343" s="336" t="s">
        <v>0</v>
      </c>
      <c r="X343" s="123"/>
      <c r="Y343" s="337"/>
      <c r="Z343" s="87">
        <v>1</v>
      </c>
      <c r="AA343" s="88"/>
      <c r="AB343" s="88"/>
      <c r="AC343" s="88"/>
      <c r="AD343" s="90"/>
      <c r="AE343" s="90"/>
      <c r="AF343" s="136"/>
      <c r="AG343" s="338"/>
      <c r="AH343" s="338"/>
      <c r="AI343" s="339"/>
      <c r="AJ343" s="339"/>
      <c r="AK343" s="91"/>
      <c r="AL343" s="92"/>
      <c r="AM343" s="93"/>
      <c r="AN343" s="340"/>
      <c r="AO343" s="341"/>
      <c r="AP343" s="336"/>
      <c r="AQ343" s="342"/>
      <c r="AR343" s="343"/>
      <c r="AS343" s="342"/>
      <c r="AT343" s="94"/>
      <c r="AU343" s="341"/>
      <c r="AV343" s="136"/>
      <c r="AW343" s="339"/>
      <c r="AY343" s="30">
        <v>3788.9055118110241</v>
      </c>
      <c r="AZ343" s="31">
        <f t="shared" si="5"/>
        <v>0</v>
      </c>
    </row>
    <row r="344" spans="1:52" ht="12.75" customHeight="1">
      <c r="A344">
        <v>341</v>
      </c>
      <c r="B344" s="29" t="s">
        <v>6413</v>
      </c>
      <c r="C344" s="104" t="s">
        <v>4458</v>
      </c>
      <c r="D344" s="29" t="s">
        <v>1234</v>
      </c>
      <c r="E344" s="29" t="s">
        <v>2591</v>
      </c>
      <c r="F344" s="335" t="s">
        <v>3821</v>
      </c>
      <c r="G344" s="335" t="s">
        <v>5960</v>
      </c>
      <c r="H344" s="344" t="s">
        <v>3808</v>
      </c>
      <c r="I344" s="344"/>
      <c r="J344" s="344"/>
      <c r="K344" s="344"/>
      <c r="L344" s="335"/>
      <c r="M344" s="82">
        <v>1412.1968503937007</v>
      </c>
      <c r="N344" s="57">
        <v>6830.9921259842531</v>
      </c>
      <c r="O344" s="30">
        <v>8243.1889763779545</v>
      </c>
      <c r="P344" s="29" t="s">
        <v>9176</v>
      </c>
      <c r="Q344" s="29"/>
      <c r="R344" s="104" t="s">
        <v>4458</v>
      </c>
      <c r="S344" s="103" t="s">
        <v>4459</v>
      </c>
      <c r="T344" s="403">
        <v>-7726.68</v>
      </c>
      <c r="U344" s="403">
        <v>1733.55</v>
      </c>
      <c r="V344" s="123" t="s">
        <v>1</v>
      </c>
      <c r="W344" s="336" t="s">
        <v>0</v>
      </c>
      <c r="X344" s="123"/>
      <c r="Y344" s="337"/>
      <c r="Z344" s="87">
        <v>1</v>
      </c>
      <c r="AA344" s="88"/>
      <c r="AB344" s="88"/>
      <c r="AC344" s="88"/>
      <c r="AD344" s="90"/>
      <c r="AE344" s="90"/>
      <c r="AF344" s="136"/>
      <c r="AG344" s="338"/>
      <c r="AH344" s="338"/>
      <c r="AI344" s="339"/>
      <c r="AJ344" s="339"/>
      <c r="AK344" s="91"/>
      <c r="AL344" s="92"/>
      <c r="AM344" s="93"/>
      <c r="AN344" s="340"/>
      <c r="AO344" s="341"/>
      <c r="AP344" s="336"/>
      <c r="AQ344" s="342"/>
      <c r="AR344" s="343"/>
      <c r="AS344" s="342"/>
      <c r="AT344" s="94"/>
      <c r="AU344" s="341"/>
      <c r="AV344" s="136"/>
      <c r="AW344" s="339"/>
      <c r="AY344" s="30">
        <v>8243.1889763779545</v>
      </c>
      <c r="AZ344" s="31">
        <f t="shared" si="5"/>
        <v>0</v>
      </c>
    </row>
    <row r="345" spans="1:52" ht="12.75" customHeight="1">
      <c r="A345">
        <v>342</v>
      </c>
      <c r="B345" s="29" t="s">
        <v>6461</v>
      </c>
      <c r="C345" s="104" t="s">
        <v>3545</v>
      </c>
      <c r="D345" s="29" t="s">
        <v>1594</v>
      </c>
      <c r="E345" s="29" t="s">
        <v>2231</v>
      </c>
      <c r="F345" s="335"/>
      <c r="G345" s="335"/>
      <c r="H345" s="335"/>
      <c r="I345" s="335"/>
      <c r="J345" s="335"/>
      <c r="K345" s="335"/>
      <c r="L345" s="335"/>
      <c r="M345" s="82" t="s">
        <v>3880</v>
      </c>
      <c r="N345" s="57">
        <v>8091.5905511811025</v>
      </c>
      <c r="O345" s="30">
        <v>8091.5905511811025</v>
      </c>
      <c r="P345" s="29" t="s">
        <v>3859</v>
      </c>
      <c r="Q345" s="29"/>
      <c r="R345" s="104" t="s">
        <v>3545</v>
      </c>
      <c r="S345" s="103" t="s">
        <v>4460</v>
      </c>
      <c r="T345" s="403">
        <v>-7726.68</v>
      </c>
      <c r="U345" s="403">
        <v>-4210.05</v>
      </c>
      <c r="V345" s="123" t="s">
        <v>1</v>
      </c>
      <c r="W345" s="336" t="s">
        <v>0</v>
      </c>
      <c r="X345" s="123"/>
      <c r="Y345" s="337"/>
      <c r="Z345" s="87">
        <v>1</v>
      </c>
      <c r="AA345" s="88"/>
      <c r="AB345" s="88"/>
      <c r="AC345" s="88"/>
      <c r="AD345" s="90"/>
      <c r="AE345" s="90"/>
      <c r="AF345" s="136"/>
      <c r="AG345" s="338"/>
      <c r="AH345" s="338"/>
      <c r="AI345" s="339"/>
      <c r="AJ345" s="339"/>
      <c r="AK345" s="91"/>
      <c r="AL345" s="92"/>
      <c r="AM345" s="93" t="s">
        <v>4461</v>
      </c>
      <c r="AN345" s="340"/>
      <c r="AO345" s="341"/>
      <c r="AP345" s="336"/>
      <c r="AQ345" s="342"/>
      <c r="AR345" s="343"/>
      <c r="AS345" s="342"/>
      <c r="AT345" s="94"/>
      <c r="AU345" s="341"/>
      <c r="AV345" s="136"/>
      <c r="AW345" s="339"/>
      <c r="AY345" s="30">
        <v>8091.5905511811025</v>
      </c>
      <c r="AZ345" s="31">
        <f t="shared" si="5"/>
        <v>0</v>
      </c>
    </row>
    <row r="346" spans="1:52" ht="12.75" customHeight="1">
      <c r="A346">
        <v>343</v>
      </c>
      <c r="B346" s="29" t="s">
        <v>6462</v>
      </c>
      <c r="C346" s="104" t="s">
        <v>4462</v>
      </c>
      <c r="D346" s="29" t="s">
        <v>1557</v>
      </c>
      <c r="E346" s="29" t="s">
        <v>2268</v>
      </c>
      <c r="F346" s="335"/>
      <c r="G346" s="335"/>
      <c r="H346" s="335"/>
      <c r="I346" s="335"/>
      <c r="J346" s="335"/>
      <c r="K346" s="335"/>
      <c r="L346" s="335"/>
      <c r="M346" s="82" t="s">
        <v>3880</v>
      </c>
      <c r="N346" s="57">
        <v>8231.1377952755902</v>
      </c>
      <c r="O346" s="30">
        <v>8231.1377952755902</v>
      </c>
      <c r="P346" s="29" t="s">
        <v>3859</v>
      </c>
      <c r="Q346" s="29"/>
      <c r="R346" s="104" t="s">
        <v>4462</v>
      </c>
      <c r="S346" s="103" t="s">
        <v>4463</v>
      </c>
      <c r="T346" s="403">
        <v>-8585.2000000000007</v>
      </c>
      <c r="U346" s="403">
        <v>-5695.95</v>
      </c>
      <c r="V346" s="123" t="s">
        <v>1</v>
      </c>
      <c r="W346" s="336" t="s">
        <v>0</v>
      </c>
      <c r="X346" s="123"/>
      <c r="Y346" s="337"/>
      <c r="Z346" s="87">
        <v>1</v>
      </c>
      <c r="AA346" s="88"/>
      <c r="AB346" s="88"/>
      <c r="AC346" s="88"/>
      <c r="AD346" s="90"/>
      <c r="AE346" s="90"/>
      <c r="AF346" s="136"/>
      <c r="AG346" s="338"/>
      <c r="AH346" s="338"/>
      <c r="AI346" s="339"/>
      <c r="AJ346" s="339"/>
      <c r="AK346" s="91"/>
      <c r="AL346" s="92"/>
      <c r="AM346" s="93" t="s">
        <v>4461</v>
      </c>
      <c r="AN346" s="340"/>
      <c r="AO346" s="341"/>
      <c r="AP346" s="336"/>
      <c r="AQ346" s="342"/>
      <c r="AR346" s="343"/>
      <c r="AS346" s="342"/>
      <c r="AT346" s="94"/>
      <c r="AU346" s="341"/>
      <c r="AV346" s="136"/>
      <c r="AW346" s="339"/>
      <c r="AY346" s="30">
        <v>8231.1377952755902</v>
      </c>
      <c r="AZ346" s="31">
        <f t="shared" si="5"/>
        <v>0</v>
      </c>
    </row>
    <row r="347" spans="1:52" ht="12.75" customHeight="1">
      <c r="A347">
        <v>344</v>
      </c>
      <c r="B347" s="29" t="s">
        <v>6463</v>
      </c>
      <c r="C347" s="104" t="s">
        <v>4464</v>
      </c>
      <c r="D347" s="29" t="s">
        <v>1593</v>
      </c>
      <c r="E347" s="29" t="s">
        <v>2232</v>
      </c>
      <c r="F347" s="335"/>
      <c r="G347" s="335"/>
      <c r="H347" s="335"/>
      <c r="I347" s="335"/>
      <c r="J347" s="335"/>
      <c r="K347" s="335"/>
      <c r="L347" s="335"/>
      <c r="M347" s="82" t="s">
        <v>3880</v>
      </c>
      <c r="N347" s="57">
        <v>7891.248031496064</v>
      </c>
      <c r="O347" s="30">
        <v>7891.248031496064</v>
      </c>
      <c r="P347" s="29" t="s">
        <v>3859</v>
      </c>
      <c r="Q347" s="29"/>
      <c r="R347" s="104" t="s">
        <v>4464</v>
      </c>
      <c r="S347" s="103" t="s">
        <v>4465</v>
      </c>
      <c r="T347" s="403">
        <v>-8585.2000000000007</v>
      </c>
      <c r="U347" s="403">
        <v>-4705.3500000000004</v>
      </c>
      <c r="V347" s="123" t="s">
        <v>1</v>
      </c>
      <c r="W347" s="336" t="s">
        <v>0</v>
      </c>
      <c r="X347" s="123"/>
      <c r="Y347" s="337"/>
      <c r="Z347" s="87">
        <v>1</v>
      </c>
      <c r="AA347" s="88"/>
      <c r="AB347" s="88"/>
      <c r="AC347" s="88"/>
      <c r="AD347" s="90"/>
      <c r="AE347" s="90"/>
      <c r="AF347" s="136"/>
      <c r="AG347" s="338"/>
      <c r="AH347" s="338"/>
      <c r="AI347" s="339"/>
      <c r="AJ347" s="339"/>
      <c r="AK347" s="91"/>
      <c r="AL347" s="92"/>
      <c r="AM347" s="93" t="s">
        <v>4461</v>
      </c>
      <c r="AN347" s="340"/>
      <c r="AO347" s="341"/>
      <c r="AP347" s="336"/>
      <c r="AQ347" s="342"/>
      <c r="AR347" s="343"/>
      <c r="AS347" s="342"/>
      <c r="AT347" s="94"/>
      <c r="AU347" s="341"/>
      <c r="AV347" s="136"/>
      <c r="AW347" s="339"/>
      <c r="AY347" s="30">
        <v>7891.248031496064</v>
      </c>
      <c r="AZ347" s="31">
        <f t="shared" si="5"/>
        <v>0</v>
      </c>
    </row>
    <row r="348" spans="1:52" ht="12.75" customHeight="1">
      <c r="A348">
        <v>345</v>
      </c>
      <c r="B348" s="29" t="s">
        <v>6464</v>
      </c>
      <c r="C348" s="104" t="s">
        <v>3547</v>
      </c>
      <c r="D348" s="29" t="s">
        <v>1595</v>
      </c>
      <c r="E348" s="29" t="s">
        <v>2230</v>
      </c>
      <c r="F348" s="335"/>
      <c r="G348" s="335"/>
      <c r="H348" s="335"/>
      <c r="I348" s="335"/>
      <c r="J348" s="335"/>
      <c r="K348" s="335"/>
      <c r="L348" s="335"/>
      <c r="M348" s="82" t="s">
        <v>3880</v>
      </c>
      <c r="N348" s="57">
        <v>8044.6889763779536</v>
      </c>
      <c r="O348" s="30">
        <v>8044.6889763779536</v>
      </c>
      <c r="P348" s="29" t="s">
        <v>3859</v>
      </c>
      <c r="Q348" s="29"/>
      <c r="R348" s="104" t="s">
        <v>3547</v>
      </c>
      <c r="S348" s="103" t="s">
        <v>4466</v>
      </c>
      <c r="T348" s="403">
        <v>-7726.68</v>
      </c>
      <c r="U348" s="403">
        <v>-5200.6499999999996</v>
      </c>
      <c r="V348" s="123" t="s">
        <v>1</v>
      </c>
      <c r="W348" s="336" t="s">
        <v>0</v>
      </c>
      <c r="X348" s="123"/>
      <c r="Y348" s="337"/>
      <c r="Z348" s="87">
        <v>1</v>
      </c>
      <c r="AA348" s="88"/>
      <c r="AB348" s="88"/>
      <c r="AC348" s="88"/>
      <c r="AD348" s="90"/>
      <c r="AE348" s="90"/>
      <c r="AF348" s="136"/>
      <c r="AG348" s="338"/>
      <c r="AH348" s="338"/>
      <c r="AI348" s="339"/>
      <c r="AJ348" s="339"/>
      <c r="AK348" s="91"/>
      <c r="AL348" s="92"/>
      <c r="AM348" s="93" t="s">
        <v>4461</v>
      </c>
      <c r="AN348" s="340"/>
      <c r="AO348" s="341"/>
      <c r="AP348" s="336"/>
      <c r="AQ348" s="342"/>
      <c r="AR348" s="343"/>
      <c r="AS348" s="342"/>
      <c r="AT348" s="94"/>
      <c r="AU348" s="341"/>
      <c r="AV348" s="136"/>
      <c r="AW348" s="339"/>
      <c r="AY348" s="30">
        <v>8044.6889763779536</v>
      </c>
      <c r="AZ348" s="31">
        <f t="shared" si="5"/>
        <v>0</v>
      </c>
    </row>
    <row r="349" spans="1:52" ht="12.75" customHeight="1">
      <c r="A349">
        <v>346</v>
      </c>
      <c r="B349" s="29" t="s">
        <v>6465</v>
      </c>
      <c r="C349" s="104" t="s">
        <v>4467</v>
      </c>
      <c r="D349" s="29" t="s">
        <v>1592</v>
      </c>
      <c r="E349" s="29" t="s">
        <v>2233</v>
      </c>
      <c r="F349" s="335"/>
      <c r="G349" s="335"/>
      <c r="H349" s="335"/>
      <c r="I349" s="335"/>
      <c r="J349" s="335"/>
      <c r="K349" s="335"/>
      <c r="L349" s="335"/>
      <c r="M349" s="82" t="s">
        <v>3880</v>
      </c>
      <c r="N349" s="57">
        <v>8010.5629921259842</v>
      </c>
      <c r="O349" s="30">
        <v>8010.5629921259842</v>
      </c>
      <c r="P349" s="29" t="s">
        <v>3859</v>
      </c>
      <c r="Q349" s="29"/>
      <c r="R349" s="104" t="s">
        <v>4467</v>
      </c>
      <c r="S349" s="103" t="s">
        <v>4468</v>
      </c>
      <c r="T349" s="403">
        <v>-7726.68</v>
      </c>
      <c r="U349" s="403">
        <v>-247.65</v>
      </c>
      <c r="V349" s="123" t="s">
        <v>1</v>
      </c>
      <c r="W349" s="336" t="s">
        <v>0</v>
      </c>
      <c r="X349" s="123"/>
      <c r="Y349" s="337"/>
      <c r="Z349" s="87">
        <v>1</v>
      </c>
      <c r="AA349" s="88"/>
      <c r="AB349" s="88"/>
      <c r="AC349" s="88"/>
      <c r="AD349" s="90"/>
      <c r="AE349" s="90"/>
      <c r="AF349" s="136"/>
      <c r="AG349" s="338"/>
      <c r="AH349" s="338"/>
      <c r="AI349" s="339"/>
      <c r="AJ349" s="339"/>
      <c r="AK349" s="91"/>
      <c r="AL349" s="92"/>
      <c r="AM349" s="93" t="s">
        <v>4461</v>
      </c>
      <c r="AN349" s="340"/>
      <c r="AO349" s="341"/>
      <c r="AP349" s="336"/>
      <c r="AQ349" s="342"/>
      <c r="AR349" s="343"/>
      <c r="AS349" s="342"/>
      <c r="AT349" s="94"/>
      <c r="AU349" s="341"/>
      <c r="AV349" s="136"/>
      <c r="AW349" s="339"/>
      <c r="AY349" s="30">
        <v>8010.5629921259842</v>
      </c>
      <c r="AZ349" s="31">
        <f t="shared" si="5"/>
        <v>0</v>
      </c>
    </row>
    <row r="350" spans="1:52" ht="12.75" customHeight="1">
      <c r="A350">
        <v>347</v>
      </c>
      <c r="B350" s="29" t="s">
        <v>6457</v>
      </c>
      <c r="C350" s="104" t="s">
        <v>3728</v>
      </c>
      <c r="D350" s="29" t="s">
        <v>1177</v>
      </c>
      <c r="E350" s="29" t="s">
        <v>2648</v>
      </c>
      <c r="F350" s="335" t="s">
        <v>5511</v>
      </c>
      <c r="G350" s="344" t="s">
        <v>5510</v>
      </c>
      <c r="H350" s="335"/>
      <c r="I350" s="335"/>
      <c r="J350" s="335"/>
      <c r="K350" s="335"/>
      <c r="L350" s="335"/>
      <c r="M350" s="82">
        <v>2121.929133858268</v>
      </c>
      <c r="N350" s="57">
        <v>6401.6732283464562</v>
      </c>
      <c r="O350" s="30">
        <v>8523.6023622047251</v>
      </c>
      <c r="P350" s="29" t="s">
        <v>9177</v>
      </c>
      <c r="Q350" s="29"/>
      <c r="R350" s="104" t="s">
        <v>3728</v>
      </c>
      <c r="S350" s="103" t="s">
        <v>4469</v>
      </c>
      <c r="T350" s="403">
        <v>-8585.2000000000007</v>
      </c>
      <c r="U350" s="403">
        <v>247.65</v>
      </c>
      <c r="V350" s="123" t="s">
        <v>1</v>
      </c>
      <c r="W350" s="336" t="s">
        <v>0</v>
      </c>
      <c r="X350" s="123"/>
      <c r="Y350" s="337"/>
      <c r="Z350" s="87">
        <v>1</v>
      </c>
      <c r="AA350" s="88"/>
      <c r="AB350" s="88"/>
      <c r="AC350" s="88"/>
      <c r="AD350" s="90"/>
      <c r="AE350" s="90"/>
      <c r="AF350" s="136"/>
      <c r="AG350" s="338"/>
      <c r="AH350" s="338"/>
      <c r="AI350" s="339"/>
      <c r="AJ350" s="339"/>
      <c r="AK350" s="91"/>
      <c r="AL350" s="92"/>
      <c r="AM350" s="93" t="s">
        <v>4470</v>
      </c>
      <c r="AN350" s="340"/>
      <c r="AO350" s="341"/>
      <c r="AP350" s="336"/>
      <c r="AQ350" s="342"/>
      <c r="AR350" s="343"/>
      <c r="AS350" s="342"/>
      <c r="AT350" s="94"/>
      <c r="AU350" s="341"/>
      <c r="AV350" s="136"/>
      <c r="AW350" s="339"/>
      <c r="AY350" s="30">
        <v>8523.6023622047251</v>
      </c>
      <c r="AZ350" s="31">
        <f t="shared" si="5"/>
        <v>0</v>
      </c>
    </row>
    <row r="351" spans="1:52" ht="12.75" customHeight="1">
      <c r="A351">
        <v>348</v>
      </c>
      <c r="B351" s="29" t="s">
        <v>6458</v>
      </c>
      <c r="C351" s="104" t="s">
        <v>3626</v>
      </c>
      <c r="D351" s="29" t="s">
        <v>1199</v>
      </c>
      <c r="E351" s="29" t="s">
        <v>2626</v>
      </c>
      <c r="F351" s="335" t="s">
        <v>5507</v>
      </c>
      <c r="G351" s="344" t="s">
        <v>3827</v>
      </c>
      <c r="H351" s="335"/>
      <c r="I351" s="335"/>
      <c r="J351" s="335"/>
      <c r="K351" s="335"/>
      <c r="L351" s="335"/>
      <c r="M351" s="82">
        <v>2664.9015748031497</v>
      </c>
      <c r="N351" s="57">
        <v>6049.6614173228345</v>
      </c>
      <c r="O351" s="30">
        <v>8714.5629921259842</v>
      </c>
      <c r="P351" s="29" t="s">
        <v>9177</v>
      </c>
      <c r="Q351" s="29"/>
      <c r="R351" s="104" t="s">
        <v>3626</v>
      </c>
      <c r="S351" s="103" t="s">
        <v>4471</v>
      </c>
      <c r="T351" s="403">
        <v>-7726.68</v>
      </c>
      <c r="U351" s="403">
        <v>742.95</v>
      </c>
      <c r="V351" s="123" t="s">
        <v>1</v>
      </c>
      <c r="W351" s="336" t="s">
        <v>0</v>
      </c>
      <c r="X351" s="123"/>
      <c r="Y351" s="337"/>
      <c r="Z351" s="87">
        <v>1</v>
      </c>
      <c r="AA351" s="88"/>
      <c r="AB351" s="88"/>
      <c r="AC351" s="88"/>
      <c r="AD351" s="90"/>
      <c r="AE351" s="90"/>
      <c r="AF351" s="136"/>
      <c r="AG351" s="338"/>
      <c r="AH351" s="338"/>
      <c r="AI351" s="339"/>
      <c r="AJ351" s="339"/>
      <c r="AK351" s="91"/>
      <c r="AL351" s="92"/>
      <c r="AM351" s="93" t="s">
        <v>4470</v>
      </c>
      <c r="AN351" s="340"/>
      <c r="AO351" s="341"/>
      <c r="AP351" s="336"/>
      <c r="AQ351" s="342"/>
      <c r="AR351" s="343"/>
      <c r="AS351" s="342"/>
      <c r="AT351" s="94"/>
      <c r="AU351" s="341"/>
      <c r="AV351" s="136"/>
      <c r="AW351" s="339"/>
      <c r="AY351" s="30">
        <v>8714.5629921259842</v>
      </c>
      <c r="AZ351" s="31">
        <f t="shared" si="5"/>
        <v>0</v>
      </c>
    </row>
    <row r="352" spans="1:52" ht="12.75" customHeight="1">
      <c r="A352">
        <v>349</v>
      </c>
      <c r="B352" s="29" t="s">
        <v>6459</v>
      </c>
      <c r="C352" s="104" t="s">
        <v>4472</v>
      </c>
      <c r="D352" s="29" t="s">
        <v>1175</v>
      </c>
      <c r="E352" s="29" t="s">
        <v>2650</v>
      </c>
      <c r="F352" s="335" t="s">
        <v>5506</v>
      </c>
      <c r="G352" s="344" t="s">
        <v>5512</v>
      </c>
      <c r="H352" s="335"/>
      <c r="I352" s="335"/>
      <c r="J352" s="335"/>
      <c r="K352" s="335"/>
      <c r="L352" s="335"/>
      <c r="M352" s="82">
        <v>2085.2992125984251</v>
      </c>
      <c r="N352" s="57">
        <v>6399.8582677165359</v>
      </c>
      <c r="O352" s="30">
        <v>8485.1574803149615</v>
      </c>
      <c r="P352" s="29" t="s">
        <v>9177</v>
      </c>
      <c r="Q352" s="29"/>
      <c r="R352" s="104" t="s">
        <v>4472</v>
      </c>
      <c r="S352" s="103" t="s">
        <v>4473</v>
      </c>
      <c r="T352" s="403">
        <v>-8585.2000000000007</v>
      </c>
      <c r="U352" s="403">
        <v>1238.25</v>
      </c>
      <c r="V352" s="123" t="s">
        <v>1</v>
      </c>
      <c r="W352" s="336" t="s">
        <v>0</v>
      </c>
      <c r="X352" s="123"/>
      <c r="Y352" s="337"/>
      <c r="Z352" s="87">
        <v>1</v>
      </c>
      <c r="AA352" s="88"/>
      <c r="AB352" s="88"/>
      <c r="AC352" s="88"/>
      <c r="AD352" s="90"/>
      <c r="AE352" s="90"/>
      <c r="AF352" s="136"/>
      <c r="AG352" s="338"/>
      <c r="AH352" s="338"/>
      <c r="AI352" s="339"/>
      <c r="AJ352" s="339"/>
      <c r="AK352" s="91"/>
      <c r="AL352" s="92"/>
      <c r="AM352" s="93" t="s">
        <v>4470</v>
      </c>
      <c r="AN352" s="340"/>
      <c r="AO352" s="341"/>
      <c r="AP352" s="336"/>
      <c r="AQ352" s="342"/>
      <c r="AR352" s="343"/>
      <c r="AS352" s="342"/>
      <c r="AT352" s="94"/>
      <c r="AU352" s="341"/>
      <c r="AV352" s="136"/>
      <c r="AW352" s="339"/>
      <c r="AY352" s="30">
        <v>8485.1574803149615</v>
      </c>
      <c r="AZ352" s="31">
        <f t="shared" si="5"/>
        <v>0</v>
      </c>
    </row>
    <row r="353" spans="1:52" ht="12.75" customHeight="1">
      <c r="A353">
        <v>350</v>
      </c>
      <c r="B353" s="29" t="s">
        <v>6460</v>
      </c>
      <c r="C353" s="104" t="s">
        <v>4474</v>
      </c>
      <c r="D353" s="29" t="s">
        <v>1198</v>
      </c>
      <c r="E353" s="29" t="s">
        <v>2627</v>
      </c>
      <c r="F353" s="335" t="s">
        <v>3839</v>
      </c>
      <c r="G353" s="344" t="s">
        <v>3825</v>
      </c>
      <c r="H353" s="335"/>
      <c r="I353" s="335"/>
      <c r="J353" s="335"/>
      <c r="K353" s="335"/>
      <c r="L353" s="335"/>
      <c r="M353" s="82">
        <v>3032.141732283465</v>
      </c>
      <c r="N353" s="57">
        <v>6033.6141732283468</v>
      </c>
      <c r="O353" s="30">
        <v>9065.7559055118109</v>
      </c>
      <c r="P353" s="29" t="s">
        <v>9177</v>
      </c>
      <c r="Q353" s="29"/>
      <c r="R353" s="104" t="s">
        <v>4474</v>
      </c>
      <c r="S353" s="103" t="s">
        <v>4475</v>
      </c>
      <c r="T353" s="403">
        <v>-7726.68</v>
      </c>
      <c r="U353" s="403">
        <v>-1238.25</v>
      </c>
      <c r="V353" s="123" t="s">
        <v>1</v>
      </c>
      <c r="W353" s="336" t="s">
        <v>0</v>
      </c>
      <c r="X353" s="123"/>
      <c r="Y353" s="337"/>
      <c r="Z353" s="87">
        <v>1</v>
      </c>
      <c r="AA353" s="88"/>
      <c r="AB353" s="88"/>
      <c r="AC353" s="88"/>
      <c r="AD353" s="90"/>
      <c r="AE353" s="90"/>
      <c r="AF353" s="136"/>
      <c r="AG353" s="338"/>
      <c r="AH353" s="338"/>
      <c r="AI353" s="339"/>
      <c r="AJ353" s="339"/>
      <c r="AK353" s="91"/>
      <c r="AL353" s="92"/>
      <c r="AM353" s="93" t="s">
        <v>4470</v>
      </c>
      <c r="AN353" s="340"/>
      <c r="AO353" s="341"/>
      <c r="AP353" s="336"/>
      <c r="AQ353" s="342"/>
      <c r="AR353" s="343"/>
      <c r="AS353" s="342"/>
      <c r="AT353" s="94"/>
      <c r="AU353" s="341"/>
      <c r="AV353" s="136"/>
      <c r="AW353" s="339"/>
      <c r="AY353" s="30">
        <v>9065.7559055118109</v>
      </c>
      <c r="AZ353" s="31">
        <f t="shared" si="5"/>
        <v>0</v>
      </c>
    </row>
    <row r="354" spans="1:52" ht="12.75" customHeight="1">
      <c r="A354">
        <v>351</v>
      </c>
      <c r="B354" s="29" t="s">
        <v>6456</v>
      </c>
      <c r="C354" s="104" t="s">
        <v>4476</v>
      </c>
      <c r="D354" s="29" t="s">
        <v>1174</v>
      </c>
      <c r="E354" s="29" t="s">
        <v>2651</v>
      </c>
      <c r="F354" s="335"/>
      <c r="G354" s="335"/>
      <c r="H354" s="335"/>
      <c r="I354" s="335"/>
      <c r="J354" s="335"/>
      <c r="K354" s="335"/>
      <c r="L354" s="335"/>
      <c r="M354" s="82" t="s">
        <v>3880</v>
      </c>
      <c r="N354" s="57">
        <v>5121.9409448818897</v>
      </c>
      <c r="O354" s="30">
        <v>5121.9409448818897</v>
      </c>
      <c r="P354" s="29" t="s">
        <v>3862</v>
      </c>
      <c r="Q354" s="29"/>
      <c r="R354" s="104" t="s">
        <v>4476</v>
      </c>
      <c r="S354" s="103" t="s">
        <v>4477</v>
      </c>
      <c r="T354" s="403">
        <v>-7726.68</v>
      </c>
      <c r="U354" s="403">
        <v>-2228.85</v>
      </c>
      <c r="V354" s="123" t="s">
        <v>1</v>
      </c>
      <c r="W354" s="336" t="s">
        <v>0</v>
      </c>
      <c r="X354" s="123"/>
      <c r="Y354" s="337"/>
      <c r="Z354" s="87">
        <v>1</v>
      </c>
      <c r="AA354" s="88"/>
      <c r="AB354" s="88"/>
      <c r="AC354" s="88"/>
      <c r="AD354" s="90"/>
      <c r="AE354" s="90"/>
      <c r="AF354" s="136"/>
      <c r="AG354" s="338"/>
      <c r="AH354" s="338"/>
      <c r="AI354" s="339"/>
      <c r="AJ354" s="339"/>
      <c r="AK354" s="91"/>
      <c r="AL354" s="92"/>
      <c r="AM354" s="93" t="s">
        <v>4470</v>
      </c>
      <c r="AN354" s="340"/>
      <c r="AO354" s="341"/>
      <c r="AP354" s="336"/>
      <c r="AQ354" s="342"/>
      <c r="AR354" s="343"/>
      <c r="AS354" s="342"/>
      <c r="AT354" s="94"/>
      <c r="AU354" s="341"/>
      <c r="AV354" s="136"/>
      <c r="AW354" s="339"/>
      <c r="AY354" s="30">
        <v>5121.9409448818897</v>
      </c>
      <c r="AZ354" s="31">
        <f t="shared" si="5"/>
        <v>0</v>
      </c>
    </row>
    <row r="355" spans="1:52" ht="12.75" customHeight="1">
      <c r="A355">
        <v>352</v>
      </c>
      <c r="B355" s="29" t="s">
        <v>6414</v>
      </c>
      <c r="C355" s="104" t="s">
        <v>4478</v>
      </c>
      <c r="D355" s="29" t="s">
        <v>1600</v>
      </c>
      <c r="E355" s="29" t="s">
        <v>2225</v>
      </c>
      <c r="F355" s="335" t="s">
        <v>5595</v>
      </c>
      <c r="G355" s="335" t="s">
        <v>382</v>
      </c>
      <c r="H355" s="344" t="s">
        <v>381</v>
      </c>
      <c r="I355" s="344"/>
      <c r="J355" s="344"/>
      <c r="K355" s="344"/>
      <c r="L355" s="335"/>
      <c r="M355" s="82">
        <v>6703.3937007874019</v>
      </c>
      <c r="N355" s="57">
        <v>4565.070866141732</v>
      </c>
      <c r="O355" s="30">
        <v>11268.464566929135</v>
      </c>
      <c r="P355" s="29" t="s">
        <v>9178</v>
      </c>
      <c r="Q355" s="29"/>
      <c r="R355" s="104" t="s">
        <v>4478</v>
      </c>
      <c r="S355" s="103" t="s">
        <v>4479</v>
      </c>
      <c r="T355" s="403">
        <v>3434.08</v>
      </c>
      <c r="U355" s="403">
        <v>10153.65</v>
      </c>
      <c r="V355" s="123" t="s">
        <v>1</v>
      </c>
      <c r="W355" s="336" t="s">
        <v>0</v>
      </c>
      <c r="X355" s="123"/>
      <c r="Y355" s="337"/>
      <c r="Z355" s="87">
        <v>1</v>
      </c>
      <c r="AA355" s="88"/>
      <c r="AB355" s="88"/>
      <c r="AC355" s="98"/>
      <c r="AD355" s="90"/>
      <c r="AE355" s="90"/>
      <c r="AF355" s="136"/>
      <c r="AG355" s="338"/>
      <c r="AH355" s="338"/>
      <c r="AI355" s="339"/>
      <c r="AJ355" s="339"/>
      <c r="AK355" s="91"/>
      <c r="AL355" s="92"/>
      <c r="AM355" s="93"/>
      <c r="AN355" s="340"/>
      <c r="AO355" s="341"/>
      <c r="AP355" s="336"/>
      <c r="AQ355" s="342"/>
      <c r="AR355" s="343"/>
      <c r="AS355" s="342"/>
      <c r="AT355" s="94"/>
      <c r="AU355" s="341"/>
      <c r="AV355" s="136"/>
      <c r="AW355" s="339"/>
      <c r="AY355" s="30">
        <v>11268.464566929135</v>
      </c>
      <c r="AZ355" s="31">
        <f t="shared" si="5"/>
        <v>0</v>
      </c>
    </row>
    <row r="356" spans="1:52" ht="12.75" customHeight="1">
      <c r="A356">
        <v>353</v>
      </c>
      <c r="B356" s="29" t="s">
        <v>6415</v>
      </c>
      <c r="C356" s="104" t="s">
        <v>4480</v>
      </c>
      <c r="D356" s="29" t="s">
        <v>1598</v>
      </c>
      <c r="E356" s="29" t="s">
        <v>2227</v>
      </c>
      <c r="F356" s="335" t="s">
        <v>5592</v>
      </c>
      <c r="G356" s="335" t="s">
        <v>379</v>
      </c>
      <c r="H356" s="344" t="s">
        <v>380</v>
      </c>
      <c r="I356" s="344"/>
      <c r="J356" s="344"/>
      <c r="K356" s="344"/>
      <c r="L356" s="335"/>
      <c r="M356" s="82">
        <v>6703.3937007874019</v>
      </c>
      <c r="N356" s="57">
        <v>4565.070866141732</v>
      </c>
      <c r="O356" s="30">
        <v>11268.464566929135</v>
      </c>
      <c r="P356" s="29" t="s">
        <v>9178</v>
      </c>
      <c r="Q356" s="29"/>
      <c r="R356" s="104" t="s">
        <v>4480</v>
      </c>
      <c r="S356" s="103" t="s">
        <v>4481</v>
      </c>
      <c r="T356" s="403">
        <v>3434.08</v>
      </c>
      <c r="U356" s="403">
        <v>9163.0499999999993</v>
      </c>
      <c r="V356" s="123" t="s">
        <v>1</v>
      </c>
      <c r="W356" s="336" t="s">
        <v>0</v>
      </c>
      <c r="X356" s="123"/>
      <c r="Y356" s="337"/>
      <c r="Z356" s="87">
        <v>1</v>
      </c>
      <c r="AA356" s="88"/>
      <c r="AB356" s="88"/>
      <c r="AC356" s="98"/>
      <c r="AD356" s="90"/>
      <c r="AE356" s="90"/>
      <c r="AF356" s="136"/>
      <c r="AG356" s="338"/>
      <c r="AH356" s="338"/>
      <c r="AI356" s="339"/>
      <c r="AJ356" s="339"/>
      <c r="AK356" s="91"/>
      <c r="AL356" s="92"/>
      <c r="AM356" s="93"/>
      <c r="AN356" s="340"/>
      <c r="AO356" s="341"/>
      <c r="AP356" s="336"/>
      <c r="AQ356" s="342"/>
      <c r="AR356" s="343"/>
      <c r="AS356" s="342"/>
      <c r="AT356" s="94"/>
      <c r="AU356" s="341"/>
      <c r="AV356" s="136"/>
      <c r="AW356" s="339"/>
      <c r="AY356" s="30">
        <v>11268.464566929135</v>
      </c>
      <c r="AZ356" s="31">
        <f t="shared" si="5"/>
        <v>0</v>
      </c>
    </row>
    <row r="357" spans="1:52" ht="12.75" customHeight="1">
      <c r="A357">
        <v>354</v>
      </c>
      <c r="B357" s="29" t="s">
        <v>6184</v>
      </c>
      <c r="C357" s="104" t="s">
        <v>3757</v>
      </c>
      <c r="D357" s="29" t="s">
        <v>1604</v>
      </c>
      <c r="E357" s="29" t="s">
        <v>2221</v>
      </c>
      <c r="F357" s="335" t="s">
        <v>5646</v>
      </c>
      <c r="G357" s="335" t="s">
        <v>390</v>
      </c>
      <c r="H357" s="344" t="s">
        <v>389</v>
      </c>
      <c r="I357" s="344"/>
      <c r="J357" s="344"/>
      <c r="K357" s="344"/>
      <c r="L357" s="335"/>
      <c r="M357" s="82">
        <v>6397.929133858268</v>
      </c>
      <c r="N357" s="57">
        <v>4717.4094488188975</v>
      </c>
      <c r="O357" s="30">
        <v>11115.338582677166</v>
      </c>
      <c r="P357" s="29" t="s">
        <v>3860</v>
      </c>
      <c r="Q357" s="29"/>
      <c r="R357" s="104" t="s">
        <v>3757</v>
      </c>
      <c r="S357" s="103" t="s">
        <v>4482</v>
      </c>
      <c r="T357" s="403">
        <v>5151.12</v>
      </c>
      <c r="U357" s="403">
        <v>9163.0499999999993</v>
      </c>
      <c r="V357" s="123" t="s">
        <v>1</v>
      </c>
      <c r="W357" s="336" t="s">
        <v>0</v>
      </c>
      <c r="X357" s="123"/>
      <c r="Y357" s="337"/>
      <c r="Z357" s="87">
        <v>1</v>
      </c>
      <c r="AA357" s="88" t="s">
        <v>4483</v>
      </c>
      <c r="AB357" s="88">
        <v>2.5</v>
      </c>
      <c r="AC357" s="88">
        <v>100</v>
      </c>
      <c r="AD357" s="90"/>
      <c r="AE357" s="90"/>
      <c r="AF357" s="136"/>
      <c r="AG357" s="338"/>
      <c r="AH357" s="338"/>
      <c r="AI357" s="339"/>
      <c r="AJ357" s="339"/>
      <c r="AK357" s="91"/>
      <c r="AL357" s="92"/>
      <c r="AM357" s="93"/>
      <c r="AN357" s="340"/>
      <c r="AO357" s="341"/>
      <c r="AP357" s="336"/>
      <c r="AQ357" s="342"/>
      <c r="AR357" s="343"/>
      <c r="AS357" s="342"/>
      <c r="AT357" s="94"/>
      <c r="AU357" s="341"/>
      <c r="AV357" s="136"/>
      <c r="AW357" s="339"/>
      <c r="AY357" s="30">
        <v>11115.338582677166</v>
      </c>
      <c r="AZ357" s="31">
        <f t="shared" si="5"/>
        <v>0</v>
      </c>
    </row>
    <row r="358" spans="1:52" ht="12.75" customHeight="1">
      <c r="A358">
        <v>355</v>
      </c>
      <c r="B358" s="29" t="s">
        <v>6185</v>
      </c>
      <c r="C358" s="104" t="s">
        <v>3598</v>
      </c>
      <c r="D358" s="29" t="s">
        <v>1606</v>
      </c>
      <c r="E358" s="29" t="s">
        <v>2219</v>
      </c>
      <c r="F358" s="335" t="s">
        <v>5604</v>
      </c>
      <c r="G358" s="335" t="s">
        <v>388</v>
      </c>
      <c r="H358" s="344" t="s">
        <v>387</v>
      </c>
      <c r="I358" s="344"/>
      <c r="J358" s="344"/>
      <c r="K358" s="344"/>
      <c r="L358" s="335"/>
      <c r="M358" s="82">
        <v>6397.929133858268</v>
      </c>
      <c r="N358" s="57">
        <v>4717.4094488188975</v>
      </c>
      <c r="O358" s="30">
        <v>11115.338582677166</v>
      </c>
      <c r="P358" s="29" t="s">
        <v>3860</v>
      </c>
      <c r="Q358" s="29"/>
      <c r="R358" s="104" t="s">
        <v>3598</v>
      </c>
      <c r="S358" s="103" t="s">
        <v>4484</v>
      </c>
      <c r="T358" s="403">
        <v>5151.12</v>
      </c>
      <c r="U358" s="403">
        <v>10153.65</v>
      </c>
      <c r="V358" s="123" t="s">
        <v>1</v>
      </c>
      <c r="W358" s="336" t="s">
        <v>0</v>
      </c>
      <c r="X358" s="123"/>
      <c r="Y358" s="337"/>
      <c r="Z358" s="87">
        <v>1</v>
      </c>
      <c r="AA358" s="88" t="s">
        <v>4483</v>
      </c>
      <c r="AB358" s="88">
        <v>2.5</v>
      </c>
      <c r="AC358" s="88">
        <v>100</v>
      </c>
      <c r="AD358" s="90"/>
      <c r="AE358" s="90"/>
      <c r="AF358" s="136"/>
      <c r="AG358" s="338"/>
      <c r="AH358" s="338"/>
      <c r="AI358" s="339"/>
      <c r="AJ358" s="339"/>
      <c r="AK358" s="91"/>
      <c r="AL358" s="92"/>
      <c r="AM358" s="93"/>
      <c r="AN358" s="340"/>
      <c r="AO358" s="341"/>
      <c r="AP358" s="336"/>
      <c r="AQ358" s="342"/>
      <c r="AR358" s="343"/>
      <c r="AS358" s="342"/>
      <c r="AT358" s="94"/>
      <c r="AU358" s="341"/>
      <c r="AV358" s="136"/>
      <c r="AW358" s="339"/>
      <c r="AY358" s="30">
        <v>11115.338582677166</v>
      </c>
      <c r="AZ358" s="31">
        <f t="shared" si="5"/>
        <v>0</v>
      </c>
    </row>
    <row r="359" spans="1:52" ht="12.75" customHeight="1">
      <c r="A359">
        <v>356</v>
      </c>
      <c r="B359" s="29" t="s">
        <v>5729</v>
      </c>
      <c r="C359" s="104" t="s">
        <v>4485</v>
      </c>
      <c r="D359" s="29" t="s">
        <v>3880</v>
      </c>
      <c r="E359" s="29" t="s">
        <v>3880</v>
      </c>
      <c r="F359" s="335" t="s">
        <v>3824</v>
      </c>
      <c r="G359" s="335"/>
      <c r="H359" s="335"/>
      <c r="I359" s="335"/>
      <c r="J359" s="335"/>
      <c r="K359" s="335"/>
      <c r="L359" s="335"/>
      <c r="M359" s="82" t="s">
        <v>3880</v>
      </c>
      <c r="N359" s="57">
        <v>503.11811023622045</v>
      </c>
      <c r="O359" s="30">
        <v>503.11811023622045</v>
      </c>
      <c r="P359" s="29" t="s">
        <v>3863</v>
      </c>
      <c r="Q359" s="29"/>
      <c r="R359" s="104" t="s">
        <v>4485</v>
      </c>
      <c r="S359" s="103" t="s">
        <v>4486</v>
      </c>
      <c r="T359" s="403">
        <v>3434.08</v>
      </c>
      <c r="U359" s="403">
        <v>5200.6499999999996</v>
      </c>
      <c r="V359" s="123" t="s">
        <v>1</v>
      </c>
      <c r="W359" s="336" t="s">
        <v>0</v>
      </c>
      <c r="X359" s="123"/>
      <c r="Y359" s="337"/>
      <c r="Z359" s="87"/>
      <c r="AA359" s="88" t="s">
        <v>3880</v>
      </c>
      <c r="AB359" s="88"/>
      <c r="AC359" s="98"/>
      <c r="AD359" s="90"/>
      <c r="AE359" s="90"/>
      <c r="AF359" s="136"/>
      <c r="AG359" s="338"/>
      <c r="AH359" s="338"/>
      <c r="AI359" s="339"/>
      <c r="AJ359" s="339"/>
      <c r="AK359" s="91"/>
      <c r="AL359" s="92">
        <v>20</v>
      </c>
      <c r="AM359" s="93"/>
      <c r="AN359" s="340"/>
      <c r="AO359" s="341"/>
      <c r="AP359" s="336"/>
      <c r="AQ359" s="342"/>
      <c r="AR359" s="343"/>
      <c r="AS359" s="342"/>
      <c r="AT359" s="94"/>
      <c r="AU359" s="341"/>
      <c r="AV359" s="136"/>
      <c r="AW359" s="339"/>
      <c r="AY359" s="30">
        <v>503.11811023622045</v>
      </c>
      <c r="AZ359" s="31">
        <f t="shared" si="5"/>
        <v>0</v>
      </c>
    </row>
    <row r="360" spans="1:52" ht="12.75" customHeight="1">
      <c r="A360">
        <v>357</v>
      </c>
      <c r="B360" s="29" t="s">
        <v>6434</v>
      </c>
      <c r="C360" s="104" t="s">
        <v>4487</v>
      </c>
      <c r="D360" s="29" t="s">
        <v>1624</v>
      </c>
      <c r="E360" s="29" t="s">
        <v>2201</v>
      </c>
      <c r="F360" s="335"/>
      <c r="G360" s="335"/>
      <c r="H360" s="335"/>
      <c r="I360" s="335"/>
      <c r="J360" s="335"/>
      <c r="K360" s="335"/>
      <c r="L360" s="335"/>
      <c r="M360" s="82" t="s">
        <v>3880</v>
      </c>
      <c r="N360" s="57">
        <v>9905.7204724409457</v>
      </c>
      <c r="O360" s="30">
        <v>9905.7204724409457</v>
      </c>
      <c r="P360" s="29" t="s">
        <v>3858</v>
      </c>
      <c r="Q360" s="29"/>
      <c r="R360" s="104" t="s">
        <v>4487</v>
      </c>
      <c r="S360" s="103" t="s">
        <v>4488</v>
      </c>
      <c r="T360" s="403">
        <v>9500</v>
      </c>
      <c r="U360" s="403">
        <v>12065</v>
      </c>
      <c r="V360" s="123" t="s">
        <v>1</v>
      </c>
      <c r="W360" s="336" t="s">
        <v>0</v>
      </c>
      <c r="X360" s="123" t="s">
        <v>4120</v>
      </c>
      <c r="Y360" s="337"/>
      <c r="Z360" s="87">
        <v>1</v>
      </c>
      <c r="AA360" s="88" t="s">
        <v>3880</v>
      </c>
      <c r="AB360" s="88"/>
      <c r="AC360" s="98"/>
      <c r="AD360" s="90"/>
      <c r="AE360" s="90"/>
      <c r="AF360" s="136"/>
      <c r="AG360" s="338"/>
      <c r="AH360" s="338"/>
      <c r="AI360" s="339"/>
      <c r="AJ360" s="339"/>
      <c r="AK360" s="91"/>
      <c r="AL360" s="92"/>
      <c r="AM360" s="93" t="s">
        <v>4489</v>
      </c>
      <c r="AN360" s="340"/>
      <c r="AO360" s="341"/>
      <c r="AP360" s="336"/>
      <c r="AQ360" s="342"/>
      <c r="AR360" s="343"/>
      <c r="AS360" s="342"/>
      <c r="AT360" s="94"/>
      <c r="AU360" s="341"/>
      <c r="AV360" s="136"/>
      <c r="AW360" s="339"/>
      <c r="AY360" s="30">
        <v>9905.7204724409457</v>
      </c>
      <c r="AZ360" s="31">
        <f t="shared" si="5"/>
        <v>0</v>
      </c>
    </row>
    <row r="361" spans="1:52" ht="12.75" customHeight="1">
      <c r="A361">
        <v>358</v>
      </c>
      <c r="B361" s="29" t="s">
        <v>6452</v>
      </c>
      <c r="C361" s="104" t="s">
        <v>4490</v>
      </c>
      <c r="D361" s="29" t="s">
        <v>1629</v>
      </c>
      <c r="E361" s="29" t="s">
        <v>2196</v>
      </c>
      <c r="F361" s="335"/>
      <c r="G361" s="335"/>
      <c r="H361" s="335"/>
      <c r="I361" s="335"/>
      <c r="J361" s="335"/>
      <c r="K361" s="335"/>
      <c r="L361" s="335"/>
      <c r="M361" s="82" t="s">
        <v>3880</v>
      </c>
      <c r="N361" s="57">
        <v>9882.4645669291349</v>
      </c>
      <c r="O361" s="30">
        <v>9882.4645669291349</v>
      </c>
      <c r="P361" s="29" t="s">
        <v>3858</v>
      </c>
      <c r="Q361" s="29"/>
      <c r="R361" s="104" t="s">
        <v>4490</v>
      </c>
      <c r="S361" s="103" t="s">
        <v>4491</v>
      </c>
      <c r="T361" s="403">
        <v>9500</v>
      </c>
      <c r="U361" s="403">
        <v>12895</v>
      </c>
      <c r="V361" s="123" t="s">
        <v>1</v>
      </c>
      <c r="W361" s="336" t="s">
        <v>0</v>
      </c>
      <c r="X361" s="123"/>
      <c r="Y361" s="337"/>
      <c r="Z361" s="87">
        <v>1</v>
      </c>
      <c r="AA361" s="88" t="s">
        <v>3880</v>
      </c>
      <c r="AB361" s="88"/>
      <c r="AC361" s="98"/>
      <c r="AD361" s="90"/>
      <c r="AE361" s="90"/>
      <c r="AF361" s="136"/>
      <c r="AG361" s="338"/>
      <c r="AH361" s="338"/>
      <c r="AI361" s="339"/>
      <c r="AJ361" s="339"/>
      <c r="AK361" s="91"/>
      <c r="AL361" s="92"/>
      <c r="AM361" s="93" t="s">
        <v>4489</v>
      </c>
      <c r="AN361" s="340"/>
      <c r="AO361" s="341"/>
      <c r="AP361" s="336"/>
      <c r="AQ361" s="342"/>
      <c r="AR361" s="343"/>
      <c r="AS361" s="342"/>
      <c r="AT361" s="94"/>
      <c r="AU361" s="341"/>
      <c r="AV361" s="136"/>
      <c r="AW361" s="339"/>
      <c r="AY361" s="30">
        <v>9882.4645669291349</v>
      </c>
      <c r="AZ361" s="31">
        <f t="shared" si="5"/>
        <v>0</v>
      </c>
    </row>
    <row r="362" spans="1:52" ht="12.75" customHeight="1">
      <c r="A362">
        <v>359</v>
      </c>
      <c r="B362" s="29" t="s">
        <v>6186</v>
      </c>
      <c r="C362" s="134" t="s">
        <v>4492</v>
      </c>
      <c r="D362" s="29" t="s">
        <v>1481</v>
      </c>
      <c r="E362" s="29" t="s">
        <v>2344</v>
      </c>
      <c r="F362" s="335" t="s">
        <v>5838</v>
      </c>
      <c r="G362" s="344" t="s">
        <v>5839</v>
      </c>
      <c r="H362" s="344"/>
      <c r="I362" s="344"/>
      <c r="J362" s="344"/>
      <c r="K362" s="344"/>
      <c r="L362" s="335"/>
      <c r="M362" s="82">
        <v>13000</v>
      </c>
      <c r="N362" s="57">
        <v>3000.0000000000005</v>
      </c>
      <c r="O362" s="30">
        <v>16000</v>
      </c>
      <c r="P362" s="29" t="s">
        <v>9170</v>
      </c>
      <c r="Q362" s="29"/>
      <c r="R362" s="134" t="s">
        <v>4492</v>
      </c>
      <c r="S362" s="103" t="s">
        <v>4493</v>
      </c>
      <c r="T362" s="403">
        <v>2575.56</v>
      </c>
      <c r="U362" s="403">
        <v>7677.15</v>
      </c>
      <c r="V362" s="123" t="s">
        <v>1</v>
      </c>
      <c r="W362" s="336" t="s">
        <v>0</v>
      </c>
      <c r="X362" s="123"/>
      <c r="Y362" s="337"/>
      <c r="Z362" s="87">
        <v>1</v>
      </c>
      <c r="AA362" s="88" t="s">
        <v>85</v>
      </c>
      <c r="AB362" s="88">
        <v>2.5</v>
      </c>
      <c r="AC362" s="88">
        <v>100</v>
      </c>
      <c r="AD362" s="90" t="s">
        <v>4494</v>
      </c>
      <c r="AE362" s="90">
        <v>2.5</v>
      </c>
      <c r="AF362" s="136"/>
      <c r="AG362" s="338"/>
      <c r="AH362" s="338"/>
      <c r="AI362" s="339"/>
      <c r="AJ362" s="339"/>
      <c r="AK362" s="91" t="s">
        <v>116</v>
      </c>
      <c r="AL362" s="92"/>
      <c r="AM362" s="93"/>
      <c r="AN362" s="340"/>
      <c r="AO362" s="341"/>
      <c r="AP362" s="336"/>
      <c r="AQ362" s="342"/>
      <c r="AR362" s="343" t="s">
        <v>4495</v>
      </c>
      <c r="AS362" s="342"/>
      <c r="AT362" s="94">
        <v>8000</v>
      </c>
      <c r="AU362" s="341"/>
      <c r="AV362" s="136"/>
      <c r="AW362" s="339"/>
      <c r="AY362" s="30">
        <v>16000</v>
      </c>
      <c r="AZ362" s="31">
        <f t="shared" si="5"/>
        <v>0</v>
      </c>
    </row>
    <row r="363" spans="1:52" ht="12.75" customHeight="1">
      <c r="A363">
        <v>360</v>
      </c>
      <c r="B363" s="29" t="s">
        <v>6188</v>
      </c>
      <c r="C363" s="134" t="s">
        <v>4496</v>
      </c>
      <c r="D363" s="29" t="s">
        <v>1529</v>
      </c>
      <c r="E363" s="29" t="s">
        <v>2296</v>
      </c>
      <c r="F363" s="335" t="s">
        <v>5830</v>
      </c>
      <c r="G363" s="344" t="s">
        <v>5831</v>
      </c>
      <c r="H363" s="344"/>
      <c r="I363" s="344"/>
      <c r="J363" s="344"/>
      <c r="K363" s="344"/>
      <c r="L363" s="335"/>
      <c r="M363" s="82">
        <v>13000</v>
      </c>
      <c r="N363" s="57">
        <v>3000.0000000000005</v>
      </c>
      <c r="O363" s="30">
        <v>16000</v>
      </c>
      <c r="P363" s="29" t="s">
        <v>9179</v>
      </c>
      <c r="Q363" s="29"/>
      <c r="R363" s="134" t="s">
        <v>4496</v>
      </c>
      <c r="S363" s="103" t="s">
        <v>4497</v>
      </c>
      <c r="T363" s="403">
        <v>3434.08</v>
      </c>
      <c r="U363" s="403">
        <v>7181.85</v>
      </c>
      <c r="V363" s="123" t="s">
        <v>1</v>
      </c>
      <c r="W363" s="336" t="s">
        <v>0</v>
      </c>
      <c r="X363" s="123"/>
      <c r="Y363" s="337"/>
      <c r="Z363" s="87">
        <v>1</v>
      </c>
      <c r="AA363" s="88" t="s">
        <v>4498</v>
      </c>
      <c r="AB363" s="88">
        <v>2.5</v>
      </c>
      <c r="AC363" s="88">
        <v>100</v>
      </c>
      <c r="AD363" s="90" t="s">
        <v>4494</v>
      </c>
      <c r="AE363" s="90">
        <v>2.5</v>
      </c>
      <c r="AF363" s="136"/>
      <c r="AG363" s="338"/>
      <c r="AH363" s="338"/>
      <c r="AI363" s="339"/>
      <c r="AJ363" s="339"/>
      <c r="AK363" s="91" t="s">
        <v>115</v>
      </c>
      <c r="AL363" s="92"/>
      <c r="AM363" s="93"/>
      <c r="AN363" s="340"/>
      <c r="AO363" s="341"/>
      <c r="AP363" s="336"/>
      <c r="AQ363" s="342"/>
      <c r="AR363" s="343" t="s">
        <v>4495</v>
      </c>
      <c r="AS363" s="342"/>
      <c r="AT363" s="94">
        <v>8000</v>
      </c>
      <c r="AU363" s="341"/>
      <c r="AV363" s="136"/>
      <c r="AW363" s="339"/>
      <c r="AY363" s="30">
        <v>16000</v>
      </c>
      <c r="AZ363" s="31">
        <f t="shared" si="5"/>
        <v>0</v>
      </c>
    </row>
    <row r="364" spans="1:52" ht="12.75" customHeight="1">
      <c r="A364">
        <v>361</v>
      </c>
      <c r="B364" s="29" t="s">
        <v>6187</v>
      </c>
      <c r="C364" s="134" t="s">
        <v>4499</v>
      </c>
      <c r="D364" s="29" t="s">
        <v>1483</v>
      </c>
      <c r="E364" s="29" t="s">
        <v>2342</v>
      </c>
      <c r="F364" s="335" t="s">
        <v>5837</v>
      </c>
      <c r="G364" s="344" t="s">
        <v>5843</v>
      </c>
      <c r="H364" s="344"/>
      <c r="I364" s="344"/>
      <c r="J364" s="344"/>
      <c r="K364" s="344"/>
      <c r="L364" s="335"/>
      <c r="M364" s="82">
        <v>13000</v>
      </c>
      <c r="N364" s="57">
        <v>3000.0000000000005</v>
      </c>
      <c r="O364" s="30">
        <v>16000</v>
      </c>
      <c r="P364" s="29" t="s">
        <v>9170</v>
      </c>
      <c r="Q364" s="29"/>
      <c r="R364" s="134" t="s">
        <v>4499</v>
      </c>
      <c r="S364" s="103" t="s">
        <v>4500</v>
      </c>
      <c r="T364" s="403">
        <v>2575.56</v>
      </c>
      <c r="U364" s="403">
        <v>6686.55</v>
      </c>
      <c r="V364" s="123" t="s">
        <v>1</v>
      </c>
      <c r="W364" s="336" t="s">
        <v>0</v>
      </c>
      <c r="X364" s="123"/>
      <c r="Y364" s="337"/>
      <c r="Z364" s="87">
        <v>1</v>
      </c>
      <c r="AA364" s="88" t="s">
        <v>85</v>
      </c>
      <c r="AB364" s="88">
        <v>2.5</v>
      </c>
      <c r="AC364" s="88">
        <v>100</v>
      </c>
      <c r="AD364" s="90" t="s">
        <v>4494</v>
      </c>
      <c r="AE364" s="90">
        <v>2.5</v>
      </c>
      <c r="AF364" s="136"/>
      <c r="AG364" s="338"/>
      <c r="AH364" s="338"/>
      <c r="AI364" s="339"/>
      <c r="AJ364" s="339"/>
      <c r="AK364" s="91" t="s">
        <v>113</v>
      </c>
      <c r="AL364" s="92"/>
      <c r="AM364" s="93"/>
      <c r="AN364" s="340"/>
      <c r="AO364" s="341"/>
      <c r="AP364" s="336"/>
      <c r="AQ364" s="342"/>
      <c r="AR364" s="343" t="s">
        <v>4495</v>
      </c>
      <c r="AS364" s="342"/>
      <c r="AT364" s="94">
        <v>8000</v>
      </c>
      <c r="AU364" s="341"/>
      <c r="AV364" s="136"/>
      <c r="AW364" s="339"/>
      <c r="AY364" s="30">
        <v>16000</v>
      </c>
      <c r="AZ364" s="31">
        <f t="shared" si="5"/>
        <v>0</v>
      </c>
    </row>
    <row r="365" spans="1:52" ht="12.75" customHeight="1">
      <c r="A365">
        <v>362</v>
      </c>
      <c r="B365" s="29" t="s">
        <v>6189</v>
      </c>
      <c r="C365" s="134" t="s">
        <v>4501</v>
      </c>
      <c r="D365" s="29" t="s">
        <v>1531</v>
      </c>
      <c r="E365" s="29" t="s">
        <v>2294</v>
      </c>
      <c r="F365" s="335" t="s">
        <v>5829</v>
      </c>
      <c r="G365" s="344" t="s">
        <v>5835</v>
      </c>
      <c r="H365" s="344"/>
      <c r="I365" s="344"/>
      <c r="J365" s="344"/>
      <c r="K365" s="344"/>
      <c r="L365" s="335"/>
      <c r="M365" s="82">
        <v>13000</v>
      </c>
      <c r="N365" s="57">
        <v>3000.0000000000005</v>
      </c>
      <c r="O365" s="30">
        <v>16000</v>
      </c>
      <c r="P365" s="29" t="s">
        <v>9179</v>
      </c>
      <c r="Q365" s="29"/>
      <c r="R365" s="134" t="s">
        <v>4501</v>
      </c>
      <c r="S365" s="103" t="s">
        <v>4502</v>
      </c>
      <c r="T365" s="403">
        <v>3434.08</v>
      </c>
      <c r="U365" s="403">
        <v>8172.45</v>
      </c>
      <c r="V365" s="123" t="s">
        <v>1</v>
      </c>
      <c r="W365" s="336" t="s">
        <v>0</v>
      </c>
      <c r="X365" s="123"/>
      <c r="Y365" s="337"/>
      <c r="Z365" s="87">
        <v>1</v>
      </c>
      <c r="AA365" s="88" t="s">
        <v>4498</v>
      </c>
      <c r="AB365" s="88">
        <v>2.5</v>
      </c>
      <c r="AC365" s="88">
        <v>100</v>
      </c>
      <c r="AD365" s="90" t="s">
        <v>4494</v>
      </c>
      <c r="AE365" s="90">
        <v>2.5</v>
      </c>
      <c r="AF365" s="136"/>
      <c r="AG365" s="338"/>
      <c r="AH365" s="338"/>
      <c r="AI365" s="339"/>
      <c r="AJ365" s="339"/>
      <c r="AK365" s="91" t="s">
        <v>112</v>
      </c>
      <c r="AL365" s="92"/>
      <c r="AM365" s="93"/>
      <c r="AN365" s="340"/>
      <c r="AO365" s="341"/>
      <c r="AP365" s="336"/>
      <c r="AQ365" s="342"/>
      <c r="AR365" s="343" t="s">
        <v>4495</v>
      </c>
      <c r="AS365" s="342"/>
      <c r="AT365" s="94">
        <v>8000</v>
      </c>
      <c r="AU365" s="341"/>
      <c r="AV365" s="136"/>
      <c r="AW365" s="339"/>
      <c r="AY365" s="30">
        <v>16000</v>
      </c>
      <c r="AZ365" s="31">
        <f t="shared" si="5"/>
        <v>0</v>
      </c>
    </row>
    <row r="366" spans="1:52" ht="12.75" customHeight="1">
      <c r="A366">
        <v>363</v>
      </c>
      <c r="B366" s="29" t="s">
        <v>6190</v>
      </c>
      <c r="C366" s="134" t="s">
        <v>3595</v>
      </c>
      <c r="D366" s="29" t="s">
        <v>1476</v>
      </c>
      <c r="E366" s="29" t="s">
        <v>2349</v>
      </c>
      <c r="F366" s="335" t="s">
        <v>5841</v>
      </c>
      <c r="G366" s="344" t="s">
        <v>5840</v>
      </c>
      <c r="H366" s="344"/>
      <c r="I366" s="344"/>
      <c r="J366" s="344"/>
      <c r="K366" s="344"/>
      <c r="L366" s="335"/>
      <c r="M366" s="82">
        <v>13000</v>
      </c>
      <c r="N366" s="57">
        <v>3000.0000000000005</v>
      </c>
      <c r="O366" s="30">
        <v>16000</v>
      </c>
      <c r="P366" s="29" t="s">
        <v>9180</v>
      </c>
      <c r="Q366" s="29"/>
      <c r="R366" s="134" t="s">
        <v>3595</v>
      </c>
      <c r="S366" s="103" t="s">
        <v>4503</v>
      </c>
      <c r="T366" s="403">
        <v>4292.6000000000004</v>
      </c>
      <c r="U366" s="403">
        <v>9658.35</v>
      </c>
      <c r="V366" s="123" t="s">
        <v>1</v>
      </c>
      <c r="W366" s="336" t="s">
        <v>0</v>
      </c>
      <c r="X366" s="123"/>
      <c r="Y366" s="337"/>
      <c r="Z366" s="87">
        <v>1</v>
      </c>
      <c r="AA366" s="88" t="s">
        <v>107</v>
      </c>
      <c r="AB366" s="88">
        <v>2.5</v>
      </c>
      <c r="AC366" s="88">
        <v>100</v>
      </c>
      <c r="AD366" s="90" t="s">
        <v>4494</v>
      </c>
      <c r="AE366" s="90">
        <v>2.5</v>
      </c>
      <c r="AF366" s="136"/>
      <c r="AG366" s="338"/>
      <c r="AH366" s="338"/>
      <c r="AI366" s="339"/>
      <c r="AJ366" s="339"/>
      <c r="AK366" s="91" t="s">
        <v>116</v>
      </c>
      <c r="AL366" s="92"/>
      <c r="AM366" s="93"/>
      <c r="AN366" s="340"/>
      <c r="AO366" s="341"/>
      <c r="AP366" s="336"/>
      <c r="AQ366" s="342"/>
      <c r="AR366" s="343" t="s">
        <v>4495</v>
      </c>
      <c r="AS366" s="342"/>
      <c r="AT366" s="94">
        <v>8000</v>
      </c>
      <c r="AU366" s="341"/>
      <c r="AV366" s="136"/>
      <c r="AW366" s="339"/>
      <c r="AY366" s="30">
        <v>16000</v>
      </c>
      <c r="AZ366" s="31">
        <f t="shared" si="5"/>
        <v>0</v>
      </c>
    </row>
    <row r="367" spans="1:52" ht="12.75" customHeight="1">
      <c r="A367">
        <v>364</v>
      </c>
      <c r="B367" s="29" t="s">
        <v>6192</v>
      </c>
      <c r="C367" s="134" t="s">
        <v>4504</v>
      </c>
      <c r="D367" s="29" t="s">
        <v>1455</v>
      </c>
      <c r="E367" s="29" t="s">
        <v>2370</v>
      </c>
      <c r="F367" s="335" t="s">
        <v>5833</v>
      </c>
      <c r="G367" s="344" t="s">
        <v>5832</v>
      </c>
      <c r="H367" s="344"/>
      <c r="I367" s="344"/>
      <c r="J367" s="344"/>
      <c r="K367" s="344"/>
      <c r="L367" s="335"/>
      <c r="M367" s="82">
        <v>13000</v>
      </c>
      <c r="N367" s="57">
        <v>3000.0000000000005</v>
      </c>
      <c r="O367" s="30">
        <v>16000</v>
      </c>
      <c r="P367" s="29" t="s">
        <v>9181</v>
      </c>
      <c r="Q367" s="29"/>
      <c r="R367" s="134" t="s">
        <v>4504</v>
      </c>
      <c r="S367" s="103" t="s">
        <v>4505</v>
      </c>
      <c r="T367" s="403">
        <v>6009.64</v>
      </c>
      <c r="U367" s="403">
        <v>9658.35</v>
      </c>
      <c r="V367" s="123" t="s">
        <v>1</v>
      </c>
      <c r="W367" s="336" t="s">
        <v>0</v>
      </c>
      <c r="X367" s="123"/>
      <c r="Y367" s="337"/>
      <c r="Z367" s="87">
        <v>1</v>
      </c>
      <c r="AA367" s="88" t="s">
        <v>4506</v>
      </c>
      <c r="AB367" s="88">
        <v>2.5</v>
      </c>
      <c r="AC367" s="88">
        <v>100</v>
      </c>
      <c r="AD367" s="90" t="s">
        <v>4494</v>
      </c>
      <c r="AE367" s="90">
        <v>2.5</v>
      </c>
      <c r="AF367" s="136"/>
      <c r="AG367" s="338"/>
      <c r="AH367" s="338"/>
      <c r="AI367" s="339"/>
      <c r="AJ367" s="339"/>
      <c r="AK367" s="91" t="s">
        <v>115</v>
      </c>
      <c r="AL367" s="92"/>
      <c r="AM367" s="93"/>
      <c r="AN367" s="340"/>
      <c r="AO367" s="341"/>
      <c r="AP367" s="336"/>
      <c r="AQ367" s="342"/>
      <c r="AR367" s="343" t="s">
        <v>4495</v>
      </c>
      <c r="AS367" s="342"/>
      <c r="AT367" s="94">
        <v>8000</v>
      </c>
      <c r="AU367" s="341"/>
      <c r="AV367" s="136"/>
      <c r="AW367" s="339"/>
      <c r="AY367" s="30">
        <v>16000</v>
      </c>
      <c r="AZ367" s="31">
        <f t="shared" si="5"/>
        <v>0</v>
      </c>
    </row>
    <row r="368" spans="1:52" ht="12.75" customHeight="1">
      <c r="A368">
        <v>365</v>
      </c>
      <c r="B368" s="29" t="s">
        <v>6191</v>
      </c>
      <c r="C368" s="134" t="s">
        <v>4507</v>
      </c>
      <c r="D368" s="29" t="s">
        <v>1478</v>
      </c>
      <c r="E368" s="29" t="s">
        <v>2347</v>
      </c>
      <c r="F368" s="335" t="s">
        <v>5842</v>
      </c>
      <c r="G368" s="344" t="s">
        <v>5844</v>
      </c>
      <c r="H368" s="344"/>
      <c r="I368" s="344"/>
      <c r="J368" s="344"/>
      <c r="K368" s="344"/>
      <c r="L368" s="335"/>
      <c r="M368" s="82">
        <v>13000</v>
      </c>
      <c r="N368" s="57">
        <v>3000.0000000000005</v>
      </c>
      <c r="O368" s="30">
        <v>16000</v>
      </c>
      <c r="P368" s="29" t="s">
        <v>9180</v>
      </c>
      <c r="Q368" s="29"/>
      <c r="R368" s="134" t="s">
        <v>4507</v>
      </c>
      <c r="S368" s="103" t="s">
        <v>4508</v>
      </c>
      <c r="T368" s="403">
        <v>4292.6000000000004</v>
      </c>
      <c r="U368" s="403">
        <v>10648.95</v>
      </c>
      <c r="V368" s="123" t="s">
        <v>1</v>
      </c>
      <c r="W368" s="336" t="s">
        <v>0</v>
      </c>
      <c r="X368" s="123"/>
      <c r="Y368" s="337"/>
      <c r="Z368" s="87">
        <v>1</v>
      </c>
      <c r="AA368" s="88" t="s">
        <v>107</v>
      </c>
      <c r="AB368" s="88">
        <v>2.5</v>
      </c>
      <c r="AC368" s="88">
        <v>100</v>
      </c>
      <c r="AD368" s="90" t="s">
        <v>4494</v>
      </c>
      <c r="AE368" s="90">
        <v>2.5</v>
      </c>
      <c r="AF368" s="136"/>
      <c r="AG368" s="338"/>
      <c r="AH368" s="338"/>
      <c r="AI368" s="339"/>
      <c r="AJ368" s="339"/>
      <c r="AK368" s="91" t="s">
        <v>113</v>
      </c>
      <c r="AL368" s="92"/>
      <c r="AM368" s="93"/>
      <c r="AN368" s="340"/>
      <c r="AO368" s="341"/>
      <c r="AP368" s="336"/>
      <c r="AQ368" s="342"/>
      <c r="AR368" s="343" t="s">
        <v>4495</v>
      </c>
      <c r="AS368" s="342"/>
      <c r="AT368" s="94">
        <v>8000</v>
      </c>
      <c r="AU368" s="341"/>
      <c r="AV368" s="136"/>
      <c r="AW368" s="339"/>
      <c r="AY368" s="30">
        <v>16000</v>
      </c>
      <c r="AZ368" s="31">
        <f t="shared" si="5"/>
        <v>0</v>
      </c>
    </row>
    <row r="369" spans="1:52" ht="12.75" customHeight="1">
      <c r="A369">
        <v>366</v>
      </c>
      <c r="B369" s="29" t="s">
        <v>6193</v>
      </c>
      <c r="C369" s="134" t="s">
        <v>3601</v>
      </c>
      <c r="D369" s="29" t="s">
        <v>1453</v>
      </c>
      <c r="E369" s="29" t="s">
        <v>2372</v>
      </c>
      <c r="F369" s="335" t="s">
        <v>5834</v>
      </c>
      <c r="G369" s="344" t="s">
        <v>5836</v>
      </c>
      <c r="H369" s="344"/>
      <c r="I369" s="344"/>
      <c r="J369" s="344"/>
      <c r="K369" s="344"/>
      <c r="L369" s="335"/>
      <c r="M369" s="82">
        <v>13000</v>
      </c>
      <c r="N369" s="57">
        <v>3000.0000000000005</v>
      </c>
      <c r="O369" s="30">
        <v>16000</v>
      </c>
      <c r="P369" s="29" t="s">
        <v>9181</v>
      </c>
      <c r="Q369" s="29"/>
      <c r="R369" s="134" t="s">
        <v>3601</v>
      </c>
      <c r="S369" s="103" t="s">
        <v>4509</v>
      </c>
      <c r="T369" s="403">
        <v>6009.64</v>
      </c>
      <c r="U369" s="403">
        <v>10648.95</v>
      </c>
      <c r="V369" s="123" t="s">
        <v>1</v>
      </c>
      <c r="W369" s="336" t="s">
        <v>0</v>
      </c>
      <c r="X369" s="123"/>
      <c r="Y369" s="337"/>
      <c r="Z369" s="87">
        <v>1</v>
      </c>
      <c r="AA369" s="88" t="s">
        <v>4506</v>
      </c>
      <c r="AB369" s="88">
        <v>2.5</v>
      </c>
      <c r="AC369" s="88">
        <v>100</v>
      </c>
      <c r="AD369" s="90" t="s">
        <v>4494</v>
      </c>
      <c r="AE369" s="90">
        <v>2.5</v>
      </c>
      <c r="AF369" s="136"/>
      <c r="AG369" s="338"/>
      <c r="AH369" s="338"/>
      <c r="AI369" s="339"/>
      <c r="AJ369" s="339"/>
      <c r="AK369" s="91" t="s">
        <v>112</v>
      </c>
      <c r="AL369" s="92"/>
      <c r="AM369" s="93"/>
      <c r="AN369" s="340"/>
      <c r="AO369" s="341"/>
      <c r="AP369" s="336"/>
      <c r="AQ369" s="342"/>
      <c r="AR369" s="343" t="s">
        <v>4495</v>
      </c>
      <c r="AS369" s="342"/>
      <c r="AT369" s="94">
        <v>8000</v>
      </c>
      <c r="AU369" s="341"/>
      <c r="AV369" s="136"/>
      <c r="AW369" s="339"/>
      <c r="AY369" s="30">
        <v>16000</v>
      </c>
      <c r="AZ369" s="31">
        <f t="shared" si="5"/>
        <v>0</v>
      </c>
    </row>
    <row r="370" spans="1:52" ht="12.75" customHeight="1">
      <c r="A370">
        <v>367</v>
      </c>
      <c r="B370" s="29" t="s">
        <v>6416</v>
      </c>
      <c r="C370" s="104" t="s">
        <v>4510</v>
      </c>
      <c r="D370" s="29" t="s">
        <v>1577</v>
      </c>
      <c r="E370" s="29" t="s">
        <v>2248</v>
      </c>
      <c r="F370" s="335" t="s">
        <v>5589</v>
      </c>
      <c r="G370" s="335" t="s">
        <v>398</v>
      </c>
      <c r="H370" s="344" t="s">
        <v>397</v>
      </c>
      <c r="I370" s="344"/>
      <c r="J370" s="344"/>
      <c r="K370" s="344"/>
      <c r="L370" s="335"/>
      <c r="M370" s="82">
        <v>6527.6732283464571</v>
      </c>
      <c r="N370" s="57">
        <v>4229.7204724409448</v>
      </c>
      <c r="O370" s="30">
        <v>10757.393700787401</v>
      </c>
      <c r="P370" s="29" t="s">
        <v>9178</v>
      </c>
      <c r="Q370" s="29"/>
      <c r="R370" s="104" t="s">
        <v>4510</v>
      </c>
      <c r="S370" s="103" t="s">
        <v>4511</v>
      </c>
      <c r="T370" s="403">
        <v>-1717.04</v>
      </c>
      <c r="U370" s="403">
        <v>8172.45</v>
      </c>
      <c r="V370" s="123" t="s">
        <v>1</v>
      </c>
      <c r="W370" s="336" t="s">
        <v>0</v>
      </c>
      <c r="X370" s="123"/>
      <c r="Y370" s="337"/>
      <c r="Z370" s="87">
        <v>1</v>
      </c>
      <c r="AA370" s="88" t="s">
        <v>3880</v>
      </c>
      <c r="AB370" s="88"/>
      <c r="AC370" s="98"/>
      <c r="AD370" s="90"/>
      <c r="AE370" s="90"/>
      <c r="AF370" s="136"/>
      <c r="AG370" s="338"/>
      <c r="AH370" s="338"/>
      <c r="AI370" s="339"/>
      <c r="AJ370" s="339"/>
      <c r="AK370" s="91"/>
      <c r="AL370" s="92"/>
      <c r="AM370" s="93"/>
      <c r="AN370" s="340"/>
      <c r="AO370" s="341"/>
      <c r="AP370" s="336"/>
      <c r="AQ370" s="342"/>
      <c r="AR370" s="343"/>
      <c r="AS370" s="342"/>
      <c r="AT370" s="94"/>
      <c r="AU370" s="341"/>
      <c r="AV370" s="136"/>
      <c r="AW370" s="339"/>
      <c r="AY370" s="30">
        <v>10757.393700787401</v>
      </c>
      <c r="AZ370" s="31">
        <f t="shared" si="5"/>
        <v>0</v>
      </c>
    </row>
    <row r="371" spans="1:52" ht="12.75" customHeight="1">
      <c r="A371">
        <v>368</v>
      </c>
      <c r="B371" s="29" t="s">
        <v>6417</v>
      </c>
      <c r="C371" s="104" t="s">
        <v>4512</v>
      </c>
      <c r="D371" s="29" t="s">
        <v>1579</v>
      </c>
      <c r="E371" s="29" t="s">
        <v>2246</v>
      </c>
      <c r="F371" s="335" t="s">
        <v>5585</v>
      </c>
      <c r="G371" s="335" t="s">
        <v>392</v>
      </c>
      <c r="H371" s="344" t="s">
        <v>391</v>
      </c>
      <c r="I371" s="344"/>
      <c r="J371" s="344"/>
      <c r="K371" s="344"/>
      <c r="L371" s="335"/>
      <c r="M371" s="82">
        <v>6527.6732283464571</v>
      </c>
      <c r="N371" s="57">
        <v>4229.7204724409448</v>
      </c>
      <c r="O371" s="30">
        <v>10757.393700787401</v>
      </c>
      <c r="P371" s="29" t="s">
        <v>9178</v>
      </c>
      <c r="Q371" s="29"/>
      <c r="R371" s="104" t="s">
        <v>4512</v>
      </c>
      <c r="S371" s="103" t="s">
        <v>4513</v>
      </c>
      <c r="T371" s="403">
        <v>-1717.04</v>
      </c>
      <c r="U371" s="403">
        <v>7181.85</v>
      </c>
      <c r="V371" s="123" t="s">
        <v>1</v>
      </c>
      <c r="W371" s="336" t="s">
        <v>0</v>
      </c>
      <c r="X371" s="123"/>
      <c r="Y371" s="337"/>
      <c r="Z371" s="87">
        <v>1</v>
      </c>
      <c r="AA371" s="88" t="s">
        <v>3880</v>
      </c>
      <c r="AB371" s="88"/>
      <c r="AC371" s="98"/>
      <c r="AD371" s="90"/>
      <c r="AE371" s="90"/>
      <c r="AF371" s="136"/>
      <c r="AG371" s="338"/>
      <c r="AH371" s="338"/>
      <c r="AI371" s="339"/>
      <c r="AJ371" s="339"/>
      <c r="AK371" s="91"/>
      <c r="AL371" s="92"/>
      <c r="AM371" s="93"/>
      <c r="AN371" s="340"/>
      <c r="AO371" s="341"/>
      <c r="AP371" s="336"/>
      <c r="AQ371" s="342"/>
      <c r="AR371" s="343"/>
      <c r="AS371" s="342"/>
      <c r="AT371" s="94"/>
      <c r="AU371" s="341"/>
      <c r="AV371" s="136"/>
      <c r="AW371" s="339"/>
      <c r="AY371" s="30">
        <v>10757.393700787401</v>
      </c>
      <c r="AZ371" s="31">
        <f t="shared" si="5"/>
        <v>0</v>
      </c>
    </row>
    <row r="372" spans="1:52" ht="12.75" customHeight="1">
      <c r="A372">
        <v>369</v>
      </c>
      <c r="B372" s="29" t="s">
        <v>6194</v>
      </c>
      <c r="C372" s="104" t="s">
        <v>4514</v>
      </c>
      <c r="D372" s="29" t="s">
        <v>1602</v>
      </c>
      <c r="E372" s="29" t="s">
        <v>2223</v>
      </c>
      <c r="F372" s="335" t="s">
        <v>5601</v>
      </c>
      <c r="G372" s="335" t="s">
        <v>386</v>
      </c>
      <c r="H372" s="344" t="s">
        <v>385</v>
      </c>
      <c r="I372" s="344"/>
      <c r="J372" s="344"/>
      <c r="K372" s="344"/>
      <c r="L372" s="335"/>
      <c r="M372" s="82">
        <v>5999.9527559055123</v>
      </c>
      <c r="N372" s="57">
        <v>4608.9448818897636</v>
      </c>
      <c r="O372" s="30">
        <v>10608.897637795275</v>
      </c>
      <c r="P372" s="29" t="s">
        <v>9182</v>
      </c>
      <c r="Q372" s="29"/>
      <c r="R372" s="104" t="s">
        <v>4514</v>
      </c>
      <c r="S372" s="103" t="s">
        <v>4515</v>
      </c>
      <c r="T372" s="403">
        <v>1717.04</v>
      </c>
      <c r="U372" s="403">
        <v>9163.0499999999993</v>
      </c>
      <c r="V372" s="123" t="s">
        <v>1</v>
      </c>
      <c r="W372" s="336" t="s">
        <v>0</v>
      </c>
      <c r="X372" s="123"/>
      <c r="Y372" s="337"/>
      <c r="Z372" s="87">
        <v>1</v>
      </c>
      <c r="AA372" s="88" t="s">
        <v>104</v>
      </c>
      <c r="AB372" s="88">
        <v>2.5</v>
      </c>
      <c r="AC372" s="88">
        <v>100</v>
      </c>
      <c r="AD372" s="90"/>
      <c r="AE372" s="90"/>
      <c r="AF372" s="136"/>
      <c r="AG372" s="338"/>
      <c r="AH372" s="338"/>
      <c r="AI372" s="339"/>
      <c r="AJ372" s="339"/>
      <c r="AK372" s="91"/>
      <c r="AL372" s="92"/>
      <c r="AM372" s="93"/>
      <c r="AN372" s="340"/>
      <c r="AO372" s="341"/>
      <c r="AP372" s="336"/>
      <c r="AQ372" s="342"/>
      <c r="AR372" s="343"/>
      <c r="AS372" s="342"/>
      <c r="AT372" s="94"/>
      <c r="AU372" s="341"/>
      <c r="AV372" s="136"/>
      <c r="AW372" s="339"/>
      <c r="AY372" s="30">
        <v>10608.897637795275</v>
      </c>
      <c r="AZ372" s="31">
        <f t="shared" si="5"/>
        <v>0</v>
      </c>
    </row>
    <row r="373" spans="1:52" ht="12.75" customHeight="1">
      <c r="A373">
        <v>370</v>
      </c>
      <c r="B373" s="29" t="s">
        <v>6195</v>
      </c>
      <c r="C373" s="104" t="s">
        <v>4516</v>
      </c>
      <c r="D373" s="29" t="s">
        <v>1605</v>
      </c>
      <c r="E373" s="29" t="s">
        <v>2220</v>
      </c>
      <c r="F373" s="335" t="s">
        <v>5598</v>
      </c>
      <c r="G373" s="335" t="s">
        <v>384</v>
      </c>
      <c r="H373" s="344" t="s">
        <v>383</v>
      </c>
      <c r="I373" s="344"/>
      <c r="J373" s="344"/>
      <c r="K373" s="344"/>
      <c r="L373" s="335"/>
      <c r="M373" s="82">
        <v>5999.9566929133862</v>
      </c>
      <c r="N373" s="57">
        <v>4608.9448818897636</v>
      </c>
      <c r="O373" s="30">
        <v>10608.901574803149</v>
      </c>
      <c r="P373" s="29" t="s">
        <v>9182</v>
      </c>
      <c r="Q373" s="29"/>
      <c r="R373" s="104" t="s">
        <v>4516</v>
      </c>
      <c r="S373" s="103" t="s">
        <v>4517</v>
      </c>
      <c r="T373" s="403">
        <v>1717.04</v>
      </c>
      <c r="U373" s="403">
        <v>10153.65</v>
      </c>
      <c r="V373" s="123" t="s">
        <v>1</v>
      </c>
      <c r="W373" s="336" t="s">
        <v>0</v>
      </c>
      <c r="X373" s="123"/>
      <c r="Y373" s="337"/>
      <c r="Z373" s="87">
        <v>1</v>
      </c>
      <c r="AA373" s="88" t="s">
        <v>104</v>
      </c>
      <c r="AB373" s="88">
        <v>2.5</v>
      </c>
      <c r="AC373" s="88">
        <v>100</v>
      </c>
      <c r="AD373" s="90"/>
      <c r="AE373" s="90"/>
      <c r="AF373" s="136"/>
      <c r="AG373" s="338"/>
      <c r="AH373" s="338"/>
      <c r="AI373" s="339"/>
      <c r="AJ373" s="339"/>
      <c r="AK373" s="91"/>
      <c r="AL373" s="92"/>
      <c r="AM373" s="93"/>
      <c r="AN373" s="340"/>
      <c r="AO373" s="341"/>
      <c r="AP373" s="336"/>
      <c r="AQ373" s="342"/>
      <c r="AR373" s="343"/>
      <c r="AS373" s="342"/>
      <c r="AT373" s="94"/>
      <c r="AU373" s="341"/>
      <c r="AV373" s="136"/>
      <c r="AW373" s="339"/>
      <c r="AY373" s="30">
        <v>10608.901574803149</v>
      </c>
      <c r="AZ373" s="31">
        <f t="shared" si="5"/>
        <v>0</v>
      </c>
    </row>
    <row r="374" spans="1:52" ht="12.75" customHeight="1">
      <c r="A374">
        <v>371</v>
      </c>
      <c r="B374" s="29" t="s">
        <v>5728</v>
      </c>
      <c r="C374" s="104" t="s">
        <v>4518</v>
      </c>
      <c r="D374" s="29" t="s">
        <v>3880</v>
      </c>
      <c r="E374" s="29" t="s">
        <v>3880</v>
      </c>
      <c r="F374" s="335" t="s">
        <v>3840</v>
      </c>
      <c r="G374" s="335"/>
      <c r="H374" s="335"/>
      <c r="I374" s="335"/>
      <c r="J374" s="335"/>
      <c r="K374" s="335"/>
      <c r="L374" s="335"/>
      <c r="M374" s="82" t="s">
        <v>3880</v>
      </c>
      <c r="N374" s="57">
        <v>479.93700787401576</v>
      </c>
      <c r="O374" s="30">
        <v>479.93700787401576</v>
      </c>
      <c r="P374" s="29" t="s">
        <v>3456</v>
      </c>
      <c r="Q374" s="29"/>
      <c r="R374" s="104" t="s">
        <v>4518</v>
      </c>
      <c r="S374" s="103" t="s">
        <v>4519</v>
      </c>
      <c r="T374" s="403">
        <v>-2575.56</v>
      </c>
      <c r="U374" s="403">
        <v>5695.95</v>
      </c>
      <c r="V374" s="123" t="s">
        <v>1</v>
      </c>
      <c r="W374" s="336" t="s">
        <v>0</v>
      </c>
      <c r="X374" s="123"/>
      <c r="Y374" s="337"/>
      <c r="Z374" s="87"/>
      <c r="AA374" s="88" t="s">
        <v>3880</v>
      </c>
      <c r="AB374" s="88"/>
      <c r="AC374" s="98"/>
      <c r="AD374" s="90"/>
      <c r="AE374" s="90"/>
      <c r="AF374" s="136"/>
      <c r="AG374" s="338"/>
      <c r="AH374" s="338"/>
      <c r="AI374" s="339"/>
      <c r="AJ374" s="339"/>
      <c r="AK374" s="91"/>
      <c r="AL374" s="92">
        <v>20</v>
      </c>
      <c r="AM374" s="93"/>
      <c r="AN374" s="340"/>
      <c r="AO374" s="341"/>
      <c r="AP374" s="336"/>
      <c r="AQ374" s="342"/>
      <c r="AR374" s="343"/>
      <c r="AS374" s="342"/>
      <c r="AT374" s="94"/>
      <c r="AU374" s="341"/>
      <c r="AV374" s="136"/>
      <c r="AW374" s="339"/>
      <c r="AY374" s="30">
        <v>479.93700787401576</v>
      </c>
      <c r="AZ374" s="31">
        <f t="shared" si="5"/>
        <v>0</v>
      </c>
    </row>
    <row r="375" spans="1:52" ht="12.75" customHeight="1">
      <c r="A375">
        <v>372</v>
      </c>
      <c r="B375" s="29" t="s">
        <v>6196</v>
      </c>
      <c r="C375" s="134" t="s">
        <v>4520</v>
      </c>
      <c r="D375" s="29" t="s">
        <v>1492</v>
      </c>
      <c r="E375" s="29" t="s">
        <v>2333</v>
      </c>
      <c r="F375" s="335" t="s">
        <v>5822</v>
      </c>
      <c r="G375" s="344" t="s">
        <v>5823</v>
      </c>
      <c r="H375" s="344"/>
      <c r="I375" s="344"/>
      <c r="J375" s="344"/>
      <c r="K375" s="344"/>
      <c r="L375" s="335"/>
      <c r="M375" s="82">
        <v>13000</v>
      </c>
      <c r="N375" s="57">
        <v>3000.0000000000005</v>
      </c>
      <c r="O375" s="30">
        <v>16000</v>
      </c>
      <c r="P375" s="29" t="s">
        <v>9179</v>
      </c>
      <c r="Q375" s="29"/>
      <c r="R375" s="134" t="s">
        <v>4520</v>
      </c>
      <c r="S375" s="103" t="s">
        <v>4521</v>
      </c>
      <c r="T375" s="403">
        <v>0</v>
      </c>
      <c r="U375" s="403">
        <v>8172.45</v>
      </c>
      <c r="V375" s="123" t="s">
        <v>1</v>
      </c>
      <c r="W375" s="336" t="s">
        <v>0</v>
      </c>
      <c r="X375" s="123"/>
      <c r="Y375" s="337"/>
      <c r="Z375" s="87">
        <v>1</v>
      </c>
      <c r="AA375" s="88" t="s">
        <v>4522</v>
      </c>
      <c r="AB375" s="88">
        <v>2.5</v>
      </c>
      <c r="AC375" s="88">
        <v>100</v>
      </c>
      <c r="AD375" s="90" t="s">
        <v>4494</v>
      </c>
      <c r="AE375" s="90">
        <v>2.5</v>
      </c>
      <c r="AF375" s="136"/>
      <c r="AG375" s="338"/>
      <c r="AH375" s="338"/>
      <c r="AI375" s="339"/>
      <c r="AJ375" s="339"/>
      <c r="AK375" s="91" t="s">
        <v>133</v>
      </c>
      <c r="AL375" s="92"/>
      <c r="AM375" s="93"/>
      <c r="AN375" s="340"/>
      <c r="AO375" s="341"/>
      <c r="AP375" s="336"/>
      <c r="AQ375" s="342"/>
      <c r="AR375" s="343" t="s">
        <v>4495</v>
      </c>
      <c r="AS375" s="342"/>
      <c r="AT375" s="94">
        <v>8000</v>
      </c>
      <c r="AU375" s="341"/>
      <c r="AV375" s="136"/>
      <c r="AW375" s="339"/>
      <c r="AY375" s="30">
        <v>16000</v>
      </c>
      <c r="AZ375" s="31">
        <f t="shared" si="5"/>
        <v>0</v>
      </c>
    </row>
    <row r="376" spans="1:52" ht="12.75" customHeight="1">
      <c r="A376">
        <v>373</v>
      </c>
      <c r="B376" s="29" t="s">
        <v>6198</v>
      </c>
      <c r="C376" s="134" t="s">
        <v>4523</v>
      </c>
      <c r="D376" s="29" t="s">
        <v>1530</v>
      </c>
      <c r="E376" s="29" t="s">
        <v>2295</v>
      </c>
      <c r="F376" s="335" t="s">
        <v>5801</v>
      </c>
      <c r="G376" s="344" t="s">
        <v>5802</v>
      </c>
      <c r="H376" s="344"/>
      <c r="I376" s="344"/>
      <c r="J376" s="344"/>
      <c r="K376" s="344"/>
      <c r="L376" s="335"/>
      <c r="M376" s="82">
        <v>13000</v>
      </c>
      <c r="N376" s="57">
        <v>3000.0000000000005</v>
      </c>
      <c r="O376" s="30">
        <v>16000</v>
      </c>
      <c r="P376" s="29" t="s">
        <v>9170</v>
      </c>
      <c r="Q376" s="29"/>
      <c r="R376" s="134" t="s">
        <v>4523</v>
      </c>
      <c r="S376" s="103" t="s">
        <v>4524</v>
      </c>
      <c r="T376" s="403">
        <v>858.52</v>
      </c>
      <c r="U376" s="403">
        <v>6686.55</v>
      </c>
      <c r="V376" s="123" t="s">
        <v>1</v>
      </c>
      <c r="W376" s="336" t="s">
        <v>0</v>
      </c>
      <c r="X376" s="123"/>
      <c r="Y376" s="337"/>
      <c r="Z376" s="87">
        <v>1</v>
      </c>
      <c r="AA376" s="88" t="s">
        <v>102</v>
      </c>
      <c r="AB376" s="88">
        <v>2.5</v>
      </c>
      <c r="AC376" s="88">
        <v>100</v>
      </c>
      <c r="AD376" s="90" t="s">
        <v>4494</v>
      </c>
      <c r="AE376" s="90">
        <v>2.5</v>
      </c>
      <c r="AF376" s="136"/>
      <c r="AG376" s="338"/>
      <c r="AH376" s="338"/>
      <c r="AI376" s="339"/>
      <c r="AJ376" s="339"/>
      <c r="AK376" s="91" t="s">
        <v>132</v>
      </c>
      <c r="AL376" s="92"/>
      <c r="AM376" s="93"/>
      <c r="AN376" s="340"/>
      <c r="AO376" s="341"/>
      <c r="AP376" s="336"/>
      <c r="AQ376" s="342"/>
      <c r="AR376" s="343" t="s">
        <v>4495</v>
      </c>
      <c r="AS376" s="342"/>
      <c r="AT376" s="94">
        <v>8000</v>
      </c>
      <c r="AU376" s="341"/>
      <c r="AV376" s="136"/>
      <c r="AW376" s="339"/>
      <c r="AY376" s="30">
        <v>16000</v>
      </c>
      <c r="AZ376" s="31">
        <f t="shared" si="5"/>
        <v>0</v>
      </c>
    </row>
    <row r="377" spans="1:52" ht="12.75" customHeight="1">
      <c r="A377">
        <v>374</v>
      </c>
      <c r="B377" s="29" t="s">
        <v>6197</v>
      </c>
      <c r="C377" s="134" t="s">
        <v>4525</v>
      </c>
      <c r="D377" s="29" t="s">
        <v>1493</v>
      </c>
      <c r="E377" s="29" t="s">
        <v>2332</v>
      </c>
      <c r="F377" s="335" t="s">
        <v>5821</v>
      </c>
      <c r="G377" s="344" t="s">
        <v>5827</v>
      </c>
      <c r="H377" s="344"/>
      <c r="I377" s="344"/>
      <c r="J377" s="344"/>
      <c r="K377" s="344"/>
      <c r="L377" s="335"/>
      <c r="M377" s="82">
        <v>13000</v>
      </c>
      <c r="N377" s="57">
        <v>3000.0000000000005</v>
      </c>
      <c r="O377" s="30">
        <v>16000</v>
      </c>
      <c r="P377" s="29" t="s">
        <v>9179</v>
      </c>
      <c r="Q377" s="29"/>
      <c r="R377" s="134" t="s">
        <v>4525</v>
      </c>
      <c r="S377" s="103" t="s">
        <v>4526</v>
      </c>
      <c r="T377" s="403">
        <v>0</v>
      </c>
      <c r="U377" s="403">
        <v>7181.85</v>
      </c>
      <c r="V377" s="123" t="s">
        <v>1</v>
      </c>
      <c r="W377" s="336" t="s">
        <v>0</v>
      </c>
      <c r="X377" s="123"/>
      <c r="Y377" s="337"/>
      <c r="Z377" s="87">
        <v>1</v>
      </c>
      <c r="AA377" s="88" t="s">
        <v>4522</v>
      </c>
      <c r="AB377" s="88">
        <v>2.5</v>
      </c>
      <c r="AC377" s="88">
        <v>100</v>
      </c>
      <c r="AD377" s="90" t="s">
        <v>4494</v>
      </c>
      <c r="AE377" s="90">
        <v>2.5</v>
      </c>
      <c r="AF377" s="136"/>
      <c r="AG377" s="338"/>
      <c r="AH377" s="338"/>
      <c r="AI377" s="339"/>
      <c r="AJ377" s="339"/>
      <c r="AK377" s="91" t="s">
        <v>131</v>
      </c>
      <c r="AL377" s="92"/>
      <c r="AM377" s="93"/>
      <c r="AN377" s="340"/>
      <c r="AO377" s="341"/>
      <c r="AP377" s="336"/>
      <c r="AQ377" s="342"/>
      <c r="AR377" s="343" t="s">
        <v>4495</v>
      </c>
      <c r="AS377" s="342"/>
      <c r="AT377" s="94">
        <v>8000</v>
      </c>
      <c r="AU377" s="341"/>
      <c r="AV377" s="136"/>
      <c r="AW377" s="339"/>
      <c r="AY377" s="30">
        <v>16000</v>
      </c>
      <c r="AZ377" s="31">
        <f t="shared" si="5"/>
        <v>0</v>
      </c>
    </row>
    <row r="378" spans="1:52" ht="12.75" customHeight="1">
      <c r="A378">
        <v>375</v>
      </c>
      <c r="B378" s="29" t="s">
        <v>6199</v>
      </c>
      <c r="C378" s="134" t="s">
        <v>4527</v>
      </c>
      <c r="D378" s="29" t="s">
        <v>1528</v>
      </c>
      <c r="E378" s="29" t="s">
        <v>2297</v>
      </c>
      <c r="F378" s="335" t="s">
        <v>5800</v>
      </c>
      <c r="G378" s="344" t="s">
        <v>5807</v>
      </c>
      <c r="H378" s="344"/>
      <c r="I378" s="344"/>
      <c r="J378" s="344"/>
      <c r="K378" s="344"/>
      <c r="L378" s="335"/>
      <c r="M378" s="82">
        <v>13000</v>
      </c>
      <c r="N378" s="57">
        <v>3000.0000000000005</v>
      </c>
      <c r="O378" s="30">
        <v>16000</v>
      </c>
      <c r="P378" s="29" t="s">
        <v>9183</v>
      </c>
      <c r="Q378" s="29"/>
      <c r="R378" s="134" t="s">
        <v>4527</v>
      </c>
      <c r="S378" s="103" t="s">
        <v>4528</v>
      </c>
      <c r="T378" s="403">
        <v>858.52</v>
      </c>
      <c r="U378" s="403">
        <v>7677.15</v>
      </c>
      <c r="V378" s="123" t="s">
        <v>1</v>
      </c>
      <c r="W378" s="336" t="s">
        <v>0</v>
      </c>
      <c r="X378" s="123"/>
      <c r="Y378" s="337"/>
      <c r="Z378" s="87">
        <v>1</v>
      </c>
      <c r="AA378" s="88" t="s">
        <v>102</v>
      </c>
      <c r="AB378" s="88">
        <v>2.5</v>
      </c>
      <c r="AC378" s="88">
        <v>100</v>
      </c>
      <c r="AD378" s="90" t="s">
        <v>4494</v>
      </c>
      <c r="AE378" s="90">
        <v>2.5</v>
      </c>
      <c r="AF378" s="136"/>
      <c r="AG378" s="338"/>
      <c r="AH378" s="338"/>
      <c r="AI378" s="339"/>
      <c r="AJ378" s="339"/>
      <c r="AK378" s="91" t="s">
        <v>130</v>
      </c>
      <c r="AL378" s="92"/>
      <c r="AM378" s="93"/>
      <c r="AN378" s="340"/>
      <c r="AO378" s="341"/>
      <c r="AP378" s="336"/>
      <c r="AQ378" s="342"/>
      <c r="AR378" s="343" t="s">
        <v>4495</v>
      </c>
      <c r="AS378" s="342"/>
      <c r="AT378" s="94">
        <v>8000</v>
      </c>
      <c r="AU378" s="341"/>
      <c r="AV378" s="136"/>
      <c r="AW378" s="339"/>
      <c r="AY378" s="30">
        <v>16000</v>
      </c>
      <c r="AZ378" s="31">
        <f t="shared" si="5"/>
        <v>0</v>
      </c>
    </row>
    <row r="379" spans="1:52" ht="12.75" customHeight="1">
      <c r="A379">
        <v>376</v>
      </c>
      <c r="B379" s="29" t="s">
        <v>6200</v>
      </c>
      <c r="C379" s="134" t="s">
        <v>4529</v>
      </c>
      <c r="D379" s="29" t="s">
        <v>1452</v>
      </c>
      <c r="E379" s="29" t="s">
        <v>2373</v>
      </c>
      <c r="F379" s="335" t="s">
        <v>5825</v>
      </c>
      <c r="G379" s="344" t="s">
        <v>5824</v>
      </c>
      <c r="H379" s="344"/>
      <c r="I379" s="344"/>
      <c r="J379" s="344"/>
      <c r="K379" s="344"/>
      <c r="L379" s="335"/>
      <c r="M379" s="82">
        <v>13000</v>
      </c>
      <c r="N379" s="57">
        <v>3000.0000000000005</v>
      </c>
      <c r="O379" s="30">
        <v>16000</v>
      </c>
      <c r="P379" s="29" t="s">
        <v>9181</v>
      </c>
      <c r="Q379" s="29"/>
      <c r="R379" s="134" t="s">
        <v>4529</v>
      </c>
      <c r="S379" s="103" t="s">
        <v>4530</v>
      </c>
      <c r="T379" s="403">
        <v>858.52</v>
      </c>
      <c r="U379" s="403">
        <v>9658.35</v>
      </c>
      <c r="V379" s="123" t="s">
        <v>1</v>
      </c>
      <c r="W379" s="336" t="s">
        <v>0</v>
      </c>
      <c r="X379" s="123"/>
      <c r="Y379" s="337"/>
      <c r="Z379" s="87">
        <v>1</v>
      </c>
      <c r="AA379" s="88" t="s">
        <v>4531</v>
      </c>
      <c r="AB379" s="88">
        <v>2.5</v>
      </c>
      <c r="AC379" s="88">
        <v>100</v>
      </c>
      <c r="AD379" s="90" t="s">
        <v>4494</v>
      </c>
      <c r="AE379" s="90">
        <v>2.5</v>
      </c>
      <c r="AF379" s="136"/>
      <c r="AG379" s="338"/>
      <c r="AH379" s="338"/>
      <c r="AI379" s="339"/>
      <c r="AJ379" s="339"/>
      <c r="AK379" s="91" t="s">
        <v>133</v>
      </c>
      <c r="AL379" s="92"/>
      <c r="AM379" s="93"/>
      <c r="AN379" s="340"/>
      <c r="AO379" s="341"/>
      <c r="AP379" s="336"/>
      <c r="AQ379" s="342"/>
      <c r="AR379" s="343" t="s">
        <v>4495</v>
      </c>
      <c r="AS379" s="342"/>
      <c r="AT379" s="94">
        <v>8000</v>
      </c>
      <c r="AU379" s="341"/>
      <c r="AV379" s="136"/>
      <c r="AW379" s="339"/>
      <c r="AY379" s="30">
        <v>16000</v>
      </c>
      <c r="AZ379" s="31">
        <f t="shared" si="5"/>
        <v>0</v>
      </c>
    </row>
    <row r="380" spans="1:52" ht="12.75" customHeight="1">
      <c r="A380">
        <v>377</v>
      </c>
      <c r="B380" s="29" t="s">
        <v>6202</v>
      </c>
      <c r="C380" s="134" t="s">
        <v>4532</v>
      </c>
      <c r="D380" s="29" t="s">
        <v>1527</v>
      </c>
      <c r="E380" s="29" t="s">
        <v>2298</v>
      </c>
      <c r="F380" s="335" t="s">
        <v>5804</v>
      </c>
      <c r="G380" s="344" t="s">
        <v>5803</v>
      </c>
      <c r="H380" s="344"/>
      <c r="I380" s="344"/>
      <c r="J380" s="344"/>
      <c r="K380" s="344"/>
      <c r="L380" s="335"/>
      <c r="M380" s="82">
        <v>13000</v>
      </c>
      <c r="N380" s="57">
        <v>3000.0000000000005</v>
      </c>
      <c r="O380" s="30">
        <v>16000</v>
      </c>
      <c r="P380" s="29" t="s">
        <v>9180</v>
      </c>
      <c r="Q380" s="29"/>
      <c r="R380" s="134" t="s">
        <v>4532</v>
      </c>
      <c r="S380" s="103" t="s">
        <v>4533</v>
      </c>
      <c r="T380" s="403">
        <v>2575.56</v>
      </c>
      <c r="U380" s="403">
        <v>10648.95</v>
      </c>
      <c r="V380" s="123" t="s">
        <v>1</v>
      </c>
      <c r="W380" s="336" t="s">
        <v>0</v>
      </c>
      <c r="X380" s="123"/>
      <c r="Y380" s="337"/>
      <c r="Z380" s="87">
        <v>1</v>
      </c>
      <c r="AA380" s="88" t="s">
        <v>100</v>
      </c>
      <c r="AB380" s="88">
        <v>2.5</v>
      </c>
      <c r="AC380" s="88">
        <v>100</v>
      </c>
      <c r="AD380" s="90" t="s">
        <v>4494</v>
      </c>
      <c r="AE380" s="90">
        <v>2.5</v>
      </c>
      <c r="AF380" s="136"/>
      <c r="AG380" s="338"/>
      <c r="AH380" s="338"/>
      <c r="AI380" s="339"/>
      <c r="AJ380" s="339"/>
      <c r="AK380" s="91" t="s">
        <v>132</v>
      </c>
      <c r="AL380" s="92"/>
      <c r="AM380" s="93"/>
      <c r="AN380" s="340"/>
      <c r="AO380" s="341"/>
      <c r="AP380" s="336"/>
      <c r="AQ380" s="342"/>
      <c r="AR380" s="343" t="s">
        <v>4495</v>
      </c>
      <c r="AS380" s="342"/>
      <c r="AT380" s="94">
        <v>8000</v>
      </c>
      <c r="AU380" s="341"/>
      <c r="AV380" s="136"/>
      <c r="AW380" s="339"/>
      <c r="AY380" s="30">
        <v>16000</v>
      </c>
      <c r="AZ380" s="31">
        <f t="shared" si="5"/>
        <v>0</v>
      </c>
    </row>
    <row r="381" spans="1:52" ht="12.75" customHeight="1">
      <c r="A381">
        <v>378</v>
      </c>
      <c r="B381" s="29" t="s">
        <v>6201</v>
      </c>
      <c r="C381" s="134" t="s">
        <v>4534</v>
      </c>
      <c r="D381" s="29" t="s">
        <v>1454</v>
      </c>
      <c r="E381" s="29" t="s">
        <v>2371</v>
      </c>
      <c r="F381" s="335" t="s">
        <v>5826</v>
      </c>
      <c r="G381" s="344" t="s">
        <v>5828</v>
      </c>
      <c r="H381" s="344"/>
      <c r="I381" s="344"/>
      <c r="J381" s="344"/>
      <c r="K381" s="344"/>
      <c r="L381" s="335"/>
      <c r="M381" s="82">
        <v>13000</v>
      </c>
      <c r="N381" s="57">
        <v>3000.0000000000005</v>
      </c>
      <c r="O381" s="30">
        <v>16000</v>
      </c>
      <c r="P381" s="29" t="s">
        <v>9181</v>
      </c>
      <c r="Q381" s="29"/>
      <c r="R381" s="134" t="s">
        <v>4534</v>
      </c>
      <c r="S381" s="103" t="s">
        <v>4535</v>
      </c>
      <c r="T381" s="403">
        <v>858.52</v>
      </c>
      <c r="U381" s="403">
        <v>10648.95</v>
      </c>
      <c r="V381" s="123" t="s">
        <v>1</v>
      </c>
      <c r="W381" s="336" t="s">
        <v>0</v>
      </c>
      <c r="X381" s="123"/>
      <c r="Y381" s="337"/>
      <c r="Z381" s="87">
        <v>1</v>
      </c>
      <c r="AA381" s="88" t="s">
        <v>4531</v>
      </c>
      <c r="AB381" s="88">
        <v>2.5</v>
      </c>
      <c r="AC381" s="88">
        <v>100</v>
      </c>
      <c r="AD381" s="90" t="s">
        <v>4494</v>
      </c>
      <c r="AE381" s="90">
        <v>2.5</v>
      </c>
      <c r="AF381" s="136"/>
      <c r="AG381" s="338"/>
      <c r="AH381" s="338"/>
      <c r="AI381" s="339"/>
      <c r="AJ381" s="339"/>
      <c r="AK381" s="91" t="s">
        <v>131</v>
      </c>
      <c r="AL381" s="92"/>
      <c r="AM381" s="93"/>
      <c r="AN381" s="340"/>
      <c r="AO381" s="341"/>
      <c r="AP381" s="336"/>
      <c r="AQ381" s="342"/>
      <c r="AR381" s="343" t="s">
        <v>4495</v>
      </c>
      <c r="AS381" s="342"/>
      <c r="AT381" s="94">
        <v>8000</v>
      </c>
      <c r="AU381" s="341"/>
      <c r="AV381" s="136"/>
      <c r="AW381" s="339"/>
      <c r="AY381" s="30">
        <v>16000</v>
      </c>
      <c r="AZ381" s="31">
        <f t="shared" si="5"/>
        <v>0</v>
      </c>
    </row>
    <row r="382" spans="1:52" ht="12.75" customHeight="1">
      <c r="A382">
        <v>379</v>
      </c>
      <c r="B382" s="29" t="s">
        <v>6203</v>
      </c>
      <c r="C382" s="134" t="s">
        <v>4536</v>
      </c>
      <c r="D382" s="29" t="s">
        <v>1525</v>
      </c>
      <c r="E382" s="29" t="s">
        <v>2300</v>
      </c>
      <c r="F382" s="335" t="s">
        <v>5806</v>
      </c>
      <c r="G382" s="344" t="s">
        <v>5808</v>
      </c>
      <c r="H382" s="344"/>
      <c r="I382" s="344"/>
      <c r="J382" s="344"/>
      <c r="K382" s="344"/>
      <c r="L382" s="335"/>
      <c r="M382" s="82">
        <v>13000</v>
      </c>
      <c r="N382" s="57">
        <v>3000.0000000000005</v>
      </c>
      <c r="O382" s="30">
        <v>16000</v>
      </c>
      <c r="P382" s="29" t="s">
        <v>9180</v>
      </c>
      <c r="Q382" s="29"/>
      <c r="R382" s="134" t="s">
        <v>4536</v>
      </c>
      <c r="S382" s="103" t="s">
        <v>4537</v>
      </c>
      <c r="T382" s="403">
        <v>2575.56</v>
      </c>
      <c r="U382" s="403">
        <v>9658.35</v>
      </c>
      <c r="V382" s="123" t="s">
        <v>1</v>
      </c>
      <c r="W382" s="336" t="s">
        <v>0</v>
      </c>
      <c r="X382" s="123"/>
      <c r="Y382" s="337"/>
      <c r="Z382" s="87">
        <v>1</v>
      </c>
      <c r="AA382" s="88" t="s">
        <v>100</v>
      </c>
      <c r="AB382" s="88">
        <v>2.5</v>
      </c>
      <c r="AC382" s="88">
        <v>100</v>
      </c>
      <c r="AD382" s="90" t="s">
        <v>4494</v>
      </c>
      <c r="AE382" s="90">
        <v>2.5</v>
      </c>
      <c r="AF382" s="136"/>
      <c r="AG382" s="338"/>
      <c r="AH382" s="338"/>
      <c r="AI382" s="339"/>
      <c r="AJ382" s="339"/>
      <c r="AK382" s="91" t="s">
        <v>130</v>
      </c>
      <c r="AL382" s="92"/>
      <c r="AM382" s="93"/>
      <c r="AN382" s="340"/>
      <c r="AO382" s="341"/>
      <c r="AP382" s="336"/>
      <c r="AQ382" s="342"/>
      <c r="AR382" s="343" t="s">
        <v>4495</v>
      </c>
      <c r="AS382" s="342"/>
      <c r="AT382" s="94">
        <v>8000</v>
      </c>
      <c r="AU382" s="341"/>
      <c r="AV382" s="136"/>
      <c r="AW382" s="339"/>
      <c r="AY382" s="30">
        <v>16000</v>
      </c>
      <c r="AZ382" s="31">
        <f t="shared" si="5"/>
        <v>0</v>
      </c>
    </row>
    <row r="383" spans="1:52" ht="12.75" customHeight="1">
      <c r="A383">
        <v>380</v>
      </c>
      <c r="B383" s="29" t="s">
        <v>6418</v>
      </c>
      <c r="C383" s="104" t="s">
        <v>4538</v>
      </c>
      <c r="D383" s="29" t="s">
        <v>1201</v>
      </c>
      <c r="E383" s="29" t="s">
        <v>2624</v>
      </c>
      <c r="F383" s="335"/>
      <c r="G383" s="335"/>
      <c r="H383" s="335"/>
      <c r="I383" s="335"/>
      <c r="J383" s="335"/>
      <c r="K383" s="335"/>
      <c r="L383" s="335"/>
      <c r="M383" s="82" t="s">
        <v>3880</v>
      </c>
      <c r="N383" s="57">
        <v>4703.7244094488187</v>
      </c>
      <c r="O383" s="30">
        <v>4703.7244094488187</v>
      </c>
      <c r="P383" s="29" t="s">
        <v>3859</v>
      </c>
      <c r="Q383" s="29"/>
      <c r="R383" s="104" t="s">
        <v>4538</v>
      </c>
      <c r="S383" s="104" t="s">
        <v>4539</v>
      </c>
      <c r="T383" s="403">
        <v>6868.16</v>
      </c>
      <c r="U383" s="403">
        <v>-7677.15</v>
      </c>
      <c r="V383" s="123" t="s">
        <v>1</v>
      </c>
      <c r="W383" s="336" t="s">
        <v>0</v>
      </c>
      <c r="X383" s="123"/>
      <c r="Y383" s="337"/>
      <c r="Z383" s="87">
        <v>1</v>
      </c>
      <c r="AA383" s="88" t="s">
        <v>3880</v>
      </c>
      <c r="AB383" s="88"/>
      <c r="AC383" s="88"/>
      <c r="AD383" s="90"/>
      <c r="AE383" s="90"/>
      <c r="AF383" s="136"/>
      <c r="AG383" s="338"/>
      <c r="AH383" s="338"/>
      <c r="AI383" s="339"/>
      <c r="AJ383" s="339"/>
      <c r="AK383" s="91"/>
      <c r="AL383" s="92"/>
      <c r="AM383" s="93"/>
      <c r="AN383" s="340"/>
      <c r="AO383" s="341"/>
      <c r="AP383" s="336"/>
      <c r="AQ383" s="342"/>
      <c r="AR383" s="343"/>
      <c r="AS383" s="342"/>
      <c r="AT383" s="94"/>
      <c r="AU383" s="341"/>
      <c r="AV383" s="136"/>
      <c r="AW383" s="339"/>
      <c r="AY383" s="30">
        <v>4703.7244094488187</v>
      </c>
      <c r="AZ383" s="31">
        <f t="shared" si="5"/>
        <v>0</v>
      </c>
    </row>
    <row r="384" spans="1:52" ht="12.75" customHeight="1">
      <c r="A384">
        <v>381</v>
      </c>
      <c r="B384" s="29" t="s">
        <v>9035</v>
      </c>
      <c r="C384" s="104" t="s">
        <v>4540</v>
      </c>
      <c r="D384" s="29" t="s">
        <v>3880</v>
      </c>
      <c r="E384" s="29" t="s">
        <v>3880</v>
      </c>
      <c r="F384" s="335"/>
      <c r="G384" s="335"/>
      <c r="H384" s="335"/>
      <c r="I384" s="335"/>
      <c r="J384" s="335"/>
      <c r="K384" s="335"/>
      <c r="L384" s="335"/>
      <c r="M384" s="82" t="s">
        <v>3880</v>
      </c>
      <c r="N384" s="57"/>
      <c r="O384" s="30"/>
      <c r="P384" s="29"/>
      <c r="Q384" s="29"/>
      <c r="R384" s="104" t="s">
        <v>4540</v>
      </c>
      <c r="S384" s="103" t="s">
        <v>4541</v>
      </c>
      <c r="T384" s="403">
        <v>15497.2</v>
      </c>
      <c r="U384" s="403">
        <v>12497.2</v>
      </c>
      <c r="V384" s="123" t="s">
        <v>2</v>
      </c>
      <c r="W384" s="336"/>
      <c r="X384" s="123"/>
      <c r="Y384" s="337"/>
      <c r="Z384" s="87"/>
      <c r="AA384" s="88" t="s">
        <v>3880</v>
      </c>
      <c r="AB384" s="88"/>
      <c r="AC384" s="88"/>
      <c r="AD384" s="90"/>
      <c r="AE384" s="90"/>
      <c r="AF384" s="136"/>
      <c r="AG384" s="338"/>
      <c r="AH384" s="338"/>
      <c r="AI384" s="339"/>
      <c r="AJ384" s="339"/>
      <c r="AK384" s="91"/>
      <c r="AL384" s="92"/>
      <c r="AM384" s="93"/>
      <c r="AN384" s="340"/>
      <c r="AO384" s="341"/>
      <c r="AP384" s="336"/>
      <c r="AQ384" s="342"/>
      <c r="AR384" s="343"/>
      <c r="AS384" s="342"/>
      <c r="AT384" s="94"/>
      <c r="AU384" s="341"/>
      <c r="AV384" s="136"/>
      <c r="AW384" s="339"/>
      <c r="AY384" s="30"/>
      <c r="AZ384" s="31">
        <f t="shared" si="5"/>
        <v>0</v>
      </c>
    </row>
    <row r="385" spans="1:52" ht="12.75" customHeight="1">
      <c r="A385">
        <v>382</v>
      </c>
      <c r="B385" s="29" t="s">
        <v>6419</v>
      </c>
      <c r="C385" s="104" t="s">
        <v>4542</v>
      </c>
      <c r="D385" s="29" t="s">
        <v>1307</v>
      </c>
      <c r="E385" s="29" t="s">
        <v>2518</v>
      </c>
      <c r="F385" s="335"/>
      <c r="G385" s="335"/>
      <c r="H385" s="335"/>
      <c r="I385" s="335"/>
      <c r="J385" s="335"/>
      <c r="K385" s="335"/>
      <c r="L385" s="335"/>
      <c r="M385" s="82" t="s">
        <v>3880</v>
      </c>
      <c r="N385" s="57">
        <v>4259.4763779527566</v>
      </c>
      <c r="O385" s="30">
        <v>4259.4763779527566</v>
      </c>
      <c r="P385" s="29" t="s">
        <v>3859</v>
      </c>
      <c r="Q385" s="29"/>
      <c r="R385" s="104" t="s">
        <v>4542</v>
      </c>
      <c r="S385" s="103" t="s">
        <v>4543</v>
      </c>
      <c r="T385" s="403">
        <v>9443.7199999999993</v>
      </c>
      <c r="U385" s="403">
        <v>-7181.85</v>
      </c>
      <c r="V385" s="123" t="s">
        <v>1</v>
      </c>
      <c r="W385" s="336" t="s">
        <v>0</v>
      </c>
      <c r="X385" s="123"/>
      <c r="Y385" s="337"/>
      <c r="Z385" s="87">
        <v>1</v>
      </c>
      <c r="AA385" s="88" t="s">
        <v>3880</v>
      </c>
      <c r="AB385" s="88"/>
      <c r="AC385" s="88"/>
      <c r="AD385" s="90"/>
      <c r="AE385" s="90"/>
      <c r="AF385" s="136"/>
      <c r="AG385" s="338"/>
      <c r="AH385" s="338"/>
      <c r="AI385" s="339"/>
      <c r="AJ385" s="339"/>
      <c r="AK385" s="91"/>
      <c r="AL385" s="92"/>
      <c r="AM385" s="93"/>
      <c r="AN385" s="340"/>
      <c r="AO385" s="341"/>
      <c r="AP385" s="336"/>
      <c r="AQ385" s="342"/>
      <c r="AR385" s="343"/>
      <c r="AS385" s="342"/>
      <c r="AT385" s="94"/>
      <c r="AU385" s="341"/>
      <c r="AV385" s="136"/>
      <c r="AW385" s="339"/>
      <c r="AY385" s="30">
        <v>4259.4763779527566</v>
      </c>
      <c r="AZ385" s="31">
        <f t="shared" si="5"/>
        <v>0</v>
      </c>
    </row>
    <row r="386" spans="1:52" ht="12.75" customHeight="1">
      <c r="A386">
        <v>383</v>
      </c>
      <c r="B386" s="29" t="s">
        <v>6162</v>
      </c>
      <c r="C386" s="104" t="s">
        <v>3733</v>
      </c>
      <c r="D386" s="29" t="s">
        <v>3880</v>
      </c>
      <c r="E386" s="29" t="s">
        <v>3880</v>
      </c>
      <c r="F386" s="335" t="s">
        <v>5543</v>
      </c>
      <c r="G386" s="335"/>
      <c r="H386" s="335"/>
      <c r="I386" s="335"/>
      <c r="J386" s="335"/>
      <c r="K386" s="335"/>
      <c r="L386" s="335"/>
      <c r="M386" s="82" t="s">
        <v>3880</v>
      </c>
      <c r="N386" s="57">
        <v>2750</v>
      </c>
      <c r="O386" s="30">
        <v>2750</v>
      </c>
      <c r="P386" s="29" t="s">
        <v>3458</v>
      </c>
      <c r="Q386" s="29"/>
      <c r="R386" s="104" t="s">
        <v>3733</v>
      </c>
      <c r="S386" s="103" t="s">
        <v>4544</v>
      </c>
      <c r="T386" s="403">
        <v>-12019.28</v>
      </c>
      <c r="U386" s="403">
        <v>3219.45</v>
      </c>
      <c r="V386" s="123" t="s">
        <v>1</v>
      </c>
      <c r="W386" s="336" t="s">
        <v>0</v>
      </c>
      <c r="X386" s="123"/>
      <c r="Y386" s="337"/>
      <c r="Z386" s="87"/>
      <c r="AA386" s="88" t="s">
        <v>282</v>
      </c>
      <c r="AB386" s="88">
        <v>2.5</v>
      </c>
      <c r="AC386" s="135">
        <v>100</v>
      </c>
      <c r="AD386" s="90" t="s">
        <v>4545</v>
      </c>
      <c r="AE386" s="90">
        <v>2.5</v>
      </c>
      <c r="AF386" s="136"/>
      <c r="AG386" s="338"/>
      <c r="AH386" s="338"/>
      <c r="AI386" s="339"/>
      <c r="AJ386" s="339"/>
      <c r="AK386" s="91" t="s">
        <v>129</v>
      </c>
      <c r="AL386" s="92"/>
      <c r="AM386" s="93"/>
      <c r="AN386" s="340"/>
      <c r="AO386" s="341"/>
      <c r="AP386" s="336"/>
      <c r="AQ386" s="342"/>
      <c r="AR386" s="343" t="s">
        <v>3987</v>
      </c>
      <c r="AS386" s="342"/>
      <c r="AT386" s="94">
        <v>8000</v>
      </c>
      <c r="AU386" s="341"/>
      <c r="AV386" s="136"/>
      <c r="AW386" s="339"/>
      <c r="AY386" s="30">
        <v>2750</v>
      </c>
      <c r="AZ386" s="31">
        <f t="shared" si="5"/>
        <v>0</v>
      </c>
    </row>
    <row r="387" spans="1:52" ht="12.75" customHeight="1">
      <c r="A387">
        <v>384</v>
      </c>
      <c r="B387" s="29" t="s">
        <v>6163</v>
      </c>
      <c r="C387" s="104" t="s">
        <v>4546</v>
      </c>
      <c r="D387" s="29" t="s">
        <v>3880</v>
      </c>
      <c r="E387" s="29" t="s">
        <v>3880</v>
      </c>
      <c r="F387" s="335" t="s">
        <v>5545</v>
      </c>
      <c r="G387" s="335"/>
      <c r="H387" s="335"/>
      <c r="I387" s="335"/>
      <c r="J387" s="335"/>
      <c r="K387" s="335"/>
      <c r="L387" s="335"/>
      <c r="M387" s="82" t="s">
        <v>3880</v>
      </c>
      <c r="N387" s="57">
        <v>2750</v>
      </c>
      <c r="O387" s="30">
        <v>2750</v>
      </c>
      <c r="P387" s="29" t="s">
        <v>3458</v>
      </c>
      <c r="Q387" s="29"/>
      <c r="R387" s="104" t="s">
        <v>4546</v>
      </c>
      <c r="S387" s="103" t="s">
        <v>4547</v>
      </c>
      <c r="T387" s="403">
        <v>-12877.8</v>
      </c>
      <c r="U387" s="403">
        <v>2724.15</v>
      </c>
      <c r="V387" s="123" t="s">
        <v>1</v>
      </c>
      <c r="W387" s="336" t="s">
        <v>0</v>
      </c>
      <c r="X387" s="123"/>
      <c r="Y387" s="337"/>
      <c r="Z387" s="87"/>
      <c r="AA387" s="88" t="s">
        <v>282</v>
      </c>
      <c r="AB387" s="88">
        <v>2.5</v>
      </c>
      <c r="AC387" s="135">
        <v>100</v>
      </c>
      <c r="AD387" s="90" t="s">
        <v>4545</v>
      </c>
      <c r="AE387" s="90">
        <v>2.5</v>
      </c>
      <c r="AF387" s="136"/>
      <c r="AG387" s="338"/>
      <c r="AH387" s="338"/>
      <c r="AI387" s="339"/>
      <c r="AJ387" s="339"/>
      <c r="AK387" s="91" t="s">
        <v>128</v>
      </c>
      <c r="AL387" s="92"/>
      <c r="AM387" s="93"/>
      <c r="AN387" s="340"/>
      <c r="AO387" s="341"/>
      <c r="AP387" s="336"/>
      <c r="AQ387" s="342"/>
      <c r="AR387" s="343" t="s">
        <v>3987</v>
      </c>
      <c r="AS387" s="342"/>
      <c r="AT387" s="94">
        <v>8000</v>
      </c>
      <c r="AU387" s="341"/>
      <c r="AV387" s="136"/>
      <c r="AW387" s="339"/>
      <c r="AY387" s="30">
        <v>2750</v>
      </c>
      <c r="AZ387" s="31">
        <f t="shared" si="5"/>
        <v>0</v>
      </c>
    </row>
    <row r="388" spans="1:52" ht="12.75" customHeight="1">
      <c r="A388">
        <v>385</v>
      </c>
      <c r="B388" s="29" t="s">
        <v>6204</v>
      </c>
      <c r="C388" s="104" t="s">
        <v>4548</v>
      </c>
      <c r="D388" s="29" t="s">
        <v>3880</v>
      </c>
      <c r="E388" s="29" t="s">
        <v>3880</v>
      </c>
      <c r="F388" s="335" t="s">
        <v>5542</v>
      </c>
      <c r="G388" s="335"/>
      <c r="H388" s="335"/>
      <c r="I388" s="335"/>
      <c r="J388" s="335"/>
      <c r="K388" s="335"/>
      <c r="L388" s="335"/>
      <c r="M388" s="82" t="s">
        <v>3880</v>
      </c>
      <c r="N388" s="57">
        <v>2750</v>
      </c>
      <c r="O388" s="30">
        <v>2750</v>
      </c>
      <c r="P388" s="29" t="s">
        <v>3455</v>
      </c>
      <c r="Q388" s="29"/>
      <c r="R388" s="104" t="s">
        <v>4548</v>
      </c>
      <c r="S388" s="103" t="s">
        <v>4549</v>
      </c>
      <c r="T388" s="403">
        <v>-15480</v>
      </c>
      <c r="U388" s="403">
        <v>-3000</v>
      </c>
      <c r="V388" s="123" t="s">
        <v>1</v>
      </c>
      <c r="W388" s="336" t="s">
        <v>0</v>
      </c>
      <c r="X388" s="123"/>
      <c r="Y388" s="337"/>
      <c r="Z388" s="87"/>
      <c r="AA388" s="88" t="s">
        <v>4550</v>
      </c>
      <c r="AB388" s="88">
        <v>2.5</v>
      </c>
      <c r="AC388" s="135">
        <v>100</v>
      </c>
      <c r="AD388" s="90" t="s">
        <v>4545</v>
      </c>
      <c r="AE388" s="90">
        <v>2.5</v>
      </c>
      <c r="AF388" s="136"/>
      <c r="AG388" s="338"/>
      <c r="AH388" s="338"/>
      <c r="AI388" s="339"/>
      <c r="AJ388" s="339"/>
      <c r="AK388" s="91" t="s">
        <v>129</v>
      </c>
      <c r="AL388" s="92"/>
      <c r="AM388" s="93"/>
      <c r="AN388" s="340"/>
      <c r="AO388" s="341"/>
      <c r="AP388" s="336"/>
      <c r="AQ388" s="342"/>
      <c r="AR388" s="343" t="s">
        <v>3987</v>
      </c>
      <c r="AS388" s="342"/>
      <c r="AT388" s="94">
        <v>8000</v>
      </c>
      <c r="AU388" s="341"/>
      <c r="AV388" s="136"/>
      <c r="AW388" s="339"/>
      <c r="AY388" s="30">
        <v>2750</v>
      </c>
      <c r="AZ388" s="31">
        <f t="shared" ref="AZ388:AZ451" si="6">-AY388+O388</f>
        <v>0</v>
      </c>
    </row>
    <row r="389" spans="1:52" ht="12.75" customHeight="1">
      <c r="A389">
        <v>386</v>
      </c>
      <c r="B389" s="29" t="s">
        <v>6205</v>
      </c>
      <c r="C389" s="104" t="s">
        <v>4551</v>
      </c>
      <c r="D389" s="29" t="s">
        <v>3880</v>
      </c>
      <c r="E389" s="29" t="s">
        <v>3880</v>
      </c>
      <c r="F389" s="335" t="s">
        <v>5544</v>
      </c>
      <c r="G389" s="335"/>
      <c r="H389" s="335"/>
      <c r="I389" s="335"/>
      <c r="J389" s="335"/>
      <c r="K389" s="335"/>
      <c r="L389" s="335"/>
      <c r="M389" s="82" t="s">
        <v>3880</v>
      </c>
      <c r="N389" s="57">
        <v>2750</v>
      </c>
      <c r="O389" s="30">
        <v>2750</v>
      </c>
      <c r="P389" s="29" t="s">
        <v>3455</v>
      </c>
      <c r="Q389" s="29"/>
      <c r="R389" s="104" t="s">
        <v>4551</v>
      </c>
      <c r="S389" s="103" t="s">
        <v>4552</v>
      </c>
      <c r="T389" s="403">
        <v>-16310</v>
      </c>
      <c r="U389" s="403">
        <v>-3000</v>
      </c>
      <c r="V389" s="123" t="s">
        <v>1</v>
      </c>
      <c r="W389" s="336" t="s">
        <v>0</v>
      </c>
      <c r="X389" s="123"/>
      <c r="Y389" s="337"/>
      <c r="Z389" s="87"/>
      <c r="AA389" s="88" t="s">
        <v>4550</v>
      </c>
      <c r="AB389" s="88">
        <v>2.5</v>
      </c>
      <c r="AC389" s="135">
        <v>100</v>
      </c>
      <c r="AD389" s="90" t="s">
        <v>4545</v>
      </c>
      <c r="AE389" s="90">
        <v>2.5</v>
      </c>
      <c r="AF389" s="136"/>
      <c r="AG389" s="338"/>
      <c r="AH389" s="338"/>
      <c r="AI389" s="339"/>
      <c r="AJ389" s="339"/>
      <c r="AK389" s="91" t="s">
        <v>128</v>
      </c>
      <c r="AL389" s="92"/>
      <c r="AM389" s="93"/>
      <c r="AN389" s="340"/>
      <c r="AO389" s="341"/>
      <c r="AP389" s="336"/>
      <c r="AQ389" s="342"/>
      <c r="AR389" s="343" t="s">
        <v>3987</v>
      </c>
      <c r="AS389" s="342"/>
      <c r="AT389" s="94">
        <v>8000</v>
      </c>
      <c r="AU389" s="341"/>
      <c r="AV389" s="136"/>
      <c r="AW389" s="339"/>
      <c r="AY389" s="30">
        <v>2750</v>
      </c>
      <c r="AZ389" s="31">
        <f t="shared" si="6"/>
        <v>0</v>
      </c>
    </row>
    <row r="390" spans="1:52" ht="12.75" customHeight="1">
      <c r="A390">
        <v>387</v>
      </c>
      <c r="B390" s="29" t="s">
        <v>6206</v>
      </c>
      <c r="C390" s="104" t="s">
        <v>4553</v>
      </c>
      <c r="D390" s="29" t="s">
        <v>1658</v>
      </c>
      <c r="E390" s="29" t="s">
        <v>2167</v>
      </c>
      <c r="F390" s="335" t="s">
        <v>5765</v>
      </c>
      <c r="G390" s="344" t="s">
        <v>5771</v>
      </c>
      <c r="H390" s="344"/>
      <c r="I390" s="344"/>
      <c r="J390" s="344"/>
      <c r="K390" s="344"/>
      <c r="L390" s="335"/>
      <c r="M390" s="82">
        <v>14000.000000000002</v>
      </c>
      <c r="N390" s="57">
        <v>2750</v>
      </c>
      <c r="O390" s="30">
        <v>16750</v>
      </c>
      <c r="P390" s="29" t="s">
        <v>9184</v>
      </c>
      <c r="Q390" s="29"/>
      <c r="R390" s="104" t="s">
        <v>4553</v>
      </c>
      <c r="S390" s="103" t="s">
        <v>4554</v>
      </c>
      <c r="T390" s="403">
        <v>-13736.32</v>
      </c>
      <c r="U390" s="403">
        <v>2228.85</v>
      </c>
      <c r="V390" s="123" t="s">
        <v>1</v>
      </c>
      <c r="W390" s="336" t="s">
        <v>0</v>
      </c>
      <c r="X390" s="123"/>
      <c r="Y390" s="337"/>
      <c r="Z390" s="87">
        <v>1</v>
      </c>
      <c r="AA390" s="88" t="s">
        <v>98</v>
      </c>
      <c r="AB390" s="88">
        <v>2.5</v>
      </c>
      <c r="AC390" s="135">
        <v>100</v>
      </c>
      <c r="AD390" s="90" t="s">
        <v>4545</v>
      </c>
      <c r="AE390" s="90">
        <v>2.5</v>
      </c>
      <c r="AF390" s="136"/>
      <c r="AG390" s="338"/>
      <c r="AH390" s="338"/>
      <c r="AI390" s="339"/>
      <c r="AJ390" s="339"/>
      <c r="AK390" s="91" t="s">
        <v>127</v>
      </c>
      <c r="AL390" s="92"/>
      <c r="AM390" s="93"/>
      <c r="AN390" s="340"/>
      <c r="AO390" s="341"/>
      <c r="AP390" s="336"/>
      <c r="AQ390" s="342"/>
      <c r="AR390" s="343" t="s">
        <v>3987</v>
      </c>
      <c r="AS390" s="342"/>
      <c r="AT390" s="94">
        <v>8000</v>
      </c>
      <c r="AU390" s="341"/>
      <c r="AV390" s="136"/>
      <c r="AW390" s="339"/>
      <c r="AY390" s="30">
        <v>16750</v>
      </c>
      <c r="AZ390" s="31">
        <f t="shared" si="6"/>
        <v>0</v>
      </c>
    </row>
    <row r="391" spans="1:52" ht="12.75" customHeight="1">
      <c r="A391">
        <v>388</v>
      </c>
      <c r="B391" s="29" t="s">
        <v>9294</v>
      </c>
      <c r="C391" s="104" t="s">
        <v>4555</v>
      </c>
      <c r="D391" s="29" t="s">
        <v>1656</v>
      </c>
      <c r="E391" s="29" t="s">
        <v>2169</v>
      </c>
      <c r="F391" s="335" t="s">
        <v>5766</v>
      </c>
      <c r="G391" s="344" t="s">
        <v>5767</v>
      </c>
      <c r="H391" s="344"/>
      <c r="I391" s="344"/>
      <c r="J391" s="344"/>
      <c r="K391" s="344"/>
      <c r="L391" s="335"/>
      <c r="M391" s="82">
        <v>14000.000000000002</v>
      </c>
      <c r="N391" s="57">
        <v>2750</v>
      </c>
      <c r="O391" s="30">
        <v>16750</v>
      </c>
      <c r="P391" s="29" t="s">
        <v>9184</v>
      </c>
      <c r="Q391" s="29"/>
      <c r="R391" s="104" t="s">
        <v>4555</v>
      </c>
      <c r="S391" s="103" t="s">
        <v>4556</v>
      </c>
      <c r="T391" s="403">
        <v>-13736.32</v>
      </c>
      <c r="U391" s="403">
        <v>3219.45</v>
      </c>
      <c r="V391" s="123" t="s">
        <v>1</v>
      </c>
      <c r="W391" s="336" t="s">
        <v>0</v>
      </c>
      <c r="X391" s="123"/>
      <c r="Y391" s="337"/>
      <c r="Z391" s="87">
        <v>1</v>
      </c>
      <c r="AA391" s="88" t="s">
        <v>98</v>
      </c>
      <c r="AB391" s="88">
        <v>2.5</v>
      </c>
      <c r="AC391" s="135">
        <v>100</v>
      </c>
      <c r="AD391" s="90" t="s">
        <v>4545</v>
      </c>
      <c r="AE391" s="90">
        <v>2.5</v>
      </c>
      <c r="AF391" s="136"/>
      <c r="AG391" s="338"/>
      <c r="AH391" s="338"/>
      <c r="AI391" s="339"/>
      <c r="AJ391" s="339"/>
      <c r="AK391" s="91" t="s">
        <v>126</v>
      </c>
      <c r="AL391" s="92"/>
      <c r="AM391" s="93"/>
      <c r="AN391" s="340"/>
      <c r="AO391" s="341"/>
      <c r="AP391" s="336"/>
      <c r="AQ391" s="342"/>
      <c r="AR391" s="343" t="s">
        <v>3987</v>
      </c>
      <c r="AS391" s="342"/>
      <c r="AT391" s="94">
        <v>8000</v>
      </c>
      <c r="AU391" s="341"/>
      <c r="AV391" s="136"/>
      <c r="AW391" s="339"/>
      <c r="AY391" s="30">
        <v>16750</v>
      </c>
      <c r="AZ391" s="31">
        <f t="shared" si="6"/>
        <v>0</v>
      </c>
    </row>
    <row r="392" spans="1:52" ht="12.75" customHeight="1">
      <c r="A392">
        <v>389</v>
      </c>
      <c r="B392" s="29" t="s">
        <v>6207</v>
      </c>
      <c r="C392" s="104" t="s">
        <v>4557</v>
      </c>
      <c r="D392" s="29" t="s">
        <v>1653</v>
      </c>
      <c r="E392" s="29" t="s">
        <v>2172</v>
      </c>
      <c r="F392" s="335" t="s">
        <v>5770</v>
      </c>
      <c r="G392" s="344" t="s">
        <v>5772</v>
      </c>
      <c r="H392" s="344"/>
      <c r="I392" s="344"/>
      <c r="J392" s="344"/>
      <c r="K392" s="344"/>
      <c r="L392" s="335"/>
      <c r="M392" s="82">
        <v>14000.000000000002</v>
      </c>
      <c r="N392" s="57">
        <v>2750</v>
      </c>
      <c r="O392" s="30">
        <v>16750</v>
      </c>
      <c r="P392" s="29" t="s">
        <v>9185</v>
      </c>
      <c r="Q392" s="29"/>
      <c r="R392" s="104" t="s">
        <v>4557</v>
      </c>
      <c r="S392" s="103" t="s">
        <v>4558</v>
      </c>
      <c r="T392" s="403">
        <v>-15065</v>
      </c>
      <c r="U392" s="403">
        <v>-3500</v>
      </c>
      <c r="V392" s="123" t="s">
        <v>1</v>
      </c>
      <c r="W392" s="336" t="s">
        <v>0</v>
      </c>
      <c r="X392" s="123"/>
      <c r="Y392" s="337"/>
      <c r="Z392" s="87">
        <v>1</v>
      </c>
      <c r="AA392" s="88" t="s">
        <v>4559</v>
      </c>
      <c r="AB392" s="88">
        <v>2.5</v>
      </c>
      <c r="AC392" s="135">
        <v>100</v>
      </c>
      <c r="AD392" s="90" t="s">
        <v>4545</v>
      </c>
      <c r="AE392" s="90">
        <v>2.5</v>
      </c>
      <c r="AF392" s="136"/>
      <c r="AG392" s="338"/>
      <c r="AH392" s="338"/>
      <c r="AI392" s="339"/>
      <c r="AJ392" s="339"/>
      <c r="AK392" s="91" t="s">
        <v>127</v>
      </c>
      <c r="AL392" s="92"/>
      <c r="AM392" s="93"/>
      <c r="AN392" s="340"/>
      <c r="AO392" s="341"/>
      <c r="AP392" s="336"/>
      <c r="AQ392" s="342"/>
      <c r="AR392" s="343" t="s">
        <v>3987</v>
      </c>
      <c r="AS392" s="342"/>
      <c r="AT392" s="94">
        <v>8000</v>
      </c>
      <c r="AU392" s="341"/>
      <c r="AV392" s="136"/>
      <c r="AW392" s="339"/>
      <c r="AY392" s="30">
        <v>16750</v>
      </c>
      <c r="AZ392" s="31">
        <f t="shared" si="6"/>
        <v>0</v>
      </c>
    </row>
    <row r="393" spans="1:52" ht="12.75" customHeight="1">
      <c r="A393">
        <v>390</v>
      </c>
      <c r="B393" s="29" t="s">
        <v>6208</v>
      </c>
      <c r="C393" s="104" t="s">
        <v>4560</v>
      </c>
      <c r="D393" s="29" t="s">
        <v>1655</v>
      </c>
      <c r="E393" s="29" t="s">
        <v>2170</v>
      </c>
      <c r="F393" s="335" t="s">
        <v>5769</v>
      </c>
      <c r="G393" s="344" t="s">
        <v>5768</v>
      </c>
      <c r="H393" s="344"/>
      <c r="I393" s="344"/>
      <c r="J393" s="344"/>
      <c r="K393" s="344"/>
      <c r="L393" s="335"/>
      <c r="M393" s="82">
        <v>14000.000000000002</v>
      </c>
      <c r="N393" s="57">
        <v>2750</v>
      </c>
      <c r="O393" s="30">
        <v>16750</v>
      </c>
      <c r="P393" s="29" t="s">
        <v>9185</v>
      </c>
      <c r="Q393" s="29"/>
      <c r="R393" s="104" t="s">
        <v>4560</v>
      </c>
      <c r="S393" s="103" t="s">
        <v>4561</v>
      </c>
      <c r="T393" s="403">
        <v>-15895</v>
      </c>
      <c r="U393" s="403">
        <v>-3500</v>
      </c>
      <c r="V393" s="123" t="s">
        <v>1</v>
      </c>
      <c r="W393" s="336" t="s">
        <v>0</v>
      </c>
      <c r="X393" s="123"/>
      <c r="Y393" s="337"/>
      <c r="Z393" s="87">
        <v>1</v>
      </c>
      <c r="AA393" s="88" t="s">
        <v>4559</v>
      </c>
      <c r="AB393" s="88">
        <v>2.5</v>
      </c>
      <c r="AC393" s="135">
        <v>100</v>
      </c>
      <c r="AD393" s="90" t="s">
        <v>4545</v>
      </c>
      <c r="AE393" s="90">
        <v>2.5</v>
      </c>
      <c r="AF393" s="136"/>
      <c r="AG393" s="338"/>
      <c r="AH393" s="338"/>
      <c r="AI393" s="339"/>
      <c r="AJ393" s="339"/>
      <c r="AK393" s="91" t="s">
        <v>126</v>
      </c>
      <c r="AL393" s="92"/>
      <c r="AM393" s="93"/>
      <c r="AN393" s="340"/>
      <c r="AO393" s="341"/>
      <c r="AP393" s="336"/>
      <c r="AQ393" s="342"/>
      <c r="AR393" s="343" t="s">
        <v>3987</v>
      </c>
      <c r="AS393" s="342"/>
      <c r="AT393" s="94">
        <v>8000</v>
      </c>
      <c r="AU393" s="341"/>
      <c r="AV393" s="136"/>
      <c r="AW393" s="339"/>
      <c r="AY393" s="30">
        <v>16750</v>
      </c>
      <c r="AZ393" s="31">
        <f t="shared" si="6"/>
        <v>0</v>
      </c>
    </row>
    <row r="394" spans="1:52" ht="12.75" customHeight="1">
      <c r="A394">
        <v>391</v>
      </c>
      <c r="B394" s="29" t="s">
        <v>6209</v>
      </c>
      <c r="C394" s="104" t="s">
        <v>4562</v>
      </c>
      <c r="D394" s="29" t="s">
        <v>1640</v>
      </c>
      <c r="E394" s="29" t="s">
        <v>2185</v>
      </c>
      <c r="F394" s="335" t="s">
        <v>5757</v>
      </c>
      <c r="G394" s="344" t="s">
        <v>5763</v>
      </c>
      <c r="H394" s="344"/>
      <c r="I394" s="344"/>
      <c r="J394" s="344"/>
      <c r="K394" s="344"/>
      <c r="L394" s="335"/>
      <c r="M394" s="82">
        <v>14000.000000000002</v>
      </c>
      <c r="N394" s="57">
        <v>2750</v>
      </c>
      <c r="O394" s="30">
        <v>16750</v>
      </c>
      <c r="P394" s="29" t="s">
        <v>9186</v>
      </c>
      <c r="Q394" s="29"/>
      <c r="R394" s="104" t="s">
        <v>4562</v>
      </c>
      <c r="S394" s="103" t="s">
        <v>4563</v>
      </c>
      <c r="T394" s="403">
        <v>-11160.76</v>
      </c>
      <c r="U394" s="403">
        <v>1733.55</v>
      </c>
      <c r="V394" s="123" t="s">
        <v>1</v>
      </c>
      <c r="W394" s="336" t="s">
        <v>0</v>
      </c>
      <c r="X394" s="123"/>
      <c r="Y394" s="337"/>
      <c r="Z394" s="87">
        <v>1</v>
      </c>
      <c r="AA394" s="88" t="s">
        <v>4564</v>
      </c>
      <c r="AB394" s="88">
        <v>2.5</v>
      </c>
      <c r="AC394" s="135">
        <v>100</v>
      </c>
      <c r="AD394" s="90" t="s">
        <v>4545</v>
      </c>
      <c r="AE394" s="90">
        <v>2.5</v>
      </c>
      <c r="AF394" s="136"/>
      <c r="AG394" s="338"/>
      <c r="AH394" s="338"/>
      <c r="AI394" s="339"/>
      <c r="AJ394" s="339"/>
      <c r="AK394" s="91" t="s">
        <v>125</v>
      </c>
      <c r="AL394" s="92"/>
      <c r="AM394" s="93"/>
      <c r="AN394" s="340"/>
      <c r="AO394" s="341"/>
      <c r="AP394" s="336"/>
      <c r="AQ394" s="342"/>
      <c r="AR394" s="343" t="s">
        <v>3987</v>
      </c>
      <c r="AS394" s="342"/>
      <c r="AT394" s="94">
        <v>8000</v>
      </c>
      <c r="AU394" s="341"/>
      <c r="AV394" s="136"/>
      <c r="AW394" s="339"/>
      <c r="AY394" s="30">
        <v>16750</v>
      </c>
      <c r="AZ394" s="31">
        <f t="shared" si="6"/>
        <v>0</v>
      </c>
    </row>
    <row r="395" spans="1:52" ht="12.75" customHeight="1">
      <c r="A395">
        <v>392</v>
      </c>
      <c r="B395" s="29" t="s">
        <v>6210</v>
      </c>
      <c r="C395" s="104" t="s">
        <v>3662</v>
      </c>
      <c r="D395" s="29" t="s">
        <v>1638</v>
      </c>
      <c r="E395" s="29" t="s">
        <v>2187</v>
      </c>
      <c r="F395" s="335" t="s">
        <v>5758</v>
      </c>
      <c r="G395" s="344" t="s">
        <v>5759</v>
      </c>
      <c r="H395" s="344"/>
      <c r="I395" s="344"/>
      <c r="J395" s="344"/>
      <c r="K395" s="344"/>
      <c r="L395" s="335"/>
      <c r="M395" s="82">
        <v>14000.000000000002</v>
      </c>
      <c r="N395" s="57">
        <v>2750</v>
      </c>
      <c r="O395" s="30">
        <v>16750</v>
      </c>
      <c r="P395" s="29" t="s">
        <v>9186</v>
      </c>
      <c r="Q395" s="29"/>
      <c r="R395" s="104" t="s">
        <v>3662</v>
      </c>
      <c r="S395" s="103" t="s">
        <v>4565</v>
      </c>
      <c r="T395" s="403">
        <v>-12019.28</v>
      </c>
      <c r="U395" s="403">
        <v>2228.85</v>
      </c>
      <c r="V395" s="123" t="s">
        <v>1</v>
      </c>
      <c r="W395" s="336" t="s">
        <v>0</v>
      </c>
      <c r="X395" s="123"/>
      <c r="Y395" s="337"/>
      <c r="Z395" s="87">
        <v>1</v>
      </c>
      <c r="AA395" s="88" t="s">
        <v>4564</v>
      </c>
      <c r="AB395" s="88">
        <v>2.5</v>
      </c>
      <c r="AC395" s="135">
        <v>100</v>
      </c>
      <c r="AD395" s="90" t="s">
        <v>4545</v>
      </c>
      <c r="AE395" s="90">
        <v>2.5</v>
      </c>
      <c r="AF395" s="136"/>
      <c r="AG395" s="338"/>
      <c r="AH395" s="338"/>
      <c r="AI395" s="339"/>
      <c r="AJ395" s="339"/>
      <c r="AK395" s="91" t="s">
        <v>124</v>
      </c>
      <c r="AL395" s="92"/>
      <c r="AM395" s="93"/>
      <c r="AN395" s="340"/>
      <c r="AO395" s="341"/>
      <c r="AP395" s="336"/>
      <c r="AQ395" s="342"/>
      <c r="AR395" s="343" t="s">
        <v>3987</v>
      </c>
      <c r="AS395" s="342"/>
      <c r="AT395" s="94">
        <v>8000</v>
      </c>
      <c r="AU395" s="341"/>
      <c r="AV395" s="136"/>
      <c r="AW395" s="339"/>
      <c r="AY395" s="30">
        <v>16750</v>
      </c>
      <c r="AZ395" s="31">
        <f t="shared" si="6"/>
        <v>0</v>
      </c>
    </row>
    <row r="396" spans="1:52" ht="12.75" customHeight="1">
      <c r="A396">
        <v>393</v>
      </c>
      <c r="B396" s="29" t="s">
        <v>6211</v>
      </c>
      <c r="C396" s="104" t="s">
        <v>4566</v>
      </c>
      <c r="D396" s="29" t="s">
        <v>1574</v>
      </c>
      <c r="E396" s="29" t="s">
        <v>2251</v>
      </c>
      <c r="F396" s="335" t="s">
        <v>5762</v>
      </c>
      <c r="G396" s="344" t="s">
        <v>5764</v>
      </c>
      <c r="H396" s="344"/>
      <c r="I396" s="344"/>
      <c r="J396" s="344"/>
      <c r="K396" s="344"/>
      <c r="L396" s="335"/>
      <c r="M396" s="82">
        <v>14000.000000000002</v>
      </c>
      <c r="N396" s="57">
        <v>2750</v>
      </c>
      <c r="O396" s="30">
        <v>16750</v>
      </c>
      <c r="P396" s="29" t="s">
        <v>9171</v>
      </c>
      <c r="Q396" s="29"/>
      <c r="R396" s="104" t="s">
        <v>4566</v>
      </c>
      <c r="S396" s="103" t="s">
        <v>4567</v>
      </c>
      <c r="T396" s="403">
        <v>-15065</v>
      </c>
      <c r="U396" s="403">
        <v>-5500</v>
      </c>
      <c r="V396" s="123" t="s">
        <v>1</v>
      </c>
      <c r="W396" s="336" t="s">
        <v>0</v>
      </c>
      <c r="X396" s="123"/>
      <c r="Y396" s="337"/>
      <c r="Z396" s="87">
        <v>1</v>
      </c>
      <c r="AA396" s="88" t="s">
        <v>4568</v>
      </c>
      <c r="AB396" s="88">
        <v>2.5</v>
      </c>
      <c r="AC396" s="135">
        <v>100</v>
      </c>
      <c r="AD396" s="90" t="s">
        <v>4545</v>
      </c>
      <c r="AE396" s="90">
        <v>2.5</v>
      </c>
      <c r="AF396" s="136"/>
      <c r="AG396" s="338"/>
      <c r="AH396" s="338"/>
      <c r="AI396" s="339"/>
      <c r="AJ396" s="339"/>
      <c r="AK396" s="91" t="s">
        <v>125</v>
      </c>
      <c r="AL396" s="92"/>
      <c r="AM396" s="93"/>
      <c r="AN396" s="340"/>
      <c r="AO396" s="341"/>
      <c r="AP396" s="336"/>
      <c r="AQ396" s="342"/>
      <c r="AR396" s="343" t="s">
        <v>3987</v>
      </c>
      <c r="AS396" s="342"/>
      <c r="AT396" s="94">
        <v>8000</v>
      </c>
      <c r="AU396" s="341"/>
      <c r="AV396" s="136"/>
      <c r="AW396" s="339"/>
      <c r="AY396" s="30">
        <v>16750</v>
      </c>
      <c r="AZ396" s="31">
        <f t="shared" si="6"/>
        <v>0</v>
      </c>
    </row>
    <row r="397" spans="1:52" ht="12.75" customHeight="1">
      <c r="A397">
        <v>394</v>
      </c>
      <c r="B397" s="29" t="s">
        <v>6212</v>
      </c>
      <c r="C397" s="104" t="s">
        <v>4569</v>
      </c>
      <c r="D397" s="29" t="s">
        <v>1575</v>
      </c>
      <c r="E397" s="29" t="s">
        <v>2250</v>
      </c>
      <c r="F397" s="335" t="s">
        <v>5761</v>
      </c>
      <c r="G397" s="344" t="s">
        <v>5760</v>
      </c>
      <c r="H397" s="344"/>
      <c r="I397" s="344"/>
      <c r="J397" s="344"/>
      <c r="K397" s="344"/>
      <c r="L397" s="335"/>
      <c r="M397" s="82">
        <v>14000.000000000002</v>
      </c>
      <c r="N397" s="57">
        <v>2750</v>
      </c>
      <c r="O397" s="30">
        <v>16750</v>
      </c>
      <c r="P397" s="29" t="s">
        <v>9171</v>
      </c>
      <c r="Q397" s="29"/>
      <c r="R397" s="104" t="s">
        <v>4569</v>
      </c>
      <c r="S397" s="103" t="s">
        <v>4570</v>
      </c>
      <c r="T397" s="403">
        <v>-15895</v>
      </c>
      <c r="U397" s="403">
        <v>-5500</v>
      </c>
      <c r="V397" s="123" t="s">
        <v>1</v>
      </c>
      <c r="W397" s="336" t="s">
        <v>0</v>
      </c>
      <c r="X397" s="123"/>
      <c r="Y397" s="337"/>
      <c r="Z397" s="87">
        <v>1</v>
      </c>
      <c r="AA397" s="88" t="s">
        <v>4568</v>
      </c>
      <c r="AB397" s="88">
        <v>2.5</v>
      </c>
      <c r="AC397" s="135">
        <v>100</v>
      </c>
      <c r="AD397" s="90" t="s">
        <v>4545</v>
      </c>
      <c r="AE397" s="90">
        <v>2.5</v>
      </c>
      <c r="AF397" s="136"/>
      <c r="AG397" s="338"/>
      <c r="AH397" s="338"/>
      <c r="AI397" s="339"/>
      <c r="AJ397" s="339"/>
      <c r="AK397" s="91" t="s">
        <v>124</v>
      </c>
      <c r="AL397" s="92"/>
      <c r="AM397" s="93"/>
      <c r="AN397" s="340"/>
      <c r="AO397" s="341"/>
      <c r="AP397" s="336"/>
      <c r="AQ397" s="342"/>
      <c r="AR397" s="343" t="s">
        <v>3987</v>
      </c>
      <c r="AS397" s="342"/>
      <c r="AT397" s="94">
        <v>8000</v>
      </c>
      <c r="AU397" s="341"/>
      <c r="AV397" s="136"/>
      <c r="AW397" s="339"/>
      <c r="AY397" s="30">
        <v>16750</v>
      </c>
      <c r="AZ397" s="31">
        <f t="shared" si="6"/>
        <v>0</v>
      </c>
    </row>
    <row r="398" spans="1:52" ht="12.75" customHeight="1">
      <c r="A398">
        <v>395</v>
      </c>
      <c r="B398" s="29" t="s">
        <v>6213</v>
      </c>
      <c r="C398" s="104" t="s">
        <v>3641</v>
      </c>
      <c r="D398" s="29" t="s">
        <v>3880</v>
      </c>
      <c r="E398" s="29" t="s">
        <v>3880</v>
      </c>
      <c r="F398" s="335" t="s">
        <v>5547</v>
      </c>
      <c r="G398" s="335"/>
      <c r="H398" s="335"/>
      <c r="I398" s="335"/>
      <c r="J398" s="335"/>
      <c r="K398" s="335"/>
      <c r="L398" s="335"/>
      <c r="M398" s="82" t="s">
        <v>3880</v>
      </c>
      <c r="N398" s="57">
        <v>2750</v>
      </c>
      <c r="O398" s="30">
        <v>2750</v>
      </c>
      <c r="P398" s="29" t="s">
        <v>3457</v>
      </c>
      <c r="Q398" s="29"/>
      <c r="R398" s="104" t="s">
        <v>3641</v>
      </c>
      <c r="S398" s="103" t="s">
        <v>4571</v>
      </c>
      <c r="T398" s="403">
        <v>-13736.32</v>
      </c>
      <c r="U398" s="403">
        <v>247.65</v>
      </c>
      <c r="V398" s="123" t="s">
        <v>1</v>
      </c>
      <c r="W398" s="336" t="s">
        <v>0</v>
      </c>
      <c r="X398" s="123"/>
      <c r="Y398" s="337"/>
      <c r="Z398" s="87"/>
      <c r="AA398" s="88" t="s">
        <v>241</v>
      </c>
      <c r="AB398" s="88">
        <v>2.5</v>
      </c>
      <c r="AC398" s="135">
        <v>100</v>
      </c>
      <c r="AD398" s="90" t="s">
        <v>4545</v>
      </c>
      <c r="AE398" s="90">
        <v>2.5</v>
      </c>
      <c r="AF398" s="136"/>
      <c r="AG398" s="338"/>
      <c r="AH398" s="338"/>
      <c r="AI398" s="339"/>
      <c r="AJ398" s="339"/>
      <c r="AK398" s="91" t="s">
        <v>110</v>
      </c>
      <c r="AL398" s="92"/>
      <c r="AM398" s="93"/>
      <c r="AN398" s="340"/>
      <c r="AO398" s="341"/>
      <c r="AP398" s="336"/>
      <c r="AQ398" s="342"/>
      <c r="AR398" s="343" t="s">
        <v>3987</v>
      </c>
      <c r="AS398" s="342"/>
      <c r="AT398" s="94">
        <v>8000</v>
      </c>
      <c r="AU398" s="341"/>
      <c r="AV398" s="136"/>
      <c r="AW398" s="339"/>
      <c r="AY398" s="30">
        <v>2750</v>
      </c>
      <c r="AZ398" s="31">
        <f t="shared" si="6"/>
        <v>0</v>
      </c>
    </row>
    <row r="399" spans="1:52" ht="12.75" customHeight="1">
      <c r="A399">
        <v>396</v>
      </c>
      <c r="B399" s="29" t="s">
        <v>6214</v>
      </c>
      <c r="C399" s="104" t="s">
        <v>4572</v>
      </c>
      <c r="D399" s="29" t="s">
        <v>3880</v>
      </c>
      <c r="E399" s="29" t="s">
        <v>3880</v>
      </c>
      <c r="F399" s="335" t="s">
        <v>5549</v>
      </c>
      <c r="G399" s="335"/>
      <c r="H399" s="335"/>
      <c r="I399" s="335"/>
      <c r="J399" s="335"/>
      <c r="K399" s="335"/>
      <c r="L399" s="335"/>
      <c r="M399" s="82" t="s">
        <v>3880</v>
      </c>
      <c r="N399" s="57">
        <v>2750</v>
      </c>
      <c r="O399" s="30">
        <v>2750</v>
      </c>
      <c r="P399" s="29" t="s">
        <v>3457</v>
      </c>
      <c r="Q399" s="29"/>
      <c r="R399" s="104" t="s">
        <v>4572</v>
      </c>
      <c r="S399" s="103" t="s">
        <v>4573</v>
      </c>
      <c r="T399" s="403">
        <v>-12877.8</v>
      </c>
      <c r="U399" s="403">
        <v>742.95</v>
      </c>
      <c r="V399" s="123" t="s">
        <v>1</v>
      </c>
      <c r="W399" s="336" t="s">
        <v>0</v>
      </c>
      <c r="X399" s="123"/>
      <c r="Y399" s="337"/>
      <c r="Z399" s="87"/>
      <c r="AA399" s="88" t="s">
        <v>241</v>
      </c>
      <c r="AB399" s="88">
        <v>2.5</v>
      </c>
      <c r="AC399" s="135">
        <v>100</v>
      </c>
      <c r="AD399" s="90" t="s">
        <v>4545</v>
      </c>
      <c r="AE399" s="90">
        <v>2.5</v>
      </c>
      <c r="AF399" s="136"/>
      <c r="AG399" s="338"/>
      <c r="AH399" s="338"/>
      <c r="AI399" s="339"/>
      <c r="AJ399" s="339"/>
      <c r="AK399" s="91" t="s">
        <v>108</v>
      </c>
      <c r="AL399" s="92"/>
      <c r="AM399" s="93"/>
      <c r="AN399" s="340"/>
      <c r="AO399" s="341"/>
      <c r="AP399" s="336"/>
      <c r="AQ399" s="342"/>
      <c r="AR399" s="343" t="s">
        <v>3987</v>
      </c>
      <c r="AS399" s="342"/>
      <c r="AT399" s="94">
        <v>8000</v>
      </c>
      <c r="AU399" s="341"/>
      <c r="AV399" s="136"/>
      <c r="AW399" s="339"/>
      <c r="AY399" s="30">
        <v>2750</v>
      </c>
      <c r="AZ399" s="31">
        <f t="shared" si="6"/>
        <v>0</v>
      </c>
    </row>
    <row r="400" spans="1:52" ht="12.75" customHeight="1">
      <c r="A400">
        <v>397</v>
      </c>
      <c r="B400" s="29" t="s">
        <v>6215</v>
      </c>
      <c r="C400" s="104" t="s">
        <v>4574</v>
      </c>
      <c r="D400" s="29" t="s">
        <v>3880</v>
      </c>
      <c r="E400" s="29" t="s">
        <v>3880</v>
      </c>
      <c r="F400" s="335" t="s">
        <v>5546</v>
      </c>
      <c r="G400" s="335"/>
      <c r="H400" s="335"/>
      <c r="I400" s="335"/>
      <c r="J400" s="335"/>
      <c r="K400" s="335"/>
      <c r="L400" s="335"/>
      <c r="M400" s="82" t="s">
        <v>3880</v>
      </c>
      <c r="N400" s="57">
        <v>2750</v>
      </c>
      <c r="O400" s="30">
        <v>2750</v>
      </c>
      <c r="P400" s="29" t="s">
        <v>3860</v>
      </c>
      <c r="Q400" s="29"/>
      <c r="R400" s="104" t="s">
        <v>4574</v>
      </c>
      <c r="S400" s="103" t="s">
        <v>4575</v>
      </c>
      <c r="T400" s="403">
        <v>-15480</v>
      </c>
      <c r="U400" s="403">
        <v>-6000</v>
      </c>
      <c r="V400" s="123" t="s">
        <v>1</v>
      </c>
      <c r="W400" s="336" t="s">
        <v>0</v>
      </c>
      <c r="X400" s="123"/>
      <c r="Y400" s="337"/>
      <c r="Z400" s="87"/>
      <c r="AA400" s="88" t="s">
        <v>4576</v>
      </c>
      <c r="AB400" s="88">
        <v>2.5</v>
      </c>
      <c r="AC400" s="135">
        <v>100</v>
      </c>
      <c r="AD400" s="90" t="s">
        <v>4545</v>
      </c>
      <c r="AE400" s="90">
        <v>2.5</v>
      </c>
      <c r="AF400" s="136"/>
      <c r="AG400" s="338"/>
      <c r="AH400" s="338"/>
      <c r="AI400" s="339"/>
      <c r="AJ400" s="339"/>
      <c r="AK400" s="91" t="s">
        <v>110</v>
      </c>
      <c r="AL400" s="92"/>
      <c r="AM400" s="93"/>
      <c r="AN400" s="340"/>
      <c r="AO400" s="341"/>
      <c r="AP400" s="336"/>
      <c r="AQ400" s="342"/>
      <c r="AR400" s="343" t="s">
        <v>3987</v>
      </c>
      <c r="AS400" s="342"/>
      <c r="AT400" s="94">
        <v>8000</v>
      </c>
      <c r="AU400" s="341"/>
      <c r="AV400" s="136"/>
      <c r="AW400" s="339"/>
      <c r="AY400" s="30">
        <v>2750</v>
      </c>
      <c r="AZ400" s="31">
        <f t="shared" si="6"/>
        <v>0</v>
      </c>
    </row>
    <row r="401" spans="1:52" ht="12.75" customHeight="1">
      <c r="A401">
        <v>398</v>
      </c>
      <c r="B401" s="29" t="s">
        <v>6216</v>
      </c>
      <c r="C401" s="104" t="s">
        <v>4577</v>
      </c>
      <c r="D401" s="29" t="s">
        <v>3880</v>
      </c>
      <c r="E401" s="29" t="s">
        <v>3880</v>
      </c>
      <c r="F401" s="335" t="s">
        <v>5548</v>
      </c>
      <c r="G401" s="335"/>
      <c r="H401" s="335"/>
      <c r="I401" s="335"/>
      <c r="J401" s="335"/>
      <c r="K401" s="335"/>
      <c r="L401" s="335"/>
      <c r="M401" s="82" t="s">
        <v>3880</v>
      </c>
      <c r="N401" s="57">
        <v>2750</v>
      </c>
      <c r="O401" s="30">
        <v>2750</v>
      </c>
      <c r="P401" s="29" t="s">
        <v>3860</v>
      </c>
      <c r="Q401" s="29"/>
      <c r="R401" s="104" t="s">
        <v>4577</v>
      </c>
      <c r="S401" s="103" t="s">
        <v>4578</v>
      </c>
      <c r="T401" s="403">
        <v>-16310</v>
      </c>
      <c r="U401" s="403">
        <v>-6000</v>
      </c>
      <c r="V401" s="123" t="s">
        <v>1</v>
      </c>
      <c r="W401" s="336" t="s">
        <v>0</v>
      </c>
      <c r="X401" s="123"/>
      <c r="Y401" s="337"/>
      <c r="Z401" s="87"/>
      <c r="AA401" s="88" t="s">
        <v>4576</v>
      </c>
      <c r="AB401" s="88">
        <v>2.5</v>
      </c>
      <c r="AC401" s="135">
        <v>100</v>
      </c>
      <c r="AD401" s="90" t="s">
        <v>4545</v>
      </c>
      <c r="AE401" s="90">
        <v>2.5</v>
      </c>
      <c r="AF401" s="136"/>
      <c r="AG401" s="338"/>
      <c r="AH401" s="338"/>
      <c r="AI401" s="339"/>
      <c r="AJ401" s="339"/>
      <c r="AK401" s="91" t="s">
        <v>108</v>
      </c>
      <c r="AL401" s="92"/>
      <c r="AM401" s="93"/>
      <c r="AN401" s="340"/>
      <c r="AO401" s="341"/>
      <c r="AP401" s="336"/>
      <c r="AQ401" s="342"/>
      <c r="AR401" s="343" t="s">
        <v>3987</v>
      </c>
      <c r="AS401" s="342"/>
      <c r="AT401" s="94">
        <v>8000</v>
      </c>
      <c r="AU401" s="341"/>
      <c r="AV401" s="136"/>
      <c r="AW401" s="339"/>
      <c r="AY401" s="30">
        <v>2750</v>
      </c>
      <c r="AZ401" s="31">
        <f t="shared" si="6"/>
        <v>0</v>
      </c>
    </row>
    <row r="402" spans="1:52" ht="12.75" customHeight="1">
      <c r="A402">
        <v>399</v>
      </c>
      <c r="B402" s="29" t="s">
        <v>6217</v>
      </c>
      <c r="C402" s="104" t="s">
        <v>3640</v>
      </c>
      <c r="D402" s="29" t="s">
        <v>3880</v>
      </c>
      <c r="E402" s="29" t="s">
        <v>3880</v>
      </c>
      <c r="F402" s="335" t="s">
        <v>5551</v>
      </c>
      <c r="G402" s="335"/>
      <c r="H402" s="335"/>
      <c r="I402" s="335"/>
      <c r="J402" s="335"/>
      <c r="K402" s="335"/>
      <c r="L402" s="335"/>
      <c r="M402" s="82" t="s">
        <v>3880</v>
      </c>
      <c r="N402" s="57">
        <v>2750</v>
      </c>
      <c r="O402" s="30">
        <v>2750</v>
      </c>
      <c r="P402" s="29" t="s">
        <v>3455</v>
      </c>
      <c r="Q402" s="29"/>
      <c r="R402" s="104" t="s">
        <v>3640</v>
      </c>
      <c r="S402" s="103" t="s">
        <v>4579</v>
      </c>
      <c r="T402" s="403">
        <v>-12877.8</v>
      </c>
      <c r="U402" s="403">
        <v>-247.65</v>
      </c>
      <c r="V402" s="123" t="s">
        <v>1</v>
      </c>
      <c r="W402" s="336" t="s">
        <v>0</v>
      </c>
      <c r="X402" s="123"/>
      <c r="Y402" s="337"/>
      <c r="Z402" s="87"/>
      <c r="AA402" s="88" t="s">
        <v>239</v>
      </c>
      <c r="AB402" s="88">
        <v>2.5</v>
      </c>
      <c r="AC402" s="135">
        <v>100</v>
      </c>
      <c r="AD402" s="90" t="s">
        <v>4545</v>
      </c>
      <c r="AE402" s="90">
        <v>2.5</v>
      </c>
      <c r="AF402" s="136"/>
      <c r="AG402" s="338"/>
      <c r="AH402" s="338"/>
      <c r="AI402" s="339"/>
      <c r="AJ402" s="339"/>
      <c r="AK402" s="91" t="s">
        <v>94</v>
      </c>
      <c r="AL402" s="92"/>
      <c r="AM402" s="93"/>
      <c r="AN402" s="340"/>
      <c r="AO402" s="341"/>
      <c r="AP402" s="336"/>
      <c r="AQ402" s="342"/>
      <c r="AR402" s="343" t="s">
        <v>3987</v>
      </c>
      <c r="AS402" s="342"/>
      <c r="AT402" s="94">
        <v>8000</v>
      </c>
      <c r="AU402" s="341"/>
      <c r="AV402" s="136"/>
      <c r="AW402" s="339"/>
      <c r="AY402" s="30">
        <v>2750</v>
      </c>
      <c r="AZ402" s="31">
        <f t="shared" si="6"/>
        <v>0</v>
      </c>
    </row>
    <row r="403" spans="1:52" ht="12.75" customHeight="1">
      <c r="A403">
        <v>400</v>
      </c>
      <c r="B403" s="29" t="s">
        <v>6218</v>
      </c>
      <c r="C403" s="104" t="s">
        <v>4580</v>
      </c>
      <c r="D403" s="29" t="s">
        <v>3880</v>
      </c>
      <c r="E403" s="29" t="s">
        <v>3880</v>
      </c>
      <c r="F403" s="335" t="s">
        <v>5553</v>
      </c>
      <c r="G403" s="335"/>
      <c r="H403" s="335"/>
      <c r="I403" s="335"/>
      <c r="J403" s="335"/>
      <c r="K403" s="335"/>
      <c r="L403" s="335"/>
      <c r="M403" s="82" t="s">
        <v>3880</v>
      </c>
      <c r="N403" s="57">
        <v>2750</v>
      </c>
      <c r="O403" s="30">
        <v>2750</v>
      </c>
      <c r="P403" s="29" t="s">
        <v>3455</v>
      </c>
      <c r="Q403" s="29"/>
      <c r="R403" s="104" t="s">
        <v>4580</v>
      </c>
      <c r="S403" s="103" t="s">
        <v>4581</v>
      </c>
      <c r="T403" s="403">
        <v>-12019.28</v>
      </c>
      <c r="U403" s="403">
        <v>-742.95</v>
      </c>
      <c r="V403" s="123" t="s">
        <v>1</v>
      </c>
      <c r="W403" s="336" t="s">
        <v>0</v>
      </c>
      <c r="X403" s="123"/>
      <c r="Y403" s="337"/>
      <c r="Z403" s="87"/>
      <c r="AA403" s="88" t="s">
        <v>239</v>
      </c>
      <c r="AB403" s="88">
        <v>2.5</v>
      </c>
      <c r="AC403" s="135">
        <v>100</v>
      </c>
      <c r="AD403" s="90" t="s">
        <v>4545</v>
      </c>
      <c r="AE403" s="90">
        <v>2.5</v>
      </c>
      <c r="AF403" s="136"/>
      <c r="AG403" s="338"/>
      <c r="AH403" s="338"/>
      <c r="AI403" s="339"/>
      <c r="AJ403" s="339"/>
      <c r="AK403" s="91" t="s">
        <v>93</v>
      </c>
      <c r="AL403" s="92"/>
      <c r="AM403" s="93"/>
      <c r="AN403" s="340"/>
      <c r="AO403" s="341"/>
      <c r="AP403" s="336"/>
      <c r="AQ403" s="342"/>
      <c r="AR403" s="343" t="s">
        <v>3987</v>
      </c>
      <c r="AS403" s="342"/>
      <c r="AT403" s="94">
        <v>8000</v>
      </c>
      <c r="AU403" s="341"/>
      <c r="AV403" s="136"/>
      <c r="AW403" s="339"/>
      <c r="AY403" s="30">
        <v>2750</v>
      </c>
      <c r="AZ403" s="31">
        <f t="shared" si="6"/>
        <v>0</v>
      </c>
    </row>
    <row r="404" spans="1:52" ht="12.75" customHeight="1">
      <c r="A404">
        <v>401</v>
      </c>
      <c r="B404" s="29" t="s">
        <v>6219</v>
      </c>
      <c r="C404" s="104" t="s">
        <v>3693</v>
      </c>
      <c r="D404" s="29" t="s">
        <v>3880</v>
      </c>
      <c r="E404" s="29" t="s">
        <v>3880</v>
      </c>
      <c r="F404" s="335" t="s">
        <v>5550</v>
      </c>
      <c r="G404" s="335"/>
      <c r="H404" s="335"/>
      <c r="I404" s="335"/>
      <c r="J404" s="335"/>
      <c r="K404" s="335"/>
      <c r="L404" s="335"/>
      <c r="M404" s="82" t="s">
        <v>3880</v>
      </c>
      <c r="N404" s="57">
        <v>2750</v>
      </c>
      <c r="O404" s="30">
        <v>2750</v>
      </c>
      <c r="P404" s="29" t="s">
        <v>3457</v>
      </c>
      <c r="Q404" s="29"/>
      <c r="R404" s="104" t="s">
        <v>3693</v>
      </c>
      <c r="S404" s="103" t="s">
        <v>4582</v>
      </c>
      <c r="T404" s="403">
        <v>-15065</v>
      </c>
      <c r="U404" s="403">
        <v>-6500</v>
      </c>
      <c r="V404" s="123" t="s">
        <v>1</v>
      </c>
      <c r="W404" s="336" t="s">
        <v>0</v>
      </c>
      <c r="X404" s="123"/>
      <c r="Y404" s="337"/>
      <c r="Z404" s="87"/>
      <c r="AA404" s="88" t="s">
        <v>4583</v>
      </c>
      <c r="AB404" s="88">
        <v>2.5</v>
      </c>
      <c r="AC404" s="135">
        <v>100</v>
      </c>
      <c r="AD404" s="90" t="s">
        <v>4545</v>
      </c>
      <c r="AE404" s="90">
        <v>2.5</v>
      </c>
      <c r="AF404" s="136"/>
      <c r="AG404" s="338"/>
      <c r="AH404" s="338"/>
      <c r="AI404" s="339"/>
      <c r="AJ404" s="339"/>
      <c r="AK404" s="91" t="s">
        <v>94</v>
      </c>
      <c r="AL404" s="92"/>
      <c r="AM404" s="93"/>
      <c r="AN404" s="340"/>
      <c r="AO404" s="341"/>
      <c r="AP404" s="336"/>
      <c r="AQ404" s="342"/>
      <c r="AR404" s="343" t="s">
        <v>3987</v>
      </c>
      <c r="AS404" s="342"/>
      <c r="AT404" s="94">
        <v>8000</v>
      </c>
      <c r="AU404" s="341"/>
      <c r="AV404" s="136"/>
      <c r="AW404" s="339"/>
      <c r="AY404" s="30">
        <v>2750</v>
      </c>
      <c r="AZ404" s="31">
        <f t="shared" si="6"/>
        <v>0</v>
      </c>
    </row>
    <row r="405" spans="1:52" ht="12.75" customHeight="1">
      <c r="A405">
        <v>402</v>
      </c>
      <c r="B405" s="29" t="s">
        <v>6220</v>
      </c>
      <c r="C405" s="104" t="s">
        <v>3513</v>
      </c>
      <c r="D405" s="29" t="s">
        <v>3880</v>
      </c>
      <c r="E405" s="29" t="s">
        <v>3880</v>
      </c>
      <c r="F405" s="335" t="s">
        <v>5552</v>
      </c>
      <c r="G405" s="335"/>
      <c r="H405" s="335"/>
      <c r="I405" s="335"/>
      <c r="J405" s="335"/>
      <c r="K405" s="335"/>
      <c r="L405" s="335"/>
      <c r="M405" s="82" t="s">
        <v>3880</v>
      </c>
      <c r="N405" s="57">
        <v>2750</v>
      </c>
      <c r="O405" s="30">
        <v>2750</v>
      </c>
      <c r="P405" s="29" t="s">
        <v>3457</v>
      </c>
      <c r="Q405" s="29"/>
      <c r="R405" s="104" t="s">
        <v>3513</v>
      </c>
      <c r="S405" s="103" t="s">
        <v>4584</v>
      </c>
      <c r="T405" s="403">
        <v>-15895</v>
      </c>
      <c r="U405" s="403">
        <v>-6500</v>
      </c>
      <c r="V405" s="123" t="s">
        <v>1</v>
      </c>
      <c r="W405" s="336" t="s">
        <v>0</v>
      </c>
      <c r="X405" s="123"/>
      <c r="Y405" s="337"/>
      <c r="Z405" s="87"/>
      <c r="AA405" s="88" t="s">
        <v>4583</v>
      </c>
      <c r="AB405" s="88">
        <v>2.5</v>
      </c>
      <c r="AC405" s="135">
        <v>100</v>
      </c>
      <c r="AD405" s="90" t="s">
        <v>4545</v>
      </c>
      <c r="AE405" s="90">
        <v>2.5</v>
      </c>
      <c r="AF405" s="136"/>
      <c r="AG405" s="338"/>
      <c r="AH405" s="338"/>
      <c r="AI405" s="339"/>
      <c r="AJ405" s="339"/>
      <c r="AK405" s="91" t="s">
        <v>93</v>
      </c>
      <c r="AL405" s="92"/>
      <c r="AM405" s="93"/>
      <c r="AN405" s="340"/>
      <c r="AO405" s="341"/>
      <c r="AP405" s="336"/>
      <c r="AQ405" s="342"/>
      <c r="AR405" s="343" t="s">
        <v>3987</v>
      </c>
      <c r="AS405" s="342"/>
      <c r="AT405" s="94">
        <v>8000</v>
      </c>
      <c r="AU405" s="341"/>
      <c r="AV405" s="136"/>
      <c r="AW405" s="339"/>
      <c r="AY405" s="30">
        <v>2750</v>
      </c>
      <c r="AZ405" s="31">
        <f t="shared" si="6"/>
        <v>0</v>
      </c>
    </row>
    <row r="406" spans="1:52" ht="12.75" customHeight="1">
      <c r="A406">
        <v>403</v>
      </c>
      <c r="B406" s="29" t="s">
        <v>6221</v>
      </c>
      <c r="C406" s="104" t="s">
        <v>3661</v>
      </c>
      <c r="D406" s="29" t="s">
        <v>3880</v>
      </c>
      <c r="E406" s="29" t="s">
        <v>3880</v>
      </c>
      <c r="F406" s="335" t="s">
        <v>5555</v>
      </c>
      <c r="G406" s="335"/>
      <c r="H406" s="335"/>
      <c r="I406" s="335"/>
      <c r="J406" s="335"/>
      <c r="K406" s="335"/>
      <c r="L406" s="335"/>
      <c r="M406" s="82" t="s">
        <v>3880</v>
      </c>
      <c r="N406" s="57">
        <v>2750</v>
      </c>
      <c r="O406" s="30">
        <v>2750</v>
      </c>
      <c r="P406" s="29" t="s">
        <v>3458</v>
      </c>
      <c r="Q406" s="29"/>
      <c r="R406" s="104" t="s">
        <v>3661</v>
      </c>
      <c r="S406" s="103" t="s">
        <v>4585</v>
      </c>
      <c r="T406" s="403">
        <v>-12019.28</v>
      </c>
      <c r="U406" s="403">
        <v>1238.25</v>
      </c>
      <c r="V406" s="123" t="s">
        <v>1</v>
      </c>
      <c r="W406" s="336" t="s">
        <v>0</v>
      </c>
      <c r="X406" s="123"/>
      <c r="Y406" s="337"/>
      <c r="Z406" s="87"/>
      <c r="AA406" s="88" t="s">
        <v>238</v>
      </c>
      <c r="AB406" s="88">
        <v>2.5</v>
      </c>
      <c r="AC406" s="135">
        <v>100</v>
      </c>
      <c r="AD406" s="90" t="s">
        <v>4545</v>
      </c>
      <c r="AE406" s="90">
        <v>2.5</v>
      </c>
      <c r="AF406" s="136"/>
      <c r="AG406" s="338"/>
      <c r="AH406" s="338"/>
      <c r="AI406" s="339"/>
      <c r="AJ406" s="339"/>
      <c r="AK406" s="91" t="s">
        <v>91</v>
      </c>
      <c r="AL406" s="92"/>
      <c r="AM406" s="93"/>
      <c r="AN406" s="340"/>
      <c r="AO406" s="341"/>
      <c r="AP406" s="336"/>
      <c r="AQ406" s="342"/>
      <c r="AR406" s="343" t="s">
        <v>3987</v>
      </c>
      <c r="AS406" s="342"/>
      <c r="AT406" s="94">
        <v>8000</v>
      </c>
      <c r="AU406" s="341"/>
      <c r="AV406" s="136"/>
      <c r="AW406" s="339"/>
      <c r="AY406" s="30">
        <v>2750</v>
      </c>
      <c r="AZ406" s="31">
        <f t="shared" si="6"/>
        <v>0</v>
      </c>
    </row>
    <row r="407" spans="1:52" ht="12.75" customHeight="1">
      <c r="A407">
        <v>404</v>
      </c>
      <c r="B407" s="29" t="s">
        <v>6222</v>
      </c>
      <c r="C407" s="104" t="s">
        <v>4586</v>
      </c>
      <c r="D407" s="29" t="s">
        <v>3880</v>
      </c>
      <c r="E407" s="29" t="s">
        <v>3880</v>
      </c>
      <c r="F407" s="335" t="s">
        <v>5557</v>
      </c>
      <c r="G407" s="335"/>
      <c r="H407" s="335"/>
      <c r="I407" s="335"/>
      <c r="J407" s="335"/>
      <c r="K407" s="335"/>
      <c r="L407" s="335"/>
      <c r="M407" s="82" t="s">
        <v>3880</v>
      </c>
      <c r="N407" s="57">
        <v>2750</v>
      </c>
      <c r="O407" s="30">
        <v>2750</v>
      </c>
      <c r="P407" s="29" t="s">
        <v>3458</v>
      </c>
      <c r="Q407" s="29"/>
      <c r="R407" s="104" t="s">
        <v>4586</v>
      </c>
      <c r="S407" s="103" t="s">
        <v>4587</v>
      </c>
      <c r="T407" s="403">
        <v>-12019.28</v>
      </c>
      <c r="U407" s="403">
        <v>247.65</v>
      </c>
      <c r="V407" s="123" t="s">
        <v>1</v>
      </c>
      <c r="W407" s="336" t="s">
        <v>0</v>
      </c>
      <c r="X407" s="123"/>
      <c r="Y407" s="337"/>
      <c r="Z407" s="87"/>
      <c r="AA407" s="88" t="s">
        <v>238</v>
      </c>
      <c r="AB407" s="88">
        <v>2.5</v>
      </c>
      <c r="AC407" s="135">
        <v>100</v>
      </c>
      <c r="AD407" s="90" t="s">
        <v>4545</v>
      </c>
      <c r="AE407" s="90">
        <v>2.5</v>
      </c>
      <c r="AF407" s="136"/>
      <c r="AG407" s="338"/>
      <c r="AH407" s="338"/>
      <c r="AI407" s="339"/>
      <c r="AJ407" s="339"/>
      <c r="AK407" s="91" t="s">
        <v>89</v>
      </c>
      <c r="AL407" s="92"/>
      <c r="AM407" s="93"/>
      <c r="AN407" s="340"/>
      <c r="AO407" s="341"/>
      <c r="AP407" s="336"/>
      <c r="AQ407" s="342"/>
      <c r="AR407" s="343" t="s">
        <v>3987</v>
      </c>
      <c r="AS407" s="342"/>
      <c r="AT407" s="94">
        <v>8000</v>
      </c>
      <c r="AU407" s="341"/>
      <c r="AV407" s="136"/>
      <c r="AW407" s="339"/>
      <c r="AY407" s="30">
        <v>2750</v>
      </c>
      <c r="AZ407" s="31">
        <f t="shared" si="6"/>
        <v>0</v>
      </c>
    </row>
    <row r="408" spans="1:52" ht="12.75" customHeight="1">
      <c r="A408">
        <v>405</v>
      </c>
      <c r="B408" s="29" t="s">
        <v>6223</v>
      </c>
      <c r="C408" s="104" t="s">
        <v>3690</v>
      </c>
      <c r="D408" s="29" t="s">
        <v>3880</v>
      </c>
      <c r="E408" s="29" t="s">
        <v>3880</v>
      </c>
      <c r="F408" s="335" t="s">
        <v>5554</v>
      </c>
      <c r="G408" s="335"/>
      <c r="H408" s="335"/>
      <c r="I408" s="335"/>
      <c r="J408" s="335"/>
      <c r="K408" s="335"/>
      <c r="L408" s="335"/>
      <c r="M408" s="82" t="s">
        <v>3880</v>
      </c>
      <c r="N408" s="57">
        <v>2750</v>
      </c>
      <c r="O408" s="30">
        <v>2750</v>
      </c>
      <c r="P408" s="29" t="s">
        <v>3459</v>
      </c>
      <c r="Q408" s="29"/>
      <c r="R408" s="104" t="s">
        <v>3690</v>
      </c>
      <c r="S408" s="103" t="s">
        <v>4588</v>
      </c>
      <c r="T408" s="403">
        <v>-15480</v>
      </c>
      <c r="U408" s="403">
        <v>-7000</v>
      </c>
      <c r="V408" s="123" t="s">
        <v>1</v>
      </c>
      <c r="W408" s="336" t="s">
        <v>0</v>
      </c>
      <c r="X408" s="123"/>
      <c r="Y408" s="337"/>
      <c r="Z408" s="87"/>
      <c r="AA408" s="88" t="s">
        <v>4589</v>
      </c>
      <c r="AB408" s="88">
        <v>2.5</v>
      </c>
      <c r="AC408" s="135">
        <v>100</v>
      </c>
      <c r="AD408" s="90" t="s">
        <v>4545</v>
      </c>
      <c r="AE408" s="90">
        <v>2.5</v>
      </c>
      <c r="AF408" s="136"/>
      <c r="AG408" s="338"/>
      <c r="AH408" s="338"/>
      <c r="AI408" s="339"/>
      <c r="AJ408" s="339"/>
      <c r="AK408" s="91" t="s">
        <v>91</v>
      </c>
      <c r="AL408" s="92"/>
      <c r="AM408" s="93"/>
      <c r="AN408" s="340"/>
      <c r="AO408" s="341"/>
      <c r="AP408" s="336"/>
      <c r="AQ408" s="342"/>
      <c r="AR408" s="343" t="s">
        <v>3987</v>
      </c>
      <c r="AS408" s="342"/>
      <c r="AT408" s="94">
        <v>8000</v>
      </c>
      <c r="AU408" s="341"/>
      <c r="AV408" s="136"/>
      <c r="AW408" s="339"/>
      <c r="AY408" s="30">
        <v>2750</v>
      </c>
      <c r="AZ408" s="31">
        <f t="shared" si="6"/>
        <v>0</v>
      </c>
    </row>
    <row r="409" spans="1:52" ht="12.75" customHeight="1">
      <c r="A409">
        <v>406</v>
      </c>
      <c r="B409" s="29" t="s">
        <v>6224</v>
      </c>
      <c r="C409" s="104" t="s">
        <v>3691</v>
      </c>
      <c r="D409" s="29" t="s">
        <v>3880</v>
      </c>
      <c r="E409" s="29" t="s">
        <v>3880</v>
      </c>
      <c r="F409" s="335" t="s">
        <v>5556</v>
      </c>
      <c r="G409" s="335"/>
      <c r="H409" s="335"/>
      <c r="I409" s="335"/>
      <c r="J409" s="335"/>
      <c r="K409" s="335"/>
      <c r="L409" s="335"/>
      <c r="M409" s="82" t="s">
        <v>3880</v>
      </c>
      <c r="N409" s="57">
        <v>2750</v>
      </c>
      <c r="O409" s="30">
        <v>2750</v>
      </c>
      <c r="P409" s="29" t="s">
        <v>3459</v>
      </c>
      <c r="Q409" s="29"/>
      <c r="R409" s="104" t="s">
        <v>3691</v>
      </c>
      <c r="S409" s="103" t="s">
        <v>4590</v>
      </c>
      <c r="T409" s="403">
        <v>-16310</v>
      </c>
      <c r="U409" s="403">
        <v>-7000</v>
      </c>
      <c r="V409" s="123" t="s">
        <v>1</v>
      </c>
      <c r="W409" s="336" t="s">
        <v>0</v>
      </c>
      <c r="X409" s="123"/>
      <c r="Y409" s="337"/>
      <c r="Z409" s="87"/>
      <c r="AA409" s="88" t="s">
        <v>4589</v>
      </c>
      <c r="AB409" s="88">
        <v>2.5</v>
      </c>
      <c r="AC409" s="135">
        <v>100</v>
      </c>
      <c r="AD409" s="90" t="s">
        <v>4545</v>
      </c>
      <c r="AE409" s="90">
        <v>2.5</v>
      </c>
      <c r="AF409" s="136"/>
      <c r="AG409" s="338"/>
      <c r="AH409" s="338"/>
      <c r="AI409" s="339"/>
      <c r="AJ409" s="339"/>
      <c r="AK409" s="91" t="s">
        <v>89</v>
      </c>
      <c r="AL409" s="92"/>
      <c r="AM409" s="93"/>
      <c r="AN409" s="340"/>
      <c r="AO409" s="341"/>
      <c r="AP409" s="336"/>
      <c r="AQ409" s="342"/>
      <c r="AR409" s="343" t="s">
        <v>3987</v>
      </c>
      <c r="AS409" s="342"/>
      <c r="AT409" s="94">
        <v>8000</v>
      </c>
      <c r="AU409" s="341"/>
      <c r="AV409" s="136"/>
      <c r="AW409" s="339"/>
      <c r="AY409" s="30">
        <v>2750</v>
      </c>
      <c r="AZ409" s="31">
        <f t="shared" si="6"/>
        <v>0</v>
      </c>
    </row>
    <row r="410" spans="1:52" ht="12.75" customHeight="1">
      <c r="A410">
        <v>407</v>
      </c>
      <c r="B410" s="29" t="s">
        <v>6225</v>
      </c>
      <c r="C410" s="104" t="s">
        <v>3713</v>
      </c>
      <c r="D410" s="29" t="s">
        <v>3880</v>
      </c>
      <c r="E410" s="29" t="s">
        <v>3880</v>
      </c>
      <c r="F410" s="335" t="s">
        <v>5559</v>
      </c>
      <c r="G410" s="335"/>
      <c r="H410" s="335"/>
      <c r="I410" s="335"/>
      <c r="J410" s="335"/>
      <c r="K410" s="335"/>
      <c r="L410" s="335"/>
      <c r="M410" s="82" t="s">
        <v>3880</v>
      </c>
      <c r="N410" s="57">
        <v>2750</v>
      </c>
      <c r="O410" s="30">
        <v>2750</v>
      </c>
      <c r="P410" s="29" t="s">
        <v>3458</v>
      </c>
      <c r="Q410" s="29"/>
      <c r="R410" s="104" t="s">
        <v>3713</v>
      </c>
      <c r="S410" s="103" t="s">
        <v>4591</v>
      </c>
      <c r="T410" s="403">
        <v>-12877.8</v>
      </c>
      <c r="U410" s="403">
        <v>-2228.85</v>
      </c>
      <c r="V410" s="123" t="s">
        <v>1</v>
      </c>
      <c r="W410" s="336" t="s">
        <v>0</v>
      </c>
      <c r="X410" s="123"/>
      <c r="Y410" s="337"/>
      <c r="Z410" s="87"/>
      <c r="AA410" s="88" t="s">
        <v>214</v>
      </c>
      <c r="AB410" s="88">
        <v>2.5</v>
      </c>
      <c r="AC410" s="135">
        <v>100</v>
      </c>
      <c r="AD410" s="90" t="s">
        <v>4545</v>
      </c>
      <c r="AE410" s="90">
        <v>2.5</v>
      </c>
      <c r="AF410" s="136"/>
      <c r="AG410" s="338"/>
      <c r="AH410" s="338"/>
      <c r="AI410" s="339"/>
      <c r="AJ410" s="339"/>
      <c r="AK410" s="91" t="s">
        <v>87</v>
      </c>
      <c r="AL410" s="92"/>
      <c r="AM410" s="93"/>
      <c r="AN410" s="340"/>
      <c r="AO410" s="341"/>
      <c r="AP410" s="336"/>
      <c r="AQ410" s="342"/>
      <c r="AR410" s="343" t="s">
        <v>3987</v>
      </c>
      <c r="AS410" s="342"/>
      <c r="AT410" s="94">
        <v>8000</v>
      </c>
      <c r="AU410" s="341"/>
      <c r="AV410" s="136"/>
      <c r="AW410" s="339"/>
      <c r="AY410" s="30">
        <v>2750</v>
      </c>
      <c r="AZ410" s="31">
        <f t="shared" si="6"/>
        <v>0</v>
      </c>
    </row>
    <row r="411" spans="1:52" ht="12.75" customHeight="1">
      <c r="A411">
        <v>408</v>
      </c>
      <c r="B411" s="29" t="s">
        <v>6226</v>
      </c>
      <c r="C411" s="104" t="s">
        <v>3719</v>
      </c>
      <c r="D411" s="29" t="s">
        <v>3880</v>
      </c>
      <c r="E411" s="29" t="s">
        <v>3880</v>
      </c>
      <c r="F411" s="335" t="s">
        <v>5561</v>
      </c>
      <c r="G411" s="335"/>
      <c r="H411" s="335"/>
      <c r="I411" s="335"/>
      <c r="J411" s="335"/>
      <c r="K411" s="335"/>
      <c r="L411" s="335"/>
      <c r="M411" s="82" t="s">
        <v>3880</v>
      </c>
      <c r="N411" s="57">
        <v>2750</v>
      </c>
      <c r="O411" s="30">
        <v>2750</v>
      </c>
      <c r="P411" s="29" t="s">
        <v>3458</v>
      </c>
      <c r="Q411" s="29"/>
      <c r="R411" s="104" t="s">
        <v>3719</v>
      </c>
      <c r="S411" s="103" t="s">
        <v>4592</v>
      </c>
      <c r="T411" s="403">
        <v>-12877.8</v>
      </c>
      <c r="U411" s="403">
        <v>-1238.25</v>
      </c>
      <c r="V411" s="123" t="s">
        <v>1</v>
      </c>
      <c r="W411" s="336" t="s">
        <v>0</v>
      </c>
      <c r="X411" s="123"/>
      <c r="Y411" s="337"/>
      <c r="Z411" s="87"/>
      <c r="AA411" s="88" t="s">
        <v>214</v>
      </c>
      <c r="AB411" s="88">
        <v>2.5</v>
      </c>
      <c r="AC411" s="135">
        <v>100</v>
      </c>
      <c r="AD411" s="90" t="s">
        <v>4545</v>
      </c>
      <c r="AE411" s="90">
        <v>2.5</v>
      </c>
      <c r="AF411" s="136"/>
      <c r="AG411" s="338"/>
      <c r="AH411" s="338"/>
      <c r="AI411" s="339"/>
      <c r="AJ411" s="339"/>
      <c r="AK411" s="91" t="s">
        <v>86</v>
      </c>
      <c r="AL411" s="92"/>
      <c r="AM411" s="93"/>
      <c r="AN411" s="340"/>
      <c r="AO411" s="341"/>
      <c r="AP411" s="336"/>
      <c r="AQ411" s="342"/>
      <c r="AR411" s="343" t="s">
        <v>3987</v>
      </c>
      <c r="AS411" s="342"/>
      <c r="AT411" s="94">
        <v>8000</v>
      </c>
      <c r="AU411" s="341"/>
      <c r="AV411" s="136"/>
      <c r="AW411" s="339"/>
      <c r="AY411" s="30">
        <v>2750</v>
      </c>
      <c r="AZ411" s="31">
        <f t="shared" si="6"/>
        <v>0</v>
      </c>
    </row>
    <row r="412" spans="1:52" ht="12.75" customHeight="1">
      <c r="A412">
        <v>409</v>
      </c>
      <c r="B412" s="29" t="s">
        <v>6227</v>
      </c>
      <c r="C412" s="104" t="s">
        <v>3531</v>
      </c>
      <c r="D412" s="29" t="s">
        <v>3880</v>
      </c>
      <c r="E412" s="29" t="s">
        <v>3880</v>
      </c>
      <c r="F412" s="335" t="s">
        <v>5558</v>
      </c>
      <c r="G412" s="335"/>
      <c r="H412" s="335"/>
      <c r="I412" s="335"/>
      <c r="J412" s="335"/>
      <c r="K412" s="335"/>
      <c r="L412" s="335"/>
      <c r="M412" s="82" t="s">
        <v>3880</v>
      </c>
      <c r="N412" s="57">
        <v>2750</v>
      </c>
      <c r="O412" s="30">
        <v>2750</v>
      </c>
      <c r="P412" s="29" t="s">
        <v>3860</v>
      </c>
      <c r="Q412" s="29"/>
      <c r="R412" s="104" t="s">
        <v>3531</v>
      </c>
      <c r="S412" s="103" t="s">
        <v>4593</v>
      </c>
      <c r="T412" s="403">
        <v>-15065</v>
      </c>
      <c r="U412" s="403">
        <v>-7500</v>
      </c>
      <c r="V412" s="123" t="s">
        <v>1</v>
      </c>
      <c r="W412" s="336" t="s">
        <v>0</v>
      </c>
      <c r="X412" s="123"/>
      <c r="Y412" s="337"/>
      <c r="Z412" s="87"/>
      <c r="AA412" s="88" t="s">
        <v>4594</v>
      </c>
      <c r="AB412" s="88">
        <v>2.5</v>
      </c>
      <c r="AC412" s="135">
        <v>100</v>
      </c>
      <c r="AD412" s="90" t="s">
        <v>4545</v>
      </c>
      <c r="AE412" s="90">
        <v>2.5</v>
      </c>
      <c r="AF412" s="136"/>
      <c r="AG412" s="338"/>
      <c r="AH412" s="338"/>
      <c r="AI412" s="339"/>
      <c r="AJ412" s="339"/>
      <c r="AK412" s="91" t="s">
        <v>87</v>
      </c>
      <c r="AL412" s="92"/>
      <c r="AM412" s="93"/>
      <c r="AN412" s="340"/>
      <c r="AO412" s="341"/>
      <c r="AP412" s="336"/>
      <c r="AQ412" s="342"/>
      <c r="AR412" s="343" t="s">
        <v>3987</v>
      </c>
      <c r="AS412" s="342"/>
      <c r="AT412" s="94">
        <v>8000</v>
      </c>
      <c r="AU412" s="341"/>
      <c r="AV412" s="136"/>
      <c r="AW412" s="339"/>
      <c r="AY412" s="30">
        <v>2750</v>
      </c>
      <c r="AZ412" s="31">
        <f t="shared" si="6"/>
        <v>0</v>
      </c>
    </row>
    <row r="413" spans="1:52" ht="12.75" customHeight="1">
      <c r="A413">
        <v>410</v>
      </c>
      <c r="B413" s="29" t="s">
        <v>6228</v>
      </c>
      <c r="C413" s="104" t="s">
        <v>3686</v>
      </c>
      <c r="D413" s="29" t="s">
        <v>3880</v>
      </c>
      <c r="E413" s="29" t="s">
        <v>3880</v>
      </c>
      <c r="F413" s="335" t="s">
        <v>5560</v>
      </c>
      <c r="G413" s="335"/>
      <c r="H413" s="335"/>
      <c r="I413" s="335"/>
      <c r="J413" s="335"/>
      <c r="K413" s="335"/>
      <c r="L413" s="335"/>
      <c r="M413" s="82" t="s">
        <v>3880</v>
      </c>
      <c r="N413" s="57">
        <v>2750</v>
      </c>
      <c r="O413" s="30">
        <v>2750</v>
      </c>
      <c r="P413" s="29" t="s">
        <v>3860</v>
      </c>
      <c r="Q413" s="29"/>
      <c r="R413" s="104" t="s">
        <v>3686</v>
      </c>
      <c r="S413" s="103" t="s">
        <v>4595</v>
      </c>
      <c r="T413" s="403">
        <v>-15895</v>
      </c>
      <c r="U413" s="403">
        <v>-7500</v>
      </c>
      <c r="V413" s="123" t="s">
        <v>1</v>
      </c>
      <c r="W413" s="336" t="s">
        <v>0</v>
      </c>
      <c r="X413" s="123"/>
      <c r="Y413" s="337"/>
      <c r="Z413" s="87"/>
      <c r="AA413" s="88" t="s">
        <v>4594</v>
      </c>
      <c r="AB413" s="88">
        <v>2.5</v>
      </c>
      <c r="AC413" s="135">
        <v>100</v>
      </c>
      <c r="AD413" s="90" t="s">
        <v>4545</v>
      </c>
      <c r="AE413" s="90">
        <v>2.5</v>
      </c>
      <c r="AF413" s="136"/>
      <c r="AG413" s="338"/>
      <c r="AH413" s="338"/>
      <c r="AI413" s="339"/>
      <c r="AJ413" s="339"/>
      <c r="AK413" s="91" t="s">
        <v>86</v>
      </c>
      <c r="AL413" s="92"/>
      <c r="AM413" s="93"/>
      <c r="AN413" s="340"/>
      <c r="AO413" s="341"/>
      <c r="AP413" s="336"/>
      <c r="AQ413" s="342"/>
      <c r="AR413" s="343" t="s">
        <v>3987</v>
      </c>
      <c r="AS413" s="342"/>
      <c r="AT413" s="94">
        <v>8000</v>
      </c>
      <c r="AU413" s="341"/>
      <c r="AV413" s="136"/>
      <c r="AW413" s="339"/>
      <c r="AY413" s="30">
        <v>2750</v>
      </c>
      <c r="AZ413" s="31">
        <f t="shared" si="6"/>
        <v>0</v>
      </c>
    </row>
    <row r="414" spans="1:52" ht="12.75" customHeight="1">
      <c r="A414">
        <v>411</v>
      </c>
      <c r="B414" s="29" t="s">
        <v>6229</v>
      </c>
      <c r="C414" s="104" t="s">
        <v>3497</v>
      </c>
      <c r="D414" s="29" t="s">
        <v>3880</v>
      </c>
      <c r="E414" s="29" t="s">
        <v>3880</v>
      </c>
      <c r="F414" s="335" t="s">
        <v>5676</v>
      </c>
      <c r="G414" s="335"/>
      <c r="H414" s="335"/>
      <c r="I414" s="335"/>
      <c r="J414" s="335"/>
      <c r="K414" s="335"/>
      <c r="L414" s="335"/>
      <c r="M414" s="82" t="s">
        <v>3880</v>
      </c>
      <c r="N414" s="57">
        <v>2750</v>
      </c>
      <c r="O414" s="30">
        <v>2750</v>
      </c>
      <c r="P414" s="29" t="s">
        <v>3458</v>
      </c>
      <c r="Q414" s="29"/>
      <c r="R414" s="104" t="s">
        <v>3497</v>
      </c>
      <c r="S414" s="103" t="s">
        <v>4596</v>
      </c>
      <c r="T414" s="403">
        <v>-11160.76</v>
      </c>
      <c r="U414" s="403">
        <v>-1238.25</v>
      </c>
      <c r="V414" s="123" t="s">
        <v>1</v>
      </c>
      <c r="W414" s="336" t="s">
        <v>0</v>
      </c>
      <c r="X414" s="123"/>
      <c r="Y414" s="337"/>
      <c r="Z414" s="87"/>
      <c r="AA414" s="88" t="s">
        <v>212</v>
      </c>
      <c r="AB414" s="88">
        <v>2.5</v>
      </c>
      <c r="AC414" s="135">
        <v>100</v>
      </c>
      <c r="AD414" s="90" t="s">
        <v>4545</v>
      </c>
      <c r="AE414" s="90">
        <v>2.5</v>
      </c>
      <c r="AF414" s="136"/>
      <c r="AG414" s="338"/>
      <c r="AH414" s="338"/>
      <c r="AI414" s="339"/>
      <c r="AJ414" s="339"/>
      <c r="AK414" s="91" t="s">
        <v>84</v>
      </c>
      <c r="AL414" s="92"/>
      <c r="AM414" s="93"/>
      <c r="AN414" s="340"/>
      <c r="AO414" s="341"/>
      <c r="AP414" s="336"/>
      <c r="AQ414" s="342"/>
      <c r="AR414" s="343" t="s">
        <v>3987</v>
      </c>
      <c r="AS414" s="342"/>
      <c r="AT414" s="94">
        <v>8000</v>
      </c>
      <c r="AU414" s="341"/>
      <c r="AV414" s="136"/>
      <c r="AW414" s="339"/>
      <c r="AY414" s="30">
        <v>2750</v>
      </c>
      <c r="AZ414" s="31">
        <f t="shared" si="6"/>
        <v>0</v>
      </c>
    </row>
    <row r="415" spans="1:52" ht="12.75" customHeight="1">
      <c r="A415">
        <v>412</v>
      </c>
      <c r="B415" s="29" t="s">
        <v>6230</v>
      </c>
      <c r="C415" s="104" t="s">
        <v>4597</v>
      </c>
      <c r="D415" s="29" t="s">
        <v>3880</v>
      </c>
      <c r="E415" s="29" t="s">
        <v>3880</v>
      </c>
      <c r="F415" s="335" t="s">
        <v>5679</v>
      </c>
      <c r="G415" s="335"/>
      <c r="H415" s="335"/>
      <c r="I415" s="335"/>
      <c r="J415" s="335"/>
      <c r="K415" s="335"/>
      <c r="L415" s="335"/>
      <c r="M415" s="82" t="s">
        <v>3880</v>
      </c>
      <c r="N415" s="57">
        <v>2750</v>
      </c>
      <c r="O415" s="30">
        <v>2750</v>
      </c>
      <c r="P415" s="29" t="s">
        <v>3458</v>
      </c>
      <c r="Q415" s="29"/>
      <c r="R415" s="104" t="s">
        <v>4597</v>
      </c>
      <c r="S415" s="103" t="s">
        <v>4598</v>
      </c>
      <c r="T415" s="403">
        <v>-12019.28</v>
      </c>
      <c r="U415" s="403">
        <v>-1733.55</v>
      </c>
      <c r="V415" s="123" t="s">
        <v>1</v>
      </c>
      <c r="W415" s="336" t="s">
        <v>0</v>
      </c>
      <c r="X415" s="123"/>
      <c r="Y415" s="337"/>
      <c r="Z415" s="87"/>
      <c r="AA415" s="88" t="s">
        <v>212</v>
      </c>
      <c r="AB415" s="88">
        <v>2.5</v>
      </c>
      <c r="AC415" s="135">
        <v>100</v>
      </c>
      <c r="AD415" s="90" t="s">
        <v>4545</v>
      </c>
      <c r="AE415" s="90">
        <v>2.5</v>
      </c>
      <c r="AF415" s="136"/>
      <c r="AG415" s="338"/>
      <c r="AH415" s="338"/>
      <c r="AI415" s="339"/>
      <c r="AJ415" s="339"/>
      <c r="AK415" s="91" t="s">
        <v>83</v>
      </c>
      <c r="AL415" s="92"/>
      <c r="AM415" s="93"/>
      <c r="AN415" s="340"/>
      <c r="AO415" s="341"/>
      <c r="AP415" s="336"/>
      <c r="AQ415" s="342"/>
      <c r="AR415" s="343" t="s">
        <v>3987</v>
      </c>
      <c r="AS415" s="342"/>
      <c r="AT415" s="94">
        <v>8000</v>
      </c>
      <c r="AU415" s="341"/>
      <c r="AV415" s="136"/>
      <c r="AW415" s="339"/>
      <c r="AY415" s="30">
        <v>2750</v>
      </c>
      <c r="AZ415" s="31">
        <f t="shared" si="6"/>
        <v>0</v>
      </c>
    </row>
    <row r="416" spans="1:52" ht="12.75" customHeight="1">
      <c r="A416">
        <v>413</v>
      </c>
      <c r="B416" s="29" t="s">
        <v>6231</v>
      </c>
      <c r="C416" s="104" t="s">
        <v>3532</v>
      </c>
      <c r="D416" s="29" t="s">
        <v>3880</v>
      </c>
      <c r="E416" s="29" t="s">
        <v>3880</v>
      </c>
      <c r="F416" s="335" t="s">
        <v>5675</v>
      </c>
      <c r="G416" s="335"/>
      <c r="H416" s="335"/>
      <c r="I416" s="335"/>
      <c r="J416" s="335"/>
      <c r="K416" s="335"/>
      <c r="L416" s="335"/>
      <c r="M416" s="82" t="s">
        <v>3880</v>
      </c>
      <c r="N416" s="57">
        <v>2750</v>
      </c>
      <c r="O416" s="30">
        <v>2750</v>
      </c>
      <c r="P416" s="29" t="s">
        <v>3457</v>
      </c>
      <c r="Q416" s="29"/>
      <c r="R416" s="104" t="s">
        <v>3532</v>
      </c>
      <c r="S416" s="103" t="s">
        <v>4599</v>
      </c>
      <c r="T416" s="403">
        <v>-15480</v>
      </c>
      <c r="U416" s="403">
        <v>-8000</v>
      </c>
      <c r="V416" s="123" t="s">
        <v>1</v>
      </c>
      <c r="W416" s="336" t="s">
        <v>0</v>
      </c>
      <c r="X416" s="123"/>
      <c r="Y416" s="337"/>
      <c r="Z416" s="87"/>
      <c r="AA416" s="88" t="s">
        <v>4600</v>
      </c>
      <c r="AB416" s="88">
        <v>2.5</v>
      </c>
      <c r="AC416" s="135">
        <v>100</v>
      </c>
      <c r="AD416" s="90" t="s">
        <v>4545</v>
      </c>
      <c r="AE416" s="90">
        <v>2.5</v>
      </c>
      <c r="AF416" s="136"/>
      <c r="AG416" s="338"/>
      <c r="AH416" s="338"/>
      <c r="AI416" s="339"/>
      <c r="AJ416" s="339"/>
      <c r="AK416" s="91" t="s">
        <v>84</v>
      </c>
      <c r="AL416" s="92"/>
      <c r="AM416" s="93"/>
      <c r="AN416" s="340"/>
      <c r="AO416" s="341"/>
      <c r="AP416" s="336"/>
      <c r="AQ416" s="342"/>
      <c r="AR416" s="343" t="s">
        <v>3987</v>
      </c>
      <c r="AS416" s="342"/>
      <c r="AT416" s="94">
        <v>8000</v>
      </c>
      <c r="AU416" s="341"/>
      <c r="AV416" s="136"/>
      <c r="AW416" s="339"/>
      <c r="AY416" s="30">
        <v>2750</v>
      </c>
      <c r="AZ416" s="31">
        <f t="shared" si="6"/>
        <v>0</v>
      </c>
    </row>
    <row r="417" spans="1:52" ht="12.75" customHeight="1">
      <c r="A417">
        <v>414</v>
      </c>
      <c r="B417" s="29" t="s">
        <v>6232</v>
      </c>
      <c r="C417" s="104" t="s">
        <v>3527</v>
      </c>
      <c r="D417" s="29" t="s">
        <v>3880</v>
      </c>
      <c r="E417" s="29" t="s">
        <v>3880</v>
      </c>
      <c r="F417" s="335" t="s">
        <v>5677</v>
      </c>
      <c r="G417" s="335"/>
      <c r="H417" s="335"/>
      <c r="I417" s="335"/>
      <c r="J417" s="335"/>
      <c r="K417" s="335"/>
      <c r="L417" s="335"/>
      <c r="M417" s="82" t="s">
        <v>3880</v>
      </c>
      <c r="N417" s="57">
        <v>2750</v>
      </c>
      <c r="O417" s="30">
        <v>2750</v>
      </c>
      <c r="P417" s="29" t="s">
        <v>3457</v>
      </c>
      <c r="Q417" s="29"/>
      <c r="R417" s="104" t="s">
        <v>3527</v>
      </c>
      <c r="S417" s="103" t="s">
        <v>4601</v>
      </c>
      <c r="T417" s="403">
        <v>-16310</v>
      </c>
      <c r="U417" s="403">
        <v>-8000</v>
      </c>
      <c r="V417" s="123" t="s">
        <v>1</v>
      </c>
      <c r="W417" s="336" t="s">
        <v>0</v>
      </c>
      <c r="X417" s="123"/>
      <c r="Y417" s="337"/>
      <c r="Z417" s="87"/>
      <c r="AA417" s="88" t="s">
        <v>4600</v>
      </c>
      <c r="AB417" s="88">
        <v>2.5</v>
      </c>
      <c r="AC417" s="135">
        <v>100</v>
      </c>
      <c r="AD417" s="90" t="s">
        <v>4545</v>
      </c>
      <c r="AE417" s="90">
        <v>2.5</v>
      </c>
      <c r="AF417" s="136"/>
      <c r="AG417" s="338"/>
      <c r="AH417" s="338"/>
      <c r="AI417" s="339"/>
      <c r="AJ417" s="339"/>
      <c r="AK417" s="91" t="s">
        <v>83</v>
      </c>
      <c r="AL417" s="92"/>
      <c r="AM417" s="93"/>
      <c r="AN417" s="340"/>
      <c r="AO417" s="341"/>
      <c r="AP417" s="336"/>
      <c r="AQ417" s="342"/>
      <c r="AR417" s="343" t="s">
        <v>3987</v>
      </c>
      <c r="AS417" s="342"/>
      <c r="AT417" s="94">
        <v>8000</v>
      </c>
      <c r="AU417" s="341"/>
      <c r="AV417" s="136"/>
      <c r="AW417" s="339"/>
      <c r="AY417" s="30">
        <v>2750</v>
      </c>
      <c r="AZ417" s="31">
        <f t="shared" si="6"/>
        <v>0</v>
      </c>
    </row>
    <row r="418" spans="1:52" ht="12.75" customHeight="1">
      <c r="A418">
        <v>415</v>
      </c>
      <c r="B418" s="29" t="s">
        <v>6233</v>
      </c>
      <c r="C418" s="104" t="s">
        <v>3628</v>
      </c>
      <c r="D418" s="29" t="s">
        <v>3880</v>
      </c>
      <c r="E418" s="29" t="s">
        <v>3880</v>
      </c>
      <c r="F418" s="335" t="s">
        <v>5682</v>
      </c>
      <c r="G418" s="335"/>
      <c r="H418" s="335"/>
      <c r="I418" s="335"/>
      <c r="J418" s="335"/>
      <c r="K418" s="335"/>
      <c r="L418" s="335"/>
      <c r="M418" s="82" t="s">
        <v>3880</v>
      </c>
      <c r="N418" s="57">
        <v>2750</v>
      </c>
      <c r="O418" s="30">
        <v>2750</v>
      </c>
      <c r="P418" s="29" t="s">
        <v>3860</v>
      </c>
      <c r="Q418" s="29"/>
      <c r="R418" s="104" t="s">
        <v>3628</v>
      </c>
      <c r="S418" s="103" t="s">
        <v>4602</v>
      </c>
      <c r="T418" s="403">
        <v>-10302.24</v>
      </c>
      <c r="U418" s="403">
        <v>1238.25</v>
      </c>
      <c r="V418" s="123" t="s">
        <v>1</v>
      </c>
      <c r="W418" s="336" t="s">
        <v>0</v>
      </c>
      <c r="X418" s="123"/>
      <c r="Y418" s="337"/>
      <c r="Z418" s="87"/>
      <c r="AA418" s="88" t="s">
        <v>207</v>
      </c>
      <c r="AB418" s="88">
        <v>2.5</v>
      </c>
      <c r="AC418" s="135">
        <v>100</v>
      </c>
      <c r="AD418" s="90" t="s">
        <v>4545</v>
      </c>
      <c r="AE418" s="90">
        <v>2.5</v>
      </c>
      <c r="AF418" s="136"/>
      <c r="AG418" s="338"/>
      <c r="AH418" s="338"/>
      <c r="AI418" s="339"/>
      <c r="AJ418" s="339"/>
      <c r="AK418" s="91" t="s">
        <v>106</v>
      </c>
      <c r="AL418" s="92"/>
      <c r="AM418" s="93"/>
      <c r="AN418" s="340"/>
      <c r="AO418" s="341"/>
      <c r="AP418" s="336"/>
      <c r="AQ418" s="342"/>
      <c r="AR418" s="343" t="s">
        <v>3987</v>
      </c>
      <c r="AS418" s="342"/>
      <c r="AT418" s="94">
        <v>8000</v>
      </c>
      <c r="AU418" s="341"/>
      <c r="AV418" s="136"/>
      <c r="AW418" s="339"/>
      <c r="AY418" s="30">
        <v>2750</v>
      </c>
      <c r="AZ418" s="31">
        <f t="shared" si="6"/>
        <v>0</v>
      </c>
    </row>
    <row r="419" spans="1:52" ht="12.75" customHeight="1">
      <c r="A419">
        <v>416</v>
      </c>
      <c r="B419" s="29" t="s">
        <v>6234</v>
      </c>
      <c r="C419" s="104" t="s">
        <v>4603</v>
      </c>
      <c r="D419" s="29" t="s">
        <v>3880</v>
      </c>
      <c r="E419" s="29" t="s">
        <v>3880</v>
      </c>
      <c r="F419" s="335" t="s">
        <v>5684</v>
      </c>
      <c r="G419" s="335"/>
      <c r="H419" s="335"/>
      <c r="I419" s="335"/>
      <c r="J419" s="335"/>
      <c r="K419" s="335"/>
      <c r="L419" s="335"/>
      <c r="M419" s="82" t="s">
        <v>3880</v>
      </c>
      <c r="N419" s="57">
        <v>2750</v>
      </c>
      <c r="O419" s="30">
        <v>2750</v>
      </c>
      <c r="P419" s="29" t="s">
        <v>3860</v>
      </c>
      <c r="Q419" s="29"/>
      <c r="R419" s="104" t="s">
        <v>4603</v>
      </c>
      <c r="S419" s="103" t="s">
        <v>4604</v>
      </c>
      <c r="T419" s="403">
        <v>-11160.76</v>
      </c>
      <c r="U419" s="403">
        <v>742.95</v>
      </c>
      <c r="V419" s="123" t="s">
        <v>1</v>
      </c>
      <c r="W419" s="336" t="s">
        <v>0</v>
      </c>
      <c r="X419" s="123"/>
      <c r="Y419" s="337"/>
      <c r="Z419" s="87"/>
      <c r="AA419" s="88" t="s">
        <v>207</v>
      </c>
      <c r="AB419" s="88">
        <v>2.5</v>
      </c>
      <c r="AC419" s="135">
        <v>100</v>
      </c>
      <c r="AD419" s="90" t="s">
        <v>4545</v>
      </c>
      <c r="AE419" s="90">
        <v>2.5</v>
      </c>
      <c r="AF419" s="136"/>
      <c r="AG419" s="338"/>
      <c r="AH419" s="338"/>
      <c r="AI419" s="339"/>
      <c r="AJ419" s="339"/>
      <c r="AK419" s="91" t="s">
        <v>105</v>
      </c>
      <c r="AL419" s="92"/>
      <c r="AM419" s="93"/>
      <c r="AN419" s="340"/>
      <c r="AO419" s="341"/>
      <c r="AP419" s="336"/>
      <c r="AQ419" s="342"/>
      <c r="AR419" s="343" t="s">
        <v>3987</v>
      </c>
      <c r="AS419" s="342"/>
      <c r="AT419" s="94">
        <v>8000</v>
      </c>
      <c r="AU419" s="341"/>
      <c r="AV419" s="136"/>
      <c r="AW419" s="339"/>
      <c r="AY419" s="30">
        <v>2750</v>
      </c>
      <c r="AZ419" s="31">
        <f t="shared" si="6"/>
        <v>0</v>
      </c>
    </row>
    <row r="420" spans="1:52" ht="12.75" customHeight="1">
      <c r="A420">
        <v>417</v>
      </c>
      <c r="B420" s="29" t="s">
        <v>6235</v>
      </c>
      <c r="C420" s="104" t="s">
        <v>3682</v>
      </c>
      <c r="D420" s="29" t="s">
        <v>3880</v>
      </c>
      <c r="E420" s="29" t="s">
        <v>3880</v>
      </c>
      <c r="F420" s="335" t="s">
        <v>5680</v>
      </c>
      <c r="G420" s="335"/>
      <c r="H420" s="335"/>
      <c r="I420" s="335"/>
      <c r="J420" s="335"/>
      <c r="K420" s="335"/>
      <c r="L420" s="335"/>
      <c r="M420" s="82" t="s">
        <v>3880</v>
      </c>
      <c r="N420" s="57">
        <v>2750</v>
      </c>
      <c r="O420" s="30">
        <v>2750</v>
      </c>
      <c r="P420" s="29" t="s">
        <v>3456</v>
      </c>
      <c r="Q420" s="29"/>
      <c r="R420" s="104" t="s">
        <v>3682</v>
      </c>
      <c r="S420" s="103" t="s">
        <v>4605</v>
      </c>
      <c r="T420" s="403">
        <v>-15065</v>
      </c>
      <c r="U420" s="403">
        <v>-8500</v>
      </c>
      <c r="V420" s="123" t="s">
        <v>1</v>
      </c>
      <c r="W420" s="336" t="s">
        <v>0</v>
      </c>
      <c r="X420" s="123"/>
      <c r="Y420" s="337"/>
      <c r="Z420" s="87"/>
      <c r="AA420" s="88" t="s">
        <v>4606</v>
      </c>
      <c r="AB420" s="88">
        <v>2.5</v>
      </c>
      <c r="AC420" s="135">
        <v>100</v>
      </c>
      <c r="AD420" s="90" t="s">
        <v>4545</v>
      </c>
      <c r="AE420" s="90">
        <v>2.5</v>
      </c>
      <c r="AF420" s="136"/>
      <c r="AG420" s="338"/>
      <c r="AH420" s="338"/>
      <c r="AI420" s="339"/>
      <c r="AJ420" s="339"/>
      <c r="AK420" s="91" t="s">
        <v>106</v>
      </c>
      <c r="AL420" s="92"/>
      <c r="AM420" s="93"/>
      <c r="AN420" s="340"/>
      <c r="AO420" s="341"/>
      <c r="AP420" s="336"/>
      <c r="AQ420" s="342"/>
      <c r="AR420" s="343" t="s">
        <v>3987</v>
      </c>
      <c r="AS420" s="342"/>
      <c r="AT420" s="94">
        <v>8000</v>
      </c>
      <c r="AU420" s="341"/>
      <c r="AV420" s="136"/>
      <c r="AW420" s="339"/>
      <c r="AY420" s="30">
        <v>2750</v>
      </c>
      <c r="AZ420" s="31">
        <f t="shared" si="6"/>
        <v>0</v>
      </c>
    </row>
    <row r="421" spans="1:52" ht="12.75" customHeight="1">
      <c r="A421">
        <v>418</v>
      </c>
      <c r="B421" s="29" t="s">
        <v>6236</v>
      </c>
      <c r="C421" s="104" t="s">
        <v>3683</v>
      </c>
      <c r="D421" s="29" t="s">
        <v>3880</v>
      </c>
      <c r="E421" s="29" t="s">
        <v>3880</v>
      </c>
      <c r="F421" s="335" t="s">
        <v>5683</v>
      </c>
      <c r="G421" s="335"/>
      <c r="H421" s="335"/>
      <c r="I421" s="335"/>
      <c r="J421" s="335"/>
      <c r="K421" s="335"/>
      <c r="L421" s="335"/>
      <c r="M421" s="82" t="s">
        <v>3880</v>
      </c>
      <c r="N421" s="57">
        <v>2750</v>
      </c>
      <c r="O421" s="30">
        <v>2750</v>
      </c>
      <c r="P421" s="29" t="s">
        <v>3456</v>
      </c>
      <c r="Q421" s="29"/>
      <c r="R421" s="104" t="s">
        <v>3683</v>
      </c>
      <c r="S421" s="103" t="s">
        <v>4607</v>
      </c>
      <c r="T421" s="403">
        <v>-15895</v>
      </c>
      <c r="U421" s="403">
        <v>-8500</v>
      </c>
      <c r="V421" s="123" t="s">
        <v>1</v>
      </c>
      <c r="W421" s="336" t="s">
        <v>0</v>
      </c>
      <c r="X421" s="123"/>
      <c r="Y421" s="337"/>
      <c r="Z421" s="87"/>
      <c r="AA421" s="88" t="s">
        <v>4606</v>
      </c>
      <c r="AB421" s="88">
        <v>2.5</v>
      </c>
      <c r="AC421" s="135">
        <v>100</v>
      </c>
      <c r="AD421" s="90" t="s">
        <v>4545</v>
      </c>
      <c r="AE421" s="90">
        <v>2.5</v>
      </c>
      <c r="AF421" s="136"/>
      <c r="AG421" s="338"/>
      <c r="AH421" s="338"/>
      <c r="AI421" s="339"/>
      <c r="AJ421" s="339"/>
      <c r="AK421" s="91" t="s">
        <v>105</v>
      </c>
      <c r="AL421" s="92"/>
      <c r="AM421" s="93"/>
      <c r="AN421" s="340"/>
      <c r="AO421" s="341"/>
      <c r="AP421" s="336"/>
      <c r="AQ421" s="342"/>
      <c r="AR421" s="343" t="s">
        <v>3987</v>
      </c>
      <c r="AS421" s="342"/>
      <c r="AT421" s="94">
        <v>8000</v>
      </c>
      <c r="AU421" s="341"/>
      <c r="AV421" s="136"/>
      <c r="AW421" s="339"/>
      <c r="AY421" s="30">
        <v>2750</v>
      </c>
      <c r="AZ421" s="31">
        <f t="shared" si="6"/>
        <v>0</v>
      </c>
    </row>
    <row r="422" spans="1:52" ht="12.75" customHeight="1">
      <c r="A422">
        <v>419</v>
      </c>
      <c r="B422" s="29" t="s">
        <v>6237</v>
      </c>
      <c r="C422" s="104" t="s">
        <v>4608</v>
      </c>
      <c r="D422" s="29" t="s">
        <v>1659</v>
      </c>
      <c r="E422" s="29" t="s">
        <v>2166</v>
      </c>
      <c r="F422" s="335" t="s">
        <v>5749</v>
      </c>
      <c r="G422" s="344" t="s">
        <v>5755</v>
      </c>
      <c r="H422" s="344"/>
      <c r="I422" s="344"/>
      <c r="J422" s="344"/>
      <c r="K422" s="344"/>
      <c r="L422" s="335"/>
      <c r="M422" s="82">
        <v>14000.000000000002</v>
      </c>
      <c r="N422" s="57">
        <v>2750</v>
      </c>
      <c r="O422" s="30">
        <v>16750</v>
      </c>
      <c r="P422" s="29" t="s">
        <v>9187</v>
      </c>
      <c r="Q422" s="29"/>
      <c r="R422" s="104" t="s">
        <v>4608</v>
      </c>
      <c r="S422" s="103" t="s">
        <v>4609</v>
      </c>
      <c r="T422" s="403">
        <v>-11160.76</v>
      </c>
      <c r="U422" s="403">
        <v>-4210.05</v>
      </c>
      <c r="V422" s="123" t="s">
        <v>1</v>
      </c>
      <c r="W422" s="336" t="s">
        <v>0</v>
      </c>
      <c r="X422" s="123"/>
      <c r="Y422" s="337"/>
      <c r="Z422" s="87">
        <v>1</v>
      </c>
      <c r="AA422" s="88" t="s">
        <v>204</v>
      </c>
      <c r="AB422" s="88">
        <v>2.5</v>
      </c>
      <c r="AC422" s="135">
        <v>100</v>
      </c>
      <c r="AD422" s="90" t="s">
        <v>4545</v>
      </c>
      <c r="AE422" s="90">
        <v>2.5</v>
      </c>
      <c r="AF422" s="136"/>
      <c r="AG422" s="338"/>
      <c r="AH422" s="338"/>
      <c r="AI422" s="339"/>
      <c r="AJ422" s="339"/>
      <c r="AK422" s="91" t="s">
        <v>27</v>
      </c>
      <c r="AL422" s="92"/>
      <c r="AM422" s="93"/>
      <c r="AN422" s="340"/>
      <c r="AO422" s="341"/>
      <c r="AP422" s="336"/>
      <c r="AQ422" s="342"/>
      <c r="AR422" s="343" t="s">
        <v>3987</v>
      </c>
      <c r="AS422" s="342"/>
      <c r="AT422" s="94">
        <v>8000</v>
      </c>
      <c r="AU422" s="341"/>
      <c r="AV422" s="136"/>
      <c r="AW422" s="339"/>
      <c r="AY422" s="30">
        <v>16750</v>
      </c>
      <c r="AZ422" s="31">
        <f t="shared" si="6"/>
        <v>0</v>
      </c>
    </row>
    <row r="423" spans="1:52" ht="12.75" customHeight="1">
      <c r="A423">
        <v>420</v>
      </c>
      <c r="B423" s="29" t="s">
        <v>6238</v>
      </c>
      <c r="C423" s="104" t="s">
        <v>3498</v>
      </c>
      <c r="D423" s="29" t="s">
        <v>1657</v>
      </c>
      <c r="E423" s="29" t="s">
        <v>2168</v>
      </c>
      <c r="F423" s="335" t="s">
        <v>5750</v>
      </c>
      <c r="G423" s="344" t="s">
        <v>5751</v>
      </c>
      <c r="H423" s="344"/>
      <c r="I423" s="344"/>
      <c r="J423" s="344"/>
      <c r="K423" s="344"/>
      <c r="L423" s="335"/>
      <c r="M423" s="82">
        <v>14000.000000000002</v>
      </c>
      <c r="N423" s="57">
        <v>2750</v>
      </c>
      <c r="O423" s="30">
        <v>16750</v>
      </c>
      <c r="P423" s="29" t="s">
        <v>9187</v>
      </c>
      <c r="Q423" s="29"/>
      <c r="R423" s="104" t="s">
        <v>3498</v>
      </c>
      <c r="S423" s="103" t="s">
        <v>4610</v>
      </c>
      <c r="T423" s="403">
        <v>-11160.76</v>
      </c>
      <c r="U423" s="403">
        <v>-3219.45</v>
      </c>
      <c r="V423" s="123" t="s">
        <v>1</v>
      </c>
      <c r="W423" s="336" t="s">
        <v>0</v>
      </c>
      <c r="X423" s="123"/>
      <c r="Y423" s="337"/>
      <c r="Z423" s="87">
        <v>1</v>
      </c>
      <c r="AA423" s="88" t="s">
        <v>204</v>
      </c>
      <c r="AB423" s="88">
        <v>2.5</v>
      </c>
      <c r="AC423" s="135">
        <v>100</v>
      </c>
      <c r="AD423" s="90" t="s">
        <v>4545</v>
      </c>
      <c r="AE423" s="90">
        <v>2.5</v>
      </c>
      <c r="AF423" s="136"/>
      <c r="AG423" s="338"/>
      <c r="AH423" s="338"/>
      <c r="AI423" s="339"/>
      <c r="AJ423" s="339"/>
      <c r="AK423" s="91" t="s">
        <v>26</v>
      </c>
      <c r="AL423" s="92"/>
      <c r="AM423" s="93"/>
      <c r="AN423" s="340"/>
      <c r="AO423" s="341"/>
      <c r="AP423" s="336"/>
      <c r="AQ423" s="342"/>
      <c r="AR423" s="343" t="s">
        <v>3987</v>
      </c>
      <c r="AS423" s="342"/>
      <c r="AT423" s="94">
        <v>8000</v>
      </c>
      <c r="AU423" s="341"/>
      <c r="AV423" s="136"/>
      <c r="AW423" s="339"/>
      <c r="AY423" s="30">
        <v>16750</v>
      </c>
      <c r="AZ423" s="31">
        <f t="shared" si="6"/>
        <v>0</v>
      </c>
    </row>
    <row r="424" spans="1:52" ht="12.75" customHeight="1">
      <c r="A424">
        <v>421</v>
      </c>
      <c r="B424" s="29" t="s">
        <v>6239</v>
      </c>
      <c r="C424" s="104" t="s">
        <v>173</v>
      </c>
      <c r="D424" s="29" t="s">
        <v>1534</v>
      </c>
      <c r="E424" s="29" t="s">
        <v>2291</v>
      </c>
      <c r="F424" s="335" t="s">
        <v>5754</v>
      </c>
      <c r="G424" s="344" t="s">
        <v>5756</v>
      </c>
      <c r="H424" s="344"/>
      <c r="I424" s="344"/>
      <c r="J424" s="344"/>
      <c r="K424" s="344"/>
      <c r="L424" s="335"/>
      <c r="M424" s="82">
        <v>14000.000000000002</v>
      </c>
      <c r="N424" s="57">
        <v>2750</v>
      </c>
      <c r="O424" s="30">
        <v>16750</v>
      </c>
      <c r="P424" s="29" t="s">
        <v>9171</v>
      </c>
      <c r="Q424" s="29"/>
      <c r="R424" s="104" t="s">
        <v>173</v>
      </c>
      <c r="S424" s="103" t="s">
        <v>4611</v>
      </c>
      <c r="T424" s="403">
        <v>-15480</v>
      </c>
      <c r="U424" s="403">
        <v>-9000</v>
      </c>
      <c r="V424" s="123" t="s">
        <v>1</v>
      </c>
      <c r="W424" s="336" t="s">
        <v>0</v>
      </c>
      <c r="X424" s="123"/>
      <c r="Y424" s="337"/>
      <c r="Z424" s="87">
        <v>1</v>
      </c>
      <c r="AA424" s="88" t="s">
        <v>4612</v>
      </c>
      <c r="AB424" s="88">
        <v>2.5</v>
      </c>
      <c r="AC424" s="135">
        <v>100</v>
      </c>
      <c r="AD424" s="90" t="s">
        <v>4545</v>
      </c>
      <c r="AE424" s="90">
        <v>2.5</v>
      </c>
      <c r="AF424" s="136"/>
      <c r="AG424" s="338"/>
      <c r="AH424" s="338"/>
      <c r="AI424" s="339"/>
      <c r="AJ424" s="339"/>
      <c r="AK424" s="91" t="s">
        <v>27</v>
      </c>
      <c r="AL424" s="92"/>
      <c r="AM424" s="93"/>
      <c r="AN424" s="340"/>
      <c r="AO424" s="341"/>
      <c r="AP424" s="336"/>
      <c r="AQ424" s="342"/>
      <c r="AR424" s="343" t="s">
        <v>3987</v>
      </c>
      <c r="AS424" s="342"/>
      <c r="AT424" s="94">
        <v>8000</v>
      </c>
      <c r="AU424" s="341"/>
      <c r="AV424" s="136"/>
      <c r="AW424" s="339"/>
      <c r="AY424" s="30">
        <v>16750</v>
      </c>
      <c r="AZ424" s="31">
        <f t="shared" si="6"/>
        <v>0</v>
      </c>
    </row>
    <row r="425" spans="1:52" ht="12.75" customHeight="1">
      <c r="A425">
        <v>422</v>
      </c>
      <c r="B425" s="29" t="s">
        <v>6240</v>
      </c>
      <c r="C425" s="104" t="s">
        <v>170</v>
      </c>
      <c r="D425" s="29" t="s">
        <v>1535</v>
      </c>
      <c r="E425" s="29" t="s">
        <v>2290</v>
      </c>
      <c r="F425" s="335" t="s">
        <v>5753</v>
      </c>
      <c r="G425" s="344" t="s">
        <v>5752</v>
      </c>
      <c r="H425" s="344"/>
      <c r="I425" s="344"/>
      <c r="J425" s="344"/>
      <c r="K425" s="344"/>
      <c r="L425" s="335"/>
      <c r="M425" s="82">
        <v>14000.000000000002</v>
      </c>
      <c r="N425" s="57">
        <v>2750</v>
      </c>
      <c r="O425" s="30">
        <v>16750</v>
      </c>
      <c r="P425" s="29" t="s">
        <v>9171</v>
      </c>
      <c r="Q425" s="29"/>
      <c r="R425" s="104" t="s">
        <v>170</v>
      </c>
      <c r="S425" s="103" t="s">
        <v>4613</v>
      </c>
      <c r="T425" s="403">
        <v>-16310</v>
      </c>
      <c r="U425" s="403">
        <v>-9000</v>
      </c>
      <c r="V425" s="123" t="s">
        <v>1</v>
      </c>
      <c r="W425" s="336" t="s">
        <v>0</v>
      </c>
      <c r="X425" s="123"/>
      <c r="Y425" s="337"/>
      <c r="Z425" s="87">
        <v>1</v>
      </c>
      <c r="AA425" s="88" t="s">
        <v>4612</v>
      </c>
      <c r="AB425" s="88">
        <v>2.5</v>
      </c>
      <c r="AC425" s="135">
        <v>100</v>
      </c>
      <c r="AD425" s="90" t="s">
        <v>4545</v>
      </c>
      <c r="AE425" s="90">
        <v>2.5</v>
      </c>
      <c r="AF425" s="136"/>
      <c r="AG425" s="338"/>
      <c r="AH425" s="338"/>
      <c r="AI425" s="339"/>
      <c r="AJ425" s="339"/>
      <c r="AK425" s="91" t="s">
        <v>26</v>
      </c>
      <c r="AL425" s="92"/>
      <c r="AM425" s="93"/>
      <c r="AN425" s="340"/>
      <c r="AO425" s="341"/>
      <c r="AP425" s="336"/>
      <c r="AQ425" s="342"/>
      <c r="AR425" s="343" t="s">
        <v>3987</v>
      </c>
      <c r="AS425" s="342"/>
      <c r="AT425" s="94">
        <v>8000</v>
      </c>
      <c r="AU425" s="341"/>
      <c r="AV425" s="136"/>
      <c r="AW425" s="339"/>
      <c r="AY425" s="30">
        <v>16750</v>
      </c>
      <c r="AZ425" s="31">
        <f t="shared" si="6"/>
        <v>0</v>
      </c>
    </row>
    <row r="426" spans="1:52" ht="12.75" customHeight="1">
      <c r="A426">
        <v>423</v>
      </c>
      <c r="B426" s="29" t="s">
        <v>6241</v>
      </c>
      <c r="C426" s="104" t="s">
        <v>4614</v>
      </c>
      <c r="D426" s="29" t="s">
        <v>1608</v>
      </c>
      <c r="E426" s="29" t="s">
        <v>2217</v>
      </c>
      <c r="F426" s="335" t="s">
        <v>5790</v>
      </c>
      <c r="G426" s="344" t="s">
        <v>5796</v>
      </c>
      <c r="H426" s="344"/>
      <c r="I426" s="344"/>
      <c r="J426" s="344"/>
      <c r="K426" s="344"/>
      <c r="L426" s="335"/>
      <c r="M426" s="82">
        <v>14000.000000000002</v>
      </c>
      <c r="N426" s="57">
        <v>2750</v>
      </c>
      <c r="O426" s="30">
        <v>16750</v>
      </c>
      <c r="P426" s="29" t="s">
        <v>9169</v>
      </c>
      <c r="Q426" s="29"/>
      <c r="R426" s="104" t="s">
        <v>4614</v>
      </c>
      <c r="S426" s="103" t="s">
        <v>4615</v>
      </c>
      <c r="T426" s="403">
        <v>-15480</v>
      </c>
      <c r="U426" s="403">
        <v>1000</v>
      </c>
      <c r="V426" s="123" t="s">
        <v>1</v>
      </c>
      <c r="W426" s="336" t="s">
        <v>0</v>
      </c>
      <c r="X426" s="123"/>
      <c r="Y426" s="337"/>
      <c r="Z426" s="87">
        <v>1</v>
      </c>
      <c r="AA426" s="88" t="s">
        <v>201</v>
      </c>
      <c r="AB426" s="88">
        <v>2.5</v>
      </c>
      <c r="AC426" s="135">
        <v>100</v>
      </c>
      <c r="AD426" s="90" t="s">
        <v>4545</v>
      </c>
      <c r="AE426" s="90">
        <v>2.5</v>
      </c>
      <c r="AF426" s="136"/>
      <c r="AG426" s="338"/>
      <c r="AH426" s="338"/>
      <c r="AI426" s="339"/>
      <c r="AJ426" s="339"/>
      <c r="AK426" s="91" t="s">
        <v>101</v>
      </c>
      <c r="AL426" s="92"/>
      <c r="AM426" s="93"/>
      <c r="AN426" s="340"/>
      <c r="AO426" s="341"/>
      <c r="AP426" s="336"/>
      <c r="AQ426" s="342"/>
      <c r="AR426" s="343" t="s">
        <v>3987</v>
      </c>
      <c r="AS426" s="342"/>
      <c r="AT426" s="94">
        <v>8000</v>
      </c>
      <c r="AU426" s="341"/>
      <c r="AV426" s="136"/>
      <c r="AW426" s="339"/>
      <c r="AY426" s="30">
        <v>16750</v>
      </c>
      <c r="AZ426" s="31">
        <f t="shared" si="6"/>
        <v>0</v>
      </c>
    </row>
    <row r="427" spans="1:52" ht="12.75" customHeight="1">
      <c r="A427">
        <v>424</v>
      </c>
      <c r="B427" s="29" t="s">
        <v>6242</v>
      </c>
      <c r="C427" s="104" t="s">
        <v>4616</v>
      </c>
      <c r="D427" s="29" t="s">
        <v>1610</v>
      </c>
      <c r="E427" s="29" t="s">
        <v>2215</v>
      </c>
      <c r="F427" s="335" t="s">
        <v>5791</v>
      </c>
      <c r="G427" s="344" t="s">
        <v>5792</v>
      </c>
      <c r="H427" s="344"/>
      <c r="I427" s="344"/>
      <c r="J427" s="344"/>
      <c r="K427" s="344"/>
      <c r="L427" s="335"/>
      <c r="M427" s="82">
        <v>14000.000000000002</v>
      </c>
      <c r="N427" s="57">
        <v>2750</v>
      </c>
      <c r="O427" s="30">
        <v>16750</v>
      </c>
      <c r="P427" s="29" t="s">
        <v>9169</v>
      </c>
      <c r="Q427" s="29"/>
      <c r="R427" s="104" t="s">
        <v>4616</v>
      </c>
      <c r="S427" s="103" t="s">
        <v>4617</v>
      </c>
      <c r="T427" s="403">
        <v>-16310</v>
      </c>
      <c r="U427" s="403">
        <v>1000</v>
      </c>
      <c r="V427" s="123" t="s">
        <v>1</v>
      </c>
      <c r="W427" s="336" t="s">
        <v>0</v>
      </c>
      <c r="X427" s="123"/>
      <c r="Y427" s="337"/>
      <c r="Z427" s="87">
        <v>1</v>
      </c>
      <c r="AA427" s="88" t="s">
        <v>201</v>
      </c>
      <c r="AB427" s="88">
        <v>2.5</v>
      </c>
      <c r="AC427" s="135">
        <v>100</v>
      </c>
      <c r="AD427" s="90" t="s">
        <v>4545</v>
      </c>
      <c r="AE427" s="90">
        <v>2.5</v>
      </c>
      <c r="AF427" s="136"/>
      <c r="AG427" s="338"/>
      <c r="AH427" s="338"/>
      <c r="AI427" s="339"/>
      <c r="AJ427" s="339"/>
      <c r="AK427" s="91" t="s">
        <v>25</v>
      </c>
      <c r="AL427" s="92"/>
      <c r="AM427" s="93"/>
      <c r="AN427" s="340"/>
      <c r="AO427" s="341"/>
      <c r="AP427" s="336"/>
      <c r="AQ427" s="342"/>
      <c r="AR427" s="343" t="s">
        <v>3987</v>
      </c>
      <c r="AS427" s="342"/>
      <c r="AT427" s="94">
        <v>8000</v>
      </c>
      <c r="AU427" s="341"/>
      <c r="AV427" s="136"/>
      <c r="AW427" s="339"/>
      <c r="AY427" s="30">
        <v>16750</v>
      </c>
      <c r="AZ427" s="31">
        <f t="shared" si="6"/>
        <v>0</v>
      </c>
    </row>
    <row r="428" spans="1:52" ht="12.75" customHeight="1">
      <c r="A428">
        <v>425</v>
      </c>
      <c r="B428" s="29" t="s">
        <v>6243</v>
      </c>
      <c r="C428" s="104" t="s">
        <v>3745</v>
      </c>
      <c r="D428" s="29" t="s">
        <v>1572</v>
      </c>
      <c r="E428" s="29" t="s">
        <v>2253</v>
      </c>
      <c r="F428" s="335" t="s">
        <v>5795</v>
      </c>
      <c r="G428" s="344" t="s">
        <v>5797</v>
      </c>
      <c r="H428" s="344"/>
      <c r="I428" s="344"/>
      <c r="J428" s="344"/>
      <c r="K428" s="344"/>
      <c r="L428" s="335"/>
      <c r="M428" s="82">
        <v>14000.000000000002</v>
      </c>
      <c r="N428" s="57">
        <v>2750</v>
      </c>
      <c r="O428" s="30">
        <v>16750</v>
      </c>
      <c r="P428" s="29" t="s">
        <v>9188</v>
      </c>
      <c r="Q428" s="29"/>
      <c r="R428" s="104" t="s">
        <v>3745</v>
      </c>
      <c r="S428" s="103" t="s">
        <v>4618</v>
      </c>
      <c r="T428" s="403">
        <v>-13736.32</v>
      </c>
      <c r="U428" s="403">
        <v>7181.85</v>
      </c>
      <c r="V428" s="123" t="s">
        <v>1</v>
      </c>
      <c r="W428" s="336" t="s">
        <v>0</v>
      </c>
      <c r="X428" s="123"/>
      <c r="Y428" s="337"/>
      <c r="Z428" s="87">
        <v>1</v>
      </c>
      <c r="AA428" s="88" t="s">
        <v>4619</v>
      </c>
      <c r="AB428" s="88">
        <v>2.5</v>
      </c>
      <c r="AC428" s="135">
        <v>100</v>
      </c>
      <c r="AD428" s="90" t="s">
        <v>4545</v>
      </c>
      <c r="AE428" s="90">
        <v>2.5</v>
      </c>
      <c r="AF428" s="136"/>
      <c r="AG428" s="338"/>
      <c r="AH428" s="338"/>
      <c r="AI428" s="339"/>
      <c r="AJ428" s="339"/>
      <c r="AK428" s="91" t="s">
        <v>101</v>
      </c>
      <c r="AL428" s="92"/>
      <c r="AM428" s="93"/>
      <c r="AN428" s="340"/>
      <c r="AO428" s="341"/>
      <c r="AP428" s="336"/>
      <c r="AQ428" s="342"/>
      <c r="AR428" s="343" t="s">
        <v>3987</v>
      </c>
      <c r="AS428" s="342"/>
      <c r="AT428" s="94">
        <v>8000</v>
      </c>
      <c r="AU428" s="341"/>
      <c r="AV428" s="136"/>
      <c r="AW428" s="339"/>
      <c r="AY428" s="30">
        <v>16750</v>
      </c>
      <c r="AZ428" s="31">
        <f t="shared" si="6"/>
        <v>0</v>
      </c>
    </row>
    <row r="429" spans="1:52" ht="12.75" customHeight="1">
      <c r="A429">
        <v>426</v>
      </c>
      <c r="B429" s="29" t="s">
        <v>6244</v>
      </c>
      <c r="C429" s="104" t="s">
        <v>3663</v>
      </c>
      <c r="D429" s="29" t="s">
        <v>1573</v>
      </c>
      <c r="E429" s="29" t="s">
        <v>2252</v>
      </c>
      <c r="F429" s="335" t="s">
        <v>5794</v>
      </c>
      <c r="G429" s="344" t="s">
        <v>5793</v>
      </c>
      <c r="H429" s="344"/>
      <c r="I429" s="344"/>
      <c r="J429" s="344"/>
      <c r="K429" s="344"/>
      <c r="L429" s="335"/>
      <c r="M429" s="82">
        <v>14000.000000000002</v>
      </c>
      <c r="N429" s="57">
        <v>2750</v>
      </c>
      <c r="O429" s="30">
        <v>16750</v>
      </c>
      <c r="P429" s="29" t="s">
        <v>9188</v>
      </c>
      <c r="Q429" s="29"/>
      <c r="R429" s="104" t="s">
        <v>3663</v>
      </c>
      <c r="S429" s="103" t="s">
        <v>4620</v>
      </c>
      <c r="T429" s="403">
        <v>-13736.32</v>
      </c>
      <c r="U429" s="403">
        <v>8172.45</v>
      </c>
      <c r="V429" s="123" t="s">
        <v>1</v>
      </c>
      <c r="W429" s="336" t="s">
        <v>0</v>
      </c>
      <c r="X429" s="123"/>
      <c r="Y429" s="337"/>
      <c r="Z429" s="87">
        <v>1</v>
      </c>
      <c r="AA429" s="88" t="s">
        <v>4619</v>
      </c>
      <c r="AB429" s="88">
        <v>2.5</v>
      </c>
      <c r="AC429" s="135">
        <v>100</v>
      </c>
      <c r="AD429" s="90" t="s">
        <v>4545</v>
      </c>
      <c r="AE429" s="90">
        <v>2.5</v>
      </c>
      <c r="AF429" s="136"/>
      <c r="AG429" s="338"/>
      <c r="AH429" s="338"/>
      <c r="AI429" s="339"/>
      <c r="AJ429" s="339"/>
      <c r="AK429" s="91" t="s">
        <v>25</v>
      </c>
      <c r="AL429" s="92"/>
      <c r="AM429" s="93"/>
      <c r="AN429" s="340"/>
      <c r="AO429" s="341"/>
      <c r="AP429" s="336"/>
      <c r="AQ429" s="342"/>
      <c r="AR429" s="343" t="s">
        <v>3987</v>
      </c>
      <c r="AS429" s="342"/>
      <c r="AT429" s="94">
        <v>8000</v>
      </c>
      <c r="AU429" s="341"/>
      <c r="AV429" s="136"/>
      <c r="AW429" s="339"/>
      <c r="AY429" s="30">
        <v>16750</v>
      </c>
      <c r="AZ429" s="31">
        <f t="shared" si="6"/>
        <v>0</v>
      </c>
    </row>
    <row r="430" spans="1:52" ht="12.75" customHeight="1">
      <c r="A430">
        <v>427</v>
      </c>
      <c r="B430" s="29" t="s">
        <v>6245</v>
      </c>
      <c r="C430" s="104" t="s">
        <v>3646</v>
      </c>
      <c r="D430" s="29" t="s">
        <v>3880</v>
      </c>
      <c r="E430" s="29" t="s">
        <v>3880</v>
      </c>
      <c r="F430" s="335" t="s">
        <v>5531</v>
      </c>
      <c r="G430" s="335"/>
      <c r="H430" s="335"/>
      <c r="I430" s="335"/>
      <c r="J430" s="335"/>
      <c r="K430" s="335"/>
      <c r="L430" s="335"/>
      <c r="M430" s="82" t="s">
        <v>3880</v>
      </c>
      <c r="N430" s="57">
        <v>2750</v>
      </c>
      <c r="O430" s="30">
        <v>2750</v>
      </c>
      <c r="P430" s="29" t="s">
        <v>3459</v>
      </c>
      <c r="Q430" s="29"/>
      <c r="R430" s="104" t="s">
        <v>3646</v>
      </c>
      <c r="S430" s="103" t="s">
        <v>4621</v>
      </c>
      <c r="T430" s="403">
        <v>-15065</v>
      </c>
      <c r="U430" s="403">
        <v>500</v>
      </c>
      <c r="V430" s="123" t="s">
        <v>1</v>
      </c>
      <c r="W430" s="336" t="s">
        <v>0</v>
      </c>
      <c r="X430" s="123"/>
      <c r="Y430" s="337"/>
      <c r="Z430" s="87"/>
      <c r="AA430" s="88" t="s">
        <v>200</v>
      </c>
      <c r="AB430" s="88">
        <v>2.5</v>
      </c>
      <c r="AC430" s="135">
        <v>100</v>
      </c>
      <c r="AD430" s="90" t="s">
        <v>4545</v>
      </c>
      <c r="AE430" s="90">
        <v>2.5</v>
      </c>
      <c r="AF430" s="136"/>
      <c r="AG430" s="338"/>
      <c r="AH430" s="338"/>
      <c r="AI430" s="339"/>
      <c r="AJ430" s="339"/>
      <c r="AK430" s="91" t="s">
        <v>24</v>
      </c>
      <c r="AL430" s="92"/>
      <c r="AM430" s="93"/>
      <c r="AN430" s="340"/>
      <c r="AO430" s="341"/>
      <c r="AP430" s="336"/>
      <c r="AQ430" s="342"/>
      <c r="AR430" s="343" t="s">
        <v>3987</v>
      </c>
      <c r="AS430" s="342"/>
      <c r="AT430" s="94">
        <v>8000</v>
      </c>
      <c r="AU430" s="341"/>
      <c r="AV430" s="136"/>
      <c r="AW430" s="339"/>
      <c r="AY430" s="30">
        <v>2750</v>
      </c>
      <c r="AZ430" s="31">
        <f t="shared" si="6"/>
        <v>0</v>
      </c>
    </row>
    <row r="431" spans="1:52" ht="12.75" customHeight="1">
      <c r="A431">
        <v>428</v>
      </c>
      <c r="B431" s="29" t="s">
        <v>6246</v>
      </c>
      <c r="C431" s="104" t="s">
        <v>4622</v>
      </c>
      <c r="D431" s="29" t="s">
        <v>3880</v>
      </c>
      <c r="E431" s="29" t="s">
        <v>3880</v>
      </c>
      <c r="F431" s="335" t="s">
        <v>5533</v>
      </c>
      <c r="G431" s="335"/>
      <c r="H431" s="335"/>
      <c r="I431" s="335"/>
      <c r="J431" s="335"/>
      <c r="K431" s="335"/>
      <c r="L431" s="335"/>
      <c r="M431" s="82" t="s">
        <v>3880</v>
      </c>
      <c r="N431" s="57">
        <v>2750</v>
      </c>
      <c r="O431" s="30">
        <v>2750</v>
      </c>
      <c r="P431" s="29" t="s">
        <v>3459</v>
      </c>
      <c r="Q431" s="29"/>
      <c r="R431" s="104" t="s">
        <v>4622</v>
      </c>
      <c r="S431" s="103" t="s">
        <v>4623</v>
      </c>
      <c r="T431" s="403">
        <v>-15895</v>
      </c>
      <c r="U431" s="403">
        <v>500</v>
      </c>
      <c r="V431" s="123" t="s">
        <v>1</v>
      </c>
      <c r="W431" s="336" t="s">
        <v>0</v>
      </c>
      <c r="X431" s="123"/>
      <c r="Y431" s="337"/>
      <c r="Z431" s="87"/>
      <c r="AA431" s="88" t="s">
        <v>200</v>
      </c>
      <c r="AB431" s="88">
        <v>2.5</v>
      </c>
      <c r="AC431" s="135">
        <v>100</v>
      </c>
      <c r="AD431" s="90" t="s">
        <v>4545</v>
      </c>
      <c r="AE431" s="90">
        <v>2.5</v>
      </c>
      <c r="AF431" s="136"/>
      <c r="AG431" s="338"/>
      <c r="AH431" s="338"/>
      <c r="AI431" s="339"/>
      <c r="AJ431" s="339"/>
      <c r="AK431" s="91" t="s">
        <v>99</v>
      </c>
      <c r="AL431" s="92"/>
      <c r="AM431" s="93"/>
      <c r="AN431" s="340"/>
      <c r="AO431" s="341"/>
      <c r="AP431" s="336"/>
      <c r="AQ431" s="342"/>
      <c r="AR431" s="343" t="s">
        <v>3987</v>
      </c>
      <c r="AS431" s="342"/>
      <c r="AT431" s="94">
        <v>8000</v>
      </c>
      <c r="AU431" s="341"/>
      <c r="AV431" s="136"/>
      <c r="AW431" s="339"/>
      <c r="AY431" s="30">
        <v>2750</v>
      </c>
      <c r="AZ431" s="31">
        <f t="shared" si="6"/>
        <v>0</v>
      </c>
    </row>
    <row r="432" spans="1:52" ht="12.75" customHeight="1">
      <c r="A432">
        <v>429</v>
      </c>
      <c r="B432" s="29" t="s">
        <v>6247</v>
      </c>
      <c r="C432" s="104" t="s">
        <v>3746</v>
      </c>
      <c r="D432" s="29" t="s">
        <v>3880</v>
      </c>
      <c r="E432" s="29" t="s">
        <v>3880</v>
      </c>
      <c r="F432" s="335" t="s">
        <v>5530</v>
      </c>
      <c r="G432" s="335"/>
      <c r="H432" s="335"/>
      <c r="I432" s="335"/>
      <c r="J432" s="335"/>
      <c r="K432" s="335"/>
      <c r="L432" s="335"/>
      <c r="M432" s="82" t="s">
        <v>3880</v>
      </c>
      <c r="N432" s="57">
        <v>2750</v>
      </c>
      <c r="O432" s="30">
        <v>2750</v>
      </c>
      <c r="P432" s="29" t="s">
        <v>3860</v>
      </c>
      <c r="Q432" s="29"/>
      <c r="R432" s="104" t="s">
        <v>3746</v>
      </c>
      <c r="S432" s="103" t="s">
        <v>4624</v>
      </c>
      <c r="T432" s="403">
        <v>-12877.8</v>
      </c>
      <c r="U432" s="403">
        <v>7677.15</v>
      </c>
      <c r="V432" s="123" t="s">
        <v>1</v>
      </c>
      <c r="W432" s="336" t="s">
        <v>0</v>
      </c>
      <c r="X432" s="123"/>
      <c r="Y432" s="337"/>
      <c r="Z432" s="87"/>
      <c r="AA432" s="88" t="s">
        <v>4625</v>
      </c>
      <c r="AB432" s="88">
        <v>2.5</v>
      </c>
      <c r="AC432" s="135">
        <v>100</v>
      </c>
      <c r="AD432" s="90" t="s">
        <v>4545</v>
      </c>
      <c r="AE432" s="90">
        <v>2.5</v>
      </c>
      <c r="AF432" s="136"/>
      <c r="AG432" s="338"/>
      <c r="AH432" s="338"/>
      <c r="AI432" s="339"/>
      <c r="AJ432" s="339"/>
      <c r="AK432" s="91" t="s">
        <v>24</v>
      </c>
      <c r="AL432" s="92"/>
      <c r="AM432" s="93"/>
      <c r="AN432" s="340"/>
      <c r="AO432" s="341"/>
      <c r="AP432" s="336"/>
      <c r="AQ432" s="342"/>
      <c r="AR432" s="343" t="s">
        <v>3987</v>
      </c>
      <c r="AS432" s="342"/>
      <c r="AT432" s="94">
        <v>8000</v>
      </c>
      <c r="AU432" s="341"/>
      <c r="AV432" s="136"/>
      <c r="AW432" s="339"/>
      <c r="AY432" s="30">
        <v>2750</v>
      </c>
      <c r="AZ432" s="31">
        <f t="shared" si="6"/>
        <v>0</v>
      </c>
    </row>
    <row r="433" spans="1:52" ht="12.75" customHeight="1">
      <c r="A433">
        <v>430</v>
      </c>
      <c r="B433" s="29" t="s">
        <v>6248</v>
      </c>
      <c r="C433" s="104" t="s">
        <v>4626</v>
      </c>
      <c r="D433" s="29" t="s">
        <v>3880</v>
      </c>
      <c r="E433" s="29" t="s">
        <v>3880</v>
      </c>
      <c r="F433" s="335" t="s">
        <v>5532</v>
      </c>
      <c r="G433" s="335"/>
      <c r="H433" s="335"/>
      <c r="I433" s="335"/>
      <c r="J433" s="335"/>
      <c r="K433" s="335"/>
      <c r="L433" s="335"/>
      <c r="M433" s="82" t="s">
        <v>3880</v>
      </c>
      <c r="N433" s="57">
        <v>2750</v>
      </c>
      <c r="O433" s="30">
        <v>2750</v>
      </c>
      <c r="P433" s="29" t="s">
        <v>3860</v>
      </c>
      <c r="Q433" s="29"/>
      <c r="R433" s="104" t="s">
        <v>4626</v>
      </c>
      <c r="S433" s="103" t="s">
        <v>4627</v>
      </c>
      <c r="T433" s="403">
        <v>-12019.28</v>
      </c>
      <c r="U433" s="403">
        <v>8172.45</v>
      </c>
      <c r="V433" s="123" t="s">
        <v>1</v>
      </c>
      <c r="W433" s="336" t="s">
        <v>0</v>
      </c>
      <c r="X433" s="123"/>
      <c r="Y433" s="337"/>
      <c r="Z433" s="87"/>
      <c r="AA433" s="88" t="s">
        <v>4625</v>
      </c>
      <c r="AB433" s="88">
        <v>2.5</v>
      </c>
      <c r="AC433" s="135">
        <v>100</v>
      </c>
      <c r="AD433" s="90" t="s">
        <v>4545</v>
      </c>
      <c r="AE433" s="90">
        <v>2.5</v>
      </c>
      <c r="AF433" s="136"/>
      <c r="AG433" s="338"/>
      <c r="AH433" s="338"/>
      <c r="AI433" s="339"/>
      <c r="AJ433" s="339"/>
      <c r="AK433" s="91" t="s">
        <v>99</v>
      </c>
      <c r="AL433" s="92"/>
      <c r="AM433" s="93"/>
      <c r="AN433" s="340"/>
      <c r="AO433" s="341"/>
      <c r="AP433" s="336"/>
      <c r="AQ433" s="342"/>
      <c r="AR433" s="343" t="s">
        <v>3987</v>
      </c>
      <c r="AS433" s="342"/>
      <c r="AT433" s="94">
        <v>8000</v>
      </c>
      <c r="AU433" s="341"/>
      <c r="AV433" s="136"/>
      <c r="AW433" s="339"/>
      <c r="AY433" s="30">
        <v>2750</v>
      </c>
      <c r="AZ433" s="31">
        <f t="shared" si="6"/>
        <v>0</v>
      </c>
    </row>
    <row r="434" spans="1:52" ht="12.75" customHeight="1">
      <c r="A434">
        <v>431</v>
      </c>
      <c r="B434" s="29" t="s">
        <v>6249</v>
      </c>
      <c r="C434" s="104" t="s">
        <v>3633</v>
      </c>
      <c r="D434" s="29" t="s">
        <v>3880</v>
      </c>
      <c r="E434" s="29" t="s">
        <v>3880</v>
      </c>
      <c r="F434" s="335" t="s">
        <v>5535</v>
      </c>
      <c r="G434" s="335"/>
      <c r="H434" s="335"/>
      <c r="I434" s="335"/>
      <c r="J434" s="335"/>
      <c r="K434" s="335"/>
      <c r="L434" s="335"/>
      <c r="M434" s="82" t="s">
        <v>3880</v>
      </c>
      <c r="N434" s="57">
        <v>2750</v>
      </c>
      <c r="O434" s="30">
        <v>2750</v>
      </c>
      <c r="P434" s="29" t="s">
        <v>3458</v>
      </c>
      <c r="Q434" s="29"/>
      <c r="R434" s="104" t="s">
        <v>3633</v>
      </c>
      <c r="S434" s="103" t="s">
        <v>4628</v>
      </c>
      <c r="T434" s="403">
        <v>-12019.28</v>
      </c>
      <c r="U434" s="403">
        <v>5200.6499999999996</v>
      </c>
      <c r="V434" s="123" t="s">
        <v>1</v>
      </c>
      <c r="W434" s="336" t="s">
        <v>0</v>
      </c>
      <c r="X434" s="123"/>
      <c r="Y434" s="337"/>
      <c r="Z434" s="87"/>
      <c r="AA434" s="88" t="s">
        <v>195</v>
      </c>
      <c r="AB434" s="88">
        <v>2.5</v>
      </c>
      <c r="AC434" s="135">
        <v>100</v>
      </c>
      <c r="AD434" s="90" t="s">
        <v>4545</v>
      </c>
      <c r="AE434" s="90">
        <v>2.5</v>
      </c>
      <c r="AF434" s="136"/>
      <c r="AG434" s="338"/>
      <c r="AH434" s="338"/>
      <c r="AI434" s="339"/>
      <c r="AJ434" s="339"/>
      <c r="AK434" s="91" t="s">
        <v>97</v>
      </c>
      <c r="AL434" s="92"/>
      <c r="AM434" s="93"/>
      <c r="AN434" s="340"/>
      <c r="AO434" s="341"/>
      <c r="AP434" s="336"/>
      <c r="AQ434" s="342"/>
      <c r="AR434" s="343" t="s">
        <v>3987</v>
      </c>
      <c r="AS434" s="342"/>
      <c r="AT434" s="94">
        <v>8000</v>
      </c>
      <c r="AU434" s="341"/>
      <c r="AV434" s="136"/>
      <c r="AW434" s="339"/>
      <c r="AY434" s="30">
        <v>2750</v>
      </c>
      <c r="AZ434" s="31">
        <f t="shared" si="6"/>
        <v>0</v>
      </c>
    </row>
    <row r="435" spans="1:52" ht="12.75" customHeight="1">
      <c r="A435">
        <v>432</v>
      </c>
      <c r="B435" s="29" t="s">
        <v>6250</v>
      </c>
      <c r="C435" s="104" t="s">
        <v>3634</v>
      </c>
      <c r="D435" s="29" t="s">
        <v>3880</v>
      </c>
      <c r="E435" s="29" t="s">
        <v>3880</v>
      </c>
      <c r="F435" s="335" t="s">
        <v>5537</v>
      </c>
      <c r="G435" s="335"/>
      <c r="H435" s="335"/>
      <c r="I435" s="335"/>
      <c r="J435" s="335"/>
      <c r="K435" s="335"/>
      <c r="L435" s="335"/>
      <c r="M435" s="82" t="s">
        <v>3880</v>
      </c>
      <c r="N435" s="57">
        <v>2750</v>
      </c>
      <c r="O435" s="30">
        <v>2750</v>
      </c>
      <c r="P435" s="29" t="s">
        <v>3458</v>
      </c>
      <c r="Q435" s="29"/>
      <c r="R435" s="104" t="s">
        <v>3634</v>
      </c>
      <c r="S435" s="103" t="s">
        <v>4629</v>
      </c>
      <c r="T435" s="403">
        <v>-11160.76</v>
      </c>
      <c r="U435" s="403">
        <v>5695.95</v>
      </c>
      <c r="V435" s="123" t="s">
        <v>1</v>
      </c>
      <c r="W435" s="336" t="s">
        <v>0</v>
      </c>
      <c r="X435" s="123"/>
      <c r="Y435" s="337"/>
      <c r="Z435" s="87"/>
      <c r="AA435" s="88" t="s">
        <v>195</v>
      </c>
      <c r="AB435" s="88">
        <v>2.5</v>
      </c>
      <c r="AC435" s="135">
        <v>100</v>
      </c>
      <c r="AD435" s="90" t="s">
        <v>4545</v>
      </c>
      <c r="AE435" s="90">
        <v>2.5</v>
      </c>
      <c r="AF435" s="136"/>
      <c r="AG435" s="338"/>
      <c r="AH435" s="338"/>
      <c r="AI435" s="339"/>
      <c r="AJ435" s="339"/>
      <c r="AK435" s="91" t="s">
        <v>96</v>
      </c>
      <c r="AL435" s="92"/>
      <c r="AM435" s="93"/>
      <c r="AN435" s="340"/>
      <c r="AO435" s="341"/>
      <c r="AP435" s="336"/>
      <c r="AQ435" s="342"/>
      <c r="AR435" s="343" t="s">
        <v>3987</v>
      </c>
      <c r="AS435" s="342"/>
      <c r="AT435" s="94">
        <v>8000</v>
      </c>
      <c r="AU435" s="341"/>
      <c r="AV435" s="136"/>
      <c r="AW435" s="339"/>
      <c r="AY435" s="30">
        <v>2750</v>
      </c>
      <c r="AZ435" s="31">
        <f t="shared" si="6"/>
        <v>0</v>
      </c>
    </row>
    <row r="436" spans="1:52" ht="12.75" customHeight="1">
      <c r="A436">
        <v>433</v>
      </c>
      <c r="B436" s="29" t="s">
        <v>6251</v>
      </c>
      <c r="C436" s="104" t="s">
        <v>3725</v>
      </c>
      <c r="D436" s="29" t="s">
        <v>3880</v>
      </c>
      <c r="E436" s="29" t="s">
        <v>3880</v>
      </c>
      <c r="F436" s="335" t="s">
        <v>5534</v>
      </c>
      <c r="G436" s="335"/>
      <c r="H436" s="335"/>
      <c r="I436" s="335"/>
      <c r="J436" s="335"/>
      <c r="K436" s="335"/>
      <c r="L436" s="335"/>
      <c r="M436" s="82" t="s">
        <v>3880</v>
      </c>
      <c r="N436" s="57">
        <v>2750</v>
      </c>
      <c r="O436" s="30">
        <v>2750</v>
      </c>
      <c r="P436" s="29" t="s">
        <v>3457</v>
      </c>
      <c r="Q436" s="29"/>
      <c r="R436" s="104" t="s">
        <v>3725</v>
      </c>
      <c r="S436" s="103" t="s">
        <v>4630</v>
      </c>
      <c r="T436" s="403">
        <v>-15480</v>
      </c>
      <c r="U436" s="403">
        <v>-1000</v>
      </c>
      <c r="V436" s="123" t="s">
        <v>1</v>
      </c>
      <c r="W436" s="336" t="s">
        <v>0</v>
      </c>
      <c r="X436" s="123"/>
      <c r="Y436" s="337"/>
      <c r="Z436" s="87"/>
      <c r="AA436" s="88" t="s">
        <v>4631</v>
      </c>
      <c r="AB436" s="88">
        <v>2.5</v>
      </c>
      <c r="AC436" s="135">
        <v>100</v>
      </c>
      <c r="AD436" s="90" t="s">
        <v>4545</v>
      </c>
      <c r="AE436" s="90">
        <v>2.5</v>
      </c>
      <c r="AF436" s="136"/>
      <c r="AG436" s="338"/>
      <c r="AH436" s="338"/>
      <c r="AI436" s="339"/>
      <c r="AJ436" s="339"/>
      <c r="AK436" s="91" t="s">
        <v>97</v>
      </c>
      <c r="AL436" s="92"/>
      <c r="AM436" s="93"/>
      <c r="AN436" s="340"/>
      <c r="AO436" s="341"/>
      <c r="AP436" s="336"/>
      <c r="AQ436" s="342"/>
      <c r="AR436" s="343" t="s">
        <v>3987</v>
      </c>
      <c r="AS436" s="342"/>
      <c r="AT436" s="94">
        <v>8000</v>
      </c>
      <c r="AU436" s="341"/>
      <c r="AV436" s="136"/>
      <c r="AW436" s="339"/>
      <c r="AY436" s="30">
        <v>2750</v>
      </c>
      <c r="AZ436" s="31">
        <f t="shared" si="6"/>
        <v>0</v>
      </c>
    </row>
    <row r="437" spans="1:52" ht="12.75" customHeight="1">
      <c r="A437">
        <v>434</v>
      </c>
      <c r="B437" s="29" t="s">
        <v>6252</v>
      </c>
      <c r="C437" s="104" t="s">
        <v>4632</v>
      </c>
      <c r="D437" s="29" t="s">
        <v>3880</v>
      </c>
      <c r="E437" s="29" t="s">
        <v>3880</v>
      </c>
      <c r="F437" s="335" t="s">
        <v>5536</v>
      </c>
      <c r="G437" s="335"/>
      <c r="H437" s="335"/>
      <c r="I437" s="335"/>
      <c r="J437" s="335"/>
      <c r="K437" s="335"/>
      <c r="L437" s="335"/>
      <c r="M437" s="82" t="s">
        <v>3880</v>
      </c>
      <c r="N437" s="57">
        <v>2750</v>
      </c>
      <c r="O437" s="30">
        <v>2750</v>
      </c>
      <c r="P437" s="29" t="s">
        <v>3457</v>
      </c>
      <c r="Q437" s="29"/>
      <c r="R437" s="104" t="s">
        <v>4632</v>
      </c>
      <c r="S437" s="103" t="s">
        <v>4633</v>
      </c>
      <c r="T437" s="403">
        <v>-16310</v>
      </c>
      <c r="U437" s="403">
        <v>-1000</v>
      </c>
      <c r="V437" s="123" t="s">
        <v>1</v>
      </c>
      <c r="W437" s="336" t="s">
        <v>0</v>
      </c>
      <c r="X437" s="123"/>
      <c r="Y437" s="337"/>
      <c r="Z437" s="87"/>
      <c r="AA437" s="88" t="s">
        <v>4631</v>
      </c>
      <c r="AB437" s="88">
        <v>2.5</v>
      </c>
      <c r="AC437" s="135">
        <v>100</v>
      </c>
      <c r="AD437" s="90" t="s">
        <v>4545</v>
      </c>
      <c r="AE437" s="90">
        <v>2.5</v>
      </c>
      <c r="AF437" s="136"/>
      <c r="AG437" s="338"/>
      <c r="AH437" s="338"/>
      <c r="AI437" s="339"/>
      <c r="AJ437" s="339"/>
      <c r="AK437" s="91" t="s">
        <v>96</v>
      </c>
      <c r="AL437" s="92"/>
      <c r="AM437" s="93"/>
      <c r="AN437" s="340"/>
      <c r="AO437" s="341"/>
      <c r="AP437" s="336"/>
      <c r="AQ437" s="342"/>
      <c r="AR437" s="343" t="s">
        <v>3987</v>
      </c>
      <c r="AS437" s="342"/>
      <c r="AT437" s="94">
        <v>8000</v>
      </c>
      <c r="AU437" s="341"/>
      <c r="AV437" s="136"/>
      <c r="AW437" s="339"/>
      <c r="AY437" s="30">
        <v>2750</v>
      </c>
      <c r="AZ437" s="31">
        <f t="shared" si="6"/>
        <v>0</v>
      </c>
    </row>
    <row r="438" spans="1:52" ht="12.75" customHeight="1">
      <c r="A438">
        <v>435</v>
      </c>
      <c r="B438" s="29" t="s">
        <v>6253</v>
      </c>
      <c r="C438" s="104" t="s">
        <v>4634</v>
      </c>
      <c r="D438" s="29" t="s">
        <v>3880</v>
      </c>
      <c r="E438" s="29" t="s">
        <v>3880</v>
      </c>
      <c r="F438" s="335" t="s">
        <v>5539</v>
      </c>
      <c r="G438" s="335"/>
      <c r="H438" s="335"/>
      <c r="I438" s="335"/>
      <c r="J438" s="335"/>
      <c r="K438" s="335"/>
      <c r="L438" s="335"/>
      <c r="M438" s="82" t="s">
        <v>3880</v>
      </c>
      <c r="N438" s="57">
        <v>2750</v>
      </c>
      <c r="O438" s="30">
        <v>2750</v>
      </c>
      <c r="P438" s="29" t="s">
        <v>3458</v>
      </c>
      <c r="Q438" s="29"/>
      <c r="R438" s="104" t="s">
        <v>4634</v>
      </c>
      <c r="S438" s="103" t="s">
        <v>4635</v>
      </c>
      <c r="T438" s="403">
        <v>-10302.24</v>
      </c>
      <c r="U438" s="403">
        <v>4210.05</v>
      </c>
      <c r="V438" s="123" t="s">
        <v>1</v>
      </c>
      <c r="W438" s="336" t="s">
        <v>0</v>
      </c>
      <c r="X438" s="123"/>
      <c r="Y438" s="337"/>
      <c r="Z438" s="87"/>
      <c r="AA438" s="88" t="s">
        <v>192</v>
      </c>
      <c r="AB438" s="88">
        <v>2.5</v>
      </c>
      <c r="AC438" s="135">
        <v>100</v>
      </c>
      <c r="AD438" s="90" t="s">
        <v>4545</v>
      </c>
      <c r="AE438" s="90">
        <v>2.5</v>
      </c>
      <c r="AF438" s="136"/>
      <c r="AG438" s="338"/>
      <c r="AH438" s="338"/>
      <c r="AI438" s="339"/>
      <c r="AJ438" s="339"/>
      <c r="AK438" s="91" t="s">
        <v>211</v>
      </c>
      <c r="AL438" s="92"/>
      <c r="AM438" s="93"/>
      <c r="AN438" s="340"/>
      <c r="AO438" s="341"/>
      <c r="AP438" s="336"/>
      <c r="AQ438" s="342"/>
      <c r="AR438" s="343" t="s">
        <v>3987</v>
      </c>
      <c r="AS438" s="342"/>
      <c r="AT438" s="94">
        <v>8000</v>
      </c>
      <c r="AU438" s="341"/>
      <c r="AV438" s="136"/>
      <c r="AW438" s="339"/>
      <c r="AY438" s="30">
        <v>2750</v>
      </c>
      <c r="AZ438" s="31">
        <f t="shared" si="6"/>
        <v>0</v>
      </c>
    </row>
    <row r="439" spans="1:52" ht="12.75" customHeight="1">
      <c r="A439">
        <v>436</v>
      </c>
      <c r="B439" s="29" t="s">
        <v>6254</v>
      </c>
      <c r="C439" s="104" t="s">
        <v>4636</v>
      </c>
      <c r="D439" s="29" t="s">
        <v>3880</v>
      </c>
      <c r="E439" s="29" t="s">
        <v>3880</v>
      </c>
      <c r="F439" s="335" t="s">
        <v>5541</v>
      </c>
      <c r="G439" s="335"/>
      <c r="H439" s="335"/>
      <c r="I439" s="335"/>
      <c r="J439" s="335"/>
      <c r="K439" s="335"/>
      <c r="L439" s="335"/>
      <c r="M439" s="82" t="s">
        <v>3880</v>
      </c>
      <c r="N439" s="57">
        <v>2750</v>
      </c>
      <c r="O439" s="30">
        <v>2750</v>
      </c>
      <c r="P439" s="29" t="s">
        <v>3458</v>
      </c>
      <c r="Q439" s="29"/>
      <c r="R439" s="104" t="s">
        <v>4636</v>
      </c>
      <c r="S439" s="103" t="s">
        <v>4637</v>
      </c>
      <c r="T439" s="403">
        <v>-11160.76</v>
      </c>
      <c r="U439" s="403">
        <v>4705.3500000000004</v>
      </c>
      <c r="V439" s="123" t="s">
        <v>1</v>
      </c>
      <c r="W439" s="336" t="s">
        <v>0</v>
      </c>
      <c r="X439" s="123"/>
      <c r="Y439" s="337"/>
      <c r="Z439" s="87"/>
      <c r="AA439" s="88" t="s">
        <v>192</v>
      </c>
      <c r="AB439" s="88">
        <v>2.5</v>
      </c>
      <c r="AC439" s="135">
        <v>100</v>
      </c>
      <c r="AD439" s="90" t="s">
        <v>4545</v>
      </c>
      <c r="AE439" s="90">
        <v>2.5</v>
      </c>
      <c r="AF439" s="136"/>
      <c r="AG439" s="338"/>
      <c r="AH439" s="338"/>
      <c r="AI439" s="339"/>
      <c r="AJ439" s="339"/>
      <c r="AK439" s="91" t="s">
        <v>210</v>
      </c>
      <c r="AL439" s="92"/>
      <c r="AM439" s="93"/>
      <c r="AN439" s="340"/>
      <c r="AO439" s="341"/>
      <c r="AP439" s="336"/>
      <c r="AQ439" s="342"/>
      <c r="AR439" s="343" t="s">
        <v>3987</v>
      </c>
      <c r="AS439" s="342"/>
      <c r="AT439" s="94">
        <v>8000</v>
      </c>
      <c r="AU439" s="341"/>
      <c r="AV439" s="136"/>
      <c r="AW439" s="339"/>
      <c r="AY439" s="30">
        <v>2750</v>
      </c>
      <c r="AZ439" s="31">
        <f t="shared" si="6"/>
        <v>0</v>
      </c>
    </row>
    <row r="440" spans="1:52" ht="12.75" customHeight="1">
      <c r="A440">
        <v>437</v>
      </c>
      <c r="B440" s="29" t="s">
        <v>6255</v>
      </c>
      <c r="C440" s="104" t="s">
        <v>3495</v>
      </c>
      <c r="D440" s="29" t="s">
        <v>3880</v>
      </c>
      <c r="E440" s="29" t="s">
        <v>3880</v>
      </c>
      <c r="F440" s="335" t="s">
        <v>5538</v>
      </c>
      <c r="G440" s="335"/>
      <c r="H440" s="335"/>
      <c r="I440" s="335"/>
      <c r="J440" s="335"/>
      <c r="K440" s="335"/>
      <c r="L440" s="335"/>
      <c r="M440" s="82" t="s">
        <v>3880</v>
      </c>
      <c r="N440" s="57">
        <v>2750</v>
      </c>
      <c r="O440" s="30">
        <v>2750</v>
      </c>
      <c r="P440" s="29" t="s">
        <v>3456</v>
      </c>
      <c r="Q440" s="29"/>
      <c r="R440" s="104" t="s">
        <v>3495</v>
      </c>
      <c r="S440" s="103" t="s">
        <v>4638</v>
      </c>
      <c r="T440" s="403">
        <v>-15065</v>
      </c>
      <c r="U440" s="403">
        <v>-1500</v>
      </c>
      <c r="V440" s="123" t="s">
        <v>1</v>
      </c>
      <c r="W440" s="336" t="s">
        <v>0</v>
      </c>
      <c r="X440" s="123"/>
      <c r="Y440" s="337"/>
      <c r="Z440" s="87"/>
      <c r="AA440" s="88" t="s">
        <v>4639</v>
      </c>
      <c r="AB440" s="88">
        <v>2.5</v>
      </c>
      <c r="AC440" s="135">
        <v>100</v>
      </c>
      <c r="AD440" s="90" t="s">
        <v>4545</v>
      </c>
      <c r="AE440" s="90">
        <v>2.5</v>
      </c>
      <c r="AF440" s="136"/>
      <c r="AG440" s="338"/>
      <c r="AH440" s="338"/>
      <c r="AI440" s="339"/>
      <c r="AJ440" s="339"/>
      <c r="AK440" s="91" t="s">
        <v>211</v>
      </c>
      <c r="AL440" s="92"/>
      <c r="AM440" s="93"/>
      <c r="AN440" s="340"/>
      <c r="AO440" s="341"/>
      <c r="AP440" s="336"/>
      <c r="AQ440" s="342"/>
      <c r="AR440" s="343" t="s">
        <v>3987</v>
      </c>
      <c r="AS440" s="342"/>
      <c r="AT440" s="94">
        <v>8000</v>
      </c>
      <c r="AU440" s="341"/>
      <c r="AV440" s="136"/>
      <c r="AW440" s="339"/>
      <c r="AY440" s="30">
        <v>2750</v>
      </c>
      <c r="AZ440" s="31">
        <f t="shared" si="6"/>
        <v>0</v>
      </c>
    </row>
    <row r="441" spans="1:52" ht="12.75" customHeight="1">
      <c r="A441">
        <v>438</v>
      </c>
      <c r="B441" s="29" t="s">
        <v>6256</v>
      </c>
      <c r="C441" s="104" t="s">
        <v>3720</v>
      </c>
      <c r="D441" s="29" t="s">
        <v>3880</v>
      </c>
      <c r="E441" s="29" t="s">
        <v>3880</v>
      </c>
      <c r="F441" s="335" t="s">
        <v>5540</v>
      </c>
      <c r="G441" s="335"/>
      <c r="H441" s="335"/>
      <c r="I441" s="335"/>
      <c r="J441" s="335"/>
      <c r="K441" s="335"/>
      <c r="L441" s="335"/>
      <c r="M441" s="82" t="s">
        <v>3880</v>
      </c>
      <c r="N441" s="57">
        <v>2750</v>
      </c>
      <c r="O441" s="30">
        <v>2750</v>
      </c>
      <c r="P441" s="29" t="s">
        <v>3456</v>
      </c>
      <c r="Q441" s="29"/>
      <c r="R441" s="104" t="s">
        <v>3720</v>
      </c>
      <c r="S441" s="103" t="s">
        <v>4640</v>
      </c>
      <c r="T441" s="403">
        <v>-15895</v>
      </c>
      <c r="U441" s="403">
        <v>-1500</v>
      </c>
      <c r="V441" s="123" t="s">
        <v>1</v>
      </c>
      <c r="W441" s="336" t="s">
        <v>0</v>
      </c>
      <c r="X441" s="123"/>
      <c r="Y441" s="337"/>
      <c r="Z441" s="87"/>
      <c r="AA441" s="88" t="s">
        <v>4639</v>
      </c>
      <c r="AB441" s="88">
        <v>2.5</v>
      </c>
      <c r="AC441" s="135">
        <v>100</v>
      </c>
      <c r="AD441" s="90" t="s">
        <v>4545</v>
      </c>
      <c r="AE441" s="90">
        <v>2.5</v>
      </c>
      <c r="AF441" s="136"/>
      <c r="AG441" s="338"/>
      <c r="AH441" s="338"/>
      <c r="AI441" s="339"/>
      <c r="AJ441" s="339"/>
      <c r="AK441" s="91" t="s">
        <v>210</v>
      </c>
      <c r="AL441" s="92"/>
      <c r="AM441" s="93"/>
      <c r="AN441" s="340"/>
      <c r="AO441" s="341"/>
      <c r="AP441" s="336"/>
      <c r="AQ441" s="342"/>
      <c r="AR441" s="343" t="s">
        <v>3987</v>
      </c>
      <c r="AS441" s="342"/>
      <c r="AT441" s="94">
        <v>8000</v>
      </c>
      <c r="AU441" s="341"/>
      <c r="AV441" s="136"/>
      <c r="AW441" s="339"/>
      <c r="AY441" s="30">
        <v>2750</v>
      </c>
      <c r="AZ441" s="31">
        <f t="shared" si="6"/>
        <v>0</v>
      </c>
    </row>
    <row r="442" spans="1:52" ht="12.75" customHeight="1">
      <c r="A442">
        <v>439</v>
      </c>
      <c r="B442" s="29" t="s">
        <v>6257</v>
      </c>
      <c r="C442" s="104" t="s">
        <v>4641</v>
      </c>
      <c r="D442" s="29" t="s">
        <v>1643</v>
      </c>
      <c r="E442" s="29" t="s">
        <v>2182</v>
      </c>
      <c r="F442" s="335" t="s">
        <v>5781</v>
      </c>
      <c r="G442" s="344" t="s">
        <v>5787</v>
      </c>
      <c r="H442" s="344"/>
      <c r="I442" s="344"/>
      <c r="J442" s="344"/>
      <c r="K442" s="344"/>
      <c r="L442" s="335"/>
      <c r="M442" s="82">
        <v>14000.000000000002</v>
      </c>
      <c r="N442" s="57">
        <v>2750</v>
      </c>
      <c r="O442" s="30">
        <v>16750</v>
      </c>
      <c r="P442" s="29" t="s">
        <v>9189</v>
      </c>
      <c r="Q442" s="29"/>
      <c r="R442" s="104" t="s">
        <v>4641</v>
      </c>
      <c r="S442" s="103" t="s">
        <v>4642</v>
      </c>
      <c r="T442" s="403">
        <v>-12877.8</v>
      </c>
      <c r="U442" s="403">
        <v>4705.3500000000004</v>
      </c>
      <c r="V442" s="123" t="s">
        <v>1</v>
      </c>
      <c r="W442" s="336" t="s">
        <v>0</v>
      </c>
      <c r="X442" s="123"/>
      <c r="Y442" s="337"/>
      <c r="Z442" s="87">
        <v>1</v>
      </c>
      <c r="AA442" s="88" t="s">
        <v>189</v>
      </c>
      <c r="AB442" s="88">
        <v>2.5</v>
      </c>
      <c r="AC442" s="135">
        <v>100</v>
      </c>
      <c r="AD442" s="90" t="s">
        <v>4545</v>
      </c>
      <c r="AE442" s="90">
        <v>2.5</v>
      </c>
      <c r="AF442" s="136"/>
      <c r="AG442" s="338"/>
      <c r="AH442" s="338"/>
      <c r="AI442" s="339"/>
      <c r="AJ442" s="339"/>
      <c r="AK442" s="91" t="s">
        <v>209</v>
      </c>
      <c r="AL442" s="92"/>
      <c r="AM442" s="93"/>
      <c r="AN442" s="340"/>
      <c r="AO442" s="341"/>
      <c r="AP442" s="336"/>
      <c r="AQ442" s="342"/>
      <c r="AR442" s="343" t="s">
        <v>3987</v>
      </c>
      <c r="AS442" s="342"/>
      <c r="AT442" s="94">
        <v>8000</v>
      </c>
      <c r="AU442" s="341"/>
      <c r="AV442" s="136"/>
      <c r="AW442" s="339"/>
      <c r="AY442" s="30">
        <v>16750</v>
      </c>
      <c r="AZ442" s="31">
        <f t="shared" si="6"/>
        <v>0</v>
      </c>
    </row>
    <row r="443" spans="1:52" ht="12.75" customHeight="1">
      <c r="A443">
        <v>440</v>
      </c>
      <c r="B443" s="29" t="s">
        <v>6258</v>
      </c>
      <c r="C443" s="104" t="s">
        <v>3668</v>
      </c>
      <c r="D443" s="29" t="s">
        <v>1642</v>
      </c>
      <c r="E443" s="29" t="s">
        <v>2183</v>
      </c>
      <c r="F443" s="335" t="s">
        <v>5782</v>
      </c>
      <c r="G443" s="344" t="s">
        <v>5783</v>
      </c>
      <c r="H443" s="344"/>
      <c r="I443" s="344"/>
      <c r="J443" s="344"/>
      <c r="K443" s="344"/>
      <c r="L443" s="335"/>
      <c r="M443" s="82">
        <v>14000.000000000002</v>
      </c>
      <c r="N443" s="57">
        <v>2750</v>
      </c>
      <c r="O443" s="30">
        <v>16750</v>
      </c>
      <c r="P443" s="29" t="s">
        <v>9189</v>
      </c>
      <c r="Q443" s="29"/>
      <c r="R443" s="104" t="s">
        <v>3668</v>
      </c>
      <c r="S443" s="103" t="s">
        <v>4643</v>
      </c>
      <c r="T443" s="403">
        <v>-12877.8</v>
      </c>
      <c r="U443" s="403">
        <v>5695.95</v>
      </c>
      <c r="V443" s="123" t="s">
        <v>1</v>
      </c>
      <c r="W443" s="336" t="s">
        <v>0</v>
      </c>
      <c r="X443" s="123"/>
      <c r="Y443" s="337"/>
      <c r="Z443" s="87">
        <v>1</v>
      </c>
      <c r="AA443" s="88" t="s">
        <v>189</v>
      </c>
      <c r="AB443" s="88">
        <v>2.5</v>
      </c>
      <c r="AC443" s="135">
        <v>100</v>
      </c>
      <c r="AD443" s="90" t="s">
        <v>4545</v>
      </c>
      <c r="AE443" s="90">
        <v>2.5</v>
      </c>
      <c r="AF443" s="136"/>
      <c r="AG443" s="338"/>
      <c r="AH443" s="338"/>
      <c r="AI443" s="339"/>
      <c r="AJ443" s="339"/>
      <c r="AK443" s="91" t="s">
        <v>208</v>
      </c>
      <c r="AL443" s="92"/>
      <c r="AM443" s="93"/>
      <c r="AN443" s="340"/>
      <c r="AO443" s="341"/>
      <c r="AP443" s="336"/>
      <c r="AQ443" s="342"/>
      <c r="AR443" s="343" t="s">
        <v>3987</v>
      </c>
      <c r="AS443" s="342"/>
      <c r="AT443" s="94">
        <v>8000</v>
      </c>
      <c r="AU443" s="341"/>
      <c r="AV443" s="136"/>
      <c r="AW443" s="339"/>
      <c r="AY443" s="30">
        <v>16750</v>
      </c>
      <c r="AZ443" s="31">
        <f t="shared" si="6"/>
        <v>0</v>
      </c>
    </row>
    <row r="444" spans="1:52" ht="12.75" customHeight="1">
      <c r="A444">
        <v>441</v>
      </c>
      <c r="B444" s="29" t="s">
        <v>6259</v>
      </c>
      <c r="C444" s="104" t="s">
        <v>4644</v>
      </c>
      <c r="D444" s="29" t="s">
        <v>1654</v>
      </c>
      <c r="E444" s="29" t="s">
        <v>2171</v>
      </c>
      <c r="F444" s="335" t="s">
        <v>5786</v>
      </c>
      <c r="G444" s="344" t="s">
        <v>5789</v>
      </c>
      <c r="H444" s="344"/>
      <c r="I444" s="344"/>
      <c r="J444" s="344"/>
      <c r="K444" s="344"/>
      <c r="L444" s="335"/>
      <c r="M444" s="82">
        <v>14000.000000000002</v>
      </c>
      <c r="N444" s="57">
        <v>2750</v>
      </c>
      <c r="O444" s="30">
        <v>16750</v>
      </c>
      <c r="P444" s="29" t="s">
        <v>9185</v>
      </c>
      <c r="Q444" s="29"/>
      <c r="R444" s="104" t="s">
        <v>4644</v>
      </c>
      <c r="S444" s="103" t="s">
        <v>4645</v>
      </c>
      <c r="T444" s="403">
        <v>-15480</v>
      </c>
      <c r="U444" s="403">
        <v>-2000</v>
      </c>
      <c r="V444" s="123" t="s">
        <v>1</v>
      </c>
      <c r="W444" s="336" t="s">
        <v>0</v>
      </c>
      <c r="X444" s="123"/>
      <c r="Y444" s="337"/>
      <c r="Z444" s="87">
        <v>1</v>
      </c>
      <c r="AA444" s="88" t="s">
        <v>4646</v>
      </c>
      <c r="AB444" s="88">
        <v>2.5</v>
      </c>
      <c r="AC444" s="135">
        <v>100</v>
      </c>
      <c r="AD444" s="90" t="s">
        <v>4545</v>
      </c>
      <c r="AE444" s="90">
        <v>2.5</v>
      </c>
      <c r="AF444" s="136"/>
      <c r="AG444" s="338"/>
      <c r="AH444" s="338"/>
      <c r="AI444" s="339"/>
      <c r="AJ444" s="339"/>
      <c r="AK444" s="91" t="s">
        <v>209</v>
      </c>
      <c r="AL444" s="92"/>
      <c r="AM444" s="93"/>
      <c r="AN444" s="340"/>
      <c r="AO444" s="341"/>
      <c r="AP444" s="336"/>
      <c r="AQ444" s="342"/>
      <c r="AR444" s="343" t="s">
        <v>3987</v>
      </c>
      <c r="AS444" s="342"/>
      <c r="AT444" s="94">
        <v>8000</v>
      </c>
      <c r="AU444" s="341"/>
      <c r="AV444" s="136"/>
      <c r="AW444" s="339"/>
      <c r="AY444" s="30">
        <v>16750</v>
      </c>
      <c r="AZ444" s="31">
        <f t="shared" si="6"/>
        <v>0</v>
      </c>
    </row>
    <row r="445" spans="1:52" ht="12.75" customHeight="1">
      <c r="A445">
        <v>442</v>
      </c>
      <c r="B445" s="29" t="s">
        <v>6260</v>
      </c>
      <c r="C445" s="104" t="s">
        <v>4647</v>
      </c>
      <c r="D445" s="29" t="s">
        <v>1652</v>
      </c>
      <c r="E445" s="29" t="s">
        <v>2173</v>
      </c>
      <c r="F445" s="335" t="s">
        <v>5785</v>
      </c>
      <c r="G445" s="344" t="s">
        <v>5784</v>
      </c>
      <c r="H445" s="344"/>
      <c r="I445" s="344"/>
      <c r="J445" s="344"/>
      <c r="K445" s="344"/>
      <c r="L445" s="335"/>
      <c r="M445" s="82">
        <v>14000.000000000002</v>
      </c>
      <c r="N445" s="57">
        <v>2750</v>
      </c>
      <c r="O445" s="30">
        <v>16750</v>
      </c>
      <c r="P445" s="29" t="s">
        <v>9185</v>
      </c>
      <c r="Q445" s="29"/>
      <c r="R445" s="104" t="s">
        <v>4647</v>
      </c>
      <c r="S445" s="103" t="s">
        <v>4648</v>
      </c>
      <c r="T445" s="403">
        <v>-16310</v>
      </c>
      <c r="U445" s="403">
        <v>-2000</v>
      </c>
      <c r="V445" s="123" t="s">
        <v>1</v>
      </c>
      <c r="W445" s="336" t="s">
        <v>0</v>
      </c>
      <c r="X445" s="123"/>
      <c r="Y445" s="337"/>
      <c r="Z445" s="87">
        <v>1</v>
      </c>
      <c r="AA445" s="88" t="s">
        <v>4646</v>
      </c>
      <c r="AB445" s="88">
        <v>2.5</v>
      </c>
      <c r="AC445" s="135">
        <v>100</v>
      </c>
      <c r="AD445" s="90" t="s">
        <v>4545</v>
      </c>
      <c r="AE445" s="90">
        <v>2.5</v>
      </c>
      <c r="AF445" s="136"/>
      <c r="AG445" s="338"/>
      <c r="AH445" s="338"/>
      <c r="AI445" s="339"/>
      <c r="AJ445" s="339"/>
      <c r="AK445" s="91" t="s">
        <v>208</v>
      </c>
      <c r="AL445" s="92"/>
      <c r="AM445" s="93"/>
      <c r="AN445" s="340"/>
      <c r="AO445" s="341"/>
      <c r="AP445" s="336"/>
      <c r="AQ445" s="342"/>
      <c r="AR445" s="343" t="s">
        <v>3987</v>
      </c>
      <c r="AS445" s="342"/>
      <c r="AT445" s="94">
        <v>8000</v>
      </c>
      <c r="AU445" s="341"/>
      <c r="AV445" s="136"/>
      <c r="AW445" s="339"/>
      <c r="AY445" s="30">
        <v>16750</v>
      </c>
      <c r="AZ445" s="31">
        <f t="shared" si="6"/>
        <v>0</v>
      </c>
    </row>
    <row r="446" spans="1:52" ht="12.75" customHeight="1">
      <c r="A446">
        <v>443</v>
      </c>
      <c r="B446" s="29" t="s">
        <v>6261</v>
      </c>
      <c r="C446" s="104" t="s">
        <v>4649</v>
      </c>
      <c r="D446" s="29" t="s">
        <v>1533</v>
      </c>
      <c r="E446" s="29" t="s">
        <v>2292</v>
      </c>
      <c r="F446" s="335" t="s">
        <v>5773</v>
      </c>
      <c r="G446" s="344" t="s">
        <v>5779</v>
      </c>
      <c r="H446" s="344"/>
      <c r="I446" s="344"/>
      <c r="J446" s="344"/>
      <c r="K446" s="344"/>
      <c r="L446" s="335"/>
      <c r="M446" s="82">
        <v>14000.000000000002</v>
      </c>
      <c r="N446" s="57">
        <v>2750</v>
      </c>
      <c r="O446" s="30">
        <v>16750</v>
      </c>
      <c r="P446" s="29" t="s">
        <v>9188</v>
      </c>
      <c r="Q446" s="29"/>
      <c r="R446" s="104" t="s">
        <v>4649</v>
      </c>
      <c r="S446" s="103" t="s">
        <v>4650</v>
      </c>
      <c r="T446" s="403">
        <v>-12877.8</v>
      </c>
      <c r="U446" s="403">
        <v>3714.75</v>
      </c>
      <c r="V446" s="123" t="s">
        <v>1</v>
      </c>
      <c r="W446" s="336" t="s">
        <v>0</v>
      </c>
      <c r="X446" s="123"/>
      <c r="Y446" s="337"/>
      <c r="Z446" s="87">
        <v>1</v>
      </c>
      <c r="AA446" s="88" t="s">
        <v>188</v>
      </c>
      <c r="AB446" s="88">
        <v>2.5</v>
      </c>
      <c r="AC446" s="135">
        <v>100</v>
      </c>
      <c r="AD446" s="90" t="s">
        <v>4545</v>
      </c>
      <c r="AE446" s="90">
        <v>2.5</v>
      </c>
      <c r="AF446" s="136"/>
      <c r="AG446" s="338"/>
      <c r="AH446" s="338"/>
      <c r="AI446" s="339"/>
      <c r="AJ446" s="339"/>
      <c r="AK446" s="91" t="s">
        <v>206</v>
      </c>
      <c r="AL446" s="92"/>
      <c r="AM446" s="93"/>
      <c r="AN446" s="340"/>
      <c r="AO446" s="341"/>
      <c r="AP446" s="336"/>
      <c r="AQ446" s="342"/>
      <c r="AR446" s="343" t="s">
        <v>3987</v>
      </c>
      <c r="AS446" s="342"/>
      <c r="AT446" s="94">
        <v>8000</v>
      </c>
      <c r="AU446" s="341"/>
      <c r="AV446" s="136"/>
      <c r="AW446" s="339"/>
      <c r="AY446" s="30">
        <v>16750</v>
      </c>
      <c r="AZ446" s="31">
        <f t="shared" si="6"/>
        <v>0</v>
      </c>
    </row>
    <row r="447" spans="1:52" ht="12.75" customHeight="1">
      <c r="A447">
        <v>444</v>
      </c>
      <c r="B447" s="29" t="s">
        <v>6262</v>
      </c>
      <c r="C447" s="104" t="s">
        <v>4651</v>
      </c>
      <c r="D447" s="29" t="s">
        <v>1532</v>
      </c>
      <c r="E447" s="29" t="s">
        <v>2293</v>
      </c>
      <c r="F447" s="335" t="s">
        <v>5774</v>
      </c>
      <c r="G447" s="344" t="s">
        <v>5775</v>
      </c>
      <c r="H447" s="344"/>
      <c r="I447" s="344"/>
      <c r="J447" s="344"/>
      <c r="K447" s="344"/>
      <c r="L447" s="335"/>
      <c r="M447" s="82">
        <v>14000.000000000002</v>
      </c>
      <c r="N447" s="57">
        <v>2750</v>
      </c>
      <c r="O447" s="30">
        <v>16750</v>
      </c>
      <c r="P447" s="29" t="s">
        <v>9188</v>
      </c>
      <c r="Q447" s="29"/>
      <c r="R447" s="104" t="s">
        <v>4651</v>
      </c>
      <c r="S447" s="103" t="s">
        <v>4652</v>
      </c>
      <c r="T447" s="403">
        <v>-13736.32</v>
      </c>
      <c r="U447" s="403">
        <v>4210.05</v>
      </c>
      <c r="V447" s="123" t="s">
        <v>1</v>
      </c>
      <c r="W447" s="336" t="s">
        <v>0</v>
      </c>
      <c r="X447" s="123"/>
      <c r="Y447" s="337"/>
      <c r="Z447" s="87">
        <v>1</v>
      </c>
      <c r="AA447" s="88" t="s">
        <v>188</v>
      </c>
      <c r="AB447" s="88">
        <v>2.5</v>
      </c>
      <c r="AC447" s="135">
        <v>100</v>
      </c>
      <c r="AD447" s="90" t="s">
        <v>4545</v>
      </c>
      <c r="AE447" s="90">
        <v>2.5</v>
      </c>
      <c r="AF447" s="136"/>
      <c r="AG447" s="338"/>
      <c r="AH447" s="338"/>
      <c r="AI447" s="339"/>
      <c r="AJ447" s="339"/>
      <c r="AK447" s="91" t="s">
        <v>205</v>
      </c>
      <c r="AL447" s="92"/>
      <c r="AM447" s="93"/>
      <c r="AN447" s="340"/>
      <c r="AO447" s="341"/>
      <c r="AP447" s="336"/>
      <c r="AQ447" s="342"/>
      <c r="AR447" s="343" t="s">
        <v>3987</v>
      </c>
      <c r="AS447" s="342"/>
      <c r="AT447" s="94">
        <v>8000</v>
      </c>
      <c r="AU447" s="341"/>
      <c r="AV447" s="136"/>
      <c r="AW447" s="339"/>
      <c r="AY447" s="30">
        <v>16750</v>
      </c>
      <c r="AZ447" s="31">
        <f t="shared" si="6"/>
        <v>0</v>
      </c>
    </row>
    <row r="448" spans="1:52" ht="12.75" customHeight="1">
      <c r="A448">
        <v>445</v>
      </c>
      <c r="B448" s="29" t="s">
        <v>6263</v>
      </c>
      <c r="C448" s="104" t="s">
        <v>4653</v>
      </c>
      <c r="D448" s="29" t="s">
        <v>1609</v>
      </c>
      <c r="E448" s="29" t="s">
        <v>2216</v>
      </c>
      <c r="F448" s="335" t="s">
        <v>5778</v>
      </c>
      <c r="G448" s="344" t="s">
        <v>5780</v>
      </c>
      <c r="H448" s="344"/>
      <c r="I448" s="344"/>
      <c r="J448" s="344"/>
      <c r="K448" s="344"/>
      <c r="L448" s="335"/>
      <c r="M448" s="82">
        <v>14000.000000000002</v>
      </c>
      <c r="N448" s="57">
        <v>2750</v>
      </c>
      <c r="O448" s="30">
        <v>16750</v>
      </c>
      <c r="P448" s="29" t="s">
        <v>9169</v>
      </c>
      <c r="Q448" s="29"/>
      <c r="R448" s="104" t="s">
        <v>4653</v>
      </c>
      <c r="S448" s="103" t="s">
        <v>4654</v>
      </c>
      <c r="T448" s="403">
        <v>-15065</v>
      </c>
      <c r="U448" s="403">
        <v>-2500</v>
      </c>
      <c r="V448" s="123" t="s">
        <v>1</v>
      </c>
      <c r="W448" s="336" t="s">
        <v>0</v>
      </c>
      <c r="X448" s="123"/>
      <c r="Y448" s="337"/>
      <c r="Z448" s="87">
        <v>1</v>
      </c>
      <c r="AA448" s="88" t="s">
        <v>4655</v>
      </c>
      <c r="AB448" s="88">
        <v>2.5</v>
      </c>
      <c r="AC448" s="135">
        <v>100</v>
      </c>
      <c r="AD448" s="90" t="s">
        <v>4545</v>
      </c>
      <c r="AE448" s="90">
        <v>2.5</v>
      </c>
      <c r="AF448" s="136"/>
      <c r="AG448" s="338"/>
      <c r="AH448" s="338"/>
      <c r="AI448" s="339"/>
      <c r="AJ448" s="339"/>
      <c r="AK448" s="91" t="s">
        <v>206</v>
      </c>
      <c r="AL448" s="92"/>
      <c r="AM448" s="93"/>
      <c r="AN448" s="340"/>
      <c r="AO448" s="341"/>
      <c r="AP448" s="336"/>
      <c r="AQ448" s="342"/>
      <c r="AR448" s="343" t="s">
        <v>3987</v>
      </c>
      <c r="AS448" s="342"/>
      <c r="AT448" s="94">
        <v>8000</v>
      </c>
      <c r="AU448" s="341"/>
      <c r="AV448" s="136"/>
      <c r="AW448" s="339"/>
      <c r="AY448" s="30">
        <v>16750</v>
      </c>
      <c r="AZ448" s="31">
        <f t="shared" si="6"/>
        <v>0</v>
      </c>
    </row>
    <row r="449" spans="1:52" ht="12.75" customHeight="1">
      <c r="A449">
        <v>446</v>
      </c>
      <c r="B449" s="29" t="s">
        <v>6264</v>
      </c>
      <c r="C449" s="104" t="s">
        <v>4656</v>
      </c>
      <c r="D449" s="29" t="s">
        <v>1611</v>
      </c>
      <c r="E449" s="29" t="s">
        <v>2214</v>
      </c>
      <c r="F449" s="335" t="s">
        <v>5777</v>
      </c>
      <c r="G449" s="344" t="s">
        <v>5776</v>
      </c>
      <c r="H449" s="344"/>
      <c r="I449" s="344"/>
      <c r="J449" s="344"/>
      <c r="K449" s="344"/>
      <c r="L449" s="335"/>
      <c r="M449" s="82">
        <v>14000.000000000002</v>
      </c>
      <c r="N449" s="57">
        <v>2750</v>
      </c>
      <c r="O449" s="30">
        <v>16750</v>
      </c>
      <c r="P449" s="29" t="s">
        <v>9169</v>
      </c>
      <c r="Q449" s="29"/>
      <c r="R449" s="104" t="s">
        <v>4656</v>
      </c>
      <c r="S449" s="103" t="s">
        <v>4657</v>
      </c>
      <c r="T449" s="403">
        <v>-15895</v>
      </c>
      <c r="U449" s="403">
        <v>-2500</v>
      </c>
      <c r="V449" s="123" t="s">
        <v>1</v>
      </c>
      <c r="W449" s="336" t="s">
        <v>0</v>
      </c>
      <c r="X449" s="123"/>
      <c r="Y449" s="337"/>
      <c r="Z449" s="87">
        <v>1</v>
      </c>
      <c r="AA449" s="88" t="s">
        <v>4655</v>
      </c>
      <c r="AB449" s="88">
        <v>2.5</v>
      </c>
      <c r="AC449" s="135">
        <v>100</v>
      </c>
      <c r="AD449" s="90" t="s">
        <v>4545</v>
      </c>
      <c r="AE449" s="90">
        <v>2.5</v>
      </c>
      <c r="AF449" s="136"/>
      <c r="AG449" s="338"/>
      <c r="AH449" s="338"/>
      <c r="AI449" s="339"/>
      <c r="AJ449" s="339"/>
      <c r="AK449" s="91" t="s">
        <v>205</v>
      </c>
      <c r="AL449" s="92"/>
      <c r="AM449" s="93"/>
      <c r="AN449" s="340"/>
      <c r="AO449" s="341"/>
      <c r="AP449" s="336"/>
      <c r="AQ449" s="342"/>
      <c r="AR449" s="343" t="s">
        <v>3987</v>
      </c>
      <c r="AS449" s="342"/>
      <c r="AT449" s="94">
        <v>8000</v>
      </c>
      <c r="AU449" s="341"/>
      <c r="AV449" s="136"/>
      <c r="AW449" s="339"/>
      <c r="AY449" s="30">
        <v>16750</v>
      </c>
      <c r="AZ449" s="31">
        <f t="shared" si="6"/>
        <v>0</v>
      </c>
    </row>
    <row r="450" spans="1:52" ht="12.75" customHeight="1">
      <c r="A450">
        <v>447</v>
      </c>
      <c r="B450" s="29" t="s">
        <v>5667</v>
      </c>
      <c r="C450" s="104" t="s">
        <v>4658</v>
      </c>
      <c r="D450" s="29" t="s">
        <v>3880</v>
      </c>
      <c r="E450" s="29" t="s">
        <v>3880</v>
      </c>
      <c r="F450" s="335" t="s">
        <v>5668</v>
      </c>
      <c r="G450" s="335"/>
      <c r="H450" s="335"/>
      <c r="I450" s="335"/>
      <c r="J450" s="335"/>
      <c r="K450" s="335"/>
      <c r="L450" s="335"/>
      <c r="M450" s="82" t="s">
        <v>3880</v>
      </c>
      <c r="N450" s="57">
        <v>456.46456692913392</v>
      </c>
      <c r="O450" s="30">
        <v>456.46456692913392</v>
      </c>
      <c r="P450" s="29" t="s">
        <v>3863</v>
      </c>
      <c r="Q450" s="29"/>
      <c r="R450" s="104" t="s">
        <v>4658</v>
      </c>
      <c r="S450" s="103" t="s">
        <v>4659</v>
      </c>
      <c r="T450" s="403">
        <v>-9443.7199999999993</v>
      </c>
      <c r="U450" s="403">
        <v>5695.95</v>
      </c>
      <c r="V450" s="123" t="s">
        <v>1</v>
      </c>
      <c r="W450" s="336" t="s">
        <v>0</v>
      </c>
      <c r="X450" s="123"/>
      <c r="Y450" s="337"/>
      <c r="Z450" s="87"/>
      <c r="AA450" s="88"/>
      <c r="AB450" s="88"/>
      <c r="AC450" s="98"/>
      <c r="AD450" s="90"/>
      <c r="AE450" s="90"/>
      <c r="AF450" s="136"/>
      <c r="AG450" s="338"/>
      <c r="AH450" s="338"/>
      <c r="AI450" s="339"/>
      <c r="AJ450" s="339"/>
      <c r="AK450" s="91"/>
      <c r="AL450" s="92">
        <v>20</v>
      </c>
      <c r="AM450" s="93"/>
      <c r="AN450" s="340"/>
      <c r="AO450" s="341"/>
      <c r="AP450" s="336"/>
      <c r="AQ450" s="342"/>
      <c r="AR450" s="343"/>
      <c r="AS450" s="342"/>
      <c r="AT450" s="94">
        <v>8000</v>
      </c>
      <c r="AU450" s="341"/>
      <c r="AV450" s="136"/>
      <c r="AW450" s="339"/>
      <c r="AY450" s="30">
        <v>456.46456692913392</v>
      </c>
      <c r="AZ450" s="31">
        <f t="shared" si="6"/>
        <v>0</v>
      </c>
    </row>
    <row r="451" spans="1:52" ht="12.75" customHeight="1">
      <c r="A451">
        <v>448</v>
      </c>
      <c r="B451" s="29" t="s">
        <v>5670</v>
      </c>
      <c r="C451" s="104" t="s">
        <v>4660</v>
      </c>
      <c r="D451" s="29" t="s">
        <v>3880</v>
      </c>
      <c r="E451" s="29" t="s">
        <v>3880</v>
      </c>
      <c r="F451" s="335" t="s">
        <v>5671</v>
      </c>
      <c r="G451" s="335"/>
      <c r="H451" s="335"/>
      <c r="I451" s="335"/>
      <c r="J451" s="335"/>
      <c r="K451" s="335"/>
      <c r="L451" s="335"/>
      <c r="M451" s="82" t="s">
        <v>3880</v>
      </c>
      <c r="N451" s="57">
        <v>491.56299212598424</v>
      </c>
      <c r="O451" s="30">
        <v>491.56299212598424</v>
      </c>
      <c r="P451" s="29" t="s">
        <v>3860</v>
      </c>
      <c r="Q451" s="29"/>
      <c r="R451" s="104" t="s">
        <v>4660</v>
      </c>
      <c r="S451" s="103" t="s">
        <v>4661</v>
      </c>
      <c r="T451" s="403">
        <v>-8585.2000000000007</v>
      </c>
      <c r="U451" s="403">
        <v>5200.6499999999996</v>
      </c>
      <c r="V451" s="123" t="s">
        <v>1</v>
      </c>
      <c r="W451" s="336" t="s">
        <v>0</v>
      </c>
      <c r="X451" s="123"/>
      <c r="Y451" s="337"/>
      <c r="Z451" s="87"/>
      <c r="AA451" s="88"/>
      <c r="AB451" s="88"/>
      <c r="AC451" s="98"/>
      <c r="AD451" s="90"/>
      <c r="AE451" s="90"/>
      <c r="AF451" s="136"/>
      <c r="AG451" s="338"/>
      <c r="AH451" s="338"/>
      <c r="AI451" s="339"/>
      <c r="AJ451" s="339"/>
      <c r="AK451" s="91"/>
      <c r="AL451" s="92">
        <v>20</v>
      </c>
      <c r="AM451" s="93"/>
      <c r="AN451" s="340"/>
      <c r="AO451" s="341"/>
      <c r="AP451" s="336"/>
      <c r="AQ451" s="342"/>
      <c r="AR451" s="343"/>
      <c r="AS451" s="342"/>
      <c r="AT451" s="94">
        <v>8000</v>
      </c>
      <c r="AU451" s="341"/>
      <c r="AV451" s="136"/>
      <c r="AW451" s="339"/>
      <c r="AY451" s="30">
        <v>491.56299212598424</v>
      </c>
      <c r="AZ451" s="31">
        <f t="shared" si="6"/>
        <v>0</v>
      </c>
    </row>
    <row r="452" spans="1:52" ht="12.75" customHeight="1">
      <c r="A452">
        <v>449</v>
      </c>
      <c r="B452" s="29" t="s">
        <v>6166</v>
      </c>
      <c r="C452" s="104" t="s">
        <v>4662</v>
      </c>
      <c r="D452" s="29" t="s">
        <v>1558</v>
      </c>
      <c r="E452" s="29" t="s">
        <v>2267</v>
      </c>
      <c r="F452" s="335" t="s">
        <v>5626</v>
      </c>
      <c r="G452" s="335" t="s">
        <v>3779</v>
      </c>
      <c r="H452" s="344" t="s">
        <v>3781</v>
      </c>
      <c r="I452" s="344"/>
      <c r="J452" s="344"/>
      <c r="K452" s="344"/>
      <c r="L452" s="335"/>
      <c r="M452" s="82">
        <v>6241.7637795275587</v>
      </c>
      <c r="N452" s="57">
        <v>2556.9015748031497</v>
      </c>
      <c r="O452" s="30">
        <v>8798.6653543307075</v>
      </c>
      <c r="P452" s="29" t="s">
        <v>9190</v>
      </c>
      <c r="Q452" s="29"/>
      <c r="R452" s="104" t="s">
        <v>4662</v>
      </c>
      <c r="S452" s="103" t="s">
        <v>4663</v>
      </c>
      <c r="T452" s="403">
        <v>-13500</v>
      </c>
      <c r="U452" s="403">
        <v>-12065</v>
      </c>
      <c r="V452" s="123" t="s">
        <v>1</v>
      </c>
      <c r="W452" s="336" t="s">
        <v>0</v>
      </c>
      <c r="X452" s="123"/>
      <c r="Y452" s="337"/>
      <c r="Z452" s="87">
        <v>1</v>
      </c>
      <c r="AA452" s="88" t="s">
        <v>280</v>
      </c>
      <c r="AB452" s="88">
        <v>2.5</v>
      </c>
      <c r="AC452" s="135">
        <v>100</v>
      </c>
      <c r="AD452" s="90"/>
      <c r="AE452" s="90"/>
      <c r="AF452" s="136"/>
      <c r="AG452" s="338"/>
      <c r="AH452" s="338"/>
      <c r="AI452" s="339"/>
      <c r="AJ452" s="339"/>
      <c r="AK452" s="91"/>
      <c r="AL452" s="92"/>
      <c r="AM452" s="93"/>
      <c r="AN452" s="340"/>
      <c r="AO452" s="341"/>
      <c r="AP452" s="336"/>
      <c r="AQ452" s="342"/>
      <c r="AR452" s="343"/>
      <c r="AS452" s="342"/>
      <c r="AT452" s="94"/>
      <c r="AU452" s="341"/>
      <c r="AV452" s="136"/>
      <c r="AW452" s="339"/>
      <c r="AY452" s="30">
        <v>8798.6653543307075</v>
      </c>
      <c r="AZ452" s="31">
        <f t="shared" ref="AZ452:AZ515" si="7">-AY452+O452</f>
        <v>0</v>
      </c>
    </row>
    <row r="453" spans="1:52" ht="12.75" customHeight="1">
      <c r="A453">
        <v>450</v>
      </c>
      <c r="B453" s="29" t="s">
        <v>6167</v>
      </c>
      <c r="C453" s="104" t="s">
        <v>4664</v>
      </c>
      <c r="D453" s="29" t="s">
        <v>1560</v>
      </c>
      <c r="E453" s="29" t="s">
        <v>2265</v>
      </c>
      <c r="F453" s="335" t="s">
        <v>5622</v>
      </c>
      <c r="G453" s="335" t="s">
        <v>3780</v>
      </c>
      <c r="H453" s="344" t="s">
        <v>3812</v>
      </c>
      <c r="I453" s="344"/>
      <c r="J453" s="344"/>
      <c r="K453" s="344"/>
      <c r="L453" s="335"/>
      <c r="M453" s="82">
        <v>6241.7637795275587</v>
      </c>
      <c r="N453" s="57">
        <v>2556.9015748031497</v>
      </c>
      <c r="O453" s="30">
        <v>8798.6653543307075</v>
      </c>
      <c r="P453" s="29" t="s">
        <v>9190</v>
      </c>
      <c r="Q453" s="29"/>
      <c r="R453" s="104" t="s">
        <v>4664</v>
      </c>
      <c r="S453" s="103" t="s">
        <v>4665</v>
      </c>
      <c r="T453" s="403">
        <v>-14000</v>
      </c>
      <c r="U453" s="403">
        <v>-11650</v>
      </c>
      <c r="V453" s="123" t="s">
        <v>1</v>
      </c>
      <c r="W453" s="336" t="s">
        <v>0</v>
      </c>
      <c r="X453" s="123"/>
      <c r="Y453" s="337"/>
      <c r="Z453" s="87">
        <v>1</v>
      </c>
      <c r="AA453" s="88" t="s">
        <v>280</v>
      </c>
      <c r="AB453" s="88">
        <v>2.5</v>
      </c>
      <c r="AC453" s="135">
        <v>100</v>
      </c>
      <c r="AD453" s="90"/>
      <c r="AE453" s="90"/>
      <c r="AF453" s="136"/>
      <c r="AG453" s="338"/>
      <c r="AH453" s="338"/>
      <c r="AI453" s="339"/>
      <c r="AJ453" s="339"/>
      <c r="AK453" s="91"/>
      <c r="AL453" s="92"/>
      <c r="AM453" s="93"/>
      <c r="AN453" s="340"/>
      <c r="AO453" s="341"/>
      <c r="AP453" s="336"/>
      <c r="AQ453" s="342"/>
      <c r="AR453" s="343"/>
      <c r="AS453" s="342"/>
      <c r="AT453" s="94"/>
      <c r="AU453" s="341"/>
      <c r="AV453" s="136"/>
      <c r="AW453" s="339"/>
      <c r="AY453" s="30">
        <v>8798.6653543307075</v>
      </c>
      <c r="AZ453" s="31">
        <f t="shared" si="7"/>
        <v>0</v>
      </c>
    </row>
    <row r="454" spans="1:52" ht="12.75" customHeight="1">
      <c r="A454">
        <v>451</v>
      </c>
      <c r="B454" s="29" t="s">
        <v>6164</v>
      </c>
      <c r="C454" s="104" t="s">
        <v>3647</v>
      </c>
      <c r="D454" s="29" t="s">
        <v>1578</v>
      </c>
      <c r="E454" s="29" t="s">
        <v>2247</v>
      </c>
      <c r="F454" s="335" t="s">
        <v>5619</v>
      </c>
      <c r="G454" s="335" t="s">
        <v>3438</v>
      </c>
      <c r="H454" s="344" t="s">
        <v>3439</v>
      </c>
      <c r="I454" s="344"/>
      <c r="J454" s="344"/>
      <c r="K454" s="344"/>
      <c r="L454" s="335"/>
      <c r="M454" s="82">
        <v>6954.8622047244098</v>
      </c>
      <c r="N454" s="57">
        <v>2173.8622047244094</v>
      </c>
      <c r="O454" s="30">
        <v>9128.7244094488196</v>
      </c>
      <c r="P454" s="29" t="s">
        <v>9178</v>
      </c>
      <c r="Q454" s="29"/>
      <c r="R454" s="104" t="s">
        <v>3647</v>
      </c>
      <c r="S454" s="103" t="s">
        <v>4666</v>
      </c>
      <c r="T454" s="403">
        <v>-15065</v>
      </c>
      <c r="U454" s="403">
        <v>1500</v>
      </c>
      <c r="V454" s="123" t="s">
        <v>1</v>
      </c>
      <c r="W454" s="336" t="s">
        <v>0</v>
      </c>
      <c r="X454" s="123"/>
      <c r="Y454" s="337"/>
      <c r="Z454" s="87">
        <v>1</v>
      </c>
      <c r="AA454" s="88" t="s">
        <v>281</v>
      </c>
      <c r="AB454" s="88">
        <v>2.5</v>
      </c>
      <c r="AC454" s="135">
        <v>100</v>
      </c>
      <c r="AD454" s="90"/>
      <c r="AE454" s="90"/>
      <c r="AF454" s="136"/>
      <c r="AG454" s="338"/>
      <c r="AH454" s="338"/>
      <c r="AI454" s="339"/>
      <c r="AJ454" s="339"/>
      <c r="AK454" s="91"/>
      <c r="AL454" s="92"/>
      <c r="AM454" s="93"/>
      <c r="AN454" s="340"/>
      <c r="AO454" s="341"/>
      <c r="AP454" s="336"/>
      <c r="AQ454" s="342"/>
      <c r="AR454" s="343"/>
      <c r="AS454" s="342"/>
      <c r="AT454" s="94"/>
      <c r="AU454" s="341"/>
      <c r="AV454" s="136"/>
      <c r="AW454" s="339"/>
      <c r="AY454" s="30">
        <v>9128.7244094488196</v>
      </c>
      <c r="AZ454" s="31">
        <f t="shared" si="7"/>
        <v>0</v>
      </c>
    </row>
    <row r="455" spans="1:52" ht="12.75" customHeight="1">
      <c r="A455">
        <v>452</v>
      </c>
      <c r="B455" s="29" t="s">
        <v>6165</v>
      </c>
      <c r="C455" s="104" t="s">
        <v>4667</v>
      </c>
      <c r="D455" s="29" t="s">
        <v>1576</v>
      </c>
      <c r="E455" s="29" t="s">
        <v>2249</v>
      </c>
      <c r="F455" s="335" t="s">
        <v>5616</v>
      </c>
      <c r="G455" s="335" t="s">
        <v>3782</v>
      </c>
      <c r="H455" s="344" t="s">
        <v>3813</v>
      </c>
      <c r="I455" s="344"/>
      <c r="J455" s="344"/>
      <c r="K455" s="344"/>
      <c r="L455" s="335"/>
      <c r="M455" s="82">
        <v>6954.8582677165359</v>
      </c>
      <c r="N455" s="57">
        <v>2173.8622047244094</v>
      </c>
      <c r="O455" s="30">
        <v>9128.7204724409457</v>
      </c>
      <c r="P455" s="29" t="s">
        <v>9178</v>
      </c>
      <c r="Q455" s="29"/>
      <c r="R455" s="104" t="s">
        <v>4667</v>
      </c>
      <c r="S455" s="103" t="s">
        <v>4668</v>
      </c>
      <c r="T455" s="403">
        <v>-15895</v>
      </c>
      <c r="U455" s="403">
        <v>1500</v>
      </c>
      <c r="V455" s="123" t="s">
        <v>1</v>
      </c>
      <c r="W455" s="336" t="s">
        <v>0</v>
      </c>
      <c r="X455" s="123"/>
      <c r="Y455" s="337"/>
      <c r="Z455" s="87">
        <v>1</v>
      </c>
      <c r="AA455" s="88" t="s">
        <v>281</v>
      </c>
      <c r="AB455" s="88">
        <v>2.5</v>
      </c>
      <c r="AC455" s="135">
        <v>100</v>
      </c>
      <c r="AD455" s="90"/>
      <c r="AE455" s="90"/>
      <c r="AF455" s="136"/>
      <c r="AG455" s="338"/>
      <c r="AH455" s="338"/>
      <c r="AI455" s="339"/>
      <c r="AJ455" s="339"/>
      <c r="AK455" s="91"/>
      <c r="AL455" s="92"/>
      <c r="AM455" s="93"/>
      <c r="AN455" s="340"/>
      <c r="AO455" s="341"/>
      <c r="AP455" s="336"/>
      <c r="AQ455" s="342"/>
      <c r="AR455" s="343"/>
      <c r="AS455" s="342"/>
      <c r="AT455" s="94"/>
      <c r="AU455" s="341"/>
      <c r="AV455" s="136"/>
      <c r="AW455" s="339"/>
      <c r="AY455" s="30">
        <v>9128.7204724409457</v>
      </c>
      <c r="AZ455" s="31">
        <f t="shared" si="7"/>
        <v>0</v>
      </c>
    </row>
    <row r="456" spans="1:52" ht="12.75" customHeight="1">
      <c r="A456">
        <v>453</v>
      </c>
      <c r="B456" s="29" t="s">
        <v>6265</v>
      </c>
      <c r="C456" s="104" t="s">
        <v>4669</v>
      </c>
      <c r="D456" s="29" t="s">
        <v>1562</v>
      </c>
      <c r="E456" s="29" t="s">
        <v>2263</v>
      </c>
      <c r="F456" s="335" t="s">
        <v>5613</v>
      </c>
      <c r="G456" s="335" t="s">
        <v>3783</v>
      </c>
      <c r="H456" s="344" t="s">
        <v>3786</v>
      </c>
      <c r="I456" s="344"/>
      <c r="J456" s="344"/>
      <c r="K456" s="344"/>
      <c r="L456" s="335"/>
      <c r="M456" s="82">
        <v>6761.0078740157487</v>
      </c>
      <c r="N456" s="57">
        <v>2794.4685039370079</v>
      </c>
      <c r="O456" s="30">
        <v>9555.4763779527566</v>
      </c>
      <c r="P456" s="29" t="s">
        <v>9191</v>
      </c>
      <c r="Q456" s="29"/>
      <c r="R456" s="104" t="s">
        <v>4669</v>
      </c>
      <c r="S456" s="103" t="s">
        <v>4670</v>
      </c>
      <c r="T456" s="403">
        <v>-14356.45</v>
      </c>
      <c r="U456" s="403">
        <v>-10891.1</v>
      </c>
      <c r="V456" s="123" t="s">
        <v>1</v>
      </c>
      <c r="W456" s="336" t="s">
        <v>0</v>
      </c>
      <c r="X456" s="123"/>
      <c r="Y456" s="337"/>
      <c r="Z456" s="87">
        <v>1</v>
      </c>
      <c r="AA456" s="88" t="s">
        <v>4671</v>
      </c>
      <c r="AB456" s="88">
        <v>2.5</v>
      </c>
      <c r="AC456" s="135">
        <v>100</v>
      </c>
      <c r="AD456" s="90"/>
      <c r="AE456" s="90"/>
      <c r="AF456" s="136"/>
      <c r="AG456" s="338"/>
      <c r="AH456" s="338"/>
      <c r="AI456" s="339"/>
      <c r="AJ456" s="339"/>
      <c r="AK456" s="91"/>
      <c r="AL456" s="92"/>
      <c r="AM456" s="93"/>
      <c r="AN456" s="340"/>
      <c r="AO456" s="341"/>
      <c r="AP456" s="336"/>
      <c r="AQ456" s="342"/>
      <c r="AR456" s="343"/>
      <c r="AS456" s="342"/>
      <c r="AT456" s="94"/>
      <c r="AU456" s="341"/>
      <c r="AV456" s="136"/>
      <c r="AW456" s="339"/>
      <c r="AY456" s="30">
        <v>9555.4763779527566</v>
      </c>
      <c r="AZ456" s="31">
        <f t="shared" si="7"/>
        <v>0</v>
      </c>
    </row>
    <row r="457" spans="1:52" ht="12.75" customHeight="1">
      <c r="A457">
        <v>454</v>
      </c>
      <c r="B457" s="29" t="s">
        <v>6266</v>
      </c>
      <c r="C457" s="104" t="s">
        <v>3554</v>
      </c>
      <c r="D457" s="29" t="s">
        <v>1564</v>
      </c>
      <c r="E457" s="29" t="s">
        <v>2261</v>
      </c>
      <c r="F457" s="335" t="s">
        <v>5610</v>
      </c>
      <c r="G457" s="335" t="s">
        <v>3784</v>
      </c>
      <c r="H457" s="344" t="s">
        <v>3814</v>
      </c>
      <c r="I457" s="344"/>
      <c r="J457" s="344"/>
      <c r="K457" s="344"/>
      <c r="L457" s="335"/>
      <c r="M457" s="82">
        <v>6761.0039370078739</v>
      </c>
      <c r="N457" s="57">
        <v>2794.4685039370079</v>
      </c>
      <c r="O457" s="30">
        <v>9555.4724409448827</v>
      </c>
      <c r="P457" s="29" t="s">
        <v>9191</v>
      </c>
      <c r="Q457" s="29"/>
      <c r="R457" s="104" t="s">
        <v>3554</v>
      </c>
      <c r="S457" s="103" t="s">
        <v>4672</v>
      </c>
      <c r="T457" s="403">
        <v>-15065</v>
      </c>
      <c r="U457" s="403">
        <v>-10500</v>
      </c>
      <c r="V457" s="123" t="s">
        <v>1</v>
      </c>
      <c r="W457" s="336" t="s">
        <v>0</v>
      </c>
      <c r="X457" s="123"/>
      <c r="Y457" s="337"/>
      <c r="Z457" s="87">
        <v>1</v>
      </c>
      <c r="AA457" s="88" t="s">
        <v>4671</v>
      </c>
      <c r="AB457" s="88">
        <v>2.5</v>
      </c>
      <c r="AC457" s="135">
        <v>100</v>
      </c>
      <c r="AD457" s="90"/>
      <c r="AE457" s="90"/>
      <c r="AF457" s="136"/>
      <c r="AG457" s="338"/>
      <c r="AH457" s="338"/>
      <c r="AI457" s="339"/>
      <c r="AJ457" s="339"/>
      <c r="AK457" s="91"/>
      <c r="AL457" s="92"/>
      <c r="AM457" s="93"/>
      <c r="AN457" s="340"/>
      <c r="AO457" s="341"/>
      <c r="AP457" s="336"/>
      <c r="AQ457" s="342"/>
      <c r="AR457" s="343"/>
      <c r="AS457" s="342"/>
      <c r="AT457" s="94"/>
      <c r="AU457" s="341"/>
      <c r="AV457" s="136"/>
      <c r="AW457" s="339"/>
      <c r="AY457" s="30">
        <v>9555.4724409448827</v>
      </c>
      <c r="AZ457" s="31">
        <f t="shared" si="7"/>
        <v>0</v>
      </c>
    </row>
    <row r="458" spans="1:52" ht="12.75" customHeight="1">
      <c r="A458">
        <v>455</v>
      </c>
      <c r="B458" s="29" t="s">
        <v>5737</v>
      </c>
      <c r="C458" s="104" t="s">
        <v>3561</v>
      </c>
      <c r="D458" s="29" t="s">
        <v>1547</v>
      </c>
      <c r="E458" s="29" t="s">
        <v>2278</v>
      </c>
      <c r="F458" s="335" t="s">
        <v>5738</v>
      </c>
      <c r="G458" s="344" t="s">
        <v>5747</v>
      </c>
      <c r="H458" s="344"/>
      <c r="I458" s="344"/>
      <c r="J458" s="344"/>
      <c r="K458" s="344"/>
      <c r="L458" s="335"/>
      <c r="M458" s="82">
        <v>14000.000000000002</v>
      </c>
      <c r="N458" s="57">
        <v>2750</v>
      </c>
      <c r="O458" s="30">
        <v>16750</v>
      </c>
      <c r="P458" s="29" t="s">
        <v>9166</v>
      </c>
      <c r="Q458" s="29"/>
      <c r="R458" s="104" t="s">
        <v>3561</v>
      </c>
      <c r="S458" s="104" t="s">
        <v>4673</v>
      </c>
      <c r="T458" s="403">
        <v>-5000</v>
      </c>
      <c r="U458" s="403">
        <v>-12480</v>
      </c>
      <c r="V458" s="123" t="s">
        <v>1</v>
      </c>
      <c r="W458" s="336" t="s">
        <v>0</v>
      </c>
      <c r="X458" s="123"/>
      <c r="Y458" s="337"/>
      <c r="Z458" s="87">
        <v>1</v>
      </c>
      <c r="AA458" s="88" t="s">
        <v>181</v>
      </c>
      <c r="AB458" s="88">
        <v>2.5</v>
      </c>
      <c r="AC458" s="135">
        <v>100</v>
      </c>
      <c r="AD458" s="90" t="s">
        <v>3986</v>
      </c>
      <c r="AE458" s="90">
        <v>2.5</v>
      </c>
      <c r="AF458" s="136"/>
      <c r="AG458" s="338"/>
      <c r="AH458" s="338"/>
      <c r="AI458" s="339"/>
      <c r="AJ458" s="339"/>
      <c r="AK458" s="91" t="s">
        <v>203</v>
      </c>
      <c r="AL458" s="92"/>
      <c r="AM458" s="93"/>
      <c r="AN458" s="340"/>
      <c r="AO458" s="341"/>
      <c r="AP458" s="336"/>
      <c r="AQ458" s="342"/>
      <c r="AR458" s="343" t="s">
        <v>3987</v>
      </c>
      <c r="AS458" s="342"/>
      <c r="AT458" s="94">
        <v>8000</v>
      </c>
      <c r="AU458" s="341"/>
      <c r="AV458" s="136"/>
      <c r="AW458" s="339"/>
      <c r="AY458" s="30">
        <v>16750</v>
      </c>
      <c r="AZ458" s="31">
        <f t="shared" si="7"/>
        <v>0</v>
      </c>
    </row>
    <row r="459" spans="1:52" ht="12.75" customHeight="1">
      <c r="A459">
        <v>456</v>
      </c>
      <c r="B459" s="29" t="s">
        <v>5739</v>
      </c>
      <c r="C459" s="104" t="s">
        <v>4674</v>
      </c>
      <c r="D459" s="29" t="s">
        <v>1546</v>
      </c>
      <c r="E459" s="29" t="s">
        <v>2279</v>
      </c>
      <c r="F459" s="335" t="s">
        <v>5740</v>
      </c>
      <c r="G459" s="344" t="s">
        <v>5741</v>
      </c>
      <c r="H459" s="344"/>
      <c r="I459" s="344"/>
      <c r="J459" s="344"/>
      <c r="K459" s="344"/>
      <c r="L459" s="335"/>
      <c r="M459" s="82">
        <v>14000.000000000002</v>
      </c>
      <c r="N459" s="57">
        <v>2750</v>
      </c>
      <c r="O459" s="30">
        <v>16750</v>
      </c>
      <c r="P459" s="29" t="s">
        <v>9166</v>
      </c>
      <c r="Q459" s="29"/>
      <c r="R459" s="104" t="s">
        <v>4674</v>
      </c>
      <c r="S459" s="104" t="s">
        <v>4675</v>
      </c>
      <c r="T459" s="403">
        <v>-5000</v>
      </c>
      <c r="U459" s="403">
        <v>-13310</v>
      </c>
      <c r="V459" s="123" t="s">
        <v>1</v>
      </c>
      <c r="W459" s="336" t="s">
        <v>0</v>
      </c>
      <c r="X459" s="123"/>
      <c r="Y459" s="337"/>
      <c r="Z459" s="87">
        <v>1</v>
      </c>
      <c r="AA459" s="88" t="s">
        <v>181</v>
      </c>
      <c r="AB459" s="88">
        <v>2.5</v>
      </c>
      <c r="AC459" s="135">
        <v>100</v>
      </c>
      <c r="AD459" s="90" t="s">
        <v>3986</v>
      </c>
      <c r="AE459" s="90">
        <v>2.5</v>
      </c>
      <c r="AF459" s="136"/>
      <c r="AG459" s="338"/>
      <c r="AH459" s="338"/>
      <c r="AI459" s="339"/>
      <c r="AJ459" s="339"/>
      <c r="AK459" s="91" t="s">
        <v>202</v>
      </c>
      <c r="AL459" s="92"/>
      <c r="AM459" s="93"/>
      <c r="AN459" s="340"/>
      <c r="AO459" s="341"/>
      <c r="AP459" s="336"/>
      <c r="AQ459" s="342"/>
      <c r="AR459" s="343" t="s">
        <v>3987</v>
      </c>
      <c r="AS459" s="342"/>
      <c r="AT459" s="94">
        <v>8000</v>
      </c>
      <c r="AU459" s="341"/>
      <c r="AV459" s="136"/>
      <c r="AW459" s="339"/>
      <c r="AY459" s="30">
        <v>16750</v>
      </c>
      <c r="AZ459" s="31">
        <f t="shared" si="7"/>
        <v>0</v>
      </c>
    </row>
    <row r="460" spans="1:52" ht="12.75" customHeight="1">
      <c r="A460">
        <v>457</v>
      </c>
      <c r="B460" s="29" t="s">
        <v>5745</v>
      </c>
      <c r="C460" s="104" t="s">
        <v>3651</v>
      </c>
      <c r="D460" s="29" t="s">
        <v>1544</v>
      </c>
      <c r="E460" s="29" t="s">
        <v>2281</v>
      </c>
      <c r="F460" s="335" t="s">
        <v>5746</v>
      </c>
      <c r="G460" s="344" t="s">
        <v>5748</v>
      </c>
      <c r="H460" s="344"/>
      <c r="I460" s="344"/>
      <c r="J460" s="344"/>
      <c r="K460" s="344"/>
      <c r="L460" s="335"/>
      <c r="M460" s="82">
        <v>14000.000000000002</v>
      </c>
      <c r="N460" s="57">
        <v>2750</v>
      </c>
      <c r="O460" s="30">
        <v>16750</v>
      </c>
      <c r="P460" s="29" t="s">
        <v>9192</v>
      </c>
      <c r="Q460" s="29"/>
      <c r="R460" s="104" t="s">
        <v>3651</v>
      </c>
      <c r="S460" s="103" t="s">
        <v>4676</v>
      </c>
      <c r="T460" s="403">
        <v>-6868.16</v>
      </c>
      <c r="U460" s="403">
        <v>-9658.35</v>
      </c>
      <c r="V460" s="123" t="s">
        <v>1</v>
      </c>
      <c r="W460" s="336" t="s">
        <v>0</v>
      </c>
      <c r="X460" s="123"/>
      <c r="Y460" s="337"/>
      <c r="Z460" s="87">
        <v>1</v>
      </c>
      <c r="AA460" s="88" t="s">
        <v>4677</v>
      </c>
      <c r="AB460" s="88">
        <v>2.5</v>
      </c>
      <c r="AC460" s="135">
        <v>100</v>
      </c>
      <c r="AD460" s="90" t="s">
        <v>3986</v>
      </c>
      <c r="AE460" s="90">
        <v>2.5</v>
      </c>
      <c r="AF460" s="136"/>
      <c r="AG460" s="338"/>
      <c r="AH460" s="338"/>
      <c r="AI460" s="339"/>
      <c r="AJ460" s="339"/>
      <c r="AK460" s="91" t="s">
        <v>203</v>
      </c>
      <c r="AL460" s="92"/>
      <c r="AM460" s="93"/>
      <c r="AN460" s="340"/>
      <c r="AO460" s="341"/>
      <c r="AP460" s="336"/>
      <c r="AQ460" s="342"/>
      <c r="AR460" s="343" t="s">
        <v>3987</v>
      </c>
      <c r="AS460" s="342"/>
      <c r="AT460" s="94">
        <v>8000</v>
      </c>
      <c r="AU460" s="341"/>
      <c r="AV460" s="136"/>
      <c r="AW460" s="339"/>
      <c r="AY460" s="30">
        <v>16750</v>
      </c>
      <c r="AZ460" s="31">
        <f t="shared" si="7"/>
        <v>0</v>
      </c>
    </row>
    <row r="461" spans="1:52" ht="12.75" customHeight="1">
      <c r="A461">
        <v>458</v>
      </c>
      <c r="B461" s="29" t="s">
        <v>5743</v>
      </c>
      <c r="C461" s="104" t="s">
        <v>3486</v>
      </c>
      <c r="D461" s="29" t="s">
        <v>1545</v>
      </c>
      <c r="E461" s="29" t="s">
        <v>2280</v>
      </c>
      <c r="F461" s="335" t="s">
        <v>5744</v>
      </c>
      <c r="G461" s="344" t="s">
        <v>5742</v>
      </c>
      <c r="H461" s="344"/>
      <c r="I461" s="344"/>
      <c r="J461" s="344"/>
      <c r="K461" s="344"/>
      <c r="L461" s="335"/>
      <c r="M461" s="82">
        <v>14000.000000000002</v>
      </c>
      <c r="N461" s="57">
        <v>2750</v>
      </c>
      <c r="O461" s="30">
        <v>16750</v>
      </c>
      <c r="P461" s="29" t="s">
        <v>9192</v>
      </c>
      <c r="Q461" s="29"/>
      <c r="R461" s="104" t="s">
        <v>3486</v>
      </c>
      <c r="S461" s="103" t="s">
        <v>4678</v>
      </c>
      <c r="T461" s="403">
        <v>-6868.16</v>
      </c>
      <c r="U461" s="403">
        <v>-10648.95</v>
      </c>
      <c r="V461" s="123" t="s">
        <v>1</v>
      </c>
      <c r="W461" s="336" t="s">
        <v>0</v>
      </c>
      <c r="X461" s="123"/>
      <c r="Y461" s="337"/>
      <c r="Z461" s="87">
        <v>1</v>
      </c>
      <c r="AA461" s="88" t="s">
        <v>4677</v>
      </c>
      <c r="AB461" s="88">
        <v>2.5</v>
      </c>
      <c r="AC461" s="135">
        <v>100</v>
      </c>
      <c r="AD461" s="90" t="s">
        <v>3986</v>
      </c>
      <c r="AE461" s="90">
        <v>2.5</v>
      </c>
      <c r="AF461" s="136"/>
      <c r="AG461" s="338"/>
      <c r="AH461" s="338"/>
      <c r="AI461" s="339"/>
      <c r="AJ461" s="339"/>
      <c r="AK461" s="91" t="s">
        <v>202</v>
      </c>
      <c r="AL461" s="92"/>
      <c r="AM461" s="93"/>
      <c r="AN461" s="340"/>
      <c r="AO461" s="341"/>
      <c r="AP461" s="336"/>
      <c r="AQ461" s="342"/>
      <c r="AR461" s="343" t="s">
        <v>3987</v>
      </c>
      <c r="AS461" s="342"/>
      <c r="AT461" s="94">
        <v>8000</v>
      </c>
      <c r="AU461" s="341"/>
      <c r="AV461" s="136"/>
      <c r="AW461" s="339"/>
      <c r="AY461" s="30">
        <v>16750</v>
      </c>
      <c r="AZ461" s="31">
        <f t="shared" si="7"/>
        <v>0</v>
      </c>
    </row>
    <row r="462" spans="1:52" ht="12.75" customHeight="1">
      <c r="A462">
        <v>459</v>
      </c>
      <c r="B462" s="29" t="s">
        <v>5687</v>
      </c>
      <c r="C462" s="104" t="s">
        <v>3491</v>
      </c>
      <c r="D462" s="29" t="s">
        <v>3880</v>
      </c>
      <c r="E462" s="29" t="s">
        <v>3880</v>
      </c>
      <c r="F462" s="335" t="s">
        <v>5688</v>
      </c>
      <c r="G462" s="335"/>
      <c r="H462" s="335"/>
      <c r="I462" s="335"/>
      <c r="J462" s="335"/>
      <c r="K462" s="335"/>
      <c r="L462" s="335"/>
      <c r="M462" s="82" t="s">
        <v>3880</v>
      </c>
      <c r="N462" s="57">
        <v>2750</v>
      </c>
      <c r="O462" s="30">
        <v>2750</v>
      </c>
      <c r="P462" s="29" t="s">
        <v>3457</v>
      </c>
      <c r="Q462" s="29"/>
      <c r="R462" s="104" t="s">
        <v>3491</v>
      </c>
      <c r="S462" s="103" t="s">
        <v>4679</v>
      </c>
      <c r="T462" s="403">
        <v>-5500</v>
      </c>
      <c r="U462" s="403">
        <v>-12065</v>
      </c>
      <c r="V462" s="123" t="s">
        <v>1</v>
      </c>
      <c r="W462" s="336" t="s">
        <v>0</v>
      </c>
      <c r="X462" s="123"/>
      <c r="Y462" s="337"/>
      <c r="Z462" s="87"/>
      <c r="AA462" s="88" t="s">
        <v>178</v>
      </c>
      <c r="AB462" s="88">
        <v>2.5</v>
      </c>
      <c r="AC462" s="135">
        <v>100</v>
      </c>
      <c r="AD462" s="90" t="s">
        <v>3986</v>
      </c>
      <c r="AE462" s="90">
        <v>2.5</v>
      </c>
      <c r="AF462" s="136"/>
      <c r="AG462" s="338"/>
      <c r="AH462" s="338"/>
      <c r="AI462" s="339"/>
      <c r="AJ462" s="339"/>
      <c r="AK462" s="91" t="s">
        <v>199</v>
      </c>
      <c r="AL462" s="92"/>
      <c r="AM462" s="93"/>
      <c r="AN462" s="340"/>
      <c r="AO462" s="341"/>
      <c r="AP462" s="336"/>
      <c r="AQ462" s="342"/>
      <c r="AR462" s="343" t="s">
        <v>3987</v>
      </c>
      <c r="AS462" s="342"/>
      <c r="AT462" s="94">
        <v>8000</v>
      </c>
      <c r="AU462" s="341"/>
      <c r="AV462" s="136"/>
      <c r="AW462" s="339"/>
      <c r="AY462" s="30">
        <v>2750</v>
      </c>
      <c r="AZ462" s="31">
        <f t="shared" si="7"/>
        <v>0</v>
      </c>
    </row>
    <row r="463" spans="1:52" ht="12.75" customHeight="1">
      <c r="A463">
        <v>460</v>
      </c>
      <c r="B463" s="29" t="s">
        <v>5691</v>
      </c>
      <c r="C463" s="104" t="s">
        <v>3565</v>
      </c>
      <c r="D463" s="29" t="s">
        <v>3880</v>
      </c>
      <c r="E463" s="29" t="s">
        <v>3880</v>
      </c>
      <c r="F463" s="335" t="s">
        <v>5692</v>
      </c>
      <c r="G463" s="335"/>
      <c r="H463" s="335"/>
      <c r="I463" s="335"/>
      <c r="J463" s="335"/>
      <c r="K463" s="335"/>
      <c r="L463" s="335"/>
      <c r="M463" s="82" t="s">
        <v>3880</v>
      </c>
      <c r="N463" s="57">
        <v>2750</v>
      </c>
      <c r="O463" s="30">
        <v>2750</v>
      </c>
      <c r="P463" s="29" t="s">
        <v>3457</v>
      </c>
      <c r="Q463" s="29"/>
      <c r="R463" s="104" t="s">
        <v>3565</v>
      </c>
      <c r="S463" s="103" t="s">
        <v>4680</v>
      </c>
      <c r="T463" s="403">
        <v>-5500</v>
      </c>
      <c r="U463" s="403">
        <v>-12895</v>
      </c>
      <c r="V463" s="123" t="s">
        <v>1</v>
      </c>
      <c r="W463" s="336" t="s">
        <v>0</v>
      </c>
      <c r="X463" s="123"/>
      <c r="Y463" s="337"/>
      <c r="Z463" s="87"/>
      <c r="AA463" s="88" t="s">
        <v>178</v>
      </c>
      <c r="AB463" s="88">
        <v>2.5</v>
      </c>
      <c r="AC463" s="135">
        <v>100</v>
      </c>
      <c r="AD463" s="90" t="s">
        <v>3986</v>
      </c>
      <c r="AE463" s="90">
        <v>2.5</v>
      </c>
      <c r="AF463" s="136"/>
      <c r="AG463" s="338"/>
      <c r="AH463" s="338"/>
      <c r="AI463" s="339"/>
      <c r="AJ463" s="339"/>
      <c r="AK463" s="91" t="s">
        <v>198</v>
      </c>
      <c r="AL463" s="92"/>
      <c r="AM463" s="93"/>
      <c r="AN463" s="340"/>
      <c r="AO463" s="341"/>
      <c r="AP463" s="336"/>
      <c r="AQ463" s="342"/>
      <c r="AR463" s="343" t="s">
        <v>3987</v>
      </c>
      <c r="AS463" s="342"/>
      <c r="AT463" s="94">
        <v>8000</v>
      </c>
      <c r="AU463" s="341"/>
      <c r="AV463" s="136"/>
      <c r="AW463" s="339"/>
      <c r="AY463" s="30">
        <v>2750</v>
      </c>
      <c r="AZ463" s="31">
        <f t="shared" si="7"/>
        <v>0</v>
      </c>
    </row>
    <row r="464" spans="1:52" ht="12.75" customHeight="1">
      <c r="A464">
        <v>461</v>
      </c>
      <c r="B464" s="29" t="s">
        <v>5685</v>
      </c>
      <c r="C464" s="104" t="s">
        <v>4681</v>
      </c>
      <c r="D464" s="29" t="s">
        <v>3880</v>
      </c>
      <c r="E464" s="29" t="s">
        <v>3880</v>
      </c>
      <c r="F464" s="335" t="s">
        <v>5686</v>
      </c>
      <c r="G464" s="335"/>
      <c r="H464" s="335"/>
      <c r="I464" s="335"/>
      <c r="J464" s="335"/>
      <c r="K464" s="335"/>
      <c r="L464" s="335"/>
      <c r="M464" s="82" t="s">
        <v>3880</v>
      </c>
      <c r="N464" s="57">
        <v>2750</v>
      </c>
      <c r="O464" s="30">
        <v>2750</v>
      </c>
      <c r="P464" s="29" t="s">
        <v>3860</v>
      </c>
      <c r="Q464" s="29"/>
      <c r="R464" s="104" t="s">
        <v>4681</v>
      </c>
      <c r="S464" s="103" t="s">
        <v>4682</v>
      </c>
      <c r="T464" s="403">
        <v>-8585.2000000000007</v>
      </c>
      <c r="U464" s="403">
        <v>-7677.15</v>
      </c>
      <c r="V464" s="123" t="s">
        <v>1</v>
      </c>
      <c r="W464" s="336" t="s">
        <v>0</v>
      </c>
      <c r="X464" s="123"/>
      <c r="Y464" s="337"/>
      <c r="Z464" s="87"/>
      <c r="AA464" s="88" t="s">
        <v>4683</v>
      </c>
      <c r="AB464" s="88">
        <v>2.5</v>
      </c>
      <c r="AC464" s="135">
        <v>100</v>
      </c>
      <c r="AD464" s="90" t="s">
        <v>3986</v>
      </c>
      <c r="AE464" s="90">
        <v>2.5</v>
      </c>
      <c r="AF464" s="136"/>
      <c r="AG464" s="338"/>
      <c r="AH464" s="338"/>
      <c r="AI464" s="339"/>
      <c r="AJ464" s="339"/>
      <c r="AK464" s="91" t="s">
        <v>199</v>
      </c>
      <c r="AL464" s="92"/>
      <c r="AM464" s="93"/>
      <c r="AN464" s="340"/>
      <c r="AO464" s="341"/>
      <c r="AP464" s="336"/>
      <c r="AQ464" s="342"/>
      <c r="AR464" s="343" t="s">
        <v>3987</v>
      </c>
      <c r="AS464" s="342"/>
      <c r="AT464" s="94">
        <v>8000</v>
      </c>
      <c r="AU464" s="341"/>
      <c r="AV464" s="136"/>
      <c r="AW464" s="339"/>
      <c r="AY464" s="30">
        <v>2750</v>
      </c>
      <c r="AZ464" s="31">
        <f t="shared" si="7"/>
        <v>0</v>
      </c>
    </row>
    <row r="465" spans="1:52" ht="12.75" customHeight="1">
      <c r="A465">
        <v>462</v>
      </c>
      <c r="B465" s="29" t="s">
        <v>5689</v>
      </c>
      <c r="C465" s="104" t="s">
        <v>4684</v>
      </c>
      <c r="D465" s="29" t="s">
        <v>3880</v>
      </c>
      <c r="E465" s="29" t="s">
        <v>3880</v>
      </c>
      <c r="F465" s="335" t="s">
        <v>5690</v>
      </c>
      <c r="G465" s="335"/>
      <c r="H465" s="335"/>
      <c r="I465" s="335"/>
      <c r="J465" s="335"/>
      <c r="K465" s="335"/>
      <c r="L465" s="335"/>
      <c r="M465" s="82" t="s">
        <v>3880</v>
      </c>
      <c r="N465" s="57">
        <v>2750</v>
      </c>
      <c r="O465" s="30">
        <v>2750</v>
      </c>
      <c r="P465" s="29" t="s">
        <v>3860</v>
      </c>
      <c r="Q465" s="29"/>
      <c r="R465" s="104" t="s">
        <v>4684</v>
      </c>
      <c r="S465" s="103" t="s">
        <v>4685</v>
      </c>
      <c r="T465" s="403">
        <v>-8585.2000000000007</v>
      </c>
      <c r="U465" s="403">
        <v>-8667.75</v>
      </c>
      <c r="V465" s="123" t="s">
        <v>1</v>
      </c>
      <c r="W465" s="336" t="s">
        <v>0</v>
      </c>
      <c r="X465" s="123"/>
      <c r="Y465" s="337"/>
      <c r="Z465" s="87"/>
      <c r="AA465" s="88" t="s">
        <v>4683</v>
      </c>
      <c r="AB465" s="88">
        <v>2.5</v>
      </c>
      <c r="AC465" s="135">
        <v>100</v>
      </c>
      <c r="AD465" s="90" t="s">
        <v>3986</v>
      </c>
      <c r="AE465" s="90">
        <v>2.5</v>
      </c>
      <c r="AF465" s="136"/>
      <c r="AG465" s="338"/>
      <c r="AH465" s="338"/>
      <c r="AI465" s="339"/>
      <c r="AJ465" s="339"/>
      <c r="AK465" s="91" t="s">
        <v>198</v>
      </c>
      <c r="AL465" s="92"/>
      <c r="AM465" s="93"/>
      <c r="AN465" s="340"/>
      <c r="AO465" s="341"/>
      <c r="AP465" s="336"/>
      <c r="AQ465" s="342"/>
      <c r="AR465" s="343" t="s">
        <v>3987</v>
      </c>
      <c r="AS465" s="342"/>
      <c r="AT465" s="94">
        <v>8000</v>
      </c>
      <c r="AU465" s="341"/>
      <c r="AV465" s="136"/>
      <c r="AW465" s="339"/>
      <c r="AY465" s="30">
        <v>2750</v>
      </c>
      <c r="AZ465" s="31">
        <f t="shared" si="7"/>
        <v>0</v>
      </c>
    </row>
    <row r="466" spans="1:52" ht="12.75" customHeight="1">
      <c r="A466">
        <v>463</v>
      </c>
      <c r="B466" s="29" t="s">
        <v>6267</v>
      </c>
      <c r="C466" s="104" t="s">
        <v>4686</v>
      </c>
      <c r="D466" s="29" t="s">
        <v>3880</v>
      </c>
      <c r="E466" s="29" t="s">
        <v>3880</v>
      </c>
      <c r="F466" s="335" t="s">
        <v>5596</v>
      </c>
      <c r="G466" s="335"/>
      <c r="H466" s="335"/>
      <c r="I466" s="335"/>
      <c r="J466" s="335"/>
      <c r="K466" s="335"/>
      <c r="L466" s="335"/>
      <c r="M466" s="82" t="s">
        <v>3880</v>
      </c>
      <c r="N466" s="57">
        <v>2750</v>
      </c>
      <c r="O466" s="30">
        <v>2750</v>
      </c>
      <c r="P466" s="29" t="s">
        <v>3456</v>
      </c>
      <c r="Q466" s="29"/>
      <c r="R466" s="104" t="s">
        <v>4686</v>
      </c>
      <c r="S466" s="103" t="s">
        <v>4687</v>
      </c>
      <c r="T466" s="403">
        <v>-10000</v>
      </c>
      <c r="U466" s="403">
        <v>-12480</v>
      </c>
      <c r="V466" s="123" t="s">
        <v>1</v>
      </c>
      <c r="W466" s="336" t="s">
        <v>0</v>
      </c>
      <c r="X466" s="123"/>
      <c r="Y466" s="337"/>
      <c r="Z466" s="87"/>
      <c r="AA466" s="88" t="s">
        <v>177</v>
      </c>
      <c r="AB466" s="88">
        <v>2.5</v>
      </c>
      <c r="AC466" s="135">
        <v>100</v>
      </c>
      <c r="AD466" s="90" t="s">
        <v>3986</v>
      </c>
      <c r="AE466" s="90">
        <v>2.5</v>
      </c>
      <c r="AF466" s="136"/>
      <c r="AG466" s="338"/>
      <c r="AH466" s="338"/>
      <c r="AI466" s="339"/>
      <c r="AJ466" s="339"/>
      <c r="AK466" s="91" t="s">
        <v>197</v>
      </c>
      <c r="AL466" s="92"/>
      <c r="AM466" s="93"/>
      <c r="AN466" s="340"/>
      <c r="AO466" s="341"/>
      <c r="AP466" s="336"/>
      <c r="AQ466" s="342"/>
      <c r="AR466" s="343" t="s">
        <v>3987</v>
      </c>
      <c r="AS466" s="342"/>
      <c r="AT466" s="94">
        <v>8000</v>
      </c>
      <c r="AU466" s="341"/>
      <c r="AV466" s="136"/>
      <c r="AW466" s="339"/>
      <c r="AY466" s="30">
        <v>2750</v>
      </c>
      <c r="AZ466" s="31">
        <f t="shared" si="7"/>
        <v>0</v>
      </c>
    </row>
    <row r="467" spans="1:52" ht="12.75" customHeight="1">
      <c r="A467">
        <v>464</v>
      </c>
      <c r="B467" s="29" t="s">
        <v>6268</v>
      </c>
      <c r="C467" s="104" t="s">
        <v>4688</v>
      </c>
      <c r="D467" s="29" t="s">
        <v>3880</v>
      </c>
      <c r="E467" s="29" t="s">
        <v>3880</v>
      </c>
      <c r="F467" s="335" t="s">
        <v>5599</v>
      </c>
      <c r="G467" s="335"/>
      <c r="H467" s="335"/>
      <c r="I467" s="335"/>
      <c r="J467" s="335"/>
      <c r="K467" s="335"/>
      <c r="L467" s="335"/>
      <c r="M467" s="82" t="s">
        <v>3880</v>
      </c>
      <c r="N467" s="57">
        <v>2750</v>
      </c>
      <c r="O467" s="30">
        <v>2750</v>
      </c>
      <c r="P467" s="29" t="s">
        <v>3456</v>
      </c>
      <c r="Q467" s="29"/>
      <c r="R467" s="104" t="s">
        <v>4688</v>
      </c>
      <c r="S467" s="103" t="s">
        <v>4689</v>
      </c>
      <c r="T467" s="403">
        <v>-10000</v>
      </c>
      <c r="U467" s="403">
        <v>-13310</v>
      </c>
      <c r="V467" s="123" t="s">
        <v>1</v>
      </c>
      <c r="W467" s="336" t="s">
        <v>0</v>
      </c>
      <c r="X467" s="123"/>
      <c r="Y467" s="337"/>
      <c r="Z467" s="87"/>
      <c r="AA467" s="88" t="s">
        <v>177</v>
      </c>
      <c r="AB467" s="88">
        <v>2.5</v>
      </c>
      <c r="AC467" s="135">
        <v>100</v>
      </c>
      <c r="AD467" s="90" t="s">
        <v>3986</v>
      </c>
      <c r="AE467" s="90">
        <v>2.5</v>
      </c>
      <c r="AF467" s="136"/>
      <c r="AG467" s="338"/>
      <c r="AH467" s="338"/>
      <c r="AI467" s="339"/>
      <c r="AJ467" s="339"/>
      <c r="AK467" s="91" t="s">
        <v>196</v>
      </c>
      <c r="AL467" s="92"/>
      <c r="AM467" s="93"/>
      <c r="AN467" s="340"/>
      <c r="AO467" s="341"/>
      <c r="AP467" s="336"/>
      <c r="AQ467" s="342"/>
      <c r="AR467" s="343" t="s">
        <v>3987</v>
      </c>
      <c r="AS467" s="342"/>
      <c r="AT467" s="94">
        <v>8000</v>
      </c>
      <c r="AU467" s="341"/>
      <c r="AV467" s="136"/>
      <c r="AW467" s="339"/>
      <c r="AY467" s="30">
        <v>2750</v>
      </c>
      <c r="AZ467" s="31">
        <f t="shared" si="7"/>
        <v>0</v>
      </c>
    </row>
    <row r="468" spans="1:52" ht="12.75" customHeight="1">
      <c r="A468">
        <v>465</v>
      </c>
      <c r="B468" s="29" t="s">
        <v>6269</v>
      </c>
      <c r="C468" s="104" t="s">
        <v>4690</v>
      </c>
      <c r="D468" s="29" t="s">
        <v>3880</v>
      </c>
      <c r="E468" s="29" t="s">
        <v>3880</v>
      </c>
      <c r="F468" s="335" t="s">
        <v>5594</v>
      </c>
      <c r="G468" s="335"/>
      <c r="H468" s="335"/>
      <c r="I468" s="335"/>
      <c r="J468" s="335"/>
      <c r="K468" s="335"/>
      <c r="L468" s="335"/>
      <c r="M468" s="82" t="s">
        <v>3880</v>
      </c>
      <c r="N468" s="57">
        <v>2750</v>
      </c>
      <c r="O468" s="30">
        <v>2750</v>
      </c>
      <c r="P468" s="29" t="s">
        <v>3458</v>
      </c>
      <c r="Q468" s="29"/>
      <c r="R468" s="104" t="s">
        <v>4690</v>
      </c>
      <c r="S468" s="103" t="s">
        <v>4691</v>
      </c>
      <c r="T468" s="403">
        <v>-12877.8</v>
      </c>
      <c r="U468" s="403">
        <v>-8172.45</v>
      </c>
      <c r="V468" s="123" t="s">
        <v>1</v>
      </c>
      <c r="W468" s="336" t="s">
        <v>0</v>
      </c>
      <c r="X468" s="123"/>
      <c r="Y468" s="337"/>
      <c r="Z468" s="87"/>
      <c r="AA468" s="88" t="s">
        <v>4692</v>
      </c>
      <c r="AB468" s="88">
        <v>2.5</v>
      </c>
      <c r="AC468" s="135">
        <v>100</v>
      </c>
      <c r="AD468" s="90" t="s">
        <v>3986</v>
      </c>
      <c r="AE468" s="90">
        <v>2.5</v>
      </c>
      <c r="AF468" s="136"/>
      <c r="AG468" s="338"/>
      <c r="AH468" s="338"/>
      <c r="AI468" s="339"/>
      <c r="AJ468" s="339"/>
      <c r="AK468" s="91" t="s">
        <v>197</v>
      </c>
      <c r="AL468" s="92"/>
      <c r="AM468" s="93"/>
      <c r="AN468" s="340"/>
      <c r="AO468" s="341"/>
      <c r="AP468" s="336"/>
      <c r="AQ468" s="342"/>
      <c r="AR468" s="343" t="s">
        <v>3987</v>
      </c>
      <c r="AS468" s="342"/>
      <c r="AT468" s="94">
        <v>8000</v>
      </c>
      <c r="AU468" s="341"/>
      <c r="AV468" s="136"/>
      <c r="AW468" s="339"/>
      <c r="AY468" s="30">
        <v>2750</v>
      </c>
      <c r="AZ468" s="31">
        <f t="shared" si="7"/>
        <v>0</v>
      </c>
    </row>
    <row r="469" spans="1:52" ht="12.75" customHeight="1">
      <c r="A469">
        <v>466</v>
      </c>
      <c r="B469" s="29" t="s">
        <v>6270</v>
      </c>
      <c r="C469" s="104" t="s">
        <v>4693</v>
      </c>
      <c r="D469" s="29" t="s">
        <v>3880</v>
      </c>
      <c r="E469" s="29" t="s">
        <v>3880</v>
      </c>
      <c r="F469" s="335" t="s">
        <v>5597</v>
      </c>
      <c r="G469" s="335"/>
      <c r="H469" s="335"/>
      <c r="I469" s="335"/>
      <c r="J469" s="335"/>
      <c r="K469" s="335"/>
      <c r="L469" s="335"/>
      <c r="M469" s="82" t="s">
        <v>3880</v>
      </c>
      <c r="N469" s="57">
        <v>2750</v>
      </c>
      <c r="O469" s="30">
        <v>2750</v>
      </c>
      <c r="P469" s="29" t="s">
        <v>3458</v>
      </c>
      <c r="Q469" s="29"/>
      <c r="R469" s="104" t="s">
        <v>4693</v>
      </c>
      <c r="S469" s="103" t="s">
        <v>4694</v>
      </c>
      <c r="T469" s="403">
        <v>-13736.32</v>
      </c>
      <c r="U469" s="403">
        <v>-7677.15</v>
      </c>
      <c r="V469" s="123" t="s">
        <v>1</v>
      </c>
      <c r="W469" s="336" t="s">
        <v>0</v>
      </c>
      <c r="X469" s="123"/>
      <c r="Y469" s="337"/>
      <c r="Z469" s="87"/>
      <c r="AA469" s="88" t="s">
        <v>4692</v>
      </c>
      <c r="AB469" s="88">
        <v>2.5</v>
      </c>
      <c r="AC469" s="135">
        <v>100</v>
      </c>
      <c r="AD469" s="90" t="s">
        <v>3986</v>
      </c>
      <c r="AE469" s="90">
        <v>2.5</v>
      </c>
      <c r="AF469" s="136"/>
      <c r="AG469" s="338"/>
      <c r="AH469" s="338"/>
      <c r="AI469" s="339"/>
      <c r="AJ469" s="339"/>
      <c r="AK469" s="91" t="s">
        <v>196</v>
      </c>
      <c r="AL469" s="92"/>
      <c r="AM469" s="93"/>
      <c r="AN469" s="340"/>
      <c r="AO469" s="341"/>
      <c r="AP469" s="336"/>
      <c r="AQ469" s="342"/>
      <c r="AR469" s="343" t="s">
        <v>3987</v>
      </c>
      <c r="AS469" s="342"/>
      <c r="AT469" s="94">
        <v>8000</v>
      </c>
      <c r="AU469" s="341"/>
      <c r="AV469" s="136"/>
      <c r="AW469" s="339"/>
      <c r="AY469" s="30">
        <v>2750</v>
      </c>
      <c r="AZ469" s="31">
        <f t="shared" si="7"/>
        <v>0</v>
      </c>
    </row>
    <row r="470" spans="1:52" ht="12.75" customHeight="1">
      <c r="A470">
        <v>467</v>
      </c>
      <c r="B470" s="29" t="s">
        <v>6271</v>
      </c>
      <c r="C470" s="104" t="s">
        <v>4695</v>
      </c>
      <c r="D470" s="29" t="s">
        <v>3880</v>
      </c>
      <c r="E470" s="29" t="s">
        <v>3880</v>
      </c>
      <c r="F470" s="335" t="s">
        <v>5602</v>
      </c>
      <c r="G470" s="335"/>
      <c r="H470" s="335"/>
      <c r="I470" s="335"/>
      <c r="J470" s="335"/>
      <c r="K470" s="335"/>
      <c r="L470" s="335"/>
      <c r="M470" s="82" t="s">
        <v>3880</v>
      </c>
      <c r="N470" s="57">
        <v>2750</v>
      </c>
      <c r="O470" s="30">
        <v>2750</v>
      </c>
      <c r="P470" s="29" t="s">
        <v>3860</v>
      </c>
      <c r="Q470" s="29"/>
      <c r="R470" s="104" t="s">
        <v>4695</v>
      </c>
      <c r="S470" s="103" t="s">
        <v>4696</v>
      </c>
      <c r="T470" s="403">
        <v>-10500</v>
      </c>
      <c r="U470" s="403">
        <v>-12065</v>
      </c>
      <c r="V470" s="123" t="s">
        <v>1</v>
      </c>
      <c r="W470" s="336" t="s">
        <v>0</v>
      </c>
      <c r="X470" s="123"/>
      <c r="Y470" s="337"/>
      <c r="Z470" s="87"/>
      <c r="AA470" s="88" t="s">
        <v>172</v>
      </c>
      <c r="AB470" s="88">
        <v>2.5</v>
      </c>
      <c r="AC470" s="135">
        <v>100</v>
      </c>
      <c r="AD470" s="90" t="s">
        <v>3986</v>
      </c>
      <c r="AE470" s="90">
        <v>2.5</v>
      </c>
      <c r="AF470" s="136"/>
      <c r="AG470" s="338"/>
      <c r="AH470" s="338"/>
      <c r="AI470" s="339"/>
      <c r="AJ470" s="339"/>
      <c r="AK470" s="91" t="s">
        <v>194</v>
      </c>
      <c r="AL470" s="92"/>
      <c r="AM470" s="93"/>
      <c r="AN470" s="340"/>
      <c r="AO470" s="341"/>
      <c r="AP470" s="336"/>
      <c r="AQ470" s="342"/>
      <c r="AR470" s="343" t="s">
        <v>3987</v>
      </c>
      <c r="AS470" s="342"/>
      <c r="AT470" s="94">
        <v>8000</v>
      </c>
      <c r="AU470" s="341"/>
      <c r="AV470" s="136"/>
      <c r="AW470" s="339"/>
      <c r="AY470" s="30">
        <v>2750</v>
      </c>
      <c r="AZ470" s="31">
        <f t="shared" si="7"/>
        <v>0</v>
      </c>
    </row>
    <row r="471" spans="1:52" ht="12.75" customHeight="1">
      <c r="A471">
        <v>468</v>
      </c>
      <c r="B471" s="29" t="s">
        <v>6272</v>
      </c>
      <c r="C471" s="104" t="s">
        <v>4697</v>
      </c>
      <c r="D471" s="29" t="s">
        <v>3880</v>
      </c>
      <c r="E471" s="29" t="s">
        <v>3880</v>
      </c>
      <c r="F471" s="335" t="s">
        <v>5605</v>
      </c>
      <c r="G471" s="335"/>
      <c r="H471" s="335"/>
      <c r="I471" s="335"/>
      <c r="J471" s="335"/>
      <c r="K471" s="335"/>
      <c r="L471" s="335"/>
      <c r="M471" s="82" t="s">
        <v>3880</v>
      </c>
      <c r="N471" s="57">
        <v>2750</v>
      </c>
      <c r="O471" s="30">
        <v>2750</v>
      </c>
      <c r="P471" s="29" t="s">
        <v>3860</v>
      </c>
      <c r="Q471" s="29"/>
      <c r="R471" s="104" t="s">
        <v>4697</v>
      </c>
      <c r="S471" s="103" t="s">
        <v>4698</v>
      </c>
      <c r="T471" s="403">
        <v>-10500</v>
      </c>
      <c r="U471" s="403">
        <v>-12895</v>
      </c>
      <c r="V471" s="123" t="s">
        <v>1</v>
      </c>
      <c r="W471" s="336" t="s">
        <v>0</v>
      </c>
      <c r="X471" s="123"/>
      <c r="Y471" s="337"/>
      <c r="Z471" s="87"/>
      <c r="AA471" s="88" t="s">
        <v>172</v>
      </c>
      <c r="AB471" s="88">
        <v>2.5</v>
      </c>
      <c r="AC471" s="135">
        <v>100</v>
      </c>
      <c r="AD471" s="90" t="s">
        <v>3986</v>
      </c>
      <c r="AE471" s="90">
        <v>2.5</v>
      </c>
      <c r="AF471" s="136"/>
      <c r="AG471" s="338"/>
      <c r="AH471" s="338"/>
      <c r="AI471" s="339"/>
      <c r="AJ471" s="339"/>
      <c r="AK471" s="91" t="s">
        <v>193</v>
      </c>
      <c r="AL471" s="92"/>
      <c r="AM471" s="93"/>
      <c r="AN471" s="340"/>
      <c r="AO471" s="341"/>
      <c r="AP471" s="336"/>
      <c r="AQ471" s="342"/>
      <c r="AR471" s="343" t="s">
        <v>3987</v>
      </c>
      <c r="AS471" s="342"/>
      <c r="AT471" s="94">
        <v>8000</v>
      </c>
      <c r="AU471" s="341"/>
      <c r="AV471" s="136"/>
      <c r="AW471" s="339"/>
      <c r="AY471" s="30">
        <v>2750</v>
      </c>
      <c r="AZ471" s="31">
        <f t="shared" si="7"/>
        <v>0</v>
      </c>
    </row>
    <row r="472" spans="1:52" ht="12.75" customHeight="1">
      <c r="A472">
        <v>469</v>
      </c>
      <c r="B472" s="29" t="s">
        <v>6273</v>
      </c>
      <c r="C472" s="104" t="s">
        <v>3526</v>
      </c>
      <c r="D472" s="29" t="s">
        <v>3880</v>
      </c>
      <c r="E472" s="29" t="s">
        <v>3880</v>
      </c>
      <c r="F472" s="335" t="s">
        <v>5600</v>
      </c>
      <c r="G472" s="335"/>
      <c r="H472" s="335"/>
      <c r="I472" s="335"/>
      <c r="J472" s="335"/>
      <c r="K472" s="335"/>
      <c r="L472" s="335"/>
      <c r="M472" s="82" t="s">
        <v>3880</v>
      </c>
      <c r="N472" s="57">
        <v>2750</v>
      </c>
      <c r="O472" s="30">
        <v>2750</v>
      </c>
      <c r="P472" s="29" t="s">
        <v>3457</v>
      </c>
      <c r="Q472" s="29"/>
      <c r="R472" s="104" t="s">
        <v>3526</v>
      </c>
      <c r="S472" s="103" t="s">
        <v>4699</v>
      </c>
      <c r="T472" s="403">
        <v>-10302.24</v>
      </c>
      <c r="U472" s="403">
        <v>-6686.55</v>
      </c>
      <c r="V472" s="123" t="s">
        <v>1</v>
      </c>
      <c r="W472" s="336" t="s">
        <v>0</v>
      </c>
      <c r="X472" s="123"/>
      <c r="Y472" s="337"/>
      <c r="Z472" s="87"/>
      <c r="AA472" s="88" t="s">
        <v>4700</v>
      </c>
      <c r="AB472" s="88">
        <v>2.5</v>
      </c>
      <c r="AC472" s="135">
        <v>100</v>
      </c>
      <c r="AD472" s="90" t="s">
        <v>3986</v>
      </c>
      <c r="AE472" s="90">
        <v>2.5</v>
      </c>
      <c r="AF472" s="136"/>
      <c r="AG472" s="338"/>
      <c r="AH472" s="338"/>
      <c r="AI472" s="339"/>
      <c r="AJ472" s="339"/>
      <c r="AK472" s="91" t="s">
        <v>194</v>
      </c>
      <c r="AL472" s="92"/>
      <c r="AM472" s="93"/>
      <c r="AN472" s="340"/>
      <c r="AO472" s="341"/>
      <c r="AP472" s="336"/>
      <c r="AQ472" s="342"/>
      <c r="AR472" s="343" t="s">
        <v>3987</v>
      </c>
      <c r="AS472" s="342"/>
      <c r="AT472" s="94">
        <v>8000</v>
      </c>
      <c r="AU472" s="341"/>
      <c r="AV472" s="136"/>
      <c r="AW472" s="339"/>
      <c r="AY472" s="30">
        <v>2750</v>
      </c>
      <c r="AZ472" s="31">
        <f t="shared" si="7"/>
        <v>0</v>
      </c>
    </row>
    <row r="473" spans="1:52" ht="12.75" customHeight="1">
      <c r="A473">
        <v>470</v>
      </c>
      <c r="B473" s="29" t="s">
        <v>6274</v>
      </c>
      <c r="C473" s="104" t="s">
        <v>3525</v>
      </c>
      <c r="D473" s="29" t="s">
        <v>3880</v>
      </c>
      <c r="E473" s="29" t="s">
        <v>3880</v>
      </c>
      <c r="F473" s="335" t="s">
        <v>5603</v>
      </c>
      <c r="G473" s="335"/>
      <c r="H473" s="335"/>
      <c r="I473" s="335"/>
      <c r="J473" s="335"/>
      <c r="K473" s="335"/>
      <c r="L473" s="335"/>
      <c r="M473" s="82" t="s">
        <v>3880</v>
      </c>
      <c r="N473" s="57">
        <v>2750</v>
      </c>
      <c r="O473" s="30">
        <v>2750</v>
      </c>
      <c r="P473" s="29" t="s">
        <v>3457</v>
      </c>
      <c r="Q473" s="29"/>
      <c r="R473" s="104" t="s">
        <v>3525</v>
      </c>
      <c r="S473" s="103" t="s">
        <v>4701</v>
      </c>
      <c r="T473" s="403">
        <v>-10302.24</v>
      </c>
      <c r="U473" s="403">
        <v>-5695.95</v>
      </c>
      <c r="V473" s="123" t="s">
        <v>1</v>
      </c>
      <c r="W473" s="336" t="s">
        <v>0</v>
      </c>
      <c r="X473" s="123"/>
      <c r="Y473" s="337"/>
      <c r="Z473" s="87"/>
      <c r="AA473" s="88" t="s">
        <v>4700</v>
      </c>
      <c r="AB473" s="88">
        <v>2.5</v>
      </c>
      <c r="AC473" s="135">
        <v>100</v>
      </c>
      <c r="AD473" s="90" t="s">
        <v>3986</v>
      </c>
      <c r="AE473" s="90">
        <v>2.5</v>
      </c>
      <c r="AF473" s="136"/>
      <c r="AG473" s="338"/>
      <c r="AH473" s="338"/>
      <c r="AI473" s="339"/>
      <c r="AJ473" s="339"/>
      <c r="AK473" s="91" t="s">
        <v>193</v>
      </c>
      <c r="AL473" s="92"/>
      <c r="AM473" s="93"/>
      <c r="AN473" s="340"/>
      <c r="AO473" s="341"/>
      <c r="AP473" s="336"/>
      <c r="AQ473" s="342"/>
      <c r="AR473" s="343" t="s">
        <v>3987</v>
      </c>
      <c r="AS473" s="342"/>
      <c r="AT473" s="94">
        <v>8000</v>
      </c>
      <c r="AU473" s="341"/>
      <c r="AV473" s="136"/>
      <c r="AW473" s="339"/>
      <c r="AY473" s="30">
        <v>2750</v>
      </c>
      <c r="AZ473" s="31">
        <f t="shared" si="7"/>
        <v>0</v>
      </c>
    </row>
    <row r="474" spans="1:52" ht="12.75" customHeight="1">
      <c r="A474">
        <v>471</v>
      </c>
      <c r="B474" s="29" t="s">
        <v>6275</v>
      </c>
      <c r="C474" s="104" t="s">
        <v>4702</v>
      </c>
      <c r="D474" s="29" t="s">
        <v>3880</v>
      </c>
      <c r="E474" s="29" t="s">
        <v>3880</v>
      </c>
      <c r="F474" s="335" t="s">
        <v>5608</v>
      </c>
      <c r="G474" s="335"/>
      <c r="H474" s="335"/>
      <c r="I474" s="335"/>
      <c r="J474" s="335"/>
      <c r="K474" s="335"/>
      <c r="L474" s="335"/>
      <c r="M474" s="82" t="s">
        <v>3880</v>
      </c>
      <c r="N474" s="57">
        <v>2750</v>
      </c>
      <c r="O474" s="30">
        <v>2750</v>
      </c>
      <c r="P474" s="29" t="s">
        <v>3457</v>
      </c>
      <c r="Q474" s="29"/>
      <c r="R474" s="104" t="s">
        <v>4702</v>
      </c>
      <c r="S474" s="103" t="s">
        <v>4703</v>
      </c>
      <c r="T474" s="403">
        <v>-11000</v>
      </c>
      <c r="U474" s="403">
        <v>-12480</v>
      </c>
      <c r="V474" s="123" t="s">
        <v>1</v>
      </c>
      <c r="W474" s="336" t="s">
        <v>0</v>
      </c>
      <c r="X474" s="123"/>
      <c r="Y474" s="337"/>
      <c r="Z474" s="87"/>
      <c r="AA474" s="88" t="s">
        <v>169</v>
      </c>
      <c r="AB474" s="88">
        <v>2.5</v>
      </c>
      <c r="AC474" s="135">
        <v>100</v>
      </c>
      <c r="AD474" s="90" t="s">
        <v>3986</v>
      </c>
      <c r="AE474" s="90">
        <v>2.5</v>
      </c>
      <c r="AF474" s="136"/>
      <c r="AG474" s="338"/>
      <c r="AH474" s="338"/>
      <c r="AI474" s="339"/>
      <c r="AJ474" s="339"/>
      <c r="AK474" s="91" t="s">
        <v>191</v>
      </c>
      <c r="AL474" s="92"/>
      <c r="AM474" s="93"/>
      <c r="AN474" s="340"/>
      <c r="AO474" s="341"/>
      <c r="AP474" s="336"/>
      <c r="AQ474" s="342"/>
      <c r="AR474" s="343" t="s">
        <v>3987</v>
      </c>
      <c r="AS474" s="342"/>
      <c r="AT474" s="94">
        <v>8000</v>
      </c>
      <c r="AU474" s="341"/>
      <c r="AV474" s="136"/>
      <c r="AW474" s="339"/>
      <c r="AY474" s="30">
        <v>2750</v>
      </c>
      <c r="AZ474" s="31">
        <f t="shared" si="7"/>
        <v>0</v>
      </c>
    </row>
    <row r="475" spans="1:52" ht="12.75" customHeight="1">
      <c r="A475">
        <v>472</v>
      </c>
      <c r="B475" s="29" t="s">
        <v>6276</v>
      </c>
      <c r="C475" s="104" t="s">
        <v>4704</v>
      </c>
      <c r="D475" s="29" t="s">
        <v>3880</v>
      </c>
      <c r="E475" s="29" t="s">
        <v>3880</v>
      </c>
      <c r="F475" s="335" t="s">
        <v>5611</v>
      </c>
      <c r="G475" s="335"/>
      <c r="H475" s="335"/>
      <c r="I475" s="335"/>
      <c r="J475" s="335"/>
      <c r="K475" s="335"/>
      <c r="L475" s="335"/>
      <c r="M475" s="82" t="s">
        <v>3880</v>
      </c>
      <c r="N475" s="57">
        <v>2750</v>
      </c>
      <c r="O475" s="30">
        <v>2750</v>
      </c>
      <c r="P475" s="29" t="s">
        <v>3457</v>
      </c>
      <c r="Q475" s="29"/>
      <c r="R475" s="104" t="s">
        <v>4704</v>
      </c>
      <c r="S475" s="103" t="s">
        <v>4705</v>
      </c>
      <c r="T475" s="403">
        <v>-11000</v>
      </c>
      <c r="U475" s="403">
        <v>-13310</v>
      </c>
      <c r="V475" s="123" t="s">
        <v>1</v>
      </c>
      <c r="W475" s="336" t="s">
        <v>0</v>
      </c>
      <c r="X475" s="123"/>
      <c r="Y475" s="337"/>
      <c r="Z475" s="87"/>
      <c r="AA475" s="88" t="s">
        <v>169</v>
      </c>
      <c r="AB475" s="88">
        <v>2.5</v>
      </c>
      <c r="AC475" s="135">
        <v>100</v>
      </c>
      <c r="AD475" s="90" t="s">
        <v>3986</v>
      </c>
      <c r="AE475" s="90">
        <v>2.5</v>
      </c>
      <c r="AF475" s="136"/>
      <c r="AG475" s="338"/>
      <c r="AH475" s="338"/>
      <c r="AI475" s="339"/>
      <c r="AJ475" s="339"/>
      <c r="AK475" s="91" t="s">
        <v>190</v>
      </c>
      <c r="AL475" s="92"/>
      <c r="AM475" s="93"/>
      <c r="AN475" s="340"/>
      <c r="AO475" s="341"/>
      <c r="AP475" s="336"/>
      <c r="AQ475" s="342"/>
      <c r="AR475" s="343" t="s">
        <v>3987</v>
      </c>
      <c r="AS475" s="342"/>
      <c r="AT475" s="94">
        <v>8000</v>
      </c>
      <c r="AU475" s="341"/>
      <c r="AV475" s="136"/>
      <c r="AW475" s="339"/>
      <c r="AY475" s="30">
        <v>2750</v>
      </c>
      <c r="AZ475" s="31">
        <f t="shared" si="7"/>
        <v>0</v>
      </c>
    </row>
    <row r="476" spans="1:52" ht="12.75" customHeight="1">
      <c r="A476">
        <v>473</v>
      </c>
      <c r="B476" s="29" t="s">
        <v>6277</v>
      </c>
      <c r="C476" s="104" t="s">
        <v>4706</v>
      </c>
      <c r="D476" s="29" t="s">
        <v>3880</v>
      </c>
      <c r="E476" s="29" t="s">
        <v>3880</v>
      </c>
      <c r="F476" s="335" t="s">
        <v>5606</v>
      </c>
      <c r="G476" s="335"/>
      <c r="H476" s="335"/>
      <c r="I476" s="335"/>
      <c r="J476" s="335"/>
      <c r="K476" s="335"/>
      <c r="L476" s="335"/>
      <c r="M476" s="82" t="s">
        <v>3880</v>
      </c>
      <c r="N476" s="57">
        <v>2750</v>
      </c>
      <c r="O476" s="30">
        <v>2750</v>
      </c>
      <c r="P476" s="29" t="s">
        <v>3455</v>
      </c>
      <c r="Q476" s="29"/>
      <c r="R476" s="104" t="s">
        <v>4706</v>
      </c>
      <c r="S476" s="103" t="s">
        <v>4707</v>
      </c>
      <c r="T476" s="403">
        <v>-12877.8</v>
      </c>
      <c r="U476" s="403">
        <v>-7181.85</v>
      </c>
      <c r="V476" s="123" t="s">
        <v>1</v>
      </c>
      <c r="W476" s="336" t="s">
        <v>0</v>
      </c>
      <c r="X476" s="123"/>
      <c r="Y476" s="337"/>
      <c r="Z476" s="87"/>
      <c r="AA476" s="88" t="s">
        <v>4708</v>
      </c>
      <c r="AB476" s="88">
        <v>2.5</v>
      </c>
      <c r="AC476" s="135">
        <v>100</v>
      </c>
      <c r="AD476" s="90" t="s">
        <v>3986</v>
      </c>
      <c r="AE476" s="90">
        <v>2.5</v>
      </c>
      <c r="AF476" s="136"/>
      <c r="AG476" s="338"/>
      <c r="AH476" s="338"/>
      <c r="AI476" s="339"/>
      <c r="AJ476" s="339"/>
      <c r="AK476" s="91" t="s">
        <v>191</v>
      </c>
      <c r="AL476" s="92"/>
      <c r="AM476" s="93"/>
      <c r="AN476" s="340"/>
      <c r="AO476" s="341"/>
      <c r="AP476" s="336"/>
      <c r="AQ476" s="342"/>
      <c r="AR476" s="343" t="s">
        <v>3987</v>
      </c>
      <c r="AS476" s="342"/>
      <c r="AT476" s="94">
        <v>8000</v>
      </c>
      <c r="AU476" s="341"/>
      <c r="AV476" s="136"/>
      <c r="AW476" s="339"/>
      <c r="AY476" s="30">
        <v>2750</v>
      </c>
      <c r="AZ476" s="31">
        <f t="shared" si="7"/>
        <v>0</v>
      </c>
    </row>
    <row r="477" spans="1:52" ht="12.75" customHeight="1">
      <c r="A477">
        <v>474</v>
      </c>
      <c r="B477" s="29" t="s">
        <v>6278</v>
      </c>
      <c r="C477" s="104" t="s">
        <v>4709</v>
      </c>
      <c r="D477" s="29" t="s">
        <v>3880</v>
      </c>
      <c r="E477" s="29" t="s">
        <v>3880</v>
      </c>
      <c r="F477" s="335" t="s">
        <v>5609</v>
      </c>
      <c r="G477" s="335"/>
      <c r="H477" s="335"/>
      <c r="I477" s="335"/>
      <c r="J477" s="335"/>
      <c r="K477" s="335"/>
      <c r="L477" s="335"/>
      <c r="M477" s="82" t="s">
        <v>3880</v>
      </c>
      <c r="N477" s="57">
        <v>2750</v>
      </c>
      <c r="O477" s="30">
        <v>2750</v>
      </c>
      <c r="P477" s="29" t="s">
        <v>3455</v>
      </c>
      <c r="Q477" s="29"/>
      <c r="R477" s="104" t="s">
        <v>4709</v>
      </c>
      <c r="S477" s="103" t="s">
        <v>4710</v>
      </c>
      <c r="T477" s="403">
        <v>-12877.8</v>
      </c>
      <c r="U477" s="403">
        <v>-6191.25</v>
      </c>
      <c r="V477" s="123" t="s">
        <v>1</v>
      </c>
      <c r="W477" s="336" t="s">
        <v>0</v>
      </c>
      <c r="X477" s="123"/>
      <c r="Y477" s="337"/>
      <c r="Z477" s="87"/>
      <c r="AA477" s="88" t="s">
        <v>4708</v>
      </c>
      <c r="AB477" s="88">
        <v>2.5</v>
      </c>
      <c r="AC477" s="135">
        <v>100</v>
      </c>
      <c r="AD477" s="90" t="s">
        <v>3986</v>
      </c>
      <c r="AE477" s="90">
        <v>2.5</v>
      </c>
      <c r="AF477" s="136"/>
      <c r="AG477" s="338"/>
      <c r="AH477" s="338"/>
      <c r="AI477" s="339"/>
      <c r="AJ477" s="339"/>
      <c r="AK477" s="91" t="s">
        <v>190</v>
      </c>
      <c r="AL477" s="92"/>
      <c r="AM477" s="93"/>
      <c r="AN477" s="340"/>
      <c r="AO477" s="341"/>
      <c r="AP477" s="336"/>
      <c r="AQ477" s="342"/>
      <c r="AR477" s="343" t="s">
        <v>3987</v>
      </c>
      <c r="AS477" s="342"/>
      <c r="AT477" s="94">
        <v>8000</v>
      </c>
      <c r="AU477" s="341"/>
      <c r="AV477" s="136"/>
      <c r="AW477" s="339"/>
      <c r="AY477" s="30">
        <v>2750</v>
      </c>
      <c r="AZ477" s="31">
        <f t="shared" si="7"/>
        <v>0</v>
      </c>
    </row>
    <row r="478" spans="1:52" ht="12.75" customHeight="1">
      <c r="A478">
        <v>475</v>
      </c>
      <c r="B478" s="29" t="s">
        <v>6279</v>
      </c>
      <c r="C478" s="104" t="s">
        <v>4711</v>
      </c>
      <c r="D478" s="29" t="s">
        <v>3880</v>
      </c>
      <c r="E478" s="29" t="s">
        <v>3880</v>
      </c>
      <c r="F478" s="335" t="s">
        <v>5614</v>
      </c>
      <c r="G478" s="335"/>
      <c r="H478" s="335"/>
      <c r="I478" s="335"/>
      <c r="J478" s="335"/>
      <c r="K478" s="335"/>
      <c r="L478" s="335"/>
      <c r="M478" s="82" t="s">
        <v>3880</v>
      </c>
      <c r="N478" s="57">
        <v>2750</v>
      </c>
      <c r="O478" s="30">
        <v>2750</v>
      </c>
      <c r="P478" s="29" t="s">
        <v>3456</v>
      </c>
      <c r="Q478" s="29"/>
      <c r="R478" s="104" t="s">
        <v>4711</v>
      </c>
      <c r="S478" s="103" t="s">
        <v>4712</v>
      </c>
      <c r="T478" s="403">
        <v>-11500</v>
      </c>
      <c r="U478" s="403">
        <v>-12065</v>
      </c>
      <c r="V478" s="123" t="s">
        <v>1</v>
      </c>
      <c r="W478" s="336" t="s">
        <v>0</v>
      </c>
      <c r="X478" s="123"/>
      <c r="Y478" s="337"/>
      <c r="Z478" s="87"/>
      <c r="AA478" s="88" t="s">
        <v>165</v>
      </c>
      <c r="AB478" s="88">
        <v>2.5</v>
      </c>
      <c r="AC478" s="135">
        <v>100</v>
      </c>
      <c r="AD478" s="90" t="s">
        <v>3986</v>
      </c>
      <c r="AE478" s="90">
        <v>2.5</v>
      </c>
      <c r="AF478" s="136"/>
      <c r="AG478" s="338"/>
      <c r="AH478" s="338"/>
      <c r="AI478" s="339"/>
      <c r="AJ478" s="339"/>
      <c r="AK478" s="91" t="s">
        <v>187</v>
      </c>
      <c r="AL478" s="92"/>
      <c r="AM478" s="93"/>
      <c r="AN478" s="340"/>
      <c r="AO478" s="341"/>
      <c r="AP478" s="336"/>
      <c r="AQ478" s="342"/>
      <c r="AR478" s="343" t="s">
        <v>3987</v>
      </c>
      <c r="AS478" s="342"/>
      <c r="AT478" s="94">
        <v>8000</v>
      </c>
      <c r="AU478" s="341"/>
      <c r="AV478" s="136"/>
      <c r="AW478" s="339"/>
      <c r="AY478" s="30">
        <v>2750</v>
      </c>
      <c r="AZ478" s="31">
        <f t="shared" si="7"/>
        <v>0</v>
      </c>
    </row>
    <row r="479" spans="1:52" ht="12.75" customHeight="1">
      <c r="A479">
        <v>476</v>
      </c>
      <c r="B479" s="29" t="s">
        <v>6280</v>
      </c>
      <c r="C479" s="104" t="s">
        <v>4713</v>
      </c>
      <c r="D479" s="29" t="s">
        <v>3880</v>
      </c>
      <c r="E479" s="29" t="s">
        <v>3880</v>
      </c>
      <c r="F479" s="335" t="s">
        <v>5617</v>
      </c>
      <c r="G479" s="335"/>
      <c r="H479" s="335"/>
      <c r="I479" s="335"/>
      <c r="J479" s="335"/>
      <c r="K479" s="335"/>
      <c r="L479" s="335"/>
      <c r="M479" s="82" t="s">
        <v>3880</v>
      </c>
      <c r="N479" s="57">
        <v>2750</v>
      </c>
      <c r="O479" s="30">
        <v>2750</v>
      </c>
      <c r="P479" s="29" t="s">
        <v>3456</v>
      </c>
      <c r="Q479" s="29"/>
      <c r="R479" s="104" t="s">
        <v>4713</v>
      </c>
      <c r="S479" s="103" t="s">
        <v>4714</v>
      </c>
      <c r="T479" s="403">
        <v>-11500</v>
      </c>
      <c r="U479" s="403">
        <v>-12895</v>
      </c>
      <c r="V479" s="123" t="s">
        <v>1</v>
      </c>
      <c r="W479" s="336" t="s">
        <v>0</v>
      </c>
      <c r="X479" s="123"/>
      <c r="Y479" s="337"/>
      <c r="Z479" s="87"/>
      <c r="AA479" s="88" t="s">
        <v>165</v>
      </c>
      <c r="AB479" s="88">
        <v>2.5</v>
      </c>
      <c r="AC479" s="135">
        <v>100</v>
      </c>
      <c r="AD479" s="90" t="s">
        <v>3986</v>
      </c>
      <c r="AE479" s="90">
        <v>2.5</v>
      </c>
      <c r="AF479" s="136"/>
      <c r="AG479" s="338"/>
      <c r="AH479" s="338"/>
      <c r="AI479" s="339"/>
      <c r="AJ479" s="339"/>
      <c r="AK479" s="91" t="s">
        <v>186</v>
      </c>
      <c r="AL479" s="92"/>
      <c r="AM479" s="93"/>
      <c r="AN479" s="340"/>
      <c r="AO479" s="341"/>
      <c r="AP479" s="336"/>
      <c r="AQ479" s="342"/>
      <c r="AR479" s="343" t="s">
        <v>3987</v>
      </c>
      <c r="AS479" s="342"/>
      <c r="AT479" s="94">
        <v>8000</v>
      </c>
      <c r="AU479" s="341"/>
      <c r="AV479" s="136"/>
      <c r="AW479" s="339"/>
      <c r="AY479" s="30">
        <v>2750</v>
      </c>
      <c r="AZ479" s="31">
        <f t="shared" si="7"/>
        <v>0</v>
      </c>
    </row>
    <row r="480" spans="1:52" ht="12.75" customHeight="1">
      <c r="A480">
        <v>477</v>
      </c>
      <c r="B480" s="29" t="s">
        <v>6281</v>
      </c>
      <c r="C480" s="104" t="s">
        <v>3692</v>
      </c>
      <c r="D480" s="29" t="s">
        <v>3880</v>
      </c>
      <c r="E480" s="29" t="s">
        <v>3880</v>
      </c>
      <c r="F480" s="335" t="s">
        <v>5612</v>
      </c>
      <c r="G480" s="335"/>
      <c r="H480" s="335"/>
      <c r="I480" s="335"/>
      <c r="J480" s="335"/>
      <c r="K480" s="335"/>
      <c r="L480" s="335"/>
      <c r="M480" s="82" t="s">
        <v>3880</v>
      </c>
      <c r="N480" s="57">
        <v>2750</v>
      </c>
      <c r="O480" s="30">
        <v>2750</v>
      </c>
      <c r="P480" s="29" t="s">
        <v>3458</v>
      </c>
      <c r="Q480" s="29"/>
      <c r="R480" s="104" t="s">
        <v>3692</v>
      </c>
      <c r="S480" s="103" t="s">
        <v>4715</v>
      </c>
      <c r="T480" s="403">
        <v>-12019.28</v>
      </c>
      <c r="U480" s="403">
        <v>-6686.55</v>
      </c>
      <c r="V480" s="123" t="s">
        <v>1</v>
      </c>
      <c r="W480" s="336" t="s">
        <v>0</v>
      </c>
      <c r="X480" s="123"/>
      <c r="Y480" s="337"/>
      <c r="Z480" s="87"/>
      <c r="AA480" s="88" t="s">
        <v>4716</v>
      </c>
      <c r="AB480" s="88">
        <v>2.5</v>
      </c>
      <c r="AC480" s="135">
        <v>100</v>
      </c>
      <c r="AD480" s="90" t="s">
        <v>3986</v>
      </c>
      <c r="AE480" s="90">
        <v>2.5</v>
      </c>
      <c r="AF480" s="136"/>
      <c r="AG480" s="338"/>
      <c r="AH480" s="338"/>
      <c r="AI480" s="339"/>
      <c r="AJ480" s="339"/>
      <c r="AK480" s="91" t="s">
        <v>187</v>
      </c>
      <c r="AL480" s="92"/>
      <c r="AM480" s="93"/>
      <c r="AN480" s="340"/>
      <c r="AO480" s="341"/>
      <c r="AP480" s="336"/>
      <c r="AQ480" s="342"/>
      <c r="AR480" s="343" t="s">
        <v>3987</v>
      </c>
      <c r="AS480" s="342"/>
      <c r="AT480" s="94">
        <v>8000</v>
      </c>
      <c r="AU480" s="341"/>
      <c r="AV480" s="136"/>
      <c r="AW480" s="339"/>
      <c r="AY480" s="30">
        <v>2750</v>
      </c>
      <c r="AZ480" s="31">
        <f t="shared" si="7"/>
        <v>0</v>
      </c>
    </row>
    <row r="481" spans="1:52" ht="12.75" customHeight="1">
      <c r="A481">
        <v>478</v>
      </c>
      <c r="B481" s="29" t="s">
        <v>6282</v>
      </c>
      <c r="C481" s="104" t="s">
        <v>4717</v>
      </c>
      <c r="D481" s="29" t="s">
        <v>3880</v>
      </c>
      <c r="E481" s="29" t="s">
        <v>3880</v>
      </c>
      <c r="F481" s="335" t="s">
        <v>5615</v>
      </c>
      <c r="G481" s="335"/>
      <c r="H481" s="335"/>
      <c r="I481" s="335"/>
      <c r="J481" s="335"/>
      <c r="K481" s="335"/>
      <c r="L481" s="335"/>
      <c r="M481" s="82" t="s">
        <v>3880</v>
      </c>
      <c r="N481" s="57">
        <v>2750</v>
      </c>
      <c r="O481" s="30">
        <v>2750</v>
      </c>
      <c r="P481" s="29" t="s">
        <v>3458</v>
      </c>
      <c r="Q481" s="29"/>
      <c r="R481" s="104" t="s">
        <v>4717</v>
      </c>
      <c r="S481" s="103" t="s">
        <v>4718</v>
      </c>
      <c r="T481" s="403">
        <v>-11160.76</v>
      </c>
      <c r="U481" s="403">
        <v>-6191.25</v>
      </c>
      <c r="V481" s="123" t="s">
        <v>1</v>
      </c>
      <c r="W481" s="336" t="s">
        <v>0</v>
      </c>
      <c r="X481" s="123"/>
      <c r="Y481" s="337"/>
      <c r="Z481" s="87"/>
      <c r="AA481" s="88" t="s">
        <v>4716</v>
      </c>
      <c r="AB481" s="88">
        <v>2.5</v>
      </c>
      <c r="AC481" s="135">
        <v>100</v>
      </c>
      <c r="AD481" s="90" t="s">
        <v>3986</v>
      </c>
      <c r="AE481" s="90">
        <v>2.5</v>
      </c>
      <c r="AF481" s="136"/>
      <c r="AG481" s="338"/>
      <c r="AH481" s="338"/>
      <c r="AI481" s="339"/>
      <c r="AJ481" s="339"/>
      <c r="AK481" s="91" t="s">
        <v>186</v>
      </c>
      <c r="AL481" s="92"/>
      <c r="AM481" s="93"/>
      <c r="AN481" s="340"/>
      <c r="AO481" s="341"/>
      <c r="AP481" s="336"/>
      <c r="AQ481" s="342"/>
      <c r="AR481" s="343" t="s">
        <v>3987</v>
      </c>
      <c r="AS481" s="342"/>
      <c r="AT481" s="94">
        <v>8000</v>
      </c>
      <c r="AU481" s="341"/>
      <c r="AV481" s="136"/>
      <c r="AW481" s="339"/>
      <c r="AY481" s="30">
        <v>2750</v>
      </c>
      <c r="AZ481" s="31">
        <f t="shared" si="7"/>
        <v>0</v>
      </c>
    </row>
    <row r="482" spans="1:52" ht="12.75" customHeight="1">
      <c r="A482">
        <v>479</v>
      </c>
      <c r="B482" s="29" t="s">
        <v>6283</v>
      </c>
      <c r="C482" s="104" t="s">
        <v>4719</v>
      </c>
      <c r="D482" s="29" t="s">
        <v>3880</v>
      </c>
      <c r="E482" s="29" t="s">
        <v>3880</v>
      </c>
      <c r="F482" s="335" t="s">
        <v>5620</v>
      </c>
      <c r="G482" s="335"/>
      <c r="H482" s="335"/>
      <c r="I482" s="335"/>
      <c r="J482" s="335"/>
      <c r="K482" s="335"/>
      <c r="L482" s="335"/>
      <c r="M482" s="82" t="s">
        <v>3880</v>
      </c>
      <c r="N482" s="57">
        <v>2750</v>
      </c>
      <c r="O482" s="30">
        <v>2750</v>
      </c>
      <c r="P482" s="29" t="s">
        <v>3459</v>
      </c>
      <c r="Q482" s="29"/>
      <c r="R482" s="104" t="s">
        <v>4719</v>
      </c>
      <c r="S482" s="103" t="s">
        <v>4720</v>
      </c>
      <c r="T482" s="403">
        <v>-12000</v>
      </c>
      <c r="U482" s="403">
        <v>-12480</v>
      </c>
      <c r="V482" s="123" t="s">
        <v>1</v>
      </c>
      <c r="W482" s="336" t="s">
        <v>0</v>
      </c>
      <c r="X482" s="123"/>
      <c r="Y482" s="337"/>
      <c r="Z482" s="87"/>
      <c r="AA482" s="88" t="s">
        <v>166</v>
      </c>
      <c r="AB482" s="88">
        <v>2.5</v>
      </c>
      <c r="AC482" s="135">
        <v>100</v>
      </c>
      <c r="AD482" s="90" t="s">
        <v>3986</v>
      </c>
      <c r="AE482" s="90">
        <v>2.5</v>
      </c>
      <c r="AF482" s="136"/>
      <c r="AG482" s="338"/>
      <c r="AH482" s="338"/>
      <c r="AI482" s="339"/>
      <c r="AJ482" s="339"/>
      <c r="AK482" s="91" t="s">
        <v>185</v>
      </c>
      <c r="AL482" s="92"/>
      <c r="AM482" s="93"/>
      <c r="AN482" s="340"/>
      <c r="AO482" s="341"/>
      <c r="AP482" s="336"/>
      <c r="AQ482" s="342"/>
      <c r="AR482" s="343" t="s">
        <v>3987</v>
      </c>
      <c r="AS482" s="342"/>
      <c r="AT482" s="94">
        <v>8000</v>
      </c>
      <c r="AU482" s="341"/>
      <c r="AV482" s="136"/>
      <c r="AW482" s="339"/>
      <c r="AY482" s="30">
        <v>2750</v>
      </c>
      <c r="AZ482" s="31">
        <f t="shared" si="7"/>
        <v>0</v>
      </c>
    </row>
    <row r="483" spans="1:52" ht="12.75" customHeight="1">
      <c r="A483">
        <v>480</v>
      </c>
      <c r="B483" s="29" t="s">
        <v>6284</v>
      </c>
      <c r="C483" s="104" t="s">
        <v>4721</v>
      </c>
      <c r="D483" s="29" t="s">
        <v>3880</v>
      </c>
      <c r="E483" s="29" t="s">
        <v>3880</v>
      </c>
      <c r="F483" s="335" t="s">
        <v>5623</v>
      </c>
      <c r="G483" s="335"/>
      <c r="H483" s="335"/>
      <c r="I483" s="335"/>
      <c r="J483" s="335"/>
      <c r="K483" s="335"/>
      <c r="L483" s="335"/>
      <c r="M483" s="82" t="s">
        <v>3880</v>
      </c>
      <c r="N483" s="57">
        <v>2750</v>
      </c>
      <c r="O483" s="30">
        <v>2750</v>
      </c>
      <c r="P483" s="29" t="s">
        <v>3459</v>
      </c>
      <c r="Q483" s="29"/>
      <c r="R483" s="104" t="s">
        <v>4721</v>
      </c>
      <c r="S483" s="103" t="s">
        <v>4722</v>
      </c>
      <c r="T483" s="403">
        <v>-12000</v>
      </c>
      <c r="U483" s="403">
        <v>-13310</v>
      </c>
      <c r="V483" s="123" t="s">
        <v>1</v>
      </c>
      <c r="W483" s="336" t="s">
        <v>0</v>
      </c>
      <c r="X483" s="123"/>
      <c r="Y483" s="337"/>
      <c r="Z483" s="87"/>
      <c r="AA483" s="88" t="s">
        <v>166</v>
      </c>
      <c r="AB483" s="88">
        <v>2.5</v>
      </c>
      <c r="AC483" s="135">
        <v>100</v>
      </c>
      <c r="AD483" s="90" t="s">
        <v>3986</v>
      </c>
      <c r="AE483" s="90">
        <v>2.5</v>
      </c>
      <c r="AF483" s="136"/>
      <c r="AG483" s="338"/>
      <c r="AH483" s="338"/>
      <c r="AI483" s="339"/>
      <c r="AJ483" s="339"/>
      <c r="AK483" s="91" t="s">
        <v>184</v>
      </c>
      <c r="AL483" s="92"/>
      <c r="AM483" s="93"/>
      <c r="AN483" s="340"/>
      <c r="AO483" s="341"/>
      <c r="AP483" s="336"/>
      <c r="AQ483" s="342"/>
      <c r="AR483" s="343" t="s">
        <v>3987</v>
      </c>
      <c r="AS483" s="342"/>
      <c r="AT483" s="94">
        <v>8000</v>
      </c>
      <c r="AU483" s="341"/>
      <c r="AV483" s="136"/>
      <c r="AW483" s="339"/>
      <c r="AY483" s="30">
        <v>2750</v>
      </c>
      <c r="AZ483" s="31">
        <f t="shared" si="7"/>
        <v>0</v>
      </c>
    </row>
    <row r="484" spans="1:52" ht="12.75" customHeight="1">
      <c r="A484">
        <v>481</v>
      </c>
      <c r="B484" s="29" t="s">
        <v>6285</v>
      </c>
      <c r="C484" s="104" t="s">
        <v>4723</v>
      </c>
      <c r="D484" s="29" t="s">
        <v>3880</v>
      </c>
      <c r="E484" s="29" t="s">
        <v>3880</v>
      </c>
      <c r="F484" s="335" t="s">
        <v>5618</v>
      </c>
      <c r="G484" s="335"/>
      <c r="H484" s="335"/>
      <c r="I484" s="335"/>
      <c r="J484" s="335"/>
      <c r="K484" s="335"/>
      <c r="L484" s="335"/>
      <c r="M484" s="82" t="s">
        <v>3880</v>
      </c>
      <c r="N484" s="57">
        <v>2750</v>
      </c>
      <c r="O484" s="30">
        <v>2750</v>
      </c>
      <c r="P484" s="29" t="s">
        <v>3458</v>
      </c>
      <c r="Q484" s="29"/>
      <c r="R484" s="104" t="s">
        <v>4723</v>
      </c>
      <c r="S484" s="103" t="s">
        <v>4724</v>
      </c>
      <c r="T484" s="403">
        <v>-12877.8</v>
      </c>
      <c r="U484" s="403">
        <v>-5200.6499999999996</v>
      </c>
      <c r="V484" s="123" t="s">
        <v>1</v>
      </c>
      <c r="W484" s="336" t="s">
        <v>0</v>
      </c>
      <c r="X484" s="123"/>
      <c r="Y484" s="337"/>
      <c r="Z484" s="87"/>
      <c r="AA484" s="88" t="s">
        <v>4725</v>
      </c>
      <c r="AB484" s="88">
        <v>2.5</v>
      </c>
      <c r="AC484" s="135">
        <v>100</v>
      </c>
      <c r="AD484" s="90" t="s">
        <v>3986</v>
      </c>
      <c r="AE484" s="90">
        <v>2.5</v>
      </c>
      <c r="AF484" s="136"/>
      <c r="AG484" s="338"/>
      <c r="AH484" s="338"/>
      <c r="AI484" s="339"/>
      <c r="AJ484" s="339"/>
      <c r="AK484" s="91" t="s">
        <v>185</v>
      </c>
      <c r="AL484" s="92"/>
      <c r="AM484" s="93"/>
      <c r="AN484" s="340"/>
      <c r="AO484" s="341"/>
      <c r="AP484" s="336"/>
      <c r="AQ484" s="342"/>
      <c r="AR484" s="343" t="s">
        <v>3987</v>
      </c>
      <c r="AS484" s="342"/>
      <c r="AT484" s="94">
        <v>8000</v>
      </c>
      <c r="AU484" s="341"/>
      <c r="AV484" s="136"/>
      <c r="AW484" s="339"/>
      <c r="AY484" s="30">
        <v>2750</v>
      </c>
      <c r="AZ484" s="31">
        <f t="shared" si="7"/>
        <v>0</v>
      </c>
    </row>
    <row r="485" spans="1:52" ht="12.75" customHeight="1">
      <c r="A485">
        <v>482</v>
      </c>
      <c r="B485" s="29" t="s">
        <v>6286</v>
      </c>
      <c r="C485" s="104" t="s">
        <v>3515</v>
      </c>
      <c r="D485" s="29" t="s">
        <v>3880</v>
      </c>
      <c r="E485" s="29" t="s">
        <v>3880</v>
      </c>
      <c r="F485" s="335" t="s">
        <v>5621</v>
      </c>
      <c r="G485" s="335"/>
      <c r="H485" s="335"/>
      <c r="I485" s="335"/>
      <c r="J485" s="335"/>
      <c r="K485" s="335"/>
      <c r="L485" s="335"/>
      <c r="M485" s="82" t="s">
        <v>3880</v>
      </c>
      <c r="N485" s="57">
        <v>2750</v>
      </c>
      <c r="O485" s="30">
        <v>2750</v>
      </c>
      <c r="P485" s="29" t="s">
        <v>3458</v>
      </c>
      <c r="Q485" s="29"/>
      <c r="R485" s="104" t="s">
        <v>3515</v>
      </c>
      <c r="S485" s="103" t="s">
        <v>4726</v>
      </c>
      <c r="T485" s="403">
        <v>-12019.28</v>
      </c>
      <c r="U485" s="403">
        <v>-5695.95</v>
      </c>
      <c r="V485" s="123" t="s">
        <v>1</v>
      </c>
      <c r="W485" s="336" t="s">
        <v>0</v>
      </c>
      <c r="X485" s="123"/>
      <c r="Y485" s="337"/>
      <c r="Z485" s="87"/>
      <c r="AA485" s="88" t="s">
        <v>4725</v>
      </c>
      <c r="AB485" s="88">
        <v>2.5</v>
      </c>
      <c r="AC485" s="135">
        <v>100</v>
      </c>
      <c r="AD485" s="90" t="s">
        <v>3986</v>
      </c>
      <c r="AE485" s="90">
        <v>2.5</v>
      </c>
      <c r="AF485" s="136"/>
      <c r="AG485" s="338"/>
      <c r="AH485" s="338"/>
      <c r="AI485" s="339"/>
      <c r="AJ485" s="339"/>
      <c r="AK485" s="91" t="s">
        <v>184</v>
      </c>
      <c r="AL485" s="92"/>
      <c r="AM485" s="93"/>
      <c r="AN485" s="340"/>
      <c r="AO485" s="341"/>
      <c r="AP485" s="336"/>
      <c r="AQ485" s="342"/>
      <c r="AR485" s="343" t="s">
        <v>3987</v>
      </c>
      <c r="AS485" s="342"/>
      <c r="AT485" s="94">
        <v>8000</v>
      </c>
      <c r="AU485" s="341"/>
      <c r="AV485" s="136"/>
      <c r="AW485" s="339"/>
      <c r="AY485" s="30">
        <v>2750</v>
      </c>
      <c r="AZ485" s="31">
        <f t="shared" si="7"/>
        <v>0</v>
      </c>
    </row>
    <row r="486" spans="1:52" ht="12.75" customHeight="1">
      <c r="A486">
        <v>483</v>
      </c>
      <c r="B486" s="29" t="s">
        <v>6287</v>
      </c>
      <c r="C486" s="104" t="s">
        <v>4727</v>
      </c>
      <c r="D486" s="29" t="s">
        <v>1641</v>
      </c>
      <c r="E486" s="29" t="s">
        <v>2184</v>
      </c>
      <c r="F486" s="335" t="s">
        <v>5885</v>
      </c>
      <c r="G486" s="344" t="s">
        <v>5891</v>
      </c>
      <c r="H486" s="344"/>
      <c r="I486" s="344"/>
      <c r="J486" s="344"/>
      <c r="K486" s="344"/>
      <c r="L486" s="335"/>
      <c r="M486" s="82">
        <v>14000.000000000002</v>
      </c>
      <c r="N486" s="57">
        <v>2750</v>
      </c>
      <c r="O486" s="30">
        <v>16750</v>
      </c>
      <c r="P486" s="29" t="s">
        <v>9193</v>
      </c>
      <c r="Q486" s="29"/>
      <c r="R486" s="104" t="s">
        <v>4727</v>
      </c>
      <c r="S486" s="103" t="s">
        <v>4728</v>
      </c>
      <c r="T486" s="403">
        <v>-12500</v>
      </c>
      <c r="U486" s="403">
        <v>-12065</v>
      </c>
      <c r="V486" s="123" t="s">
        <v>1</v>
      </c>
      <c r="W486" s="336" t="s">
        <v>0</v>
      </c>
      <c r="X486" s="123"/>
      <c r="Y486" s="337"/>
      <c r="Z486" s="87">
        <v>1</v>
      </c>
      <c r="AA486" s="88" t="s">
        <v>4729</v>
      </c>
      <c r="AB486" s="88">
        <v>2.5</v>
      </c>
      <c r="AC486" s="135">
        <v>100</v>
      </c>
      <c r="AD486" s="90" t="s">
        <v>3986</v>
      </c>
      <c r="AE486" s="90">
        <v>2.5</v>
      </c>
      <c r="AF486" s="136"/>
      <c r="AG486" s="338"/>
      <c r="AH486" s="338"/>
      <c r="AI486" s="339"/>
      <c r="AJ486" s="339"/>
      <c r="AK486" s="91" t="s">
        <v>183</v>
      </c>
      <c r="AL486" s="92"/>
      <c r="AM486" s="93"/>
      <c r="AN486" s="340"/>
      <c r="AO486" s="341"/>
      <c r="AP486" s="336"/>
      <c r="AQ486" s="342"/>
      <c r="AR486" s="343" t="s">
        <v>3987</v>
      </c>
      <c r="AS486" s="342"/>
      <c r="AT486" s="94">
        <v>8000</v>
      </c>
      <c r="AU486" s="341"/>
      <c r="AV486" s="136"/>
      <c r="AW486" s="339"/>
      <c r="AY486" s="30">
        <v>16750</v>
      </c>
      <c r="AZ486" s="31">
        <f t="shared" si="7"/>
        <v>0</v>
      </c>
    </row>
    <row r="487" spans="1:52" ht="12.75" customHeight="1">
      <c r="A487">
        <v>484</v>
      </c>
      <c r="B487" s="29" t="s">
        <v>6288</v>
      </c>
      <c r="C487" s="104" t="s">
        <v>4730</v>
      </c>
      <c r="D487" s="29" t="s">
        <v>1639</v>
      </c>
      <c r="E487" s="29" t="s">
        <v>2186</v>
      </c>
      <c r="F487" s="335" t="s">
        <v>5886</v>
      </c>
      <c r="G487" s="344" t="s">
        <v>5887</v>
      </c>
      <c r="H487" s="344"/>
      <c r="I487" s="344"/>
      <c r="J487" s="344"/>
      <c r="K487" s="344"/>
      <c r="L487" s="335"/>
      <c r="M487" s="82">
        <v>14000.000000000002</v>
      </c>
      <c r="N487" s="57">
        <v>2750</v>
      </c>
      <c r="O487" s="30">
        <v>16750</v>
      </c>
      <c r="P487" s="29" t="s">
        <v>9193</v>
      </c>
      <c r="Q487" s="29"/>
      <c r="R487" s="104" t="s">
        <v>4730</v>
      </c>
      <c r="S487" s="103" t="s">
        <v>4731</v>
      </c>
      <c r="T487" s="403">
        <v>-12500</v>
      </c>
      <c r="U487" s="403">
        <v>-12895</v>
      </c>
      <c r="V487" s="123" t="s">
        <v>1</v>
      </c>
      <c r="W487" s="336" t="s">
        <v>0</v>
      </c>
      <c r="X487" s="123"/>
      <c r="Y487" s="337"/>
      <c r="Z487" s="87">
        <v>1</v>
      </c>
      <c r="AA487" s="88" t="s">
        <v>4729</v>
      </c>
      <c r="AB487" s="88">
        <v>2.5</v>
      </c>
      <c r="AC487" s="135">
        <v>100</v>
      </c>
      <c r="AD487" s="90" t="s">
        <v>3986</v>
      </c>
      <c r="AE487" s="90">
        <v>2.5</v>
      </c>
      <c r="AF487" s="136"/>
      <c r="AG487" s="338"/>
      <c r="AH487" s="338"/>
      <c r="AI487" s="339"/>
      <c r="AJ487" s="339"/>
      <c r="AK487" s="91" t="s">
        <v>182</v>
      </c>
      <c r="AL487" s="92"/>
      <c r="AM487" s="93"/>
      <c r="AN487" s="340"/>
      <c r="AO487" s="341"/>
      <c r="AP487" s="336"/>
      <c r="AQ487" s="342"/>
      <c r="AR487" s="343" t="s">
        <v>3987</v>
      </c>
      <c r="AS487" s="342"/>
      <c r="AT487" s="94">
        <v>8000</v>
      </c>
      <c r="AU487" s="341"/>
      <c r="AV487" s="136"/>
      <c r="AW487" s="339"/>
      <c r="AY487" s="30">
        <v>16750</v>
      </c>
      <c r="AZ487" s="31">
        <f t="shared" si="7"/>
        <v>0</v>
      </c>
    </row>
    <row r="488" spans="1:52" ht="12.75" customHeight="1">
      <c r="A488">
        <v>485</v>
      </c>
      <c r="B488" s="29" t="s">
        <v>6289</v>
      </c>
      <c r="C488" s="104" t="s">
        <v>4732</v>
      </c>
      <c r="D488" s="29" t="s">
        <v>1550</v>
      </c>
      <c r="E488" s="29" t="s">
        <v>2275</v>
      </c>
      <c r="F488" s="335" t="s">
        <v>5890</v>
      </c>
      <c r="G488" s="344" t="s">
        <v>5892</v>
      </c>
      <c r="H488" s="344"/>
      <c r="I488" s="344"/>
      <c r="J488" s="344"/>
      <c r="K488" s="344"/>
      <c r="L488" s="335"/>
      <c r="M488" s="82">
        <v>14000.000000000002</v>
      </c>
      <c r="N488" s="57">
        <v>2750</v>
      </c>
      <c r="O488" s="30">
        <v>16750</v>
      </c>
      <c r="P488" s="29" t="s">
        <v>9168</v>
      </c>
      <c r="Q488" s="29"/>
      <c r="R488" s="104" t="s">
        <v>4732</v>
      </c>
      <c r="S488" s="103" t="s">
        <v>4733</v>
      </c>
      <c r="T488" s="403">
        <v>-13736.32</v>
      </c>
      <c r="U488" s="403">
        <v>-4705.3500000000004</v>
      </c>
      <c r="V488" s="123" t="s">
        <v>1</v>
      </c>
      <c r="W488" s="336" t="s">
        <v>0</v>
      </c>
      <c r="X488" s="123"/>
      <c r="Y488" s="337"/>
      <c r="Z488" s="87">
        <v>1</v>
      </c>
      <c r="AA488" s="88" t="s">
        <v>4734</v>
      </c>
      <c r="AB488" s="88">
        <v>2.5</v>
      </c>
      <c r="AC488" s="135">
        <v>100</v>
      </c>
      <c r="AD488" s="90" t="s">
        <v>3986</v>
      </c>
      <c r="AE488" s="90">
        <v>2.5</v>
      </c>
      <c r="AF488" s="136"/>
      <c r="AG488" s="338"/>
      <c r="AH488" s="338"/>
      <c r="AI488" s="339"/>
      <c r="AJ488" s="339"/>
      <c r="AK488" s="91" t="s">
        <v>183</v>
      </c>
      <c r="AL488" s="92"/>
      <c r="AM488" s="93"/>
      <c r="AN488" s="340"/>
      <c r="AO488" s="341"/>
      <c r="AP488" s="336"/>
      <c r="AQ488" s="342"/>
      <c r="AR488" s="343" t="s">
        <v>3987</v>
      </c>
      <c r="AS488" s="342"/>
      <c r="AT488" s="94">
        <v>8000</v>
      </c>
      <c r="AU488" s="341"/>
      <c r="AV488" s="136"/>
      <c r="AW488" s="339"/>
      <c r="AY488" s="30">
        <v>16750</v>
      </c>
      <c r="AZ488" s="31">
        <f t="shared" si="7"/>
        <v>0</v>
      </c>
    </row>
    <row r="489" spans="1:52" ht="12.75" customHeight="1">
      <c r="A489">
        <v>486</v>
      </c>
      <c r="B489" s="29" t="s">
        <v>6290</v>
      </c>
      <c r="C489" s="104" t="s">
        <v>4735</v>
      </c>
      <c r="D489" s="29" t="s">
        <v>1552</v>
      </c>
      <c r="E489" s="29" t="s">
        <v>2273</v>
      </c>
      <c r="F489" s="335" t="s">
        <v>5889</v>
      </c>
      <c r="G489" s="344" t="s">
        <v>5888</v>
      </c>
      <c r="H489" s="344"/>
      <c r="I489" s="344"/>
      <c r="J489" s="344"/>
      <c r="K489" s="344"/>
      <c r="L489" s="335"/>
      <c r="M489" s="82">
        <v>14000.000000000002</v>
      </c>
      <c r="N489" s="57">
        <v>2750</v>
      </c>
      <c r="O489" s="30">
        <v>16750</v>
      </c>
      <c r="P489" s="29" t="s">
        <v>9168</v>
      </c>
      <c r="Q489" s="29"/>
      <c r="R489" s="104" t="s">
        <v>4735</v>
      </c>
      <c r="S489" s="103" t="s">
        <v>4736</v>
      </c>
      <c r="T489" s="403">
        <v>-12877.8</v>
      </c>
      <c r="U489" s="403">
        <v>-4210.05</v>
      </c>
      <c r="V489" s="123" t="s">
        <v>1</v>
      </c>
      <c r="W489" s="336" t="s">
        <v>0</v>
      </c>
      <c r="X489" s="123"/>
      <c r="Y489" s="337"/>
      <c r="Z489" s="87">
        <v>1</v>
      </c>
      <c r="AA489" s="88" t="s">
        <v>4734</v>
      </c>
      <c r="AB489" s="88">
        <v>2.5</v>
      </c>
      <c r="AC489" s="135">
        <v>100</v>
      </c>
      <c r="AD489" s="90" t="s">
        <v>3986</v>
      </c>
      <c r="AE489" s="90">
        <v>2.5</v>
      </c>
      <c r="AF489" s="136"/>
      <c r="AG489" s="338"/>
      <c r="AH489" s="338"/>
      <c r="AI489" s="339"/>
      <c r="AJ489" s="339"/>
      <c r="AK489" s="91" t="s">
        <v>182</v>
      </c>
      <c r="AL489" s="92"/>
      <c r="AM489" s="93"/>
      <c r="AN489" s="340"/>
      <c r="AO489" s="341"/>
      <c r="AP489" s="336"/>
      <c r="AQ489" s="342"/>
      <c r="AR489" s="343" t="s">
        <v>3987</v>
      </c>
      <c r="AS489" s="342"/>
      <c r="AT489" s="94">
        <v>8000</v>
      </c>
      <c r="AU489" s="341"/>
      <c r="AV489" s="136"/>
      <c r="AW489" s="339"/>
      <c r="AY489" s="30">
        <v>16750</v>
      </c>
      <c r="AZ489" s="31">
        <f t="shared" si="7"/>
        <v>0</v>
      </c>
    </row>
    <row r="490" spans="1:52" ht="12.75" customHeight="1">
      <c r="A490">
        <v>487</v>
      </c>
      <c r="B490" s="29" t="s">
        <v>5695</v>
      </c>
      <c r="C490" s="104" t="s">
        <v>3560</v>
      </c>
      <c r="D490" s="29" t="s">
        <v>3880</v>
      </c>
      <c r="E490" s="29" t="s">
        <v>3880</v>
      </c>
      <c r="F490" s="335" t="s">
        <v>5696</v>
      </c>
      <c r="G490" s="335"/>
      <c r="H490" s="335"/>
      <c r="I490" s="335"/>
      <c r="J490" s="335"/>
      <c r="K490" s="335"/>
      <c r="L490" s="335"/>
      <c r="M490" s="82" t="s">
        <v>3880</v>
      </c>
      <c r="N490" s="57">
        <v>2750</v>
      </c>
      <c r="O490" s="30">
        <v>2750</v>
      </c>
      <c r="P490" s="29" t="s">
        <v>3860</v>
      </c>
      <c r="Q490" s="29"/>
      <c r="R490" s="104" t="s">
        <v>3560</v>
      </c>
      <c r="S490" s="103" t="s">
        <v>4737</v>
      </c>
      <c r="T490" s="403">
        <v>-6000</v>
      </c>
      <c r="U490" s="403">
        <v>-12480</v>
      </c>
      <c r="V490" s="123" t="s">
        <v>1</v>
      </c>
      <c r="W490" s="336" t="s">
        <v>0</v>
      </c>
      <c r="X490" s="123"/>
      <c r="Y490" s="337"/>
      <c r="Z490" s="87"/>
      <c r="AA490" s="88" t="s">
        <v>4738</v>
      </c>
      <c r="AB490" s="88">
        <v>2.5</v>
      </c>
      <c r="AC490" s="135">
        <v>100</v>
      </c>
      <c r="AD490" s="90" t="s">
        <v>3986</v>
      </c>
      <c r="AE490" s="90">
        <v>2.5</v>
      </c>
      <c r="AF490" s="136"/>
      <c r="AG490" s="338"/>
      <c r="AH490" s="338"/>
      <c r="AI490" s="339"/>
      <c r="AJ490" s="339"/>
      <c r="AK490" s="91" t="s">
        <v>180</v>
      </c>
      <c r="AL490" s="92"/>
      <c r="AM490" s="93"/>
      <c r="AN490" s="340"/>
      <c r="AO490" s="341"/>
      <c r="AP490" s="336"/>
      <c r="AQ490" s="342"/>
      <c r="AR490" s="343" t="s">
        <v>3987</v>
      </c>
      <c r="AS490" s="342"/>
      <c r="AT490" s="94">
        <v>8000</v>
      </c>
      <c r="AU490" s="341"/>
      <c r="AV490" s="136"/>
      <c r="AW490" s="339"/>
      <c r="AY490" s="30">
        <v>2750</v>
      </c>
      <c r="AZ490" s="31">
        <f t="shared" si="7"/>
        <v>0</v>
      </c>
    </row>
    <row r="491" spans="1:52" ht="12.75" customHeight="1">
      <c r="A491">
        <v>488</v>
      </c>
      <c r="B491" s="29" t="s">
        <v>5699</v>
      </c>
      <c r="C491" s="104" t="s">
        <v>4739</v>
      </c>
      <c r="D491" s="29" t="s">
        <v>3880</v>
      </c>
      <c r="E491" s="29" t="s">
        <v>3880</v>
      </c>
      <c r="F491" s="335" t="s">
        <v>5700</v>
      </c>
      <c r="G491" s="335"/>
      <c r="H491" s="335"/>
      <c r="I491" s="335"/>
      <c r="J491" s="335"/>
      <c r="K491" s="335"/>
      <c r="L491" s="335"/>
      <c r="M491" s="82" t="s">
        <v>3880</v>
      </c>
      <c r="N491" s="57">
        <v>2750</v>
      </c>
      <c r="O491" s="30">
        <v>2750</v>
      </c>
      <c r="P491" s="29" t="s">
        <v>3860</v>
      </c>
      <c r="Q491" s="29"/>
      <c r="R491" s="104" t="s">
        <v>4739</v>
      </c>
      <c r="S491" s="103" t="s">
        <v>4740</v>
      </c>
      <c r="T491" s="403">
        <v>-6000</v>
      </c>
      <c r="U491" s="403">
        <v>-13310</v>
      </c>
      <c r="V491" s="123" t="s">
        <v>1</v>
      </c>
      <c r="W491" s="336" t="s">
        <v>0</v>
      </c>
      <c r="X491" s="123"/>
      <c r="Y491" s="337"/>
      <c r="Z491" s="87"/>
      <c r="AA491" s="88" t="s">
        <v>4738</v>
      </c>
      <c r="AB491" s="88">
        <v>2.5</v>
      </c>
      <c r="AC491" s="135">
        <v>100</v>
      </c>
      <c r="AD491" s="90" t="s">
        <v>3986</v>
      </c>
      <c r="AE491" s="90">
        <v>2.5</v>
      </c>
      <c r="AF491" s="136"/>
      <c r="AG491" s="338"/>
      <c r="AH491" s="338"/>
      <c r="AI491" s="339"/>
      <c r="AJ491" s="339"/>
      <c r="AK491" s="91" t="s">
        <v>179</v>
      </c>
      <c r="AL491" s="92"/>
      <c r="AM491" s="93"/>
      <c r="AN491" s="340"/>
      <c r="AO491" s="341"/>
      <c r="AP491" s="336"/>
      <c r="AQ491" s="342"/>
      <c r="AR491" s="343" t="s">
        <v>3987</v>
      </c>
      <c r="AS491" s="342"/>
      <c r="AT491" s="94">
        <v>8000</v>
      </c>
      <c r="AU491" s="341"/>
      <c r="AV491" s="136"/>
      <c r="AW491" s="339"/>
      <c r="AY491" s="30">
        <v>2750</v>
      </c>
      <c r="AZ491" s="31">
        <f t="shared" si="7"/>
        <v>0</v>
      </c>
    </row>
    <row r="492" spans="1:52" ht="12.75" customHeight="1">
      <c r="A492">
        <v>489</v>
      </c>
      <c r="B492" s="29" t="s">
        <v>5693</v>
      </c>
      <c r="C492" s="104" t="s">
        <v>4741</v>
      </c>
      <c r="D492" s="29" t="s">
        <v>3880</v>
      </c>
      <c r="E492" s="29" t="s">
        <v>3880</v>
      </c>
      <c r="F492" s="335" t="s">
        <v>5694</v>
      </c>
      <c r="G492" s="335"/>
      <c r="H492" s="335"/>
      <c r="I492" s="335"/>
      <c r="J492" s="335"/>
      <c r="K492" s="335"/>
      <c r="L492" s="335"/>
      <c r="M492" s="82" t="s">
        <v>3880</v>
      </c>
      <c r="N492" s="57">
        <v>2750</v>
      </c>
      <c r="O492" s="30">
        <v>2750</v>
      </c>
      <c r="P492" s="29" t="s">
        <v>3458</v>
      </c>
      <c r="Q492" s="29"/>
      <c r="R492" s="104" t="s">
        <v>4741</v>
      </c>
      <c r="S492" s="103" t="s">
        <v>4742</v>
      </c>
      <c r="T492" s="403">
        <v>-7726.68</v>
      </c>
      <c r="U492" s="403">
        <v>-10153.65</v>
      </c>
      <c r="V492" s="123" t="s">
        <v>1</v>
      </c>
      <c r="W492" s="336" t="s">
        <v>0</v>
      </c>
      <c r="X492" s="123"/>
      <c r="Y492" s="337"/>
      <c r="Z492" s="87"/>
      <c r="AA492" s="88" t="s">
        <v>4743</v>
      </c>
      <c r="AB492" s="88">
        <v>2.5</v>
      </c>
      <c r="AC492" s="135">
        <v>100</v>
      </c>
      <c r="AD492" s="90" t="s">
        <v>3986</v>
      </c>
      <c r="AE492" s="90">
        <v>2.5</v>
      </c>
      <c r="AF492" s="136"/>
      <c r="AG492" s="338"/>
      <c r="AH492" s="338"/>
      <c r="AI492" s="339"/>
      <c r="AJ492" s="339"/>
      <c r="AK492" s="91" t="s">
        <v>180</v>
      </c>
      <c r="AL492" s="92"/>
      <c r="AM492" s="93"/>
      <c r="AN492" s="340"/>
      <c r="AO492" s="341"/>
      <c r="AP492" s="336"/>
      <c r="AQ492" s="342"/>
      <c r="AR492" s="343" t="s">
        <v>3987</v>
      </c>
      <c r="AS492" s="342"/>
      <c r="AT492" s="94">
        <v>8000</v>
      </c>
      <c r="AU492" s="341"/>
      <c r="AV492" s="136"/>
      <c r="AW492" s="339"/>
      <c r="AY492" s="30">
        <v>2750</v>
      </c>
      <c r="AZ492" s="31">
        <f t="shared" si="7"/>
        <v>0</v>
      </c>
    </row>
    <row r="493" spans="1:52" ht="12.75" customHeight="1">
      <c r="A493">
        <v>490</v>
      </c>
      <c r="B493" s="29" t="s">
        <v>5697</v>
      </c>
      <c r="C493" s="104" t="s">
        <v>3673</v>
      </c>
      <c r="D493" s="29" t="s">
        <v>3880</v>
      </c>
      <c r="E493" s="29" t="s">
        <v>3880</v>
      </c>
      <c r="F493" s="335" t="s">
        <v>5698</v>
      </c>
      <c r="G493" s="335"/>
      <c r="H493" s="335"/>
      <c r="I493" s="335"/>
      <c r="J493" s="335"/>
      <c r="K493" s="335"/>
      <c r="L493" s="335"/>
      <c r="M493" s="82" t="s">
        <v>3880</v>
      </c>
      <c r="N493" s="57">
        <v>2750</v>
      </c>
      <c r="O493" s="30">
        <v>2750</v>
      </c>
      <c r="P493" s="29" t="s">
        <v>3458</v>
      </c>
      <c r="Q493" s="29"/>
      <c r="R493" s="104" t="s">
        <v>3673</v>
      </c>
      <c r="S493" s="103" t="s">
        <v>4744</v>
      </c>
      <c r="T493" s="403">
        <v>-8585.2000000000007</v>
      </c>
      <c r="U493" s="403">
        <v>-10648.95</v>
      </c>
      <c r="V493" s="123" t="s">
        <v>1</v>
      </c>
      <c r="W493" s="336" t="s">
        <v>0</v>
      </c>
      <c r="X493" s="123"/>
      <c r="Y493" s="337"/>
      <c r="Z493" s="87"/>
      <c r="AA493" s="88" t="s">
        <v>4743</v>
      </c>
      <c r="AB493" s="88">
        <v>2.5</v>
      </c>
      <c r="AC493" s="135">
        <v>100</v>
      </c>
      <c r="AD493" s="90" t="s">
        <v>3986</v>
      </c>
      <c r="AE493" s="90">
        <v>2.5</v>
      </c>
      <c r="AF493" s="136"/>
      <c r="AG493" s="338"/>
      <c r="AH493" s="338"/>
      <c r="AI493" s="339"/>
      <c r="AJ493" s="339"/>
      <c r="AK493" s="91" t="s">
        <v>179</v>
      </c>
      <c r="AL493" s="92"/>
      <c r="AM493" s="93"/>
      <c r="AN493" s="340"/>
      <c r="AO493" s="341"/>
      <c r="AP493" s="336"/>
      <c r="AQ493" s="342"/>
      <c r="AR493" s="343" t="s">
        <v>3987</v>
      </c>
      <c r="AS493" s="342"/>
      <c r="AT493" s="94">
        <v>8000</v>
      </c>
      <c r="AU493" s="341"/>
      <c r="AV493" s="136"/>
      <c r="AW493" s="339"/>
      <c r="AY493" s="30">
        <v>2750</v>
      </c>
      <c r="AZ493" s="31">
        <f t="shared" si="7"/>
        <v>0</v>
      </c>
    </row>
    <row r="494" spans="1:52" ht="12.75" customHeight="1">
      <c r="A494">
        <v>491</v>
      </c>
      <c r="B494" s="29" t="s">
        <v>5703</v>
      </c>
      <c r="C494" s="104" t="s">
        <v>3485</v>
      </c>
      <c r="D494" s="29" t="s">
        <v>3880</v>
      </c>
      <c r="E494" s="29" t="s">
        <v>3880</v>
      </c>
      <c r="F494" s="335" t="s">
        <v>5704</v>
      </c>
      <c r="G494" s="335"/>
      <c r="H494" s="335"/>
      <c r="I494" s="335"/>
      <c r="J494" s="335"/>
      <c r="K494" s="335"/>
      <c r="L494" s="335"/>
      <c r="M494" s="82" t="s">
        <v>3880</v>
      </c>
      <c r="N494" s="57">
        <v>2750</v>
      </c>
      <c r="O494" s="30">
        <v>2750</v>
      </c>
      <c r="P494" s="29" t="s">
        <v>3455</v>
      </c>
      <c r="Q494" s="29"/>
      <c r="R494" s="104" t="s">
        <v>3485</v>
      </c>
      <c r="S494" s="103" t="s">
        <v>4745</v>
      </c>
      <c r="T494" s="403">
        <v>-6500</v>
      </c>
      <c r="U494" s="403">
        <v>-12065</v>
      </c>
      <c r="V494" s="123" t="s">
        <v>1</v>
      </c>
      <c r="W494" s="336" t="s">
        <v>0</v>
      </c>
      <c r="X494" s="123"/>
      <c r="Y494" s="337"/>
      <c r="Z494" s="87"/>
      <c r="AA494" s="88" t="s">
        <v>4746</v>
      </c>
      <c r="AB494" s="88">
        <v>2.5</v>
      </c>
      <c r="AC494" s="135">
        <v>100</v>
      </c>
      <c r="AD494" s="90" t="s">
        <v>3986</v>
      </c>
      <c r="AE494" s="90">
        <v>2.5</v>
      </c>
      <c r="AF494" s="136"/>
      <c r="AG494" s="338"/>
      <c r="AH494" s="338"/>
      <c r="AI494" s="339"/>
      <c r="AJ494" s="339"/>
      <c r="AK494" s="91" t="s">
        <v>176</v>
      </c>
      <c r="AL494" s="92"/>
      <c r="AM494" s="93"/>
      <c r="AN494" s="340"/>
      <c r="AO494" s="341"/>
      <c r="AP494" s="336"/>
      <c r="AQ494" s="342"/>
      <c r="AR494" s="343" t="s">
        <v>3987</v>
      </c>
      <c r="AS494" s="342"/>
      <c r="AT494" s="94">
        <v>8000</v>
      </c>
      <c r="AU494" s="341"/>
      <c r="AV494" s="136"/>
      <c r="AW494" s="339"/>
      <c r="AY494" s="30">
        <v>2750</v>
      </c>
      <c r="AZ494" s="31">
        <f t="shared" si="7"/>
        <v>0</v>
      </c>
    </row>
    <row r="495" spans="1:52" ht="12.75" customHeight="1">
      <c r="A495">
        <v>492</v>
      </c>
      <c r="B495" s="29" t="s">
        <v>5707</v>
      </c>
      <c r="C495" s="104" t="s">
        <v>3564</v>
      </c>
      <c r="D495" s="29" t="s">
        <v>3880</v>
      </c>
      <c r="E495" s="29" t="s">
        <v>3880</v>
      </c>
      <c r="F495" s="335" t="s">
        <v>5708</v>
      </c>
      <c r="G495" s="335"/>
      <c r="H495" s="335"/>
      <c r="I495" s="335"/>
      <c r="J495" s="335"/>
      <c r="K495" s="335"/>
      <c r="L495" s="335"/>
      <c r="M495" s="82" t="s">
        <v>3880</v>
      </c>
      <c r="N495" s="57">
        <v>2750</v>
      </c>
      <c r="O495" s="30">
        <v>2750</v>
      </c>
      <c r="P495" s="29" t="s">
        <v>3455</v>
      </c>
      <c r="Q495" s="29"/>
      <c r="R495" s="104" t="s">
        <v>3564</v>
      </c>
      <c r="S495" s="103" t="s">
        <v>4747</v>
      </c>
      <c r="T495" s="403">
        <v>-6500</v>
      </c>
      <c r="U495" s="403">
        <v>-12895</v>
      </c>
      <c r="V495" s="123" t="s">
        <v>1</v>
      </c>
      <c r="W495" s="336" t="s">
        <v>0</v>
      </c>
      <c r="X495" s="123"/>
      <c r="Y495" s="337"/>
      <c r="Z495" s="87"/>
      <c r="AA495" s="88" t="s">
        <v>4746</v>
      </c>
      <c r="AB495" s="88">
        <v>2.5</v>
      </c>
      <c r="AC495" s="135">
        <v>100</v>
      </c>
      <c r="AD495" s="90" t="s">
        <v>3986</v>
      </c>
      <c r="AE495" s="90">
        <v>2.5</v>
      </c>
      <c r="AF495" s="136"/>
      <c r="AG495" s="338"/>
      <c r="AH495" s="338"/>
      <c r="AI495" s="339"/>
      <c r="AJ495" s="339"/>
      <c r="AK495" s="91" t="s">
        <v>175</v>
      </c>
      <c r="AL495" s="92"/>
      <c r="AM495" s="93"/>
      <c r="AN495" s="340"/>
      <c r="AO495" s="341"/>
      <c r="AP495" s="336"/>
      <c r="AQ495" s="342"/>
      <c r="AR495" s="343" t="s">
        <v>3987</v>
      </c>
      <c r="AS495" s="342"/>
      <c r="AT495" s="94">
        <v>8000</v>
      </c>
      <c r="AU495" s="341"/>
      <c r="AV495" s="136"/>
      <c r="AW495" s="339"/>
      <c r="AY495" s="30">
        <v>2750</v>
      </c>
      <c r="AZ495" s="31">
        <f t="shared" si="7"/>
        <v>0</v>
      </c>
    </row>
    <row r="496" spans="1:52" ht="12.75" customHeight="1">
      <c r="A496">
        <v>493</v>
      </c>
      <c r="B496" s="29" t="s">
        <v>5701</v>
      </c>
      <c r="C496" s="104" t="s">
        <v>3539</v>
      </c>
      <c r="D496" s="29" t="s">
        <v>3880</v>
      </c>
      <c r="E496" s="29" t="s">
        <v>3880</v>
      </c>
      <c r="F496" s="335" t="s">
        <v>5702</v>
      </c>
      <c r="G496" s="335"/>
      <c r="H496" s="335"/>
      <c r="I496" s="335"/>
      <c r="J496" s="335"/>
      <c r="K496" s="335"/>
      <c r="L496" s="335"/>
      <c r="M496" s="82" t="s">
        <v>3880</v>
      </c>
      <c r="N496" s="57">
        <v>2750</v>
      </c>
      <c r="O496" s="30">
        <v>2750</v>
      </c>
      <c r="P496" s="29" t="s">
        <v>3457</v>
      </c>
      <c r="Q496" s="29"/>
      <c r="R496" s="104" t="s">
        <v>3539</v>
      </c>
      <c r="S496" s="103" t="s">
        <v>4748</v>
      </c>
      <c r="T496" s="403">
        <v>-8585.2000000000007</v>
      </c>
      <c r="U496" s="403">
        <v>-9658.35</v>
      </c>
      <c r="V496" s="123" t="s">
        <v>1</v>
      </c>
      <c r="W496" s="336" t="s">
        <v>0</v>
      </c>
      <c r="X496" s="123"/>
      <c r="Y496" s="337"/>
      <c r="Z496" s="87"/>
      <c r="AA496" s="88" t="s">
        <v>4749</v>
      </c>
      <c r="AB496" s="88">
        <v>2.5</v>
      </c>
      <c r="AC496" s="135">
        <v>100</v>
      </c>
      <c r="AD496" s="90" t="s">
        <v>3986</v>
      </c>
      <c r="AE496" s="90">
        <v>2.5</v>
      </c>
      <c r="AF496" s="136"/>
      <c r="AG496" s="338"/>
      <c r="AH496" s="338"/>
      <c r="AI496" s="339"/>
      <c r="AJ496" s="339"/>
      <c r="AK496" s="91" t="s">
        <v>176</v>
      </c>
      <c r="AL496" s="92"/>
      <c r="AM496" s="93"/>
      <c r="AN496" s="340"/>
      <c r="AO496" s="341"/>
      <c r="AP496" s="336"/>
      <c r="AQ496" s="342"/>
      <c r="AR496" s="343" t="s">
        <v>3987</v>
      </c>
      <c r="AS496" s="342"/>
      <c r="AT496" s="94">
        <v>8000</v>
      </c>
      <c r="AU496" s="341"/>
      <c r="AV496" s="136"/>
      <c r="AW496" s="339"/>
      <c r="AY496" s="30">
        <v>2750</v>
      </c>
      <c r="AZ496" s="31">
        <f t="shared" si="7"/>
        <v>0</v>
      </c>
    </row>
    <row r="497" spans="1:52" ht="12.75" customHeight="1">
      <c r="A497">
        <v>494</v>
      </c>
      <c r="B497" s="29" t="s">
        <v>5705</v>
      </c>
      <c r="C497" s="104" t="s">
        <v>4750</v>
      </c>
      <c r="D497" s="29" t="s">
        <v>3880</v>
      </c>
      <c r="E497" s="29" t="s">
        <v>3880</v>
      </c>
      <c r="F497" s="335" t="s">
        <v>5706</v>
      </c>
      <c r="G497" s="335"/>
      <c r="H497" s="335"/>
      <c r="I497" s="335"/>
      <c r="J497" s="335"/>
      <c r="K497" s="335"/>
      <c r="L497" s="335"/>
      <c r="M497" s="82" t="s">
        <v>3880</v>
      </c>
      <c r="N497" s="57">
        <v>2750</v>
      </c>
      <c r="O497" s="30">
        <v>2750</v>
      </c>
      <c r="P497" s="29" t="s">
        <v>3457</v>
      </c>
      <c r="Q497" s="29"/>
      <c r="R497" s="104" t="s">
        <v>4750</v>
      </c>
      <c r="S497" s="104" t="s">
        <v>4751</v>
      </c>
      <c r="T497" s="403">
        <v>-9443.7199999999993</v>
      </c>
      <c r="U497" s="403">
        <v>-9163.0499999999993</v>
      </c>
      <c r="V497" s="123" t="s">
        <v>1</v>
      </c>
      <c r="W497" s="336" t="s">
        <v>0</v>
      </c>
      <c r="X497" s="123"/>
      <c r="Y497" s="337"/>
      <c r="Z497" s="87"/>
      <c r="AA497" s="88" t="s">
        <v>4749</v>
      </c>
      <c r="AB497" s="88">
        <v>2.5</v>
      </c>
      <c r="AC497" s="135">
        <v>100</v>
      </c>
      <c r="AD497" s="90" t="s">
        <v>3986</v>
      </c>
      <c r="AE497" s="90">
        <v>2.5</v>
      </c>
      <c r="AF497" s="136"/>
      <c r="AG497" s="338"/>
      <c r="AH497" s="338"/>
      <c r="AI497" s="339"/>
      <c r="AJ497" s="339"/>
      <c r="AK497" s="91" t="s">
        <v>175</v>
      </c>
      <c r="AL497" s="92"/>
      <c r="AM497" s="93"/>
      <c r="AN497" s="340"/>
      <c r="AO497" s="341"/>
      <c r="AP497" s="336"/>
      <c r="AQ497" s="342"/>
      <c r="AR497" s="343" t="s">
        <v>3987</v>
      </c>
      <c r="AS497" s="342"/>
      <c r="AT497" s="94">
        <v>8000</v>
      </c>
      <c r="AU497" s="341"/>
      <c r="AV497" s="136"/>
      <c r="AW497" s="339"/>
      <c r="AY497" s="30">
        <v>2750</v>
      </c>
      <c r="AZ497" s="31">
        <f t="shared" si="7"/>
        <v>0</v>
      </c>
    </row>
    <row r="498" spans="1:52" ht="12.75" customHeight="1">
      <c r="A498">
        <v>495</v>
      </c>
      <c r="B498" s="29" t="s">
        <v>5564</v>
      </c>
      <c r="C498" s="104" t="s">
        <v>3559</v>
      </c>
      <c r="D498" s="29" t="s">
        <v>3880</v>
      </c>
      <c r="E498" s="29" t="s">
        <v>3880</v>
      </c>
      <c r="F498" s="335" t="s">
        <v>5565</v>
      </c>
      <c r="G498" s="335"/>
      <c r="H498" s="335"/>
      <c r="I498" s="335"/>
      <c r="J498" s="335"/>
      <c r="K498" s="335"/>
      <c r="L498" s="335"/>
      <c r="M498" s="82" t="s">
        <v>3880</v>
      </c>
      <c r="N498" s="57">
        <v>2750</v>
      </c>
      <c r="O498" s="30">
        <v>2750</v>
      </c>
      <c r="P498" s="29" t="s">
        <v>3457</v>
      </c>
      <c r="Q498" s="29"/>
      <c r="R498" s="104" t="s">
        <v>3559</v>
      </c>
      <c r="S498" s="103" t="s">
        <v>4752</v>
      </c>
      <c r="T498" s="403">
        <v>-7000</v>
      </c>
      <c r="U498" s="403">
        <v>-12480</v>
      </c>
      <c r="V498" s="123" t="s">
        <v>1</v>
      </c>
      <c r="W498" s="336" t="s">
        <v>0</v>
      </c>
      <c r="X498" s="123"/>
      <c r="Y498" s="337"/>
      <c r="Z498" s="87"/>
      <c r="AA498" s="88" t="s">
        <v>4753</v>
      </c>
      <c r="AB498" s="88">
        <v>2.5</v>
      </c>
      <c r="AC498" s="135">
        <v>100</v>
      </c>
      <c r="AD498" s="90" t="s">
        <v>3986</v>
      </c>
      <c r="AE498" s="90">
        <v>2.5</v>
      </c>
      <c r="AF498" s="136"/>
      <c r="AG498" s="338"/>
      <c r="AH498" s="338"/>
      <c r="AI498" s="339"/>
      <c r="AJ498" s="339"/>
      <c r="AK498" s="91" t="s">
        <v>174</v>
      </c>
      <c r="AL498" s="92"/>
      <c r="AM498" s="93"/>
      <c r="AN498" s="340"/>
      <c r="AO498" s="341"/>
      <c r="AP498" s="336"/>
      <c r="AQ498" s="342"/>
      <c r="AR498" s="343" t="s">
        <v>3987</v>
      </c>
      <c r="AS498" s="342"/>
      <c r="AT498" s="94">
        <v>8000</v>
      </c>
      <c r="AU498" s="341"/>
      <c r="AV498" s="136"/>
      <c r="AW498" s="339"/>
      <c r="AY498" s="30">
        <v>2750</v>
      </c>
      <c r="AZ498" s="31">
        <f t="shared" si="7"/>
        <v>0</v>
      </c>
    </row>
    <row r="499" spans="1:52" ht="12.75" customHeight="1">
      <c r="A499">
        <v>496</v>
      </c>
      <c r="B499" s="29" t="s">
        <v>5568</v>
      </c>
      <c r="C499" s="104" t="s">
        <v>4754</v>
      </c>
      <c r="D499" s="29" t="s">
        <v>3880</v>
      </c>
      <c r="E499" s="29" t="s">
        <v>3880</v>
      </c>
      <c r="F499" s="335" t="s">
        <v>5569</v>
      </c>
      <c r="G499" s="335"/>
      <c r="H499" s="335"/>
      <c r="I499" s="335"/>
      <c r="J499" s="335"/>
      <c r="K499" s="335"/>
      <c r="L499" s="335"/>
      <c r="M499" s="82" t="s">
        <v>3880</v>
      </c>
      <c r="N499" s="57">
        <v>2750</v>
      </c>
      <c r="O499" s="30">
        <v>2750</v>
      </c>
      <c r="P499" s="29" t="s">
        <v>3457</v>
      </c>
      <c r="Q499" s="29"/>
      <c r="R499" s="104" t="s">
        <v>4754</v>
      </c>
      <c r="S499" s="103" t="s">
        <v>4755</v>
      </c>
      <c r="T499" s="403">
        <v>-7000</v>
      </c>
      <c r="U499" s="403">
        <v>-13310</v>
      </c>
      <c r="V499" s="123" t="s">
        <v>1</v>
      </c>
      <c r="W499" s="336" t="s">
        <v>0</v>
      </c>
      <c r="X499" s="123"/>
      <c r="Y499" s="337"/>
      <c r="Z499" s="87"/>
      <c r="AA499" s="88" t="s">
        <v>4753</v>
      </c>
      <c r="AB499" s="88">
        <v>2.5</v>
      </c>
      <c r="AC499" s="135">
        <v>100</v>
      </c>
      <c r="AD499" s="90" t="s">
        <v>3986</v>
      </c>
      <c r="AE499" s="90">
        <v>2.5</v>
      </c>
      <c r="AF499" s="136"/>
      <c r="AG499" s="338"/>
      <c r="AH499" s="338"/>
      <c r="AI499" s="339"/>
      <c r="AJ499" s="339"/>
      <c r="AK499" s="91" t="s">
        <v>173</v>
      </c>
      <c r="AL499" s="92"/>
      <c r="AM499" s="93"/>
      <c r="AN499" s="340"/>
      <c r="AO499" s="341"/>
      <c r="AP499" s="336"/>
      <c r="AQ499" s="342"/>
      <c r="AR499" s="343" t="s">
        <v>3987</v>
      </c>
      <c r="AS499" s="342"/>
      <c r="AT499" s="94">
        <v>8000</v>
      </c>
      <c r="AU499" s="341"/>
      <c r="AV499" s="136"/>
      <c r="AW499" s="339"/>
      <c r="AY499" s="30">
        <v>2750</v>
      </c>
      <c r="AZ499" s="31">
        <f t="shared" si="7"/>
        <v>0</v>
      </c>
    </row>
    <row r="500" spans="1:52" ht="12.75" customHeight="1">
      <c r="A500">
        <v>497</v>
      </c>
      <c r="B500" s="29" t="s">
        <v>5562</v>
      </c>
      <c r="C500" s="104" t="s">
        <v>3538</v>
      </c>
      <c r="D500" s="29" t="s">
        <v>3880</v>
      </c>
      <c r="E500" s="29" t="s">
        <v>3880</v>
      </c>
      <c r="F500" s="335" t="s">
        <v>5563</v>
      </c>
      <c r="G500" s="335"/>
      <c r="H500" s="335"/>
      <c r="I500" s="335"/>
      <c r="J500" s="335"/>
      <c r="K500" s="335"/>
      <c r="L500" s="335"/>
      <c r="M500" s="82" t="s">
        <v>3880</v>
      </c>
      <c r="N500" s="57">
        <v>2750</v>
      </c>
      <c r="O500" s="30">
        <v>2750</v>
      </c>
      <c r="P500" s="29" t="s">
        <v>3458</v>
      </c>
      <c r="Q500" s="29"/>
      <c r="R500" s="104" t="s">
        <v>3538</v>
      </c>
      <c r="S500" s="103" t="s">
        <v>4756</v>
      </c>
      <c r="T500" s="403">
        <v>-9443.7199999999993</v>
      </c>
      <c r="U500" s="403">
        <v>-8172.45</v>
      </c>
      <c r="V500" s="123" t="s">
        <v>1</v>
      </c>
      <c r="W500" s="336" t="s">
        <v>0</v>
      </c>
      <c r="X500" s="123"/>
      <c r="Y500" s="337"/>
      <c r="Z500" s="87"/>
      <c r="AA500" s="88" t="s">
        <v>4757</v>
      </c>
      <c r="AB500" s="88">
        <v>2.5</v>
      </c>
      <c r="AC500" s="135">
        <v>100</v>
      </c>
      <c r="AD500" s="90" t="s">
        <v>3986</v>
      </c>
      <c r="AE500" s="90">
        <v>2.5</v>
      </c>
      <c r="AF500" s="136"/>
      <c r="AG500" s="338"/>
      <c r="AH500" s="338"/>
      <c r="AI500" s="339"/>
      <c r="AJ500" s="339"/>
      <c r="AK500" s="91" t="s">
        <v>174</v>
      </c>
      <c r="AL500" s="92"/>
      <c r="AM500" s="93"/>
      <c r="AN500" s="340"/>
      <c r="AO500" s="341"/>
      <c r="AP500" s="336"/>
      <c r="AQ500" s="342"/>
      <c r="AR500" s="343" t="s">
        <v>3987</v>
      </c>
      <c r="AS500" s="342"/>
      <c r="AT500" s="94">
        <v>8000</v>
      </c>
      <c r="AU500" s="341"/>
      <c r="AV500" s="136"/>
      <c r="AW500" s="339"/>
      <c r="AY500" s="30">
        <v>2750</v>
      </c>
      <c r="AZ500" s="31">
        <f t="shared" si="7"/>
        <v>0</v>
      </c>
    </row>
    <row r="501" spans="1:52" ht="12.75" customHeight="1">
      <c r="A501">
        <v>498</v>
      </c>
      <c r="B501" s="29" t="s">
        <v>5566</v>
      </c>
      <c r="C501" s="104" t="s">
        <v>3680</v>
      </c>
      <c r="D501" s="29" t="s">
        <v>3880</v>
      </c>
      <c r="E501" s="29" t="s">
        <v>3880</v>
      </c>
      <c r="F501" s="335" t="s">
        <v>5567</v>
      </c>
      <c r="G501" s="335"/>
      <c r="H501" s="335"/>
      <c r="I501" s="335"/>
      <c r="J501" s="335"/>
      <c r="K501" s="335"/>
      <c r="L501" s="335"/>
      <c r="M501" s="82" t="s">
        <v>3880</v>
      </c>
      <c r="N501" s="57">
        <v>2750</v>
      </c>
      <c r="O501" s="30">
        <v>2750</v>
      </c>
      <c r="P501" s="29" t="s">
        <v>3458</v>
      </c>
      <c r="Q501" s="29"/>
      <c r="R501" s="104" t="s">
        <v>3680</v>
      </c>
      <c r="S501" s="103" t="s">
        <v>4758</v>
      </c>
      <c r="T501" s="403">
        <v>-10302.24</v>
      </c>
      <c r="U501" s="403">
        <v>-8667.75</v>
      </c>
      <c r="V501" s="123" t="s">
        <v>1</v>
      </c>
      <c r="W501" s="336" t="s">
        <v>0</v>
      </c>
      <c r="X501" s="123"/>
      <c r="Y501" s="337"/>
      <c r="Z501" s="87"/>
      <c r="AA501" s="88" t="s">
        <v>4757</v>
      </c>
      <c r="AB501" s="88">
        <v>2.5</v>
      </c>
      <c r="AC501" s="135">
        <v>100</v>
      </c>
      <c r="AD501" s="90" t="s">
        <v>3986</v>
      </c>
      <c r="AE501" s="90">
        <v>2.5</v>
      </c>
      <c r="AF501" s="136"/>
      <c r="AG501" s="338"/>
      <c r="AH501" s="338"/>
      <c r="AI501" s="339"/>
      <c r="AJ501" s="339"/>
      <c r="AK501" s="91" t="s">
        <v>173</v>
      </c>
      <c r="AL501" s="92"/>
      <c r="AM501" s="93"/>
      <c r="AN501" s="340"/>
      <c r="AO501" s="341"/>
      <c r="AP501" s="336"/>
      <c r="AQ501" s="342"/>
      <c r="AR501" s="343" t="s">
        <v>3987</v>
      </c>
      <c r="AS501" s="342"/>
      <c r="AT501" s="94">
        <v>8000</v>
      </c>
      <c r="AU501" s="341"/>
      <c r="AV501" s="136"/>
      <c r="AW501" s="339"/>
      <c r="AY501" s="30">
        <v>2750</v>
      </c>
      <c r="AZ501" s="31">
        <f t="shared" si="7"/>
        <v>0</v>
      </c>
    </row>
    <row r="502" spans="1:52" ht="12.75" customHeight="1">
      <c r="A502">
        <v>499</v>
      </c>
      <c r="B502" s="29" t="s">
        <v>5572</v>
      </c>
      <c r="C502" s="104" t="s">
        <v>3477</v>
      </c>
      <c r="D502" s="29" t="s">
        <v>3880</v>
      </c>
      <c r="E502" s="29" t="s">
        <v>3880</v>
      </c>
      <c r="F502" s="335" t="s">
        <v>5573</v>
      </c>
      <c r="G502" s="335"/>
      <c r="H502" s="335"/>
      <c r="I502" s="335"/>
      <c r="J502" s="335"/>
      <c r="K502" s="335"/>
      <c r="L502" s="335"/>
      <c r="M502" s="82" t="s">
        <v>3880</v>
      </c>
      <c r="N502" s="57">
        <v>2750</v>
      </c>
      <c r="O502" s="30">
        <v>2750</v>
      </c>
      <c r="P502" s="29" t="s">
        <v>3455</v>
      </c>
      <c r="Q502" s="29"/>
      <c r="R502" s="104" t="s">
        <v>3477</v>
      </c>
      <c r="S502" s="103" t="s">
        <v>4759</v>
      </c>
      <c r="T502" s="403">
        <v>-7500</v>
      </c>
      <c r="U502" s="403">
        <v>-12065</v>
      </c>
      <c r="V502" s="123" t="s">
        <v>1</v>
      </c>
      <c r="W502" s="336" t="s">
        <v>0</v>
      </c>
      <c r="X502" s="123"/>
      <c r="Y502" s="337"/>
      <c r="Z502" s="87"/>
      <c r="AA502" s="88" t="s">
        <v>4760</v>
      </c>
      <c r="AB502" s="88">
        <v>2.5</v>
      </c>
      <c r="AC502" s="135">
        <v>100</v>
      </c>
      <c r="AD502" s="90" t="s">
        <v>3986</v>
      </c>
      <c r="AE502" s="90">
        <v>2.5</v>
      </c>
      <c r="AF502" s="136"/>
      <c r="AG502" s="338"/>
      <c r="AH502" s="338"/>
      <c r="AI502" s="339"/>
      <c r="AJ502" s="339"/>
      <c r="AK502" s="91" t="s">
        <v>171</v>
      </c>
      <c r="AL502" s="92"/>
      <c r="AM502" s="93"/>
      <c r="AN502" s="340"/>
      <c r="AO502" s="341"/>
      <c r="AP502" s="336"/>
      <c r="AQ502" s="342"/>
      <c r="AR502" s="343" t="s">
        <v>3987</v>
      </c>
      <c r="AS502" s="342"/>
      <c r="AT502" s="94">
        <v>8000</v>
      </c>
      <c r="AU502" s="341"/>
      <c r="AV502" s="136"/>
      <c r="AW502" s="339"/>
      <c r="AY502" s="30">
        <v>2750</v>
      </c>
      <c r="AZ502" s="31">
        <f t="shared" si="7"/>
        <v>0</v>
      </c>
    </row>
    <row r="503" spans="1:52" ht="12.75" customHeight="1">
      <c r="A503">
        <v>500</v>
      </c>
      <c r="B503" s="29" t="s">
        <v>5576</v>
      </c>
      <c r="C503" s="104" t="s">
        <v>3563</v>
      </c>
      <c r="D503" s="29" t="s">
        <v>3880</v>
      </c>
      <c r="E503" s="29" t="s">
        <v>3880</v>
      </c>
      <c r="F503" s="335" t="s">
        <v>5577</v>
      </c>
      <c r="G503" s="335"/>
      <c r="H503" s="335"/>
      <c r="I503" s="335"/>
      <c r="J503" s="335"/>
      <c r="K503" s="335"/>
      <c r="L503" s="335"/>
      <c r="M503" s="82" t="s">
        <v>3880</v>
      </c>
      <c r="N503" s="57">
        <v>2750</v>
      </c>
      <c r="O503" s="30">
        <v>2750</v>
      </c>
      <c r="P503" s="29" t="s">
        <v>3455</v>
      </c>
      <c r="Q503" s="29"/>
      <c r="R503" s="104" t="s">
        <v>3563</v>
      </c>
      <c r="S503" s="103" t="s">
        <v>4761</v>
      </c>
      <c r="T503" s="403">
        <v>-7500</v>
      </c>
      <c r="U503" s="403">
        <v>-12895</v>
      </c>
      <c r="V503" s="123" t="s">
        <v>1</v>
      </c>
      <c r="W503" s="336" t="s">
        <v>0</v>
      </c>
      <c r="X503" s="123"/>
      <c r="Y503" s="337"/>
      <c r="Z503" s="87"/>
      <c r="AA503" s="88" t="s">
        <v>4760</v>
      </c>
      <c r="AB503" s="88">
        <v>2.5</v>
      </c>
      <c r="AC503" s="135">
        <v>100</v>
      </c>
      <c r="AD503" s="90" t="s">
        <v>3986</v>
      </c>
      <c r="AE503" s="90">
        <v>2.5</v>
      </c>
      <c r="AF503" s="136"/>
      <c r="AG503" s="338"/>
      <c r="AH503" s="338"/>
      <c r="AI503" s="339"/>
      <c r="AJ503" s="339"/>
      <c r="AK503" s="91" t="s">
        <v>170</v>
      </c>
      <c r="AL503" s="92"/>
      <c r="AM503" s="93"/>
      <c r="AN503" s="340"/>
      <c r="AO503" s="341"/>
      <c r="AP503" s="336"/>
      <c r="AQ503" s="342"/>
      <c r="AR503" s="343" t="s">
        <v>3987</v>
      </c>
      <c r="AS503" s="342"/>
      <c r="AT503" s="94">
        <v>8000</v>
      </c>
      <c r="AU503" s="341"/>
      <c r="AV503" s="136"/>
      <c r="AW503" s="339"/>
      <c r="AY503" s="30">
        <v>2750</v>
      </c>
      <c r="AZ503" s="31">
        <f t="shared" si="7"/>
        <v>0</v>
      </c>
    </row>
    <row r="504" spans="1:52">
      <c r="A504">
        <v>501</v>
      </c>
      <c r="B504" s="29" t="s">
        <v>5570</v>
      </c>
      <c r="C504" s="104" t="s">
        <v>4762</v>
      </c>
      <c r="D504" s="29" t="s">
        <v>3880</v>
      </c>
      <c r="E504" s="29" t="s">
        <v>3880</v>
      </c>
      <c r="F504" s="335" t="s">
        <v>5571</v>
      </c>
      <c r="G504" s="335"/>
      <c r="H504" s="335"/>
      <c r="I504" s="335"/>
      <c r="J504" s="335"/>
      <c r="K504" s="335"/>
      <c r="L504" s="335"/>
      <c r="M504" s="82" t="s">
        <v>3880</v>
      </c>
      <c r="N504" s="57">
        <v>2750</v>
      </c>
      <c r="O504" s="30">
        <v>2750</v>
      </c>
      <c r="P504" s="29" t="s">
        <v>3459</v>
      </c>
      <c r="Q504" s="29"/>
      <c r="R504" s="104" t="s">
        <v>4762</v>
      </c>
      <c r="S504" s="103" t="s">
        <v>4763</v>
      </c>
      <c r="T504" s="403">
        <v>-11160.76</v>
      </c>
      <c r="U504" s="403">
        <v>-8172.45</v>
      </c>
      <c r="V504" s="123" t="s">
        <v>1</v>
      </c>
      <c r="W504" s="336" t="s">
        <v>0</v>
      </c>
      <c r="X504" s="123"/>
      <c r="Y504" s="337"/>
      <c r="Z504" s="87"/>
      <c r="AA504" s="88" t="s">
        <v>4764</v>
      </c>
      <c r="AB504" s="88">
        <v>2.5</v>
      </c>
      <c r="AC504" s="135">
        <v>100</v>
      </c>
      <c r="AD504" s="90" t="s">
        <v>3986</v>
      </c>
      <c r="AE504" s="90">
        <v>2.5</v>
      </c>
      <c r="AF504" s="136"/>
      <c r="AG504" s="338"/>
      <c r="AH504" s="338"/>
      <c r="AI504" s="339"/>
      <c r="AJ504" s="339"/>
      <c r="AK504" s="91" t="s">
        <v>171</v>
      </c>
      <c r="AL504" s="92"/>
      <c r="AM504" s="93"/>
      <c r="AN504" s="340"/>
      <c r="AO504" s="341"/>
      <c r="AP504" s="336"/>
      <c r="AQ504" s="342"/>
      <c r="AR504" s="343" t="s">
        <v>3987</v>
      </c>
      <c r="AS504" s="342"/>
      <c r="AT504" s="94">
        <v>8000</v>
      </c>
      <c r="AU504" s="341"/>
      <c r="AV504" s="136"/>
      <c r="AW504" s="339"/>
      <c r="AY504" s="30">
        <v>2750</v>
      </c>
      <c r="AZ504" s="31">
        <f t="shared" si="7"/>
        <v>0</v>
      </c>
    </row>
    <row r="505" spans="1:52">
      <c r="A505">
        <v>502</v>
      </c>
      <c r="B505" s="29" t="s">
        <v>5574</v>
      </c>
      <c r="C505" s="104" t="s">
        <v>3535</v>
      </c>
      <c r="D505" s="29" t="s">
        <v>3880</v>
      </c>
      <c r="E505" s="29" t="s">
        <v>3880</v>
      </c>
      <c r="F505" s="335" t="s">
        <v>5575</v>
      </c>
      <c r="G505" s="335"/>
      <c r="H505" s="335"/>
      <c r="I505" s="335"/>
      <c r="J505" s="335"/>
      <c r="K505" s="335"/>
      <c r="L505" s="335"/>
      <c r="M505" s="82" t="s">
        <v>3880</v>
      </c>
      <c r="N505" s="57">
        <v>2750</v>
      </c>
      <c r="O505" s="30">
        <v>2750</v>
      </c>
      <c r="P505" s="29" t="s">
        <v>3459</v>
      </c>
      <c r="Q505" s="29"/>
      <c r="R505" s="104" t="s">
        <v>3535</v>
      </c>
      <c r="S505" s="104" t="s">
        <v>4765</v>
      </c>
      <c r="T505" s="403">
        <v>-11160.76</v>
      </c>
      <c r="U505" s="403">
        <v>-9163.0499999999993</v>
      </c>
      <c r="V505" s="123" t="s">
        <v>1</v>
      </c>
      <c r="W505" s="336" t="s">
        <v>0</v>
      </c>
      <c r="X505" s="123"/>
      <c r="Y505" s="337"/>
      <c r="Z505" s="87"/>
      <c r="AA505" s="88" t="s">
        <v>4764</v>
      </c>
      <c r="AB505" s="88">
        <v>2.5</v>
      </c>
      <c r="AC505" s="135">
        <v>100</v>
      </c>
      <c r="AD505" s="90" t="s">
        <v>3986</v>
      </c>
      <c r="AE505" s="90">
        <v>2.5</v>
      </c>
      <c r="AF505" s="136"/>
      <c r="AG505" s="338"/>
      <c r="AH505" s="338"/>
      <c r="AI505" s="339"/>
      <c r="AJ505" s="339"/>
      <c r="AK505" s="91" t="s">
        <v>170</v>
      </c>
      <c r="AL505" s="92"/>
      <c r="AM505" s="93"/>
      <c r="AN505" s="340"/>
      <c r="AO505" s="341"/>
      <c r="AP505" s="336"/>
      <c r="AQ505" s="342"/>
      <c r="AR505" s="343" t="s">
        <v>3987</v>
      </c>
      <c r="AS505" s="342"/>
      <c r="AT505" s="94">
        <v>8000</v>
      </c>
      <c r="AU505" s="341"/>
      <c r="AV505" s="136"/>
      <c r="AW505" s="339"/>
      <c r="AY505" s="30">
        <v>2750</v>
      </c>
      <c r="AZ505" s="31">
        <f t="shared" si="7"/>
        <v>0</v>
      </c>
    </row>
    <row r="506" spans="1:52">
      <c r="A506">
        <v>503</v>
      </c>
      <c r="B506" s="29" t="s">
        <v>5581</v>
      </c>
      <c r="C506" s="104" t="s">
        <v>3558</v>
      </c>
      <c r="D506" s="29" t="s">
        <v>3880</v>
      </c>
      <c r="E506" s="29" t="s">
        <v>3880</v>
      </c>
      <c r="F506" s="335" t="s">
        <v>5582</v>
      </c>
      <c r="G506" s="335"/>
      <c r="H506" s="335"/>
      <c r="I506" s="335"/>
      <c r="J506" s="335"/>
      <c r="K506" s="335"/>
      <c r="L506" s="335"/>
      <c r="M506" s="82" t="s">
        <v>3880</v>
      </c>
      <c r="N506" s="57">
        <v>2750</v>
      </c>
      <c r="O506" s="30">
        <v>2750</v>
      </c>
      <c r="P506" s="29" t="s">
        <v>3860</v>
      </c>
      <c r="Q506" s="29"/>
      <c r="R506" s="104" t="s">
        <v>3558</v>
      </c>
      <c r="S506" s="103" t="s">
        <v>4766</v>
      </c>
      <c r="T506" s="403">
        <v>-8000</v>
      </c>
      <c r="U506" s="403">
        <v>-12480</v>
      </c>
      <c r="V506" s="123" t="s">
        <v>1</v>
      </c>
      <c r="W506" s="336" t="s">
        <v>0</v>
      </c>
      <c r="X506" s="123"/>
      <c r="Y506" s="337"/>
      <c r="Z506" s="87"/>
      <c r="AA506" s="88" t="s">
        <v>4767</v>
      </c>
      <c r="AB506" s="88">
        <v>2.5</v>
      </c>
      <c r="AC506" s="135">
        <v>100</v>
      </c>
      <c r="AD506" s="90" t="s">
        <v>3986</v>
      </c>
      <c r="AE506" s="90">
        <v>2.5</v>
      </c>
      <c r="AF506" s="136"/>
      <c r="AG506" s="338"/>
      <c r="AH506" s="338"/>
      <c r="AI506" s="339"/>
      <c r="AJ506" s="339"/>
      <c r="AK506" s="91" t="s">
        <v>168</v>
      </c>
      <c r="AL506" s="92"/>
      <c r="AM506" s="93"/>
      <c r="AN506" s="340"/>
      <c r="AO506" s="341"/>
      <c r="AP506" s="336"/>
      <c r="AQ506" s="342"/>
      <c r="AR506" s="343" t="s">
        <v>3987</v>
      </c>
      <c r="AS506" s="342"/>
      <c r="AT506" s="94">
        <v>8000</v>
      </c>
      <c r="AU506" s="341"/>
      <c r="AV506" s="136"/>
      <c r="AW506" s="339"/>
      <c r="AY506" s="30">
        <v>2750</v>
      </c>
      <c r="AZ506" s="31">
        <f t="shared" si="7"/>
        <v>0</v>
      </c>
    </row>
    <row r="507" spans="1:52">
      <c r="A507">
        <v>504</v>
      </c>
      <c r="B507" s="29" t="s">
        <v>5586</v>
      </c>
      <c r="C507" s="104" t="s">
        <v>4768</v>
      </c>
      <c r="D507" s="29" t="s">
        <v>3880</v>
      </c>
      <c r="E507" s="29" t="s">
        <v>3880</v>
      </c>
      <c r="F507" s="335" t="s">
        <v>5587</v>
      </c>
      <c r="G507" s="335"/>
      <c r="H507" s="335"/>
      <c r="I507" s="335"/>
      <c r="J507" s="335"/>
      <c r="K507" s="335"/>
      <c r="L507" s="335"/>
      <c r="M507" s="82" t="s">
        <v>3880</v>
      </c>
      <c r="N507" s="57">
        <v>2750</v>
      </c>
      <c r="O507" s="30">
        <v>2750</v>
      </c>
      <c r="P507" s="29" t="s">
        <v>3860</v>
      </c>
      <c r="Q507" s="29"/>
      <c r="R507" s="104" t="s">
        <v>4768</v>
      </c>
      <c r="S507" s="103" t="s">
        <v>4769</v>
      </c>
      <c r="T507" s="403">
        <v>-8000</v>
      </c>
      <c r="U507" s="403">
        <v>-13310</v>
      </c>
      <c r="V507" s="123" t="s">
        <v>1</v>
      </c>
      <c r="W507" s="336" t="s">
        <v>0</v>
      </c>
      <c r="X507" s="123"/>
      <c r="Y507" s="337"/>
      <c r="Z507" s="87"/>
      <c r="AA507" s="88" t="s">
        <v>4767</v>
      </c>
      <c r="AB507" s="88">
        <v>2.5</v>
      </c>
      <c r="AC507" s="135">
        <v>100</v>
      </c>
      <c r="AD507" s="90" t="s">
        <v>3986</v>
      </c>
      <c r="AE507" s="90">
        <v>2.5</v>
      </c>
      <c r="AF507" s="136"/>
      <c r="AG507" s="338"/>
      <c r="AH507" s="338"/>
      <c r="AI507" s="339"/>
      <c r="AJ507" s="339"/>
      <c r="AK507" s="91" t="s">
        <v>167</v>
      </c>
      <c r="AL507" s="92"/>
      <c r="AM507" s="93"/>
      <c r="AN507" s="340"/>
      <c r="AO507" s="341"/>
      <c r="AP507" s="336"/>
      <c r="AQ507" s="342"/>
      <c r="AR507" s="343" t="s">
        <v>3987</v>
      </c>
      <c r="AS507" s="342"/>
      <c r="AT507" s="94">
        <v>8000</v>
      </c>
      <c r="AU507" s="341"/>
      <c r="AV507" s="136"/>
      <c r="AW507" s="339"/>
      <c r="AY507" s="30">
        <v>2750</v>
      </c>
      <c r="AZ507" s="31">
        <f t="shared" si="7"/>
        <v>0</v>
      </c>
    </row>
    <row r="508" spans="1:52">
      <c r="A508">
        <v>505</v>
      </c>
      <c r="B508" s="29" t="s">
        <v>5578</v>
      </c>
      <c r="C508" s="104" t="s">
        <v>3674</v>
      </c>
      <c r="D508" s="29" t="s">
        <v>3880</v>
      </c>
      <c r="E508" s="29" t="s">
        <v>3880</v>
      </c>
      <c r="F508" s="335" t="s">
        <v>5579</v>
      </c>
      <c r="G508" s="335"/>
      <c r="H508" s="335"/>
      <c r="I508" s="335"/>
      <c r="J508" s="335"/>
      <c r="K508" s="335"/>
      <c r="L508" s="335"/>
      <c r="M508" s="82" t="s">
        <v>3880</v>
      </c>
      <c r="N508" s="57">
        <v>2750</v>
      </c>
      <c r="O508" s="30">
        <v>2750</v>
      </c>
      <c r="P508" s="29" t="s">
        <v>3458</v>
      </c>
      <c r="Q508" s="29"/>
      <c r="R508" s="104" t="s">
        <v>3674</v>
      </c>
      <c r="S508" s="103" t="s">
        <v>4770</v>
      </c>
      <c r="T508" s="403">
        <v>-11160.76</v>
      </c>
      <c r="U508" s="403">
        <v>-10153.65</v>
      </c>
      <c r="V508" s="123" t="s">
        <v>1</v>
      </c>
      <c r="W508" s="336" t="s">
        <v>0</v>
      </c>
      <c r="X508" s="123"/>
      <c r="Y508" s="337"/>
      <c r="Z508" s="87"/>
      <c r="AA508" s="88" t="s">
        <v>4771</v>
      </c>
      <c r="AB508" s="88">
        <v>2.5</v>
      </c>
      <c r="AC508" s="135">
        <v>100</v>
      </c>
      <c r="AD508" s="90" t="s">
        <v>3986</v>
      </c>
      <c r="AE508" s="90">
        <v>2.5</v>
      </c>
      <c r="AF508" s="136"/>
      <c r="AG508" s="338"/>
      <c r="AH508" s="338"/>
      <c r="AI508" s="339"/>
      <c r="AJ508" s="339"/>
      <c r="AK508" s="91" t="s">
        <v>168</v>
      </c>
      <c r="AL508" s="92"/>
      <c r="AM508" s="93"/>
      <c r="AN508" s="340"/>
      <c r="AO508" s="341"/>
      <c r="AP508" s="336"/>
      <c r="AQ508" s="342"/>
      <c r="AR508" s="343" t="s">
        <v>3987</v>
      </c>
      <c r="AS508" s="342"/>
      <c r="AT508" s="94">
        <v>8000</v>
      </c>
      <c r="AU508" s="341"/>
      <c r="AV508" s="136"/>
      <c r="AW508" s="339"/>
      <c r="AY508" s="30">
        <v>2750</v>
      </c>
      <c r="AZ508" s="31">
        <f t="shared" si="7"/>
        <v>0</v>
      </c>
    </row>
    <row r="509" spans="1:52">
      <c r="A509">
        <v>506</v>
      </c>
      <c r="B509" s="29" t="s">
        <v>5583</v>
      </c>
      <c r="C509" s="104" t="s">
        <v>4772</v>
      </c>
      <c r="D509" s="29" t="s">
        <v>3880</v>
      </c>
      <c r="E509" s="29" t="s">
        <v>3880</v>
      </c>
      <c r="F509" s="335" t="s">
        <v>5584</v>
      </c>
      <c r="G509" s="335"/>
      <c r="H509" s="335"/>
      <c r="I509" s="335"/>
      <c r="J509" s="335"/>
      <c r="K509" s="335"/>
      <c r="L509" s="335"/>
      <c r="M509" s="82" t="s">
        <v>3880</v>
      </c>
      <c r="N509" s="57">
        <v>2750</v>
      </c>
      <c r="O509" s="30">
        <v>2750</v>
      </c>
      <c r="P509" s="29" t="s">
        <v>3458</v>
      </c>
      <c r="Q509" s="29"/>
      <c r="R509" s="104" t="s">
        <v>4772</v>
      </c>
      <c r="S509" s="103" t="s">
        <v>4773</v>
      </c>
      <c r="T509" s="403">
        <v>-12019.28</v>
      </c>
      <c r="U509" s="403">
        <v>-9658.35</v>
      </c>
      <c r="V509" s="123" t="s">
        <v>1</v>
      </c>
      <c r="W509" s="336" t="s">
        <v>0</v>
      </c>
      <c r="X509" s="123"/>
      <c r="Y509" s="337"/>
      <c r="Z509" s="87"/>
      <c r="AA509" s="88" t="s">
        <v>4771</v>
      </c>
      <c r="AB509" s="88">
        <v>2.5</v>
      </c>
      <c r="AC509" s="135">
        <v>100</v>
      </c>
      <c r="AD509" s="90" t="s">
        <v>3986</v>
      </c>
      <c r="AE509" s="90">
        <v>2.5</v>
      </c>
      <c r="AF509" s="136"/>
      <c r="AG509" s="338"/>
      <c r="AH509" s="338"/>
      <c r="AI509" s="339"/>
      <c r="AJ509" s="339"/>
      <c r="AK509" s="91" t="s">
        <v>167</v>
      </c>
      <c r="AL509" s="92"/>
      <c r="AM509" s="93"/>
      <c r="AN509" s="340"/>
      <c r="AO509" s="341"/>
      <c r="AP509" s="336"/>
      <c r="AQ509" s="342"/>
      <c r="AR509" s="343" t="s">
        <v>3987</v>
      </c>
      <c r="AS509" s="342"/>
      <c r="AT509" s="94">
        <v>8000</v>
      </c>
      <c r="AU509" s="341"/>
      <c r="AV509" s="136"/>
      <c r="AW509" s="339"/>
      <c r="AY509" s="30">
        <v>2750</v>
      </c>
      <c r="AZ509" s="31">
        <f t="shared" si="7"/>
        <v>0</v>
      </c>
    </row>
    <row r="510" spans="1:52" ht="14.25">
      <c r="A510">
        <v>507</v>
      </c>
      <c r="B510" s="29" t="s">
        <v>5901</v>
      </c>
      <c r="C510" s="104" t="s">
        <v>3541</v>
      </c>
      <c r="D510" s="29" t="s">
        <v>1555</v>
      </c>
      <c r="E510" s="29" t="s">
        <v>2270</v>
      </c>
      <c r="F510" s="335" t="s">
        <v>5902</v>
      </c>
      <c r="G510" s="344" t="s">
        <v>5909</v>
      </c>
      <c r="H510" s="344"/>
      <c r="I510" s="344"/>
      <c r="J510" s="344"/>
      <c r="K510" s="344"/>
      <c r="L510" s="335"/>
      <c r="M510" s="82">
        <v>14000.000000000002</v>
      </c>
      <c r="N510" s="57">
        <v>2750</v>
      </c>
      <c r="O510" s="30">
        <v>16750</v>
      </c>
      <c r="P510" s="29" t="s">
        <v>9167</v>
      </c>
      <c r="Q510" s="29"/>
      <c r="R510" s="104" t="s">
        <v>3541</v>
      </c>
      <c r="S510" s="103" t="s">
        <v>4774</v>
      </c>
      <c r="T510" s="403">
        <v>-8500</v>
      </c>
      <c r="U510" s="403">
        <v>-12065</v>
      </c>
      <c r="V510" s="123" t="s">
        <v>1</v>
      </c>
      <c r="W510" s="336" t="s">
        <v>0</v>
      </c>
      <c r="X510" s="123"/>
      <c r="Y510" s="337"/>
      <c r="Z510" s="87">
        <v>1</v>
      </c>
      <c r="AA510" s="88" t="s">
        <v>4775</v>
      </c>
      <c r="AB510" s="88">
        <v>2.5</v>
      </c>
      <c r="AC510" s="135">
        <v>100</v>
      </c>
      <c r="AD510" s="90" t="s">
        <v>3986</v>
      </c>
      <c r="AE510" s="90">
        <v>2.5</v>
      </c>
      <c r="AF510" s="136"/>
      <c r="AG510" s="338"/>
      <c r="AH510" s="338"/>
      <c r="AI510" s="339"/>
      <c r="AJ510" s="339"/>
      <c r="AK510" s="91" t="s">
        <v>164</v>
      </c>
      <c r="AL510" s="92"/>
      <c r="AM510" s="93"/>
      <c r="AN510" s="340"/>
      <c r="AO510" s="341"/>
      <c r="AP510" s="336"/>
      <c r="AQ510" s="342"/>
      <c r="AR510" s="343" t="s">
        <v>3987</v>
      </c>
      <c r="AS510" s="342"/>
      <c r="AT510" s="94">
        <v>8000</v>
      </c>
      <c r="AU510" s="341"/>
      <c r="AV510" s="136"/>
      <c r="AW510" s="339"/>
      <c r="AY510" s="30">
        <v>16750</v>
      </c>
      <c r="AZ510" s="31">
        <f t="shared" si="7"/>
        <v>0</v>
      </c>
    </row>
    <row r="511" spans="1:52" ht="14.25">
      <c r="A511">
        <v>508</v>
      </c>
      <c r="B511" s="29" t="s">
        <v>5903</v>
      </c>
      <c r="C511" s="104" t="s">
        <v>3562</v>
      </c>
      <c r="D511" s="29" t="s">
        <v>1554</v>
      </c>
      <c r="E511" s="29" t="s">
        <v>2271</v>
      </c>
      <c r="F511" s="335" t="s">
        <v>5904</v>
      </c>
      <c r="G511" s="344" t="s">
        <v>5905</v>
      </c>
      <c r="H511" s="344"/>
      <c r="I511" s="344"/>
      <c r="J511" s="344"/>
      <c r="K511" s="344"/>
      <c r="L511" s="335"/>
      <c r="M511" s="82">
        <v>14000.000000000002</v>
      </c>
      <c r="N511" s="57">
        <v>2750</v>
      </c>
      <c r="O511" s="30">
        <v>16750</v>
      </c>
      <c r="P511" s="29" t="s">
        <v>9167</v>
      </c>
      <c r="Q511" s="29"/>
      <c r="R511" s="104" t="s">
        <v>3562</v>
      </c>
      <c r="S511" s="103" t="s">
        <v>4776</v>
      </c>
      <c r="T511" s="403">
        <v>-8500</v>
      </c>
      <c r="U511" s="403">
        <v>-12895</v>
      </c>
      <c r="V511" s="123" t="s">
        <v>1</v>
      </c>
      <c r="W511" s="336" t="s">
        <v>0</v>
      </c>
      <c r="X511" s="123"/>
      <c r="Y511" s="337"/>
      <c r="Z511" s="87">
        <v>1</v>
      </c>
      <c r="AA511" s="88" t="s">
        <v>4775</v>
      </c>
      <c r="AB511" s="88">
        <v>2.5</v>
      </c>
      <c r="AC511" s="135">
        <v>100</v>
      </c>
      <c r="AD511" s="90" t="s">
        <v>3986</v>
      </c>
      <c r="AE511" s="90">
        <v>2.5</v>
      </c>
      <c r="AF511" s="136"/>
      <c r="AG511" s="338"/>
      <c r="AH511" s="338"/>
      <c r="AI511" s="339"/>
      <c r="AJ511" s="339"/>
      <c r="AK511" s="91" t="s">
        <v>163</v>
      </c>
      <c r="AL511" s="92"/>
      <c r="AM511" s="93"/>
      <c r="AN511" s="340"/>
      <c r="AO511" s="341"/>
      <c r="AP511" s="336"/>
      <c r="AQ511" s="342"/>
      <c r="AR511" s="343" t="s">
        <v>3987</v>
      </c>
      <c r="AS511" s="342"/>
      <c r="AT511" s="94">
        <v>8000</v>
      </c>
      <c r="AU511" s="341"/>
      <c r="AV511" s="136"/>
      <c r="AW511" s="339"/>
      <c r="AY511" s="30">
        <v>16750</v>
      </c>
      <c r="AZ511" s="31">
        <f t="shared" si="7"/>
        <v>0</v>
      </c>
    </row>
    <row r="512" spans="1:52" ht="14.25">
      <c r="A512">
        <v>509</v>
      </c>
      <c r="B512" s="29" t="s">
        <v>6096</v>
      </c>
      <c r="C512" s="104" t="s">
        <v>3685</v>
      </c>
      <c r="D512" s="29" t="s">
        <v>1548</v>
      </c>
      <c r="E512" s="29" t="s">
        <v>2277</v>
      </c>
      <c r="F512" s="335" t="s">
        <v>5908</v>
      </c>
      <c r="G512" s="344" t="s">
        <v>5910</v>
      </c>
      <c r="H512" s="344"/>
      <c r="I512" s="344"/>
      <c r="J512" s="344"/>
      <c r="K512" s="344"/>
      <c r="L512" s="335"/>
      <c r="M512" s="82">
        <v>14000.000000000002</v>
      </c>
      <c r="N512" s="57">
        <v>2750</v>
      </c>
      <c r="O512" s="30">
        <v>16750</v>
      </c>
      <c r="P512" s="29" t="s">
        <v>9168</v>
      </c>
      <c r="Q512" s="29"/>
      <c r="R512" s="104" t="s">
        <v>3685</v>
      </c>
      <c r="S512" s="103" t="s">
        <v>4777</v>
      </c>
      <c r="T512" s="403">
        <v>-10302.24</v>
      </c>
      <c r="U512" s="403">
        <v>-7677.15</v>
      </c>
      <c r="V512" s="123" t="s">
        <v>1</v>
      </c>
      <c r="W512" s="336" t="s">
        <v>0</v>
      </c>
      <c r="X512" s="123"/>
      <c r="Y512" s="337"/>
      <c r="Z512" s="87">
        <v>1</v>
      </c>
      <c r="AA512" s="88" t="s">
        <v>356</v>
      </c>
      <c r="AB512" s="88">
        <v>2.5</v>
      </c>
      <c r="AC512" s="135">
        <v>100</v>
      </c>
      <c r="AD512" s="90" t="s">
        <v>3986</v>
      </c>
      <c r="AE512" s="90">
        <v>2.5</v>
      </c>
      <c r="AF512" s="136"/>
      <c r="AG512" s="338"/>
      <c r="AH512" s="338"/>
      <c r="AI512" s="339"/>
      <c r="AJ512" s="339"/>
      <c r="AK512" s="91" t="s">
        <v>164</v>
      </c>
      <c r="AL512" s="92"/>
      <c r="AM512" s="93"/>
      <c r="AN512" s="340"/>
      <c r="AO512" s="341"/>
      <c r="AP512" s="336"/>
      <c r="AQ512" s="342"/>
      <c r="AR512" s="343" t="s">
        <v>3987</v>
      </c>
      <c r="AS512" s="342"/>
      <c r="AT512" s="94">
        <v>8000</v>
      </c>
      <c r="AU512" s="341"/>
      <c r="AV512" s="136"/>
      <c r="AW512" s="339"/>
      <c r="AY512" s="30">
        <v>16750</v>
      </c>
      <c r="AZ512" s="31">
        <f t="shared" si="7"/>
        <v>0</v>
      </c>
    </row>
    <row r="513" spans="1:52" ht="14.25">
      <c r="A513">
        <v>510</v>
      </c>
      <c r="B513" s="29" t="s">
        <v>6097</v>
      </c>
      <c r="C513" s="104" t="s">
        <v>4778</v>
      </c>
      <c r="D513" s="29" t="s">
        <v>1549</v>
      </c>
      <c r="E513" s="29" t="s">
        <v>2276</v>
      </c>
      <c r="F513" s="335" t="s">
        <v>5907</v>
      </c>
      <c r="G513" s="344" t="s">
        <v>5906</v>
      </c>
      <c r="H513" s="344"/>
      <c r="I513" s="344"/>
      <c r="J513" s="344"/>
      <c r="K513" s="344"/>
      <c r="L513" s="335"/>
      <c r="M513" s="82">
        <v>14000.000000000002</v>
      </c>
      <c r="N513" s="57">
        <v>2750</v>
      </c>
      <c r="O513" s="30">
        <v>16750</v>
      </c>
      <c r="P513" s="29" t="s">
        <v>9168</v>
      </c>
      <c r="Q513" s="29"/>
      <c r="R513" s="104" t="s">
        <v>4778</v>
      </c>
      <c r="S513" s="103" t="s">
        <v>4779</v>
      </c>
      <c r="T513" s="403">
        <v>-11160.76</v>
      </c>
      <c r="U513" s="403">
        <v>-7181.85</v>
      </c>
      <c r="V513" s="123" t="s">
        <v>1</v>
      </c>
      <c r="W513" s="336" t="s">
        <v>0</v>
      </c>
      <c r="X513" s="123"/>
      <c r="Y513" s="337"/>
      <c r="Z513" s="87">
        <v>1</v>
      </c>
      <c r="AA513" s="88" t="s">
        <v>356</v>
      </c>
      <c r="AB513" s="88">
        <v>2.5</v>
      </c>
      <c r="AC513" s="135">
        <v>100</v>
      </c>
      <c r="AD513" s="90" t="s">
        <v>3986</v>
      </c>
      <c r="AE513" s="90">
        <v>2.5</v>
      </c>
      <c r="AF513" s="136"/>
      <c r="AG513" s="338"/>
      <c r="AH513" s="338"/>
      <c r="AI513" s="339"/>
      <c r="AJ513" s="339"/>
      <c r="AK513" s="91" t="s">
        <v>163</v>
      </c>
      <c r="AL513" s="92"/>
      <c r="AM513" s="93"/>
      <c r="AN513" s="340"/>
      <c r="AO513" s="341"/>
      <c r="AP513" s="336"/>
      <c r="AQ513" s="342"/>
      <c r="AR513" s="343" t="s">
        <v>3987</v>
      </c>
      <c r="AS513" s="342"/>
      <c r="AT513" s="94">
        <v>8000</v>
      </c>
      <c r="AU513" s="341"/>
      <c r="AV513" s="136"/>
      <c r="AW513" s="339"/>
      <c r="AY513" s="30">
        <v>16750</v>
      </c>
      <c r="AZ513" s="31">
        <f t="shared" si="7"/>
        <v>0</v>
      </c>
    </row>
    <row r="514" spans="1:52" ht="14.25">
      <c r="A514">
        <v>511</v>
      </c>
      <c r="B514" s="29" t="s">
        <v>6098</v>
      </c>
      <c r="C514" s="104" t="s">
        <v>4780</v>
      </c>
      <c r="D514" s="29" t="s">
        <v>1633</v>
      </c>
      <c r="E514" s="29" t="s">
        <v>2192</v>
      </c>
      <c r="F514" s="335" t="s">
        <v>5893</v>
      </c>
      <c r="G514" s="344" t="s">
        <v>5899</v>
      </c>
      <c r="H514" s="344"/>
      <c r="I514" s="344"/>
      <c r="J514" s="344"/>
      <c r="K514" s="344"/>
      <c r="L514" s="335"/>
      <c r="M514" s="82">
        <v>14000.000000000002</v>
      </c>
      <c r="N514" s="57">
        <v>2750</v>
      </c>
      <c r="O514" s="30">
        <v>16750</v>
      </c>
      <c r="P514" s="29" t="s">
        <v>9194</v>
      </c>
      <c r="Q514" s="29"/>
      <c r="R514" s="104" t="s">
        <v>4780</v>
      </c>
      <c r="S514" s="103" t="s">
        <v>4781</v>
      </c>
      <c r="T514" s="403">
        <v>-9000</v>
      </c>
      <c r="U514" s="403">
        <v>-12480</v>
      </c>
      <c r="V514" s="123" t="s">
        <v>1</v>
      </c>
      <c r="W514" s="336" t="s">
        <v>0</v>
      </c>
      <c r="X514" s="123"/>
      <c r="Y514" s="337"/>
      <c r="Z514" s="87">
        <v>1</v>
      </c>
      <c r="AA514" s="88" t="s">
        <v>216</v>
      </c>
      <c r="AB514" s="88">
        <v>2.5</v>
      </c>
      <c r="AC514" s="135">
        <v>100</v>
      </c>
      <c r="AD514" s="90" t="s">
        <v>3986</v>
      </c>
      <c r="AE514" s="90">
        <v>2.5</v>
      </c>
      <c r="AF514" s="136"/>
      <c r="AG514" s="338"/>
      <c r="AH514" s="338"/>
      <c r="AI514" s="339"/>
      <c r="AJ514" s="339"/>
      <c r="AK514" s="91" t="s">
        <v>162</v>
      </c>
      <c r="AL514" s="92"/>
      <c r="AM514" s="93"/>
      <c r="AN514" s="340"/>
      <c r="AO514" s="341"/>
      <c r="AP514" s="336"/>
      <c r="AQ514" s="342"/>
      <c r="AR514" s="343" t="s">
        <v>3987</v>
      </c>
      <c r="AS514" s="342"/>
      <c r="AT514" s="94">
        <v>8000</v>
      </c>
      <c r="AU514" s="341"/>
      <c r="AV514" s="136"/>
      <c r="AW514" s="339"/>
      <c r="AY514" s="30">
        <v>16750</v>
      </c>
      <c r="AZ514" s="31">
        <f t="shared" si="7"/>
        <v>0</v>
      </c>
    </row>
    <row r="515" spans="1:52" ht="14.25">
      <c r="A515">
        <v>512</v>
      </c>
      <c r="B515" s="29" t="s">
        <v>6099</v>
      </c>
      <c r="C515" s="104" t="s">
        <v>4782</v>
      </c>
      <c r="D515" s="29" t="s">
        <v>1632</v>
      </c>
      <c r="E515" s="29" t="s">
        <v>2193</v>
      </c>
      <c r="F515" s="335" t="s">
        <v>5894</v>
      </c>
      <c r="G515" s="344" t="s">
        <v>5895</v>
      </c>
      <c r="H515" s="344"/>
      <c r="I515" s="344"/>
      <c r="J515" s="344"/>
      <c r="K515" s="344"/>
      <c r="L515" s="335"/>
      <c r="M515" s="82">
        <v>14000.000000000002</v>
      </c>
      <c r="N515" s="57">
        <v>2750</v>
      </c>
      <c r="O515" s="30">
        <v>16750</v>
      </c>
      <c r="P515" s="29" t="s">
        <v>9194</v>
      </c>
      <c r="Q515" s="29"/>
      <c r="R515" s="104" t="s">
        <v>4782</v>
      </c>
      <c r="S515" s="103" t="s">
        <v>4783</v>
      </c>
      <c r="T515" s="403">
        <v>-9000</v>
      </c>
      <c r="U515" s="403">
        <v>-13310</v>
      </c>
      <c r="V515" s="123" t="s">
        <v>1</v>
      </c>
      <c r="W515" s="336" t="s">
        <v>0</v>
      </c>
      <c r="X515" s="123"/>
      <c r="Y515" s="337"/>
      <c r="Z515" s="87">
        <v>1</v>
      </c>
      <c r="AA515" s="88" t="s">
        <v>216</v>
      </c>
      <c r="AB515" s="88">
        <v>2.5</v>
      </c>
      <c r="AC515" s="135">
        <v>100</v>
      </c>
      <c r="AD515" s="90" t="s">
        <v>3986</v>
      </c>
      <c r="AE515" s="90">
        <v>2.5</v>
      </c>
      <c r="AF515" s="136"/>
      <c r="AG515" s="338"/>
      <c r="AH515" s="338"/>
      <c r="AI515" s="339"/>
      <c r="AJ515" s="339"/>
      <c r="AK515" s="91" t="s">
        <v>161</v>
      </c>
      <c r="AL515" s="92"/>
      <c r="AM515" s="93"/>
      <c r="AN515" s="340"/>
      <c r="AO515" s="341"/>
      <c r="AP515" s="336"/>
      <c r="AQ515" s="342"/>
      <c r="AR515" s="343" t="s">
        <v>3987</v>
      </c>
      <c r="AS515" s="342"/>
      <c r="AT515" s="94">
        <v>8000</v>
      </c>
      <c r="AU515" s="341"/>
      <c r="AV515" s="136"/>
      <c r="AW515" s="339"/>
      <c r="AY515" s="30">
        <v>16750</v>
      </c>
      <c r="AZ515" s="31">
        <f t="shared" si="7"/>
        <v>0</v>
      </c>
    </row>
    <row r="516" spans="1:52" ht="14.25">
      <c r="A516">
        <v>513</v>
      </c>
      <c r="B516" s="29" t="s">
        <v>6100</v>
      </c>
      <c r="C516" s="104" t="s">
        <v>3678</v>
      </c>
      <c r="D516" s="29" t="s">
        <v>1551</v>
      </c>
      <c r="E516" s="29" t="s">
        <v>2274</v>
      </c>
      <c r="F516" s="335" t="s">
        <v>5898</v>
      </c>
      <c r="G516" s="344" t="s">
        <v>5900</v>
      </c>
      <c r="H516" s="344"/>
      <c r="I516" s="344"/>
      <c r="J516" s="344"/>
      <c r="K516" s="344"/>
      <c r="L516" s="335"/>
      <c r="M516" s="82">
        <v>14000.000000000002</v>
      </c>
      <c r="N516" s="57">
        <v>2750</v>
      </c>
      <c r="O516" s="30">
        <v>16750</v>
      </c>
      <c r="P516" s="29" t="s">
        <v>9168</v>
      </c>
      <c r="Q516" s="29"/>
      <c r="R516" s="104" t="s">
        <v>3678</v>
      </c>
      <c r="S516" s="104" t="s">
        <v>4784</v>
      </c>
      <c r="T516" s="403">
        <v>-12877.8</v>
      </c>
      <c r="U516" s="403">
        <v>-9163.0499999999993</v>
      </c>
      <c r="V516" s="123" t="s">
        <v>1</v>
      </c>
      <c r="W516" s="336" t="s">
        <v>0</v>
      </c>
      <c r="X516" s="123"/>
      <c r="Y516" s="337"/>
      <c r="Z516" s="87">
        <v>1</v>
      </c>
      <c r="AA516" s="88" t="s">
        <v>147</v>
      </c>
      <c r="AB516" s="88">
        <v>2.5</v>
      </c>
      <c r="AC516" s="135">
        <v>100</v>
      </c>
      <c r="AD516" s="90" t="s">
        <v>3986</v>
      </c>
      <c r="AE516" s="90">
        <v>2.5</v>
      </c>
      <c r="AF516" s="136"/>
      <c r="AG516" s="338"/>
      <c r="AH516" s="338"/>
      <c r="AI516" s="339"/>
      <c r="AJ516" s="339"/>
      <c r="AK516" s="91" t="s">
        <v>162</v>
      </c>
      <c r="AL516" s="92"/>
      <c r="AM516" s="93"/>
      <c r="AN516" s="340"/>
      <c r="AO516" s="341"/>
      <c r="AP516" s="336"/>
      <c r="AQ516" s="342"/>
      <c r="AR516" s="343" t="s">
        <v>3987</v>
      </c>
      <c r="AS516" s="342"/>
      <c r="AT516" s="94">
        <v>8000</v>
      </c>
      <c r="AU516" s="341"/>
      <c r="AV516" s="136"/>
      <c r="AW516" s="339"/>
      <c r="AY516" s="30">
        <v>16750</v>
      </c>
      <c r="AZ516" s="31">
        <f t="shared" ref="AZ516:AZ579" si="8">-AY516+O516</f>
        <v>0</v>
      </c>
    </row>
    <row r="517" spans="1:52" ht="14.25">
      <c r="A517">
        <v>514</v>
      </c>
      <c r="B517" s="29" t="s">
        <v>6101</v>
      </c>
      <c r="C517" s="104" t="s">
        <v>3681</v>
      </c>
      <c r="D517" s="29" t="s">
        <v>1553</v>
      </c>
      <c r="E517" s="29" t="s">
        <v>2272</v>
      </c>
      <c r="F517" s="335" t="s">
        <v>5897</v>
      </c>
      <c r="G517" s="344" t="s">
        <v>5896</v>
      </c>
      <c r="H517" s="344"/>
      <c r="I517" s="344"/>
      <c r="J517" s="344"/>
      <c r="K517" s="344"/>
      <c r="L517" s="335"/>
      <c r="M517" s="82">
        <v>14000.000000000002</v>
      </c>
      <c r="N517" s="57">
        <v>2750</v>
      </c>
      <c r="O517" s="30">
        <v>16750</v>
      </c>
      <c r="P517" s="29" t="s">
        <v>9168</v>
      </c>
      <c r="Q517" s="29"/>
      <c r="R517" s="104" t="s">
        <v>3681</v>
      </c>
      <c r="S517" s="103" t="s">
        <v>4785</v>
      </c>
      <c r="T517" s="403">
        <v>-12019.28</v>
      </c>
      <c r="U517" s="403">
        <v>-8667.75</v>
      </c>
      <c r="V517" s="123" t="s">
        <v>1</v>
      </c>
      <c r="W517" s="336" t="s">
        <v>0</v>
      </c>
      <c r="X517" s="123"/>
      <c r="Y517" s="337"/>
      <c r="Z517" s="87">
        <v>1</v>
      </c>
      <c r="AA517" s="88" t="s">
        <v>147</v>
      </c>
      <c r="AB517" s="88">
        <v>2.5</v>
      </c>
      <c r="AC517" s="135">
        <v>100</v>
      </c>
      <c r="AD517" s="90" t="s">
        <v>3986</v>
      </c>
      <c r="AE517" s="90">
        <v>2.5</v>
      </c>
      <c r="AF517" s="136"/>
      <c r="AG517" s="338"/>
      <c r="AH517" s="338"/>
      <c r="AI517" s="339"/>
      <c r="AJ517" s="339"/>
      <c r="AK517" s="91" t="s">
        <v>161</v>
      </c>
      <c r="AL517" s="92"/>
      <c r="AM517" s="93"/>
      <c r="AN517" s="340"/>
      <c r="AO517" s="341"/>
      <c r="AP517" s="336"/>
      <c r="AQ517" s="342"/>
      <c r="AR517" s="343" t="s">
        <v>3987</v>
      </c>
      <c r="AS517" s="342"/>
      <c r="AT517" s="94">
        <v>8000</v>
      </c>
      <c r="AU517" s="341"/>
      <c r="AV517" s="136"/>
      <c r="AW517" s="339"/>
      <c r="AY517" s="30">
        <v>16750</v>
      </c>
      <c r="AZ517" s="31">
        <f t="shared" si="8"/>
        <v>0</v>
      </c>
    </row>
    <row r="518" spans="1:52">
      <c r="A518">
        <v>515</v>
      </c>
      <c r="B518" s="29" t="s">
        <v>6102</v>
      </c>
      <c r="C518" s="104" t="s">
        <v>4786</v>
      </c>
      <c r="D518" s="29" t="s">
        <v>3880</v>
      </c>
      <c r="E518" s="29" t="s">
        <v>3880</v>
      </c>
      <c r="F518" s="335" t="s">
        <v>5590</v>
      </c>
      <c r="G518" s="335"/>
      <c r="H518" s="335"/>
      <c r="I518" s="335"/>
      <c r="J518" s="335"/>
      <c r="K518" s="335"/>
      <c r="L518" s="335"/>
      <c r="M518" s="82" t="s">
        <v>3880</v>
      </c>
      <c r="N518" s="57">
        <v>2750</v>
      </c>
      <c r="O518" s="30">
        <v>2750</v>
      </c>
      <c r="P518" s="29" t="s">
        <v>3457</v>
      </c>
      <c r="Q518" s="29"/>
      <c r="R518" s="104" t="s">
        <v>4786</v>
      </c>
      <c r="S518" s="103" t="s">
        <v>4787</v>
      </c>
      <c r="T518" s="403">
        <v>-9500</v>
      </c>
      <c r="U518" s="403">
        <v>-12065</v>
      </c>
      <c r="V518" s="123" t="s">
        <v>1</v>
      </c>
      <c r="W518" s="336" t="s">
        <v>0</v>
      </c>
      <c r="X518" s="123"/>
      <c r="Y518" s="337"/>
      <c r="Z518" s="87"/>
      <c r="AA518" s="88" t="s">
        <v>215</v>
      </c>
      <c r="AB518" s="88">
        <v>2.5</v>
      </c>
      <c r="AC518" s="135">
        <v>100</v>
      </c>
      <c r="AD518" s="90" t="s">
        <v>3986</v>
      </c>
      <c r="AE518" s="90">
        <v>2.5</v>
      </c>
      <c r="AF518" s="136"/>
      <c r="AG518" s="338"/>
      <c r="AH518" s="338"/>
      <c r="AI518" s="339"/>
      <c r="AJ518" s="339"/>
      <c r="AK518" s="91" t="s">
        <v>160</v>
      </c>
      <c r="AL518" s="92"/>
      <c r="AM518" s="93"/>
      <c r="AN518" s="340"/>
      <c r="AO518" s="341"/>
      <c r="AP518" s="336"/>
      <c r="AQ518" s="342"/>
      <c r="AR518" s="343" t="s">
        <v>3987</v>
      </c>
      <c r="AS518" s="342"/>
      <c r="AT518" s="94">
        <v>8000</v>
      </c>
      <c r="AU518" s="341"/>
      <c r="AV518" s="136"/>
      <c r="AW518" s="339"/>
      <c r="AY518" s="30">
        <v>2750</v>
      </c>
      <c r="AZ518" s="31">
        <f t="shared" si="8"/>
        <v>0</v>
      </c>
    </row>
    <row r="519" spans="1:52">
      <c r="A519">
        <v>516</v>
      </c>
      <c r="B519" s="29" t="s">
        <v>6103</v>
      </c>
      <c r="C519" s="104" t="s">
        <v>4788</v>
      </c>
      <c r="D519" s="29" t="s">
        <v>3880</v>
      </c>
      <c r="E519" s="29" t="s">
        <v>3880</v>
      </c>
      <c r="F519" s="335" t="s">
        <v>5593</v>
      </c>
      <c r="G519" s="335"/>
      <c r="H519" s="335"/>
      <c r="I519" s="335"/>
      <c r="J519" s="335"/>
      <c r="K519" s="335"/>
      <c r="L519" s="335"/>
      <c r="M519" s="82" t="s">
        <v>3880</v>
      </c>
      <c r="N519" s="57">
        <v>2750</v>
      </c>
      <c r="O519" s="30">
        <v>2750</v>
      </c>
      <c r="P519" s="29" t="s">
        <v>3457</v>
      </c>
      <c r="Q519" s="29"/>
      <c r="R519" s="104" t="s">
        <v>4788</v>
      </c>
      <c r="S519" s="103" t="s">
        <v>4789</v>
      </c>
      <c r="T519" s="403">
        <v>-9500</v>
      </c>
      <c r="U519" s="403">
        <v>-12895</v>
      </c>
      <c r="V519" s="123" t="s">
        <v>1</v>
      </c>
      <c r="W519" s="336" t="s">
        <v>0</v>
      </c>
      <c r="X519" s="123"/>
      <c r="Y519" s="337"/>
      <c r="Z519" s="87"/>
      <c r="AA519" s="88" t="s">
        <v>215</v>
      </c>
      <c r="AB519" s="88">
        <v>2.5</v>
      </c>
      <c r="AC519" s="135">
        <v>100</v>
      </c>
      <c r="AD519" s="90" t="s">
        <v>3986</v>
      </c>
      <c r="AE519" s="90">
        <v>2.5</v>
      </c>
      <c r="AF519" s="136"/>
      <c r="AG519" s="338"/>
      <c r="AH519" s="338"/>
      <c r="AI519" s="339"/>
      <c r="AJ519" s="339"/>
      <c r="AK519" s="91" t="s">
        <v>159</v>
      </c>
      <c r="AL519" s="92"/>
      <c r="AM519" s="93"/>
      <c r="AN519" s="340"/>
      <c r="AO519" s="341"/>
      <c r="AP519" s="336"/>
      <c r="AQ519" s="342"/>
      <c r="AR519" s="343" t="s">
        <v>3987</v>
      </c>
      <c r="AS519" s="342"/>
      <c r="AT519" s="94">
        <v>8000</v>
      </c>
      <c r="AU519" s="341"/>
      <c r="AV519" s="136"/>
      <c r="AW519" s="339"/>
      <c r="AY519" s="30">
        <v>2750</v>
      </c>
      <c r="AZ519" s="31">
        <f t="shared" si="8"/>
        <v>0</v>
      </c>
    </row>
    <row r="520" spans="1:52" ht="12.75" customHeight="1">
      <c r="A520">
        <v>517</v>
      </c>
      <c r="B520" s="29" t="s">
        <v>6104</v>
      </c>
      <c r="C520" s="104" t="s">
        <v>3675</v>
      </c>
      <c r="D520" s="29" t="s">
        <v>3880</v>
      </c>
      <c r="E520" s="29" t="s">
        <v>3880</v>
      </c>
      <c r="F520" s="335" t="s">
        <v>5588</v>
      </c>
      <c r="G520" s="335"/>
      <c r="H520" s="335"/>
      <c r="I520" s="335"/>
      <c r="J520" s="335"/>
      <c r="K520" s="335"/>
      <c r="L520" s="335"/>
      <c r="M520" s="82" t="s">
        <v>3880</v>
      </c>
      <c r="N520" s="57">
        <v>2750</v>
      </c>
      <c r="O520" s="30">
        <v>2750</v>
      </c>
      <c r="P520" s="29" t="s">
        <v>3455</v>
      </c>
      <c r="Q520" s="29"/>
      <c r="R520" s="104" t="s">
        <v>3675</v>
      </c>
      <c r="S520" s="103" t="s">
        <v>4790</v>
      </c>
      <c r="T520" s="403">
        <v>-13736.32</v>
      </c>
      <c r="U520" s="403">
        <v>-9658.35</v>
      </c>
      <c r="V520" s="123" t="s">
        <v>1</v>
      </c>
      <c r="W520" s="336" t="s">
        <v>0</v>
      </c>
      <c r="X520" s="123"/>
      <c r="Y520" s="337"/>
      <c r="Z520" s="87"/>
      <c r="AA520" s="88" t="s">
        <v>146</v>
      </c>
      <c r="AB520" s="88">
        <v>2.5</v>
      </c>
      <c r="AC520" s="135">
        <v>100</v>
      </c>
      <c r="AD520" s="90" t="s">
        <v>3986</v>
      </c>
      <c r="AE520" s="90">
        <v>2.5</v>
      </c>
      <c r="AF520" s="136"/>
      <c r="AG520" s="338"/>
      <c r="AH520" s="338"/>
      <c r="AI520" s="339"/>
      <c r="AJ520" s="339"/>
      <c r="AK520" s="91" t="s">
        <v>160</v>
      </c>
      <c r="AL520" s="92"/>
      <c r="AM520" s="93"/>
      <c r="AN520" s="340"/>
      <c r="AO520" s="341"/>
      <c r="AP520" s="336"/>
      <c r="AQ520" s="342"/>
      <c r="AR520" s="343" t="s">
        <v>3987</v>
      </c>
      <c r="AS520" s="342"/>
      <c r="AT520" s="94">
        <v>8000</v>
      </c>
      <c r="AU520" s="341"/>
      <c r="AV520" s="136"/>
      <c r="AW520" s="339"/>
      <c r="AY520" s="30">
        <v>2750</v>
      </c>
      <c r="AZ520" s="31">
        <f t="shared" si="8"/>
        <v>0</v>
      </c>
    </row>
    <row r="521" spans="1:52" ht="12.75" customHeight="1">
      <c r="A521">
        <v>518</v>
      </c>
      <c r="B521" s="29" t="s">
        <v>6105</v>
      </c>
      <c r="C521" s="104" t="s">
        <v>4791</v>
      </c>
      <c r="D521" s="29" t="s">
        <v>3880</v>
      </c>
      <c r="E521" s="29" t="s">
        <v>3880</v>
      </c>
      <c r="F521" s="335" t="s">
        <v>5591</v>
      </c>
      <c r="G521" s="335"/>
      <c r="H521" s="335"/>
      <c r="I521" s="335"/>
      <c r="J521" s="335"/>
      <c r="K521" s="335"/>
      <c r="L521" s="335"/>
      <c r="M521" s="82" t="s">
        <v>3880</v>
      </c>
      <c r="N521" s="57">
        <v>2750</v>
      </c>
      <c r="O521" s="30">
        <v>2750</v>
      </c>
      <c r="P521" s="29" t="s">
        <v>3455</v>
      </c>
      <c r="Q521" s="29"/>
      <c r="R521" s="104" t="s">
        <v>4791</v>
      </c>
      <c r="S521" s="103" t="s">
        <v>4792</v>
      </c>
      <c r="T521" s="403">
        <v>-13736.32</v>
      </c>
      <c r="U521" s="403">
        <v>-8667.75</v>
      </c>
      <c r="V521" s="123" t="s">
        <v>1</v>
      </c>
      <c r="W521" s="336" t="s">
        <v>0</v>
      </c>
      <c r="X521" s="123"/>
      <c r="Y521" s="337"/>
      <c r="Z521" s="87"/>
      <c r="AA521" s="88" t="s">
        <v>146</v>
      </c>
      <c r="AB521" s="88">
        <v>2.5</v>
      </c>
      <c r="AC521" s="135">
        <v>100</v>
      </c>
      <c r="AD521" s="90" t="s">
        <v>3986</v>
      </c>
      <c r="AE521" s="90">
        <v>2.5</v>
      </c>
      <c r="AF521" s="136"/>
      <c r="AG521" s="338"/>
      <c r="AH521" s="338"/>
      <c r="AI521" s="339"/>
      <c r="AJ521" s="339"/>
      <c r="AK521" s="91" t="s">
        <v>159</v>
      </c>
      <c r="AL521" s="92"/>
      <c r="AM521" s="93"/>
      <c r="AN521" s="340"/>
      <c r="AO521" s="341"/>
      <c r="AP521" s="336"/>
      <c r="AQ521" s="342"/>
      <c r="AR521" s="343" t="s">
        <v>3987</v>
      </c>
      <c r="AS521" s="342"/>
      <c r="AT521" s="94">
        <v>8000</v>
      </c>
      <c r="AU521" s="341"/>
      <c r="AV521" s="136"/>
      <c r="AW521" s="339"/>
      <c r="AY521" s="30">
        <v>2750</v>
      </c>
      <c r="AZ521" s="31">
        <f t="shared" si="8"/>
        <v>0</v>
      </c>
    </row>
    <row r="522" spans="1:52" ht="12.75" customHeight="1">
      <c r="A522">
        <v>519</v>
      </c>
      <c r="B522" s="29" t="s">
        <v>5733</v>
      </c>
      <c r="C522" s="104" t="s">
        <v>4793</v>
      </c>
      <c r="D522" s="29" t="s">
        <v>3880</v>
      </c>
      <c r="E522" s="29" t="s">
        <v>3880</v>
      </c>
      <c r="F522" s="335" t="s">
        <v>5734</v>
      </c>
      <c r="G522" s="335"/>
      <c r="H522" s="335"/>
      <c r="I522" s="335"/>
      <c r="J522" s="335"/>
      <c r="K522" s="335"/>
      <c r="L522" s="335"/>
      <c r="M522" s="82" t="s">
        <v>3880</v>
      </c>
      <c r="N522" s="57">
        <v>448.74015748031496</v>
      </c>
      <c r="O522" s="30">
        <v>448.74015748031496</v>
      </c>
      <c r="P522" s="29" t="s">
        <v>3860</v>
      </c>
      <c r="Q522" s="29"/>
      <c r="R522" s="104" t="s">
        <v>4793</v>
      </c>
      <c r="S522" s="103" t="s">
        <v>4794</v>
      </c>
      <c r="T522" s="403">
        <v>-9443.7199999999993</v>
      </c>
      <c r="U522" s="403">
        <v>-2228.85</v>
      </c>
      <c r="V522" s="123" t="s">
        <v>1</v>
      </c>
      <c r="W522" s="336" t="s">
        <v>0</v>
      </c>
      <c r="X522" s="123"/>
      <c r="Y522" s="337"/>
      <c r="Z522" s="87"/>
      <c r="AA522" s="88"/>
      <c r="AB522" s="88"/>
      <c r="AC522" s="98"/>
      <c r="AD522" s="90"/>
      <c r="AE522" s="90"/>
      <c r="AF522" s="136"/>
      <c r="AG522" s="338"/>
      <c r="AH522" s="338"/>
      <c r="AI522" s="339"/>
      <c r="AJ522" s="339"/>
      <c r="AK522" s="91"/>
      <c r="AL522" s="92">
        <v>20</v>
      </c>
      <c r="AM522" s="93"/>
      <c r="AN522" s="340"/>
      <c r="AO522" s="341"/>
      <c r="AP522" s="336"/>
      <c r="AQ522" s="342"/>
      <c r="AR522" s="343"/>
      <c r="AS522" s="342"/>
      <c r="AT522" s="94">
        <v>8000</v>
      </c>
      <c r="AU522" s="341"/>
      <c r="AV522" s="136"/>
      <c r="AW522" s="339"/>
      <c r="AY522" s="30">
        <v>448.74015748031496</v>
      </c>
      <c r="AZ522" s="31">
        <f t="shared" si="8"/>
        <v>0</v>
      </c>
    </row>
    <row r="523" spans="1:52" ht="12.75" customHeight="1">
      <c r="A523">
        <v>520</v>
      </c>
      <c r="B523" s="29" t="s">
        <v>5735</v>
      </c>
      <c r="C523" s="104" t="s">
        <v>4795</v>
      </c>
      <c r="D523" s="29" t="s">
        <v>3880</v>
      </c>
      <c r="E523" s="29" t="s">
        <v>3880</v>
      </c>
      <c r="F523" s="335" t="s">
        <v>5736</v>
      </c>
      <c r="G523" s="335"/>
      <c r="H523" s="335"/>
      <c r="I523" s="335"/>
      <c r="J523" s="335"/>
      <c r="K523" s="335"/>
      <c r="L523" s="335"/>
      <c r="M523" s="82" t="s">
        <v>3880</v>
      </c>
      <c r="N523" s="57">
        <v>460.55511811023626</v>
      </c>
      <c r="O523" s="30">
        <v>460.55511811023626</v>
      </c>
      <c r="P523" s="29" t="s">
        <v>3863</v>
      </c>
      <c r="Q523" s="29"/>
      <c r="R523" s="104" t="s">
        <v>4795</v>
      </c>
      <c r="S523" s="103" t="s">
        <v>4796</v>
      </c>
      <c r="T523" s="403">
        <v>-9443.7199999999993</v>
      </c>
      <c r="U523" s="403">
        <v>-1238.25</v>
      </c>
      <c r="V523" s="123" t="s">
        <v>1</v>
      </c>
      <c r="W523" s="336" t="s">
        <v>0</v>
      </c>
      <c r="X523" s="123"/>
      <c r="Y523" s="337"/>
      <c r="Z523" s="87"/>
      <c r="AA523" s="88"/>
      <c r="AB523" s="88"/>
      <c r="AC523" s="98"/>
      <c r="AD523" s="90"/>
      <c r="AE523" s="90"/>
      <c r="AF523" s="136"/>
      <c r="AG523" s="338"/>
      <c r="AH523" s="338"/>
      <c r="AI523" s="339"/>
      <c r="AJ523" s="339"/>
      <c r="AK523" s="91"/>
      <c r="AL523" s="92">
        <v>20</v>
      </c>
      <c r="AM523" s="93"/>
      <c r="AN523" s="340"/>
      <c r="AO523" s="341"/>
      <c r="AP523" s="336"/>
      <c r="AQ523" s="342"/>
      <c r="AR523" s="343"/>
      <c r="AS523" s="342"/>
      <c r="AT523" s="94">
        <v>8000</v>
      </c>
      <c r="AU523" s="341"/>
      <c r="AV523" s="136"/>
      <c r="AW523" s="339"/>
      <c r="AY523" s="30">
        <v>460.55511811023626</v>
      </c>
      <c r="AZ523" s="31">
        <f t="shared" si="8"/>
        <v>0</v>
      </c>
    </row>
    <row r="524" spans="1:52" ht="12.75" customHeight="1">
      <c r="A524">
        <v>521</v>
      </c>
      <c r="B524" s="29" t="s">
        <v>6420</v>
      </c>
      <c r="C524" s="104" t="s">
        <v>4797</v>
      </c>
      <c r="D524" s="29" t="s">
        <v>1287</v>
      </c>
      <c r="E524" s="29" t="s">
        <v>2538</v>
      </c>
      <c r="F524" s="335"/>
      <c r="G524" s="335"/>
      <c r="H524" s="335"/>
      <c r="I524" s="335"/>
      <c r="J524" s="335"/>
      <c r="K524" s="335"/>
      <c r="L524" s="335"/>
      <c r="M524" s="82" t="s">
        <v>3880</v>
      </c>
      <c r="N524" s="57">
        <v>4218.5787401574808</v>
      </c>
      <c r="O524" s="30">
        <v>4218.5787401574808</v>
      </c>
      <c r="P524" s="29" t="s">
        <v>3862</v>
      </c>
      <c r="Q524" s="29"/>
      <c r="R524" s="104" t="s">
        <v>4797</v>
      </c>
      <c r="S524" s="103" t="s">
        <v>3460</v>
      </c>
      <c r="T524" s="403">
        <v>12877.8</v>
      </c>
      <c r="U524" s="403">
        <v>-6191.25</v>
      </c>
      <c r="V524" s="123" t="s">
        <v>1</v>
      </c>
      <c r="W524" s="336" t="s">
        <v>0</v>
      </c>
      <c r="X524" s="123"/>
      <c r="Y524" s="337"/>
      <c r="Z524" s="87">
        <v>1</v>
      </c>
      <c r="AA524" s="88" t="s">
        <v>3880</v>
      </c>
      <c r="AB524" s="88"/>
      <c r="AC524" s="88"/>
      <c r="AD524" s="90"/>
      <c r="AE524" s="90"/>
      <c r="AF524" s="136"/>
      <c r="AG524" s="338"/>
      <c r="AH524" s="338"/>
      <c r="AI524" s="339"/>
      <c r="AJ524" s="339"/>
      <c r="AK524" s="91"/>
      <c r="AL524" s="92"/>
      <c r="AM524" s="93"/>
      <c r="AN524" s="340"/>
      <c r="AO524" s="341"/>
      <c r="AP524" s="336"/>
      <c r="AQ524" s="342"/>
      <c r="AR524" s="343"/>
      <c r="AS524" s="342"/>
      <c r="AT524" s="94"/>
      <c r="AU524" s="341"/>
      <c r="AV524" s="136"/>
      <c r="AW524" s="339"/>
      <c r="AY524" s="30">
        <v>4218.5787401574808</v>
      </c>
      <c r="AZ524" s="31">
        <f t="shared" si="8"/>
        <v>0</v>
      </c>
    </row>
    <row r="525" spans="1:52" ht="12.75" customHeight="1">
      <c r="A525">
        <v>522</v>
      </c>
      <c r="B525" s="29" t="s">
        <v>6421</v>
      </c>
      <c r="C525" s="104" t="s">
        <v>4798</v>
      </c>
      <c r="D525" s="29" t="s">
        <v>1315</v>
      </c>
      <c r="E525" s="29" t="s">
        <v>2510</v>
      </c>
      <c r="F525" s="335"/>
      <c r="G525" s="335"/>
      <c r="H525" s="335"/>
      <c r="I525" s="335"/>
      <c r="J525" s="335"/>
      <c r="K525" s="335"/>
      <c r="L525" s="335"/>
      <c r="M525" s="82" t="s">
        <v>3880</v>
      </c>
      <c r="N525" s="57">
        <v>5199.854330708662</v>
      </c>
      <c r="O525" s="30">
        <v>5199.854330708662</v>
      </c>
      <c r="P525" s="29" t="s">
        <v>3862</v>
      </c>
      <c r="Q525" s="29"/>
      <c r="R525" s="104" t="s">
        <v>4798</v>
      </c>
      <c r="S525" s="103" t="s">
        <v>4799</v>
      </c>
      <c r="T525" s="403">
        <v>9443.7199999999993</v>
      </c>
      <c r="U525" s="403">
        <v>-6191.25</v>
      </c>
      <c r="V525" s="123" t="s">
        <v>1</v>
      </c>
      <c r="W525" s="336" t="s">
        <v>0</v>
      </c>
      <c r="X525" s="123"/>
      <c r="Y525" s="337"/>
      <c r="Z525" s="87">
        <v>1</v>
      </c>
      <c r="AA525" s="88" t="s">
        <v>3880</v>
      </c>
      <c r="AB525" s="88"/>
      <c r="AC525" s="88"/>
      <c r="AD525" s="90"/>
      <c r="AE525" s="90"/>
      <c r="AF525" s="136"/>
      <c r="AG525" s="338"/>
      <c r="AH525" s="338"/>
      <c r="AI525" s="339"/>
      <c r="AJ525" s="339"/>
      <c r="AK525" s="91"/>
      <c r="AL525" s="92"/>
      <c r="AM525" s="93"/>
      <c r="AN525" s="340"/>
      <c r="AO525" s="341"/>
      <c r="AP525" s="336"/>
      <c r="AQ525" s="342"/>
      <c r="AR525" s="343"/>
      <c r="AS525" s="342"/>
      <c r="AT525" s="94"/>
      <c r="AU525" s="341"/>
      <c r="AV525" s="136"/>
      <c r="AW525" s="339"/>
      <c r="AY525" s="30">
        <v>5199.854330708662</v>
      </c>
      <c r="AZ525" s="31">
        <f t="shared" si="8"/>
        <v>0</v>
      </c>
    </row>
    <row r="526" spans="1:52" ht="12.75" customHeight="1">
      <c r="A526">
        <v>523</v>
      </c>
      <c r="B526" s="29" t="s">
        <v>6423</v>
      </c>
      <c r="C526" s="104" t="s">
        <v>4800</v>
      </c>
      <c r="D526" s="29" t="s">
        <v>1285</v>
      </c>
      <c r="E526" s="29" t="s">
        <v>2540</v>
      </c>
      <c r="F526" s="335"/>
      <c r="G526" s="335"/>
      <c r="H526" s="335"/>
      <c r="I526" s="335"/>
      <c r="J526" s="335"/>
      <c r="K526" s="335"/>
      <c r="L526" s="335"/>
      <c r="M526" s="82" t="s">
        <v>3880</v>
      </c>
      <c r="N526" s="57">
        <v>4360.6181102362207</v>
      </c>
      <c r="O526" s="30">
        <v>4360.6181102362207</v>
      </c>
      <c r="P526" s="29" t="s">
        <v>3862</v>
      </c>
      <c r="Q526" s="29"/>
      <c r="R526" s="104" t="s">
        <v>4800</v>
      </c>
      <c r="S526" s="103" t="s">
        <v>4801</v>
      </c>
      <c r="T526" s="403">
        <v>11160.76</v>
      </c>
      <c r="U526" s="403">
        <v>-6191.25</v>
      </c>
      <c r="V526" s="123" t="s">
        <v>1</v>
      </c>
      <c r="W526" s="336" t="s">
        <v>0</v>
      </c>
      <c r="X526" s="123"/>
      <c r="Y526" s="337"/>
      <c r="Z526" s="87">
        <v>1</v>
      </c>
      <c r="AA526" s="88" t="s">
        <v>3880</v>
      </c>
      <c r="AB526" s="88"/>
      <c r="AC526" s="88"/>
      <c r="AD526" s="90"/>
      <c r="AE526" s="90"/>
      <c r="AF526" s="136"/>
      <c r="AG526" s="338"/>
      <c r="AH526" s="338"/>
      <c r="AI526" s="339"/>
      <c r="AJ526" s="339"/>
      <c r="AK526" s="91"/>
      <c r="AL526" s="92"/>
      <c r="AM526" s="93"/>
      <c r="AN526" s="340"/>
      <c r="AO526" s="341"/>
      <c r="AP526" s="336"/>
      <c r="AQ526" s="342"/>
      <c r="AR526" s="343"/>
      <c r="AS526" s="342"/>
      <c r="AT526" s="94"/>
      <c r="AU526" s="341"/>
      <c r="AV526" s="136"/>
      <c r="AW526" s="339"/>
      <c r="AY526" s="30">
        <v>4360.6181102362207</v>
      </c>
      <c r="AZ526" s="31">
        <f t="shared" si="8"/>
        <v>0</v>
      </c>
    </row>
    <row r="527" spans="1:52" ht="12.75" customHeight="1">
      <c r="A527">
        <v>524</v>
      </c>
      <c r="B527" s="29" t="s">
        <v>6422</v>
      </c>
      <c r="C527" s="104" t="s">
        <v>8</v>
      </c>
      <c r="D527" s="29" t="s">
        <v>1284</v>
      </c>
      <c r="E527" s="29" t="s">
        <v>2541</v>
      </c>
      <c r="F527" s="335"/>
      <c r="G527" s="335"/>
      <c r="H527" s="335"/>
      <c r="I527" s="335"/>
      <c r="J527" s="335"/>
      <c r="K527" s="335"/>
      <c r="L527" s="335"/>
      <c r="M527" s="82" t="s">
        <v>3880</v>
      </c>
      <c r="N527" s="57">
        <v>4207.6023622047242</v>
      </c>
      <c r="O527" s="30">
        <v>4207.6023622047242</v>
      </c>
      <c r="P527" s="29" t="s">
        <v>3862</v>
      </c>
      <c r="Q527" s="29"/>
      <c r="R527" s="104" t="s">
        <v>8</v>
      </c>
      <c r="S527" s="103" t="s">
        <v>4802</v>
      </c>
      <c r="T527" s="403">
        <v>13736.32</v>
      </c>
      <c r="U527" s="403">
        <v>-5695.95</v>
      </c>
      <c r="V527" s="123" t="s">
        <v>1</v>
      </c>
      <c r="W527" s="336" t="s">
        <v>0</v>
      </c>
      <c r="X527" s="123"/>
      <c r="Y527" s="337"/>
      <c r="Z527" s="87">
        <v>1</v>
      </c>
      <c r="AA527" s="88" t="s">
        <v>3880</v>
      </c>
      <c r="AB527" s="88"/>
      <c r="AC527" s="88"/>
      <c r="AD527" s="90"/>
      <c r="AE527" s="90"/>
      <c r="AF527" s="136"/>
      <c r="AG527" s="338"/>
      <c r="AH527" s="338"/>
      <c r="AI527" s="339"/>
      <c r="AJ527" s="339"/>
      <c r="AK527" s="91"/>
      <c r="AL527" s="92"/>
      <c r="AM527" s="93"/>
      <c r="AN527" s="340"/>
      <c r="AO527" s="341"/>
      <c r="AP527" s="336"/>
      <c r="AQ527" s="342"/>
      <c r="AR527" s="343"/>
      <c r="AS527" s="342"/>
      <c r="AT527" s="94"/>
      <c r="AU527" s="341"/>
      <c r="AV527" s="136"/>
      <c r="AW527" s="339"/>
      <c r="AY527" s="30">
        <v>4207.6023622047242</v>
      </c>
      <c r="AZ527" s="31">
        <f t="shared" si="8"/>
        <v>0</v>
      </c>
    </row>
    <row r="528" spans="1:52" ht="12.75" customHeight="1">
      <c r="A528">
        <v>525</v>
      </c>
      <c r="B528" s="29" t="s">
        <v>8520</v>
      </c>
      <c r="C528" s="104" t="s">
        <v>4803</v>
      </c>
      <c r="D528" s="29" t="s">
        <v>1323</v>
      </c>
      <c r="E528" s="29" t="s">
        <v>2502</v>
      </c>
      <c r="F528" s="335" t="s">
        <v>3828</v>
      </c>
      <c r="G528" s="335"/>
      <c r="H528" s="335"/>
      <c r="I528" s="335"/>
      <c r="J528" s="335"/>
      <c r="K528" s="335"/>
      <c r="L528" s="335"/>
      <c r="M528" s="82" t="s">
        <v>3880</v>
      </c>
      <c r="N528" s="57">
        <v>11303.728346456695</v>
      </c>
      <c r="O528" s="30">
        <v>11303.728346456695</v>
      </c>
      <c r="P528" s="29" t="s">
        <v>9176</v>
      </c>
      <c r="Q528" s="29"/>
      <c r="R528" s="104" t="s">
        <v>4803</v>
      </c>
      <c r="S528" s="103" t="s">
        <v>4804</v>
      </c>
      <c r="T528" s="403">
        <v>-7726.68</v>
      </c>
      <c r="U528" s="403">
        <v>-3219.45</v>
      </c>
      <c r="V528" s="123" t="s">
        <v>1</v>
      </c>
      <c r="W528" s="336" t="s">
        <v>0</v>
      </c>
      <c r="X528" s="123"/>
      <c r="Y528" s="337"/>
      <c r="Z528" s="87">
        <v>1</v>
      </c>
      <c r="AA528" s="88" t="s">
        <v>3880</v>
      </c>
      <c r="AB528" s="88"/>
      <c r="AC528" s="88"/>
      <c r="AD528" s="90"/>
      <c r="AE528" s="90"/>
      <c r="AF528" s="136"/>
      <c r="AG528" s="338"/>
      <c r="AH528" s="338"/>
      <c r="AI528" s="339"/>
      <c r="AJ528" s="339"/>
      <c r="AK528" s="91"/>
      <c r="AL528" s="92"/>
      <c r="AM528" s="93"/>
      <c r="AN528" s="340"/>
      <c r="AO528" s="341"/>
      <c r="AP528" s="336"/>
      <c r="AQ528" s="342"/>
      <c r="AR528" s="343"/>
      <c r="AS528" s="342"/>
      <c r="AT528" s="94"/>
      <c r="AU528" s="341"/>
      <c r="AV528" s="136"/>
      <c r="AW528" s="339"/>
      <c r="AY528" s="30">
        <v>11303.728346456695</v>
      </c>
      <c r="AZ528" s="31">
        <f t="shared" si="8"/>
        <v>0</v>
      </c>
    </row>
    <row r="529" spans="1:52" ht="12.75" customHeight="1">
      <c r="A529">
        <v>526</v>
      </c>
      <c r="B529" s="29" t="s">
        <v>8521</v>
      </c>
      <c r="C529" s="104" t="s">
        <v>3546</v>
      </c>
      <c r="D529" s="29" t="s">
        <v>1364</v>
      </c>
      <c r="E529" s="29" t="s">
        <v>2461</v>
      </c>
      <c r="F529" s="335" t="s">
        <v>3823</v>
      </c>
      <c r="G529" s="335"/>
      <c r="H529" s="335"/>
      <c r="I529" s="335"/>
      <c r="J529" s="335"/>
      <c r="K529" s="335"/>
      <c r="L529" s="335"/>
      <c r="M529" s="82" t="s">
        <v>3880</v>
      </c>
      <c r="N529" s="57">
        <v>10983.618110236221</v>
      </c>
      <c r="O529" s="30">
        <v>10983.618110236221</v>
      </c>
      <c r="P529" s="29" t="s">
        <v>9176</v>
      </c>
      <c r="Q529" s="29"/>
      <c r="R529" s="104" t="s">
        <v>3546</v>
      </c>
      <c r="S529" s="103" t="s">
        <v>4805</v>
      </c>
      <c r="T529" s="403">
        <v>-7726.68</v>
      </c>
      <c r="U529" s="403">
        <v>-6191.25</v>
      </c>
      <c r="V529" s="123" t="s">
        <v>1</v>
      </c>
      <c r="W529" s="336" t="s">
        <v>0</v>
      </c>
      <c r="X529" s="123"/>
      <c r="Y529" s="337"/>
      <c r="Z529" s="87">
        <v>1</v>
      </c>
      <c r="AA529" s="88" t="s">
        <v>3880</v>
      </c>
      <c r="AB529" s="88"/>
      <c r="AC529" s="88"/>
      <c r="AD529" s="90"/>
      <c r="AE529" s="90"/>
      <c r="AF529" s="136"/>
      <c r="AG529" s="338"/>
      <c r="AH529" s="338"/>
      <c r="AI529" s="339"/>
      <c r="AJ529" s="339"/>
      <c r="AK529" s="91"/>
      <c r="AL529" s="92"/>
      <c r="AM529" s="93"/>
      <c r="AN529" s="340"/>
      <c r="AO529" s="341"/>
      <c r="AP529" s="336"/>
      <c r="AQ529" s="342"/>
      <c r="AR529" s="343"/>
      <c r="AS529" s="342"/>
      <c r="AT529" s="94"/>
      <c r="AU529" s="341"/>
      <c r="AV529" s="136"/>
      <c r="AW529" s="339"/>
      <c r="AY529" s="30">
        <v>10992.405511811025</v>
      </c>
      <c r="AZ529" s="31">
        <f t="shared" si="8"/>
        <v>-8.7874015748038801</v>
      </c>
    </row>
    <row r="530" spans="1:52" ht="12.75" customHeight="1">
      <c r="A530">
        <v>527</v>
      </c>
      <c r="B530" s="29" t="s">
        <v>6424</v>
      </c>
      <c r="C530" s="104" t="s">
        <v>3520</v>
      </c>
      <c r="D530" s="29" t="s">
        <v>1356</v>
      </c>
      <c r="E530" s="29" t="s">
        <v>2469</v>
      </c>
      <c r="F530" s="335" t="s">
        <v>5962</v>
      </c>
      <c r="G530" s="335"/>
      <c r="H530" s="335"/>
      <c r="I530" s="335"/>
      <c r="J530" s="335"/>
      <c r="K530" s="335"/>
      <c r="L530" s="335"/>
      <c r="M530" s="82" t="s">
        <v>3880</v>
      </c>
      <c r="N530" s="57">
        <v>10154.759842519687</v>
      </c>
      <c r="O530" s="30">
        <v>10154.759842519687</v>
      </c>
      <c r="P530" s="29" t="s">
        <v>9172</v>
      </c>
      <c r="Q530" s="29"/>
      <c r="R530" s="104" t="s">
        <v>3520</v>
      </c>
      <c r="S530" s="103" t="s">
        <v>4806</v>
      </c>
      <c r="T530" s="403">
        <v>10302.24</v>
      </c>
      <c r="U530" s="403">
        <v>-7677.15</v>
      </c>
      <c r="V530" s="123" t="s">
        <v>1</v>
      </c>
      <c r="W530" s="336" t="s">
        <v>0</v>
      </c>
      <c r="X530" s="123"/>
      <c r="Y530" s="337"/>
      <c r="Z530" s="87">
        <v>1</v>
      </c>
      <c r="AA530" s="88" t="s">
        <v>3880</v>
      </c>
      <c r="AB530" s="88"/>
      <c r="AC530" s="88"/>
      <c r="AD530" s="90"/>
      <c r="AE530" s="90"/>
      <c r="AF530" s="136"/>
      <c r="AG530" s="338"/>
      <c r="AH530" s="338"/>
      <c r="AI530" s="339"/>
      <c r="AJ530" s="339"/>
      <c r="AK530" s="91"/>
      <c r="AL530" s="92"/>
      <c r="AM530" s="93"/>
      <c r="AN530" s="340"/>
      <c r="AO530" s="341"/>
      <c r="AP530" s="336"/>
      <c r="AQ530" s="342"/>
      <c r="AR530" s="343"/>
      <c r="AS530" s="342"/>
      <c r="AT530" s="94"/>
      <c r="AU530" s="341"/>
      <c r="AV530" s="136"/>
      <c r="AW530" s="339"/>
      <c r="AY530" s="30">
        <v>10230.011811023624</v>
      </c>
      <c r="AZ530" s="31">
        <f t="shared" si="8"/>
        <v>-75.251968503936951</v>
      </c>
    </row>
    <row r="531" spans="1:52" ht="12.75" customHeight="1">
      <c r="A531">
        <v>528</v>
      </c>
      <c r="B531" s="29" t="s">
        <v>2</v>
      </c>
      <c r="C531" s="134" t="s">
        <v>4807</v>
      </c>
      <c r="D531" s="29" t="s">
        <v>3880</v>
      </c>
      <c r="E531" s="29" t="s">
        <v>3880</v>
      </c>
      <c r="F531" s="335"/>
      <c r="G531" s="335"/>
      <c r="H531" s="335"/>
      <c r="I531" s="335"/>
      <c r="J531" s="335"/>
      <c r="K531" s="335"/>
      <c r="L531" s="335"/>
      <c r="M531" s="82" t="s">
        <v>3880</v>
      </c>
      <c r="N531" s="57" t="s">
        <v>3880</v>
      </c>
      <c r="O531" s="30" t="s">
        <v>3880</v>
      </c>
      <c r="P531" s="29" t="s">
        <v>3880</v>
      </c>
      <c r="Q531" s="29"/>
      <c r="R531" s="134" t="s">
        <v>4807</v>
      </c>
      <c r="S531" s="103" t="s">
        <v>4808</v>
      </c>
      <c r="T531" s="403">
        <v>12000</v>
      </c>
      <c r="U531" s="403">
        <v>-13310</v>
      </c>
      <c r="V531" s="123" t="s">
        <v>2</v>
      </c>
      <c r="W531" s="336"/>
      <c r="X531" s="123"/>
      <c r="Y531" s="337"/>
      <c r="Z531" s="87"/>
      <c r="AA531" s="88" t="s">
        <v>3880</v>
      </c>
      <c r="AB531" s="88"/>
      <c r="AC531" s="88"/>
      <c r="AD531" s="90"/>
      <c r="AE531" s="90"/>
      <c r="AF531" s="136"/>
      <c r="AG531" s="338"/>
      <c r="AH531" s="338"/>
      <c r="AI531" s="339"/>
      <c r="AJ531" s="339"/>
      <c r="AK531" s="91"/>
      <c r="AL531" s="92"/>
      <c r="AM531" s="93"/>
      <c r="AN531" s="340"/>
      <c r="AO531" s="341"/>
      <c r="AP531" s="336"/>
      <c r="AQ531" s="342"/>
      <c r="AR531" s="343"/>
      <c r="AS531" s="342"/>
      <c r="AT531" s="94"/>
      <c r="AU531" s="341"/>
      <c r="AV531" s="136"/>
      <c r="AW531" s="339"/>
      <c r="AY531" s="30" t="s">
        <v>3880</v>
      </c>
      <c r="AZ531" s="31" t="e">
        <f t="shared" si="8"/>
        <v>#VALUE!</v>
      </c>
    </row>
    <row r="532" spans="1:52" ht="12.75" customHeight="1">
      <c r="A532">
        <v>529</v>
      </c>
      <c r="B532" s="29" t="s">
        <v>2</v>
      </c>
      <c r="C532" s="134" t="s">
        <v>3522</v>
      </c>
      <c r="D532" s="29" t="s">
        <v>3880</v>
      </c>
      <c r="E532" s="29" t="s">
        <v>3880</v>
      </c>
      <c r="F532" s="335"/>
      <c r="G532" s="335"/>
      <c r="H532" s="335"/>
      <c r="I532" s="335"/>
      <c r="J532" s="335"/>
      <c r="K532" s="335"/>
      <c r="L532" s="335"/>
      <c r="M532" s="82" t="s">
        <v>3880</v>
      </c>
      <c r="N532" s="57" t="s">
        <v>3880</v>
      </c>
      <c r="O532" s="30" t="s">
        <v>3880</v>
      </c>
      <c r="P532" s="29" t="s">
        <v>3880</v>
      </c>
      <c r="Q532" s="29"/>
      <c r="R532" s="134" t="s">
        <v>3522</v>
      </c>
      <c r="S532" s="103" t="s">
        <v>4808</v>
      </c>
      <c r="T532" s="403">
        <v>-9443.7199999999993</v>
      </c>
      <c r="U532" s="403">
        <v>-4210.05</v>
      </c>
      <c r="V532" s="123" t="s">
        <v>2</v>
      </c>
      <c r="W532" s="336"/>
      <c r="X532" s="123"/>
      <c r="Y532" s="337"/>
      <c r="Z532" s="87"/>
      <c r="AA532" s="88" t="s">
        <v>3880</v>
      </c>
      <c r="AB532" s="88"/>
      <c r="AC532" s="88"/>
      <c r="AD532" s="90"/>
      <c r="AE532" s="90"/>
      <c r="AF532" s="136"/>
      <c r="AG532" s="338"/>
      <c r="AH532" s="338"/>
      <c r="AI532" s="339"/>
      <c r="AJ532" s="339"/>
      <c r="AK532" s="91"/>
      <c r="AL532" s="92"/>
      <c r="AM532" s="93"/>
      <c r="AN532" s="340"/>
      <c r="AO532" s="341"/>
      <c r="AP532" s="336"/>
      <c r="AQ532" s="342"/>
      <c r="AR532" s="343"/>
      <c r="AS532" s="342"/>
      <c r="AT532" s="94"/>
      <c r="AU532" s="341"/>
      <c r="AV532" s="136"/>
      <c r="AW532" s="339"/>
      <c r="AY532" s="30" t="s">
        <v>3880</v>
      </c>
      <c r="AZ532" s="31" t="e">
        <f t="shared" si="8"/>
        <v>#VALUE!</v>
      </c>
    </row>
    <row r="533" spans="1:52" ht="12.75" customHeight="1">
      <c r="A533">
        <v>530</v>
      </c>
      <c r="B533" s="29" t="s">
        <v>2</v>
      </c>
      <c r="C533" s="134" t="s">
        <v>3512</v>
      </c>
      <c r="D533" s="29" t="s">
        <v>3880</v>
      </c>
      <c r="E533" s="29" t="s">
        <v>3880</v>
      </c>
      <c r="F533" s="335"/>
      <c r="G533" s="335"/>
      <c r="H533" s="335"/>
      <c r="I533" s="335"/>
      <c r="J533" s="335"/>
      <c r="K533" s="335"/>
      <c r="L533" s="335"/>
      <c r="M533" s="82" t="s">
        <v>3880</v>
      </c>
      <c r="N533" s="57" t="s">
        <v>3880</v>
      </c>
      <c r="O533" s="30" t="s">
        <v>3880</v>
      </c>
      <c r="P533" s="29" t="s">
        <v>3880</v>
      </c>
      <c r="Q533" s="29"/>
      <c r="R533" s="134" t="s">
        <v>3512</v>
      </c>
      <c r="S533" s="104" t="s">
        <v>4808</v>
      </c>
      <c r="T533" s="403">
        <v>-8585.2000000000007</v>
      </c>
      <c r="U533" s="403">
        <v>-3714.75</v>
      </c>
      <c r="V533" s="123" t="s">
        <v>2</v>
      </c>
      <c r="W533" s="336"/>
      <c r="X533" s="123"/>
      <c r="Y533" s="337"/>
      <c r="Z533" s="87"/>
      <c r="AA533" s="88" t="s">
        <v>3880</v>
      </c>
      <c r="AB533" s="88"/>
      <c r="AC533" s="88"/>
      <c r="AD533" s="90"/>
      <c r="AE533" s="90"/>
      <c r="AF533" s="136"/>
      <c r="AG533" s="338"/>
      <c r="AH533" s="338"/>
      <c r="AI533" s="339"/>
      <c r="AJ533" s="339"/>
      <c r="AK533" s="91"/>
      <c r="AL533" s="92"/>
      <c r="AM533" s="93"/>
      <c r="AN533" s="340"/>
      <c r="AO533" s="341"/>
      <c r="AP533" s="336"/>
      <c r="AQ533" s="342"/>
      <c r="AR533" s="343"/>
      <c r="AS533" s="342"/>
      <c r="AT533" s="94"/>
      <c r="AU533" s="341"/>
      <c r="AV533" s="136"/>
      <c r="AW533" s="339"/>
      <c r="AY533" s="30" t="s">
        <v>3880</v>
      </c>
      <c r="AZ533" s="31" t="e">
        <f t="shared" si="8"/>
        <v>#VALUE!</v>
      </c>
    </row>
    <row r="534" spans="1:52" ht="12.75" customHeight="1">
      <c r="A534">
        <v>531</v>
      </c>
      <c r="B534" s="29" t="s">
        <v>2</v>
      </c>
      <c r="C534" s="134" t="s">
        <v>3712</v>
      </c>
      <c r="D534" s="29" t="s">
        <v>3880</v>
      </c>
      <c r="E534" s="29" t="s">
        <v>3880</v>
      </c>
      <c r="F534" s="335"/>
      <c r="G534" s="335"/>
      <c r="H534" s="335"/>
      <c r="I534" s="335"/>
      <c r="J534" s="335"/>
      <c r="K534" s="335"/>
      <c r="L534" s="335"/>
      <c r="M534" s="82" t="s">
        <v>3880</v>
      </c>
      <c r="N534" s="57" t="s">
        <v>3880</v>
      </c>
      <c r="O534" s="30" t="s">
        <v>3880</v>
      </c>
      <c r="P534" s="29" t="s">
        <v>3880</v>
      </c>
      <c r="Q534" s="29"/>
      <c r="R534" s="134" t="s">
        <v>3712</v>
      </c>
      <c r="S534" s="103" t="s">
        <v>4808</v>
      </c>
      <c r="T534" s="403">
        <v>-11160.76</v>
      </c>
      <c r="U534" s="403">
        <v>-2228.85</v>
      </c>
      <c r="V534" s="123" t="s">
        <v>2</v>
      </c>
      <c r="W534" s="336"/>
      <c r="X534" s="123"/>
      <c r="Y534" s="337"/>
      <c r="Z534" s="87"/>
      <c r="AA534" s="88" t="s">
        <v>3880</v>
      </c>
      <c r="AB534" s="88"/>
      <c r="AC534" s="88"/>
      <c r="AD534" s="90"/>
      <c r="AE534" s="90"/>
      <c r="AF534" s="136"/>
      <c r="AG534" s="338"/>
      <c r="AH534" s="338"/>
      <c r="AI534" s="339"/>
      <c r="AJ534" s="339"/>
      <c r="AK534" s="91"/>
      <c r="AL534" s="92"/>
      <c r="AM534" s="93"/>
      <c r="AN534" s="340"/>
      <c r="AO534" s="341"/>
      <c r="AP534" s="336"/>
      <c r="AQ534" s="342"/>
      <c r="AR534" s="343"/>
      <c r="AS534" s="342"/>
      <c r="AT534" s="94"/>
      <c r="AU534" s="341"/>
      <c r="AV534" s="136"/>
      <c r="AW534" s="339"/>
      <c r="AY534" s="30" t="s">
        <v>3880</v>
      </c>
      <c r="AZ534" s="31" t="e">
        <f t="shared" si="8"/>
        <v>#VALUE!</v>
      </c>
    </row>
    <row r="535" spans="1:52" ht="12.75" customHeight="1">
      <c r="A535">
        <v>532</v>
      </c>
      <c r="B535" s="29" t="s">
        <v>2</v>
      </c>
      <c r="C535" s="104" t="s">
        <v>4809</v>
      </c>
      <c r="D535" s="29" t="s">
        <v>3880</v>
      </c>
      <c r="E535" s="29" t="s">
        <v>3880</v>
      </c>
      <c r="F535" s="335"/>
      <c r="G535" s="335"/>
      <c r="H535" s="335"/>
      <c r="I535" s="335"/>
      <c r="J535" s="335"/>
      <c r="K535" s="335"/>
      <c r="L535" s="335"/>
      <c r="M535" s="82" t="s">
        <v>3880</v>
      </c>
      <c r="N535" s="57" t="s">
        <v>3880</v>
      </c>
      <c r="O535" s="30" t="s">
        <v>3880</v>
      </c>
      <c r="P535" s="29" t="s">
        <v>3880</v>
      </c>
      <c r="Q535" s="29"/>
      <c r="R535" s="104" t="s">
        <v>4809</v>
      </c>
      <c r="S535" s="103" t="s">
        <v>4808</v>
      </c>
      <c r="T535" s="403">
        <v>10302.24</v>
      </c>
      <c r="U535" s="403">
        <v>-1733.55</v>
      </c>
      <c r="V535" s="123" t="s">
        <v>2</v>
      </c>
      <c r="W535" s="336"/>
      <c r="X535" s="123"/>
      <c r="Y535" s="337"/>
      <c r="Z535" s="87"/>
      <c r="AA535" s="88"/>
      <c r="AB535" s="88"/>
      <c r="AC535" s="88"/>
      <c r="AD535" s="90"/>
      <c r="AE535" s="90"/>
      <c r="AF535" s="136"/>
      <c r="AG535" s="338"/>
      <c r="AH535" s="338"/>
      <c r="AI535" s="339"/>
      <c r="AJ535" s="339"/>
      <c r="AK535" s="91"/>
      <c r="AL535" s="92"/>
      <c r="AM535" s="93"/>
      <c r="AN535" s="340"/>
      <c r="AO535" s="341"/>
      <c r="AP535" s="336"/>
      <c r="AQ535" s="342"/>
      <c r="AR535" s="343"/>
      <c r="AS535" s="342"/>
      <c r="AT535" s="94"/>
      <c r="AU535" s="341"/>
      <c r="AV535" s="136"/>
      <c r="AW535" s="339"/>
      <c r="AY535" s="30" t="s">
        <v>3880</v>
      </c>
      <c r="AZ535" s="31" t="e">
        <f t="shared" si="8"/>
        <v>#VALUE!</v>
      </c>
    </row>
    <row r="536" spans="1:52" ht="12.75" customHeight="1">
      <c r="A536">
        <v>533</v>
      </c>
      <c r="B536" s="29" t="s">
        <v>2</v>
      </c>
      <c r="C536" s="134" t="s">
        <v>3648</v>
      </c>
      <c r="D536" s="29" t="s">
        <v>3880</v>
      </c>
      <c r="E536" s="29" t="s">
        <v>3880</v>
      </c>
      <c r="F536" s="335"/>
      <c r="G536" s="335"/>
      <c r="H536" s="335"/>
      <c r="I536" s="335"/>
      <c r="J536" s="335"/>
      <c r="K536" s="335"/>
      <c r="L536" s="335"/>
      <c r="M536" s="82" t="s">
        <v>3880</v>
      </c>
      <c r="N536" s="57" t="s">
        <v>3880</v>
      </c>
      <c r="O536" s="30" t="s">
        <v>3880</v>
      </c>
      <c r="P536" s="29" t="s">
        <v>3880</v>
      </c>
      <c r="Q536" s="29"/>
      <c r="R536" s="134" t="s">
        <v>3648</v>
      </c>
      <c r="S536" s="103" t="s">
        <v>4808</v>
      </c>
      <c r="T536" s="403">
        <v>-15065</v>
      </c>
      <c r="U536" s="403">
        <v>2500</v>
      </c>
      <c r="V536" s="123" t="s">
        <v>2</v>
      </c>
      <c r="W536" s="336"/>
      <c r="X536" s="123"/>
      <c r="Y536" s="337"/>
      <c r="Z536" s="87"/>
      <c r="AA536" s="88" t="s">
        <v>3880</v>
      </c>
      <c r="AB536" s="88"/>
      <c r="AC536" s="88"/>
      <c r="AD536" s="90"/>
      <c r="AE536" s="90"/>
      <c r="AF536" s="136"/>
      <c r="AG536" s="338"/>
      <c r="AH536" s="338"/>
      <c r="AI536" s="339"/>
      <c r="AJ536" s="339"/>
      <c r="AK536" s="91"/>
      <c r="AL536" s="92"/>
      <c r="AM536" s="93"/>
      <c r="AN536" s="340"/>
      <c r="AO536" s="341"/>
      <c r="AP536" s="336"/>
      <c r="AQ536" s="342"/>
      <c r="AR536" s="343"/>
      <c r="AS536" s="342"/>
      <c r="AT536" s="94"/>
      <c r="AU536" s="341"/>
      <c r="AV536" s="136"/>
      <c r="AW536" s="339"/>
      <c r="AY536" s="30" t="s">
        <v>3880</v>
      </c>
      <c r="AZ536" s="31" t="e">
        <f t="shared" si="8"/>
        <v>#VALUE!</v>
      </c>
    </row>
    <row r="537" spans="1:52" ht="12.75" customHeight="1">
      <c r="A537">
        <v>534</v>
      </c>
      <c r="B537" s="29" t="s">
        <v>2</v>
      </c>
      <c r="C537" s="134" t="s">
        <v>3645</v>
      </c>
      <c r="D537" s="29" t="s">
        <v>3880</v>
      </c>
      <c r="E537" s="29" t="s">
        <v>3880</v>
      </c>
      <c r="F537" s="335"/>
      <c r="G537" s="335"/>
      <c r="H537" s="335"/>
      <c r="I537" s="335"/>
      <c r="J537" s="335"/>
      <c r="K537" s="335"/>
      <c r="L537" s="335"/>
      <c r="M537" s="82" t="s">
        <v>3880</v>
      </c>
      <c r="N537" s="57" t="s">
        <v>3880</v>
      </c>
      <c r="O537" s="30" t="s">
        <v>3880</v>
      </c>
      <c r="P537" s="29" t="s">
        <v>3880</v>
      </c>
      <c r="Q537" s="29"/>
      <c r="R537" s="134" t="s">
        <v>3645</v>
      </c>
      <c r="S537" s="103" t="s">
        <v>4808</v>
      </c>
      <c r="T537" s="403">
        <v>-15895</v>
      </c>
      <c r="U537" s="403">
        <v>2500</v>
      </c>
      <c r="V537" s="123" t="s">
        <v>2</v>
      </c>
      <c r="W537" s="336"/>
      <c r="X537" s="123"/>
      <c r="Y537" s="337"/>
      <c r="Z537" s="87"/>
      <c r="AA537" s="88" t="s">
        <v>3880</v>
      </c>
      <c r="AB537" s="88"/>
      <c r="AC537" s="88"/>
      <c r="AD537" s="90"/>
      <c r="AE537" s="90"/>
      <c r="AF537" s="136"/>
      <c r="AG537" s="338"/>
      <c r="AH537" s="338"/>
      <c r="AI537" s="339"/>
      <c r="AJ537" s="339"/>
      <c r="AK537" s="91"/>
      <c r="AL537" s="92"/>
      <c r="AM537" s="93"/>
      <c r="AN537" s="340"/>
      <c r="AO537" s="341"/>
      <c r="AP537" s="336"/>
      <c r="AQ537" s="342"/>
      <c r="AR537" s="343"/>
      <c r="AS537" s="342"/>
      <c r="AT537" s="94"/>
      <c r="AU537" s="341"/>
      <c r="AV537" s="136"/>
      <c r="AW537" s="339"/>
      <c r="AY537" s="30" t="s">
        <v>3880</v>
      </c>
      <c r="AZ537" s="31" t="e">
        <f t="shared" si="8"/>
        <v>#VALUE!</v>
      </c>
    </row>
    <row r="538" spans="1:52" ht="12.75" customHeight="1">
      <c r="A538">
        <v>535</v>
      </c>
      <c r="B538" s="29" t="s">
        <v>2</v>
      </c>
      <c r="C538" s="134" t="s">
        <v>4810</v>
      </c>
      <c r="D538" s="29" t="s">
        <v>3880</v>
      </c>
      <c r="E538" s="29" t="s">
        <v>3880</v>
      </c>
      <c r="F538" s="335"/>
      <c r="G538" s="335"/>
      <c r="H538" s="335"/>
      <c r="I538" s="335"/>
      <c r="J538" s="335"/>
      <c r="K538" s="335"/>
      <c r="L538" s="335"/>
      <c r="M538" s="82" t="s">
        <v>3880</v>
      </c>
      <c r="N538" s="57" t="s">
        <v>3880</v>
      </c>
      <c r="O538" s="30" t="s">
        <v>3880</v>
      </c>
      <c r="P538" s="29" t="s">
        <v>3880</v>
      </c>
      <c r="Q538" s="29"/>
      <c r="R538" s="134" t="s">
        <v>4810</v>
      </c>
      <c r="S538" s="103" t="s">
        <v>4808</v>
      </c>
      <c r="T538" s="403">
        <v>12500</v>
      </c>
      <c r="U538" s="403">
        <v>-12895</v>
      </c>
      <c r="V538" s="123" t="s">
        <v>2</v>
      </c>
      <c r="W538" s="336"/>
      <c r="X538" s="123"/>
      <c r="Y538" s="337"/>
      <c r="Z538" s="87"/>
      <c r="AA538" s="88" t="s">
        <v>3880</v>
      </c>
      <c r="AB538" s="88"/>
      <c r="AC538" s="88"/>
      <c r="AD538" s="90"/>
      <c r="AE538" s="90"/>
      <c r="AF538" s="136"/>
      <c r="AG538" s="338"/>
      <c r="AH538" s="338"/>
      <c r="AI538" s="339"/>
      <c r="AJ538" s="339"/>
      <c r="AK538" s="91"/>
      <c r="AL538" s="92"/>
      <c r="AM538" s="93"/>
      <c r="AN538" s="340"/>
      <c r="AO538" s="341"/>
      <c r="AP538" s="336"/>
      <c r="AQ538" s="342"/>
      <c r="AR538" s="343"/>
      <c r="AS538" s="342"/>
      <c r="AT538" s="94"/>
      <c r="AU538" s="341"/>
      <c r="AV538" s="136"/>
      <c r="AW538" s="339"/>
      <c r="AY538" s="30" t="s">
        <v>3880</v>
      </c>
      <c r="AZ538" s="31" t="e">
        <f t="shared" si="8"/>
        <v>#VALUE!</v>
      </c>
    </row>
    <row r="539" spans="1:52" ht="12.75" customHeight="1">
      <c r="A539">
        <v>536</v>
      </c>
      <c r="B539" s="29" t="s">
        <v>2</v>
      </c>
      <c r="C539" s="134" t="s">
        <v>4811</v>
      </c>
      <c r="D539" s="29" t="s">
        <v>3880</v>
      </c>
      <c r="E539" s="29" t="s">
        <v>3880</v>
      </c>
      <c r="F539" s="335"/>
      <c r="G539" s="335"/>
      <c r="H539" s="335"/>
      <c r="I539" s="335"/>
      <c r="J539" s="335"/>
      <c r="K539" s="335"/>
      <c r="L539" s="335"/>
      <c r="M539" s="82" t="s">
        <v>3880</v>
      </c>
      <c r="N539" s="57" t="s">
        <v>3880</v>
      </c>
      <c r="O539" s="30" t="s">
        <v>3880</v>
      </c>
      <c r="P539" s="29" t="s">
        <v>3880</v>
      </c>
      <c r="Q539" s="29"/>
      <c r="R539" s="134" t="s">
        <v>4811</v>
      </c>
      <c r="S539" s="103" t="s">
        <v>4808</v>
      </c>
      <c r="T539" s="403">
        <v>12000</v>
      </c>
      <c r="U539" s="403">
        <v>-12480</v>
      </c>
      <c r="V539" s="123" t="s">
        <v>2</v>
      </c>
      <c r="W539" s="336"/>
      <c r="X539" s="123"/>
      <c r="Y539" s="337"/>
      <c r="Z539" s="87"/>
      <c r="AA539" s="88" t="s">
        <v>3880</v>
      </c>
      <c r="AB539" s="88"/>
      <c r="AC539" s="88"/>
      <c r="AD539" s="90"/>
      <c r="AE539" s="90"/>
      <c r="AF539" s="136"/>
      <c r="AG539" s="338"/>
      <c r="AH539" s="338"/>
      <c r="AI539" s="339"/>
      <c r="AJ539" s="339"/>
      <c r="AK539" s="91"/>
      <c r="AL539" s="92"/>
      <c r="AM539" s="93"/>
      <c r="AN539" s="340"/>
      <c r="AO539" s="341"/>
      <c r="AP539" s="336"/>
      <c r="AQ539" s="342"/>
      <c r="AR539" s="343"/>
      <c r="AS539" s="342"/>
      <c r="AT539" s="94"/>
      <c r="AU539" s="341"/>
      <c r="AV539" s="136"/>
      <c r="AW539" s="339"/>
      <c r="AY539" s="30" t="s">
        <v>3880</v>
      </c>
      <c r="AZ539" s="31" t="e">
        <f t="shared" si="8"/>
        <v>#VALUE!</v>
      </c>
    </row>
    <row r="540" spans="1:52" ht="12.75" customHeight="1">
      <c r="A540">
        <v>537</v>
      </c>
      <c r="B540" s="29" t="s">
        <v>2</v>
      </c>
      <c r="C540" s="134" t="s">
        <v>257</v>
      </c>
      <c r="D540" s="29" t="s">
        <v>3880</v>
      </c>
      <c r="E540" s="29" t="s">
        <v>3880</v>
      </c>
      <c r="F540" s="335"/>
      <c r="G540" s="335"/>
      <c r="H540" s="335"/>
      <c r="I540" s="335"/>
      <c r="J540" s="335"/>
      <c r="K540" s="335"/>
      <c r="L540" s="335"/>
      <c r="M540" s="82" t="s">
        <v>3880</v>
      </c>
      <c r="N540" s="57" t="s">
        <v>3880</v>
      </c>
      <c r="O540" s="30" t="s">
        <v>3880</v>
      </c>
      <c r="P540" s="29" t="s">
        <v>3880</v>
      </c>
      <c r="Q540" s="29"/>
      <c r="R540" s="134" t="s">
        <v>257</v>
      </c>
      <c r="S540" s="104" t="s">
        <v>4808</v>
      </c>
      <c r="T540" s="403">
        <v>9000</v>
      </c>
      <c r="U540" s="403">
        <v>-12480</v>
      </c>
      <c r="V540" s="123" t="s">
        <v>2</v>
      </c>
      <c r="W540" s="336"/>
      <c r="X540" s="123"/>
      <c r="Y540" s="337"/>
      <c r="Z540" s="87"/>
      <c r="AA540" s="88" t="s">
        <v>3880</v>
      </c>
      <c r="AB540" s="88"/>
      <c r="AC540" s="88"/>
      <c r="AD540" s="90"/>
      <c r="AE540" s="90"/>
      <c r="AF540" s="136"/>
      <c r="AG540" s="338"/>
      <c r="AH540" s="338"/>
      <c r="AI540" s="339"/>
      <c r="AJ540" s="339"/>
      <c r="AK540" s="91"/>
      <c r="AL540" s="92"/>
      <c r="AM540" s="93"/>
      <c r="AN540" s="340"/>
      <c r="AO540" s="341"/>
      <c r="AP540" s="336"/>
      <c r="AQ540" s="342"/>
      <c r="AR540" s="343"/>
      <c r="AS540" s="342"/>
      <c r="AT540" s="94"/>
      <c r="AU540" s="341"/>
      <c r="AV540" s="136"/>
      <c r="AW540" s="339"/>
      <c r="AY540" s="30" t="s">
        <v>3880</v>
      </c>
      <c r="AZ540" s="31" t="e">
        <f t="shared" si="8"/>
        <v>#VALUE!</v>
      </c>
    </row>
    <row r="541" spans="1:52" ht="12.75" customHeight="1">
      <c r="A541">
        <v>538</v>
      </c>
      <c r="B541" s="29" t="s">
        <v>2</v>
      </c>
      <c r="C541" s="134" t="s">
        <v>4812</v>
      </c>
      <c r="D541" s="29" t="s">
        <v>3880</v>
      </c>
      <c r="E541" s="29" t="s">
        <v>3880</v>
      </c>
      <c r="F541" s="335"/>
      <c r="G541" s="335"/>
      <c r="H541" s="335"/>
      <c r="I541" s="335"/>
      <c r="J541" s="335"/>
      <c r="K541" s="335"/>
      <c r="L541" s="335"/>
      <c r="M541" s="82" t="s">
        <v>3880</v>
      </c>
      <c r="N541" s="57" t="s">
        <v>3880</v>
      </c>
      <c r="O541" s="30" t="s">
        <v>3880</v>
      </c>
      <c r="P541" s="29" t="s">
        <v>3880</v>
      </c>
      <c r="Q541" s="29"/>
      <c r="R541" s="134" t="s">
        <v>4812</v>
      </c>
      <c r="S541" s="103" t="s">
        <v>4808</v>
      </c>
      <c r="T541" s="403">
        <v>14784.4</v>
      </c>
      <c r="U541" s="403">
        <v>-12580</v>
      </c>
      <c r="V541" s="123" t="s">
        <v>2</v>
      </c>
      <c r="W541" s="336"/>
      <c r="X541" s="123"/>
      <c r="Y541" s="337"/>
      <c r="Z541" s="87"/>
      <c r="AA541" s="88" t="s">
        <v>3880</v>
      </c>
      <c r="AB541" s="88"/>
      <c r="AC541" s="88"/>
      <c r="AD541" s="90"/>
      <c r="AE541" s="90"/>
      <c r="AF541" s="136"/>
      <c r="AG541" s="338"/>
      <c r="AH541" s="338"/>
      <c r="AI541" s="339"/>
      <c r="AJ541" s="339"/>
      <c r="AK541" s="91"/>
      <c r="AL541" s="92"/>
      <c r="AM541" s="93"/>
      <c r="AN541" s="340"/>
      <c r="AO541" s="341"/>
      <c r="AP541" s="336"/>
      <c r="AQ541" s="342"/>
      <c r="AR541" s="343"/>
      <c r="AS541" s="342"/>
      <c r="AT541" s="94"/>
      <c r="AU541" s="341"/>
      <c r="AV541" s="136"/>
      <c r="AW541" s="339"/>
      <c r="AY541" s="30" t="s">
        <v>3880</v>
      </c>
      <c r="AZ541" s="31" t="e">
        <f t="shared" si="8"/>
        <v>#VALUE!</v>
      </c>
    </row>
    <row r="542" spans="1:52" ht="12.75" customHeight="1">
      <c r="A542">
        <v>539</v>
      </c>
      <c r="B542" s="29" t="s">
        <v>2</v>
      </c>
      <c r="C542" s="134" t="s">
        <v>32</v>
      </c>
      <c r="D542" s="29" t="s">
        <v>3880</v>
      </c>
      <c r="E542" s="29" t="s">
        <v>3880</v>
      </c>
      <c r="F542" s="335"/>
      <c r="G542" s="335"/>
      <c r="H542" s="335"/>
      <c r="I542" s="335"/>
      <c r="J542" s="335"/>
      <c r="K542" s="335"/>
      <c r="L542" s="335"/>
      <c r="M542" s="82" t="s">
        <v>3880</v>
      </c>
      <c r="N542" s="57" t="s">
        <v>3880</v>
      </c>
      <c r="O542" s="30" t="s">
        <v>3880</v>
      </c>
      <c r="P542" s="29" t="s">
        <v>3880</v>
      </c>
      <c r="Q542" s="29"/>
      <c r="R542" s="134" t="s">
        <v>32</v>
      </c>
      <c r="S542" s="103" t="s">
        <v>4808</v>
      </c>
      <c r="T542" s="403">
        <v>14000</v>
      </c>
      <c r="U542" s="403">
        <v>-12580</v>
      </c>
      <c r="V542" s="123" t="s">
        <v>2</v>
      </c>
      <c r="W542" s="336"/>
      <c r="X542" s="123"/>
      <c r="Y542" s="337"/>
      <c r="Z542" s="87"/>
      <c r="AA542" s="88" t="s">
        <v>3880</v>
      </c>
      <c r="AB542" s="88"/>
      <c r="AC542" s="88"/>
      <c r="AD542" s="90"/>
      <c r="AE542" s="90"/>
      <c r="AF542" s="136"/>
      <c r="AG542" s="338"/>
      <c r="AH542" s="338"/>
      <c r="AI542" s="339"/>
      <c r="AJ542" s="339"/>
      <c r="AK542" s="91"/>
      <c r="AL542" s="92"/>
      <c r="AM542" s="93"/>
      <c r="AN542" s="340"/>
      <c r="AO542" s="341"/>
      <c r="AP542" s="336"/>
      <c r="AQ542" s="342"/>
      <c r="AR542" s="343"/>
      <c r="AS542" s="342"/>
      <c r="AT542" s="94"/>
      <c r="AU542" s="341"/>
      <c r="AV542" s="136"/>
      <c r="AW542" s="339"/>
      <c r="AY542" s="30" t="s">
        <v>3880</v>
      </c>
      <c r="AZ542" s="31" t="e">
        <f t="shared" si="8"/>
        <v>#VALUE!</v>
      </c>
    </row>
    <row r="543" spans="1:52" ht="12.75" customHeight="1">
      <c r="A543">
        <v>540</v>
      </c>
      <c r="B543" s="29" t="s">
        <v>2</v>
      </c>
      <c r="C543" s="134" t="s">
        <v>4813</v>
      </c>
      <c r="D543" s="29" t="s">
        <v>3880</v>
      </c>
      <c r="E543" s="29" t="s">
        <v>3880</v>
      </c>
      <c r="F543" s="335"/>
      <c r="G543" s="335"/>
      <c r="H543" s="335"/>
      <c r="I543" s="335"/>
      <c r="J543" s="335"/>
      <c r="K543" s="335"/>
      <c r="L543" s="335"/>
      <c r="M543" s="82" t="s">
        <v>3880</v>
      </c>
      <c r="N543" s="57" t="s">
        <v>3880</v>
      </c>
      <c r="O543" s="30" t="s">
        <v>3880</v>
      </c>
      <c r="P543" s="29" t="s">
        <v>3880</v>
      </c>
      <c r="Q543" s="29"/>
      <c r="R543" s="134" t="s">
        <v>4813</v>
      </c>
      <c r="S543" s="103" t="s">
        <v>4808</v>
      </c>
      <c r="T543" s="403">
        <v>-14000</v>
      </c>
      <c r="U543" s="403">
        <v>-12580</v>
      </c>
      <c r="V543" s="123" t="s">
        <v>2</v>
      </c>
      <c r="W543" s="336"/>
      <c r="X543" s="123"/>
      <c r="Y543" s="337"/>
      <c r="Z543" s="87"/>
      <c r="AA543" s="88" t="s">
        <v>3880</v>
      </c>
      <c r="AB543" s="88"/>
      <c r="AC543" s="88"/>
      <c r="AD543" s="90"/>
      <c r="AE543" s="90"/>
      <c r="AF543" s="136"/>
      <c r="AG543" s="338"/>
      <c r="AH543" s="338"/>
      <c r="AI543" s="339"/>
      <c r="AJ543" s="339"/>
      <c r="AK543" s="91"/>
      <c r="AL543" s="92"/>
      <c r="AM543" s="93"/>
      <c r="AN543" s="340"/>
      <c r="AO543" s="341"/>
      <c r="AP543" s="336"/>
      <c r="AQ543" s="342"/>
      <c r="AR543" s="343"/>
      <c r="AS543" s="342"/>
      <c r="AT543" s="94"/>
      <c r="AU543" s="341"/>
      <c r="AV543" s="136"/>
      <c r="AW543" s="339"/>
      <c r="AY543" s="30" t="s">
        <v>3880</v>
      </c>
      <c r="AZ543" s="31" t="e">
        <f t="shared" si="8"/>
        <v>#VALUE!</v>
      </c>
    </row>
    <row r="544" spans="1:52" ht="12.75" customHeight="1">
      <c r="A544">
        <v>541</v>
      </c>
      <c r="B544" s="29" t="s">
        <v>2</v>
      </c>
      <c r="C544" s="134" t="s">
        <v>4814</v>
      </c>
      <c r="D544" s="29" t="s">
        <v>3880</v>
      </c>
      <c r="E544" s="29" t="s">
        <v>3880</v>
      </c>
      <c r="F544" s="335"/>
      <c r="G544" s="335"/>
      <c r="H544" s="335"/>
      <c r="I544" s="335"/>
      <c r="J544" s="335"/>
      <c r="K544" s="335"/>
      <c r="L544" s="335"/>
      <c r="M544" s="82" t="s">
        <v>3880</v>
      </c>
      <c r="N544" s="57" t="s">
        <v>3880</v>
      </c>
      <c r="O544" s="30" t="s">
        <v>3880</v>
      </c>
      <c r="P544" s="29" t="s">
        <v>3880</v>
      </c>
      <c r="Q544" s="29"/>
      <c r="R544" s="134" t="s">
        <v>4814</v>
      </c>
      <c r="S544" s="103" t="s">
        <v>4808</v>
      </c>
      <c r="T544" s="403">
        <v>-14784.4</v>
      </c>
      <c r="U544" s="403">
        <v>-12580</v>
      </c>
      <c r="V544" s="123" t="s">
        <v>2</v>
      </c>
      <c r="W544" s="336"/>
      <c r="X544" s="123"/>
      <c r="Y544" s="337"/>
      <c r="Z544" s="87"/>
      <c r="AA544" s="88" t="s">
        <v>3880</v>
      </c>
      <c r="AB544" s="88"/>
      <c r="AC544" s="88"/>
      <c r="AD544" s="90"/>
      <c r="AE544" s="90"/>
      <c r="AF544" s="136"/>
      <c r="AG544" s="338"/>
      <c r="AH544" s="338"/>
      <c r="AI544" s="339"/>
      <c r="AJ544" s="339"/>
      <c r="AK544" s="91"/>
      <c r="AL544" s="92"/>
      <c r="AM544" s="93"/>
      <c r="AN544" s="340"/>
      <c r="AO544" s="341"/>
      <c r="AP544" s="336"/>
      <c r="AQ544" s="342"/>
      <c r="AR544" s="343"/>
      <c r="AS544" s="342"/>
      <c r="AT544" s="94"/>
      <c r="AU544" s="341"/>
      <c r="AV544" s="136"/>
      <c r="AW544" s="339"/>
      <c r="AY544" s="30" t="s">
        <v>3880</v>
      </c>
      <c r="AZ544" s="31" t="e">
        <f t="shared" si="8"/>
        <v>#VALUE!</v>
      </c>
    </row>
    <row r="545" spans="1:52" ht="12.75" customHeight="1">
      <c r="A545">
        <v>542</v>
      </c>
      <c r="B545" s="29" t="s">
        <v>2</v>
      </c>
      <c r="C545" s="134" t="s">
        <v>4815</v>
      </c>
      <c r="D545" s="29" t="s">
        <v>3880</v>
      </c>
      <c r="E545" s="29" t="s">
        <v>3880</v>
      </c>
      <c r="F545" s="335"/>
      <c r="G545" s="335"/>
      <c r="H545" s="335"/>
      <c r="I545" s="335"/>
      <c r="J545" s="335"/>
      <c r="K545" s="335"/>
      <c r="L545" s="335"/>
      <c r="M545" s="82" t="s">
        <v>3880</v>
      </c>
      <c r="N545" s="57" t="s">
        <v>3880</v>
      </c>
      <c r="O545" s="30" t="s">
        <v>3880</v>
      </c>
      <c r="P545" s="29" t="s">
        <v>3880</v>
      </c>
      <c r="Q545" s="29"/>
      <c r="R545" s="134" t="s">
        <v>4815</v>
      </c>
      <c r="S545" s="103" t="s">
        <v>4808</v>
      </c>
      <c r="T545" s="403">
        <v>13000</v>
      </c>
      <c r="U545" s="403">
        <v>-12480</v>
      </c>
      <c r="V545" s="123" t="s">
        <v>2</v>
      </c>
      <c r="W545" s="336"/>
      <c r="X545" s="123"/>
      <c r="Y545" s="337"/>
      <c r="Z545" s="87"/>
      <c r="AA545" s="88" t="s">
        <v>3880</v>
      </c>
      <c r="AB545" s="88"/>
      <c r="AC545" s="88"/>
      <c r="AD545" s="90"/>
      <c r="AE545" s="90"/>
      <c r="AF545" s="136"/>
      <c r="AG545" s="338"/>
      <c r="AH545" s="338"/>
      <c r="AI545" s="339"/>
      <c r="AJ545" s="339"/>
      <c r="AK545" s="91"/>
      <c r="AL545" s="92"/>
      <c r="AM545" s="93"/>
      <c r="AN545" s="340"/>
      <c r="AO545" s="341"/>
      <c r="AP545" s="336"/>
      <c r="AQ545" s="342"/>
      <c r="AR545" s="343"/>
      <c r="AS545" s="342"/>
      <c r="AT545" s="94"/>
      <c r="AU545" s="341"/>
      <c r="AV545" s="136"/>
      <c r="AW545" s="339"/>
      <c r="AY545" s="30" t="s">
        <v>3880</v>
      </c>
      <c r="AZ545" s="31" t="e">
        <f t="shared" si="8"/>
        <v>#VALUE!</v>
      </c>
    </row>
    <row r="546" spans="1:52" ht="12.75" customHeight="1">
      <c r="A546">
        <v>543</v>
      </c>
      <c r="B546" s="29" t="s">
        <v>2</v>
      </c>
      <c r="C546" s="134" t="s">
        <v>4816</v>
      </c>
      <c r="D546" s="29" t="s">
        <v>3880</v>
      </c>
      <c r="E546" s="29" t="s">
        <v>3880</v>
      </c>
      <c r="F546" s="335"/>
      <c r="G546" s="335"/>
      <c r="H546" s="335"/>
      <c r="I546" s="335"/>
      <c r="J546" s="335"/>
      <c r="K546" s="335"/>
      <c r="L546" s="335"/>
      <c r="M546" s="82" t="s">
        <v>3880</v>
      </c>
      <c r="N546" s="57" t="s">
        <v>3880</v>
      </c>
      <c r="O546" s="30" t="s">
        <v>3880</v>
      </c>
      <c r="P546" s="29" t="s">
        <v>3880</v>
      </c>
      <c r="Q546" s="29"/>
      <c r="R546" s="134" t="s">
        <v>4816</v>
      </c>
      <c r="S546" s="104" t="s">
        <v>4808</v>
      </c>
      <c r="T546" s="403">
        <v>12500</v>
      </c>
      <c r="U546" s="403">
        <v>-12065</v>
      </c>
      <c r="V546" s="123" t="s">
        <v>2</v>
      </c>
      <c r="W546" s="336"/>
      <c r="X546" s="123"/>
      <c r="Y546" s="337"/>
      <c r="Z546" s="87"/>
      <c r="AA546" s="88" t="s">
        <v>3880</v>
      </c>
      <c r="AB546" s="88"/>
      <c r="AC546" s="98"/>
      <c r="AD546" s="90"/>
      <c r="AE546" s="90"/>
      <c r="AF546" s="136"/>
      <c r="AG546" s="338"/>
      <c r="AH546" s="338"/>
      <c r="AI546" s="339"/>
      <c r="AJ546" s="339"/>
      <c r="AK546" s="91"/>
      <c r="AL546" s="92"/>
      <c r="AM546" s="93"/>
      <c r="AN546" s="340"/>
      <c r="AO546" s="341"/>
      <c r="AP546" s="336"/>
      <c r="AQ546" s="342"/>
      <c r="AR546" s="343"/>
      <c r="AS546" s="342"/>
      <c r="AT546" s="94"/>
      <c r="AU546" s="341"/>
      <c r="AV546" s="136"/>
      <c r="AW546" s="339"/>
      <c r="AY546" s="30" t="s">
        <v>3880</v>
      </c>
      <c r="AZ546" s="31" t="e">
        <f t="shared" si="8"/>
        <v>#VALUE!</v>
      </c>
    </row>
    <row r="547" spans="1:52" ht="12.75" customHeight="1">
      <c r="A547">
        <v>544</v>
      </c>
      <c r="B547" s="29" t="s">
        <v>2</v>
      </c>
      <c r="C547" s="134" t="s">
        <v>4817</v>
      </c>
      <c r="D547" s="29" t="s">
        <v>3880</v>
      </c>
      <c r="E547" s="29" t="s">
        <v>3880</v>
      </c>
      <c r="F547" s="335"/>
      <c r="G547" s="335"/>
      <c r="H547" s="335"/>
      <c r="I547" s="335"/>
      <c r="J547" s="335"/>
      <c r="K547" s="335"/>
      <c r="L547" s="335"/>
      <c r="M547" s="82" t="s">
        <v>3880</v>
      </c>
      <c r="N547" s="57" t="s">
        <v>3880</v>
      </c>
      <c r="O547" s="30" t="s">
        <v>3880</v>
      </c>
      <c r="P547" s="29" t="s">
        <v>3880</v>
      </c>
      <c r="Q547" s="29"/>
      <c r="R547" s="134" t="s">
        <v>4817</v>
      </c>
      <c r="S547" s="103" t="s">
        <v>4808</v>
      </c>
      <c r="T547" s="403">
        <v>13500</v>
      </c>
      <c r="U547" s="403">
        <v>-12065</v>
      </c>
      <c r="V547" s="123" t="s">
        <v>2</v>
      </c>
      <c r="W547" s="336"/>
      <c r="X547" s="123"/>
      <c r="Y547" s="337"/>
      <c r="Z547" s="87"/>
      <c r="AA547" s="88" t="s">
        <v>3880</v>
      </c>
      <c r="AB547" s="88"/>
      <c r="AC547" s="88"/>
      <c r="AD547" s="90"/>
      <c r="AE547" s="90"/>
      <c r="AF547" s="136"/>
      <c r="AG547" s="338"/>
      <c r="AH547" s="338"/>
      <c r="AI547" s="339"/>
      <c r="AJ547" s="339"/>
      <c r="AK547" s="91"/>
      <c r="AL547" s="92"/>
      <c r="AM547" s="93"/>
      <c r="AN547" s="340"/>
      <c r="AO547" s="341"/>
      <c r="AP547" s="336"/>
      <c r="AQ547" s="342"/>
      <c r="AR547" s="343"/>
      <c r="AS547" s="342"/>
      <c r="AT547" s="94"/>
      <c r="AU547" s="341"/>
      <c r="AV547" s="136"/>
      <c r="AW547" s="339"/>
      <c r="AY547" s="30" t="s">
        <v>3880</v>
      </c>
      <c r="AZ547" s="31" t="e">
        <f t="shared" si="8"/>
        <v>#VALUE!</v>
      </c>
    </row>
    <row r="548" spans="1:52" ht="12.75" customHeight="1">
      <c r="A548">
        <v>545</v>
      </c>
      <c r="B548" s="29" t="s">
        <v>2</v>
      </c>
      <c r="C548" s="134" t="s">
        <v>267</v>
      </c>
      <c r="D548" s="29" t="s">
        <v>3880</v>
      </c>
      <c r="E548" s="29" t="s">
        <v>3880</v>
      </c>
      <c r="F548" s="335"/>
      <c r="G548" s="335"/>
      <c r="H548" s="335"/>
      <c r="I548" s="335"/>
      <c r="J548" s="335"/>
      <c r="K548" s="335"/>
      <c r="L548" s="335"/>
      <c r="M548" s="82" t="s">
        <v>3880</v>
      </c>
      <c r="N548" s="57" t="s">
        <v>3880</v>
      </c>
      <c r="O548" s="30" t="s">
        <v>3880</v>
      </c>
      <c r="P548" s="29" t="s">
        <v>3880</v>
      </c>
      <c r="Q548" s="29"/>
      <c r="R548" s="134" t="s">
        <v>267</v>
      </c>
      <c r="S548" s="104" t="s">
        <v>4808</v>
      </c>
      <c r="T548" s="403">
        <v>9000</v>
      </c>
      <c r="U548" s="403">
        <v>-11650</v>
      </c>
      <c r="V548" s="123" t="s">
        <v>2</v>
      </c>
      <c r="W548" s="336"/>
      <c r="X548" s="123"/>
      <c r="Y548" s="337"/>
      <c r="Z548" s="87"/>
      <c r="AA548" s="88" t="s">
        <v>3880</v>
      </c>
      <c r="AB548" s="88"/>
      <c r="AC548" s="88"/>
      <c r="AD548" s="90"/>
      <c r="AE548" s="90"/>
      <c r="AF548" s="136"/>
      <c r="AG548" s="338"/>
      <c r="AH548" s="338"/>
      <c r="AI548" s="339"/>
      <c r="AJ548" s="339"/>
      <c r="AK548" s="91"/>
      <c r="AL548" s="92"/>
      <c r="AM548" s="93"/>
      <c r="AN548" s="340"/>
      <c r="AO548" s="341"/>
      <c r="AP548" s="336"/>
      <c r="AQ548" s="342"/>
      <c r="AR548" s="343"/>
      <c r="AS548" s="342"/>
      <c r="AT548" s="94"/>
      <c r="AU548" s="341"/>
      <c r="AV548" s="136"/>
      <c r="AW548" s="339"/>
      <c r="AY548" s="30" t="s">
        <v>3880</v>
      </c>
      <c r="AZ548" s="31" t="e">
        <f t="shared" si="8"/>
        <v>#VALUE!</v>
      </c>
    </row>
    <row r="549" spans="1:52" ht="12.75" customHeight="1">
      <c r="A549">
        <v>546</v>
      </c>
      <c r="B549" s="29" t="s">
        <v>2</v>
      </c>
      <c r="C549" s="134" t="s">
        <v>4818</v>
      </c>
      <c r="D549" s="29" t="s">
        <v>3880</v>
      </c>
      <c r="E549" s="29" t="s">
        <v>3880</v>
      </c>
      <c r="F549" s="335"/>
      <c r="G549" s="335"/>
      <c r="H549" s="335"/>
      <c r="I549" s="335"/>
      <c r="J549" s="335"/>
      <c r="K549" s="335"/>
      <c r="L549" s="335"/>
      <c r="M549" s="82" t="s">
        <v>3880</v>
      </c>
      <c r="N549" s="57" t="s">
        <v>3880</v>
      </c>
      <c r="O549" s="30" t="s">
        <v>3880</v>
      </c>
      <c r="P549" s="29" t="s">
        <v>3880</v>
      </c>
      <c r="Q549" s="29"/>
      <c r="R549" s="134" t="s">
        <v>4818</v>
      </c>
      <c r="S549" s="103" t="s">
        <v>4808</v>
      </c>
      <c r="T549" s="403">
        <v>-13200</v>
      </c>
      <c r="U549" s="403">
        <v>-11025</v>
      </c>
      <c r="V549" s="123" t="s">
        <v>2</v>
      </c>
      <c r="W549" s="336"/>
      <c r="X549" s="123"/>
      <c r="Y549" s="337"/>
      <c r="Z549" s="87"/>
      <c r="AA549" s="88" t="s">
        <v>3880</v>
      </c>
      <c r="AB549" s="88"/>
      <c r="AC549" s="88"/>
      <c r="AD549" s="90"/>
      <c r="AE549" s="90"/>
      <c r="AF549" s="136"/>
      <c r="AG549" s="338"/>
      <c r="AH549" s="338"/>
      <c r="AI549" s="339"/>
      <c r="AJ549" s="339"/>
      <c r="AK549" s="91"/>
      <c r="AL549" s="92"/>
      <c r="AM549" s="93"/>
      <c r="AN549" s="340"/>
      <c r="AO549" s="341"/>
      <c r="AP549" s="336"/>
      <c r="AQ549" s="342"/>
      <c r="AR549" s="343"/>
      <c r="AS549" s="342"/>
      <c r="AT549" s="94"/>
      <c r="AU549" s="341"/>
      <c r="AV549" s="136"/>
      <c r="AW549" s="339"/>
      <c r="AY549" s="30" t="s">
        <v>3880</v>
      </c>
      <c r="AZ549" s="31" t="e">
        <f t="shared" si="8"/>
        <v>#VALUE!</v>
      </c>
    </row>
    <row r="550" spans="1:52" ht="12.75" customHeight="1">
      <c r="A550">
        <v>547</v>
      </c>
      <c r="B550" s="29" t="s">
        <v>2</v>
      </c>
      <c r="C550" s="134" t="s">
        <v>3557</v>
      </c>
      <c r="D550" s="29" t="s">
        <v>3880</v>
      </c>
      <c r="E550" s="29" t="s">
        <v>3880</v>
      </c>
      <c r="F550" s="335"/>
      <c r="G550" s="335"/>
      <c r="H550" s="335"/>
      <c r="I550" s="335"/>
      <c r="J550" s="335"/>
      <c r="K550" s="335"/>
      <c r="L550" s="335"/>
      <c r="M550" s="82" t="s">
        <v>3880</v>
      </c>
      <c r="N550" s="57" t="s">
        <v>3880</v>
      </c>
      <c r="O550" s="30" t="s">
        <v>3880</v>
      </c>
      <c r="P550" s="29" t="s">
        <v>3880</v>
      </c>
      <c r="Q550" s="29"/>
      <c r="R550" s="134" t="s">
        <v>3557</v>
      </c>
      <c r="S550" s="103" t="s">
        <v>4808</v>
      </c>
      <c r="T550" s="403">
        <v>-14851.5</v>
      </c>
      <c r="U550" s="403">
        <v>-11386.15</v>
      </c>
      <c r="V550" s="123" t="s">
        <v>2</v>
      </c>
      <c r="W550" s="336"/>
      <c r="X550" s="123"/>
      <c r="Y550" s="337"/>
      <c r="Z550" s="87"/>
      <c r="AA550" s="88" t="s">
        <v>3880</v>
      </c>
      <c r="AB550" s="88"/>
      <c r="AC550" s="88"/>
      <c r="AD550" s="90"/>
      <c r="AE550" s="90"/>
      <c r="AF550" s="136"/>
      <c r="AG550" s="338"/>
      <c r="AH550" s="338"/>
      <c r="AI550" s="339"/>
      <c r="AJ550" s="339"/>
      <c r="AK550" s="91"/>
      <c r="AL550" s="92"/>
      <c r="AM550" s="93"/>
      <c r="AN550" s="340"/>
      <c r="AO550" s="341"/>
      <c r="AP550" s="336"/>
      <c r="AQ550" s="342"/>
      <c r="AR550" s="343"/>
      <c r="AS550" s="342"/>
      <c r="AT550" s="94"/>
      <c r="AU550" s="341"/>
      <c r="AV550" s="136"/>
      <c r="AW550" s="339"/>
      <c r="AY550" s="30" t="s">
        <v>3880</v>
      </c>
      <c r="AZ550" s="31" t="e">
        <f t="shared" si="8"/>
        <v>#VALUE!</v>
      </c>
    </row>
    <row r="551" spans="1:52" ht="12.75" customHeight="1">
      <c r="A551">
        <v>548</v>
      </c>
      <c r="B551" s="29" t="s">
        <v>2</v>
      </c>
      <c r="C551" s="134" t="s">
        <v>4819</v>
      </c>
      <c r="D551" s="29" t="s">
        <v>3880</v>
      </c>
      <c r="E551" s="29" t="s">
        <v>3880</v>
      </c>
      <c r="F551" s="335"/>
      <c r="G551" s="335"/>
      <c r="H551" s="335"/>
      <c r="I551" s="335"/>
      <c r="J551" s="335"/>
      <c r="K551" s="335"/>
      <c r="L551" s="335"/>
      <c r="M551" s="82" t="s">
        <v>3880</v>
      </c>
      <c r="N551" s="57" t="s">
        <v>3880</v>
      </c>
      <c r="O551" s="30" t="s">
        <v>3880</v>
      </c>
      <c r="P551" s="29" t="s">
        <v>3880</v>
      </c>
      <c r="Q551" s="29"/>
      <c r="R551" s="134" t="s">
        <v>4819</v>
      </c>
      <c r="S551" s="103" t="s">
        <v>4808</v>
      </c>
      <c r="T551" s="403">
        <v>13600</v>
      </c>
      <c r="U551" s="403">
        <v>-11285</v>
      </c>
      <c r="V551" s="123" t="s">
        <v>2</v>
      </c>
      <c r="W551" s="336"/>
      <c r="X551" s="123"/>
      <c r="Y551" s="337"/>
      <c r="Z551" s="87"/>
      <c r="AA551" s="88" t="s">
        <v>3880</v>
      </c>
      <c r="AB551" s="88"/>
      <c r="AC551" s="88"/>
      <c r="AD551" s="90"/>
      <c r="AE551" s="90"/>
      <c r="AF551" s="136"/>
      <c r="AG551" s="338"/>
      <c r="AH551" s="338"/>
      <c r="AI551" s="339"/>
      <c r="AJ551" s="339"/>
      <c r="AK551" s="91"/>
      <c r="AL551" s="92"/>
      <c r="AM551" s="93"/>
      <c r="AN551" s="340"/>
      <c r="AO551" s="341"/>
      <c r="AP551" s="336"/>
      <c r="AQ551" s="342"/>
      <c r="AR551" s="343"/>
      <c r="AS551" s="342"/>
      <c r="AT551" s="94"/>
      <c r="AU551" s="341"/>
      <c r="AV551" s="136"/>
      <c r="AW551" s="339"/>
      <c r="AY551" s="30" t="s">
        <v>3880</v>
      </c>
      <c r="AZ551" s="31" t="e">
        <f t="shared" si="8"/>
        <v>#VALUE!</v>
      </c>
    </row>
    <row r="552" spans="1:52" ht="12.75" customHeight="1">
      <c r="A552">
        <v>549</v>
      </c>
      <c r="B552" s="29" t="s">
        <v>2</v>
      </c>
      <c r="C552" s="134" t="s">
        <v>15</v>
      </c>
      <c r="D552" s="29" t="s">
        <v>3880</v>
      </c>
      <c r="E552" s="29" t="s">
        <v>3880</v>
      </c>
      <c r="F552" s="335"/>
      <c r="G552" s="335"/>
      <c r="H552" s="335"/>
      <c r="I552" s="335"/>
      <c r="J552" s="335"/>
      <c r="K552" s="335"/>
      <c r="L552" s="335"/>
      <c r="M552" s="82" t="s">
        <v>3880</v>
      </c>
      <c r="N552" s="57" t="s">
        <v>3880</v>
      </c>
      <c r="O552" s="30" t="s">
        <v>3880</v>
      </c>
      <c r="P552" s="29" t="s">
        <v>3880</v>
      </c>
      <c r="Q552" s="29"/>
      <c r="R552" s="134" t="s">
        <v>15</v>
      </c>
      <c r="S552" s="103" t="s">
        <v>4808</v>
      </c>
      <c r="T552" s="403">
        <v>0</v>
      </c>
      <c r="U552" s="403">
        <v>-7677.15</v>
      </c>
      <c r="V552" s="123" t="s">
        <v>2</v>
      </c>
      <c r="W552" s="336"/>
      <c r="X552" s="123"/>
      <c r="Y552" s="337"/>
      <c r="Z552" s="87"/>
      <c r="AA552" s="88" t="s">
        <v>3880</v>
      </c>
      <c r="AB552" s="88"/>
      <c r="AC552" s="88"/>
      <c r="AD552" s="90"/>
      <c r="AE552" s="90"/>
      <c r="AF552" s="136"/>
      <c r="AG552" s="338"/>
      <c r="AH552" s="338"/>
      <c r="AI552" s="339"/>
      <c r="AJ552" s="339"/>
      <c r="AK552" s="91"/>
      <c r="AL552" s="92"/>
      <c r="AM552" s="93"/>
      <c r="AN552" s="340"/>
      <c r="AO552" s="341"/>
      <c r="AP552" s="336"/>
      <c r="AQ552" s="342"/>
      <c r="AR552" s="343"/>
      <c r="AS552" s="342"/>
      <c r="AT552" s="94"/>
      <c r="AU552" s="341"/>
      <c r="AV552" s="136"/>
      <c r="AW552" s="339"/>
      <c r="AY552" s="30" t="s">
        <v>3880</v>
      </c>
      <c r="AZ552" s="31" t="e">
        <f t="shared" si="8"/>
        <v>#VALUE!</v>
      </c>
    </row>
    <row r="553" spans="1:52" ht="12.75" customHeight="1">
      <c r="A553">
        <v>550</v>
      </c>
      <c r="B553" s="29" t="s">
        <v>2</v>
      </c>
      <c r="C553" s="134" t="s">
        <v>4820</v>
      </c>
      <c r="D553" s="29" t="s">
        <v>3880</v>
      </c>
      <c r="E553" s="29" t="s">
        <v>3880</v>
      </c>
      <c r="F553" s="335"/>
      <c r="G553" s="335"/>
      <c r="H553" s="335"/>
      <c r="I553" s="335"/>
      <c r="J553" s="335"/>
      <c r="K553" s="335"/>
      <c r="L553" s="335"/>
      <c r="M553" s="82" t="s">
        <v>3880</v>
      </c>
      <c r="N553" s="57" t="s">
        <v>3880</v>
      </c>
      <c r="O553" s="30" t="s">
        <v>3880</v>
      </c>
      <c r="P553" s="29" t="s">
        <v>3880</v>
      </c>
      <c r="Q553" s="29"/>
      <c r="R553" s="134" t="s">
        <v>4820</v>
      </c>
      <c r="S553" s="103" t="s">
        <v>4808</v>
      </c>
      <c r="T553" s="403">
        <v>-1717.04</v>
      </c>
      <c r="U553" s="403">
        <v>-7677.15</v>
      </c>
      <c r="V553" s="123" t="s">
        <v>2</v>
      </c>
      <c r="W553" s="336"/>
      <c r="X553" s="123"/>
      <c r="Y553" s="337"/>
      <c r="Z553" s="87"/>
      <c r="AA553" s="88" t="s">
        <v>3880</v>
      </c>
      <c r="AB553" s="88"/>
      <c r="AC553" s="88"/>
      <c r="AD553" s="90"/>
      <c r="AE553" s="90"/>
      <c r="AF553" s="136"/>
      <c r="AG553" s="338"/>
      <c r="AH553" s="338"/>
      <c r="AI553" s="339"/>
      <c r="AJ553" s="339"/>
      <c r="AK553" s="91"/>
      <c r="AL553" s="92"/>
      <c r="AM553" s="93"/>
      <c r="AN553" s="340"/>
      <c r="AO553" s="341"/>
      <c r="AP553" s="336"/>
      <c r="AQ553" s="342"/>
      <c r="AR553" s="343"/>
      <c r="AS553" s="342"/>
      <c r="AT553" s="94"/>
      <c r="AU553" s="341"/>
      <c r="AV553" s="136"/>
      <c r="AW553" s="339"/>
      <c r="AY553" s="30" t="s">
        <v>3880</v>
      </c>
      <c r="AZ553" s="31" t="e">
        <f t="shared" si="8"/>
        <v>#VALUE!</v>
      </c>
    </row>
    <row r="554" spans="1:52" ht="12.75" customHeight="1">
      <c r="A554">
        <v>551</v>
      </c>
      <c r="B554" s="29" t="s">
        <v>2</v>
      </c>
      <c r="C554" s="134" t="s">
        <v>4821</v>
      </c>
      <c r="D554" s="29" t="s">
        <v>3880</v>
      </c>
      <c r="E554" s="29" t="s">
        <v>3880</v>
      </c>
      <c r="F554" s="335"/>
      <c r="G554" s="335"/>
      <c r="H554" s="335"/>
      <c r="I554" s="335"/>
      <c r="J554" s="335"/>
      <c r="K554" s="335"/>
      <c r="L554" s="335"/>
      <c r="M554" s="82" t="s">
        <v>3880</v>
      </c>
      <c r="N554" s="57" t="s">
        <v>3880</v>
      </c>
      <c r="O554" s="30" t="s">
        <v>3880</v>
      </c>
      <c r="P554" s="29" t="s">
        <v>3880</v>
      </c>
      <c r="Q554" s="29"/>
      <c r="R554" s="134" t="s">
        <v>4821</v>
      </c>
      <c r="S554" s="103" t="s">
        <v>4808</v>
      </c>
      <c r="T554" s="403">
        <v>-3434.08</v>
      </c>
      <c r="U554" s="403">
        <v>-7677.15</v>
      </c>
      <c r="V554" s="123" t="s">
        <v>2</v>
      </c>
      <c r="W554" s="336"/>
      <c r="X554" s="123"/>
      <c r="Y554" s="337"/>
      <c r="Z554" s="87"/>
      <c r="AA554" s="88" t="s">
        <v>3880</v>
      </c>
      <c r="AB554" s="88"/>
      <c r="AC554" s="88"/>
      <c r="AD554" s="90"/>
      <c r="AE554" s="90"/>
      <c r="AF554" s="136"/>
      <c r="AG554" s="338"/>
      <c r="AH554" s="338"/>
      <c r="AI554" s="339"/>
      <c r="AJ554" s="339"/>
      <c r="AK554" s="91"/>
      <c r="AL554" s="92"/>
      <c r="AM554" s="93"/>
      <c r="AN554" s="340"/>
      <c r="AO554" s="341"/>
      <c r="AP554" s="336"/>
      <c r="AQ554" s="342"/>
      <c r="AR554" s="343"/>
      <c r="AS554" s="342"/>
      <c r="AT554" s="94"/>
      <c r="AU554" s="341"/>
      <c r="AV554" s="136"/>
      <c r="AW554" s="339"/>
      <c r="AY554" s="30" t="s">
        <v>3880</v>
      </c>
      <c r="AZ554" s="31" t="e">
        <f t="shared" si="8"/>
        <v>#VALUE!</v>
      </c>
    </row>
    <row r="555" spans="1:52" ht="12.75" customHeight="1">
      <c r="A555">
        <v>552</v>
      </c>
      <c r="B555" s="29" t="s">
        <v>2</v>
      </c>
      <c r="C555" s="134" t="s">
        <v>4822</v>
      </c>
      <c r="D555" s="29" t="s">
        <v>3880</v>
      </c>
      <c r="E555" s="29" t="s">
        <v>3880</v>
      </c>
      <c r="F555" s="335"/>
      <c r="G555" s="335"/>
      <c r="H555" s="335"/>
      <c r="I555" s="335"/>
      <c r="J555" s="335"/>
      <c r="K555" s="335"/>
      <c r="L555" s="335"/>
      <c r="M555" s="82" t="s">
        <v>3880</v>
      </c>
      <c r="N555" s="57" t="s">
        <v>3880</v>
      </c>
      <c r="O555" s="30" t="s">
        <v>3880</v>
      </c>
      <c r="P555" s="29" t="s">
        <v>3880</v>
      </c>
      <c r="Q555" s="29"/>
      <c r="R555" s="134" t="s">
        <v>4822</v>
      </c>
      <c r="S555" s="103" t="s">
        <v>4808</v>
      </c>
      <c r="T555" s="403">
        <v>-5151.12</v>
      </c>
      <c r="U555" s="403">
        <v>-7677.15</v>
      </c>
      <c r="V555" s="123" t="s">
        <v>2</v>
      </c>
      <c r="W555" s="336"/>
      <c r="X555" s="123"/>
      <c r="Y555" s="337"/>
      <c r="Z555" s="87"/>
      <c r="AA555" s="88" t="s">
        <v>3880</v>
      </c>
      <c r="AB555" s="88"/>
      <c r="AC555" s="88"/>
      <c r="AD555" s="90"/>
      <c r="AE555" s="90"/>
      <c r="AF555" s="136"/>
      <c r="AG555" s="338"/>
      <c r="AH555" s="338"/>
      <c r="AI555" s="339"/>
      <c r="AJ555" s="339"/>
      <c r="AK555" s="91"/>
      <c r="AL555" s="92"/>
      <c r="AM555" s="93"/>
      <c r="AN555" s="340"/>
      <c r="AO555" s="341"/>
      <c r="AP555" s="336"/>
      <c r="AQ555" s="342"/>
      <c r="AR555" s="343"/>
      <c r="AS555" s="342"/>
      <c r="AT555" s="94"/>
      <c r="AU555" s="341"/>
      <c r="AV555" s="136"/>
      <c r="AW555" s="339"/>
      <c r="AY555" s="30" t="s">
        <v>3880</v>
      </c>
      <c r="AZ555" s="31" t="e">
        <f t="shared" si="8"/>
        <v>#VALUE!</v>
      </c>
    </row>
    <row r="556" spans="1:52" ht="12.75" customHeight="1">
      <c r="A556">
        <v>553</v>
      </c>
      <c r="B556" s="29" t="s">
        <v>2</v>
      </c>
      <c r="C556" s="134" t="s">
        <v>10</v>
      </c>
      <c r="D556" s="29" t="s">
        <v>3880</v>
      </c>
      <c r="E556" s="29" t="s">
        <v>3880</v>
      </c>
      <c r="F556" s="335"/>
      <c r="G556" s="335"/>
      <c r="H556" s="335"/>
      <c r="I556" s="335"/>
      <c r="J556" s="335"/>
      <c r="K556" s="335"/>
      <c r="L556" s="335"/>
      <c r="M556" s="82" t="s">
        <v>3880</v>
      </c>
      <c r="N556" s="57" t="s">
        <v>3880</v>
      </c>
      <c r="O556" s="30" t="s">
        <v>3880</v>
      </c>
      <c r="P556" s="29" t="s">
        <v>3880</v>
      </c>
      <c r="Q556" s="29"/>
      <c r="R556" s="134" t="s">
        <v>10</v>
      </c>
      <c r="S556" s="103" t="s">
        <v>4808</v>
      </c>
      <c r="T556" s="403">
        <v>12019.28</v>
      </c>
      <c r="U556" s="403">
        <v>-5695.95</v>
      </c>
      <c r="V556" s="123" t="s">
        <v>2</v>
      </c>
      <c r="W556" s="336"/>
      <c r="X556" s="123"/>
      <c r="Y556" s="337"/>
      <c r="Z556" s="87"/>
      <c r="AA556" s="88" t="s">
        <v>3880</v>
      </c>
      <c r="AB556" s="88"/>
      <c r="AC556" s="88"/>
      <c r="AD556" s="90"/>
      <c r="AE556" s="90"/>
      <c r="AF556" s="136"/>
      <c r="AG556" s="338"/>
      <c r="AH556" s="338"/>
      <c r="AI556" s="339"/>
      <c r="AJ556" s="339"/>
      <c r="AK556" s="91"/>
      <c r="AL556" s="92"/>
      <c r="AM556" s="93"/>
      <c r="AN556" s="340"/>
      <c r="AO556" s="341"/>
      <c r="AP556" s="336"/>
      <c r="AQ556" s="342"/>
      <c r="AR556" s="343"/>
      <c r="AS556" s="342"/>
      <c r="AT556" s="94"/>
      <c r="AU556" s="341"/>
      <c r="AV556" s="136"/>
      <c r="AW556" s="339"/>
      <c r="AY556" s="30" t="s">
        <v>3880</v>
      </c>
      <c r="AZ556" s="31" t="e">
        <f t="shared" si="8"/>
        <v>#VALUE!</v>
      </c>
    </row>
    <row r="557" spans="1:52" ht="12.75" customHeight="1">
      <c r="A557">
        <v>554</v>
      </c>
      <c r="B557" s="29" t="s">
        <v>6435</v>
      </c>
      <c r="C557" s="104" t="s">
        <v>347</v>
      </c>
      <c r="D557" s="29" t="s">
        <v>1628</v>
      </c>
      <c r="E557" s="29" t="s">
        <v>2197</v>
      </c>
      <c r="F557" s="335" t="s">
        <v>5947</v>
      </c>
      <c r="G557" s="344" t="s">
        <v>5942</v>
      </c>
      <c r="H557" s="344"/>
      <c r="I557" s="344"/>
      <c r="J557" s="344"/>
      <c r="K557" s="344"/>
      <c r="L557" s="335"/>
      <c r="M557" s="82">
        <v>9594.2834645669282</v>
      </c>
      <c r="N557" s="57">
        <v>1341.1653543307089</v>
      </c>
      <c r="O557" s="30">
        <v>10935.448818897637</v>
      </c>
      <c r="P557" s="29" t="s">
        <v>9195</v>
      </c>
      <c r="Q557" s="29"/>
      <c r="R557" s="104" t="s">
        <v>347</v>
      </c>
      <c r="S557" s="103" t="s">
        <v>4823</v>
      </c>
      <c r="T557" s="403">
        <v>9443.7199999999993</v>
      </c>
      <c r="U557" s="403">
        <v>-9163.0499999999993</v>
      </c>
      <c r="V557" s="123" t="s">
        <v>1</v>
      </c>
      <c r="W557" s="336" t="s">
        <v>0</v>
      </c>
      <c r="X557" s="123" t="s">
        <v>4120</v>
      </c>
      <c r="Y557" s="337"/>
      <c r="Z557" s="87">
        <v>1</v>
      </c>
      <c r="AA557" s="88" t="s">
        <v>3880</v>
      </c>
      <c r="AB557" s="88"/>
      <c r="AC557" s="88"/>
      <c r="AD557" s="90"/>
      <c r="AE557" s="90"/>
      <c r="AF557" s="136"/>
      <c r="AG557" s="338"/>
      <c r="AH557" s="338"/>
      <c r="AI557" s="339"/>
      <c r="AJ557" s="339"/>
      <c r="AK557" s="91"/>
      <c r="AL557" s="92"/>
      <c r="AM557" s="93" t="s">
        <v>4489</v>
      </c>
      <c r="AN557" s="340"/>
      <c r="AO557" s="341"/>
      <c r="AP557" s="336"/>
      <c r="AQ557" s="342"/>
      <c r="AR557" s="343"/>
      <c r="AS557" s="342"/>
      <c r="AT557" s="94">
        <v>3000</v>
      </c>
      <c r="AU557" s="341"/>
      <c r="AV557" s="136"/>
      <c r="AW557" s="339"/>
      <c r="AY557" s="30">
        <v>10935.448818897637</v>
      </c>
      <c r="AZ557" s="31">
        <f t="shared" si="8"/>
        <v>0</v>
      </c>
    </row>
    <row r="558" spans="1:52" ht="12.75" customHeight="1">
      <c r="A558">
        <v>555</v>
      </c>
      <c r="B558" s="29" t="s">
        <v>6453</v>
      </c>
      <c r="C558" s="104" t="s">
        <v>307</v>
      </c>
      <c r="D558" s="29" t="s">
        <v>1618</v>
      </c>
      <c r="E558" s="29" t="s">
        <v>2207</v>
      </c>
      <c r="F558" s="335" t="s">
        <v>5944</v>
      </c>
      <c r="G558" s="344" t="s">
        <v>3788</v>
      </c>
      <c r="H558" s="344" t="s">
        <v>5945</v>
      </c>
      <c r="I558" s="344"/>
      <c r="J558" s="344"/>
      <c r="K558" s="344"/>
      <c r="L558" s="335"/>
      <c r="M558" s="82">
        <v>9793.28346456693</v>
      </c>
      <c r="N558" s="57">
        <v>1292.3425196850394</v>
      </c>
      <c r="O558" s="30">
        <v>11085.625984251968</v>
      </c>
      <c r="P558" s="29" t="s">
        <v>9196</v>
      </c>
      <c r="Q558" s="29"/>
      <c r="R558" s="104" t="s">
        <v>307</v>
      </c>
      <c r="S558" s="103" t="s">
        <v>4824</v>
      </c>
      <c r="T558" s="403">
        <v>9443.7199999999993</v>
      </c>
      <c r="U558" s="403">
        <v>-10153.65</v>
      </c>
      <c r="V558" s="123" t="s">
        <v>1</v>
      </c>
      <c r="W558" s="336" t="s">
        <v>0</v>
      </c>
      <c r="X558" s="123"/>
      <c r="Y558" s="337"/>
      <c r="Z558" s="87">
        <v>1</v>
      </c>
      <c r="AA558" s="88" t="s">
        <v>3880</v>
      </c>
      <c r="AB558" s="88"/>
      <c r="AC558" s="88"/>
      <c r="AD558" s="90"/>
      <c r="AE558" s="90"/>
      <c r="AF558" s="136"/>
      <c r="AG558" s="338"/>
      <c r="AH558" s="338"/>
      <c r="AI558" s="339"/>
      <c r="AJ558" s="339"/>
      <c r="AK558" s="91"/>
      <c r="AL558" s="92"/>
      <c r="AM558" s="93" t="s">
        <v>4489</v>
      </c>
      <c r="AN558" s="340"/>
      <c r="AO558" s="341"/>
      <c r="AP558" s="336"/>
      <c r="AQ558" s="342"/>
      <c r="AR558" s="343"/>
      <c r="AS558" s="342"/>
      <c r="AT558" s="94">
        <v>3000</v>
      </c>
      <c r="AU558" s="341"/>
      <c r="AV558" s="136"/>
      <c r="AW558" s="339"/>
      <c r="AY558" s="30">
        <v>11085.625984251968</v>
      </c>
      <c r="AZ558" s="31">
        <f t="shared" si="8"/>
        <v>0</v>
      </c>
    </row>
    <row r="559" spans="1:52" ht="12.75" customHeight="1">
      <c r="A559">
        <v>556</v>
      </c>
      <c r="B559" s="29" t="s">
        <v>6425</v>
      </c>
      <c r="C559" s="104" t="s">
        <v>17</v>
      </c>
      <c r="D559" s="29" t="s">
        <v>1283</v>
      </c>
      <c r="E559" s="29" t="s">
        <v>2542</v>
      </c>
      <c r="F559" s="335"/>
      <c r="G559" s="335"/>
      <c r="H559" s="335"/>
      <c r="I559" s="335"/>
      <c r="J559" s="335"/>
      <c r="K559" s="335"/>
      <c r="L559" s="335"/>
      <c r="M559" s="82" t="s">
        <v>3880</v>
      </c>
      <c r="N559" s="57">
        <v>4086.4527559055123</v>
      </c>
      <c r="O559" s="30">
        <v>4086.4527559055123</v>
      </c>
      <c r="P559" s="29" t="s">
        <v>3859</v>
      </c>
      <c r="Q559" s="29"/>
      <c r="R559" s="104" t="s">
        <v>17</v>
      </c>
      <c r="S559" s="103" t="s">
        <v>4825</v>
      </c>
      <c r="T559" s="403">
        <v>12019.28</v>
      </c>
      <c r="U559" s="403">
        <v>-7677.15</v>
      </c>
      <c r="V559" s="123" t="s">
        <v>1</v>
      </c>
      <c r="W559" s="336" t="s">
        <v>0</v>
      </c>
      <c r="X559" s="123"/>
      <c r="Y559" s="337"/>
      <c r="Z559" s="87">
        <v>1</v>
      </c>
      <c r="AA559" s="88" t="s">
        <v>3880</v>
      </c>
      <c r="AB559" s="88"/>
      <c r="AC559" s="88"/>
      <c r="AD559" s="90"/>
      <c r="AE559" s="90"/>
      <c r="AF559" s="136"/>
      <c r="AG559" s="338"/>
      <c r="AH559" s="338"/>
      <c r="AI559" s="339"/>
      <c r="AJ559" s="339"/>
      <c r="AK559" s="91"/>
      <c r="AL559" s="92"/>
      <c r="AM559" s="93"/>
      <c r="AN559" s="340"/>
      <c r="AO559" s="341"/>
      <c r="AP559" s="336"/>
      <c r="AQ559" s="342"/>
      <c r="AR559" s="343"/>
      <c r="AS559" s="342"/>
      <c r="AT559" s="94"/>
      <c r="AU559" s="341"/>
      <c r="AV559" s="136"/>
      <c r="AW559" s="339"/>
      <c r="AY559" s="30">
        <v>4086.4527559055123</v>
      </c>
      <c r="AZ559" s="31">
        <f t="shared" si="8"/>
        <v>0</v>
      </c>
    </row>
    <row r="560" spans="1:52" ht="12.75" customHeight="1">
      <c r="A560">
        <v>557</v>
      </c>
      <c r="B560" s="29" t="s">
        <v>6106</v>
      </c>
      <c r="C560" s="104" t="s">
        <v>4826</v>
      </c>
      <c r="D560" s="29" t="s">
        <v>1563</v>
      </c>
      <c r="E560" s="29" t="s">
        <v>2262</v>
      </c>
      <c r="F560" s="335" t="s">
        <v>5636</v>
      </c>
      <c r="G560" s="335" t="s">
        <v>3436</v>
      </c>
      <c r="H560" s="344" t="s">
        <v>3437</v>
      </c>
      <c r="I560" s="344"/>
      <c r="J560" s="344"/>
      <c r="K560" s="344"/>
      <c r="L560" s="335"/>
      <c r="M560" s="82">
        <v>6437.8818897637793</v>
      </c>
      <c r="N560" s="57">
        <v>2774.7992125984251</v>
      </c>
      <c r="O560" s="30">
        <v>9212.6811023622049</v>
      </c>
      <c r="P560" s="29" t="s">
        <v>9197</v>
      </c>
      <c r="Q560" s="29"/>
      <c r="R560" s="104" t="s">
        <v>4826</v>
      </c>
      <c r="S560" s="104" t="s">
        <v>4827</v>
      </c>
      <c r="T560" s="403">
        <v>-15065</v>
      </c>
      <c r="U560" s="403">
        <v>-4500</v>
      </c>
      <c r="V560" s="123" t="s">
        <v>1</v>
      </c>
      <c r="W560" s="336" t="s">
        <v>0</v>
      </c>
      <c r="X560" s="123"/>
      <c r="Y560" s="337"/>
      <c r="Z560" s="87">
        <v>1</v>
      </c>
      <c r="AA560" s="88" t="s">
        <v>346</v>
      </c>
      <c r="AB560" s="88">
        <v>2.5</v>
      </c>
      <c r="AC560" s="135">
        <v>100</v>
      </c>
      <c r="AD560" s="90"/>
      <c r="AE560" s="90"/>
      <c r="AF560" s="136"/>
      <c r="AG560" s="338"/>
      <c r="AH560" s="338"/>
      <c r="AI560" s="339"/>
      <c r="AJ560" s="339"/>
      <c r="AK560" s="91"/>
      <c r="AL560" s="92"/>
      <c r="AM560" s="93"/>
      <c r="AN560" s="340"/>
      <c r="AO560" s="341"/>
      <c r="AP560" s="336"/>
      <c r="AQ560" s="342"/>
      <c r="AR560" s="343"/>
      <c r="AS560" s="342"/>
      <c r="AT560" s="94"/>
      <c r="AU560" s="341"/>
      <c r="AV560" s="136"/>
      <c r="AW560" s="339"/>
      <c r="AY560" s="30">
        <v>9212.6811023622049</v>
      </c>
      <c r="AZ560" s="31">
        <f t="shared" si="8"/>
        <v>0</v>
      </c>
    </row>
    <row r="561" spans="1:52" ht="12.75" customHeight="1">
      <c r="A561">
        <v>558</v>
      </c>
      <c r="B561" s="29" t="s">
        <v>6107</v>
      </c>
      <c r="C561" s="104" t="s">
        <v>4828</v>
      </c>
      <c r="D561" s="29" t="s">
        <v>1565</v>
      </c>
      <c r="E561" s="29" t="s">
        <v>2260</v>
      </c>
      <c r="F561" s="335" t="s">
        <v>5631</v>
      </c>
      <c r="G561" s="335" t="s">
        <v>3435</v>
      </c>
      <c r="H561" s="344" t="s">
        <v>3774</v>
      </c>
      <c r="I561" s="344"/>
      <c r="J561" s="344"/>
      <c r="K561" s="344"/>
      <c r="L561" s="335"/>
      <c r="M561" s="82">
        <v>6437.8858267716541</v>
      </c>
      <c r="N561" s="57">
        <v>2774.7952755905512</v>
      </c>
      <c r="O561" s="30">
        <v>9212.6811023622049</v>
      </c>
      <c r="P561" s="29" t="s">
        <v>9197</v>
      </c>
      <c r="Q561" s="29"/>
      <c r="R561" s="104" t="s">
        <v>4828</v>
      </c>
      <c r="S561" s="104" t="s">
        <v>4829</v>
      </c>
      <c r="T561" s="403">
        <v>-15895</v>
      </c>
      <c r="U561" s="403">
        <v>-4500</v>
      </c>
      <c r="V561" s="123" t="s">
        <v>1</v>
      </c>
      <c r="W561" s="336" t="s">
        <v>0</v>
      </c>
      <c r="X561" s="123"/>
      <c r="Y561" s="337"/>
      <c r="Z561" s="87">
        <v>1</v>
      </c>
      <c r="AA561" s="88" t="s">
        <v>346</v>
      </c>
      <c r="AB561" s="88">
        <v>2.5</v>
      </c>
      <c r="AC561" s="135">
        <v>100</v>
      </c>
      <c r="AD561" s="90"/>
      <c r="AE561" s="90"/>
      <c r="AF561" s="136"/>
      <c r="AG561" s="338"/>
      <c r="AH561" s="338"/>
      <c r="AI561" s="339"/>
      <c r="AJ561" s="339"/>
      <c r="AK561" s="91"/>
      <c r="AL561" s="92"/>
      <c r="AM561" s="93"/>
      <c r="AN561" s="340"/>
      <c r="AO561" s="341"/>
      <c r="AP561" s="336"/>
      <c r="AQ561" s="342"/>
      <c r="AR561" s="343"/>
      <c r="AS561" s="342"/>
      <c r="AT561" s="94"/>
      <c r="AU561" s="341"/>
      <c r="AV561" s="136"/>
      <c r="AW561" s="339"/>
      <c r="AY561" s="30">
        <v>9212.6811023622049</v>
      </c>
      <c r="AZ561" s="31">
        <f t="shared" si="8"/>
        <v>0</v>
      </c>
    </row>
    <row r="562" spans="1:52" ht="12.75" customHeight="1">
      <c r="A562">
        <v>559</v>
      </c>
      <c r="B562" s="29" t="s">
        <v>6437</v>
      </c>
      <c r="C562" s="104" t="s">
        <v>22</v>
      </c>
      <c r="D562" s="29" t="s">
        <v>1246</v>
      </c>
      <c r="E562" s="29" t="s">
        <v>2579</v>
      </c>
      <c r="F562" s="335"/>
      <c r="G562" s="335"/>
      <c r="H562" s="335"/>
      <c r="I562" s="335"/>
      <c r="J562" s="335"/>
      <c r="K562" s="335"/>
      <c r="L562" s="335"/>
      <c r="M562" s="82" t="s">
        <v>3880</v>
      </c>
      <c r="N562" s="57">
        <v>3934.2952755905512</v>
      </c>
      <c r="O562" s="30">
        <v>3934.2952755905512</v>
      </c>
      <c r="P562" s="29" t="s">
        <v>3455</v>
      </c>
      <c r="Q562" s="29"/>
      <c r="R562" s="104" t="s">
        <v>22</v>
      </c>
      <c r="S562" s="103" t="s">
        <v>4830</v>
      </c>
      <c r="T562" s="403">
        <v>10302.24</v>
      </c>
      <c r="U562" s="403">
        <v>-8667.75</v>
      </c>
      <c r="V562" s="123" t="s">
        <v>1</v>
      </c>
      <c r="W562" s="336" t="s">
        <v>0</v>
      </c>
      <c r="X562" s="123"/>
      <c r="Y562" s="337"/>
      <c r="Z562" s="87">
        <v>1</v>
      </c>
      <c r="AA562" s="88" t="s">
        <v>3880</v>
      </c>
      <c r="AB562" s="88"/>
      <c r="AC562" s="88"/>
      <c r="AD562" s="90"/>
      <c r="AE562" s="90"/>
      <c r="AF562" s="136"/>
      <c r="AG562" s="338"/>
      <c r="AH562" s="338"/>
      <c r="AI562" s="339"/>
      <c r="AJ562" s="339"/>
      <c r="AK562" s="91"/>
      <c r="AL562" s="92"/>
      <c r="AM562" s="93"/>
      <c r="AN562" s="340"/>
      <c r="AO562" s="341"/>
      <c r="AP562" s="336"/>
      <c r="AQ562" s="342"/>
      <c r="AR562" s="343"/>
      <c r="AS562" s="342"/>
      <c r="AT562" s="94"/>
      <c r="AU562" s="341"/>
      <c r="AV562" s="136"/>
      <c r="AW562" s="339"/>
      <c r="AY562" s="30">
        <v>3934.2952755905512</v>
      </c>
      <c r="AZ562" s="31">
        <f t="shared" si="8"/>
        <v>0</v>
      </c>
    </row>
    <row r="563" spans="1:52" ht="12.75" customHeight="1">
      <c r="A563">
        <v>560</v>
      </c>
      <c r="B563" s="29" t="s">
        <v>6438</v>
      </c>
      <c r="C563" s="104" t="s">
        <v>14</v>
      </c>
      <c r="D563" s="29" t="s">
        <v>1282</v>
      </c>
      <c r="E563" s="29" t="s">
        <v>2543</v>
      </c>
      <c r="F563" s="335"/>
      <c r="G563" s="335"/>
      <c r="H563" s="335"/>
      <c r="I563" s="335"/>
      <c r="J563" s="335"/>
      <c r="K563" s="335"/>
      <c r="L563" s="335"/>
      <c r="M563" s="82" t="s">
        <v>3880</v>
      </c>
      <c r="N563" s="57">
        <v>3914.8031496062995</v>
      </c>
      <c r="O563" s="30">
        <v>3914.8031496062995</v>
      </c>
      <c r="P563" s="29" t="s">
        <v>3859</v>
      </c>
      <c r="Q563" s="29"/>
      <c r="R563" s="104" t="s">
        <v>14</v>
      </c>
      <c r="S563" s="103" t="s">
        <v>4831</v>
      </c>
      <c r="T563" s="403">
        <v>13736.32</v>
      </c>
      <c r="U563" s="403">
        <v>-7677.15</v>
      </c>
      <c r="V563" s="123" t="s">
        <v>1</v>
      </c>
      <c r="W563" s="336" t="s">
        <v>0</v>
      </c>
      <c r="X563" s="123"/>
      <c r="Y563" s="337"/>
      <c r="Z563" s="87">
        <v>1</v>
      </c>
      <c r="AA563" s="88" t="s">
        <v>3880</v>
      </c>
      <c r="AB563" s="88"/>
      <c r="AC563" s="88"/>
      <c r="AD563" s="90"/>
      <c r="AE563" s="90"/>
      <c r="AF563" s="136"/>
      <c r="AG563" s="338"/>
      <c r="AH563" s="338"/>
      <c r="AI563" s="339"/>
      <c r="AJ563" s="339"/>
      <c r="AK563" s="91"/>
      <c r="AL563" s="92"/>
      <c r="AM563" s="93"/>
      <c r="AN563" s="340"/>
      <c r="AO563" s="341"/>
      <c r="AP563" s="336"/>
      <c r="AQ563" s="342"/>
      <c r="AR563" s="343"/>
      <c r="AS563" s="342"/>
      <c r="AT563" s="94"/>
      <c r="AU563" s="341"/>
      <c r="AV563" s="136"/>
      <c r="AW563" s="339"/>
      <c r="AY563" s="30">
        <v>3914.8031496062995</v>
      </c>
      <c r="AZ563" s="31">
        <f t="shared" si="8"/>
        <v>0</v>
      </c>
    </row>
    <row r="564" spans="1:52" ht="12.75" customHeight="1">
      <c r="A564">
        <v>561</v>
      </c>
      <c r="B564" s="29" t="s">
        <v>6439</v>
      </c>
      <c r="C564" s="104" t="s">
        <v>4832</v>
      </c>
      <c r="D564" s="29" t="s">
        <v>1402</v>
      </c>
      <c r="E564" s="29" t="s">
        <v>2423</v>
      </c>
      <c r="F564" s="335" t="s">
        <v>5928</v>
      </c>
      <c r="G564" s="344" t="s">
        <v>5929</v>
      </c>
      <c r="H564" s="344"/>
      <c r="I564" s="344"/>
      <c r="J564" s="344"/>
      <c r="K564" s="344"/>
      <c r="L564" s="335"/>
      <c r="M564" s="82">
        <v>5821.0433070866147</v>
      </c>
      <c r="N564" s="57">
        <v>2637.0708661417325</v>
      </c>
      <c r="O564" s="30">
        <v>8458.1141732283468</v>
      </c>
      <c r="P564" s="29" t="s">
        <v>9173</v>
      </c>
      <c r="Q564" s="29"/>
      <c r="R564" s="104" t="s">
        <v>4832</v>
      </c>
      <c r="S564" s="103" t="s">
        <v>4833</v>
      </c>
      <c r="T564" s="403">
        <v>15895</v>
      </c>
      <c r="U564" s="403">
        <v>-9500</v>
      </c>
      <c r="V564" s="123" t="s">
        <v>1</v>
      </c>
      <c r="W564" s="336" t="s">
        <v>0</v>
      </c>
      <c r="X564" s="123"/>
      <c r="Y564" s="337"/>
      <c r="Z564" s="87">
        <v>1</v>
      </c>
      <c r="AA564" s="88" t="s">
        <v>3880</v>
      </c>
      <c r="AB564" s="88"/>
      <c r="AC564" s="88"/>
      <c r="AD564" s="90"/>
      <c r="AE564" s="90"/>
      <c r="AF564" s="136"/>
      <c r="AG564" s="338"/>
      <c r="AH564" s="338"/>
      <c r="AI564" s="339"/>
      <c r="AJ564" s="339"/>
      <c r="AK564" s="91"/>
      <c r="AL564" s="92"/>
      <c r="AM564" s="93"/>
      <c r="AN564" s="340"/>
      <c r="AO564" s="341"/>
      <c r="AP564" s="336"/>
      <c r="AQ564" s="342"/>
      <c r="AR564" s="343"/>
      <c r="AS564" s="342"/>
      <c r="AT564" s="94"/>
      <c r="AU564" s="341"/>
      <c r="AV564" s="136"/>
      <c r="AW564" s="339"/>
      <c r="AY564" s="30">
        <v>8458.1141732283468</v>
      </c>
      <c r="AZ564" s="31">
        <f t="shared" si="8"/>
        <v>0</v>
      </c>
    </row>
    <row r="565" spans="1:52" ht="12.75" customHeight="1">
      <c r="A565">
        <v>562</v>
      </c>
      <c r="B565" s="29" t="s">
        <v>6440</v>
      </c>
      <c r="C565" s="104" t="s">
        <v>4834</v>
      </c>
      <c r="D565" s="29" t="s">
        <v>1490</v>
      </c>
      <c r="E565" s="29" t="s">
        <v>2335</v>
      </c>
      <c r="F565" s="335" t="s">
        <v>5926</v>
      </c>
      <c r="G565" s="344" t="s">
        <v>5927</v>
      </c>
      <c r="H565" s="344"/>
      <c r="I565" s="344"/>
      <c r="J565" s="344"/>
      <c r="K565" s="344"/>
      <c r="L565" s="335"/>
      <c r="M565" s="82">
        <v>7628.645669291338</v>
      </c>
      <c r="N565" s="57">
        <v>3503.9960629921256</v>
      </c>
      <c r="O565" s="30">
        <v>11132.641732283464</v>
      </c>
      <c r="P565" s="29" t="s">
        <v>9198</v>
      </c>
      <c r="Q565" s="29"/>
      <c r="R565" s="104" t="s">
        <v>4834</v>
      </c>
      <c r="S565" s="103" t="s">
        <v>4835</v>
      </c>
      <c r="T565" s="403">
        <v>15480</v>
      </c>
      <c r="U565" s="403">
        <v>-10000</v>
      </c>
      <c r="V565" s="123" t="s">
        <v>1</v>
      </c>
      <c r="W565" s="336" t="s">
        <v>0</v>
      </c>
      <c r="X565" s="123"/>
      <c r="Y565" s="337"/>
      <c r="Z565" s="87">
        <v>1</v>
      </c>
      <c r="AA565" s="88" t="s">
        <v>3880</v>
      </c>
      <c r="AB565" s="88"/>
      <c r="AC565" s="88"/>
      <c r="AD565" s="90"/>
      <c r="AE565" s="90"/>
      <c r="AF565" s="136"/>
      <c r="AG565" s="338"/>
      <c r="AH565" s="338"/>
      <c r="AI565" s="339"/>
      <c r="AJ565" s="339"/>
      <c r="AK565" s="91"/>
      <c r="AL565" s="92"/>
      <c r="AM565" s="93"/>
      <c r="AN565" s="340"/>
      <c r="AO565" s="341"/>
      <c r="AP565" s="336"/>
      <c r="AQ565" s="342"/>
      <c r="AR565" s="343"/>
      <c r="AS565" s="342"/>
      <c r="AT565" s="94"/>
      <c r="AU565" s="341"/>
      <c r="AV565" s="136"/>
      <c r="AW565" s="339"/>
      <c r="AY565" s="30">
        <v>11132.641732283464</v>
      </c>
      <c r="AZ565" s="31">
        <f t="shared" si="8"/>
        <v>0</v>
      </c>
    </row>
    <row r="566" spans="1:52" ht="12.75" customHeight="1">
      <c r="A566">
        <v>563</v>
      </c>
      <c r="B566" s="29" t="s">
        <v>6441</v>
      </c>
      <c r="C566" s="104" t="s">
        <v>4836</v>
      </c>
      <c r="D566" s="29" t="s">
        <v>1245</v>
      </c>
      <c r="E566" s="29" t="s">
        <v>2580</v>
      </c>
      <c r="F566" s="335"/>
      <c r="G566" s="335"/>
      <c r="H566" s="335"/>
      <c r="I566" s="335"/>
      <c r="J566" s="335"/>
      <c r="K566" s="335"/>
      <c r="L566" s="335"/>
      <c r="M566" s="82" t="s">
        <v>3880</v>
      </c>
      <c r="N566" s="57">
        <v>4014.2244094488187</v>
      </c>
      <c r="O566" s="30">
        <v>4014.2244094488187</v>
      </c>
      <c r="P566" s="29" t="s">
        <v>3456</v>
      </c>
      <c r="Q566" s="29"/>
      <c r="R566" s="104" t="s">
        <v>4836</v>
      </c>
      <c r="S566" s="103" t="s">
        <v>4837</v>
      </c>
      <c r="T566" s="403">
        <v>13736.32</v>
      </c>
      <c r="U566" s="403">
        <v>-10648.95</v>
      </c>
      <c r="V566" s="123" t="s">
        <v>1</v>
      </c>
      <c r="W566" s="336" t="s">
        <v>0</v>
      </c>
      <c r="X566" s="123"/>
      <c r="Y566" s="337"/>
      <c r="Z566" s="87">
        <v>1</v>
      </c>
      <c r="AA566" s="88" t="s">
        <v>3880</v>
      </c>
      <c r="AB566" s="88"/>
      <c r="AC566" s="88"/>
      <c r="AD566" s="90"/>
      <c r="AE566" s="90"/>
      <c r="AF566" s="136"/>
      <c r="AG566" s="338"/>
      <c r="AH566" s="338"/>
      <c r="AI566" s="339"/>
      <c r="AJ566" s="339"/>
      <c r="AK566" s="91"/>
      <c r="AL566" s="92"/>
      <c r="AM566" s="93"/>
      <c r="AN566" s="340"/>
      <c r="AO566" s="341"/>
      <c r="AP566" s="336"/>
      <c r="AQ566" s="342"/>
      <c r="AR566" s="343"/>
      <c r="AS566" s="342"/>
      <c r="AT566" s="94"/>
      <c r="AU566" s="341"/>
      <c r="AV566" s="136"/>
      <c r="AW566" s="339"/>
      <c r="AY566" s="30">
        <v>4014.2244094488187</v>
      </c>
      <c r="AZ566" s="31">
        <f t="shared" si="8"/>
        <v>0</v>
      </c>
    </row>
    <row r="567" spans="1:52" ht="12.75" customHeight="1">
      <c r="A567">
        <v>564</v>
      </c>
      <c r="B567" s="29" t="s">
        <v>6442</v>
      </c>
      <c r="C567" s="104" t="s">
        <v>29</v>
      </c>
      <c r="D567" s="29" t="s">
        <v>1231</v>
      </c>
      <c r="E567" s="29" t="s">
        <v>2594</v>
      </c>
      <c r="F567" s="335" t="s">
        <v>5923</v>
      </c>
      <c r="G567" s="335" t="s">
        <v>5957</v>
      </c>
      <c r="H567" s="344" t="s">
        <v>5923</v>
      </c>
      <c r="I567" s="344" t="s">
        <v>5957</v>
      </c>
      <c r="J567" s="344"/>
      <c r="K567" s="344"/>
      <c r="L567" s="335"/>
      <c r="M567" s="82">
        <v>6451.3346456692916</v>
      </c>
      <c r="N567" s="57">
        <v>4543.7047244094492</v>
      </c>
      <c r="O567" s="30">
        <v>10995.039370078741</v>
      </c>
      <c r="P567" s="29" t="s">
        <v>9199</v>
      </c>
      <c r="Q567" s="29"/>
      <c r="R567" s="104" t="s">
        <v>29</v>
      </c>
      <c r="S567" s="103" t="s">
        <v>4838</v>
      </c>
      <c r="T567" s="403">
        <v>14851.5</v>
      </c>
      <c r="U567" s="403">
        <v>-11386.15</v>
      </c>
      <c r="V567" s="123" t="s">
        <v>1</v>
      </c>
      <c r="W567" s="336" t="s">
        <v>0</v>
      </c>
      <c r="X567" s="123"/>
      <c r="Y567" s="337"/>
      <c r="Z567" s="87">
        <v>1</v>
      </c>
      <c r="AA567" s="88" t="s">
        <v>3880</v>
      </c>
      <c r="AB567" s="88"/>
      <c r="AC567" s="88"/>
      <c r="AD567" s="90"/>
      <c r="AE567" s="90"/>
      <c r="AF567" s="136"/>
      <c r="AG567" s="338"/>
      <c r="AH567" s="338"/>
      <c r="AI567" s="339"/>
      <c r="AJ567" s="339"/>
      <c r="AK567" s="91"/>
      <c r="AL567" s="92"/>
      <c r="AM567" s="93"/>
      <c r="AN567" s="340"/>
      <c r="AO567" s="341"/>
      <c r="AP567" s="336"/>
      <c r="AQ567" s="342"/>
      <c r="AR567" s="343"/>
      <c r="AS567" s="342"/>
      <c r="AT567" s="94"/>
      <c r="AU567" s="341"/>
      <c r="AV567" s="136"/>
      <c r="AW567" s="339"/>
      <c r="AY567" s="30">
        <v>10995.039370078741</v>
      </c>
      <c r="AZ567" s="31">
        <f t="shared" si="8"/>
        <v>0</v>
      </c>
    </row>
    <row r="568" spans="1:52" ht="12.75" customHeight="1">
      <c r="A568">
        <v>565</v>
      </c>
      <c r="B568" s="29" t="s">
        <v>6443</v>
      </c>
      <c r="C568" s="104" t="s">
        <v>4839</v>
      </c>
      <c r="D568" s="29" t="s">
        <v>1568</v>
      </c>
      <c r="E568" s="29" t="s">
        <v>2257</v>
      </c>
      <c r="F568" s="335" t="s">
        <v>5948</v>
      </c>
      <c r="G568" s="344" t="s">
        <v>5948</v>
      </c>
      <c r="H568" s="344"/>
      <c r="I568" s="344"/>
      <c r="J568" s="344"/>
      <c r="K568" s="344"/>
      <c r="L568" s="335"/>
      <c r="M568" s="82">
        <v>10271.314960629921</v>
      </c>
      <c r="N568" s="57">
        <v>4543.8937007874019</v>
      </c>
      <c r="O568" s="30">
        <v>14815.208661417324</v>
      </c>
      <c r="P568" s="29" t="s">
        <v>9200</v>
      </c>
      <c r="Q568" s="29"/>
      <c r="R568" s="104" t="s">
        <v>4839</v>
      </c>
      <c r="S568" s="103" t="s">
        <v>4840</v>
      </c>
      <c r="T568" s="403">
        <v>16310</v>
      </c>
      <c r="U568" s="403">
        <v>-9000</v>
      </c>
      <c r="V568" s="123" t="s">
        <v>1</v>
      </c>
      <c r="W568" s="336" t="s">
        <v>0</v>
      </c>
      <c r="X568" s="123"/>
      <c r="Y568" s="337"/>
      <c r="Z568" s="87">
        <v>1</v>
      </c>
      <c r="AA568" s="88" t="s">
        <v>3880</v>
      </c>
      <c r="AB568" s="88"/>
      <c r="AC568" s="88"/>
      <c r="AD568" s="90"/>
      <c r="AE568" s="90"/>
      <c r="AF568" s="136"/>
      <c r="AG568" s="338"/>
      <c r="AH568" s="338"/>
      <c r="AI568" s="339"/>
      <c r="AJ568" s="339"/>
      <c r="AK568" s="91"/>
      <c r="AL568" s="92"/>
      <c r="AM568" s="93"/>
      <c r="AN568" s="340"/>
      <c r="AO568" s="341"/>
      <c r="AP568" s="336"/>
      <c r="AQ568" s="342"/>
      <c r="AR568" s="343"/>
      <c r="AS568" s="342"/>
      <c r="AT568" s="94"/>
      <c r="AU568" s="341"/>
      <c r="AV568" s="136"/>
      <c r="AW568" s="339"/>
      <c r="AY568" s="30">
        <v>14815.208661417324</v>
      </c>
      <c r="AZ568" s="31">
        <f t="shared" si="8"/>
        <v>0</v>
      </c>
    </row>
    <row r="569" spans="1:52" ht="12.75" customHeight="1">
      <c r="A569">
        <v>566</v>
      </c>
      <c r="B569" s="29" t="s">
        <v>6444</v>
      </c>
      <c r="C569" s="104" t="s">
        <v>4841</v>
      </c>
      <c r="D569" s="29" t="s">
        <v>1322</v>
      </c>
      <c r="E569" s="29" t="s">
        <v>2503</v>
      </c>
      <c r="F569" s="335" t="s">
        <v>3775</v>
      </c>
      <c r="G569" s="335" t="s">
        <v>5925</v>
      </c>
      <c r="H569" s="335" t="s">
        <v>5955</v>
      </c>
      <c r="I569" s="344" t="s">
        <v>5924</v>
      </c>
      <c r="J569" s="344"/>
      <c r="K569" s="344"/>
      <c r="L569" s="335"/>
      <c r="M569" s="82">
        <v>7955.2755905511813</v>
      </c>
      <c r="N569" s="57">
        <v>4544.0275590551182</v>
      </c>
      <c r="O569" s="30">
        <v>12499.303149606299</v>
      </c>
      <c r="P569" s="29" t="s">
        <v>9201</v>
      </c>
      <c r="Q569" s="29"/>
      <c r="R569" s="104" t="s">
        <v>4841</v>
      </c>
      <c r="S569" s="103" t="s">
        <v>4842</v>
      </c>
      <c r="T569" s="403">
        <v>15480</v>
      </c>
      <c r="U569" s="403">
        <v>-9000</v>
      </c>
      <c r="V569" s="123" t="s">
        <v>1</v>
      </c>
      <c r="W569" s="336" t="s">
        <v>0</v>
      </c>
      <c r="X569" s="123"/>
      <c r="Y569" s="337"/>
      <c r="Z569" s="87">
        <v>1</v>
      </c>
      <c r="AA569" s="88" t="s">
        <v>3880</v>
      </c>
      <c r="AB569" s="88"/>
      <c r="AC569" s="88"/>
      <c r="AD569" s="90"/>
      <c r="AE569" s="90"/>
      <c r="AF569" s="136"/>
      <c r="AG569" s="338"/>
      <c r="AH569" s="338"/>
      <c r="AI569" s="339"/>
      <c r="AJ569" s="339"/>
      <c r="AK569" s="91"/>
      <c r="AL569" s="92"/>
      <c r="AM569" s="93"/>
      <c r="AN569" s="340"/>
      <c r="AO569" s="341"/>
      <c r="AP569" s="336"/>
      <c r="AQ569" s="342"/>
      <c r="AR569" s="343"/>
      <c r="AS569" s="342"/>
      <c r="AT569" s="94"/>
      <c r="AU569" s="341"/>
      <c r="AV569" s="136"/>
      <c r="AW569" s="339"/>
      <c r="AY569" s="30">
        <v>14076.574803149608</v>
      </c>
      <c r="AZ569" s="31">
        <f t="shared" si="8"/>
        <v>-1577.2716535433083</v>
      </c>
    </row>
    <row r="570" spans="1:52" ht="12.75" customHeight="1">
      <c r="A570">
        <v>567</v>
      </c>
      <c r="B570" s="29" t="s">
        <v>6445</v>
      </c>
      <c r="C570" s="104" t="s">
        <v>4843</v>
      </c>
      <c r="D570" s="29" t="s">
        <v>1366</v>
      </c>
      <c r="E570" s="29" t="s">
        <v>2459</v>
      </c>
      <c r="F570" s="335" t="s">
        <v>5931</v>
      </c>
      <c r="G570" s="335" t="s">
        <v>5959</v>
      </c>
      <c r="H570" s="344" t="s">
        <v>5930</v>
      </c>
      <c r="I570" s="344"/>
      <c r="J570" s="344"/>
      <c r="K570" s="344"/>
      <c r="L570" s="335"/>
      <c r="M570" s="82">
        <v>5891.1062992125981</v>
      </c>
      <c r="N570" s="57">
        <v>8319.7440944881891</v>
      </c>
      <c r="O570" s="30">
        <v>14210.850393700788</v>
      </c>
      <c r="P570" s="29" t="s">
        <v>9202</v>
      </c>
      <c r="Q570" s="29"/>
      <c r="R570" s="104" t="s">
        <v>4843</v>
      </c>
      <c r="S570" s="103" t="s">
        <v>4844</v>
      </c>
      <c r="T570" s="403">
        <v>15065</v>
      </c>
      <c r="U570" s="403">
        <v>-10500</v>
      </c>
      <c r="V570" s="123" t="s">
        <v>1</v>
      </c>
      <c r="W570" s="336" t="s">
        <v>0</v>
      </c>
      <c r="X570" s="123"/>
      <c r="Y570" s="337"/>
      <c r="Z570" s="87">
        <v>1</v>
      </c>
      <c r="AA570" s="88" t="s">
        <v>3880</v>
      </c>
      <c r="AB570" s="88"/>
      <c r="AC570" s="88"/>
      <c r="AD570" s="90"/>
      <c r="AE570" s="90"/>
      <c r="AF570" s="136"/>
      <c r="AG570" s="338"/>
      <c r="AH570" s="338"/>
      <c r="AI570" s="339"/>
      <c r="AJ570" s="339"/>
      <c r="AK570" s="91"/>
      <c r="AL570" s="92"/>
      <c r="AM570" s="93"/>
      <c r="AN570" s="340"/>
      <c r="AO570" s="341"/>
      <c r="AP570" s="336"/>
      <c r="AQ570" s="342"/>
      <c r="AR570" s="343"/>
      <c r="AS570" s="342"/>
      <c r="AT570" s="94"/>
      <c r="AU570" s="341"/>
      <c r="AV570" s="136"/>
      <c r="AW570" s="339"/>
      <c r="AY570" s="30">
        <v>14210.850393700788</v>
      </c>
      <c r="AZ570" s="31">
        <f t="shared" si="8"/>
        <v>0</v>
      </c>
    </row>
    <row r="571" spans="1:52" ht="12.75" customHeight="1">
      <c r="A571">
        <v>568</v>
      </c>
      <c r="B571" s="29" t="s">
        <v>6446</v>
      </c>
      <c r="C571" s="104" t="s">
        <v>4845</v>
      </c>
      <c r="D571" s="29" t="s">
        <v>1286</v>
      </c>
      <c r="E571" s="29" t="s">
        <v>2539</v>
      </c>
      <c r="F571" s="335"/>
      <c r="G571" s="335"/>
      <c r="H571" s="335"/>
      <c r="I571" s="335"/>
      <c r="J571" s="335"/>
      <c r="K571" s="335"/>
      <c r="L571" s="335"/>
      <c r="M571" s="82" t="s">
        <v>3880</v>
      </c>
      <c r="N571" s="57">
        <v>3677.9370078740162</v>
      </c>
      <c r="O571" s="30">
        <v>3677.9370078740162</v>
      </c>
      <c r="P571" s="29" t="s">
        <v>3862</v>
      </c>
      <c r="Q571" s="29"/>
      <c r="R571" s="104" t="s">
        <v>4845</v>
      </c>
      <c r="S571" s="103" t="s">
        <v>4846</v>
      </c>
      <c r="T571" s="403">
        <v>15065</v>
      </c>
      <c r="U571" s="403">
        <v>-9500</v>
      </c>
      <c r="V571" s="123" t="s">
        <v>1</v>
      </c>
      <c r="W571" s="336" t="s">
        <v>0</v>
      </c>
      <c r="X571" s="123"/>
      <c r="Y571" s="337"/>
      <c r="Z571" s="87">
        <v>1</v>
      </c>
      <c r="AA571" s="88" t="s">
        <v>3880</v>
      </c>
      <c r="AB571" s="88"/>
      <c r="AC571" s="88"/>
      <c r="AD571" s="90"/>
      <c r="AE571" s="90"/>
      <c r="AF571" s="136"/>
      <c r="AG571" s="338"/>
      <c r="AH571" s="338"/>
      <c r="AI571" s="339"/>
      <c r="AJ571" s="339"/>
      <c r="AK571" s="91"/>
      <c r="AL571" s="92"/>
      <c r="AM571" s="93"/>
      <c r="AN571" s="340"/>
      <c r="AO571" s="341"/>
      <c r="AP571" s="336"/>
      <c r="AQ571" s="342"/>
      <c r="AR571" s="343"/>
      <c r="AS571" s="342"/>
      <c r="AT571" s="94"/>
      <c r="AU571" s="341"/>
      <c r="AV571" s="136"/>
      <c r="AW571" s="339"/>
      <c r="AY571" s="30">
        <v>3677.9370078740162</v>
      </c>
      <c r="AZ571" s="31">
        <f t="shared" si="8"/>
        <v>0</v>
      </c>
    </row>
    <row r="572" spans="1:52" ht="12.75" customHeight="1">
      <c r="A572">
        <v>569</v>
      </c>
      <c r="B572" s="29" t="s">
        <v>6447</v>
      </c>
      <c r="C572" s="104" t="s">
        <v>265</v>
      </c>
      <c r="D572" s="29" t="s">
        <v>1268</v>
      </c>
      <c r="E572" s="29" t="s">
        <v>2557</v>
      </c>
      <c r="F572" s="335"/>
      <c r="G572" s="335"/>
      <c r="H572" s="335"/>
      <c r="I572" s="335"/>
      <c r="J572" s="335"/>
      <c r="K572" s="335"/>
      <c r="L572" s="335"/>
      <c r="M572" s="82" t="s">
        <v>3880</v>
      </c>
      <c r="N572" s="57">
        <v>4523.4055118110236</v>
      </c>
      <c r="O572" s="30">
        <v>4523.4055118110236</v>
      </c>
      <c r="P572" s="29" t="s">
        <v>3456</v>
      </c>
      <c r="Q572" s="29"/>
      <c r="R572" s="104" t="s">
        <v>265</v>
      </c>
      <c r="S572" s="103" t="s">
        <v>4847</v>
      </c>
      <c r="T572" s="403">
        <v>8585.2000000000007</v>
      </c>
      <c r="U572" s="403">
        <v>-10648.95</v>
      </c>
      <c r="V572" s="123" t="s">
        <v>1</v>
      </c>
      <c r="W572" s="336" t="s">
        <v>0</v>
      </c>
      <c r="X572" s="123"/>
      <c r="Y572" s="337"/>
      <c r="Z572" s="87">
        <v>1</v>
      </c>
      <c r="AA572" s="88" t="s">
        <v>3880</v>
      </c>
      <c r="AB572" s="88"/>
      <c r="AC572" s="88"/>
      <c r="AD572" s="90"/>
      <c r="AE572" s="90"/>
      <c r="AF572" s="136"/>
      <c r="AG572" s="338"/>
      <c r="AH572" s="338"/>
      <c r="AI572" s="339"/>
      <c r="AJ572" s="339"/>
      <c r="AK572" s="91"/>
      <c r="AL572" s="92"/>
      <c r="AM572" s="93"/>
      <c r="AN572" s="340"/>
      <c r="AO572" s="341"/>
      <c r="AP572" s="336"/>
      <c r="AQ572" s="342"/>
      <c r="AR572" s="343"/>
      <c r="AS572" s="342"/>
      <c r="AT572" s="94"/>
      <c r="AU572" s="341"/>
      <c r="AV572" s="136"/>
      <c r="AW572" s="339"/>
      <c r="AY572" s="30">
        <v>4523.4055118110236</v>
      </c>
      <c r="AZ572" s="31">
        <f t="shared" si="8"/>
        <v>0</v>
      </c>
    </row>
    <row r="573" spans="1:52" ht="12.75" customHeight="1">
      <c r="A573">
        <v>570</v>
      </c>
      <c r="B573" s="29" t="s">
        <v>6448</v>
      </c>
      <c r="C573" s="104" t="s">
        <v>3613</v>
      </c>
      <c r="D573" s="29" t="s">
        <v>1479</v>
      </c>
      <c r="E573" s="29" t="s">
        <v>2346</v>
      </c>
      <c r="F573" s="335"/>
      <c r="G573" s="335"/>
      <c r="H573" s="335"/>
      <c r="I573" s="335"/>
      <c r="J573" s="335"/>
      <c r="K573" s="335"/>
      <c r="L573" s="335"/>
      <c r="M573" s="82" t="s">
        <v>3880</v>
      </c>
      <c r="N573" s="57">
        <v>4076.787401574803</v>
      </c>
      <c r="O573" s="30">
        <v>4076.787401574803</v>
      </c>
      <c r="P573" s="29" t="s">
        <v>3456</v>
      </c>
      <c r="Q573" s="29"/>
      <c r="R573" s="104" t="s">
        <v>3613</v>
      </c>
      <c r="S573" s="103" t="s">
        <v>4848</v>
      </c>
      <c r="T573" s="403">
        <v>8500</v>
      </c>
      <c r="U573" s="403">
        <v>12895</v>
      </c>
      <c r="V573" s="123" t="s">
        <v>1</v>
      </c>
      <c r="W573" s="336" t="s">
        <v>0</v>
      </c>
      <c r="X573" s="123"/>
      <c r="Y573" s="337"/>
      <c r="Z573" s="87">
        <v>1</v>
      </c>
      <c r="AA573" s="88" t="s">
        <v>3880</v>
      </c>
      <c r="AB573" s="88"/>
      <c r="AC573" s="88"/>
      <c r="AD573" s="90"/>
      <c r="AE573" s="90"/>
      <c r="AF573" s="136"/>
      <c r="AG573" s="338"/>
      <c r="AH573" s="338"/>
      <c r="AI573" s="339"/>
      <c r="AJ573" s="339"/>
      <c r="AK573" s="91"/>
      <c r="AL573" s="92"/>
      <c r="AM573" s="93"/>
      <c r="AN573" s="340"/>
      <c r="AO573" s="341"/>
      <c r="AP573" s="336"/>
      <c r="AQ573" s="342"/>
      <c r="AR573" s="343"/>
      <c r="AS573" s="342"/>
      <c r="AT573" s="94"/>
      <c r="AU573" s="341"/>
      <c r="AV573" s="136"/>
      <c r="AW573" s="339"/>
      <c r="AY573" s="30">
        <v>4076.787401574803</v>
      </c>
      <c r="AZ573" s="31">
        <f t="shared" si="8"/>
        <v>0</v>
      </c>
    </row>
    <row r="574" spans="1:52" ht="12.75" customHeight="1">
      <c r="A574">
        <v>571</v>
      </c>
      <c r="B574" s="29" t="s">
        <v>6449</v>
      </c>
      <c r="C574" s="104" t="s">
        <v>3602</v>
      </c>
      <c r="D574" s="29" t="s">
        <v>1232</v>
      </c>
      <c r="E574" s="29" t="s">
        <v>2593</v>
      </c>
      <c r="F574" s="335" t="s">
        <v>5958</v>
      </c>
      <c r="G574" s="335"/>
      <c r="H574" s="335"/>
      <c r="I574" s="335"/>
      <c r="J574" s="335"/>
      <c r="K574" s="335"/>
      <c r="L574" s="335"/>
      <c r="M574" s="82" t="s">
        <v>3880</v>
      </c>
      <c r="N574" s="57">
        <v>7460.1574803149606</v>
      </c>
      <c r="O574" s="30">
        <v>7460.1574803149606</v>
      </c>
      <c r="P574" s="29" t="s">
        <v>9171</v>
      </c>
      <c r="Q574" s="29"/>
      <c r="R574" s="104" t="s">
        <v>3602</v>
      </c>
      <c r="S574" s="103" t="s">
        <v>4849</v>
      </c>
      <c r="T574" s="403">
        <v>8500</v>
      </c>
      <c r="U574" s="403">
        <v>12065</v>
      </c>
      <c r="V574" s="123" t="s">
        <v>1</v>
      </c>
      <c r="W574" s="336" t="s">
        <v>0</v>
      </c>
      <c r="X574" s="123"/>
      <c r="Y574" s="337"/>
      <c r="Z574" s="87">
        <v>1</v>
      </c>
      <c r="AA574" s="88" t="s">
        <v>3880</v>
      </c>
      <c r="AB574" s="88"/>
      <c r="AC574" s="88"/>
      <c r="AD574" s="90"/>
      <c r="AE574" s="90"/>
      <c r="AF574" s="136"/>
      <c r="AG574" s="338"/>
      <c r="AH574" s="338"/>
      <c r="AI574" s="339"/>
      <c r="AJ574" s="339"/>
      <c r="AK574" s="91"/>
      <c r="AL574" s="92"/>
      <c r="AM574" s="93"/>
      <c r="AN574" s="340"/>
      <c r="AO574" s="341"/>
      <c r="AP574" s="336"/>
      <c r="AQ574" s="342"/>
      <c r="AR574" s="343"/>
      <c r="AS574" s="342"/>
      <c r="AT574" s="94"/>
      <c r="AU574" s="341"/>
      <c r="AV574" s="136"/>
      <c r="AW574" s="339"/>
      <c r="AY574" s="30">
        <v>7460.1574803149606</v>
      </c>
      <c r="AZ574" s="31">
        <f t="shared" si="8"/>
        <v>0</v>
      </c>
    </row>
    <row r="575" spans="1:52" ht="12.75" customHeight="1">
      <c r="A575">
        <v>572</v>
      </c>
      <c r="B575" s="29" t="s">
        <v>5678</v>
      </c>
      <c r="C575" s="104" t="s">
        <v>4850</v>
      </c>
      <c r="D575" s="29" t="s">
        <v>1405</v>
      </c>
      <c r="E575" s="29" t="s">
        <v>2420</v>
      </c>
      <c r="F575" s="335" t="s">
        <v>3833</v>
      </c>
      <c r="G575" s="335" t="s">
        <v>3829</v>
      </c>
      <c r="H575" s="335" t="s">
        <v>5954</v>
      </c>
      <c r="I575" s="344" t="s">
        <v>5953</v>
      </c>
      <c r="J575" s="344"/>
      <c r="K575" s="344"/>
      <c r="L575" s="335"/>
      <c r="M575" s="82">
        <v>4153.3425196850394</v>
      </c>
      <c r="N575" s="57">
        <v>1872.51968503937</v>
      </c>
      <c r="O575" s="30">
        <v>6025.8622047244098</v>
      </c>
      <c r="P575" s="29" t="s">
        <v>9203</v>
      </c>
      <c r="Q575" s="29"/>
      <c r="R575" s="104" t="s">
        <v>4850</v>
      </c>
      <c r="S575" s="103" t="s">
        <v>4851</v>
      </c>
      <c r="T575" s="403">
        <v>5151.12</v>
      </c>
      <c r="U575" s="403">
        <v>-7677.15</v>
      </c>
      <c r="V575" s="123" t="s">
        <v>1</v>
      </c>
      <c r="W575" s="336" t="s">
        <v>0</v>
      </c>
      <c r="X575" s="123"/>
      <c r="Y575" s="337"/>
      <c r="Z575" s="87">
        <v>1</v>
      </c>
      <c r="AA575" s="88" t="s">
        <v>3880</v>
      </c>
      <c r="AB575" s="88"/>
      <c r="AC575" s="98"/>
      <c r="AD575" s="90"/>
      <c r="AE575" s="90"/>
      <c r="AF575" s="136"/>
      <c r="AG575" s="338"/>
      <c r="AH575" s="338"/>
      <c r="AI575" s="339"/>
      <c r="AJ575" s="339"/>
      <c r="AK575" s="91"/>
      <c r="AL575" s="92"/>
      <c r="AM575" s="93"/>
      <c r="AN575" s="340"/>
      <c r="AO575" s="341"/>
      <c r="AP575" s="336"/>
      <c r="AQ575" s="342"/>
      <c r="AR575" s="343"/>
      <c r="AS575" s="342"/>
      <c r="AT575" s="94"/>
      <c r="AU575" s="341"/>
      <c r="AV575" s="136"/>
      <c r="AW575" s="339"/>
      <c r="AY575" s="30">
        <v>6025.8622047244098</v>
      </c>
      <c r="AZ575" s="31">
        <f t="shared" si="8"/>
        <v>0</v>
      </c>
    </row>
    <row r="576" spans="1:52" ht="12.75" customHeight="1">
      <c r="A576">
        <v>573</v>
      </c>
      <c r="B576" s="29" t="s">
        <v>5681</v>
      </c>
      <c r="C576" s="104" t="s">
        <v>3687</v>
      </c>
      <c r="D576" s="29" t="s">
        <v>1446</v>
      </c>
      <c r="E576" s="29" t="s">
        <v>2379</v>
      </c>
      <c r="F576" s="335" t="s">
        <v>3834</v>
      </c>
      <c r="G576" s="335" t="s">
        <v>3831</v>
      </c>
      <c r="H576" s="335" t="s">
        <v>5950</v>
      </c>
      <c r="I576" s="344" t="s">
        <v>5951</v>
      </c>
      <c r="J576" s="344"/>
      <c r="K576" s="344"/>
      <c r="L576" s="335"/>
      <c r="M576" s="82">
        <v>4136.0748031496059</v>
      </c>
      <c r="N576" s="57">
        <v>1956.2007874015749</v>
      </c>
      <c r="O576" s="30">
        <v>6092.2755905511804</v>
      </c>
      <c r="P576" s="29" t="s">
        <v>9203</v>
      </c>
      <c r="Q576" s="29"/>
      <c r="R576" s="104" t="s">
        <v>3687</v>
      </c>
      <c r="S576" s="103" t="s">
        <v>4852</v>
      </c>
      <c r="T576" s="403">
        <v>6009.64</v>
      </c>
      <c r="U576" s="403">
        <v>-7181.85</v>
      </c>
      <c r="V576" s="123" t="s">
        <v>1</v>
      </c>
      <c r="W576" s="336" t="s">
        <v>0</v>
      </c>
      <c r="X576" s="123"/>
      <c r="Y576" s="337"/>
      <c r="Z576" s="87">
        <v>1</v>
      </c>
      <c r="AA576" s="88" t="s">
        <v>3880</v>
      </c>
      <c r="AB576" s="88"/>
      <c r="AC576" s="98"/>
      <c r="AD576" s="90"/>
      <c r="AE576" s="90"/>
      <c r="AF576" s="136"/>
      <c r="AG576" s="338"/>
      <c r="AH576" s="338"/>
      <c r="AI576" s="339"/>
      <c r="AJ576" s="339"/>
      <c r="AK576" s="91"/>
      <c r="AL576" s="92"/>
      <c r="AM576" s="93"/>
      <c r="AN576" s="340"/>
      <c r="AO576" s="341"/>
      <c r="AP576" s="336"/>
      <c r="AQ576" s="342"/>
      <c r="AR576" s="343"/>
      <c r="AS576" s="342"/>
      <c r="AT576" s="94"/>
      <c r="AU576" s="341"/>
      <c r="AV576" s="136"/>
      <c r="AW576" s="339"/>
      <c r="AY576" s="30">
        <v>6092.2755905511804</v>
      </c>
      <c r="AZ576" s="31">
        <f t="shared" si="8"/>
        <v>0</v>
      </c>
    </row>
    <row r="577" spans="1:52" ht="12.75" customHeight="1">
      <c r="A577">
        <v>574</v>
      </c>
      <c r="B577" s="29" t="s">
        <v>6466</v>
      </c>
      <c r="C577" s="104" t="s">
        <v>3518</v>
      </c>
      <c r="D577" s="29" t="s">
        <v>1281</v>
      </c>
      <c r="E577" s="29" t="s">
        <v>2544</v>
      </c>
      <c r="F577" s="335"/>
      <c r="G577" s="335"/>
      <c r="H577" s="335"/>
      <c r="I577" s="335"/>
      <c r="J577" s="335"/>
      <c r="K577" s="335"/>
      <c r="L577" s="335"/>
      <c r="M577" s="82" t="s">
        <v>3880</v>
      </c>
      <c r="N577" s="57">
        <v>4968.7362204724413</v>
      </c>
      <c r="O577" s="30">
        <v>4968.7362204724413</v>
      </c>
      <c r="P577" s="29" t="s">
        <v>3862</v>
      </c>
      <c r="Q577" s="29"/>
      <c r="R577" s="104" t="s">
        <v>3518</v>
      </c>
      <c r="S577" s="103" t="s">
        <v>4853</v>
      </c>
      <c r="T577" s="403">
        <v>10302.24</v>
      </c>
      <c r="U577" s="403">
        <v>-5695.95</v>
      </c>
      <c r="V577" s="123" t="s">
        <v>1</v>
      </c>
      <c r="W577" s="336" t="s">
        <v>0</v>
      </c>
      <c r="X577" s="123"/>
      <c r="Y577" s="337"/>
      <c r="Z577" s="87">
        <v>1</v>
      </c>
      <c r="AA577" s="88" t="s">
        <v>3880</v>
      </c>
      <c r="AB577" s="88"/>
      <c r="AC577" s="88"/>
      <c r="AD577" s="90"/>
      <c r="AE577" s="90"/>
      <c r="AF577" s="136"/>
      <c r="AG577" s="338"/>
      <c r="AH577" s="338"/>
      <c r="AI577" s="339"/>
      <c r="AJ577" s="339"/>
      <c r="AK577" s="91"/>
      <c r="AL577" s="92"/>
      <c r="AM577" s="93"/>
      <c r="AN577" s="340"/>
      <c r="AO577" s="341"/>
      <c r="AP577" s="336"/>
      <c r="AQ577" s="342"/>
      <c r="AR577" s="343"/>
      <c r="AS577" s="342"/>
      <c r="AT577" s="94"/>
      <c r="AU577" s="341"/>
      <c r="AV577" s="136"/>
      <c r="AW577" s="339"/>
      <c r="AY577" s="30">
        <v>4968.7362204724413</v>
      </c>
      <c r="AZ577" s="31">
        <f t="shared" si="8"/>
        <v>0</v>
      </c>
    </row>
    <row r="578" spans="1:52" ht="12.75" customHeight="1">
      <c r="A578">
        <v>575</v>
      </c>
      <c r="B578" s="29" t="s">
        <v>6467</v>
      </c>
      <c r="C578" s="104" t="s">
        <v>351</v>
      </c>
      <c r="D578" s="29" t="s">
        <v>1301</v>
      </c>
      <c r="E578" s="29" t="s">
        <v>2524</v>
      </c>
      <c r="F578" s="335"/>
      <c r="G578" s="335"/>
      <c r="H578" s="335"/>
      <c r="I578" s="335"/>
      <c r="J578" s="335"/>
      <c r="K578" s="335"/>
      <c r="L578" s="335"/>
      <c r="M578" s="82" t="s">
        <v>3880</v>
      </c>
      <c r="N578" s="57">
        <v>3272.464566929134</v>
      </c>
      <c r="O578" s="30">
        <v>3272.464566929134</v>
      </c>
      <c r="P578" s="29" t="s">
        <v>3455</v>
      </c>
      <c r="Q578" s="29"/>
      <c r="R578" s="104" t="s">
        <v>351</v>
      </c>
      <c r="S578" s="103" t="s">
        <v>4854</v>
      </c>
      <c r="T578" s="403">
        <v>13736.32</v>
      </c>
      <c r="U578" s="403">
        <v>-8667.75</v>
      </c>
      <c r="V578" s="123" t="s">
        <v>1</v>
      </c>
      <c r="W578" s="336" t="s">
        <v>0</v>
      </c>
      <c r="X578" s="123"/>
      <c r="Y578" s="337"/>
      <c r="Z578" s="87">
        <v>1</v>
      </c>
      <c r="AA578" s="346" t="s">
        <v>3880</v>
      </c>
      <c r="AB578" s="88"/>
      <c r="AC578" s="88"/>
      <c r="AD578" s="136"/>
      <c r="AE578" s="90"/>
      <c r="AF578" s="136"/>
      <c r="AG578" s="338"/>
      <c r="AH578" s="338"/>
      <c r="AI578" s="339"/>
      <c r="AJ578" s="339"/>
      <c r="AK578" s="91"/>
      <c r="AL578" s="92"/>
      <c r="AM578" s="93"/>
      <c r="AN578" s="340"/>
      <c r="AO578" s="341"/>
      <c r="AP578" s="336"/>
      <c r="AQ578" s="342"/>
      <c r="AR578" s="343"/>
      <c r="AS578" s="342"/>
      <c r="AT578" s="94"/>
      <c r="AU578" s="341"/>
      <c r="AV578" s="136"/>
      <c r="AW578" s="339"/>
      <c r="AY578" s="30">
        <v>3272.464566929134</v>
      </c>
      <c r="AZ578" s="31">
        <f t="shared" si="8"/>
        <v>0</v>
      </c>
    </row>
    <row r="579" spans="1:52" ht="12.75" customHeight="1">
      <c r="A579">
        <v>576</v>
      </c>
      <c r="B579" s="29" t="s">
        <v>6468</v>
      </c>
      <c r="C579" s="104" t="s">
        <v>4855</v>
      </c>
      <c r="D579" s="29" t="s">
        <v>1309</v>
      </c>
      <c r="E579" s="29" t="s">
        <v>2516</v>
      </c>
      <c r="F579" s="335"/>
      <c r="G579" s="335"/>
      <c r="H579" s="335"/>
      <c r="I579" s="335"/>
      <c r="J579" s="335"/>
      <c r="K579" s="335"/>
      <c r="L579" s="335"/>
      <c r="M579" s="82" t="s">
        <v>3880</v>
      </c>
      <c r="N579" s="57">
        <v>4207.5826771653547</v>
      </c>
      <c r="O579" s="30">
        <v>4207.5826771653547</v>
      </c>
      <c r="P579" s="29" t="s">
        <v>3859</v>
      </c>
      <c r="Q579" s="29"/>
      <c r="R579" s="104" t="s">
        <v>4855</v>
      </c>
      <c r="S579" s="104" t="s">
        <v>4856</v>
      </c>
      <c r="T579" s="403">
        <v>11160.76</v>
      </c>
      <c r="U579" s="403">
        <v>-7181.85</v>
      </c>
      <c r="V579" s="123" t="s">
        <v>1</v>
      </c>
      <c r="W579" s="336" t="s">
        <v>0</v>
      </c>
      <c r="X579" s="123"/>
      <c r="Y579" s="337"/>
      <c r="Z579" s="87">
        <v>1</v>
      </c>
      <c r="AA579" s="346" t="s">
        <v>3880</v>
      </c>
      <c r="AB579" s="88"/>
      <c r="AC579" s="88"/>
      <c r="AD579" s="136"/>
      <c r="AE579" s="90"/>
      <c r="AF579" s="136"/>
      <c r="AG579" s="338"/>
      <c r="AH579" s="338"/>
      <c r="AI579" s="339"/>
      <c r="AJ579" s="339"/>
      <c r="AK579" s="91"/>
      <c r="AL579" s="92"/>
      <c r="AM579" s="93"/>
      <c r="AN579" s="340"/>
      <c r="AO579" s="341"/>
      <c r="AP579" s="336"/>
      <c r="AQ579" s="342"/>
      <c r="AR579" s="343"/>
      <c r="AS579" s="342"/>
      <c r="AT579" s="94"/>
      <c r="AU579" s="341"/>
      <c r="AV579" s="136"/>
      <c r="AW579" s="339"/>
      <c r="AY579" s="30">
        <v>4207.5826771653547</v>
      </c>
      <c r="AZ579" s="31">
        <f t="shared" si="8"/>
        <v>0</v>
      </c>
    </row>
    <row r="580" spans="1:52" ht="12.75" customHeight="1">
      <c r="A580">
        <v>577</v>
      </c>
      <c r="B580" s="29" t="s">
        <v>5732</v>
      </c>
      <c r="C580" s="104" t="s">
        <v>3472</v>
      </c>
      <c r="D580" s="29" t="s">
        <v>3880</v>
      </c>
      <c r="E580" s="29" t="s">
        <v>3880</v>
      </c>
      <c r="F580" s="335" t="s">
        <v>3773</v>
      </c>
      <c r="G580" s="335"/>
      <c r="H580" s="335"/>
      <c r="I580" s="335"/>
      <c r="J580" s="335"/>
      <c r="K580" s="335"/>
      <c r="L580" s="335"/>
      <c r="M580" s="82" t="s">
        <v>3880</v>
      </c>
      <c r="N580" s="57">
        <v>166.47637795275594</v>
      </c>
      <c r="O580" s="30">
        <v>166.47637795275594</v>
      </c>
      <c r="P580" s="29" t="s">
        <v>3456</v>
      </c>
      <c r="Q580" s="29"/>
      <c r="R580" s="104" t="s">
        <v>3472</v>
      </c>
      <c r="S580" s="103" t="s">
        <v>4857</v>
      </c>
      <c r="T580" s="403">
        <v>-15480</v>
      </c>
      <c r="U580" s="403">
        <v>10000</v>
      </c>
      <c r="V580" s="123" t="s">
        <v>1</v>
      </c>
      <c r="W580" s="336" t="s">
        <v>0</v>
      </c>
      <c r="X580" s="123"/>
      <c r="Y580" s="337"/>
      <c r="Z580" s="87"/>
      <c r="AA580" s="88" t="s">
        <v>3880</v>
      </c>
      <c r="AB580" s="88"/>
      <c r="AC580" s="98"/>
      <c r="AD580" s="90"/>
      <c r="AE580" s="90"/>
      <c r="AF580" s="136"/>
      <c r="AG580" s="338"/>
      <c r="AH580" s="338"/>
      <c r="AI580" s="339"/>
      <c r="AJ580" s="339"/>
      <c r="AK580" s="91"/>
      <c r="AL580" s="92">
        <v>20</v>
      </c>
      <c r="AM580" s="93"/>
      <c r="AN580" s="340"/>
      <c r="AO580" s="341"/>
      <c r="AP580" s="336"/>
      <c r="AQ580" s="342"/>
      <c r="AR580" s="343"/>
      <c r="AS580" s="342"/>
      <c r="AT580" s="94">
        <v>8000</v>
      </c>
      <c r="AU580" s="341"/>
      <c r="AV580" s="136"/>
      <c r="AW580" s="339"/>
      <c r="AY580" s="30">
        <v>166.47637795275594</v>
      </c>
      <c r="AZ580" s="31">
        <f t="shared" ref="AZ580:AZ643" si="9">-AY580+O580</f>
        <v>0</v>
      </c>
    </row>
    <row r="581" spans="1:52" ht="12.75" customHeight="1">
      <c r="A581">
        <v>578</v>
      </c>
      <c r="B581" s="29" t="s">
        <v>6469</v>
      </c>
      <c r="C581" s="104" t="s">
        <v>3466</v>
      </c>
      <c r="D581" s="29" t="s">
        <v>1616</v>
      </c>
      <c r="E581" s="29" t="s">
        <v>2209</v>
      </c>
      <c r="F581" s="335"/>
      <c r="G581" s="335"/>
      <c r="H581" s="335"/>
      <c r="I581" s="335"/>
      <c r="J581" s="335"/>
      <c r="K581" s="335"/>
      <c r="L581" s="335"/>
      <c r="M581" s="82" t="s">
        <v>3880</v>
      </c>
      <c r="N581" s="57">
        <v>9397.8346456692925</v>
      </c>
      <c r="O581" s="30">
        <v>9397.8346456692925</v>
      </c>
      <c r="P581" s="29" t="s">
        <v>3863</v>
      </c>
      <c r="Q581" s="29"/>
      <c r="R581" s="104" t="s">
        <v>3466</v>
      </c>
      <c r="S581" s="103" t="s">
        <v>4858</v>
      </c>
      <c r="T581" s="403">
        <v>-14851.5</v>
      </c>
      <c r="U581" s="403">
        <v>11386.15</v>
      </c>
      <c r="V581" s="123" t="s">
        <v>1</v>
      </c>
      <c r="W581" s="336" t="s">
        <v>0</v>
      </c>
      <c r="X581" s="123"/>
      <c r="Y581" s="337"/>
      <c r="Z581" s="87">
        <v>1</v>
      </c>
      <c r="AA581" s="88" t="s">
        <v>3880</v>
      </c>
      <c r="AB581" s="88"/>
      <c r="AC581" s="98"/>
      <c r="AD581" s="90"/>
      <c r="AE581" s="90"/>
      <c r="AF581" s="136"/>
      <c r="AG581" s="338"/>
      <c r="AH581" s="338"/>
      <c r="AI581" s="339"/>
      <c r="AJ581" s="339"/>
      <c r="AK581" s="91"/>
      <c r="AL581" s="92"/>
      <c r="AM581" s="93"/>
      <c r="AN581" s="340"/>
      <c r="AO581" s="341"/>
      <c r="AP581" s="336"/>
      <c r="AQ581" s="342"/>
      <c r="AR581" s="343"/>
      <c r="AS581" s="342"/>
      <c r="AT581" s="94"/>
      <c r="AU581" s="341"/>
      <c r="AV581" s="136"/>
      <c r="AW581" s="339"/>
      <c r="AY581" s="30">
        <v>9397.8346456692925</v>
      </c>
      <c r="AZ581" s="31">
        <f t="shared" si="9"/>
        <v>0</v>
      </c>
    </row>
    <row r="582" spans="1:52" ht="12.75" customHeight="1">
      <c r="A582">
        <v>579</v>
      </c>
      <c r="B582" s="29" t="s">
        <v>6470</v>
      </c>
      <c r="C582" s="104" t="s">
        <v>3476</v>
      </c>
      <c r="D582" s="29" t="s">
        <v>1570</v>
      </c>
      <c r="E582" s="29" t="s">
        <v>2255</v>
      </c>
      <c r="F582" s="335" t="s">
        <v>5607</v>
      </c>
      <c r="G582" s="335" t="s">
        <v>3785</v>
      </c>
      <c r="H582" s="344" t="s">
        <v>3787</v>
      </c>
      <c r="I582" s="344"/>
      <c r="J582" s="344"/>
      <c r="K582" s="344"/>
      <c r="L582" s="335"/>
      <c r="M582" s="82">
        <v>7955.4015748031507</v>
      </c>
      <c r="N582" s="57">
        <v>2069.1653543307089</v>
      </c>
      <c r="O582" s="30">
        <v>10024.56692913386</v>
      </c>
      <c r="P582" s="29" t="s">
        <v>9204</v>
      </c>
      <c r="Q582" s="29"/>
      <c r="R582" s="104" t="s">
        <v>3476</v>
      </c>
      <c r="S582" s="103" t="s">
        <v>4859</v>
      </c>
      <c r="T582" s="403">
        <v>-14650</v>
      </c>
      <c r="U582" s="403">
        <v>10000</v>
      </c>
      <c r="V582" s="123" t="s">
        <v>1</v>
      </c>
      <c r="W582" s="336" t="s">
        <v>0</v>
      </c>
      <c r="X582" s="123"/>
      <c r="Y582" s="337"/>
      <c r="Z582" s="87">
        <v>1</v>
      </c>
      <c r="AA582" s="88" t="s">
        <v>3880</v>
      </c>
      <c r="AB582" s="88"/>
      <c r="AC582" s="98"/>
      <c r="AD582" s="90"/>
      <c r="AE582" s="90"/>
      <c r="AF582" s="136"/>
      <c r="AG582" s="338"/>
      <c r="AH582" s="338"/>
      <c r="AI582" s="339"/>
      <c r="AJ582" s="339"/>
      <c r="AK582" s="91"/>
      <c r="AL582" s="92"/>
      <c r="AM582" s="93"/>
      <c r="AN582" s="340"/>
      <c r="AO582" s="341"/>
      <c r="AP582" s="336"/>
      <c r="AQ582" s="342"/>
      <c r="AR582" s="343"/>
      <c r="AS582" s="342"/>
      <c r="AT582" s="94"/>
      <c r="AU582" s="341"/>
      <c r="AV582" s="136"/>
      <c r="AW582" s="339"/>
      <c r="AY582" s="30">
        <v>10024.56692913386</v>
      </c>
      <c r="AZ582" s="31">
        <f t="shared" si="9"/>
        <v>0</v>
      </c>
    </row>
    <row r="583" spans="1:52" ht="12.75" customHeight="1">
      <c r="A583">
        <v>580</v>
      </c>
      <c r="B583" s="29" t="s">
        <v>6471</v>
      </c>
      <c r="C583" s="104" t="s">
        <v>4860</v>
      </c>
      <c r="D583" s="29" t="s">
        <v>1617</v>
      </c>
      <c r="E583" s="29" t="s">
        <v>2208</v>
      </c>
      <c r="F583" s="335"/>
      <c r="G583" s="335"/>
      <c r="H583" s="335"/>
      <c r="I583" s="335"/>
      <c r="J583" s="335"/>
      <c r="K583" s="335"/>
      <c r="L583" s="335"/>
      <c r="M583" s="82" t="s">
        <v>3880</v>
      </c>
      <c r="N583" s="57">
        <v>9568.106299212599</v>
      </c>
      <c r="O583" s="30">
        <v>9568.106299212599</v>
      </c>
      <c r="P583" s="29" t="s">
        <v>3863</v>
      </c>
      <c r="Q583" s="29"/>
      <c r="R583" s="104" t="s">
        <v>4860</v>
      </c>
      <c r="S583" s="103" t="s">
        <v>4861</v>
      </c>
      <c r="T583" s="403">
        <v>-14356.45</v>
      </c>
      <c r="U583" s="403">
        <v>10891.1</v>
      </c>
      <c r="V583" s="123" t="s">
        <v>1</v>
      </c>
      <c r="W583" s="336" t="s">
        <v>0</v>
      </c>
      <c r="X583" s="123"/>
      <c r="Y583" s="337"/>
      <c r="Z583" s="87">
        <v>1</v>
      </c>
      <c r="AA583" s="88" t="s">
        <v>3880</v>
      </c>
      <c r="AB583" s="88"/>
      <c r="AC583" s="98"/>
      <c r="AD583" s="90"/>
      <c r="AE583" s="90"/>
      <c r="AF583" s="136"/>
      <c r="AG583" s="338"/>
      <c r="AH583" s="338"/>
      <c r="AI583" s="339"/>
      <c r="AJ583" s="339"/>
      <c r="AK583" s="91"/>
      <c r="AL583" s="92"/>
      <c r="AM583" s="93"/>
      <c r="AN583" s="340"/>
      <c r="AO583" s="341"/>
      <c r="AP583" s="336"/>
      <c r="AQ583" s="342"/>
      <c r="AR583" s="343"/>
      <c r="AS583" s="342"/>
      <c r="AT583" s="94"/>
      <c r="AU583" s="341"/>
      <c r="AV583" s="136"/>
      <c r="AW583" s="339"/>
      <c r="AY583" s="30">
        <v>9568.106299212599</v>
      </c>
      <c r="AZ583" s="31">
        <f t="shared" si="9"/>
        <v>0</v>
      </c>
    </row>
    <row r="584" spans="1:52" ht="12.75" customHeight="1">
      <c r="A584">
        <v>581</v>
      </c>
      <c r="B584" s="29" t="s">
        <v>6472</v>
      </c>
      <c r="C584" s="104" t="s">
        <v>3758</v>
      </c>
      <c r="D584" s="29" t="s">
        <v>1623</v>
      </c>
      <c r="E584" s="29" t="s">
        <v>2202</v>
      </c>
      <c r="F584" s="335"/>
      <c r="G584" s="335"/>
      <c r="H584" s="335"/>
      <c r="I584" s="335"/>
      <c r="J584" s="335"/>
      <c r="K584" s="335"/>
      <c r="L584" s="335"/>
      <c r="M584" s="82" t="s">
        <v>3880</v>
      </c>
      <c r="N584" s="57">
        <v>8623.2322834645674</v>
      </c>
      <c r="O584" s="30">
        <v>8623.2322834645674</v>
      </c>
      <c r="P584" s="29" t="s">
        <v>3863</v>
      </c>
      <c r="Q584" s="29"/>
      <c r="R584" s="104" t="s">
        <v>3758</v>
      </c>
      <c r="S584" s="103" t="s">
        <v>4862</v>
      </c>
      <c r="T584" s="403">
        <v>-15065</v>
      </c>
      <c r="U584" s="403">
        <v>10500</v>
      </c>
      <c r="V584" s="123" t="s">
        <v>1</v>
      </c>
      <c r="W584" s="336" t="s">
        <v>0</v>
      </c>
      <c r="X584" s="123"/>
      <c r="Y584" s="337"/>
      <c r="Z584" s="87">
        <v>1</v>
      </c>
      <c r="AA584" s="88" t="s">
        <v>3880</v>
      </c>
      <c r="AB584" s="88"/>
      <c r="AC584" s="98"/>
      <c r="AD584" s="90"/>
      <c r="AE584" s="90"/>
      <c r="AF584" s="136"/>
      <c r="AG584" s="338"/>
      <c r="AH584" s="338"/>
      <c r="AI584" s="339"/>
      <c r="AJ584" s="339"/>
      <c r="AK584" s="91"/>
      <c r="AL584" s="92"/>
      <c r="AM584" s="93"/>
      <c r="AN584" s="340"/>
      <c r="AO584" s="341"/>
      <c r="AP584" s="336"/>
      <c r="AQ584" s="342"/>
      <c r="AR584" s="343"/>
      <c r="AS584" s="342"/>
      <c r="AT584" s="94"/>
      <c r="AU584" s="341"/>
      <c r="AV584" s="136"/>
      <c r="AW584" s="339"/>
      <c r="AY584" s="30">
        <v>8623.2322834645674</v>
      </c>
      <c r="AZ584" s="31">
        <f t="shared" si="9"/>
        <v>0</v>
      </c>
    </row>
    <row r="585" spans="1:52" ht="12.75" customHeight="1">
      <c r="A585">
        <v>582</v>
      </c>
      <c r="B585" s="29" t="s">
        <v>6108</v>
      </c>
      <c r="C585" s="104" t="s">
        <v>4863</v>
      </c>
      <c r="D585" s="29" t="s">
        <v>1513</v>
      </c>
      <c r="E585" s="29" t="s">
        <v>2312</v>
      </c>
      <c r="F585" s="335"/>
      <c r="G585" s="335"/>
      <c r="H585" s="335"/>
      <c r="I585" s="335"/>
      <c r="J585" s="335"/>
      <c r="K585" s="335"/>
      <c r="L585" s="335"/>
      <c r="M585" s="82" t="s">
        <v>3880</v>
      </c>
      <c r="N585" s="57">
        <v>5983.7440944881891</v>
      </c>
      <c r="O585" s="30">
        <v>5983.7440944881891</v>
      </c>
      <c r="P585" s="29" t="s">
        <v>3863</v>
      </c>
      <c r="Q585" s="29"/>
      <c r="R585" s="104" t="s">
        <v>4863</v>
      </c>
      <c r="S585" s="103" t="s">
        <v>4864</v>
      </c>
      <c r="T585" s="403">
        <v>-10500</v>
      </c>
      <c r="U585" s="403">
        <v>12895</v>
      </c>
      <c r="V585" s="123" t="s">
        <v>1</v>
      </c>
      <c r="W585" s="336" t="s">
        <v>0</v>
      </c>
      <c r="X585" s="123"/>
      <c r="Y585" s="337"/>
      <c r="Z585" s="87">
        <v>1</v>
      </c>
      <c r="AA585" s="88" t="s">
        <v>345</v>
      </c>
      <c r="AB585" s="88">
        <v>2.5</v>
      </c>
      <c r="AC585" s="88">
        <v>100</v>
      </c>
      <c r="AD585" s="90" t="s">
        <v>4865</v>
      </c>
      <c r="AE585" s="90">
        <v>2.5</v>
      </c>
      <c r="AF585" s="136"/>
      <c r="AG585" s="338"/>
      <c r="AH585" s="338"/>
      <c r="AI585" s="339"/>
      <c r="AJ585" s="339"/>
      <c r="AK585" s="91"/>
      <c r="AL585" s="92"/>
      <c r="AM585" s="93"/>
      <c r="AN585" s="340"/>
      <c r="AO585" s="341"/>
      <c r="AP585" s="336"/>
      <c r="AQ585" s="342"/>
      <c r="AR585" s="343"/>
      <c r="AS585" s="342"/>
      <c r="AT585" s="94">
        <v>6000</v>
      </c>
      <c r="AU585" s="341"/>
      <c r="AV585" s="136"/>
      <c r="AW585" s="339"/>
      <c r="AY585" s="30">
        <v>5983.7440944881891</v>
      </c>
      <c r="AZ585" s="31">
        <f t="shared" si="9"/>
        <v>0</v>
      </c>
    </row>
    <row r="586" spans="1:52" ht="12.75" customHeight="1">
      <c r="A586">
        <v>583</v>
      </c>
      <c r="B586" s="29" t="s">
        <v>6128</v>
      </c>
      <c r="C586" s="104" t="s">
        <v>4866</v>
      </c>
      <c r="D586" s="29" t="s">
        <v>1460</v>
      </c>
      <c r="E586" s="29" t="s">
        <v>2365</v>
      </c>
      <c r="F586" s="335"/>
      <c r="G586" s="335"/>
      <c r="H586" s="335"/>
      <c r="I586" s="335"/>
      <c r="J586" s="335"/>
      <c r="K586" s="335"/>
      <c r="L586" s="335"/>
      <c r="M586" s="82" t="s">
        <v>3880</v>
      </c>
      <c r="N586" s="57">
        <v>5983.7559055118118</v>
      </c>
      <c r="O586" s="30">
        <v>5983.7559055118118</v>
      </c>
      <c r="P586" s="29" t="s">
        <v>3861</v>
      </c>
      <c r="Q586" s="29"/>
      <c r="R586" s="104" t="s">
        <v>4866</v>
      </c>
      <c r="S586" s="103" t="s">
        <v>4867</v>
      </c>
      <c r="T586" s="403">
        <v>-13000</v>
      </c>
      <c r="U586" s="403">
        <v>12480</v>
      </c>
      <c r="V586" s="123" t="s">
        <v>1</v>
      </c>
      <c r="W586" s="336" t="s">
        <v>0</v>
      </c>
      <c r="X586" s="123"/>
      <c r="Y586" s="337"/>
      <c r="Z586" s="87">
        <v>1</v>
      </c>
      <c r="AA586" s="88" t="s">
        <v>313</v>
      </c>
      <c r="AB586" s="88">
        <v>2.5</v>
      </c>
      <c r="AC586" s="88">
        <v>100</v>
      </c>
      <c r="AD586" s="90" t="s">
        <v>4865</v>
      </c>
      <c r="AE586" s="90">
        <v>2.5</v>
      </c>
      <c r="AF586" s="136"/>
      <c r="AG586" s="338"/>
      <c r="AH586" s="338"/>
      <c r="AI586" s="339"/>
      <c r="AJ586" s="339"/>
      <c r="AK586" s="91"/>
      <c r="AL586" s="92"/>
      <c r="AM586" s="93"/>
      <c r="AN586" s="340"/>
      <c r="AO586" s="341"/>
      <c r="AP586" s="336"/>
      <c r="AQ586" s="342"/>
      <c r="AR586" s="343"/>
      <c r="AS586" s="342"/>
      <c r="AT586" s="94">
        <v>6000</v>
      </c>
      <c r="AU586" s="341"/>
      <c r="AV586" s="136"/>
      <c r="AW586" s="339"/>
      <c r="AY586" s="30">
        <v>5983.7559055118118</v>
      </c>
      <c r="AZ586" s="31">
        <f t="shared" si="9"/>
        <v>0</v>
      </c>
    </row>
    <row r="587" spans="1:52" ht="12.75" customHeight="1">
      <c r="A587">
        <v>584</v>
      </c>
      <c r="B587" s="29" t="s">
        <v>6130</v>
      </c>
      <c r="C587" s="104" t="s">
        <v>4868</v>
      </c>
      <c r="D587" s="29" t="s">
        <v>1503</v>
      </c>
      <c r="E587" s="29" t="s">
        <v>2322</v>
      </c>
      <c r="F587" s="335"/>
      <c r="G587" s="335"/>
      <c r="H587" s="335"/>
      <c r="I587" s="335"/>
      <c r="J587" s="335"/>
      <c r="K587" s="335"/>
      <c r="L587" s="335"/>
      <c r="M587" s="82" t="s">
        <v>3880</v>
      </c>
      <c r="N587" s="57">
        <v>5983.9763779527557</v>
      </c>
      <c r="O587" s="30">
        <v>5983.9763779527557</v>
      </c>
      <c r="P587" s="29" t="s">
        <v>3859</v>
      </c>
      <c r="Q587" s="29"/>
      <c r="R587" s="104" t="s">
        <v>4868</v>
      </c>
      <c r="S587" s="103" t="s">
        <v>4869</v>
      </c>
      <c r="T587" s="403">
        <v>-8000</v>
      </c>
      <c r="U587" s="403">
        <v>13310</v>
      </c>
      <c r="V587" s="123" t="s">
        <v>1</v>
      </c>
      <c r="W587" s="336" t="s">
        <v>0</v>
      </c>
      <c r="X587" s="123"/>
      <c r="Y587" s="337"/>
      <c r="Z587" s="87">
        <v>1</v>
      </c>
      <c r="AA587" s="88" t="s">
        <v>312</v>
      </c>
      <c r="AB587" s="88">
        <v>2.5</v>
      </c>
      <c r="AC587" s="88">
        <v>100</v>
      </c>
      <c r="AD587" s="90" t="s">
        <v>4865</v>
      </c>
      <c r="AE587" s="90">
        <v>2.5</v>
      </c>
      <c r="AF587" s="136"/>
      <c r="AG587" s="338"/>
      <c r="AH587" s="338"/>
      <c r="AI587" s="339"/>
      <c r="AJ587" s="339"/>
      <c r="AK587" s="91"/>
      <c r="AL587" s="92"/>
      <c r="AM587" s="93"/>
      <c r="AN587" s="340"/>
      <c r="AO587" s="341"/>
      <c r="AP587" s="336"/>
      <c r="AQ587" s="342"/>
      <c r="AR587" s="343"/>
      <c r="AS587" s="342"/>
      <c r="AT587" s="94">
        <v>6000</v>
      </c>
      <c r="AU587" s="341"/>
      <c r="AV587" s="136"/>
      <c r="AW587" s="339"/>
      <c r="AY587" s="30">
        <v>5983.9763779527557</v>
      </c>
      <c r="AZ587" s="31">
        <f t="shared" si="9"/>
        <v>0</v>
      </c>
    </row>
    <row r="588" spans="1:52" ht="12.75" customHeight="1">
      <c r="A588">
        <v>585</v>
      </c>
      <c r="B588" s="29" t="s">
        <v>6132</v>
      </c>
      <c r="C588" s="104" t="s">
        <v>4870</v>
      </c>
      <c r="D588" s="29" t="s">
        <v>1504</v>
      </c>
      <c r="E588" s="29" t="s">
        <v>2321</v>
      </c>
      <c r="F588" s="335"/>
      <c r="G588" s="335"/>
      <c r="H588" s="335"/>
      <c r="I588" s="335"/>
      <c r="J588" s="335"/>
      <c r="K588" s="335"/>
      <c r="L588" s="335"/>
      <c r="M588" s="82" t="s">
        <v>3880</v>
      </c>
      <c r="N588" s="57">
        <v>5983.5787401574808</v>
      </c>
      <c r="O588" s="30">
        <v>5983.5787401574808</v>
      </c>
      <c r="P588" s="29" t="s">
        <v>3863</v>
      </c>
      <c r="Q588" s="29"/>
      <c r="R588" s="104" t="s">
        <v>4870</v>
      </c>
      <c r="S588" s="103" t="s">
        <v>4871</v>
      </c>
      <c r="T588" s="403">
        <v>-14000</v>
      </c>
      <c r="U588" s="403">
        <v>12580</v>
      </c>
      <c r="V588" s="123" t="s">
        <v>1</v>
      </c>
      <c r="W588" s="336" t="s">
        <v>0</v>
      </c>
      <c r="X588" s="123"/>
      <c r="Y588" s="337"/>
      <c r="Z588" s="87">
        <v>1</v>
      </c>
      <c r="AA588" s="88" t="s">
        <v>311</v>
      </c>
      <c r="AB588" s="88">
        <v>2.5</v>
      </c>
      <c r="AC588" s="88">
        <v>100</v>
      </c>
      <c r="AD588" s="90" t="s">
        <v>4865</v>
      </c>
      <c r="AE588" s="90">
        <v>2.5</v>
      </c>
      <c r="AF588" s="136"/>
      <c r="AG588" s="338"/>
      <c r="AH588" s="338"/>
      <c r="AI588" s="339"/>
      <c r="AJ588" s="339"/>
      <c r="AK588" s="91"/>
      <c r="AL588" s="92"/>
      <c r="AM588" s="93"/>
      <c r="AN588" s="340"/>
      <c r="AO588" s="341"/>
      <c r="AP588" s="336"/>
      <c r="AQ588" s="342"/>
      <c r="AR588" s="343"/>
      <c r="AS588" s="342"/>
      <c r="AT588" s="94">
        <v>6000</v>
      </c>
      <c r="AU588" s="341"/>
      <c r="AV588" s="136"/>
      <c r="AW588" s="339"/>
      <c r="AY588" s="30">
        <v>5983.5787401574808</v>
      </c>
      <c r="AZ588" s="31">
        <f t="shared" si="9"/>
        <v>0</v>
      </c>
    </row>
    <row r="589" spans="1:52" ht="12.75" customHeight="1">
      <c r="A589">
        <v>586</v>
      </c>
      <c r="B589" s="29" t="s">
        <v>6134</v>
      </c>
      <c r="C589" s="104" t="s">
        <v>4872</v>
      </c>
      <c r="D589" s="29" t="s">
        <v>1412</v>
      </c>
      <c r="E589" s="29" t="s">
        <v>2413</v>
      </c>
      <c r="F589" s="335"/>
      <c r="G589" s="335"/>
      <c r="H589" s="335"/>
      <c r="I589" s="335"/>
      <c r="J589" s="335"/>
      <c r="K589" s="335"/>
      <c r="L589" s="335"/>
      <c r="M589" s="82" t="s">
        <v>3880</v>
      </c>
      <c r="N589" s="57">
        <v>5983.7204724409457</v>
      </c>
      <c r="O589" s="30">
        <v>5983.7204724409457</v>
      </c>
      <c r="P589" s="29" t="s">
        <v>3861</v>
      </c>
      <c r="Q589" s="29"/>
      <c r="R589" s="104" t="s">
        <v>4872</v>
      </c>
      <c r="S589" s="103" t="s">
        <v>4873</v>
      </c>
      <c r="T589" s="403">
        <v>-7500</v>
      </c>
      <c r="U589" s="403">
        <v>12895</v>
      </c>
      <c r="V589" s="123" t="s">
        <v>1</v>
      </c>
      <c r="W589" s="336" t="s">
        <v>0</v>
      </c>
      <c r="X589" s="123"/>
      <c r="Y589" s="337"/>
      <c r="Z589" s="87">
        <v>1</v>
      </c>
      <c r="AA589" s="88" t="s">
        <v>310</v>
      </c>
      <c r="AB589" s="88">
        <v>2.5</v>
      </c>
      <c r="AC589" s="88">
        <v>100</v>
      </c>
      <c r="AD589" s="90" t="s">
        <v>4865</v>
      </c>
      <c r="AE589" s="90">
        <v>2.5</v>
      </c>
      <c r="AF589" s="136"/>
      <c r="AG589" s="338"/>
      <c r="AH589" s="338"/>
      <c r="AI589" s="339"/>
      <c r="AJ589" s="339"/>
      <c r="AK589" s="91"/>
      <c r="AL589" s="92"/>
      <c r="AM589" s="93"/>
      <c r="AN589" s="340"/>
      <c r="AO589" s="341"/>
      <c r="AP589" s="336"/>
      <c r="AQ589" s="342"/>
      <c r="AR589" s="343"/>
      <c r="AS589" s="342"/>
      <c r="AT589" s="94">
        <v>6000</v>
      </c>
      <c r="AU589" s="341"/>
      <c r="AV589" s="136"/>
      <c r="AW589" s="339"/>
      <c r="AY589" s="30">
        <v>5983.7204724409457</v>
      </c>
      <c r="AZ589" s="31">
        <f t="shared" si="9"/>
        <v>0</v>
      </c>
    </row>
    <row r="590" spans="1:52" ht="12.75" customHeight="1">
      <c r="A590">
        <v>587</v>
      </c>
      <c r="B590" s="29" t="s">
        <v>6138</v>
      </c>
      <c r="C590" s="104" t="s">
        <v>3768</v>
      </c>
      <c r="D590" s="29" t="s">
        <v>1500</v>
      </c>
      <c r="E590" s="29" t="s">
        <v>2325</v>
      </c>
      <c r="F590" s="335"/>
      <c r="G590" s="335"/>
      <c r="H590" s="335"/>
      <c r="I590" s="335"/>
      <c r="J590" s="335"/>
      <c r="K590" s="335"/>
      <c r="L590" s="335"/>
      <c r="M590" s="82" t="s">
        <v>3880</v>
      </c>
      <c r="N590" s="57">
        <v>5983.6496062992128</v>
      </c>
      <c r="O590" s="30">
        <v>5983.6496062992128</v>
      </c>
      <c r="P590" s="29" t="s">
        <v>3862</v>
      </c>
      <c r="Q590" s="29"/>
      <c r="R590" s="104" t="s">
        <v>3768</v>
      </c>
      <c r="S590" s="103" t="s">
        <v>4874</v>
      </c>
      <c r="T590" s="403">
        <v>-14784.4</v>
      </c>
      <c r="U590" s="403">
        <v>12580</v>
      </c>
      <c r="V590" s="123" t="s">
        <v>1</v>
      </c>
      <c r="W590" s="336" t="s">
        <v>0</v>
      </c>
      <c r="X590" s="123"/>
      <c r="Y590" s="337"/>
      <c r="Z590" s="87">
        <v>1</v>
      </c>
      <c r="AA590" s="88" t="s">
        <v>327</v>
      </c>
      <c r="AB590" s="88">
        <v>2.5</v>
      </c>
      <c r="AC590" s="88">
        <v>100</v>
      </c>
      <c r="AD590" s="90" t="s">
        <v>4865</v>
      </c>
      <c r="AE590" s="90">
        <v>2.5</v>
      </c>
      <c r="AF590" s="136"/>
      <c r="AG590" s="338"/>
      <c r="AH590" s="338"/>
      <c r="AI590" s="339"/>
      <c r="AJ590" s="339"/>
      <c r="AK590" s="91"/>
      <c r="AL590" s="92"/>
      <c r="AM590" s="93"/>
      <c r="AN590" s="340"/>
      <c r="AO590" s="341"/>
      <c r="AP590" s="336"/>
      <c r="AQ590" s="342"/>
      <c r="AR590" s="343"/>
      <c r="AS590" s="342"/>
      <c r="AT590" s="94">
        <v>6000</v>
      </c>
      <c r="AU590" s="341"/>
      <c r="AV590" s="136"/>
      <c r="AW590" s="339"/>
      <c r="AY590" s="30">
        <v>5983.6496062992128</v>
      </c>
      <c r="AZ590" s="31">
        <f t="shared" si="9"/>
        <v>0</v>
      </c>
    </row>
    <row r="591" spans="1:52" ht="12.75" customHeight="1">
      <c r="A591">
        <v>588</v>
      </c>
      <c r="B591" s="29" t="s">
        <v>6110</v>
      </c>
      <c r="C591" s="104" t="s">
        <v>4875</v>
      </c>
      <c r="D591" s="29" t="s">
        <v>1523</v>
      </c>
      <c r="E591" s="29" t="s">
        <v>2302</v>
      </c>
      <c r="F591" s="335"/>
      <c r="G591" s="335"/>
      <c r="H591" s="335"/>
      <c r="I591" s="335"/>
      <c r="J591" s="335"/>
      <c r="K591" s="335"/>
      <c r="L591" s="335"/>
      <c r="M591" s="82" t="s">
        <v>3880</v>
      </c>
      <c r="N591" s="57">
        <v>5983.5826771653547</v>
      </c>
      <c r="O591" s="30">
        <v>5983.5826771653547</v>
      </c>
      <c r="P591" s="29" t="s">
        <v>3862</v>
      </c>
      <c r="Q591" s="29"/>
      <c r="R591" s="104" t="s">
        <v>4875</v>
      </c>
      <c r="S591" s="103" t="s">
        <v>4876</v>
      </c>
      <c r="T591" s="403">
        <v>-11000</v>
      </c>
      <c r="U591" s="403">
        <v>13310</v>
      </c>
      <c r="V591" s="123" t="s">
        <v>1</v>
      </c>
      <c r="W591" s="336" t="s">
        <v>0</v>
      </c>
      <c r="X591" s="123"/>
      <c r="Y591" s="337"/>
      <c r="Z591" s="87">
        <v>1</v>
      </c>
      <c r="AA591" s="88" t="s">
        <v>344</v>
      </c>
      <c r="AB591" s="88">
        <v>2.5</v>
      </c>
      <c r="AC591" s="88">
        <v>100</v>
      </c>
      <c r="AD591" s="90" t="s">
        <v>4865</v>
      </c>
      <c r="AE591" s="90">
        <v>2.5</v>
      </c>
      <c r="AF591" s="136"/>
      <c r="AG591" s="338"/>
      <c r="AH591" s="338"/>
      <c r="AI591" s="339"/>
      <c r="AJ591" s="339"/>
      <c r="AK591" s="91"/>
      <c r="AL591" s="92"/>
      <c r="AM591" s="93"/>
      <c r="AN591" s="340"/>
      <c r="AO591" s="341"/>
      <c r="AP591" s="336"/>
      <c r="AQ591" s="342"/>
      <c r="AR591" s="343"/>
      <c r="AS591" s="342"/>
      <c r="AT591" s="94">
        <v>6000</v>
      </c>
      <c r="AU591" s="341"/>
      <c r="AV591" s="136"/>
      <c r="AW591" s="339"/>
      <c r="AY591" s="30">
        <v>5983.5826771653547</v>
      </c>
      <c r="AZ591" s="31">
        <f t="shared" si="9"/>
        <v>0</v>
      </c>
    </row>
    <row r="592" spans="1:52" ht="12.75" customHeight="1">
      <c r="A592">
        <v>589</v>
      </c>
      <c r="B592" s="29" t="s">
        <v>6112</v>
      </c>
      <c r="C592" s="104" t="s">
        <v>4877</v>
      </c>
      <c r="D592" s="29" t="s">
        <v>1499</v>
      </c>
      <c r="E592" s="29" t="s">
        <v>2326</v>
      </c>
      <c r="F592" s="335"/>
      <c r="G592" s="335"/>
      <c r="H592" s="335"/>
      <c r="I592" s="335"/>
      <c r="J592" s="335"/>
      <c r="K592" s="335"/>
      <c r="L592" s="335"/>
      <c r="M592" s="82" t="s">
        <v>3880</v>
      </c>
      <c r="N592" s="57">
        <v>5983.6023622047242</v>
      </c>
      <c r="O592" s="30">
        <v>5983.6023622047242</v>
      </c>
      <c r="P592" s="29" t="s">
        <v>3859</v>
      </c>
      <c r="Q592" s="29"/>
      <c r="R592" s="104" t="s">
        <v>4877</v>
      </c>
      <c r="S592" s="103" t="s">
        <v>4878</v>
      </c>
      <c r="T592" s="403">
        <v>-10000</v>
      </c>
      <c r="U592" s="403">
        <v>13310</v>
      </c>
      <c r="V592" s="123" t="s">
        <v>1</v>
      </c>
      <c r="W592" s="336" t="s">
        <v>0</v>
      </c>
      <c r="X592" s="123"/>
      <c r="Y592" s="337"/>
      <c r="Z592" s="87">
        <v>1</v>
      </c>
      <c r="AA592" s="88" t="s">
        <v>342</v>
      </c>
      <c r="AB592" s="88">
        <v>2.5</v>
      </c>
      <c r="AC592" s="88">
        <v>100</v>
      </c>
      <c r="AD592" s="90" t="s">
        <v>4865</v>
      </c>
      <c r="AE592" s="90">
        <v>2.5</v>
      </c>
      <c r="AF592" s="136"/>
      <c r="AG592" s="338"/>
      <c r="AH592" s="338"/>
      <c r="AI592" s="339"/>
      <c r="AJ592" s="339"/>
      <c r="AK592" s="91"/>
      <c r="AL592" s="92"/>
      <c r="AM592" s="93"/>
      <c r="AN592" s="340"/>
      <c r="AO592" s="341"/>
      <c r="AP592" s="336"/>
      <c r="AQ592" s="342"/>
      <c r="AR592" s="343"/>
      <c r="AS592" s="342"/>
      <c r="AT592" s="94">
        <v>6000</v>
      </c>
      <c r="AU592" s="341"/>
      <c r="AV592" s="136"/>
      <c r="AW592" s="339"/>
      <c r="AY592" s="30">
        <v>5983.6023622047242</v>
      </c>
      <c r="AZ592" s="31">
        <f t="shared" si="9"/>
        <v>0</v>
      </c>
    </row>
    <row r="593" spans="1:52" ht="12.75" customHeight="1">
      <c r="A593">
        <v>590</v>
      </c>
      <c r="B593" s="29" t="s">
        <v>6116</v>
      </c>
      <c r="C593" s="104" t="s">
        <v>4879</v>
      </c>
      <c r="D593" s="29" t="s">
        <v>1463</v>
      </c>
      <c r="E593" s="29" t="s">
        <v>2362</v>
      </c>
      <c r="F593" s="335"/>
      <c r="G593" s="335"/>
      <c r="H593" s="335"/>
      <c r="I593" s="335"/>
      <c r="J593" s="335"/>
      <c r="K593" s="335"/>
      <c r="L593" s="335"/>
      <c r="M593" s="82" t="s">
        <v>3880</v>
      </c>
      <c r="N593" s="57">
        <v>5983.570866141732</v>
      </c>
      <c r="O593" s="30">
        <v>5983.570866141732</v>
      </c>
      <c r="P593" s="29" t="s">
        <v>3861</v>
      </c>
      <c r="Q593" s="29"/>
      <c r="R593" s="104" t="s">
        <v>4879</v>
      </c>
      <c r="S593" s="103" t="s">
        <v>4880</v>
      </c>
      <c r="T593" s="403">
        <v>-11500</v>
      </c>
      <c r="U593" s="403">
        <v>12895</v>
      </c>
      <c r="V593" s="123" t="s">
        <v>1</v>
      </c>
      <c r="W593" s="336" t="s">
        <v>0</v>
      </c>
      <c r="X593" s="123"/>
      <c r="Y593" s="337"/>
      <c r="Z593" s="87">
        <v>1</v>
      </c>
      <c r="AA593" s="88" t="s">
        <v>329</v>
      </c>
      <c r="AB593" s="88">
        <v>2.5</v>
      </c>
      <c r="AC593" s="88">
        <v>100</v>
      </c>
      <c r="AD593" s="90" t="s">
        <v>4865</v>
      </c>
      <c r="AE593" s="90">
        <v>2.5</v>
      </c>
      <c r="AF593" s="136"/>
      <c r="AG593" s="338"/>
      <c r="AH593" s="338"/>
      <c r="AI593" s="339"/>
      <c r="AJ593" s="339"/>
      <c r="AK593" s="91"/>
      <c r="AL593" s="92"/>
      <c r="AM593" s="93"/>
      <c r="AN593" s="340"/>
      <c r="AO593" s="341"/>
      <c r="AP593" s="336"/>
      <c r="AQ593" s="342"/>
      <c r="AR593" s="343"/>
      <c r="AS593" s="342"/>
      <c r="AT593" s="94">
        <v>6000</v>
      </c>
      <c r="AU593" s="341"/>
      <c r="AV593" s="136"/>
      <c r="AW593" s="339"/>
      <c r="AY593" s="30">
        <v>5983.570866141732</v>
      </c>
      <c r="AZ593" s="31">
        <f t="shared" si="9"/>
        <v>0</v>
      </c>
    </row>
    <row r="594" spans="1:52" ht="12.75" customHeight="1">
      <c r="A594">
        <v>591</v>
      </c>
      <c r="B594" s="29" t="s">
        <v>6118</v>
      </c>
      <c r="C594" s="104" t="s">
        <v>4881</v>
      </c>
      <c r="D594" s="29" t="s">
        <v>1473</v>
      </c>
      <c r="E594" s="29" t="s">
        <v>2352</v>
      </c>
      <c r="F594" s="335"/>
      <c r="G594" s="335"/>
      <c r="H594" s="335"/>
      <c r="I594" s="335"/>
      <c r="J594" s="335"/>
      <c r="K594" s="335"/>
      <c r="L594" s="335"/>
      <c r="M594" s="82" t="s">
        <v>3880</v>
      </c>
      <c r="N594" s="57">
        <v>5983.7598425196857</v>
      </c>
      <c r="O594" s="30">
        <v>5983.7598425196857</v>
      </c>
      <c r="P594" s="29" t="s">
        <v>3861</v>
      </c>
      <c r="Q594" s="29"/>
      <c r="R594" s="104" t="s">
        <v>4881</v>
      </c>
      <c r="S594" s="103" t="s">
        <v>4882</v>
      </c>
      <c r="T594" s="403">
        <v>-9500</v>
      </c>
      <c r="U594" s="403">
        <v>12895</v>
      </c>
      <c r="V594" s="123" t="s">
        <v>1</v>
      </c>
      <c r="W594" s="336" t="s">
        <v>0</v>
      </c>
      <c r="X594" s="123"/>
      <c r="Y594" s="337"/>
      <c r="Z594" s="87">
        <v>1</v>
      </c>
      <c r="AA594" s="88" t="s">
        <v>328</v>
      </c>
      <c r="AB594" s="88">
        <v>2.5</v>
      </c>
      <c r="AC594" s="88">
        <v>100</v>
      </c>
      <c r="AD594" s="90" t="s">
        <v>4865</v>
      </c>
      <c r="AE594" s="90">
        <v>2.5</v>
      </c>
      <c r="AF594" s="136"/>
      <c r="AG594" s="338"/>
      <c r="AH594" s="338"/>
      <c r="AI594" s="339"/>
      <c r="AJ594" s="339"/>
      <c r="AK594" s="91"/>
      <c r="AL594" s="92"/>
      <c r="AM594" s="93"/>
      <c r="AN594" s="340"/>
      <c r="AO594" s="341"/>
      <c r="AP594" s="336"/>
      <c r="AQ594" s="342"/>
      <c r="AR594" s="343"/>
      <c r="AS594" s="342"/>
      <c r="AT594" s="94">
        <v>6000</v>
      </c>
      <c r="AU594" s="341"/>
      <c r="AV594" s="136"/>
      <c r="AW594" s="339"/>
      <c r="AY594" s="30">
        <v>5983.7598425196857</v>
      </c>
      <c r="AZ594" s="31">
        <f t="shared" si="9"/>
        <v>0</v>
      </c>
    </row>
    <row r="595" spans="1:52" ht="12.75" customHeight="1">
      <c r="A595">
        <v>592</v>
      </c>
      <c r="B595" s="29" t="s">
        <v>6120</v>
      </c>
      <c r="C595" s="104" t="s">
        <v>4883</v>
      </c>
      <c r="D595" s="29" t="s">
        <v>1495</v>
      </c>
      <c r="E595" s="29" t="s">
        <v>2330</v>
      </c>
      <c r="F595" s="335"/>
      <c r="G595" s="335"/>
      <c r="H595" s="335"/>
      <c r="I595" s="335"/>
      <c r="J595" s="335"/>
      <c r="K595" s="335"/>
      <c r="L595" s="335"/>
      <c r="M595" s="82" t="s">
        <v>3880</v>
      </c>
      <c r="N595" s="57">
        <v>5983.6456692913389</v>
      </c>
      <c r="O595" s="30">
        <v>5983.6456692913389</v>
      </c>
      <c r="P595" s="29" t="s">
        <v>3859</v>
      </c>
      <c r="Q595" s="29"/>
      <c r="R595" s="104" t="s">
        <v>4883</v>
      </c>
      <c r="S595" s="103" t="s">
        <v>4884</v>
      </c>
      <c r="T595" s="403">
        <v>-12000</v>
      </c>
      <c r="U595" s="403">
        <v>13310</v>
      </c>
      <c r="V595" s="123" t="s">
        <v>1</v>
      </c>
      <c r="W595" s="336" t="s">
        <v>0</v>
      </c>
      <c r="X595" s="123"/>
      <c r="Y595" s="337"/>
      <c r="Z595" s="87">
        <v>1</v>
      </c>
      <c r="AA595" s="88" t="s">
        <v>317</v>
      </c>
      <c r="AB595" s="88">
        <v>2.5</v>
      </c>
      <c r="AC595" s="88">
        <v>100</v>
      </c>
      <c r="AD595" s="90" t="s">
        <v>4865</v>
      </c>
      <c r="AE595" s="90">
        <v>2.5</v>
      </c>
      <c r="AF595" s="136"/>
      <c r="AG595" s="338"/>
      <c r="AH595" s="338"/>
      <c r="AI595" s="339"/>
      <c r="AJ595" s="339"/>
      <c r="AK595" s="91"/>
      <c r="AL595" s="92"/>
      <c r="AM595" s="93"/>
      <c r="AN595" s="340"/>
      <c r="AO595" s="341"/>
      <c r="AP595" s="336"/>
      <c r="AQ595" s="342"/>
      <c r="AR595" s="343"/>
      <c r="AS595" s="342"/>
      <c r="AT595" s="94">
        <v>6000</v>
      </c>
      <c r="AU595" s="341"/>
      <c r="AV595" s="136"/>
      <c r="AW595" s="339"/>
      <c r="AY595" s="30">
        <v>5983.6456692913389</v>
      </c>
      <c r="AZ595" s="31">
        <f t="shared" si="9"/>
        <v>0</v>
      </c>
    </row>
    <row r="596" spans="1:52" ht="12.75" customHeight="1">
      <c r="A596">
        <v>593</v>
      </c>
      <c r="B596" s="29" t="s">
        <v>6122</v>
      </c>
      <c r="C596" s="104" t="s">
        <v>4885</v>
      </c>
      <c r="D596" s="29" t="s">
        <v>1520</v>
      </c>
      <c r="E596" s="29" t="s">
        <v>2305</v>
      </c>
      <c r="F596" s="335"/>
      <c r="G596" s="335"/>
      <c r="H596" s="335"/>
      <c r="I596" s="335"/>
      <c r="J596" s="335"/>
      <c r="K596" s="335"/>
      <c r="L596" s="335"/>
      <c r="M596" s="82" t="s">
        <v>3880</v>
      </c>
      <c r="N596" s="57">
        <v>5983.5669291338581</v>
      </c>
      <c r="O596" s="30">
        <v>5983.5669291338581</v>
      </c>
      <c r="P596" s="29" t="s">
        <v>3862</v>
      </c>
      <c r="Q596" s="29"/>
      <c r="R596" s="104" t="s">
        <v>4885</v>
      </c>
      <c r="S596" s="103" t="s">
        <v>4886</v>
      </c>
      <c r="T596" s="403">
        <v>-9000</v>
      </c>
      <c r="U596" s="403">
        <v>13310</v>
      </c>
      <c r="V596" s="123" t="s">
        <v>1</v>
      </c>
      <c r="W596" s="336" t="s">
        <v>0</v>
      </c>
      <c r="X596" s="123"/>
      <c r="Y596" s="337"/>
      <c r="Z596" s="87">
        <v>1</v>
      </c>
      <c r="AA596" s="88" t="s">
        <v>316</v>
      </c>
      <c r="AB596" s="88">
        <v>2.5</v>
      </c>
      <c r="AC596" s="88">
        <v>100</v>
      </c>
      <c r="AD596" s="90" t="s">
        <v>4865</v>
      </c>
      <c r="AE596" s="90">
        <v>2.5</v>
      </c>
      <c r="AF596" s="136"/>
      <c r="AG596" s="338"/>
      <c r="AH596" s="338"/>
      <c r="AI596" s="339"/>
      <c r="AJ596" s="339"/>
      <c r="AK596" s="91"/>
      <c r="AL596" s="92"/>
      <c r="AM596" s="93"/>
      <c r="AN596" s="340"/>
      <c r="AO596" s="341"/>
      <c r="AP596" s="336"/>
      <c r="AQ596" s="342"/>
      <c r="AR596" s="343"/>
      <c r="AS596" s="342"/>
      <c r="AT596" s="94">
        <v>6000</v>
      </c>
      <c r="AU596" s="341"/>
      <c r="AV596" s="136"/>
      <c r="AW596" s="339"/>
      <c r="AY596" s="30">
        <v>5983.5669291338581</v>
      </c>
      <c r="AZ596" s="31">
        <f t="shared" si="9"/>
        <v>0</v>
      </c>
    </row>
    <row r="597" spans="1:52" ht="12.75" customHeight="1">
      <c r="A597">
        <v>594</v>
      </c>
      <c r="B597" s="29" t="s">
        <v>6124</v>
      </c>
      <c r="C597" s="104" t="s">
        <v>4887</v>
      </c>
      <c r="D597" s="29" t="s">
        <v>1507</v>
      </c>
      <c r="E597" s="29" t="s">
        <v>2318</v>
      </c>
      <c r="F597" s="335"/>
      <c r="G597" s="335"/>
      <c r="H597" s="335"/>
      <c r="I597" s="335"/>
      <c r="J597" s="335"/>
      <c r="K597" s="335"/>
      <c r="L597" s="335"/>
      <c r="M597" s="82" t="s">
        <v>3880</v>
      </c>
      <c r="N597" s="57">
        <v>5984.0551181102364</v>
      </c>
      <c r="O597" s="30">
        <v>5984.0551181102364</v>
      </c>
      <c r="P597" s="29" t="s">
        <v>3863</v>
      </c>
      <c r="Q597" s="29"/>
      <c r="R597" s="104" t="s">
        <v>4887</v>
      </c>
      <c r="S597" s="103" t="s">
        <v>4888</v>
      </c>
      <c r="T597" s="403">
        <v>-12500</v>
      </c>
      <c r="U597" s="403">
        <v>12895</v>
      </c>
      <c r="V597" s="123" t="s">
        <v>1</v>
      </c>
      <c r="W597" s="336" t="s">
        <v>0</v>
      </c>
      <c r="X597" s="123"/>
      <c r="Y597" s="337"/>
      <c r="Z597" s="87">
        <v>1</v>
      </c>
      <c r="AA597" s="88" t="s">
        <v>315</v>
      </c>
      <c r="AB597" s="88">
        <v>2.5</v>
      </c>
      <c r="AC597" s="88">
        <v>100</v>
      </c>
      <c r="AD597" s="90" t="s">
        <v>4865</v>
      </c>
      <c r="AE597" s="90">
        <v>2.5</v>
      </c>
      <c r="AF597" s="136"/>
      <c r="AG597" s="338"/>
      <c r="AH597" s="338"/>
      <c r="AI597" s="339"/>
      <c r="AJ597" s="339"/>
      <c r="AK597" s="91"/>
      <c r="AL597" s="92"/>
      <c r="AM597" s="93"/>
      <c r="AN597" s="340"/>
      <c r="AO597" s="341"/>
      <c r="AP597" s="336"/>
      <c r="AQ597" s="342"/>
      <c r="AR597" s="343"/>
      <c r="AS597" s="342"/>
      <c r="AT597" s="94">
        <v>6000</v>
      </c>
      <c r="AU597" s="341"/>
      <c r="AV597" s="136"/>
      <c r="AW597" s="339"/>
      <c r="AY597" s="30">
        <v>5984.0551181102364</v>
      </c>
      <c r="AZ597" s="31">
        <f t="shared" si="9"/>
        <v>0</v>
      </c>
    </row>
    <row r="598" spans="1:52" ht="12.75" customHeight="1">
      <c r="A598">
        <v>595</v>
      </c>
      <c r="B598" s="29" t="s">
        <v>6126</v>
      </c>
      <c r="C598" s="104" t="s">
        <v>4889</v>
      </c>
      <c r="D598" s="29" t="s">
        <v>1512</v>
      </c>
      <c r="E598" s="29" t="s">
        <v>2313</v>
      </c>
      <c r="F598" s="335"/>
      <c r="G598" s="335"/>
      <c r="H598" s="335"/>
      <c r="I598" s="335"/>
      <c r="J598" s="335"/>
      <c r="K598" s="335"/>
      <c r="L598" s="335"/>
      <c r="M598" s="82" t="s">
        <v>3880</v>
      </c>
      <c r="N598" s="57">
        <v>5983.6299212598424</v>
      </c>
      <c r="O598" s="30">
        <v>5983.6299212598424</v>
      </c>
      <c r="P598" s="29" t="s">
        <v>3863</v>
      </c>
      <c r="Q598" s="29"/>
      <c r="R598" s="104" t="s">
        <v>4889</v>
      </c>
      <c r="S598" s="103" t="s">
        <v>4890</v>
      </c>
      <c r="T598" s="403">
        <v>-8500</v>
      </c>
      <c r="U598" s="403">
        <v>12895</v>
      </c>
      <c r="V598" s="123" t="s">
        <v>1</v>
      </c>
      <c r="W598" s="336" t="s">
        <v>0</v>
      </c>
      <c r="X598" s="123"/>
      <c r="Y598" s="337"/>
      <c r="Z598" s="87">
        <v>1</v>
      </c>
      <c r="AA598" s="88" t="s">
        <v>314</v>
      </c>
      <c r="AB598" s="88">
        <v>2.5</v>
      </c>
      <c r="AC598" s="88">
        <v>100</v>
      </c>
      <c r="AD598" s="90" t="s">
        <v>4865</v>
      </c>
      <c r="AE598" s="90">
        <v>2.5</v>
      </c>
      <c r="AF598" s="136"/>
      <c r="AG598" s="338"/>
      <c r="AH598" s="338"/>
      <c r="AI598" s="339"/>
      <c r="AJ598" s="339"/>
      <c r="AK598" s="91"/>
      <c r="AL598" s="92"/>
      <c r="AM598" s="93"/>
      <c r="AN598" s="340"/>
      <c r="AO598" s="341"/>
      <c r="AP598" s="336"/>
      <c r="AQ598" s="342"/>
      <c r="AR598" s="343"/>
      <c r="AS598" s="342"/>
      <c r="AT598" s="94">
        <v>6000</v>
      </c>
      <c r="AU598" s="341"/>
      <c r="AV598" s="136"/>
      <c r="AW598" s="339"/>
      <c r="AY598" s="30">
        <v>5983.6299212598424</v>
      </c>
      <c r="AZ598" s="31">
        <f t="shared" si="9"/>
        <v>0</v>
      </c>
    </row>
    <row r="599" spans="1:52" ht="12.75" customHeight="1">
      <c r="A599">
        <v>596</v>
      </c>
      <c r="B599" s="29" t="s">
        <v>6109</v>
      </c>
      <c r="C599" s="104" t="s">
        <v>4891</v>
      </c>
      <c r="D599" s="29" t="s">
        <v>1515</v>
      </c>
      <c r="E599" s="29" t="s">
        <v>2310</v>
      </c>
      <c r="F599" s="335"/>
      <c r="G599" s="335"/>
      <c r="H599" s="335"/>
      <c r="I599" s="335"/>
      <c r="J599" s="335"/>
      <c r="K599" s="335"/>
      <c r="L599" s="335"/>
      <c r="M599" s="82" t="s">
        <v>3880</v>
      </c>
      <c r="N599" s="57">
        <v>5983.6141732283468</v>
      </c>
      <c r="O599" s="30">
        <v>5983.6141732283468</v>
      </c>
      <c r="P599" s="29" t="s">
        <v>3863</v>
      </c>
      <c r="Q599" s="29"/>
      <c r="R599" s="104" t="s">
        <v>4891</v>
      </c>
      <c r="S599" s="103" t="s">
        <v>4892</v>
      </c>
      <c r="T599" s="403">
        <v>-10500</v>
      </c>
      <c r="U599" s="403">
        <v>12065</v>
      </c>
      <c r="V599" s="123" t="s">
        <v>1</v>
      </c>
      <c r="W599" s="336" t="s">
        <v>0</v>
      </c>
      <c r="X599" s="123"/>
      <c r="Y599" s="337"/>
      <c r="Z599" s="87">
        <v>1</v>
      </c>
      <c r="AA599" s="88" t="s">
        <v>345</v>
      </c>
      <c r="AB599" s="88">
        <v>2.5</v>
      </c>
      <c r="AC599" s="88">
        <v>100</v>
      </c>
      <c r="AD599" s="90" t="s">
        <v>4865</v>
      </c>
      <c r="AE599" s="90">
        <v>2.5</v>
      </c>
      <c r="AF599" s="136"/>
      <c r="AG599" s="338"/>
      <c r="AH599" s="338"/>
      <c r="AI599" s="339"/>
      <c r="AJ599" s="339"/>
      <c r="AK599" s="91"/>
      <c r="AL599" s="92"/>
      <c r="AM599" s="93"/>
      <c r="AN599" s="340"/>
      <c r="AO599" s="341"/>
      <c r="AP599" s="336"/>
      <c r="AQ599" s="342"/>
      <c r="AR599" s="343"/>
      <c r="AS599" s="342"/>
      <c r="AT599" s="94">
        <v>6000</v>
      </c>
      <c r="AU599" s="341"/>
      <c r="AV599" s="136"/>
      <c r="AW599" s="339"/>
      <c r="AY599" s="30">
        <v>5983.6141732283468</v>
      </c>
      <c r="AZ599" s="31">
        <f t="shared" si="9"/>
        <v>0</v>
      </c>
    </row>
    <row r="600" spans="1:52" ht="12.75" customHeight="1">
      <c r="A600">
        <v>597</v>
      </c>
      <c r="B600" s="29" t="s">
        <v>6129</v>
      </c>
      <c r="C600" s="104" t="s">
        <v>4893</v>
      </c>
      <c r="D600" s="29" t="s">
        <v>1462</v>
      </c>
      <c r="E600" s="29" t="s">
        <v>2363</v>
      </c>
      <c r="F600" s="335"/>
      <c r="G600" s="335"/>
      <c r="H600" s="335"/>
      <c r="I600" s="335"/>
      <c r="J600" s="335"/>
      <c r="K600" s="335"/>
      <c r="L600" s="335"/>
      <c r="M600" s="82" t="s">
        <v>3880</v>
      </c>
      <c r="N600" s="57">
        <v>5983.5629921259842</v>
      </c>
      <c r="O600" s="30">
        <v>5983.5629921259842</v>
      </c>
      <c r="P600" s="29" t="s">
        <v>3861</v>
      </c>
      <c r="Q600" s="29"/>
      <c r="R600" s="104" t="s">
        <v>4893</v>
      </c>
      <c r="S600" s="103" t="s">
        <v>4894</v>
      </c>
      <c r="T600" s="403">
        <v>-13000</v>
      </c>
      <c r="U600" s="403">
        <v>11650</v>
      </c>
      <c r="V600" s="123" t="s">
        <v>1</v>
      </c>
      <c r="W600" s="336" t="s">
        <v>0</v>
      </c>
      <c r="X600" s="123"/>
      <c r="Y600" s="337"/>
      <c r="Z600" s="87">
        <v>1</v>
      </c>
      <c r="AA600" s="88" t="s">
        <v>313</v>
      </c>
      <c r="AB600" s="88">
        <v>2.5</v>
      </c>
      <c r="AC600" s="88">
        <v>100</v>
      </c>
      <c r="AD600" s="90" t="s">
        <v>4865</v>
      </c>
      <c r="AE600" s="90">
        <v>2.5</v>
      </c>
      <c r="AF600" s="136"/>
      <c r="AG600" s="338"/>
      <c r="AH600" s="338"/>
      <c r="AI600" s="339"/>
      <c r="AJ600" s="339"/>
      <c r="AK600" s="91"/>
      <c r="AL600" s="92"/>
      <c r="AM600" s="93"/>
      <c r="AN600" s="340"/>
      <c r="AO600" s="341"/>
      <c r="AP600" s="336"/>
      <c r="AQ600" s="342"/>
      <c r="AR600" s="343"/>
      <c r="AS600" s="342"/>
      <c r="AT600" s="94">
        <v>6000</v>
      </c>
      <c r="AU600" s="341"/>
      <c r="AV600" s="136"/>
      <c r="AW600" s="339"/>
      <c r="AY600" s="30">
        <v>5983.5629921259842</v>
      </c>
      <c r="AZ600" s="31">
        <f t="shared" si="9"/>
        <v>0</v>
      </c>
    </row>
    <row r="601" spans="1:52" ht="12.75" customHeight="1">
      <c r="A601">
        <v>598</v>
      </c>
      <c r="B601" s="29" t="s">
        <v>6131</v>
      </c>
      <c r="C601" s="104" t="s">
        <v>4895</v>
      </c>
      <c r="D601" s="29" t="s">
        <v>1502</v>
      </c>
      <c r="E601" s="29" t="s">
        <v>2323</v>
      </c>
      <c r="F601" s="335"/>
      <c r="G601" s="335"/>
      <c r="H601" s="335"/>
      <c r="I601" s="335"/>
      <c r="J601" s="335"/>
      <c r="K601" s="335"/>
      <c r="L601" s="335"/>
      <c r="M601" s="82" t="s">
        <v>3880</v>
      </c>
      <c r="N601" s="57">
        <v>5984.1653543307093</v>
      </c>
      <c r="O601" s="30">
        <v>5984.1653543307093</v>
      </c>
      <c r="P601" s="29" t="s">
        <v>3859</v>
      </c>
      <c r="Q601" s="29"/>
      <c r="R601" s="104" t="s">
        <v>4895</v>
      </c>
      <c r="S601" s="103" t="s">
        <v>4896</v>
      </c>
      <c r="T601" s="403">
        <v>-8000</v>
      </c>
      <c r="U601" s="403">
        <v>12480</v>
      </c>
      <c r="V601" s="123" t="s">
        <v>1</v>
      </c>
      <c r="W601" s="336" t="s">
        <v>0</v>
      </c>
      <c r="X601" s="123"/>
      <c r="Y601" s="337"/>
      <c r="Z601" s="87">
        <v>1</v>
      </c>
      <c r="AA601" s="88" t="s">
        <v>312</v>
      </c>
      <c r="AB601" s="88">
        <v>2.5</v>
      </c>
      <c r="AC601" s="88">
        <v>100</v>
      </c>
      <c r="AD601" s="90" t="s">
        <v>4865</v>
      </c>
      <c r="AE601" s="90">
        <v>2.5</v>
      </c>
      <c r="AF601" s="136"/>
      <c r="AG601" s="338"/>
      <c r="AH601" s="338"/>
      <c r="AI601" s="339"/>
      <c r="AJ601" s="339"/>
      <c r="AK601" s="91"/>
      <c r="AL601" s="92"/>
      <c r="AM601" s="93"/>
      <c r="AN601" s="340"/>
      <c r="AO601" s="341"/>
      <c r="AP601" s="336"/>
      <c r="AQ601" s="342"/>
      <c r="AR601" s="343"/>
      <c r="AS601" s="342"/>
      <c r="AT601" s="94">
        <v>6000</v>
      </c>
      <c r="AU601" s="341"/>
      <c r="AV601" s="136"/>
      <c r="AW601" s="339"/>
      <c r="AY601" s="30">
        <v>5984.1653543307093</v>
      </c>
      <c r="AZ601" s="31">
        <f t="shared" si="9"/>
        <v>0</v>
      </c>
    </row>
    <row r="602" spans="1:52" ht="12.75" customHeight="1">
      <c r="A602">
        <v>599</v>
      </c>
      <c r="B602" s="29" t="s">
        <v>6133</v>
      </c>
      <c r="C602" s="104" t="s">
        <v>4897</v>
      </c>
      <c r="D602" s="29" t="s">
        <v>1506</v>
      </c>
      <c r="E602" s="29" t="s">
        <v>2319</v>
      </c>
      <c r="F602" s="335"/>
      <c r="G602" s="335"/>
      <c r="H602" s="335"/>
      <c r="I602" s="335"/>
      <c r="J602" s="335"/>
      <c r="K602" s="335"/>
      <c r="L602" s="335"/>
      <c r="M602" s="82" t="s">
        <v>3880</v>
      </c>
      <c r="N602" s="57">
        <v>5983.570866141732</v>
      </c>
      <c r="O602" s="30">
        <v>5983.570866141732</v>
      </c>
      <c r="P602" s="29" t="s">
        <v>3863</v>
      </c>
      <c r="Q602" s="29"/>
      <c r="R602" s="104" t="s">
        <v>4897</v>
      </c>
      <c r="S602" s="103" t="s">
        <v>4898</v>
      </c>
      <c r="T602" s="403">
        <v>-13500</v>
      </c>
      <c r="U602" s="403">
        <v>12065</v>
      </c>
      <c r="V602" s="123" t="s">
        <v>1</v>
      </c>
      <c r="W602" s="336" t="s">
        <v>0</v>
      </c>
      <c r="X602" s="123"/>
      <c r="Y602" s="337"/>
      <c r="Z602" s="87">
        <v>1</v>
      </c>
      <c r="AA602" s="88" t="s">
        <v>311</v>
      </c>
      <c r="AB602" s="88">
        <v>2.5</v>
      </c>
      <c r="AC602" s="88">
        <v>100</v>
      </c>
      <c r="AD602" s="90" t="s">
        <v>4865</v>
      </c>
      <c r="AE602" s="90">
        <v>2.5</v>
      </c>
      <c r="AF602" s="136"/>
      <c r="AG602" s="338"/>
      <c r="AH602" s="338"/>
      <c r="AI602" s="339"/>
      <c r="AJ602" s="339"/>
      <c r="AK602" s="91"/>
      <c r="AL602" s="92"/>
      <c r="AM602" s="93"/>
      <c r="AN602" s="340"/>
      <c r="AO602" s="341"/>
      <c r="AP602" s="336"/>
      <c r="AQ602" s="342"/>
      <c r="AR602" s="343"/>
      <c r="AS602" s="342"/>
      <c r="AT602" s="94">
        <v>6000</v>
      </c>
      <c r="AU602" s="341"/>
      <c r="AV602" s="136"/>
      <c r="AW602" s="339"/>
      <c r="AY602" s="30">
        <v>5983.570866141732</v>
      </c>
      <c r="AZ602" s="31">
        <f t="shared" si="9"/>
        <v>0</v>
      </c>
    </row>
    <row r="603" spans="1:52" ht="12.75" customHeight="1">
      <c r="A603">
        <v>600</v>
      </c>
      <c r="B603" s="29" t="s">
        <v>6135</v>
      </c>
      <c r="C603" s="104" t="s">
        <v>4899</v>
      </c>
      <c r="D603" s="29" t="s">
        <v>1414</v>
      </c>
      <c r="E603" s="29" t="s">
        <v>2411</v>
      </c>
      <c r="F603" s="335"/>
      <c r="G603" s="335"/>
      <c r="H603" s="335"/>
      <c r="I603" s="335"/>
      <c r="J603" s="335"/>
      <c r="K603" s="335"/>
      <c r="L603" s="335"/>
      <c r="M603" s="82" t="s">
        <v>3880</v>
      </c>
      <c r="N603" s="57">
        <v>5983.7047244094492</v>
      </c>
      <c r="O603" s="30">
        <v>5983.7047244094492</v>
      </c>
      <c r="P603" s="29" t="s">
        <v>3861</v>
      </c>
      <c r="Q603" s="29"/>
      <c r="R603" s="104" t="s">
        <v>4899</v>
      </c>
      <c r="S603" s="103" t="s">
        <v>4900</v>
      </c>
      <c r="T603" s="403">
        <v>-7500</v>
      </c>
      <c r="U603" s="403">
        <v>12065</v>
      </c>
      <c r="V603" s="123" t="s">
        <v>1</v>
      </c>
      <c r="W603" s="336" t="s">
        <v>0</v>
      </c>
      <c r="X603" s="123"/>
      <c r="Y603" s="337"/>
      <c r="Z603" s="87">
        <v>1</v>
      </c>
      <c r="AA603" s="88" t="s">
        <v>310</v>
      </c>
      <c r="AB603" s="88">
        <v>2.5</v>
      </c>
      <c r="AC603" s="88">
        <v>100</v>
      </c>
      <c r="AD603" s="90" t="s">
        <v>4865</v>
      </c>
      <c r="AE603" s="90">
        <v>2.5</v>
      </c>
      <c r="AF603" s="136"/>
      <c r="AG603" s="338"/>
      <c r="AH603" s="338"/>
      <c r="AI603" s="339"/>
      <c r="AJ603" s="339"/>
      <c r="AK603" s="91"/>
      <c r="AL603" s="92"/>
      <c r="AM603" s="93"/>
      <c r="AN603" s="340"/>
      <c r="AO603" s="341"/>
      <c r="AP603" s="336"/>
      <c r="AQ603" s="342"/>
      <c r="AR603" s="343"/>
      <c r="AS603" s="342"/>
      <c r="AT603" s="94">
        <v>6000</v>
      </c>
      <c r="AU603" s="341"/>
      <c r="AV603" s="136"/>
      <c r="AW603" s="339"/>
      <c r="AY603" s="30">
        <v>5983.7047244094492</v>
      </c>
      <c r="AZ603" s="31">
        <f t="shared" si="9"/>
        <v>0</v>
      </c>
    </row>
    <row r="604" spans="1:52" ht="12.75" customHeight="1">
      <c r="A604">
        <v>601</v>
      </c>
      <c r="B604" s="29" t="s">
        <v>6139</v>
      </c>
      <c r="C604" s="104" t="s">
        <v>4901</v>
      </c>
      <c r="D604" s="29" t="s">
        <v>1501</v>
      </c>
      <c r="E604" s="29" t="s">
        <v>2324</v>
      </c>
      <c r="F604" s="335"/>
      <c r="G604" s="335"/>
      <c r="H604" s="335"/>
      <c r="I604" s="335"/>
      <c r="J604" s="335"/>
      <c r="K604" s="335"/>
      <c r="L604" s="335"/>
      <c r="M604" s="82" t="s">
        <v>3880</v>
      </c>
      <c r="N604" s="57">
        <v>5983.7913385826778</v>
      </c>
      <c r="O604" s="30">
        <v>5983.7913385826778</v>
      </c>
      <c r="P604" s="29" t="s">
        <v>3862</v>
      </c>
      <c r="Q604" s="29"/>
      <c r="R604" s="104" t="s">
        <v>4901</v>
      </c>
      <c r="S604" s="103" t="s">
        <v>4902</v>
      </c>
      <c r="T604" s="403">
        <v>-14000</v>
      </c>
      <c r="U604" s="403">
        <v>11650</v>
      </c>
      <c r="V604" s="123" t="s">
        <v>1</v>
      </c>
      <c r="W604" s="336" t="s">
        <v>0</v>
      </c>
      <c r="X604" s="123"/>
      <c r="Y604" s="337"/>
      <c r="Z604" s="87">
        <v>1</v>
      </c>
      <c r="AA604" s="88" t="s">
        <v>327</v>
      </c>
      <c r="AB604" s="88">
        <v>2.5</v>
      </c>
      <c r="AC604" s="88">
        <v>100</v>
      </c>
      <c r="AD604" s="90" t="s">
        <v>4865</v>
      </c>
      <c r="AE604" s="90">
        <v>2.5</v>
      </c>
      <c r="AF604" s="136"/>
      <c r="AG604" s="338"/>
      <c r="AH604" s="338"/>
      <c r="AI604" s="339"/>
      <c r="AJ604" s="339"/>
      <c r="AK604" s="91"/>
      <c r="AL604" s="92"/>
      <c r="AM604" s="93"/>
      <c r="AN604" s="340"/>
      <c r="AO604" s="341"/>
      <c r="AP604" s="336"/>
      <c r="AQ604" s="342"/>
      <c r="AR604" s="343"/>
      <c r="AS604" s="342"/>
      <c r="AT604" s="94">
        <v>6000</v>
      </c>
      <c r="AU604" s="341"/>
      <c r="AV604" s="136"/>
      <c r="AW604" s="339"/>
      <c r="AY604" s="30">
        <v>5983.7913385826778</v>
      </c>
      <c r="AZ604" s="31">
        <f t="shared" si="9"/>
        <v>0</v>
      </c>
    </row>
    <row r="605" spans="1:52" ht="12.75" customHeight="1">
      <c r="A605">
        <v>602</v>
      </c>
      <c r="B605" s="29" t="s">
        <v>6111</v>
      </c>
      <c r="C605" s="104" t="s">
        <v>4903</v>
      </c>
      <c r="D605" s="29" t="s">
        <v>1521</v>
      </c>
      <c r="E605" s="29" t="s">
        <v>2304</v>
      </c>
      <c r="F605" s="335"/>
      <c r="G605" s="335"/>
      <c r="H605" s="335"/>
      <c r="I605" s="335"/>
      <c r="J605" s="335"/>
      <c r="K605" s="335"/>
      <c r="L605" s="335"/>
      <c r="M605" s="82" t="s">
        <v>3880</v>
      </c>
      <c r="N605" s="57">
        <v>5983.7913385826778</v>
      </c>
      <c r="O605" s="30">
        <v>5983.7913385826778</v>
      </c>
      <c r="P605" s="29" t="s">
        <v>3862</v>
      </c>
      <c r="Q605" s="29"/>
      <c r="R605" s="104" t="s">
        <v>4903</v>
      </c>
      <c r="S605" s="103" t="s">
        <v>4904</v>
      </c>
      <c r="T605" s="403">
        <v>-11000</v>
      </c>
      <c r="U605" s="403">
        <v>12480</v>
      </c>
      <c r="V605" s="123" t="s">
        <v>1</v>
      </c>
      <c r="W605" s="336" t="s">
        <v>0</v>
      </c>
      <c r="X605" s="123"/>
      <c r="Y605" s="337"/>
      <c r="Z605" s="87">
        <v>1</v>
      </c>
      <c r="AA605" s="88" t="s">
        <v>344</v>
      </c>
      <c r="AB605" s="88">
        <v>2.5</v>
      </c>
      <c r="AC605" s="88">
        <v>100</v>
      </c>
      <c r="AD605" s="90" t="s">
        <v>4865</v>
      </c>
      <c r="AE605" s="90">
        <v>2.5</v>
      </c>
      <c r="AF605" s="136"/>
      <c r="AG605" s="338"/>
      <c r="AH605" s="338"/>
      <c r="AI605" s="339"/>
      <c r="AJ605" s="339"/>
      <c r="AK605" s="91"/>
      <c r="AL605" s="92"/>
      <c r="AM605" s="93"/>
      <c r="AN605" s="340"/>
      <c r="AO605" s="341"/>
      <c r="AP605" s="336"/>
      <c r="AQ605" s="342"/>
      <c r="AR605" s="343"/>
      <c r="AS605" s="342"/>
      <c r="AT605" s="94">
        <v>6000</v>
      </c>
      <c r="AU605" s="341"/>
      <c r="AV605" s="136"/>
      <c r="AW605" s="339"/>
      <c r="AY605" s="30">
        <v>5983.7913385826778</v>
      </c>
      <c r="AZ605" s="31">
        <f t="shared" si="9"/>
        <v>0</v>
      </c>
    </row>
    <row r="606" spans="1:52" ht="12.75" customHeight="1">
      <c r="A606">
        <v>603</v>
      </c>
      <c r="B606" s="29" t="s">
        <v>6113</v>
      </c>
      <c r="C606" s="104" t="s">
        <v>4905</v>
      </c>
      <c r="D606" s="29" t="s">
        <v>1498</v>
      </c>
      <c r="E606" s="29" t="s">
        <v>2327</v>
      </c>
      <c r="F606" s="335"/>
      <c r="G606" s="335"/>
      <c r="H606" s="335"/>
      <c r="I606" s="335"/>
      <c r="J606" s="335"/>
      <c r="K606" s="335"/>
      <c r="L606" s="335"/>
      <c r="M606" s="82" t="s">
        <v>3880</v>
      </c>
      <c r="N606" s="57">
        <v>5983.7992125984247</v>
      </c>
      <c r="O606" s="30">
        <v>5983.7992125984247</v>
      </c>
      <c r="P606" s="29" t="s">
        <v>3859</v>
      </c>
      <c r="Q606" s="29"/>
      <c r="R606" s="104" t="s">
        <v>4905</v>
      </c>
      <c r="S606" s="103" t="s">
        <v>4906</v>
      </c>
      <c r="T606" s="403">
        <v>-10000</v>
      </c>
      <c r="U606" s="403">
        <v>12480</v>
      </c>
      <c r="V606" s="123" t="s">
        <v>1</v>
      </c>
      <c r="W606" s="336" t="s">
        <v>0</v>
      </c>
      <c r="X606" s="123"/>
      <c r="Y606" s="337"/>
      <c r="Z606" s="87">
        <v>1</v>
      </c>
      <c r="AA606" s="88" t="s">
        <v>342</v>
      </c>
      <c r="AB606" s="88">
        <v>2.5</v>
      </c>
      <c r="AC606" s="88">
        <v>100</v>
      </c>
      <c r="AD606" s="90" t="s">
        <v>4865</v>
      </c>
      <c r="AE606" s="90">
        <v>2.5</v>
      </c>
      <c r="AF606" s="136"/>
      <c r="AG606" s="338"/>
      <c r="AH606" s="338"/>
      <c r="AI606" s="339"/>
      <c r="AJ606" s="339"/>
      <c r="AK606" s="91"/>
      <c r="AL606" s="92"/>
      <c r="AM606" s="93"/>
      <c r="AN606" s="340"/>
      <c r="AO606" s="341"/>
      <c r="AP606" s="336"/>
      <c r="AQ606" s="342"/>
      <c r="AR606" s="343"/>
      <c r="AS606" s="342"/>
      <c r="AT606" s="94">
        <v>6000</v>
      </c>
      <c r="AU606" s="341"/>
      <c r="AV606" s="136"/>
      <c r="AW606" s="339"/>
      <c r="AY606" s="30">
        <v>5983.7992125984247</v>
      </c>
      <c r="AZ606" s="31">
        <f t="shared" si="9"/>
        <v>0</v>
      </c>
    </row>
    <row r="607" spans="1:52" ht="12.75" customHeight="1">
      <c r="A607">
        <v>604</v>
      </c>
      <c r="B607" s="29" t="s">
        <v>6117</v>
      </c>
      <c r="C607" s="104" t="s">
        <v>4907</v>
      </c>
      <c r="D607" s="29" t="s">
        <v>1461</v>
      </c>
      <c r="E607" s="29" t="s">
        <v>2364</v>
      </c>
      <c r="F607" s="335"/>
      <c r="G607" s="335"/>
      <c r="H607" s="335"/>
      <c r="I607" s="335"/>
      <c r="J607" s="335"/>
      <c r="K607" s="335"/>
      <c r="L607" s="335"/>
      <c r="M607" s="82" t="s">
        <v>3880</v>
      </c>
      <c r="N607" s="57">
        <v>5983.5905511811034</v>
      </c>
      <c r="O607" s="30">
        <v>5983.5905511811034</v>
      </c>
      <c r="P607" s="29" t="s">
        <v>3861</v>
      </c>
      <c r="Q607" s="29"/>
      <c r="R607" s="104" t="s">
        <v>4907</v>
      </c>
      <c r="S607" s="103" t="s">
        <v>4908</v>
      </c>
      <c r="T607" s="403">
        <v>-11500</v>
      </c>
      <c r="U607" s="403">
        <v>12065</v>
      </c>
      <c r="V607" s="123" t="s">
        <v>1</v>
      </c>
      <c r="W607" s="336" t="s">
        <v>0</v>
      </c>
      <c r="X607" s="123"/>
      <c r="Y607" s="337"/>
      <c r="Z607" s="87">
        <v>1</v>
      </c>
      <c r="AA607" s="88" t="s">
        <v>329</v>
      </c>
      <c r="AB607" s="88">
        <v>2.5</v>
      </c>
      <c r="AC607" s="88">
        <v>100</v>
      </c>
      <c r="AD607" s="90" t="s">
        <v>4865</v>
      </c>
      <c r="AE607" s="90">
        <v>2.5</v>
      </c>
      <c r="AF607" s="136"/>
      <c r="AG607" s="338"/>
      <c r="AH607" s="338"/>
      <c r="AI607" s="339"/>
      <c r="AJ607" s="339"/>
      <c r="AK607" s="91"/>
      <c r="AL607" s="92"/>
      <c r="AM607" s="93"/>
      <c r="AN607" s="340"/>
      <c r="AO607" s="341"/>
      <c r="AP607" s="336"/>
      <c r="AQ607" s="342"/>
      <c r="AR607" s="343"/>
      <c r="AS607" s="342"/>
      <c r="AT607" s="94">
        <v>6000</v>
      </c>
      <c r="AU607" s="341"/>
      <c r="AV607" s="136"/>
      <c r="AW607" s="339"/>
      <c r="AY607" s="30">
        <v>5983.5905511811034</v>
      </c>
      <c r="AZ607" s="31">
        <f t="shared" si="9"/>
        <v>0</v>
      </c>
    </row>
    <row r="608" spans="1:52" ht="12.75" customHeight="1">
      <c r="A608">
        <v>605</v>
      </c>
      <c r="B608" s="29" t="s">
        <v>6119</v>
      </c>
      <c r="C608" s="104" t="s">
        <v>4909</v>
      </c>
      <c r="D608" s="29" t="s">
        <v>1472</v>
      </c>
      <c r="E608" s="29" t="s">
        <v>2353</v>
      </c>
      <c r="F608" s="335"/>
      <c r="G608" s="335"/>
      <c r="H608" s="335"/>
      <c r="I608" s="335"/>
      <c r="J608" s="335"/>
      <c r="K608" s="335"/>
      <c r="L608" s="335"/>
      <c r="M608" s="82" t="s">
        <v>3880</v>
      </c>
      <c r="N608" s="57">
        <v>5983.7362204724404</v>
      </c>
      <c r="O608" s="30">
        <v>5983.7362204724404</v>
      </c>
      <c r="P608" s="29" t="s">
        <v>3861</v>
      </c>
      <c r="Q608" s="29"/>
      <c r="R608" s="104" t="s">
        <v>4909</v>
      </c>
      <c r="S608" s="103" t="s">
        <v>4910</v>
      </c>
      <c r="T608" s="403">
        <v>-9500</v>
      </c>
      <c r="U608" s="403">
        <v>12065</v>
      </c>
      <c r="V608" s="123" t="s">
        <v>1</v>
      </c>
      <c r="W608" s="336" t="s">
        <v>0</v>
      </c>
      <c r="X608" s="123"/>
      <c r="Y608" s="337"/>
      <c r="Z608" s="87">
        <v>1</v>
      </c>
      <c r="AA608" s="88" t="s">
        <v>328</v>
      </c>
      <c r="AB608" s="88">
        <v>2.5</v>
      </c>
      <c r="AC608" s="88">
        <v>100</v>
      </c>
      <c r="AD608" s="90" t="s">
        <v>4865</v>
      </c>
      <c r="AE608" s="90">
        <v>2.5</v>
      </c>
      <c r="AF608" s="136"/>
      <c r="AG608" s="338"/>
      <c r="AH608" s="338"/>
      <c r="AI608" s="339"/>
      <c r="AJ608" s="339"/>
      <c r="AK608" s="91"/>
      <c r="AL608" s="92"/>
      <c r="AM608" s="93"/>
      <c r="AN608" s="340"/>
      <c r="AO608" s="341"/>
      <c r="AP608" s="336"/>
      <c r="AQ608" s="342"/>
      <c r="AR608" s="343"/>
      <c r="AS608" s="342"/>
      <c r="AT608" s="94">
        <v>6000</v>
      </c>
      <c r="AU608" s="341"/>
      <c r="AV608" s="136"/>
      <c r="AW608" s="339"/>
      <c r="AY608" s="30">
        <v>5983.7362204724404</v>
      </c>
      <c r="AZ608" s="31">
        <f t="shared" si="9"/>
        <v>0</v>
      </c>
    </row>
    <row r="609" spans="1:52" ht="12.75" customHeight="1">
      <c r="A609">
        <v>606</v>
      </c>
      <c r="B609" s="29" t="s">
        <v>6121</v>
      </c>
      <c r="C609" s="104" t="s">
        <v>4911</v>
      </c>
      <c r="D609" s="29" t="s">
        <v>1494</v>
      </c>
      <c r="E609" s="29" t="s">
        <v>2331</v>
      </c>
      <c r="F609" s="335"/>
      <c r="G609" s="335"/>
      <c r="H609" s="335"/>
      <c r="I609" s="335"/>
      <c r="J609" s="335"/>
      <c r="K609" s="335"/>
      <c r="L609" s="335"/>
      <c r="M609" s="82" t="s">
        <v>3880</v>
      </c>
      <c r="N609" s="57">
        <v>5983.6259842519694</v>
      </c>
      <c r="O609" s="30">
        <v>5983.6259842519694</v>
      </c>
      <c r="P609" s="29" t="s">
        <v>3859</v>
      </c>
      <c r="Q609" s="29"/>
      <c r="R609" s="104" t="s">
        <v>4911</v>
      </c>
      <c r="S609" s="103" t="s">
        <v>4912</v>
      </c>
      <c r="T609" s="403">
        <v>-12000</v>
      </c>
      <c r="U609" s="403">
        <v>12480</v>
      </c>
      <c r="V609" s="123" t="s">
        <v>1</v>
      </c>
      <c r="W609" s="336" t="s">
        <v>0</v>
      </c>
      <c r="X609" s="123"/>
      <c r="Y609" s="337"/>
      <c r="Z609" s="87">
        <v>1</v>
      </c>
      <c r="AA609" s="88" t="s">
        <v>317</v>
      </c>
      <c r="AB609" s="88">
        <v>2.5</v>
      </c>
      <c r="AC609" s="88">
        <v>100</v>
      </c>
      <c r="AD609" s="90" t="s">
        <v>4865</v>
      </c>
      <c r="AE609" s="90">
        <v>2.5</v>
      </c>
      <c r="AF609" s="136"/>
      <c r="AG609" s="338"/>
      <c r="AH609" s="338"/>
      <c r="AI609" s="339"/>
      <c r="AJ609" s="339"/>
      <c r="AK609" s="91"/>
      <c r="AL609" s="92"/>
      <c r="AM609" s="93"/>
      <c r="AN609" s="340"/>
      <c r="AO609" s="341"/>
      <c r="AP609" s="336"/>
      <c r="AQ609" s="342"/>
      <c r="AR609" s="343"/>
      <c r="AS609" s="342"/>
      <c r="AT609" s="94">
        <v>6000</v>
      </c>
      <c r="AU609" s="341"/>
      <c r="AV609" s="136"/>
      <c r="AW609" s="339"/>
      <c r="AY609" s="30">
        <v>5983.6259842519694</v>
      </c>
      <c r="AZ609" s="31">
        <f t="shared" si="9"/>
        <v>0</v>
      </c>
    </row>
    <row r="610" spans="1:52" ht="12.75" customHeight="1">
      <c r="A610">
        <v>607</v>
      </c>
      <c r="B610" s="29" t="s">
        <v>6123</v>
      </c>
      <c r="C610" s="104" t="s">
        <v>4913</v>
      </c>
      <c r="D610" s="29" t="s">
        <v>1522</v>
      </c>
      <c r="E610" s="29" t="s">
        <v>2303</v>
      </c>
      <c r="F610" s="335"/>
      <c r="G610" s="335"/>
      <c r="H610" s="335"/>
      <c r="I610" s="335"/>
      <c r="J610" s="335"/>
      <c r="K610" s="335"/>
      <c r="L610" s="335"/>
      <c r="M610" s="82" t="s">
        <v>3880</v>
      </c>
      <c r="N610" s="57">
        <v>5983.7795275590552</v>
      </c>
      <c r="O610" s="30">
        <v>5983.7795275590552</v>
      </c>
      <c r="P610" s="29" t="s">
        <v>3862</v>
      </c>
      <c r="Q610" s="29"/>
      <c r="R610" s="104" t="s">
        <v>4913</v>
      </c>
      <c r="S610" s="103" t="s">
        <v>4914</v>
      </c>
      <c r="T610" s="403">
        <v>-9000</v>
      </c>
      <c r="U610" s="403">
        <v>12480</v>
      </c>
      <c r="V610" s="123" t="s">
        <v>1</v>
      </c>
      <c r="W610" s="336" t="s">
        <v>0</v>
      </c>
      <c r="X610" s="123"/>
      <c r="Y610" s="337"/>
      <c r="Z610" s="87">
        <v>1</v>
      </c>
      <c r="AA610" s="88" t="s">
        <v>316</v>
      </c>
      <c r="AB610" s="88">
        <v>2.5</v>
      </c>
      <c r="AC610" s="88">
        <v>100</v>
      </c>
      <c r="AD610" s="90" t="s">
        <v>4865</v>
      </c>
      <c r="AE610" s="90">
        <v>2.5</v>
      </c>
      <c r="AF610" s="136"/>
      <c r="AG610" s="338"/>
      <c r="AH610" s="338"/>
      <c r="AI610" s="339"/>
      <c r="AJ610" s="339"/>
      <c r="AK610" s="91"/>
      <c r="AL610" s="92"/>
      <c r="AM610" s="93"/>
      <c r="AN610" s="340"/>
      <c r="AO610" s="341"/>
      <c r="AP610" s="336"/>
      <c r="AQ610" s="342"/>
      <c r="AR610" s="343"/>
      <c r="AS610" s="342"/>
      <c r="AT610" s="94">
        <v>6000</v>
      </c>
      <c r="AU610" s="341"/>
      <c r="AV610" s="136"/>
      <c r="AW610" s="339"/>
      <c r="AY610" s="30">
        <v>5983.7795275590552</v>
      </c>
      <c r="AZ610" s="31">
        <f t="shared" si="9"/>
        <v>0</v>
      </c>
    </row>
    <row r="611" spans="1:52" ht="12.75" customHeight="1">
      <c r="A611">
        <v>608</v>
      </c>
      <c r="B611" s="29" t="s">
        <v>6125</v>
      </c>
      <c r="C611" s="104" t="s">
        <v>4915</v>
      </c>
      <c r="D611" s="29" t="s">
        <v>1505</v>
      </c>
      <c r="E611" s="29" t="s">
        <v>2320</v>
      </c>
      <c r="F611" s="335"/>
      <c r="G611" s="335"/>
      <c r="H611" s="335"/>
      <c r="I611" s="335"/>
      <c r="J611" s="335"/>
      <c r="K611" s="335"/>
      <c r="L611" s="335"/>
      <c r="M611" s="82" t="s">
        <v>3880</v>
      </c>
      <c r="N611" s="57">
        <v>5984.0433070866138</v>
      </c>
      <c r="O611" s="30">
        <v>5984.0433070866138</v>
      </c>
      <c r="P611" s="29" t="s">
        <v>3863</v>
      </c>
      <c r="Q611" s="29"/>
      <c r="R611" s="104" t="s">
        <v>4915</v>
      </c>
      <c r="S611" s="103" t="s">
        <v>4916</v>
      </c>
      <c r="T611" s="403">
        <v>-12500</v>
      </c>
      <c r="U611" s="403">
        <v>12065</v>
      </c>
      <c r="V611" s="123" t="s">
        <v>1</v>
      </c>
      <c r="W611" s="336" t="s">
        <v>0</v>
      </c>
      <c r="X611" s="123"/>
      <c r="Y611" s="337"/>
      <c r="Z611" s="87">
        <v>1</v>
      </c>
      <c r="AA611" s="88" t="s">
        <v>315</v>
      </c>
      <c r="AB611" s="88">
        <v>2.5</v>
      </c>
      <c r="AC611" s="88">
        <v>100</v>
      </c>
      <c r="AD611" s="90" t="s">
        <v>4865</v>
      </c>
      <c r="AE611" s="90">
        <v>2.5</v>
      </c>
      <c r="AF611" s="136"/>
      <c r="AG611" s="338"/>
      <c r="AH611" s="338"/>
      <c r="AI611" s="339"/>
      <c r="AJ611" s="339"/>
      <c r="AK611" s="91"/>
      <c r="AL611" s="92"/>
      <c r="AM611" s="93"/>
      <c r="AN611" s="340"/>
      <c r="AO611" s="341"/>
      <c r="AP611" s="336"/>
      <c r="AQ611" s="342"/>
      <c r="AR611" s="343"/>
      <c r="AS611" s="342"/>
      <c r="AT611" s="94">
        <v>6000</v>
      </c>
      <c r="AU611" s="341"/>
      <c r="AV611" s="136"/>
      <c r="AW611" s="339"/>
      <c r="AY611" s="30">
        <v>5984.0433070866138</v>
      </c>
      <c r="AZ611" s="31">
        <f t="shared" si="9"/>
        <v>0</v>
      </c>
    </row>
    <row r="612" spans="1:52" ht="12.75" customHeight="1">
      <c r="A612">
        <v>609</v>
      </c>
      <c r="B612" s="29" t="s">
        <v>6127</v>
      </c>
      <c r="C612" s="104" t="s">
        <v>4917</v>
      </c>
      <c r="D612" s="29" t="s">
        <v>1514</v>
      </c>
      <c r="E612" s="29" t="s">
        <v>2311</v>
      </c>
      <c r="F612" s="335"/>
      <c r="G612" s="335"/>
      <c r="H612" s="335"/>
      <c r="I612" s="335"/>
      <c r="J612" s="335"/>
      <c r="K612" s="335"/>
      <c r="L612" s="335"/>
      <c r="M612" s="82" t="s">
        <v>3880</v>
      </c>
      <c r="N612" s="57">
        <v>5984.0078740157478</v>
      </c>
      <c r="O612" s="30">
        <v>5984.0078740157478</v>
      </c>
      <c r="P612" s="29" t="s">
        <v>3863</v>
      </c>
      <c r="Q612" s="29"/>
      <c r="R612" s="104" t="s">
        <v>4917</v>
      </c>
      <c r="S612" s="103" t="s">
        <v>4918</v>
      </c>
      <c r="T612" s="403">
        <v>-8500</v>
      </c>
      <c r="U612" s="403">
        <v>12065</v>
      </c>
      <c r="V612" s="123" t="s">
        <v>1</v>
      </c>
      <c r="W612" s="336" t="s">
        <v>0</v>
      </c>
      <c r="X612" s="123"/>
      <c r="Y612" s="337"/>
      <c r="Z612" s="87">
        <v>1</v>
      </c>
      <c r="AA612" s="88" t="s">
        <v>314</v>
      </c>
      <c r="AB612" s="88">
        <v>2.5</v>
      </c>
      <c r="AC612" s="88">
        <v>100</v>
      </c>
      <c r="AD612" s="90" t="s">
        <v>4865</v>
      </c>
      <c r="AE612" s="90">
        <v>2.5</v>
      </c>
      <c r="AF612" s="136"/>
      <c r="AG612" s="338"/>
      <c r="AH612" s="338"/>
      <c r="AI612" s="339"/>
      <c r="AJ612" s="339"/>
      <c r="AK612" s="91"/>
      <c r="AL612" s="92"/>
      <c r="AM612" s="93"/>
      <c r="AN612" s="340"/>
      <c r="AO612" s="341"/>
      <c r="AP612" s="336"/>
      <c r="AQ612" s="342"/>
      <c r="AR612" s="343"/>
      <c r="AS612" s="342"/>
      <c r="AT612" s="94">
        <v>6000</v>
      </c>
      <c r="AU612" s="341"/>
      <c r="AV612" s="136"/>
      <c r="AW612" s="339"/>
      <c r="AY612" s="30">
        <v>5984.0078740157478</v>
      </c>
      <c r="AZ612" s="31">
        <f t="shared" si="9"/>
        <v>0</v>
      </c>
    </row>
    <row r="613" spans="1:52" ht="12.75" customHeight="1">
      <c r="A613">
        <v>610</v>
      </c>
      <c r="B613" s="29" t="s">
        <v>5873</v>
      </c>
      <c r="C613" s="104" t="s">
        <v>3469</v>
      </c>
      <c r="D613" s="29" t="s">
        <v>1635</v>
      </c>
      <c r="E613" s="29" t="s">
        <v>2190</v>
      </c>
      <c r="F613" s="335" t="s">
        <v>5874</v>
      </c>
      <c r="G613" s="344" t="s">
        <v>5883</v>
      </c>
      <c r="H613" s="344"/>
      <c r="I613" s="344"/>
      <c r="J613" s="344"/>
      <c r="K613" s="344"/>
      <c r="L613" s="335"/>
      <c r="M613" s="82">
        <v>14000.000000000002</v>
      </c>
      <c r="N613" s="57">
        <v>2750</v>
      </c>
      <c r="O613" s="30">
        <v>16750</v>
      </c>
      <c r="P613" s="29" t="s">
        <v>9205</v>
      </c>
      <c r="Q613" s="29"/>
      <c r="R613" s="104" t="s">
        <v>3469</v>
      </c>
      <c r="S613" s="103" t="s">
        <v>4919</v>
      </c>
      <c r="T613" s="403">
        <v>-15895</v>
      </c>
      <c r="U613" s="403">
        <v>8500</v>
      </c>
      <c r="V613" s="123" t="s">
        <v>1</v>
      </c>
      <c r="W613" s="336" t="s">
        <v>0</v>
      </c>
      <c r="X613" s="123"/>
      <c r="Y613" s="337"/>
      <c r="Z613" s="87">
        <v>1</v>
      </c>
      <c r="AA613" s="88" t="s">
        <v>326</v>
      </c>
      <c r="AB613" s="88">
        <v>2.5</v>
      </c>
      <c r="AC613" s="135">
        <v>100</v>
      </c>
      <c r="AD613" s="90" t="s">
        <v>4545</v>
      </c>
      <c r="AE613" s="90">
        <v>2.5</v>
      </c>
      <c r="AF613" s="136"/>
      <c r="AG613" s="338"/>
      <c r="AH613" s="338"/>
      <c r="AI613" s="339"/>
      <c r="AJ613" s="339"/>
      <c r="AK613" s="91" t="s">
        <v>158</v>
      </c>
      <c r="AL613" s="92"/>
      <c r="AM613" s="93"/>
      <c r="AN613" s="340"/>
      <c r="AO613" s="341"/>
      <c r="AP613" s="336"/>
      <c r="AQ613" s="342"/>
      <c r="AR613" s="343" t="s">
        <v>3987</v>
      </c>
      <c r="AS613" s="342"/>
      <c r="AT613" s="94">
        <v>8000</v>
      </c>
      <c r="AU613" s="341"/>
      <c r="AV613" s="136"/>
      <c r="AW613" s="339"/>
      <c r="AY613" s="30">
        <v>16750</v>
      </c>
      <c r="AZ613" s="31">
        <f t="shared" si="9"/>
        <v>0</v>
      </c>
    </row>
    <row r="614" spans="1:52" ht="12.75" customHeight="1">
      <c r="A614">
        <v>611</v>
      </c>
      <c r="B614" s="29" t="s">
        <v>5875</v>
      </c>
      <c r="C614" s="104" t="s">
        <v>3473</v>
      </c>
      <c r="D614" s="29" t="s">
        <v>1637</v>
      </c>
      <c r="E614" s="29" t="s">
        <v>2188</v>
      </c>
      <c r="F614" s="335" t="s">
        <v>5876</v>
      </c>
      <c r="G614" s="344" t="s">
        <v>5877</v>
      </c>
      <c r="H614" s="344"/>
      <c r="I614" s="344"/>
      <c r="J614" s="344"/>
      <c r="K614" s="344"/>
      <c r="L614" s="335"/>
      <c r="M614" s="82">
        <v>14000.000000000002</v>
      </c>
      <c r="N614" s="57">
        <v>2750</v>
      </c>
      <c r="O614" s="30">
        <v>16750</v>
      </c>
      <c r="P614" s="29" t="s">
        <v>9205</v>
      </c>
      <c r="Q614" s="29"/>
      <c r="R614" s="104" t="s">
        <v>3473</v>
      </c>
      <c r="S614" s="103" t="s">
        <v>4920</v>
      </c>
      <c r="T614" s="403">
        <v>-15065</v>
      </c>
      <c r="U614" s="403">
        <v>8500</v>
      </c>
      <c r="V614" s="123" t="s">
        <v>1</v>
      </c>
      <c r="W614" s="336" t="s">
        <v>0</v>
      </c>
      <c r="X614" s="123"/>
      <c r="Y614" s="337"/>
      <c r="Z614" s="87">
        <v>1</v>
      </c>
      <c r="AA614" s="88" t="s">
        <v>326</v>
      </c>
      <c r="AB614" s="88">
        <v>2.5</v>
      </c>
      <c r="AC614" s="135">
        <v>100</v>
      </c>
      <c r="AD614" s="90" t="s">
        <v>4545</v>
      </c>
      <c r="AE614" s="90">
        <v>2.5</v>
      </c>
      <c r="AF614" s="136"/>
      <c r="AG614" s="338"/>
      <c r="AH614" s="338"/>
      <c r="AI614" s="339"/>
      <c r="AJ614" s="339"/>
      <c r="AK614" s="91" t="s">
        <v>157</v>
      </c>
      <c r="AL614" s="92"/>
      <c r="AM614" s="93"/>
      <c r="AN614" s="340"/>
      <c r="AO614" s="341"/>
      <c r="AP614" s="336"/>
      <c r="AQ614" s="342"/>
      <c r="AR614" s="343" t="s">
        <v>3987</v>
      </c>
      <c r="AS614" s="342"/>
      <c r="AT614" s="94">
        <v>8000</v>
      </c>
      <c r="AU614" s="341"/>
      <c r="AV614" s="136"/>
      <c r="AW614" s="339"/>
      <c r="AY614" s="30">
        <v>16750</v>
      </c>
      <c r="AZ614" s="31">
        <f t="shared" si="9"/>
        <v>0</v>
      </c>
    </row>
    <row r="615" spans="1:52" ht="12.75" customHeight="1">
      <c r="A615">
        <v>612</v>
      </c>
      <c r="B615" s="29" t="s">
        <v>5881</v>
      </c>
      <c r="C615" s="104" t="s">
        <v>4921</v>
      </c>
      <c r="D615" s="29" t="s">
        <v>1614</v>
      </c>
      <c r="E615" s="29" t="s">
        <v>2211</v>
      </c>
      <c r="F615" s="335" t="s">
        <v>5882</v>
      </c>
      <c r="G615" s="344" t="s">
        <v>5884</v>
      </c>
      <c r="H615" s="344"/>
      <c r="I615" s="344"/>
      <c r="J615" s="344"/>
      <c r="K615" s="344"/>
      <c r="L615" s="335"/>
      <c r="M615" s="82">
        <v>14000.000000000002</v>
      </c>
      <c r="N615" s="57">
        <v>2750</v>
      </c>
      <c r="O615" s="30">
        <v>16750</v>
      </c>
      <c r="P615" s="29" t="s">
        <v>9206</v>
      </c>
      <c r="Q615" s="29"/>
      <c r="R615" s="104" t="s">
        <v>4921</v>
      </c>
      <c r="S615" s="103" t="s">
        <v>4922</v>
      </c>
      <c r="T615" s="403">
        <v>-6868.16</v>
      </c>
      <c r="U615" s="403">
        <v>9163.0499999999993</v>
      </c>
      <c r="V615" s="123" t="s">
        <v>1</v>
      </c>
      <c r="W615" s="336" t="s">
        <v>0</v>
      </c>
      <c r="X615" s="123"/>
      <c r="Y615" s="337"/>
      <c r="Z615" s="87">
        <v>1</v>
      </c>
      <c r="AA615" s="88" t="s">
        <v>325</v>
      </c>
      <c r="AB615" s="88">
        <v>2.5</v>
      </c>
      <c r="AC615" s="135">
        <v>100</v>
      </c>
      <c r="AD615" s="90" t="s">
        <v>4545</v>
      </c>
      <c r="AE615" s="90">
        <v>2.5</v>
      </c>
      <c r="AF615" s="136"/>
      <c r="AG615" s="338"/>
      <c r="AH615" s="338"/>
      <c r="AI615" s="339"/>
      <c r="AJ615" s="339"/>
      <c r="AK615" s="91" t="s">
        <v>158</v>
      </c>
      <c r="AL615" s="92"/>
      <c r="AM615" s="93"/>
      <c r="AN615" s="340"/>
      <c r="AO615" s="341"/>
      <c r="AP615" s="336"/>
      <c r="AQ615" s="342"/>
      <c r="AR615" s="343" t="s">
        <v>3987</v>
      </c>
      <c r="AS615" s="342"/>
      <c r="AT615" s="94">
        <v>8000</v>
      </c>
      <c r="AU615" s="341"/>
      <c r="AV615" s="136"/>
      <c r="AW615" s="339"/>
      <c r="AY615" s="30">
        <v>16750</v>
      </c>
      <c r="AZ615" s="31">
        <f t="shared" si="9"/>
        <v>0</v>
      </c>
    </row>
    <row r="616" spans="1:52" ht="12.75" customHeight="1">
      <c r="A616">
        <v>613</v>
      </c>
      <c r="B616" s="29" t="s">
        <v>5879</v>
      </c>
      <c r="C616" s="104" t="s">
        <v>4923</v>
      </c>
      <c r="D616" s="29" t="s">
        <v>1612</v>
      </c>
      <c r="E616" s="29" t="s">
        <v>2213</v>
      </c>
      <c r="F616" s="335" t="s">
        <v>5880</v>
      </c>
      <c r="G616" s="344" t="s">
        <v>5878</v>
      </c>
      <c r="H616" s="344"/>
      <c r="I616" s="344"/>
      <c r="J616" s="344"/>
      <c r="K616" s="344"/>
      <c r="L616" s="335"/>
      <c r="M616" s="82">
        <v>14000.000000000002</v>
      </c>
      <c r="N616" s="57">
        <v>2750</v>
      </c>
      <c r="O616" s="30">
        <v>16750</v>
      </c>
      <c r="P616" s="29" t="s">
        <v>9206</v>
      </c>
      <c r="Q616" s="29"/>
      <c r="R616" s="104" t="s">
        <v>4923</v>
      </c>
      <c r="S616" s="103" t="s">
        <v>4924</v>
      </c>
      <c r="T616" s="403">
        <v>-7726.68</v>
      </c>
      <c r="U616" s="403">
        <v>8667.75</v>
      </c>
      <c r="V616" s="123" t="s">
        <v>1</v>
      </c>
      <c r="W616" s="336" t="s">
        <v>0</v>
      </c>
      <c r="X616" s="123"/>
      <c r="Y616" s="337"/>
      <c r="Z616" s="87">
        <v>1</v>
      </c>
      <c r="AA616" s="88" t="s">
        <v>325</v>
      </c>
      <c r="AB616" s="88">
        <v>2.5</v>
      </c>
      <c r="AC616" s="135">
        <v>100</v>
      </c>
      <c r="AD616" s="90" t="s">
        <v>4545</v>
      </c>
      <c r="AE616" s="90">
        <v>2.5</v>
      </c>
      <c r="AF616" s="136"/>
      <c r="AG616" s="338"/>
      <c r="AH616" s="338"/>
      <c r="AI616" s="339"/>
      <c r="AJ616" s="339"/>
      <c r="AK616" s="91" t="s">
        <v>157</v>
      </c>
      <c r="AL616" s="92"/>
      <c r="AM616" s="93"/>
      <c r="AN616" s="340"/>
      <c r="AO616" s="341"/>
      <c r="AP616" s="336"/>
      <c r="AQ616" s="342"/>
      <c r="AR616" s="343" t="s">
        <v>3987</v>
      </c>
      <c r="AS616" s="342"/>
      <c r="AT616" s="94">
        <v>8000</v>
      </c>
      <c r="AU616" s="341"/>
      <c r="AV616" s="136"/>
      <c r="AW616" s="339"/>
      <c r="AY616" s="30">
        <v>16750</v>
      </c>
      <c r="AZ616" s="31">
        <f t="shared" si="9"/>
        <v>0</v>
      </c>
    </row>
    <row r="617" spans="1:52" ht="12.75" customHeight="1">
      <c r="A617">
        <v>614</v>
      </c>
      <c r="B617" s="29" t="s">
        <v>6154</v>
      </c>
      <c r="C617" s="104" t="s">
        <v>4925</v>
      </c>
      <c r="D617" s="29" t="s">
        <v>1636</v>
      </c>
      <c r="E617" s="29" t="s">
        <v>2189</v>
      </c>
      <c r="F617" s="335" t="s">
        <v>5845</v>
      </c>
      <c r="G617" s="344" t="s">
        <v>5851</v>
      </c>
      <c r="H617" s="344"/>
      <c r="I617" s="344"/>
      <c r="J617" s="344"/>
      <c r="K617" s="344"/>
      <c r="L617" s="335"/>
      <c r="M617" s="82">
        <v>14000.000000000002</v>
      </c>
      <c r="N617" s="57">
        <v>2750</v>
      </c>
      <c r="O617" s="30">
        <v>16750</v>
      </c>
      <c r="P617" s="29" t="s">
        <v>9207</v>
      </c>
      <c r="Q617" s="29"/>
      <c r="R617" s="104" t="s">
        <v>4925</v>
      </c>
      <c r="S617" s="103" t="s">
        <v>4926</v>
      </c>
      <c r="T617" s="403">
        <v>-16310</v>
      </c>
      <c r="U617" s="403">
        <v>3000</v>
      </c>
      <c r="V617" s="123" t="s">
        <v>1</v>
      </c>
      <c r="W617" s="336" t="s">
        <v>0</v>
      </c>
      <c r="X617" s="123"/>
      <c r="Y617" s="337"/>
      <c r="Z617" s="87">
        <v>1</v>
      </c>
      <c r="AA617" s="88" t="s">
        <v>274</v>
      </c>
      <c r="AB617" s="88">
        <v>2.5</v>
      </c>
      <c r="AC617" s="135">
        <v>100</v>
      </c>
      <c r="AD617" s="90" t="s">
        <v>4545</v>
      </c>
      <c r="AE617" s="90">
        <v>2.5</v>
      </c>
      <c r="AF617" s="136"/>
      <c r="AG617" s="338"/>
      <c r="AH617" s="338"/>
      <c r="AI617" s="339"/>
      <c r="AJ617" s="339"/>
      <c r="AK617" s="91" t="s">
        <v>156</v>
      </c>
      <c r="AL617" s="92"/>
      <c r="AM617" s="93"/>
      <c r="AN617" s="340"/>
      <c r="AO617" s="341"/>
      <c r="AP617" s="336"/>
      <c r="AQ617" s="342"/>
      <c r="AR617" s="343" t="s">
        <v>3987</v>
      </c>
      <c r="AS617" s="342"/>
      <c r="AT617" s="94">
        <v>8000</v>
      </c>
      <c r="AU617" s="341"/>
      <c r="AV617" s="136"/>
      <c r="AW617" s="339"/>
      <c r="AY617" s="30">
        <v>16750</v>
      </c>
      <c r="AZ617" s="31">
        <f t="shared" si="9"/>
        <v>0</v>
      </c>
    </row>
    <row r="618" spans="1:52" ht="12.75" customHeight="1">
      <c r="A618">
        <v>615</v>
      </c>
      <c r="B618" s="29" t="s">
        <v>6155</v>
      </c>
      <c r="C618" s="104" t="s">
        <v>4927</v>
      </c>
      <c r="D618" s="29" t="s">
        <v>1634</v>
      </c>
      <c r="E618" s="29" t="s">
        <v>2191</v>
      </c>
      <c r="F618" s="335" t="s">
        <v>5846</v>
      </c>
      <c r="G618" s="344" t="s">
        <v>5847</v>
      </c>
      <c r="H618" s="344"/>
      <c r="I618" s="344"/>
      <c r="J618" s="344"/>
      <c r="K618" s="344"/>
      <c r="L618" s="335"/>
      <c r="M618" s="82">
        <v>14000.000000000002</v>
      </c>
      <c r="N618" s="57">
        <v>2750</v>
      </c>
      <c r="O618" s="30">
        <v>16750</v>
      </c>
      <c r="P618" s="29" t="s">
        <v>9207</v>
      </c>
      <c r="Q618" s="29"/>
      <c r="R618" s="104" t="s">
        <v>4927</v>
      </c>
      <c r="S618" s="103" t="s">
        <v>4928</v>
      </c>
      <c r="T618" s="403">
        <v>-15480</v>
      </c>
      <c r="U618" s="403">
        <v>3000</v>
      </c>
      <c r="V618" s="123" t="s">
        <v>1</v>
      </c>
      <c r="W618" s="336" t="s">
        <v>0</v>
      </c>
      <c r="X618" s="123"/>
      <c r="Y618" s="337"/>
      <c r="Z618" s="87">
        <v>1</v>
      </c>
      <c r="AA618" s="88" t="s">
        <v>274</v>
      </c>
      <c r="AB618" s="88">
        <v>2.5</v>
      </c>
      <c r="AC618" s="135">
        <v>100</v>
      </c>
      <c r="AD618" s="90" t="s">
        <v>4545</v>
      </c>
      <c r="AE618" s="90">
        <v>2.5</v>
      </c>
      <c r="AF618" s="136"/>
      <c r="AG618" s="338"/>
      <c r="AH618" s="338"/>
      <c r="AI618" s="339"/>
      <c r="AJ618" s="339"/>
      <c r="AK618" s="91" t="s">
        <v>155</v>
      </c>
      <c r="AL618" s="92"/>
      <c r="AM618" s="93"/>
      <c r="AN618" s="340"/>
      <c r="AO618" s="341"/>
      <c r="AP618" s="336"/>
      <c r="AQ618" s="342"/>
      <c r="AR618" s="343" t="s">
        <v>3987</v>
      </c>
      <c r="AS618" s="342"/>
      <c r="AT618" s="94">
        <v>8000</v>
      </c>
      <c r="AU618" s="341"/>
      <c r="AV618" s="136"/>
      <c r="AW618" s="339"/>
      <c r="AY618" s="30">
        <v>16750</v>
      </c>
      <c r="AZ618" s="31">
        <f t="shared" si="9"/>
        <v>0</v>
      </c>
    </row>
    <row r="619" spans="1:52" ht="12.75" customHeight="1">
      <c r="A619">
        <v>616</v>
      </c>
      <c r="B619" s="29" t="s">
        <v>6158</v>
      </c>
      <c r="C619" s="104" t="s">
        <v>3636</v>
      </c>
      <c r="D619" s="29" t="s">
        <v>1613</v>
      </c>
      <c r="E619" s="29" t="s">
        <v>2212</v>
      </c>
      <c r="F619" s="335" t="s">
        <v>5850</v>
      </c>
      <c r="G619" s="344" t="s">
        <v>5852</v>
      </c>
      <c r="H619" s="344"/>
      <c r="I619" s="344"/>
      <c r="J619" s="344"/>
      <c r="K619" s="344"/>
      <c r="L619" s="335"/>
      <c r="M619" s="82">
        <v>14000.000000000002</v>
      </c>
      <c r="N619" s="57">
        <v>2750</v>
      </c>
      <c r="O619" s="30">
        <v>16750</v>
      </c>
      <c r="P619" s="29" t="s">
        <v>9208</v>
      </c>
      <c r="Q619" s="29"/>
      <c r="R619" s="104" t="s">
        <v>3636</v>
      </c>
      <c r="S619" s="103" t="s">
        <v>4929</v>
      </c>
      <c r="T619" s="403">
        <v>-11160.76</v>
      </c>
      <c r="U619" s="403">
        <v>7677.15</v>
      </c>
      <c r="V619" s="123" t="s">
        <v>1</v>
      </c>
      <c r="W619" s="336" t="s">
        <v>0</v>
      </c>
      <c r="X619" s="123"/>
      <c r="Y619" s="337"/>
      <c r="Z619" s="87">
        <v>1</v>
      </c>
      <c r="AA619" s="88" t="s">
        <v>273</v>
      </c>
      <c r="AB619" s="88">
        <v>2.5</v>
      </c>
      <c r="AC619" s="135">
        <v>100</v>
      </c>
      <c r="AD619" s="90" t="s">
        <v>4545</v>
      </c>
      <c r="AE619" s="90">
        <v>2.5</v>
      </c>
      <c r="AF619" s="136"/>
      <c r="AG619" s="338"/>
      <c r="AH619" s="338"/>
      <c r="AI619" s="339"/>
      <c r="AJ619" s="339"/>
      <c r="AK619" s="91" t="s">
        <v>156</v>
      </c>
      <c r="AL619" s="92"/>
      <c r="AM619" s="93"/>
      <c r="AN619" s="340"/>
      <c r="AO619" s="341"/>
      <c r="AP619" s="336"/>
      <c r="AQ619" s="342"/>
      <c r="AR619" s="343" t="s">
        <v>3987</v>
      </c>
      <c r="AS619" s="342"/>
      <c r="AT619" s="94">
        <v>8000</v>
      </c>
      <c r="AU619" s="341"/>
      <c r="AV619" s="136"/>
      <c r="AW619" s="339"/>
      <c r="AY619" s="30">
        <v>16750</v>
      </c>
      <c r="AZ619" s="31">
        <f t="shared" si="9"/>
        <v>0</v>
      </c>
    </row>
    <row r="620" spans="1:52" ht="12.75" customHeight="1">
      <c r="A620">
        <v>617</v>
      </c>
      <c r="B620" s="29" t="s">
        <v>6159</v>
      </c>
      <c r="C620" s="104" t="s">
        <v>3637</v>
      </c>
      <c r="D620" s="29" t="s">
        <v>1615</v>
      </c>
      <c r="E620" s="29" t="s">
        <v>2210</v>
      </c>
      <c r="F620" s="335" t="s">
        <v>5849</v>
      </c>
      <c r="G620" s="344" t="s">
        <v>5848</v>
      </c>
      <c r="H620" s="344"/>
      <c r="I620" s="344"/>
      <c r="J620" s="344"/>
      <c r="K620" s="344"/>
      <c r="L620" s="335"/>
      <c r="M620" s="82">
        <v>14000.000000000002</v>
      </c>
      <c r="N620" s="57">
        <v>2750</v>
      </c>
      <c r="O620" s="30">
        <v>16750</v>
      </c>
      <c r="P620" s="29" t="s">
        <v>9208</v>
      </c>
      <c r="Q620" s="29"/>
      <c r="R620" s="104" t="s">
        <v>3637</v>
      </c>
      <c r="S620" s="103" t="s">
        <v>4930</v>
      </c>
      <c r="T620" s="403">
        <v>-11160.76</v>
      </c>
      <c r="U620" s="403">
        <v>8667.75</v>
      </c>
      <c r="V620" s="123" t="s">
        <v>1</v>
      </c>
      <c r="W620" s="336" t="s">
        <v>0</v>
      </c>
      <c r="X620" s="123"/>
      <c r="Y620" s="337"/>
      <c r="Z620" s="87">
        <v>1</v>
      </c>
      <c r="AA620" s="88" t="s">
        <v>273</v>
      </c>
      <c r="AB620" s="88">
        <v>2.5</v>
      </c>
      <c r="AC620" s="135">
        <v>100</v>
      </c>
      <c r="AD620" s="90" t="s">
        <v>4545</v>
      </c>
      <c r="AE620" s="90">
        <v>2.5</v>
      </c>
      <c r="AF620" s="136"/>
      <c r="AG620" s="338"/>
      <c r="AH620" s="338"/>
      <c r="AI620" s="339"/>
      <c r="AJ620" s="339"/>
      <c r="AK620" s="91" t="s">
        <v>155</v>
      </c>
      <c r="AL620" s="92"/>
      <c r="AM620" s="93"/>
      <c r="AN620" s="340"/>
      <c r="AO620" s="341"/>
      <c r="AP620" s="336"/>
      <c r="AQ620" s="342"/>
      <c r="AR620" s="343" t="s">
        <v>3987</v>
      </c>
      <c r="AS620" s="342"/>
      <c r="AT620" s="94">
        <v>8000</v>
      </c>
      <c r="AU620" s="341"/>
      <c r="AV620" s="136"/>
      <c r="AW620" s="339"/>
      <c r="AY620" s="30">
        <v>16750</v>
      </c>
      <c r="AZ620" s="31">
        <f t="shared" si="9"/>
        <v>0</v>
      </c>
    </row>
    <row r="621" spans="1:52" ht="12.75" customHeight="1">
      <c r="A621">
        <v>618</v>
      </c>
      <c r="B621" s="29" t="s">
        <v>5627</v>
      </c>
      <c r="C621" s="104" t="s">
        <v>3750</v>
      </c>
      <c r="D621" s="29" t="s">
        <v>3880</v>
      </c>
      <c r="E621" s="29" t="s">
        <v>3880</v>
      </c>
      <c r="F621" s="335" t="s">
        <v>5628</v>
      </c>
      <c r="G621" s="335"/>
      <c r="H621" s="335"/>
      <c r="I621" s="335"/>
      <c r="J621" s="335"/>
      <c r="K621" s="335"/>
      <c r="L621" s="335"/>
      <c r="M621" s="82" t="s">
        <v>3880</v>
      </c>
      <c r="N621" s="57">
        <v>2750</v>
      </c>
      <c r="O621" s="30">
        <v>2750</v>
      </c>
      <c r="P621" s="29" t="s">
        <v>3458</v>
      </c>
      <c r="Q621" s="29"/>
      <c r="R621" s="104" t="s">
        <v>3750</v>
      </c>
      <c r="S621" s="103" t="s">
        <v>4931</v>
      </c>
      <c r="T621" s="403">
        <v>-16310</v>
      </c>
      <c r="U621" s="403">
        <v>8000</v>
      </c>
      <c r="V621" s="123" t="s">
        <v>1</v>
      </c>
      <c r="W621" s="336" t="s">
        <v>0</v>
      </c>
      <c r="X621" s="123"/>
      <c r="Y621" s="337"/>
      <c r="Z621" s="87"/>
      <c r="AA621" s="88" t="s">
        <v>324</v>
      </c>
      <c r="AB621" s="88">
        <v>2.5</v>
      </c>
      <c r="AC621" s="135">
        <v>100</v>
      </c>
      <c r="AD621" s="90" t="s">
        <v>4545</v>
      </c>
      <c r="AE621" s="90">
        <v>2.5</v>
      </c>
      <c r="AF621" s="136"/>
      <c r="AG621" s="338"/>
      <c r="AH621" s="338"/>
      <c r="AI621" s="339"/>
      <c r="AJ621" s="339"/>
      <c r="AK621" s="91" t="s">
        <v>154</v>
      </c>
      <c r="AL621" s="92"/>
      <c r="AM621" s="93"/>
      <c r="AN621" s="340"/>
      <c r="AO621" s="341"/>
      <c r="AP621" s="336"/>
      <c r="AQ621" s="342"/>
      <c r="AR621" s="343" t="s">
        <v>3987</v>
      </c>
      <c r="AS621" s="342"/>
      <c r="AT621" s="94">
        <v>8000</v>
      </c>
      <c r="AU621" s="341"/>
      <c r="AV621" s="136"/>
      <c r="AW621" s="339"/>
      <c r="AY621" s="30">
        <v>2750</v>
      </c>
      <c r="AZ621" s="31">
        <f t="shared" si="9"/>
        <v>0</v>
      </c>
    </row>
    <row r="622" spans="1:52" ht="12.75" customHeight="1">
      <c r="A622">
        <v>619</v>
      </c>
      <c r="B622" s="29" t="s">
        <v>5632</v>
      </c>
      <c r="C622" s="104" t="s">
        <v>3749</v>
      </c>
      <c r="D622" s="29" t="s">
        <v>3880</v>
      </c>
      <c r="E622" s="29" t="s">
        <v>3880</v>
      </c>
      <c r="F622" s="335" t="s">
        <v>5633</v>
      </c>
      <c r="G622" s="335"/>
      <c r="H622" s="335"/>
      <c r="I622" s="335"/>
      <c r="J622" s="335"/>
      <c r="K622" s="335"/>
      <c r="L622" s="335"/>
      <c r="M622" s="82" t="s">
        <v>3880</v>
      </c>
      <c r="N622" s="57">
        <v>2750</v>
      </c>
      <c r="O622" s="30">
        <v>2750</v>
      </c>
      <c r="P622" s="29" t="s">
        <v>3458</v>
      </c>
      <c r="Q622" s="29"/>
      <c r="R622" s="104" t="s">
        <v>3749</v>
      </c>
      <c r="S622" s="103" t="s">
        <v>4932</v>
      </c>
      <c r="T622" s="403">
        <v>-15480</v>
      </c>
      <c r="U622" s="403">
        <v>8000</v>
      </c>
      <c r="V622" s="123" t="s">
        <v>1</v>
      </c>
      <c r="W622" s="336" t="s">
        <v>0</v>
      </c>
      <c r="X622" s="123"/>
      <c r="Y622" s="337"/>
      <c r="Z622" s="87"/>
      <c r="AA622" s="88" t="s">
        <v>324</v>
      </c>
      <c r="AB622" s="88">
        <v>2.5</v>
      </c>
      <c r="AC622" s="135">
        <v>100</v>
      </c>
      <c r="AD622" s="90" t="s">
        <v>4545</v>
      </c>
      <c r="AE622" s="90">
        <v>2.5</v>
      </c>
      <c r="AF622" s="136"/>
      <c r="AG622" s="338"/>
      <c r="AH622" s="338"/>
      <c r="AI622" s="339"/>
      <c r="AJ622" s="339"/>
      <c r="AK622" s="91" t="s">
        <v>153</v>
      </c>
      <c r="AL622" s="92"/>
      <c r="AM622" s="93"/>
      <c r="AN622" s="340"/>
      <c r="AO622" s="341"/>
      <c r="AP622" s="336"/>
      <c r="AQ622" s="342"/>
      <c r="AR622" s="343" t="s">
        <v>3987</v>
      </c>
      <c r="AS622" s="342"/>
      <c r="AT622" s="94">
        <v>8000</v>
      </c>
      <c r="AU622" s="341"/>
      <c r="AV622" s="136"/>
      <c r="AW622" s="339"/>
      <c r="AY622" s="30">
        <v>2750</v>
      </c>
      <c r="AZ622" s="31">
        <f t="shared" si="9"/>
        <v>0</v>
      </c>
    </row>
    <row r="623" spans="1:52" ht="12.75" customHeight="1">
      <c r="A623">
        <v>620</v>
      </c>
      <c r="B623" s="29" t="s">
        <v>5624</v>
      </c>
      <c r="C623" s="104" t="s">
        <v>4933</v>
      </c>
      <c r="D623" s="29" t="s">
        <v>3880</v>
      </c>
      <c r="E623" s="29" t="s">
        <v>3880</v>
      </c>
      <c r="F623" s="335" t="s">
        <v>5625</v>
      </c>
      <c r="G623" s="335"/>
      <c r="H623" s="335"/>
      <c r="I623" s="335"/>
      <c r="J623" s="335"/>
      <c r="K623" s="335"/>
      <c r="L623" s="335"/>
      <c r="M623" s="82" t="s">
        <v>3880</v>
      </c>
      <c r="N623" s="57">
        <v>2750</v>
      </c>
      <c r="O623" s="30">
        <v>2750</v>
      </c>
      <c r="P623" s="29" t="s">
        <v>3455</v>
      </c>
      <c r="Q623" s="29"/>
      <c r="R623" s="104" t="s">
        <v>4933</v>
      </c>
      <c r="S623" s="103" t="s">
        <v>4934</v>
      </c>
      <c r="T623" s="403">
        <v>-8585.2000000000007</v>
      </c>
      <c r="U623" s="403">
        <v>9163.0499999999993</v>
      </c>
      <c r="V623" s="123" t="s">
        <v>1</v>
      </c>
      <c r="W623" s="336" t="s">
        <v>0</v>
      </c>
      <c r="X623" s="123"/>
      <c r="Y623" s="337"/>
      <c r="Z623" s="87"/>
      <c r="AA623" s="88" t="s">
        <v>323</v>
      </c>
      <c r="AB623" s="88">
        <v>2.5</v>
      </c>
      <c r="AC623" s="135">
        <v>100</v>
      </c>
      <c r="AD623" s="90" t="s">
        <v>4545</v>
      </c>
      <c r="AE623" s="90">
        <v>2.5</v>
      </c>
      <c r="AF623" s="136"/>
      <c r="AG623" s="338"/>
      <c r="AH623" s="338"/>
      <c r="AI623" s="339"/>
      <c r="AJ623" s="339"/>
      <c r="AK623" s="91" t="s">
        <v>154</v>
      </c>
      <c r="AL623" s="92"/>
      <c r="AM623" s="93"/>
      <c r="AN623" s="340"/>
      <c r="AO623" s="341"/>
      <c r="AP623" s="336"/>
      <c r="AQ623" s="342"/>
      <c r="AR623" s="343" t="s">
        <v>3987</v>
      </c>
      <c r="AS623" s="342"/>
      <c r="AT623" s="94">
        <v>8000</v>
      </c>
      <c r="AU623" s="341"/>
      <c r="AV623" s="136"/>
      <c r="AW623" s="339"/>
      <c r="AY623" s="30">
        <v>2750</v>
      </c>
      <c r="AZ623" s="31">
        <f t="shared" si="9"/>
        <v>0</v>
      </c>
    </row>
    <row r="624" spans="1:52" ht="12.75" customHeight="1">
      <c r="A624">
        <v>621</v>
      </c>
      <c r="B624" s="29" t="s">
        <v>5629</v>
      </c>
      <c r="C624" s="104" t="s">
        <v>4935</v>
      </c>
      <c r="D624" s="29" t="s">
        <v>3880</v>
      </c>
      <c r="E624" s="29" t="s">
        <v>3880</v>
      </c>
      <c r="F624" s="335" t="s">
        <v>5630</v>
      </c>
      <c r="G624" s="335"/>
      <c r="H624" s="335"/>
      <c r="I624" s="335"/>
      <c r="J624" s="335"/>
      <c r="K624" s="335"/>
      <c r="L624" s="335"/>
      <c r="M624" s="82" t="s">
        <v>3880</v>
      </c>
      <c r="N624" s="57">
        <v>2750</v>
      </c>
      <c r="O624" s="30">
        <v>2750</v>
      </c>
      <c r="P624" s="29" t="s">
        <v>3455</v>
      </c>
      <c r="Q624" s="29"/>
      <c r="R624" s="104" t="s">
        <v>4935</v>
      </c>
      <c r="S624" s="103" t="s">
        <v>4936</v>
      </c>
      <c r="T624" s="403">
        <v>-8585.2000000000007</v>
      </c>
      <c r="U624" s="403">
        <v>8172.45</v>
      </c>
      <c r="V624" s="123" t="s">
        <v>1</v>
      </c>
      <c r="W624" s="336" t="s">
        <v>0</v>
      </c>
      <c r="X624" s="123"/>
      <c r="Y624" s="337"/>
      <c r="Z624" s="87"/>
      <c r="AA624" s="88" t="s">
        <v>323</v>
      </c>
      <c r="AB624" s="88">
        <v>2.5</v>
      </c>
      <c r="AC624" s="135">
        <v>100</v>
      </c>
      <c r="AD624" s="90" t="s">
        <v>4545</v>
      </c>
      <c r="AE624" s="90">
        <v>2.5</v>
      </c>
      <c r="AF624" s="136"/>
      <c r="AG624" s="338"/>
      <c r="AH624" s="338"/>
      <c r="AI624" s="339"/>
      <c r="AJ624" s="339"/>
      <c r="AK624" s="91" t="s">
        <v>153</v>
      </c>
      <c r="AL624" s="92"/>
      <c r="AM624" s="93"/>
      <c r="AN624" s="340"/>
      <c r="AO624" s="341"/>
      <c r="AP624" s="336"/>
      <c r="AQ624" s="342"/>
      <c r="AR624" s="343" t="s">
        <v>3987</v>
      </c>
      <c r="AS624" s="342"/>
      <c r="AT624" s="94">
        <v>8000</v>
      </c>
      <c r="AU624" s="341"/>
      <c r="AV624" s="136"/>
      <c r="AW624" s="339"/>
      <c r="AY624" s="30">
        <v>2750</v>
      </c>
      <c r="AZ624" s="31">
        <f t="shared" si="9"/>
        <v>0</v>
      </c>
    </row>
    <row r="625" spans="1:52" ht="12.75" customHeight="1">
      <c r="A625">
        <v>622</v>
      </c>
      <c r="B625" s="29" t="s">
        <v>5637</v>
      </c>
      <c r="C625" s="104" t="s">
        <v>3747</v>
      </c>
      <c r="D625" s="29" t="s">
        <v>3880</v>
      </c>
      <c r="E625" s="29" t="s">
        <v>3880</v>
      </c>
      <c r="F625" s="335" t="s">
        <v>5638</v>
      </c>
      <c r="G625" s="335"/>
      <c r="H625" s="335"/>
      <c r="I625" s="335"/>
      <c r="J625" s="335"/>
      <c r="K625" s="335"/>
      <c r="L625" s="335"/>
      <c r="M625" s="82" t="s">
        <v>3880</v>
      </c>
      <c r="N625" s="57">
        <v>2750</v>
      </c>
      <c r="O625" s="30">
        <v>2750</v>
      </c>
      <c r="P625" s="29" t="s">
        <v>3457</v>
      </c>
      <c r="Q625" s="29"/>
      <c r="R625" s="104" t="s">
        <v>3747</v>
      </c>
      <c r="S625" s="103" t="s">
        <v>4937</v>
      </c>
      <c r="T625" s="403">
        <v>-15895</v>
      </c>
      <c r="U625" s="403">
        <v>7500</v>
      </c>
      <c r="V625" s="123" t="s">
        <v>1</v>
      </c>
      <c r="W625" s="336" t="s">
        <v>0</v>
      </c>
      <c r="X625" s="123"/>
      <c r="Y625" s="337"/>
      <c r="Z625" s="87"/>
      <c r="AA625" s="88" t="s">
        <v>322</v>
      </c>
      <c r="AB625" s="88">
        <v>2.5</v>
      </c>
      <c r="AC625" s="135">
        <v>100</v>
      </c>
      <c r="AD625" s="90" t="s">
        <v>4545</v>
      </c>
      <c r="AE625" s="90">
        <v>2.5</v>
      </c>
      <c r="AF625" s="136"/>
      <c r="AG625" s="338"/>
      <c r="AH625" s="338"/>
      <c r="AI625" s="339"/>
      <c r="AJ625" s="339"/>
      <c r="AK625" s="91" t="s">
        <v>152</v>
      </c>
      <c r="AL625" s="92"/>
      <c r="AM625" s="93"/>
      <c r="AN625" s="340"/>
      <c r="AO625" s="341"/>
      <c r="AP625" s="336"/>
      <c r="AQ625" s="342"/>
      <c r="AR625" s="343" t="s">
        <v>3987</v>
      </c>
      <c r="AS625" s="342"/>
      <c r="AT625" s="94">
        <v>8000</v>
      </c>
      <c r="AU625" s="341"/>
      <c r="AV625" s="136"/>
      <c r="AW625" s="339"/>
      <c r="AY625" s="30">
        <v>2750</v>
      </c>
      <c r="AZ625" s="31">
        <f t="shared" si="9"/>
        <v>0</v>
      </c>
    </row>
    <row r="626" spans="1:52" ht="12.75" customHeight="1">
      <c r="A626">
        <v>623</v>
      </c>
      <c r="B626" s="29" t="s">
        <v>5642</v>
      </c>
      <c r="C626" s="104" t="s">
        <v>3540</v>
      </c>
      <c r="D626" s="29" t="s">
        <v>3880</v>
      </c>
      <c r="E626" s="29" t="s">
        <v>3880</v>
      </c>
      <c r="F626" s="335" t="s">
        <v>5643</v>
      </c>
      <c r="G626" s="335"/>
      <c r="H626" s="335"/>
      <c r="I626" s="335"/>
      <c r="J626" s="335"/>
      <c r="K626" s="335"/>
      <c r="L626" s="335"/>
      <c r="M626" s="82" t="s">
        <v>3880</v>
      </c>
      <c r="N626" s="57">
        <v>2750</v>
      </c>
      <c r="O626" s="30">
        <v>2750</v>
      </c>
      <c r="P626" s="29" t="s">
        <v>3457</v>
      </c>
      <c r="Q626" s="29"/>
      <c r="R626" s="104" t="s">
        <v>3540</v>
      </c>
      <c r="S626" s="103" t="s">
        <v>4938</v>
      </c>
      <c r="T626" s="403">
        <v>-15065</v>
      </c>
      <c r="U626" s="403">
        <v>7500</v>
      </c>
      <c r="V626" s="123" t="s">
        <v>1</v>
      </c>
      <c r="W626" s="336" t="s">
        <v>0</v>
      </c>
      <c r="X626" s="123"/>
      <c r="Y626" s="337"/>
      <c r="Z626" s="87"/>
      <c r="AA626" s="88" t="s">
        <v>322</v>
      </c>
      <c r="AB626" s="88">
        <v>2.5</v>
      </c>
      <c r="AC626" s="135">
        <v>100</v>
      </c>
      <c r="AD626" s="90" t="s">
        <v>4545</v>
      </c>
      <c r="AE626" s="90">
        <v>2.5</v>
      </c>
      <c r="AF626" s="136"/>
      <c r="AG626" s="338"/>
      <c r="AH626" s="338"/>
      <c r="AI626" s="339"/>
      <c r="AJ626" s="339"/>
      <c r="AK626" s="91" t="s">
        <v>151</v>
      </c>
      <c r="AL626" s="92"/>
      <c r="AM626" s="93"/>
      <c r="AN626" s="340"/>
      <c r="AO626" s="341"/>
      <c r="AP626" s="336"/>
      <c r="AQ626" s="342"/>
      <c r="AR626" s="343" t="s">
        <v>3987</v>
      </c>
      <c r="AS626" s="342"/>
      <c r="AT626" s="94">
        <v>8000</v>
      </c>
      <c r="AU626" s="341"/>
      <c r="AV626" s="136"/>
      <c r="AW626" s="339"/>
      <c r="AY626" s="30">
        <v>2750</v>
      </c>
      <c r="AZ626" s="31">
        <f t="shared" si="9"/>
        <v>0</v>
      </c>
    </row>
    <row r="627" spans="1:52" ht="12.75" customHeight="1">
      <c r="A627">
        <v>624</v>
      </c>
      <c r="B627" s="29" t="s">
        <v>5634</v>
      </c>
      <c r="C627" s="104" t="s">
        <v>4939</v>
      </c>
      <c r="D627" s="29" t="s">
        <v>3880</v>
      </c>
      <c r="E627" s="29" t="s">
        <v>3880</v>
      </c>
      <c r="F627" s="335" t="s">
        <v>5635</v>
      </c>
      <c r="G627" s="335"/>
      <c r="H627" s="335"/>
      <c r="I627" s="335"/>
      <c r="J627" s="335"/>
      <c r="K627" s="335"/>
      <c r="L627" s="335"/>
      <c r="M627" s="82" t="s">
        <v>3880</v>
      </c>
      <c r="N627" s="57">
        <v>2750</v>
      </c>
      <c r="O627" s="30">
        <v>2750</v>
      </c>
      <c r="P627" s="29" t="s">
        <v>3457</v>
      </c>
      <c r="Q627" s="29"/>
      <c r="R627" s="104" t="s">
        <v>4939</v>
      </c>
      <c r="S627" s="103" t="s">
        <v>4940</v>
      </c>
      <c r="T627" s="403">
        <v>-7726.68</v>
      </c>
      <c r="U627" s="403">
        <v>9658.35</v>
      </c>
      <c r="V627" s="123" t="s">
        <v>1</v>
      </c>
      <c r="W627" s="336" t="s">
        <v>0</v>
      </c>
      <c r="X627" s="123"/>
      <c r="Y627" s="337"/>
      <c r="Z627" s="87"/>
      <c r="AA627" s="88" t="s">
        <v>320</v>
      </c>
      <c r="AB627" s="88">
        <v>2.5</v>
      </c>
      <c r="AC627" s="135">
        <v>100</v>
      </c>
      <c r="AD627" s="90" t="s">
        <v>4545</v>
      </c>
      <c r="AE627" s="90">
        <v>2.5</v>
      </c>
      <c r="AF627" s="136"/>
      <c r="AG627" s="338"/>
      <c r="AH627" s="338"/>
      <c r="AI627" s="339"/>
      <c r="AJ627" s="339"/>
      <c r="AK627" s="91" t="s">
        <v>152</v>
      </c>
      <c r="AL627" s="92"/>
      <c r="AM627" s="93"/>
      <c r="AN627" s="340"/>
      <c r="AO627" s="341"/>
      <c r="AP627" s="336"/>
      <c r="AQ627" s="342"/>
      <c r="AR627" s="343" t="s">
        <v>3987</v>
      </c>
      <c r="AS627" s="342"/>
      <c r="AT627" s="94">
        <v>8000</v>
      </c>
      <c r="AU627" s="341"/>
      <c r="AV627" s="136"/>
      <c r="AW627" s="339"/>
      <c r="AY627" s="30">
        <v>2750</v>
      </c>
      <c r="AZ627" s="31">
        <f t="shared" si="9"/>
        <v>0</v>
      </c>
    </row>
    <row r="628" spans="1:52" ht="12.75" customHeight="1">
      <c r="A628">
        <v>625</v>
      </c>
      <c r="B628" s="29" t="s">
        <v>5639</v>
      </c>
      <c r="C628" s="104" t="s">
        <v>4941</v>
      </c>
      <c r="D628" s="29" t="s">
        <v>3880</v>
      </c>
      <c r="E628" s="29" t="s">
        <v>3880</v>
      </c>
      <c r="F628" s="335" t="s">
        <v>5640</v>
      </c>
      <c r="G628" s="335"/>
      <c r="H628" s="335"/>
      <c r="I628" s="335"/>
      <c r="J628" s="335"/>
      <c r="K628" s="335"/>
      <c r="L628" s="335"/>
      <c r="M628" s="82" t="s">
        <v>3880</v>
      </c>
      <c r="N628" s="57">
        <v>2750</v>
      </c>
      <c r="O628" s="30">
        <v>2750</v>
      </c>
      <c r="P628" s="29" t="s">
        <v>3457</v>
      </c>
      <c r="Q628" s="29"/>
      <c r="R628" s="104" t="s">
        <v>4941</v>
      </c>
      <c r="S628" s="103" t="s">
        <v>4942</v>
      </c>
      <c r="T628" s="403">
        <v>-8585.2000000000007</v>
      </c>
      <c r="U628" s="403">
        <v>10153.65</v>
      </c>
      <c r="V628" s="123" t="s">
        <v>1</v>
      </c>
      <c r="W628" s="336" t="s">
        <v>0</v>
      </c>
      <c r="X628" s="123"/>
      <c r="Y628" s="337"/>
      <c r="Z628" s="87"/>
      <c r="AA628" s="88" t="s">
        <v>320</v>
      </c>
      <c r="AB628" s="88">
        <v>2.5</v>
      </c>
      <c r="AC628" s="135">
        <v>100</v>
      </c>
      <c r="AD628" s="90" t="s">
        <v>4545</v>
      </c>
      <c r="AE628" s="90">
        <v>2.5</v>
      </c>
      <c r="AF628" s="136"/>
      <c r="AG628" s="338"/>
      <c r="AH628" s="338"/>
      <c r="AI628" s="339"/>
      <c r="AJ628" s="339"/>
      <c r="AK628" s="91" t="s">
        <v>151</v>
      </c>
      <c r="AL628" s="92"/>
      <c r="AM628" s="93"/>
      <c r="AN628" s="340"/>
      <c r="AO628" s="341"/>
      <c r="AP628" s="336"/>
      <c r="AQ628" s="342"/>
      <c r="AR628" s="343" t="s">
        <v>3987</v>
      </c>
      <c r="AS628" s="342"/>
      <c r="AT628" s="94">
        <v>8000</v>
      </c>
      <c r="AU628" s="341"/>
      <c r="AV628" s="136"/>
      <c r="AW628" s="339"/>
      <c r="AY628" s="30">
        <v>2750</v>
      </c>
      <c r="AZ628" s="31">
        <f t="shared" si="9"/>
        <v>0</v>
      </c>
    </row>
    <row r="629" spans="1:52" ht="12.75" customHeight="1">
      <c r="A629">
        <v>626</v>
      </c>
      <c r="B629" s="29" t="s">
        <v>5647</v>
      </c>
      <c r="C629" s="104" t="s">
        <v>4943</v>
      </c>
      <c r="D629" s="29" t="s">
        <v>3880</v>
      </c>
      <c r="E629" s="29" t="s">
        <v>3880</v>
      </c>
      <c r="F629" s="335" t="s">
        <v>5648</v>
      </c>
      <c r="G629" s="335"/>
      <c r="H629" s="335"/>
      <c r="I629" s="335"/>
      <c r="J629" s="335"/>
      <c r="K629" s="335"/>
      <c r="L629" s="335"/>
      <c r="M629" s="82" t="s">
        <v>3880</v>
      </c>
      <c r="N629" s="57">
        <v>2750</v>
      </c>
      <c r="O629" s="30">
        <v>2750</v>
      </c>
      <c r="P629" s="29" t="s">
        <v>3455</v>
      </c>
      <c r="Q629" s="29"/>
      <c r="R629" s="104" t="s">
        <v>4943</v>
      </c>
      <c r="S629" s="103" t="s">
        <v>4944</v>
      </c>
      <c r="T629" s="403">
        <v>-16310</v>
      </c>
      <c r="U629" s="403">
        <v>7000</v>
      </c>
      <c r="V629" s="123" t="s">
        <v>1</v>
      </c>
      <c r="W629" s="336" t="s">
        <v>0</v>
      </c>
      <c r="X629" s="123"/>
      <c r="Y629" s="337"/>
      <c r="Z629" s="87"/>
      <c r="AA629" s="88" t="s">
        <v>318</v>
      </c>
      <c r="AB629" s="88">
        <v>2.5</v>
      </c>
      <c r="AC629" s="135">
        <v>100</v>
      </c>
      <c r="AD629" s="90" t="s">
        <v>4545</v>
      </c>
      <c r="AE629" s="90">
        <v>2.5</v>
      </c>
      <c r="AF629" s="136"/>
      <c r="AG629" s="338"/>
      <c r="AH629" s="338"/>
      <c r="AI629" s="339"/>
      <c r="AJ629" s="339"/>
      <c r="AK629" s="91" t="s">
        <v>4945</v>
      </c>
      <c r="AL629" s="92"/>
      <c r="AM629" s="93"/>
      <c r="AN629" s="340"/>
      <c r="AO629" s="341"/>
      <c r="AP629" s="336"/>
      <c r="AQ629" s="342"/>
      <c r="AR629" s="343" t="s">
        <v>3987</v>
      </c>
      <c r="AS629" s="342"/>
      <c r="AT629" s="94">
        <v>8000</v>
      </c>
      <c r="AU629" s="341"/>
      <c r="AV629" s="136"/>
      <c r="AW629" s="339"/>
      <c r="AY629" s="30">
        <v>2750</v>
      </c>
      <c r="AZ629" s="31">
        <f t="shared" si="9"/>
        <v>0</v>
      </c>
    </row>
    <row r="630" spans="1:52" ht="12.75" customHeight="1">
      <c r="A630">
        <v>627</v>
      </c>
      <c r="B630" s="29" t="s">
        <v>5651</v>
      </c>
      <c r="C630" s="104" t="s">
        <v>4946</v>
      </c>
      <c r="D630" s="29" t="s">
        <v>3880</v>
      </c>
      <c r="E630" s="29" t="s">
        <v>3880</v>
      </c>
      <c r="F630" s="335" t="s">
        <v>5652</v>
      </c>
      <c r="G630" s="335"/>
      <c r="H630" s="335"/>
      <c r="I630" s="335"/>
      <c r="J630" s="335"/>
      <c r="K630" s="335"/>
      <c r="L630" s="335"/>
      <c r="M630" s="82" t="s">
        <v>3880</v>
      </c>
      <c r="N630" s="57">
        <v>2750</v>
      </c>
      <c r="O630" s="30">
        <v>2750</v>
      </c>
      <c r="P630" s="29" t="s">
        <v>3455</v>
      </c>
      <c r="Q630" s="29"/>
      <c r="R630" s="104" t="s">
        <v>4946</v>
      </c>
      <c r="S630" s="103" t="s">
        <v>4947</v>
      </c>
      <c r="T630" s="403">
        <v>-15480</v>
      </c>
      <c r="U630" s="403">
        <v>7000</v>
      </c>
      <c r="V630" s="123" t="s">
        <v>1</v>
      </c>
      <c r="W630" s="336" t="s">
        <v>0</v>
      </c>
      <c r="X630" s="123"/>
      <c r="Y630" s="337"/>
      <c r="Z630" s="87"/>
      <c r="AA630" s="88" t="s">
        <v>318</v>
      </c>
      <c r="AB630" s="88">
        <v>2.5</v>
      </c>
      <c r="AC630" s="135">
        <v>100</v>
      </c>
      <c r="AD630" s="90" t="s">
        <v>4545</v>
      </c>
      <c r="AE630" s="90">
        <v>2.5</v>
      </c>
      <c r="AF630" s="136"/>
      <c r="AG630" s="338"/>
      <c r="AH630" s="338"/>
      <c r="AI630" s="339"/>
      <c r="AJ630" s="339"/>
      <c r="AK630" s="91" t="s">
        <v>4948</v>
      </c>
      <c r="AL630" s="92"/>
      <c r="AM630" s="93"/>
      <c r="AN630" s="340"/>
      <c r="AO630" s="341"/>
      <c r="AP630" s="336"/>
      <c r="AQ630" s="342"/>
      <c r="AR630" s="343" t="s">
        <v>3987</v>
      </c>
      <c r="AS630" s="342"/>
      <c r="AT630" s="94">
        <v>8000</v>
      </c>
      <c r="AU630" s="341"/>
      <c r="AV630" s="136"/>
      <c r="AW630" s="339"/>
      <c r="AY630" s="30">
        <v>2750</v>
      </c>
      <c r="AZ630" s="31">
        <f t="shared" si="9"/>
        <v>0</v>
      </c>
    </row>
    <row r="631" spans="1:52" ht="12.75" customHeight="1">
      <c r="A631">
        <v>628</v>
      </c>
      <c r="B631" s="29" t="s">
        <v>5644</v>
      </c>
      <c r="C631" s="104" t="s">
        <v>4949</v>
      </c>
      <c r="D631" s="29" t="s">
        <v>3880</v>
      </c>
      <c r="E631" s="29" t="s">
        <v>3880</v>
      </c>
      <c r="F631" s="335" t="s">
        <v>5645</v>
      </c>
      <c r="G631" s="335"/>
      <c r="H631" s="335"/>
      <c r="I631" s="335"/>
      <c r="J631" s="335"/>
      <c r="K631" s="335"/>
      <c r="L631" s="335"/>
      <c r="M631" s="82" t="s">
        <v>3880</v>
      </c>
      <c r="N631" s="57">
        <v>2750</v>
      </c>
      <c r="O631" s="30">
        <v>2750</v>
      </c>
      <c r="P631" s="29" t="s">
        <v>3459</v>
      </c>
      <c r="Q631" s="29"/>
      <c r="R631" s="104" t="s">
        <v>4949</v>
      </c>
      <c r="S631" s="103" t="s">
        <v>4950</v>
      </c>
      <c r="T631" s="403">
        <v>-9443.7199999999993</v>
      </c>
      <c r="U631" s="403">
        <v>7677.15</v>
      </c>
      <c r="V631" s="123" t="s">
        <v>1</v>
      </c>
      <c r="W631" s="336" t="s">
        <v>0</v>
      </c>
      <c r="X631" s="123"/>
      <c r="Y631" s="337"/>
      <c r="Z631" s="87"/>
      <c r="AA631" s="88" t="s">
        <v>303</v>
      </c>
      <c r="AB631" s="88">
        <v>2.5</v>
      </c>
      <c r="AC631" s="135">
        <v>100</v>
      </c>
      <c r="AD631" s="90" t="s">
        <v>4545</v>
      </c>
      <c r="AE631" s="90">
        <v>2.5</v>
      </c>
      <c r="AF631" s="136"/>
      <c r="AG631" s="338"/>
      <c r="AH631" s="338"/>
      <c r="AI631" s="339"/>
      <c r="AJ631" s="339"/>
      <c r="AK631" s="91" t="s">
        <v>4945</v>
      </c>
      <c r="AL631" s="92"/>
      <c r="AM631" s="93"/>
      <c r="AN631" s="340"/>
      <c r="AO631" s="341"/>
      <c r="AP631" s="336"/>
      <c r="AQ631" s="342"/>
      <c r="AR631" s="343" t="s">
        <v>3987</v>
      </c>
      <c r="AS631" s="342"/>
      <c r="AT631" s="94">
        <v>8000</v>
      </c>
      <c r="AU631" s="341"/>
      <c r="AV631" s="136"/>
      <c r="AW631" s="339"/>
      <c r="AY631" s="30">
        <v>2750</v>
      </c>
      <c r="AZ631" s="31">
        <f t="shared" si="9"/>
        <v>0</v>
      </c>
    </row>
    <row r="632" spans="1:52" ht="12.75" customHeight="1">
      <c r="A632">
        <v>629</v>
      </c>
      <c r="B632" s="29" t="s">
        <v>5649</v>
      </c>
      <c r="C632" s="104" t="s">
        <v>4951</v>
      </c>
      <c r="D632" s="29" t="s">
        <v>3880</v>
      </c>
      <c r="E632" s="29" t="s">
        <v>3880</v>
      </c>
      <c r="F632" s="335" t="s">
        <v>5650</v>
      </c>
      <c r="G632" s="335"/>
      <c r="H632" s="335"/>
      <c r="I632" s="335"/>
      <c r="J632" s="335"/>
      <c r="K632" s="335"/>
      <c r="L632" s="335"/>
      <c r="M632" s="82" t="s">
        <v>3880</v>
      </c>
      <c r="N632" s="57">
        <v>2750</v>
      </c>
      <c r="O632" s="30">
        <v>2750</v>
      </c>
      <c r="P632" s="29" t="s">
        <v>3459</v>
      </c>
      <c r="Q632" s="29"/>
      <c r="R632" s="104" t="s">
        <v>4951</v>
      </c>
      <c r="S632" s="103" t="s">
        <v>4952</v>
      </c>
      <c r="T632" s="403">
        <v>-8585.2000000000007</v>
      </c>
      <c r="U632" s="403">
        <v>7181.85</v>
      </c>
      <c r="V632" s="123" t="s">
        <v>1</v>
      </c>
      <c r="W632" s="336" t="s">
        <v>0</v>
      </c>
      <c r="X632" s="123"/>
      <c r="Y632" s="337"/>
      <c r="Z632" s="87"/>
      <c r="AA632" s="88" t="s">
        <v>303</v>
      </c>
      <c r="AB632" s="88">
        <v>2.5</v>
      </c>
      <c r="AC632" s="135">
        <v>100</v>
      </c>
      <c r="AD632" s="90" t="s">
        <v>4545</v>
      </c>
      <c r="AE632" s="90">
        <v>2.5</v>
      </c>
      <c r="AF632" s="136"/>
      <c r="AG632" s="338"/>
      <c r="AH632" s="338"/>
      <c r="AI632" s="339"/>
      <c r="AJ632" s="339"/>
      <c r="AK632" s="91" t="s">
        <v>4948</v>
      </c>
      <c r="AL632" s="92"/>
      <c r="AM632" s="93"/>
      <c r="AN632" s="340"/>
      <c r="AO632" s="341"/>
      <c r="AP632" s="336"/>
      <c r="AQ632" s="342"/>
      <c r="AR632" s="343" t="s">
        <v>3987</v>
      </c>
      <c r="AS632" s="342"/>
      <c r="AT632" s="94">
        <v>8000</v>
      </c>
      <c r="AU632" s="341"/>
      <c r="AV632" s="136"/>
      <c r="AW632" s="339"/>
      <c r="AY632" s="30">
        <v>2750</v>
      </c>
      <c r="AZ632" s="31">
        <f t="shared" si="9"/>
        <v>0</v>
      </c>
    </row>
    <row r="633" spans="1:52" ht="12.75" customHeight="1">
      <c r="A633">
        <v>630</v>
      </c>
      <c r="B633" s="29" t="s">
        <v>5655</v>
      </c>
      <c r="C633" s="104" t="s">
        <v>4953</v>
      </c>
      <c r="D633" s="29" t="s">
        <v>3880</v>
      </c>
      <c r="E633" s="29" t="s">
        <v>3880</v>
      </c>
      <c r="F633" s="335" t="s">
        <v>5656</v>
      </c>
      <c r="G633" s="335"/>
      <c r="H633" s="335"/>
      <c r="I633" s="335"/>
      <c r="J633" s="335"/>
      <c r="K633" s="335"/>
      <c r="L633" s="335"/>
      <c r="M633" s="82" t="s">
        <v>3880</v>
      </c>
      <c r="N633" s="57">
        <v>2750</v>
      </c>
      <c r="O633" s="30">
        <v>2750</v>
      </c>
      <c r="P633" s="29" t="s">
        <v>3457</v>
      </c>
      <c r="Q633" s="29"/>
      <c r="R633" s="104" t="s">
        <v>4953</v>
      </c>
      <c r="S633" s="103" t="s">
        <v>4954</v>
      </c>
      <c r="T633" s="403">
        <v>-15895</v>
      </c>
      <c r="U633" s="403">
        <v>6500</v>
      </c>
      <c r="V633" s="123" t="s">
        <v>1</v>
      </c>
      <c r="W633" s="336" t="s">
        <v>0</v>
      </c>
      <c r="X633" s="123"/>
      <c r="Y633" s="337"/>
      <c r="Z633" s="87"/>
      <c r="AA633" s="88" t="s">
        <v>302</v>
      </c>
      <c r="AB633" s="88">
        <v>2.5</v>
      </c>
      <c r="AC633" s="135">
        <v>100</v>
      </c>
      <c r="AD633" s="90" t="s">
        <v>4545</v>
      </c>
      <c r="AE633" s="90">
        <v>2.5</v>
      </c>
      <c r="AF633" s="136"/>
      <c r="AG633" s="338"/>
      <c r="AH633" s="338"/>
      <c r="AI633" s="339"/>
      <c r="AJ633" s="339"/>
      <c r="AK633" s="91" t="s">
        <v>4955</v>
      </c>
      <c r="AL633" s="92"/>
      <c r="AM633" s="93"/>
      <c r="AN633" s="340"/>
      <c r="AO633" s="341"/>
      <c r="AP633" s="336"/>
      <c r="AQ633" s="342"/>
      <c r="AR633" s="343" t="s">
        <v>3987</v>
      </c>
      <c r="AS633" s="342"/>
      <c r="AT633" s="94">
        <v>8000</v>
      </c>
      <c r="AU633" s="341"/>
      <c r="AV633" s="136"/>
      <c r="AW633" s="339"/>
      <c r="AY633" s="30">
        <v>2750</v>
      </c>
      <c r="AZ633" s="31">
        <f t="shared" si="9"/>
        <v>0</v>
      </c>
    </row>
    <row r="634" spans="1:52" ht="12.75" customHeight="1">
      <c r="A634">
        <v>631</v>
      </c>
      <c r="B634" s="29" t="s">
        <v>5660</v>
      </c>
      <c r="C634" s="104" t="s">
        <v>4956</v>
      </c>
      <c r="D634" s="29" t="s">
        <v>3880</v>
      </c>
      <c r="E634" s="29" t="s">
        <v>3880</v>
      </c>
      <c r="F634" s="335" t="s">
        <v>5661</v>
      </c>
      <c r="G634" s="335"/>
      <c r="H634" s="335"/>
      <c r="I634" s="335"/>
      <c r="J634" s="335"/>
      <c r="K634" s="335"/>
      <c r="L634" s="335"/>
      <c r="M634" s="82" t="s">
        <v>3880</v>
      </c>
      <c r="N634" s="57">
        <v>2750</v>
      </c>
      <c r="O634" s="30">
        <v>2750</v>
      </c>
      <c r="P634" s="29" t="s">
        <v>3457</v>
      </c>
      <c r="Q634" s="29"/>
      <c r="R634" s="104" t="s">
        <v>4956</v>
      </c>
      <c r="S634" s="103" t="s">
        <v>4957</v>
      </c>
      <c r="T634" s="403">
        <v>-15065</v>
      </c>
      <c r="U634" s="403">
        <v>6500</v>
      </c>
      <c r="V634" s="123" t="s">
        <v>1</v>
      </c>
      <c r="W634" s="336" t="s">
        <v>0</v>
      </c>
      <c r="X634" s="123"/>
      <c r="Y634" s="337"/>
      <c r="Z634" s="87"/>
      <c r="AA634" s="88" t="s">
        <v>302</v>
      </c>
      <c r="AB634" s="88">
        <v>2.5</v>
      </c>
      <c r="AC634" s="135">
        <v>100</v>
      </c>
      <c r="AD634" s="90" t="s">
        <v>4545</v>
      </c>
      <c r="AE634" s="90">
        <v>2.5</v>
      </c>
      <c r="AF634" s="136"/>
      <c r="AG634" s="338"/>
      <c r="AH634" s="338"/>
      <c r="AI634" s="339"/>
      <c r="AJ634" s="339"/>
      <c r="AK634" s="91" t="s">
        <v>4958</v>
      </c>
      <c r="AL634" s="92"/>
      <c r="AM634" s="93"/>
      <c r="AN634" s="340"/>
      <c r="AO634" s="341"/>
      <c r="AP634" s="336"/>
      <c r="AQ634" s="342"/>
      <c r="AR634" s="343" t="s">
        <v>3987</v>
      </c>
      <c r="AS634" s="342"/>
      <c r="AT634" s="94">
        <v>8000</v>
      </c>
      <c r="AU634" s="341"/>
      <c r="AV634" s="136"/>
      <c r="AW634" s="339"/>
      <c r="AY634" s="30">
        <v>2750</v>
      </c>
      <c r="AZ634" s="31">
        <f t="shared" si="9"/>
        <v>0</v>
      </c>
    </row>
    <row r="635" spans="1:52" ht="12.75" customHeight="1">
      <c r="A635">
        <v>632</v>
      </c>
      <c r="B635" s="29" t="s">
        <v>5653</v>
      </c>
      <c r="C635" s="104" t="s">
        <v>4959</v>
      </c>
      <c r="D635" s="29" t="s">
        <v>3880</v>
      </c>
      <c r="E635" s="29" t="s">
        <v>3880</v>
      </c>
      <c r="F635" s="335" t="s">
        <v>5654</v>
      </c>
      <c r="G635" s="335"/>
      <c r="H635" s="335"/>
      <c r="I635" s="335"/>
      <c r="J635" s="335"/>
      <c r="K635" s="335"/>
      <c r="L635" s="335"/>
      <c r="M635" s="82" t="s">
        <v>3880</v>
      </c>
      <c r="N635" s="57">
        <v>2750</v>
      </c>
      <c r="O635" s="30">
        <v>2750</v>
      </c>
      <c r="P635" s="29" t="s">
        <v>3458</v>
      </c>
      <c r="Q635" s="29"/>
      <c r="R635" s="104" t="s">
        <v>4959</v>
      </c>
      <c r="S635" s="103" t="s">
        <v>4960</v>
      </c>
      <c r="T635" s="403">
        <v>-9443.7199999999993</v>
      </c>
      <c r="U635" s="403">
        <v>8667.75</v>
      </c>
      <c r="V635" s="123" t="s">
        <v>1</v>
      </c>
      <c r="W635" s="336" t="s">
        <v>0</v>
      </c>
      <c r="X635" s="123"/>
      <c r="Y635" s="337"/>
      <c r="Z635" s="87"/>
      <c r="AA635" s="88" t="s">
        <v>301</v>
      </c>
      <c r="AB635" s="88">
        <v>2.5</v>
      </c>
      <c r="AC635" s="135">
        <v>100</v>
      </c>
      <c r="AD635" s="90" t="s">
        <v>4545</v>
      </c>
      <c r="AE635" s="90">
        <v>2.5</v>
      </c>
      <c r="AF635" s="136"/>
      <c r="AG635" s="338"/>
      <c r="AH635" s="338"/>
      <c r="AI635" s="339"/>
      <c r="AJ635" s="339"/>
      <c r="AK635" s="91" t="s">
        <v>4955</v>
      </c>
      <c r="AL635" s="92"/>
      <c r="AM635" s="93"/>
      <c r="AN635" s="340"/>
      <c r="AO635" s="341"/>
      <c r="AP635" s="336"/>
      <c r="AQ635" s="342"/>
      <c r="AR635" s="343" t="s">
        <v>3987</v>
      </c>
      <c r="AS635" s="342"/>
      <c r="AT635" s="94">
        <v>8000</v>
      </c>
      <c r="AU635" s="341"/>
      <c r="AV635" s="136"/>
      <c r="AW635" s="339"/>
      <c r="AY635" s="30">
        <v>2750</v>
      </c>
      <c r="AZ635" s="31">
        <f t="shared" si="9"/>
        <v>0</v>
      </c>
    </row>
    <row r="636" spans="1:52" ht="12.75" customHeight="1">
      <c r="A636">
        <v>633</v>
      </c>
      <c r="B636" s="29" t="s">
        <v>5658</v>
      </c>
      <c r="C636" s="104" t="s">
        <v>4961</v>
      </c>
      <c r="D636" s="29" t="s">
        <v>3880</v>
      </c>
      <c r="E636" s="29" t="s">
        <v>3880</v>
      </c>
      <c r="F636" s="335" t="s">
        <v>5659</v>
      </c>
      <c r="G636" s="335"/>
      <c r="H636" s="335"/>
      <c r="I636" s="335"/>
      <c r="J636" s="335"/>
      <c r="K636" s="335"/>
      <c r="L636" s="335"/>
      <c r="M636" s="82" t="s">
        <v>3880</v>
      </c>
      <c r="N636" s="57">
        <v>2750</v>
      </c>
      <c r="O636" s="30">
        <v>2750</v>
      </c>
      <c r="P636" s="29" t="s">
        <v>3458</v>
      </c>
      <c r="Q636" s="29"/>
      <c r="R636" s="104" t="s">
        <v>4961</v>
      </c>
      <c r="S636" s="103" t="s">
        <v>4962</v>
      </c>
      <c r="T636" s="403">
        <v>-10302.24</v>
      </c>
      <c r="U636" s="403">
        <v>8172.45</v>
      </c>
      <c r="V636" s="123" t="s">
        <v>1</v>
      </c>
      <c r="W636" s="336" t="s">
        <v>0</v>
      </c>
      <c r="X636" s="123"/>
      <c r="Y636" s="337"/>
      <c r="Z636" s="87"/>
      <c r="AA636" s="88" t="s">
        <v>301</v>
      </c>
      <c r="AB636" s="88">
        <v>2.5</v>
      </c>
      <c r="AC636" s="135">
        <v>100</v>
      </c>
      <c r="AD636" s="90" t="s">
        <v>4545</v>
      </c>
      <c r="AE636" s="90">
        <v>2.5</v>
      </c>
      <c r="AF636" s="136"/>
      <c r="AG636" s="338"/>
      <c r="AH636" s="338"/>
      <c r="AI636" s="339"/>
      <c r="AJ636" s="339"/>
      <c r="AK636" s="91" t="s">
        <v>4958</v>
      </c>
      <c r="AL636" s="92"/>
      <c r="AM636" s="93"/>
      <c r="AN636" s="340"/>
      <c r="AO636" s="341"/>
      <c r="AP636" s="336"/>
      <c r="AQ636" s="342"/>
      <c r="AR636" s="343" t="s">
        <v>3987</v>
      </c>
      <c r="AS636" s="342"/>
      <c r="AT636" s="94">
        <v>8000</v>
      </c>
      <c r="AU636" s="341"/>
      <c r="AV636" s="136"/>
      <c r="AW636" s="339"/>
      <c r="AY636" s="30">
        <v>2750</v>
      </c>
      <c r="AZ636" s="31">
        <f t="shared" si="9"/>
        <v>0</v>
      </c>
    </row>
    <row r="637" spans="1:52" ht="12.75" customHeight="1">
      <c r="A637">
        <v>634</v>
      </c>
      <c r="B637" s="29" t="s">
        <v>5861</v>
      </c>
      <c r="C637" s="104" t="s">
        <v>4963</v>
      </c>
      <c r="D637" s="29" t="s">
        <v>1647</v>
      </c>
      <c r="E637" s="29" t="s">
        <v>2178</v>
      </c>
      <c r="F637" s="335" t="s">
        <v>5862</v>
      </c>
      <c r="G637" s="344" t="s">
        <v>5871</v>
      </c>
      <c r="H637" s="344"/>
      <c r="I637" s="344"/>
      <c r="J637" s="344"/>
      <c r="K637" s="344"/>
      <c r="L637" s="335"/>
      <c r="M637" s="82">
        <v>14000.000000000002</v>
      </c>
      <c r="N637" s="57">
        <v>2750</v>
      </c>
      <c r="O637" s="30">
        <v>16750</v>
      </c>
      <c r="P637" s="29" t="s">
        <v>9209</v>
      </c>
      <c r="Q637" s="29"/>
      <c r="R637" s="104" t="s">
        <v>4963</v>
      </c>
      <c r="S637" s="103" t="s">
        <v>4964</v>
      </c>
      <c r="T637" s="403">
        <v>-16310</v>
      </c>
      <c r="U637" s="403">
        <v>6000</v>
      </c>
      <c r="V637" s="123" t="s">
        <v>1</v>
      </c>
      <c r="W637" s="336" t="s">
        <v>0</v>
      </c>
      <c r="X637" s="123"/>
      <c r="Y637" s="337"/>
      <c r="Z637" s="87">
        <v>1</v>
      </c>
      <c r="AA637" s="88" t="s">
        <v>300</v>
      </c>
      <c r="AB637" s="88">
        <v>2.5</v>
      </c>
      <c r="AC637" s="135">
        <v>100</v>
      </c>
      <c r="AD637" s="90" t="s">
        <v>4545</v>
      </c>
      <c r="AE637" s="90">
        <v>2.5</v>
      </c>
      <c r="AF637" s="136"/>
      <c r="AG637" s="338"/>
      <c r="AH637" s="338"/>
      <c r="AI637" s="339"/>
      <c r="AJ637" s="339"/>
      <c r="AK637" s="91" t="s">
        <v>4965</v>
      </c>
      <c r="AL637" s="92"/>
      <c r="AM637" s="93"/>
      <c r="AN637" s="340"/>
      <c r="AO637" s="341"/>
      <c r="AP637" s="336"/>
      <c r="AQ637" s="342"/>
      <c r="AR637" s="343" t="s">
        <v>3987</v>
      </c>
      <c r="AS637" s="342"/>
      <c r="AT637" s="94">
        <v>8000</v>
      </c>
      <c r="AU637" s="341"/>
      <c r="AV637" s="136"/>
      <c r="AW637" s="339"/>
      <c r="AY637" s="30">
        <v>16750</v>
      </c>
      <c r="AZ637" s="31">
        <f t="shared" si="9"/>
        <v>0</v>
      </c>
    </row>
    <row r="638" spans="1:52" ht="12.75" customHeight="1">
      <c r="A638">
        <v>635</v>
      </c>
      <c r="B638" s="29" t="s">
        <v>5863</v>
      </c>
      <c r="C638" s="104" t="s">
        <v>4966</v>
      </c>
      <c r="D638" s="29" t="s">
        <v>1645</v>
      </c>
      <c r="E638" s="29" t="s">
        <v>2180</v>
      </c>
      <c r="F638" s="335" t="s">
        <v>5864</v>
      </c>
      <c r="G638" s="344" t="s">
        <v>5865</v>
      </c>
      <c r="H638" s="344"/>
      <c r="I638" s="344"/>
      <c r="J638" s="344"/>
      <c r="K638" s="344"/>
      <c r="L638" s="335"/>
      <c r="M638" s="82">
        <v>14000.000000000002</v>
      </c>
      <c r="N638" s="57">
        <v>2750</v>
      </c>
      <c r="O638" s="30">
        <v>16750</v>
      </c>
      <c r="P638" s="29" t="s">
        <v>9209</v>
      </c>
      <c r="Q638" s="29"/>
      <c r="R638" s="104" t="s">
        <v>4966</v>
      </c>
      <c r="S638" s="103" t="s">
        <v>4967</v>
      </c>
      <c r="T638" s="403">
        <v>-15480</v>
      </c>
      <c r="U638" s="403">
        <v>6000</v>
      </c>
      <c r="V638" s="123" t="s">
        <v>1</v>
      </c>
      <c r="W638" s="336" t="s">
        <v>0</v>
      </c>
      <c r="X638" s="123"/>
      <c r="Y638" s="337"/>
      <c r="Z638" s="87">
        <v>1</v>
      </c>
      <c r="AA638" s="88" t="s">
        <v>300</v>
      </c>
      <c r="AB638" s="88">
        <v>2.5</v>
      </c>
      <c r="AC638" s="135">
        <v>100</v>
      </c>
      <c r="AD638" s="90" t="s">
        <v>4545</v>
      </c>
      <c r="AE638" s="90">
        <v>2.5</v>
      </c>
      <c r="AF638" s="136"/>
      <c r="AG638" s="338"/>
      <c r="AH638" s="338"/>
      <c r="AI638" s="339"/>
      <c r="AJ638" s="339"/>
      <c r="AK638" s="91" t="s">
        <v>4968</v>
      </c>
      <c r="AL638" s="92"/>
      <c r="AM638" s="93"/>
      <c r="AN638" s="340"/>
      <c r="AO638" s="341"/>
      <c r="AP638" s="336"/>
      <c r="AQ638" s="342"/>
      <c r="AR638" s="343" t="s">
        <v>3987</v>
      </c>
      <c r="AS638" s="342"/>
      <c r="AT638" s="94">
        <v>8000</v>
      </c>
      <c r="AU638" s="341"/>
      <c r="AV638" s="136"/>
      <c r="AW638" s="339"/>
      <c r="AY638" s="30">
        <v>16750</v>
      </c>
      <c r="AZ638" s="31">
        <f t="shared" si="9"/>
        <v>0</v>
      </c>
    </row>
    <row r="639" spans="1:52" ht="12.75" customHeight="1">
      <c r="A639">
        <v>636</v>
      </c>
      <c r="B639" s="29" t="s">
        <v>5869</v>
      </c>
      <c r="C639" s="104" t="s">
        <v>4969</v>
      </c>
      <c r="D639" s="29" t="s">
        <v>1649</v>
      </c>
      <c r="E639" s="29" t="s">
        <v>2176</v>
      </c>
      <c r="F639" s="335" t="s">
        <v>5870</v>
      </c>
      <c r="G639" s="344" t="s">
        <v>5872</v>
      </c>
      <c r="H639" s="344"/>
      <c r="I639" s="344"/>
      <c r="J639" s="344"/>
      <c r="K639" s="344"/>
      <c r="L639" s="335"/>
      <c r="M639" s="82">
        <v>14000.000000000002</v>
      </c>
      <c r="N639" s="57">
        <v>2750</v>
      </c>
      <c r="O639" s="30">
        <v>16750</v>
      </c>
      <c r="P639" s="29" t="s">
        <v>9188</v>
      </c>
      <c r="Q639" s="29"/>
      <c r="R639" s="104" t="s">
        <v>4969</v>
      </c>
      <c r="S639" s="103" t="s">
        <v>4970</v>
      </c>
      <c r="T639" s="403">
        <v>-10302.24</v>
      </c>
      <c r="U639" s="403">
        <v>9163.0499999999993</v>
      </c>
      <c r="V639" s="123" t="s">
        <v>1</v>
      </c>
      <c r="W639" s="336" t="s">
        <v>0</v>
      </c>
      <c r="X639" s="123"/>
      <c r="Y639" s="337"/>
      <c r="Z639" s="87">
        <v>1</v>
      </c>
      <c r="AA639" s="88" t="s">
        <v>284</v>
      </c>
      <c r="AB639" s="88">
        <v>2.5</v>
      </c>
      <c r="AC639" s="135">
        <v>100</v>
      </c>
      <c r="AD639" s="90" t="s">
        <v>4545</v>
      </c>
      <c r="AE639" s="90">
        <v>2.5</v>
      </c>
      <c r="AF639" s="136"/>
      <c r="AG639" s="338"/>
      <c r="AH639" s="338"/>
      <c r="AI639" s="339"/>
      <c r="AJ639" s="339"/>
      <c r="AK639" s="91" t="s">
        <v>4965</v>
      </c>
      <c r="AL639" s="92"/>
      <c r="AM639" s="93"/>
      <c r="AN639" s="340"/>
      <c r="AO639" s="341"/>
      <c r="AP639" s="336"/>
      <c r="AQ639" s="342"/>
      <c r="AR639" s="343" t="s">
        <v>3987</v>
      </c>
      <c r="AS639" s="342"/>
      <c r="AT639" s="94">
        <v>8000</v>
      </c>
      <c r="AU639" s="341"/>
      <c r="AV639" s="136"/>
      <c r="AW639" s="339"/>
      <c r="AY639" s="30">
        <v>16750</v>
      </c>
      <c r="AZ639" s="31">
        <f t="shared" si="9"/>
        <v>0</v>
      </c>
    </row>
    <row r="640" spans="1:52" ht="12.75" customHeight="1">
      <c r="A640">
        <v>637</v>
      </c>
      <c r="B640" s="29" t="s">
        <v>5867</v>
      </c>
      <c r="C640" s="104" t="s">
        <v>3638</v>
      </c>
      <c r="D640" s="29" t="s">
        <v>1651</v>
      </c>
      <c r="E640" s="29" t="s">
        <v>2174</v>
      </c>
      <c r="F640" s="335" t="s">
        <v>5868</v>
      </c>
      <c r="G640" s="344" t="s">
        <v>5866</v>
      </c>
      <c r="H640" s="344"/>
      <c r="I640" s="344"/>
      <c r="J640" s="344"/>
      <c r="K640" s="344"/>
      <c r="L640" s="335"/>
      <c r="M640" s="82">
        <v>14000.000000000002</v>
      </c>
      <c r="N640" s="57">
        <v>2750</v>
      </c>
      <c r="O640" s="30">
        <v>16750</v>
      </c>
      <c r="P640" s="29" t="s">
        <v>9188</v>
      </c>
      <c r="Q640" s="29"/>
      <c r="R640" s="104" t="s">
        <v>3638</v>
      </c>
      <c r="S640" s="103" t="s">
        <v>4971</v>
      </c>
      <c r="T640" s="403">
        <v>-11160.76</v>
      </c>
      <c r="U640" s="403">
        <v>9658.35</v>
      </c>
      <c r="V640" s="123" t="s">
        <v>1</v>
      </c>
      <c r="W640" s="336" t="s">
        <v>0</v>
      </c>
      <c r="X640" s="123"/>
      <c r="Y640" s="337"/>
      <c r="Z640" s="87">
        <v>1</v>
      </c>
      <c r="AA640" s="88" t="s">
        <v>284</v>
      </c>
      <c r="AB640" s="88">
        <v>2.5</v>
      </c>
      <c r="AC640" s="135">
        <v>100</v>
      </c>
      <c r="AD640" s="90" t="s">
        <v>4545</v>
      </c>
      <c r="AE640" s="90">
        <v>2.5</v>
      </c>
      <c r="AF640" s="136"/>
      <c r="AG640" s="338"/>
      <c r="AH640" s="338"/>
      <c r="AI640" s="339"/>
      <c r="AJ640" s="339"/>
      <c r="AK640" s="91" t="s">
        <v>4968</v>
      </c>
      <c r="AL640" s="92"/>
      <c r="AM640" s="93"/>
      <c r="AN640" s="340"/>
      <c r="AO640" s="341"/>
      <c r="AP640" s="336"/>
      <c r="AQ640" s="342"/>
      <c r="AR640" s="343" t="s">
        <v>3987</v>
      </c>
      <c r="AS640" s="342"/>
      <c r="AT640" s="94">
        <v>8000</v>
      </c>
      <c r="AU640" s="341"/>
      <c r="AV640" s="136"/>
      <c r="AW640" s="339"/>
      <c r="AY640" s="30">
        <v>16750</v>
      </c>
      <c r="AZ640" s="31">
        <f t="shared" si="9"/>
        <v>0</v>
      </c>
    </row>
    <row r="641" spans="1:52" ht="12.75" customHeight="1">
      <c r="A641">
        <v>638</v>
      </c>
      <c r="B641" s="29" t="s">
        <v>6142</v>
      </c>
      <c r="C641" s="104" t="s">
        <v>4972</v>
      </c>
      <c r="D641" s="29" t="s">
        <v>1644</v>
      </c>
      <c r="E641" s="29" t="s">
        <v>2181</v>
      </c>
      <c r="F641" s="335" t="s">
        <v>5853</v>
      </c>
      <c r="G641" s="344" t="s">
        <v>5859</v>
      </c>
      <c r="H641" s="344"/>
      <c r="I641" s="344"/>
      <c r="J641" s="344"/>
      <c r="K641" s="344"/>
      <c r="L641" s="335"/>
      <c r="M641" s="82">
        <v>14000.000000000002</v>
      </c>
      <c r="N641" s="57">
        <v>2750</v>
      </c>
      <c r="O641" s="30">
        <v>16750</v>
      </c>
      <c r="P641" s="29" t="s">
        <v>9209</v>
      </c>
      <c r="Q641" s="29"/>
      <c r="R641" s="104" t="s">
        <v>4972</v>
      </c>
      <c r="S641" s="103" t="s">
        <v>4973</v>
      </c>
      <c r="T641" s="403">
        <v>-15895</v>
      </c>
      <c r="U641" s="403">
        <v>4500</v>
      </c>
      <c r="V641" s="123" t="s">
        <v>1</v>
      </c>
      <c r="W641" s="336" t="s">
        <v>0</v>
      </c>
      <c r="X641" s="123"/>
      <c r="Y641" s="337"/>
      <c r="Z641" s="87">
        <v>1</v>
      </c>
      <c r="AA641" s="88" t="s">
        <v>283</v>
      </c>
      <c r="AB641" s="88">
        <v>2.5</v>
      </c>
      <c r="AC641" s="135">
        <v>100</v>
      </c>
      <c r="AD641" s="90" t="s">
        <v>4545</v>
      </c>
      <c r="AE641" s="90">
        <v>2.5</v>
      </c>
      <c r="AF641" s="136"/>
      <c r="AG641" s="338"/>
      <c r="AH641" s="338"/>
      <c r="AI641" s="339"/>
      <c r="AJ641" s="339"/>
      <c r="AK641" s="91" t="s">
        <v>4974</v>
      </c>
      <c r="AL641" s="92"/>
      <c r="AM641" s="93"/>
      <c r="AN641" s="340"/>
      <c r="AO641" s="341"/>
      <c r="AP641" s="336"/>
      <c r="AQ641" s="342"/>
      <c r="AR641" s="343" t="s">
        <v>3987</v>
      </c>
      <c r="AS641" s="342"/>
      <c r="AT641" s="94">
        <v>8000</v>
      </c>
      <c r="AU641" s="341"/>
      <c r="AV641" s="136"/>
      <c r="AW641" s="339"/>
      <c r="AY641" s="30">
        <v>16750</v>
      </c>
      <c r="AZ641" s="31">
        <f t="shared" si="9"/>
        <v>0</v>
      </c>
    </row>
    <row r="642" spans="1:52" ht="12.75" customHeight="1">
      <c r="A642">
        <v>639</v>
      </c>
      <c r="B642" s="29" t="s">
        <v>6143</v>
      </c>
      <c r="C642" s="104" t="s">
        <v>4975</v>
      </c>
      <c r="D642" s="29" t="s">
        <v>1646</v>
      </c>
      <c r="E642" s="29" t="s">
        <v>2179</v>
      </c>
      <c r="F642" s="335" t="s">
        <v>5854</v>
      </c>
      <c r="G642" s="344" t="s">
        <v>5855</v>
      </c>
      <c r="H642" s="344"/>
      <c r="I642" s="344"/>
      <c r="J642" s="344"/>
      <c r="K642" s="344"/>
      <c r="L642" s="335"/>
      <c r="M642" s="82">
        <v>14000.000000000002</v>
      </c>
      <c r="N642" s="57">
        <v>2750</v>
      </c>
      <c r="O642" s="30">
        <v>16750</v>
      </c>
      <c r="P642" s="29" t="s">
        <v>9209</v>
      </c>
      <c r="Q642" s="29"/>
      <c r="R642" s="104" t="s">
        <v>4975</v>
      </c>
      <c r="S642" s="103" t="s">
        <v>4976</v>
      </c>
      <c r="T642" s="403">
        <v>-15065</v>
      </c>
      <c r="U642" s="403">
        <v>4500</v>
      </c>
      <c r="V642" s="123" t="s">
        <v>1</v>
      </c>
      <c r="W642" s="336" t="s">
        <v>0</v>
      </c>
      <c r="X642" s="123"/>
      <c r="Y642" s="337"/>
      <c r="Z642" s="87">
        <v>1</v>
      </c>
      <c r="AA642" s="88" t="s">
        <v>283</v>
      </c>
      <c r="AB642" s="88">
        <v>2.5</v>
      </c>
      <c r="AC642" s="135">
        <v>100</v>
      </c>
      <c r="AD642" s="90" t="s">
        <v>4545</v>
      </c>
      <c r="AE642" s="90">
        <v>2.5</v>
      </c>
      <c r="AF642" s="136"/>
      <c r="AG642" s="338"/>
      <c r="AH642" s="338"/>
      <c r="AI642" s="339"/>
      <c r="AJ642" s="339"/>
      <c r="AK642" s="91" t="s">
        <v>4977</v>
      </c>
      <c r="AL642" s="92"/>
      <c r="AM642" s="93"/>
      <c r="AN642" s="340"/>
      <c r="AO642" s="341"/>
      <c r="AP642" s="336"/>
      <c r="AQ642" s="342"/>
      <c r="AR642" s="343" t="s">
        <v>3987</v>
      </c>
      <c r="AS642" s="342"/>
      <c r="AT642" s="94">
        <v>8000</v>
      </c>
      <c r="AU642" s="341"/>
      <c r="AV642" s="136"/>
      <c r="AW642" s="339"/>
      <c r="AY642" s="30">
        <v>16750</v>
      </c>
      <c r="AZ642" s="31">
        <f t="shared" si="9"/>
        <v>0</v>
      </c>
    </row>
    <row r="643" spans="1:52" ht="12.75" customHeight="1">
      <c r="A643">
        <v>640</v>
      </c>
      <c r="B643" s="29" t="s">
        <v>6144</v>
      </c>
      <c r="C643" s="104" t="s">
        <v>4978</v>
      </c>
      <c r="D643" s="29" t="s">
        <v>1650</v>
      </c>
      <c r="E643" s="29" t="s">
        <v>2175</v>
      </c>
      <c r="F643" s="335" t="s">
        <v>5858</v>
      </c>
      <c r="G643" s="344" t="s">
        <v>5860</v>
      </c>
      <c r="H643" s="344"/>
      <c r="I643" s="344"/>
      <c r="J643" s="344"/>
      <c r="K643" s="344"/>
      <c r="L643" s="335"/>
      <c r="M643" s="82">
        <v>14000.000000000002</v>
      </c>
      <c r="N643" s="57">
        <v>2750</v>
      </c>
      <c r="O643" s="30">
        <v>16750</v>
      </c>
      <c r="P643" s="29" t="s">
        <v>9210</v>
      </c>
      <c r="Q643" s="29"/>
      <c r="R643" s="104" t="s">
        <v>4978</v>
      </c>
      <c r="S643" s="103" t="s">
        <v>4979</v>
      </c>
      <c r="T643" s="403">
        <v>-11160.76</v>
      </c>
      <c r="U643" s="403">
        <v>10648.95</v>
      </c>
      <c r="V643" s="123" t="s">
        <v>1</v>
      </c>
      <c r="W643" s="336" t="s">
        <v>0</v>
      </c>
      <c r="X643" s="123"/>
      <c r="Y643" s="337"/>
      <c r="Z643" s="87">
        <v>1</v>
      </c>
      <c r="AA643" s="88" t="s">
        <v>279</v>
      </c>
      <c r="AB643" s="88">
        <v>2.5</v>
      </c>
      <c r="AC643" s="135">
        <v>100</v>
      </c>
      <c r="AD643" s="90" t="s">
        <v>4545</v>
      </c>
      <c r="AE643" s="90">
        <v>2.5</v>
      </c>
      <c r="AF643" s="136"/>
      <c r="AG643" s="338"/>
      <c r="AH643" s="338"/>
      <c r="AI643" s="339"/>
      <c r="AJ643" s="339"/>
      <c r="AK643" s="91" t="s">
        <v>4974</v>
      </c>
      <c r="AL643" s="92"/>
      <c r="AM643" s="93"/>
      <c r="AN643" s="340"/>
      <c r="AO643" s="341"/>
      <c r="AP643" s="336"/>
      <c r="AQ643" s="342"/>
      <c r="AR643" s="343" t="s">
        <v>3987</v>
      </c>
      <c r="AS643" s="342"/>
      <c r="AT643" s="94">
        <v>8000</v>
      </c>
      <c r="AU643" s="341"/>
      <c r="AV643" s="136"/>
      <c r="AW643" s="339"/>
      <c r="AY643" s="30">
        <v>16750</v>
      </c>
      <c r="AZ643" s="31">
        <f t="shared" si="9"/>
        <v>0</v>
      </c>
    </row>
    <row r="644" spans="1:52" ht="12.75" customHeight="1">
      <c r="A644">
        <v>641</v>
      </c>
      <c r="B644" s="29" t="s">
        <v>6145</v>
      </c>
      <c r="C644" s="104" t="s">
        <v>4980</v>
      </c>
      <c r="D644" s="29" t="s">
        <v>1648</v>
      </c>
      <c r="E644" s="29" t="s">
        <v>2177</v>
      </c>
      <c r="F644" s="335" t="s">
        <v>5857</v>
      </c>
      <c r="G644" s="344" t="s">
        <v>5856</v>
      </c>
      <c r="H644" s="344"/>
      <c r="I644" s="344"/>
      <c r="J644" s="344"/>
      <c r="K644" s="344"/>
      <c r="L644" s="335"/>
      <c r="M644" s="82">
        <v>14000.000000000002</v>
      </c>
      <c r="N644" s="57">
        <v>2750</v>
      </c>
      <c r="O644" s="30">
        <v>16750</v>
      </c>
      <c r="P644" s="29" t="s">
        <v>9210</v>
      </c>
      <c r="Q644" s="29"/>
      <c r="R644" s="104" t="s">
        <v>4980</v>
      </c>
      <c r="S644" s="103" t="s">
        <v>4981</v>
      </c>
      <c r="T644" s="403">
        <v>-12019.28</v>
      </c>
      <c r="U644" s="403">
        <v>10153.65</v>
      </c>
      <c r="V644" s="123" t="s">
        <v>1</v>
      </c>
      <c r="W644" s="336" t="s">
        <v>0</v>
      </c>
      <c r="X644" s="123"/>
      <c r="Y644" s="337"/>
      <c r="Z644" s="87">
        <v>1</v>
      </c>
      <c r="AA644" s="88" t="s">
        <v>279</v>
      </c>
      <c r="AB644" s="88">
        <v>2.5</v>
      </c>
      <c r="AC644" s="135">
        <v>100</v>
      </c>
      <c r="AD644" s="90" t="s">
        <v>4545</v>
      </c>
      <c r="AE644" s="90">
        <v>2.5</v>
      </c>
      <c r="AF644" s="136"/>
      <c r="AG644" s="338"/>
      <c r="AH644" s="338"/>
      <c r="AI644" s="339"/>
      <c r="AJ644" s="339"/>
      <c r="AK644" s="91" t="s">
        <v>4977</v>
      </c>
      <c r="AL644" s="92"/>
      <c r="AM644" s="93"/>
      <c r="AN644" s="340"/>
      <c r="AO644" s="341"/>
      <c r="AP644" s="336"/>
      <c r="AQ644" s="342"/>
      <c r="AR644" s="343" t="s">
        <v>3987</v>
      </c>
      <c r="AS644" s="342"/>
      <c r="AT644" s="94">
        <v>8000</v>
      </c>
      <c r="AU644" s="341"/>
      <c r="AV644" s="136"/>
      <c r="AW644" s="339"/>
      <c r="AY644" s="30">
        <v>16750</v>
      </c>
      <c r="AZ644" s="31">
        <f t="shared" ref="AZ644:AZ707" si="10">-AY644+O644</f>
        <v>0</v>
      </c>
    </row>
    <row r="645" spans="1:52" ht="12.75" customHeight="1">
      <c r="A645">
        <v>642</v>
      </c>
      <c r="B645" s="29" t="s">
        <v>6146</v>
      </c>
      <c r="C645" s="104" t="s">
        <v>4982</v>
      </c>
      <c r="D645" s="29" t="s">
        <v>3880</v>
      </c>
      <c r="E645" s="29" t="s">
        <v>3880</v>
      </c>
      <c r="F645" s="335" t="s">
        <v>5663</v>
      </c>
      <c r="G645" s="335"/>
      <c r="H645" s="335"/>
      <c r="I645" s="335"/>
      <c r="J645" s="335"/>
      <c r="K645" s="335"/>
      <c r="L645" s="335"/>
      <c r="M645" s="82" t="s">
        <v>3880</v>
      </c>
      <c r="N645" s="57">
        <v>2750</v>
      </c>
      <c r="O645" s="30">
        <v>2750</v>
      </c>
      <c r="P645" s="29" t="s">
        <v>3458</v>
      </c>
      <c r="Q645" s="29"/>
      <c r="R645" s="104" t="s">
        <v>4982</v>
      </c>
      <c r="S645" s="103" t="s">
        <v>4983</v>
      </c>
      <c r="T645" s="403">
        <v>-16310</v>
      </c>
      <c r="U645" s="403">
        <v>4000</v>
      </c>
      <c r="V645" s="123" t="s">
        <v>1</v>
      </c>
      <c r="W645" s="336" t="s">
        <v>0</v>
      </c>
      <c r="X645" s="123"/>
      <c r="Y645" s="337"/>
      <c r="Z645" s="87"/>
      <c r="AA645" s="88" t="s">
        <v>278</v>
      </c>
      <c r="AB645" s="88">
        <v>2.5</v>
      </c>
      <c r="AC645" s="135">
        <v>100</v>
      </c>
      <c r="AD645" s="90" t="s">
        <v>4545</v>
      </c>
      <c r="AE645" s="90">
        <v>2.5</v>
      </c>
      <c r="AF645" s="136"/>
      <c r="AG645" s="338"/>
      <c r="AH645" s="338"/>
      <c r="AI645" s="339"/>
      <c r="AJ645" s="339"/>
      <c r="AK645" s="91" t="s">
        <v>4984</v>
      </c>
      <c r="AL645" s="92"/>
      <c r="AM645" s="93"/>
      <c r="AN645" s="340"/>
      <c r="AO645" s="341"/>
      <c r="AP645" s="336"/>
      <c r="AQ645" s="342"/>
      <c r="AR645" s="343" t="s">
        <v>3987</v>
      </c>
      <c r="AS645" s="342"/>
      <c r="AT645" s="94">
        <v>8000</v>
      </c>
      <c r="AU645" s="341"/>
      <c r="AV645" s="136"/>
      <c r="AW645" s="339"/>
      <c r="AY645" s="30">
        <v>2750</v>
      </c>
      <c r="AZ645" s="31">
        <f t="shared" si="10"/>
        <v>0</v>
      </c>
    </row>
    <row r="646" spans="1:52" ht="12.75" customHeight="1">
      <c r="A646">
        <v>643</v>
      </c>
      <c r="B646" s="29" t="s">
        <v>6147</v>
      </c>
      <c r="C646" s="104" t="s">
        <v>4985</v>
      </c>
      <c r="D646" s="29" t="s">
        <v>3880</v>
      </c>
      <c r="E646" s="29" t="s">
        <v>3880</v>
      </c>
      <c r="F646" s="335" t="s">
        <v>5666</v>
      </c>
      <c r="G646" s="335"/>
      <c r="H646" s="335"/>
      <c r="I646" s="335"/>
      <c r="J646" s="335"/>
      <c r="K646" s="335"/>
      <c r="L646" s="335"/>
      <c r="M646" s="82" t="s">
        <v>3880</v>
      </c>
      <c r="N646" s="57">
        <v>2750</v>
      </c>
      <c r="O646" s="30">
        <v>2750</v>
      </c>
      <c r="P646" s="29" t="s">
        <v>3458</v>
      </c>
      <c r="Q646" s="29"/>
      <c r="R646" s="104" t="s">
        <v>4985</v>
      </c>
      <c r="S646" s="103" t="s">
        <v>4986</v>
      </c>
      <c r="T646" s="403">
        <v>-15480</v>
      </c>
      <c r="U646" s="403">
        <v>4000</v>
      </c>
      <c r="V646" s="123" t="s">
        <v>1</v>
      </c>
      <c r="W646" s="336" t="s">
        <v>0</v>
      </c>
      <c r="X646" s="123"/>
      <c r="Y646" s="337"/>
      <c r="Z646" s="87"/>
      <c r="AA646" s="88" t="s">
        <v>278</v>
      </c>
      <c r="AB646" s="88">
        <v>2.5</v>
      </c>
      <c r="AC646" s="135">
        <v>100</v>
      </c>
      <c r="AD646" s="90" t="s">
        <v>4545</v>
      </c>
      <c r="AE646" s="90">
        <v>2.5</v>
      </c>
      <c r="AF646" s="136"/>
      <c r="AG646" s="338"/>
      <c r="AH646" s="338"/>
      <c r="AI646" s="339"/>
      <c r="AJ646" s="339"/>
      <c r="AK646" s="91" t="s">
        <v>4987</v>
      </c>
      <c r="AL646" s="92"/>
      <c r="AM646" s="93"/>
      <c r="AN646" s="340"/>
      <c r="AO646" s="341"/>
      <c r="AP646" s="336"/>
      <c r="AQ646" s="342"/>
      <c r="AR646" s="343" t="s">
        <v>3987</v>
      </c>
      <c r="AS646" s="342"/>
      <c r="AT646" s="94">
        <v>8000</v>
      </c>
      <c r="AU646" s="341"/>
      <c r="AV646" s="136"/>
      <c r="AW646" s="339"/>
      <c r="AY646" s="30">
        <v>2750</v>
      </c>
      <c r="AZ646" s="31">
        <f t="shared" si="10"/>
        <v>0</v>
      </c>
    </row>
    <row r="647" spans="1:52" ht="12.75" customHeight="1">
      <c r="A647">
        <v>644</v>
      </c>
      <c r="B647" s="29" t="s">
        <v>6148</v>
      </c>
      <c r="C647" s="104" t="s">
        <v>3666</v>
      </c>
      <c r="D647" s="29" t="s">
        <v>3880</v>
      </c>
      <c r="E647" s="29" t="s">
        <v>3880</v>
      </c>
      <c r="F647" s="335" t="s">
        <v>5662</v>
      </c>
      <c r="G647" s="335"/>
      <c r="H647" s="335"/>
      <c r="I647" s="335"/>
      <c r="J647" s="335"/>
      <c r="K647" s="335"/>
      <c r="L647" s="335"/>
      <c r="M647" s="82" t="s">
        <v>3880</v>
      </c>
      <c r="N647" s="57">
        <v>2750</v>
      </c>
      <c r="O647" s="30">
        <v>2750</v>
      </c>
      <c r="P647" s="29" t="s">
        <v>3459</v>
      </c>
      <c r="Q647" s="29"/>
      <c r="R647" s="104" t="s">
        <v>3666</v>
      </c>
      <c r="S647" s="103" t="s">
        <v>4988</v>
      </c>
      <c r="T647" s="403">
        <v>-12877.8</v>
      </c>
      <c r="U647" s="403">
        <v>9658.35</v>
      </c>
      <c r="V647" s="123" t="s">
        <v>1</v>
      </c>
      <c r="W647" s="336" t="s">
        <v>0</v>
      </c>
      <c r="X647" s="123"/>
      <c r="Y647" s="337"/>
      <c r="Z647" s="87"/>
      <c r="AA647" s="88" t="s">
        <v>277</v>
      </c>
      <c r="AB647" s="88">
        <v>2.5</v>
      </c>
      <c r="AC647" s="135">
        <v>100</v>
      </c>
      <c r="AD647" s="90" t="s">
        <v>4545</v>
      </c>
      <c r="AE647" s="90">
        <v>2.5</v>
      </c>
      <c r="AF647" s="136"/>
      <c r="AG647" s="338"/>
      <c r="AH647" s="338"/>
      <c r="AI647" s="339"/>
      <c r="AJ647" s="339"/>
      <c r="AK647" s="91" t="s">
        <v>4984</v>
      </c>
      <c r="AL647" s="92"/>
      <c r="AM647" s="93"/>
      <c r="AN647" s="340"/>
      <c r="AO647" s="341"/>
      <c r="AP647" s="336"/>
      <c r="AQ647" s="342"/>
      <c r="AR647" s="343" t="s">
        <v>3987</v>
      </c>
      <c r="AS647" s="342"/>
      <c r="AT647" s="94">
        <v>8000</v>
      </c>
      <c r="AU647" s="341"/>
      <c r="AV647" s="136"/>
      <c r="AW647" s="339"/>
      <c r="AY647" s="30">
        <v>2750</v>
      </c>
      <c r="AZ647" s="31">
        <f t="shared" si="10"/>
        <v>0</v>
      </c>
    </row>
    <row r="648" spans="1:52" ht="12.75" customHeight="1">
      <c r="A648">
        <v>645</v>
      </c>
      <c r="B648" s="29" t="s">
        <v>6149</v>
      </c>
      <c r="C648" s="104" t="s">
        <v>4989</v>
      </c>
      <c r="D648" s="29" t="s">
        <v>3880</v>
      </c>
      <c r="E648" s="29" t="s">
        <v>3880</v>
      </c>
      <c r="F648" s="335" t="s">
        <v>5664</v>
      </c>
      <c r="G648" s="335"/>
      <c r="H648" s="335"/>
      <c r="I648" s="335"/>
      <c r="J648" s="335"/>
      <c r="K648" s="335"/>
      <c r="L648" s="335"/>
      <c r="M648" s="82" t="s">
        <v>3880</v>
      </c>
      <c r="N648" s="57">
        <v>2750</v>
      </c>
      <c r="O648" s="30">
        <v>2750</v>
      </c>
      <c r="P648" s="29" t="s">
        <v>3459</v>
      </c>
      <c r="Q648" s="29"/>
      <c r="R648" s="104" t="s">
        <v>4989</v>
      </c>
      <c r="S648" s="103" t="s">
        <v>4990</v>
      </c>
      <c r="T648" s="403">
        <v>-12877.8</v>
      </c>
      <c r="U648" s="403">
        <v>10648.95</v>
      </c>
      <c r="V648" s="123" t="s">
        <v>1</v>
      </c>
      <c r="W648" s="336" t="s">
        <v>0</v>
      </c>
      <c r="X648" s="123"/>
      <c r="Y648" s="337"/>
      <c r="Z648" s="87"/>
      <c r="AA648" s="88" t="s">
        <v>277</v>
      </c>
      <c r="AB648" s="88">
        <v>2.5</v>
      </c>
      <c r="AC648" s="135">
        <v>100</v>
      </c>
      <c r="AD648" s="90" t="s">
        <v>4545</v>
      </c>
      <c r="AE648" s="90">
        <v>2.5</v>
      </c>
      <c r="AF648" s="136"/>
      <c r="AG648" s="338"/>
      <c r="AH648" s="338"/>
      <c r="AI648" s="339"/>
      <c r="AJ648" s="339"/>
      <c r="AK648" s="91" t="s">
        <v>4987</v>
      </c>
      <c r="AL648" s="92"/>
      <c r="AM648" s="93"/>
      <c r="AN648" s="340"/>
      <c r="AO648" s="341"/>
      <c r="AP648" s="336"/>
      <c r="AQ648" s="342"/>
      <c r="AR648" s="343" t="s">
        <v>3987</v>
      </c>
      <c r="AS648" s="342"/>
      <c r="AT648" s="94">
        <v>8000</v>
      </c>
      <c r="AU648" s="341"/>
      <c r="AV648" s="136"/>
      <c r="AW648" s="339"/>
      <c r="AY648" s="30">
        <v>2750</v>
      </c>
      <c r="AZ648" s="31">
        <f t="shared" si="10"/>
        <v>0</v>
      </c>
    </row>
    <row r="649" spans="1:52" ht="12.75" customHeight="1">
      <c r="A649">
        <v>646</v>
      </c>
      <c r="B649" s="29" t="s">
        <v>6151</v>
      </c>
      <c r="C649" s="104" t="s">
        <v>4991</v>
      </c>
      <c r="D649" s="29" t="s">
        <v>3880</v>
      </c>
      <c r="E649" s="29" t="s">
        <v>3880</v>
      </c>
      <c r="F649" s="335" t="s">
        <v>5672</v>
      </c>
      <c r="G649" s="335"/>
      <c r="H649" s="335"/>
      <c r="I649" s="335"/>
      <c r="J649" s="335"/>
      <c r="K649" s="335"/>
      <c r="L649" s="335"/>
      <c r="M649" s="82" t="s">
        <v>3880</v>
      </c>
      <c r="N649" s="57">
        <v>2750</v>
      </c>
      <c r="O649" s="30">
        <v>2750</v>
      </c>
      <c r="P649" s="29" t="s">
        <v>3457</v>
      </c>
      <c r="Q649" s="29"/>
      <c r="R649" s="104" t="s">
        <v>4991</v>
      </c>
      <c r="S649" s="103" t="s">
        <v>4992</v>
      </c>
      <c r="T649" s="403">
        <v>-15895</v>
      </c>
      <c r="U649" s="403">
        <v>3500</v>
      </c>
      <c r="V649" s="123" t="s">
        <v>1</v>
      </c>
      <c r="W649" s="336" t="s">
        <v>0</v>
      </c>
      <c r="X649" s="123"/>
      <c r="Y649" s="337"/>
      <c r="Z649" s="87"/>
      <c r="AA649" s="88" t="s">
        <v>276</v>
      </c>
      <c r="AB649" s="88">
        <v>2.5</v>
      </c>
      <c r="AC649" s="135">
        <v>100</v>
      </c>
      <c r="AD649" s="90" t="s">
        <v>4545</v>
      </c>
      <c r="AE649" s="90">
        <v>2.5</v>
      </c>
      <c r="AF649" s="136"/>
      <c r="AG649" s="338"/>
      <c r="AH649" s="338"/>
      <c r="AI649" s="339"/>
      <c r="AJ649" s="339"/>
      <c r="AK649" s="91" t="s">
        <v>4993</v>
      </c>
      <c r="AL649" s="92"/>
      <c r="AM649" s="93"/>
      <c r="AN649" s="340"/>
      <c r="AO649" s="341"/>
      <c r="AP649" s="336"/>
      <c r="AQ649" s="342"/>
      <c r="AR649" s="343" t="s">
        <v>3987</v>
      </c>
      <c r="AS649" s="342"/>
      <c r="AT649" s="94">
        <v>8000</v>
      </c>
      <c r="AU649" s="341"/>
      <c r="AV649" s="136"/>
      <c r="AW649" s="339"/>
      <c r="AY649" s="30">
        <v>2750</v>
      </c>
      <c r="AZ649" s="31">
        <f t="shared" si="10"/>
        <v>0</v>
      </c>
    </row>
    <row r="650" spans="1:52" ht="12.75" customHeight="1">
      <c r="A650">
        <v>647</v>
      </c>
      <c r="B650" s="29" t="s">
        <v>6150</v>
      </c>
      <c r="C650" s="104" t="s">
        <v>4994</v>
      </c>
      <c r="D650" s="29" t="s">
        <v>3880</v>
      </c>
      <c r="E650" s="29" t="s">
        <v>3880</v>
      </c>
      <c r="F650" s="335" t="s">
        <v>5674</v>
      </c>
      <c r="G650" s="335"/>
      <c r="H650" s="335"/>
      <c r="I650" s="335"/>
      <c r="J650" s="335"/>
      <c r="K650" s="335"/>
      <c r="L650" s="335"/>
      <c r="M650" s="82" t="s">
        <v>3880</v>
      </c>
      <c r="N650" s="57">
        <v>2750</v>
      </c>
      <c r="O650" s="30">
        <v>2750</v>
      </c>
      <c r="P650" s="29" t="s">
        <v>3457</v>
      </c>
      <c r="Q650" s="29"/>
      <c r="R650" s="104" t="s">
        <v>4994</v>
      </c>
      <c r="S650" s="103" t="s">
        <v>4995</v>
      </c>
      <c r="T650" s="403">
        <v>-15065</v>
      </c>
      <c r="U650" s="403">
        <v>3500</v>
      </c>
      <c r="V650" s="123" t="s">
        <v>1</v>
      </c>
      <c r="W650" s="336" t="s">
        <v>0</v>
      </c>
      <c r="X650" s="123"/>
      <c r="Y650" s="337"/>
      <c r="Z650" s="87"/>
      <c r="AA650" s="88" t="s">
        <v>276</v>
      </c>
      <c r="AB650" s="88">
        <v>2.5</v>
      </c>
      <c r="AC650" s="135">
        <v>100</v>
      </c>
      <c r="AD650" s="90" t="s">
        <v>4545</v>
      </c>
      <c r="AE650" s="90">
        <v>2.5</v>
      </c>
      <c r="AF650" s="136"/>
      <c r="AG650" s="338"/>
      <c r="AH650" s="338"/>
      <c r="AI650" s="339"/>
      <c r="AJ650" s="339"/>
      <c r="AK650" s="91" t="s">
        <v>4996</v>
      </c>
      <c r="AL650" s="92"/>
      <c r="AM650" s="93"/>
      <c r="AN650" s="340"/>
      <c r="AO650" s="341"/>
      <c r="AP650" s="336"/>
      <c r="AQ650" s="342"/>
      <c r="AR650" s="343" t="s">
        <v>3987</v>
      </c>
      <c r="AS650" s="342"/>
      <c r="AT650" s="94">
        <v>8000</v>
      </c>
      <c r="AU650" s="341"/>
      <c r="AV650" s="136"/>
      <c r="AW650" s="339"/>
      <c r="AY650" s="30">
        <v>2750</v>
      </c>
      <c r="AZ650" s="31">
        <f t="shared" si="10"/>
        <v>0</v>
      </c>
    </row>
    <row r="651" spans="1:52" ht="12.75" customHeight="1">
      <c r="A651">
        <v>648</v>
      </c>
      <c r="B651" s="29" t="s">
        <v>6153</v>
      </c>
      <c r="C651" s="104" t="s">
        <v>3664</v>
      </c>
      <c r="D651" s="29" t="s">
        <v>3880</v>
      </c>
      <c r="E651" s="29" t="s">
        <v>3880</v>
      </c>
      <c r="F651" s="335" t="s">
        <v>5669</v>
      </c>
      <c r="G651" s="335"/>
      <c r="H651" s="335"/>
      <c r="I651" s="335"/>
      <c r="J651" s="335"/>
      <c r="K651" s="335"/>
      <c r="L651" s="335"/>
      <c r="M651" s="82" t="s">
        <v>3880</v>
      </c>
      <c r="N651" s="57">
        <v>2750</v>
      </c>
      <c r="O651" s="30">
        <v>2750</v>
      </c>
      <c r="P651" s="29" t="s">
        <v>3860</v>
      </c>
      <c r="Q651" s="29"/>
      <c r="R651" s="104" t="s">
        <v>3664</v>
      </c>
      <c r="S651" s="103" t="s">
        <v>4997</v>
      </c>
      <c r="T651" s="403">
        <v>-12877.8</v>
      </c>
      <c r="U651" s="403">
        <v>8667.75</v>
      </c>
      <c r="V651" s="123" t="s">
        <v>1</v>
      </c>
      <c r="W651" s="336" t="s">
        <v>0</v>
      </c>
      <c r="X651" s="123"/>
      <c r="Y651" s="337"/>
      <c r="Z651" s="87"/>
      <c r="AA651" s="88" t="s">
        <v>275</v>
      </c>
      <c r="AB651" s="88">
        <v>2.5</v>
      </c>
      <c r="AC651" s="135">
        <v>100</v>
      </c>
      <c r="AD651" s="90" t="s">
        <v>4545</v>
      </c>
      <c r="AE651" s="90">
        <v>2.5</v>
      </c>
      <c r="AF651" s="136"/>
      <c r="AG651" s="338"/>
      <c r="AH651" s="338"/>
      <c r="AI651" s="339"/>
      <c r="AJ651" s="339"/>
      <c r="AK651" s="91" t="s">
        <v>4993</v>
      </c>
      <c r="AL651" s="92"/>
      <c r="AM651" s="93"/>
      <c r="AN651" s="340"/>
      <c r="AO651" s="341"/>
      <c r="AP651" s="336"/>
      <c r="AQ651" s="342"/>
      <c r="AR651" s="343" t="s">
        <v>3987</v>
      </c>
      <c r="AS651" s="342"/>
      <c r="AT651" s="94">
        <v>8000</v>
      </c>
      <c r="AU651" s="341"/>
      <c r="AV651" s="136"/>
      <c r="AW651" s="339"/>
      <c r="AY651" s="30">
        <v>2750</v>
      </c>
      <c r="AZ651" s="31">
        <f t="shared" si="10"/>
        <v>0</v>
      </c>
    </row>
    <row r="652" spans="1:52" ht="12.75" customHeight="1">
      <c r="A652">
        <v>649</v>
      </c>
      <c r="B652" s="29" t="s">
        <v>6152</v>
      </c>
      <c r="C652" s="104" t="s">
        <v>3665</v>
      </c>
      <c r="D652" s="29" t="s">
        <v>3880</v>
      </c>
      <c r="E652" s="29" t="s">
        <v>3880</v>
      </c>
      <c r="F652" s="335" t="s">
        <v>5673</v>
      </c>
      <c r="G652" s="335"/>
      <c r="H652" s="335"/>
      <c r="I652" s="335"/>
      <c r="J652" s="335"/>
      <c r="K652" s="335"/>
      <c r="L652" s="335"/>
      <c r="M652" s="82" t="s">
        <v>3880</v>
      </c>
      <c r="N652" s="57">
        <v>2750</v>
      </c>
      <c r="O652" s="30">
        <v>2750</v>
      </c>
      <c r="P652" s="29" t="s">
        <v>3860</v>
      </c>
      <c r="Q652" s="29"/>
      <c r="R652" s="104" t="s">
        <v>3665</v>
      </c>
      <c r="S652" s="103" t="s">
        <v>4998</v>
      </c>
      <c r="T652" s="403">
        <v>-13736.32</v>
      </c>
      <c r="U652" s="403">
        <v>9163.0499999999993</v>
      </c>
      <c r="V652" s="123" t="s">
        <v>1</v>
      </c>
      <c r="W652" s="336" t="s">
        <v>0</v>
      </c>
      <c r="X652" s="123"/>
      <c r="Y652" s="337"/>
      <c r="Z652" s="87"/>
      <c r="AA652" s="88" t="s">
        <v>275</v>
      </c>
      <c r="AB652" s="88">
        <v>2.5</v>
      </c>
      <c r="AC652" s="135">
        <v>100</v>
      </c>
      <c r="AD652" s="90" t="s">
        <v>4545</v>
      </c>
      <c r="AE652" s="90">
        <v>2.5</v>
      </c>
      <c r="AF652" s="136"/>
      <c r="AG652" s="338"/>
      <c r="AH652" s="338"/>
      <c r="AI652" s="339"/>
      <c r="AJ652" s="339"/>
      <c r="AK652" s="91" t="s">
        <v>4996</v>
      </c>
      <c r="AL652" s="92"/>
      <c r="AM652" s="93"/>
      <c r="AN652" s="340"/>
      <c r="AO652" s="341"/>
      <c r="AP652" s="336"/>
      <c r="AQ652" s="342"/>
      <c r="AR652" s="343" t="s">
        <v>3987</v>
      </c>
      <c r="AS652" s="342"/>
      <c r="AT652" s="94">
        <v>8000</v>
      </c>
      <c r="AU652" s="341"/>
      <c r="AV652" s="136"/>
      <c r="AW652" s="339"/>
      <c r="AY652" s="30">
        <v>2750</v>
      </c>
      <c r="AZ652" s="31">
        <f t="shared" si="10"/>
        <v>0</v>
      </c>
    </row>
    <row r="653" spans="1:52" ht="12.75" customHeight="1">
      <c r="A653">
        <v>650</v>
      </c>
      <c r="B653" s="29" t="s">
        <v>5719</v>
      </c>
      <c r="C653" s="104" t="s">
        <v>3618</v>
      </c>
      <c r="D653" s="29" t="s">
        <v>3880</v>
      </c>
      <c r="E653" s="29" t="s">
        <v>3880</v>
      </c>
      <c r="F653" s="335"/>
      <c r="G653" s="335"/>
      <c r="H653" s="335"/>
      <c r="I653" s="335"/>
      <c r="J653" s="335"/>
      <c r="K653" s="335"/>
      <c r="L653" s="335"/>
      <c r="M653" s="82" t="s">
        <v>3880</v>
      </c>
      <c r="N653" s="57" t="s">
        <v>3880</v>
      </c>
      <c r="O653" s="30" t="s">
        <v>3880</v>
      </c>
      <c r="P653" s="29" t="s">
        <v>3880</v>
      </c>
      <c r="Q653" s="29"/>
      <c r="R653" s="104" t="s">
        <v>3618</v>
      </c>
      <c r="S653" s="103" t="s">
        <v>4999</v>
      </c>
      <c r="T653" s="403">
        <v>-4400.55</v>
      </c>
      <c r="U653" s="403">
        <v>-2647.95</v>
      </c>
      <c r="V653" s="123" t="s">
        <v>5000</v>
      </c>
      <c r="W653" s="336"/>
      <c r="X653" s="123"/>
      <c r="Y653" s="337"/>
      <c r="Z653" s="87"/>
      <c r="AA653" s="88" t="s">
        <v>3880</v>
      </c>
      <c r="AB653" s="88"/>
      <c r="AC653" s="88"/>
      <c r="AD653" s="90"/>
      <c r="AE653" s="90"/>
      <c r="AF653" s="136"/>
      <c r="AG653" s="338"/>
      <c r="AH653" s="338"/>
      <c r="AI653" s="339"/>
      <c r="AJ653" s="339"/>
      <c r="AK653" s="91"/>
      <c r="AL653" s="92"/>
      <c r="AM653" s="93"/>
      <c r="AN653" s="340"/>
      <c r="AO653" s="341"/>
      <c r="AP653" s="336"/>
      <c r="AQ653" s="342"/>
      <c r="AR653" s="343"/>
      <c r="AS653" s="342"/>
      <c r="AT653" s="94"/>
      <c r="AU653" s="341"/>
      <c r="AV653" s="136"/>
      <c r="AW653" s="339"/>
      <c r="AY653" s="30" t="s">
        <v>3880</v>
      </c>
      <c r="AZ653" s="31" t="e">
        <f t="shared" si="10"/>
        <v>#VALUE!</v>
      </c>
    </row>
    <row r="654" spans="1:52" ht="12.75" customHeight="1">
      <c r="A654">
        <v>651</v>
      </c>
      <c r="B654" s="29" t="s">
        <v>5503</v>
      </c>
      <c r="C654" s="104" t="s">
        <v>5001</v>
      </c>
      <c r="D654" s="29" t="s">
        <v>3880</v>
      </c>
      <c r="E654" s="29" t="s">
        <v>3880</v>
      </c>
      <c r="F654" s="335"/>
      <c r="G654" s="335"/>
      <c r="H654" s="335"/>
      <c r="I654" s="335"/>
      <c r="J654" s="335"/>
      <c r="K654" s="335"/>
      <c r="L654" s="335"/>
      <c r="M654" s="82" t="s">
        <v>3880</v>
      </c>
      <c r="N654" s="57" t="s">
        <v>3880</v>
      </c>
      <c r="O654" s="30" t="s">
        <v>3880</v>
      </c>
      <c r="P654" s="29" t="s">
        <v>3880</v>
      </c>
      <c r="Q654" s="29"/>
      <c r="R654" s="104" t="s">
        <v>5001</v>
      </c>
      <c r="S654" s="103" t="s">
        <v>5002</v>
      </c>
      <c r="T654" s="403">
        <v>-6009.64</v>
      </c>
      <c r="U654" s="403">
        <v>-1238.25</v>
      </c>
      <c r="V654" s="123" t="s">
        <v>229</v>
      </c>
      <c r="W654" s="336"/>
      <c r="X654" s="123"/>
      <c r="Y654" s="337"/>
      <c r="Z654" s="87"/>
      <c r="AA654" s="88" t="s">
        <v>3880</v>
      </c>
      <c r="AB654" s="88"/>
      <c r="AC654" s="88"/>
      <c r="AD654" s="90"/>
      <c r="AE654" s="90"/>
      <c r="AF654" s="136"/>
      <c r="AG654" s="338"/>
      <c r="AH654" s="338"/>
      <c r="AI654" s="339"/>
      <c r="AJ654" s="339"/>
      <c r="AK654" s="91"/>
      <c r="AL654" s="92"/>
      <c r="AM654" s="93"/>
      <c r="AN654" s="340"/>
      <c r="AO654" s="341"/>
      <c r="AP654" s="336"/>
      <c r="AQ654" s="342"/>
      <c r="AR654" s="343"/>
      <c r="AS654" s="342"/>
      <c r="AT654" s="94"/>
      <c r="AU654" s="341"/>
      <c r="AV654" s="136"/>
      <c r="AW654" s="339"/>
      <c r="AY654" s="30" t="s">
        <v>3880</v>
      </c>
      <c r="AZ654" s="31" t="e">
        <f t="shared" si="10"/>
        <v>#VALUE!</v>
      </c>
    </row>
    <row r="655" spans="1:52" ht="12.75" customHeight="1">
      <c r="A655">
        <v>652</v>
      </c>
      <c r="B655" s="29" t="s">
        <v>5505</v>
      </c>
      <c r="C655" s="104" t="s">
        <v>3481</v>
      </c>
      <c r="D655" s="29" t="s">
        <v>3880</v>
      </c>
      <c r="E655" s="29" t="s">
        <v>3880</v>
      </c>
      <c r="F655" s="335"/>
      <c r="G655" s="335"/>
      <c r="H655" s="335"/>
      <c r="I655" s="335"/>
      <c r="J655" s="335"/>
      <c r="K655" s="335"/>
      <c r="L655" s="335"/>
      <c r="M655" s="82" t="s">
        <v>3880</v>
      </c>
      <c r="N655" s="57" t="s">
        <v>3880</v>
      </c>
      <c r="O655" s="30" t="s">
        <v>3880</v>
      </c>
      <c r="P655" s="29" t="s">
        <v>3880</v>
      </c>
      <c r="Q655" s="29"/>
      <c r="R655" s="104" t="s">
        <v>3481</v>
      </c>
      <c r="S655" s="103" t="s">
        <v>5003</v>
      </c>
      <c r="T655" s="403">
        <v>-6009.64</v>
      </c>
      <c r="U655" s="403">
        <v>-6191.25</v>
      </c>
      <c r="V655" s="123" t="s">
        <v>5000</v>
      </c>
      <c r="W655" s="336"/>
      <c r="X655" s="123"/>
      <c r="Y655" s="337"/>
      <c r="Z655" s="87"/>
      <c r="AA655" s="88" t="s">
        <v>3880</v>
      </c>
      <c r="AB655" s="88"/>
      <c r="AC655" s="88"/>
      <c r="AD655" s="90"/>
      <c r="AE655" s="90"/>
      <c r="AF655" s="136"/>
      <c r="AG655" s="338"/>
      <c r="AH655" s="338"/>
      <c r="AI655" s="339"/>
      <c r="AJ655" s="339"/>
      <c r="AK655" s="91"/>
      <c r="AL655" s="92"/>
      <c r="AM655" s="93"/>
      <c r="AN655" s="340"/>
      <c r="AO655" s="341"/>
      <c r="AP655" s="336"/>
      <c r="AQ655" s="342"/>
      <c r="AR655" s="343"/>
      <c r="AS655" s="342"/>
      <c r="AT655" s="94"/>
      <c r="AU655" s="341"/>
      <c r="AV655" s="136"/>
      <c r="AW655" s="339"/>
      <c r="AY655" s="30" t="s">
        <v>3880</v>
      </c>
      <c r="AZ655" s="31" t="e">
        <f t="shared" si="10"/>
        <v>#VALUE!</v>
      </c>
    </row>
    <row r="656" spans="1:52" ht="12.75" customHeight="1">
      <c r="A656">
        <v>653</v>
      </c>
      <c r="B656" s="29" t="s">
        <v>5721</v>
      </c>
      <c r="C656" s="104" t="s">
        <v>5004</v>
      </c>
      <c r="D656" s="29" t="s">
        <v>3880</v>
      </c>
      <c r="E656" s="29" t="s">
        <v>3880</v>
      </c>
      <c r="F656" s="335"/>
      <c r="G656" s="335"/>
      <c r="H656" s="335"/>
      <c r="I656" s="335"/>
      <c r="J656" s="335"/>
      <c r="K656" s="335"/>
      <c r="L656" s="335"/>
      <c r="M656" s="82" t="s">
        <v>3880</v>
      </c>
      <c r="N656" s="57" t="s">
        <v>3880</v>
      </c>
      <c r="O656" s="30" t="s">
        <v>3880</v>
      </c>
      <c r="P656" s="29" t="s">
        <v>3880</v>
      </c>
      <c r="Q656" s="29"/>
      <c r="R656" s="104" t="s">
        <v>5004</v>
      </c>
      <c r="S656" s="103" t="s">
        <v>5005</v>
      </c>
      <c r="T656" s="403">
        <v>-3600.45</v>
      </c>
      <c r="U656" s="403">
        <v>-1847.85</v>
      </c>
      <c r="V656" s="123" t="s">
        <v>5000</v>
      </c>
      <c r="W656" s="336"/>
      <c r="X656" s="123"/>
      <c r="Y656" s="337"/>
      <c r="Z656" s="87"/>
      <c r="AA656" s="88" t="s">
        <v>3880</v>
      </c>
      <c r="AB656" s="88"/>
      <c r="AC656" s="88"/>
      <c r="AD656" s="90"/>
      <c r="AE656" s="90"/>
      <c r="AF656" s="136"/>
      <c r="AG656" s="338"/>
      <c r="AH656" s="338"/>
      <c r="AI656" s="339"/>
      <c r="AJ656" s="339"/>
      <c r="AK656" s="91"/>
      <c r="AL656" s="92"/>
      <c r="AM656" s="93"/>
      <c r="AN656" s="340"/>
      <c r="AO656" s="341"/>
      <c r="AP656" s="336"/>
      <c r="AQ656" s="342"/>
      <c r="AR656" s="343"/>
      <c r="AS656" s="342"/>
      <c r="AT656" s="94"/>
      <c r="AU656" s="341"/>
      <c r="AV656" s="136"/>
      <c r="AW656" s="339"/>
      <c r="AY656" s="30" t="s">
        <v>3880</v>
      </c>
      <c r="AZ656" s="31" t="e">
        <f t="shared" si="10"/>
        <v>#VALUE!</v>
      </c>
    </row>
    <row r="657" spans="1:52" ht="12.75" customHeight="1">
      <c r="A657">
        <v>654</v>
      </c>
      <c r="B657" s="29" t="s">
        <v>5720</v>
      </c>
      <c r="C657" s="104" t="s">
        <v>3622</v>
      </c>
      <c r="D657" s="29" t="s">
        <v>3880</v>
      </c>
      <c r="E657" s="29" t="s">
        <v>3880</v>
      </c>
      <c r="F657" s="335"/>
      <c r="G657" s="335"/>
      <c r="H657" s="335"/>
      <c r="I657" s="335"/>
      <c r="J657" s="335"/>
      <c r="K657" s="335"/>
      <c r="L657" s="335"/>
      <c r="M657" s="82" t="s">
        <v>3880</v>
      </c>
      <c r="N657" s="57" t="s">
        <v>3880</v>
      </c>
      <c r="O657" s="30" t="s">
        <v>3880</v>
      </c>
      <c r="P657" s="29" t="s">
        <v>3880</v>
      </c>
      <c r="Q657" s="29"/>
      <c r="R657" s="104" t="s">
        <v>3622</v>
      </c>
      <c r="S657" s="103" t="s">
        <v>5006</v>
      </c>
      <c r="T657" s="403">
        <v>-4400.55</v>
      </c>
      <c r="U657" s="403">
        <v>-1047.75</v>
      </c>
      <c r="V657" s="123" t="s">
        <v>5000</v>
      </c>
      <c r="W657" s="336"/>
      <c r="X657" s="123"/>
      <c r="Y657" s="337"/>
      <c r="Z657" s="87"/>
      <c r="AA657" s="88" t="s">
        <v>3880</v>
      </c>
      <c r="AB657" s="88"/>
      <c r="AC657" s="88"/>
      <c r="AD657" s="90"/>
      <c r="AE657" s="90"/>
      <c r="AF657" s="137"/>
      <c r="AG657" s="338"/>
      <c r="AH657" s="338"/>
      <c r="AI657" s="339"/>
      <c r="AJ657" s="339"/>
      <c r="AK657" s="91"/>
      <c r="AL657" s="92"/>
      <c r="AM657" s="93"/>
      <c r="AN657" s="340"/>
      <c r="AO657" s="341"/>
      <c r="AP657" s="336"/>
      <c r="AQ657" s="342"/>
      <c r="AR657" s="343"/>
      <c r="AS657" s="342"/>
      <c r="AT657" s="94"/>
      <c r="AU657" s="341"/>
      <c r="AV657" s="136"/>
      <c r="AW657" s="339"/>
      <c r="AY657" s="30" t="s">
        <v>3880</v>
      </c>
      <c r="AZ657" s="31" t="e">
        <f t="shared" si="10"/>
        <v>#VALUE!</v>
      </c>
    </row>
    <row r="658" spans="1:52" ht="12.75" customHeight="1">
      <c r="A658">
        <v>655</v>
      </c>
      <c r="B658" s="29" t="s">
        <v>5718</v>
      </c>
      <c r="C658" s="104" t="s">
        <v>3623</v>
      </c>
      <c r="D658" s="29" t="s">
        <v>3880</v>
      </c>
      <c r="E658" s="29" t="s">
        <v>3880</v>
      </c>
      <c r="F658" s="335"/>
      <c r="G658" s="335"/>
      <c r="H658" s="335"/>
      <c r="I658" s="335"/>
      <c r="J658" s="335"/>
      <c r="K658" s="335"/>
      <c r="L658" s="335"/>
      <c r="M658" s="82" t="s">
        <v>3880</v>
      </c>
      <c r="N658" s="57" t="s">
        <v>3880</v>
      </c>
      <c r="O658" s="30" t="s">
        <v>3880</v>
      </c>
      <c r="P658" s="29" t="s">
        <v>3880</v>
      </c>
      <c r="Q658" s="29"/>
      <c r="R658" s="104" t="s">
        <v>3623</v>
      </c>
      <c r="S658" s="103" t="s">
        <v>5007</v>
      </c>
      <c r="T658" s="403">
        <v>-5200.6499999999996</v>
      </c>
      <c r="U658" s="403">
        <v>-1047.75</v>
      </c>
      <c r="V658" s="123" t="s">
        <v>5000</v>
      </c>
      <c r="W658" s="336"/>
      <c r="X658" s="123"/>
      <c r="Y658" s="337"/>
      <c r="Z658" s="87"/>
      <c r="AA658" s="88" t="s">
        <v>3880</v>
      </c>
      <c r="AB658" s="88"/>
      <c r="AC658" s="88"/>
      <c r="AD658" s="90"/>
      <c r="AE658" s="90"/>
      <c r="AF658" s="136"/>
      <c r="AG658" s="338"/>
      <c r="AH658" s="338"/>
      <c r="AI658" s="339"/>
      <c r="AJ658" s="339"/>
      <c r="AK658" s="91"/>
      <c r="AL658" s="92"/>
      <c r="AM658" s="93"/>
      <c r="AN658" s="340"/>
      <c r="AO658" s="341"/>
      <c r="AP658" s="336"/>
      <c r="AQ658" s="342"/>
      <c r="AR658" s="343"/>
      <c r="AS658" s="342"/>
      <c r="AT658" s="94"/>
      <c r="AU658" s="341"/>
      <c r="AV658" s="136"/>
      <c r="AW658" s="339"/>
      <c r="AY658" s="30" t="s">
        <v>3880</v>
      </c>
      <c r="AZ658" s="31" t="e">
        <f t="shared" si="10"/>
        <v>#VALUE!</v>
      </c>
    </row>
    <row r="659" spans="1:52" ht="12.75" customHeight="1">
      <c r="A659">
        <v>656</v>
      </c>
      <c r="B659" s="29" t="s">
        <v>5710</v>
      </c>
      <c r="C659" s="104" t="s">
        <v>3621</v>
      </c>
      <c r="D659" s="29" t="s">
        <v>3880</v>
      </c>
      <c r="E659" s="29" t="s">
        <v>3880</v>
      </c>
      <c r="F659" s="335"/>
      <c r="G659" s="335"/>
      <c r="H659" s="335"/>
      <c r="I659" s="335"/>
      <c r="J659" s="335"/>
      <c r="K659" s="335"/>
      <c r="L659" s="335"/>
      <c r="M659" s="82" t="s">
        <v>3880</v>
      </c>
      <c r="N659" s="57" t="s">
        <v>3880</v>
      </c>
      <c r="O659" s="30" t="s">
        <v>3880</v>
      </c>
      <c r="P659" s="29" t="s">
        <v>3880</v>
      </c>
      <c r="Q659" s="29"/>
      <c r="R659" s="104" t="s">
        <v>3621</v>
      </c>
      <c r="S659" s="103" t="s">
        <v>5008</v>
      </c>
      <c r="T659" s="403">
        <v>-5200.6499999999996</v>
      </c>
      <c r="U659" s="403">
        <v>-1847.85</v>
      </c>
      <c r="V659" s="123" t="s">
        <v>229</v>
      </c>
      <c r="W659" s="336"/>
      <c r="X659" s="123"/>
      <c r="Y659" s="337"/>
      <c r="Z659" s="87"/>
      <c r="AA659" s="88" t="s">
        <v>3880</v>
      </c>
      <c r="AB659" s="88"/>
      <c r="AC659" s="88"/>
      <c r="AD659" s="90"/>
      <c r="AE659" s="90"/>
      <c r="AF659" s="136"/>
      <c r="AG659" s="338"/>
      <c r="AH659" s="338"/>
      <c r="AI659" s="339"/>
      <c r="AJ659" s="339"/>
      <c r="AK659" s="91"/>
      <c r="AL659" s="92"/>
      <c r="AM659" s="93"/>
      <c r="AN659" s="340"/>
      <c r="AO659" s="341"/>
      <c r="AP659" s="336"/>
      <c r="AQ659" s="342"/>
      <c r="AR659" s="343"/>
      <c r="AS659" s="342"/>
      <c r="AT659" s="94"/>
      <c r="AU659" s="341"/>
      <c r="AV659" s="136"/>
      <c r="AW659" s="339"/>
      <c r="AY659" s="30" t="s">
        <v>3880</v>
      </c>
      <c r="AZ659" s="31" t="e">
        <f t="shared" si="10"/>
        <v>#VALUE!</v>
      </c>
    </row>
    <row r="660" spans="1:52" ht="12.75" customHeight="1">
      <c r="A660">
        <v>657</v>
      </c>
      <c r="B660" s="29" t="s">
        <v>5711</v>
      </c>
      <c r="C660" s="104" t="s">
        <v>5009</v>
      </c>
      <c r="D660" s="29" t="s">
        <v>3880</v>
      </c>
      <c r="E660" s="29" t="s">
        <v>3880</v>
      </c>
      <c r="F660" s="335"/>
      <c r="G660" s="335"/>
      <c r="H660" s="335"/>
      <c r="I660" s="335"/>
      <c r="J660" s="335"/>
      <c r="K660" s="335"/>
      <c r="L660" s="335"/>
      <c r="M660" s="82" t="s">
        <v>3880</v>
      </c>
      <c r="N660" s="57" t="s">
        <v>3880</v>
      </c>
      <c r="O660" s="30" t="s">
        <v>3880</v>
      </c>
      <c r="P660" s="29" t="s">
        <v>3880</v>
      </c>
      <c r="Q660" s="29"/>
      <c r="R660" s="104" t="s">
        <v>5009</v>
      </c>
      <c r="S660" s="103" t="s">
        <v>5010</v>
      </c>
      <c r="T660" s="403">
        <v>-3600.45</v>
      </c>
      <c r="U660" s="403">
        <v>-2647.95</v>
      </c>
      <c r="V660" s="123" t="s">
        <v>229</v>
      </c>
      <c r="W660" s="336"/>
      <c r="X660" s="123"/>
      <c r="Y660" s="337"/>
      <c r="Z660" s="87"/>
      <c r="AA660" s="88" t="s">
        <v>3880</v>
      </c>
      <c r="AB660" s="88"/>
      <c r="AC660" s="88"/>
      <c r="AD660" s="90"/>
      <c r="AE660" s="90"/>
      <c r="AF660" s="136"/>
      <c r="AG660" s="338"/>
      <c r="AH660" s="338"/>
      <c r="AI660" s="339"/>
      <c r="AJ660" s="339"/>
      <c r="AK660" s="91"/>
      <c r="AL660" s="92"/>
      <c r="AM660" s="93"/>
      <c r="AN660" s="340"/>
      <c r="AO660" s="341"/>
      <c r="AP660" s="336"/>
      <c r="AQ660" s="342"/>
      <c r="AR660" s="343"/>
      <c r="AS660" s="342"/>
      <c r="AT660" s="94"/>
      <c r="AU660" s="341"/>
      <c r="AV660" s="136"/>
      <c r="AW660" s="339"/>
      <c r="AY660" s="30" t="s">
        <v>3880</v>
      </c>
      <c r="AZ660" s="31" t="e">
        <f t="shared" si="10"/>
        <v>#VALUE!</v>
      </c>
    </row>
    <row r="661" spans="1:52" ht="12.75" customHeight="1">
      <c r="A661">
        <v>658</v>
      </c>
      <c r="B661" s="29" t="s">
        <v>5717</v>
      </c>
      <c r="C661" s="104" t="s">
        <v>3483</v>
      </c>
      <c r="D661" s="29" t="s">
        <v>3880</v>
      </c>
      <c r="E661" s="29" t="s">
        <v>3880</v>
      </c>
      <c r="F661" s="335"/>
      <c r="G661" s="335"/>
      <c r="H661" s="335"/>
      <c r="I661" s="335"/>
      <c r="J661" s="335"/>
      <c r="K661" s="335"/>
      <c r="L661" s="335"/>
      <c r="M661" s="82" t="s">
        <v>3880</v>
      </c>
      <c r="N661" s="57" t="s">
        <v>3880</v>
      </c>
      <c r="O661" s="30" t="s">
        <v>3880</v>
      </c>
      <c r="P661" s="29" t="s">
        <v>3880</v>
      </c>
      <c r="Q661" s="29"/>
      <c r="R661" s="104" t="s">
        <v>3483</v>
      </c>
      <c r="S661" s="103" t="s">
        <v>5011</v>
      </c>
      <c r="T661" s="403">
        <v>-6009.64</v>
      </c>
      <c r="U661" s="403">
        <v>-5200.6499999999996</v>
      </c>
      <c r="V661" s="123" t="s">
        <v>5000</v>
      </c>
      <c r="W661" s="336"/>
      <c r="X661" s="123"/>
      <c r="Y661" s="337"/>
      <c r="Z661" s="87"/>
      <c r="AA661" s="88" t="s">
        <v>3880</v>
      </c>
      <c r="AB661" s="88"/>
      <c r="AC661" s="88"/>
      <c r="AD661" s="90"/>
      <c r="AE661" s="90"/>
      <c r="AF661" s="136"/>
      <c r="AG661" s="338"/>
      <c r="AH661" s="338"/>
      <c r="AI661" s="339"/>
      <c r="AJ661" s="339"/>
      <c r="AK661" s="91"/>
      <c r="AL661" s="92"/>
      <c r="AM661" s="93"/>
      <c r="AN661" s="340"/>
      <c r="AO661" s="341"/>
      <c r="AP661" s="336"/>
      <c r="AQ661" s="342"/>
      <c r="AR661" s="343"/>
      <c r="AS661" s="342"/>
      <c r="AT661" s="94"/>
      <c r="AU661" s="341"/>
      <c r="AV661" s="136"/>
      <c r="AW661" s="339"/>
      <c r="AY661" s="30" t="s">
        <v>3880</v>
      </c>
      <c r="AZ661" s="31" t="e">
        <f t="shared" si="10"/>
        <v>#VALUE!</v>
      </c>
    </row>
    <row r="662" spans="1:52" ht="12.75" customHeight="1">
      <c r="A662">
        <v>659</v>
      </c>
      <c r="B662" s="29" t="s">
        <v>5709</v>
      </c>
      <c r="C662" s="104" t="s">
        <v>5012</v>
      </c>
      <c r="D662" s="29" t="s">
        <v>3880</v>
      </c>
      <c r="E662" s="29" t="s">
        <v>3880</v>
      </c>
      <c r="F662" s="335"/>
      <c r="G662" s="335"/>
      <c r="H662" s="335"/>
      <c r="I662" s="335"/>
      <c r="J662" s="335"/>
      <c r="K662" s="335"/>
      <c r="L662" s="335"/>
      <c r="M662" s="82" t="s">
        <v>3880</v>
      </c>
      <c r="N662" s="57" t="s">
        <v>3880</v>
      </c>
      <c r="O662" s="30" t="s">
        <v>3880</v>
      </c>
      <c r="P662" s="29" t="s">
        <v>3880</v>
      </c>
      <c r="Q662" s="29"/>
      <c r="R662" s="104" t="s">
        <v>5012</v>
      </c>
      <c r="S662" s="103" t="s">
        <v>5013</v>
      </c>
      <c r="T662" s="403">
        <v>-6009.64</v>
      </c>
      <c r="U662" s="403">
        <v>-3219.45</v>
      </c>
      <c r="V662" s="123" t="s">
        <v>229</v>
      </c>
      <c r="W662" s="336"/>
      <c r="X662" s="123"/>
      <c r="Y662" s="337"/>
      <c r="Z662" s="87"/>
      <c r="AA662" s="88" t="s">
        <v>3880</v>
      </c>
      <c r="AB662" s="88"/>
      <c r="AC662" s="88"/>
      <c r="AD662" s="90"/>
      <c r="AE662" s="90"/>
      <c r="AF662" s="136"/>
      <c r="AG662" s="338"/>
      <c r="AH662" s="338"/>
      <c r="AI662" s="339"/>
      <c r="AJ662" s="339"/>
      <c r="AK662" s="91"/>
      <c r="AL662" s="92"/>
      <c r="AM662" s="93"/>
      <c r="AN662" s="340"/>
      <c r="AO662" s="341"/>
      <c r="AP662" s="336"/>
      <c r="AQ662" s="342"/>
      <c r="AR662" s="343"/>
      <c r="AS662" s="342"/>
      <c r="AT662" s="94"/>
      <c r="AU662" s="341"/>
      <c r="AV662" s="136"/>
      <c r="AW662" s="339"/>
      <c r="AY662" s="30" t="s">
        <v>3880</v>
      </c>
      <c r="AZ662" s="31" t="e">
        <f t="shared" si="10"/>
        <v>#VALUE!</v>
      </c>
    </row>
    <row r="663" spans="1:52" ht="12.75" customHeight="1">
      <c r="A663">
        <v>660</v>
      </c>
      <c r="B663" s="29" t="s">
        <v>5715</v>
      </c>
      <c r="C663" s="104" t="s">
        <v>5014</v>
      </c>
      <c r="D663" s="29" t="s">
        <v>3880</v>
      </c>
      <c r="E663" s="29" t="s">
        <v>3880</v>
      </c>
      <c r="F663" s="335"/>
      <c r="G663" s="335"/>
      <c r="H663" s="335"/>
      <c r="I663" s="335"/>
      <c r="J663" s="335"/>
      <c r="K663" s="335"/>
      <c r="L663" s="335"/>
      <c r="M663" s="82" t="s">
        <v>3880</v>
      </c>
      <c r="N663" s="57" t="s">
        <v>3880</v>
      </c>
      <c r="O663" s="30" t="s">
        <v>3880</v>
      </c>
      <c r="P663" s="29" t="s">
        <v>3880</v>
      </c>
      <c r="Q663" s="29"/>
      <c r="R663" s="104" t="s">
        <v>5014</v>
      </c>
      <c r="S663" s="104" t="s">
        <v>5015</v>
      </c>
      <c r="T663" s="403">
        <v>-5200.6499999999996</v>
      </c>
      <c r="U663" s="403">
        <v>3752.85</v>
      </c>
      <c r="V663" s="123" t="s">
        <v>3642</v>
      </c>
      <c r="W663" s="336"/>
      <c r="X663" s="123"/>
      <c r="Y663" s="337"/>
      <c r="Z663" s="87"/>
      <c r="AA663" s="88" t="s">
        <v>3880</v>
      </c>
      <c r="AB663" s="88"/>
      <c r="AC663" s="88"/>
      <c r="AD663" s="90"/>
      <c r="AE663" s="90"/>
      <c r="AF663" s="136"/>
      <c r="AG663" s="338"/>
      <c r="AH663" s="338"/>
      <c r="AI663" s="339"/>
      <c r="AJ663" s="339"/>
      <c r="AK663" s="91"/>
      <c r="AL663" s="92"/>
      <c r="AM663" s="93"/>
      <c r="AN663" s="340"/>
      <c r="AO663" s="341"/>
      <c r="AP663" s="336"/>
      <c r="AQ663" s="342"/>
      <c r="AR663" s="343"/>
      <c r="AS663" s="342"/>
      <c r="AT663" s="94"/>
      <c r="AU663" s="341"/>
      <c r="AV663" s="136"/>
      <c r="AW663" s="339"/>
      <c r="AY663" s="30" t="s">
        <v>3880</v>
      </c>
      <c r="AZ663" s="31" t="e">
        <f t="shared" si="10"/>
        <v>#VALUE!</v>
      </c>
    </row>
    <row r="664" spans="1:52" ht="12.75" customHeight="1">
      <c r="A664">
        <v>661</v>
      </c>
      <c r="B664" s="29" t="s">
        <v>5788</v>
      </c>
      <c r="C664" s="104" t="s">
        <v>5016</v>
      </c>
      <c r="D664" s="29" t="s">
        <v>3880</v>
      </c>
      <c r="E664" s="29" t="s">
        <v>3880</v>
      </c>
      <c r="F664" s="335"/>
      <c r="G664" s="335"/>
      <c r="H664" s="335"/>
      <c r="I664" s="335"/>
      <c r="J664" s="335"/>
      <c r="K664" s="335"/>
      <c r="L664" s="335"/>
      <c r="M664" s="82" t="s">
        <v>3880</v>
      </c>
      <c r="N664" s="57" t="s">
        <v>3880</v>
      </c>
      <c r="O664" s="30" t="s">
        <v>3880</v>
      </c>
      <c r="P664" s="29" t="s">
        <v>3880</v>
      </c>
      <c r="Q664" s="29"/>
      <c r="R664" s="104" t="s">
        <v>5016</v>
      </c>
      <c r="S664" s="103" t="s">
        <v>5017</v>
      </c>
      <c r="T664" s="403">
        <v>-5200.6499999999996</v>
      </c>
      <c r="U664" s="403">
        <v>2152.65</v>
      </c>
      <c r="V664" s="123" t="s">
        <v>3642</v>
      </c>
      <c r="W664" s="336"/>
      <c r="X664" s="123"/>
      <c r="Y664" s="337"/>
      <c r="Z664" s="87"/>
      <c r="AA664" s="88" t="s">
        <v>3880</v>
      </c>
      <c r="AB664" s="88"/>
      <c r="AC664" s="88"/>
      <c r="AD664" s="90"/>
      <c r="AE664" s="90"/>
      <c r="AF664" s="136"/>
      <c r="AG664" s="338"/>
      <c r="AH664" s="338"/>
      <c r="AI664" s="339"/>
      <c r="AJ664" s="339"/>
      <c r="AK664" s="91"/>
      <c r="AL664" s="92"/>
      <c r="AM664" s="93"/>
      <c r="AN664" s="340"/>
      <c r="AO664" s="341"/>
      <c r="AP664" s="336"/>
      <c r="AQ664" s="342"/>
      <c r="AR664" s="343"/>
      <c r="AS664" s="342"/>
      <c r="AT664" s="94"/>
      <c r="AU664" s="341"/>
      <c r="AV664" s="136"/>
      <c r="AW664" s="339"/>
      <c r="AY664" s="30" t="s">
        <v>3880</v>
      </c>
      <c r="AZ664" s="31" t="e">
        <f t="shared" si="10"/>
        <v>#VALUE!</v>
      </c>
    </row>
    <row r="665" spans="1:52" ht="12.75" customHeight="1">
      <c r="A665">
        <v>662</v>
      </c>
      <c r="B665" s="29" t="s">
        <v>5713</v>
      </c>
      <c r="C665" s="104" t="s">
        <v>5018</v>
      </c>
      <c r="D665" s="29" t="s">
        <v>3880</v>
      </c>
      <c r="E665" s="29" t="s">
        <v>3880</v>
      </c>
      <c r="F665" s="335"/>
      <c r="G665" s="335"/>
      <c r="H665" s="335"/>
      <c r="I665" s="335"/>
      <c r="J665" s="335"/>
      <c r="K665" s="335"/>
      <c r="L665" s="335"/>
      <c r="M665" s="82" t="s">
        <v>3880</v>
      </c>
      <c r="N665" s="57" t="s">
        <v>3880</v>
      </c>
      <c r="O665" s="30" t="s">
        <v>3880</v>
      </c>
      <c r="P665" s="29" t="s">
        <v>3880</v>
      </c>
      <c r="Q665" s="29"/>
      <c r="R665" s="104" t="s">
        <v>5018</v>
      </c>
      <c r="S665" s="103" t="s">
        <v>5019</v>
      </c>
      <c r="T665" s="403">
        <v>-5200.6499999999996</v>
      </c>
      <c r="U665" s="403">
        <v>2952.75</v>
      </c>
      <c r="V665" s="123" t="s">
        <v>3642</v>
      </c>
      <c r="W665" s="336"/>
      <c r="X665" s="123"/>
      <c r="Y665" s="337"/>
      <c r="Z665" s="87"/>
      <c r="AA665" s="88" t="s">
        <v>3880</v>
      </c>
      <c r="AB665" s="88"/>
      <c r="AC665" s="88"/>
      <c r="AD665" s="90"/>
      <c r="AE665" s="90"/>
      <c r="AF665" s="136"/>
      <c r="AG665" s="338"/>
      <c r="AH665" s="338"/>
      <c r="AI665" s="339"/>
      <c r="AJ665" s="339"/>
      <c r="AK665" s="91"/>
      <c r="AL665" s="92"/>
      <c r="AM665" s="93"/>
      <c r="AN665" s="340"/>
      <c r="AO665" s="341"/>
      <c r="AP665" s="336"/>
      <c r="AQ665" s="342"/>
      <c r="AR665" s="343"/>
      <c r="AS665" s="342"/>
      <c r="AT665" s="94"/>
      <c r="AU665" s="341"/>
      <c r="AV665" s="136"/>
      <c r="AW665" s="339"/>
      <c r="AY665" s="30" t="s">
        <v>3880</v>
      </c>
      <c r="AZ665" s="31" t="e">
        <f t="shared" si="10"/>
        <v>#VALUE!</v>
      </c>
    </row>
    <row r="666" spans="1:52" ht="12.75" customHeight="1">
      <c r="A666">
        <v>663</v>
      </c>
      <c r="B666" s="29" t="s">
        <v>5716</v>
      </c>
      <c r="C666" s="104" t="s">
        <v>5020</v>
      </c>
      <c r="D666" s="29" t="s">
        <v>3880</v>
      </c>
      <c r="E666" s="29" t="s">
        <v>3880</v>
      </c>
      <c r="F666" s="335"/>
      <c r="G666" s="335"/>
      <c r="H666" s="335"/>
      <c r="I666" s="335"/>
      <c r="J666" s="335"/>
      <c r="K666" s="335"/>
      <c r="L666" s="335"/>
      <c r="M666" s="82" t="s">
        <v>3880</v>
      </c>
      <c r="N666" s="57" t="s">
        <v>3880</v>
      </c>
      <c r="O666" s="30" t="s">
        <v>3880</v>
      </c>
      <c r="P666" s="29" t="s">
        <v>3880</v>
      </c>
      <c r="Q666" s="29"/>
      <c r="R666" s="104" t="s">
        <v>5020</v>
      </c>
      <c r="S666" s="103" t="s">
        <v>5021</v>
      </c>
      <c r="T666" s="403">
        <v>-5200.6499999999996</v>
      </c>
      <c r="U666" s="403">
        <v>1352.55</v>
      </c>
      <c r="V666" s="123" t="s">
        <v>3642</v>
      </c>
      <c r="W666" s="336"/>
      <c r="X666" s="123"/>
      <c r="Y666" s="337"/>
      <c r="Z666" s="87"/>
      <c r="AA666" s="88" t="s">
        <v>3880</v>
      </c>
      <c r="AB666" s="88"/>
      <c r="AC666" s="88"/>
      <c r="AD666" s="90"/>
      <c r="AE666" s="90"/>
      <c r="AF666" s="136"/>
      <c r="AG666" s="338"/>
      <c r="AH666" s="338"/>
      <c r="AI666" s="339"/>
      <c r="AJ666" s="339"/>
      <c r="AK666" s="91"/>
      <c r="AL666" s="92"/>
      <c r="AM666" s="93"/>
      <c r="AN666" s="340"/>
      <c r="AO666" s="341"/>
      <c r="AP666" s="336"/>
      <c r="AQ666" s="342"/>
      <c r="AR666" s="343"/>
      <c r="AS666" s="342"/>
      <c r="AT666" s="94"/>
      <c r="AU666" s="341"/>
      <c r="AV666" s="136"/>
      <c r="AW666" s="339"/>
      <c r="AY666" s="30" t="s">
        <v>3880</v>
      </c>
      <c r="AZ666" s="31" t="e">
        <f t="shared" si="10"/>
        <v>#VALUE!</v>
      </c>
    </row>
    <row r="667" spans="1:52" ht="12.75" customHeight="1">
      <c r="A667">
        <v>664</v>
      </c>
      <c r="B667" s="29" t="s">
        <v>5788</v>
      </c>
      <c r="C667" s="104" t="s">
        <v>5022</v>
      </c>
      <c r="D667" s="29" t="s">
        <v>3880</v>
      </c>
      <c r="E667" s="29" t="s">
        <v>3880</v>
      </c>
      <c r="F667" s="335"/>
      <c r="G667" s="335"/>
      <c r="H667" s="335"/>
      <c r="I667" s="335"/>
      <c r="J667" s="335"/>
      <c r="K667" s="335"/>
      <c r="L667" s="335"/>
      <c r="M667" s="82" t="s">
        <v>3880</v>
      </c>
      <c r="N667" s="57" t="s">
        <v>3880</v>
      </c>
      <c r="O667" s="30" t="s">
        <v>3880</v>
      </c>
      <c r="P667" s="29" t="s">
        <v>3880</v>
      </c>
      <c r="Q667" s="29"/>
      <c r="R667" s="104" t="s">
        <v>5022</v>
      </c>
      <c r="S667" s="103" t="s">
        <v>5023</v>
      </c>
      <c r="T667" s="403">
        <v>-5200.6499999999996</v>
      </c>
      <c r="U667" s="403">
        <v>552.45000000000005</v>
      </c>
      <c r="V667" s="123" t="s">
        <v>3642</v>
      </c>
      <c r="W667" s="336"/>
      <c r="X667" s="123"/>
      <c r="Y667" s="337"/>
      <c r="Z667" s="87"/>
      <c r="AA667" s="88" t="s">
        <v>3880</v>
      </c>
      <c r="AB667" s="88"/>
      <c r="AC667" s="88"/>
      <c r="AD667" s="90"/>
      <c r="AE667" s="90"/>
      <c r="AF667" s="136"/>
      <c r="AG667" s="338"/>
      <c r="AH667" s="338"/>
      <c r="AI667" s="339"/>
      <c r="AJ667" s="339"/>
      <c r="AK667" s="91"/>
      <c r="AL667" s="92"/>
      <c r="AM667" s="93"/>
      <c r="AN667" s="340"/>
      <c r="AO667" s="341"/>
      <c r="AP667" s="336"/>
      <c r="AQ667" s="342"/>
      <c r="AR667" s="343"/>
      <c r="AS667" s="342"/>
      <c r="AT667" s="94"/>
      <c r="AU667" s="341"/>
      <c r="AV667" s="136"/>
      <c r="AW667" s="339"/>
      <c r="AY667" s="30" t="s">
        <v>3880</v>
      </c>
      <c r="AZ667" s="31" t="e">
        <f t="shared" si="10"/>
        <v>#VALUE!</v>
      </c>
    </row>
    <row r="668" spans="1:52" ht="12.75" customHeight="1">
      <c r="A668">
        <v>665</v>
      </c>
      <c r="B668" s="29" t="s">
        <v>5714</v>
      </c>
      <c r="C668" s="104" t="s">
        <v>5024</v>
      </c>
      <c r="D668" s="29" t="s">
        <v>3880</v>
      </c>
      <c r="E668" s="29" t="s">
        <v>3880</v>
      </c>
      <c r="F668" s="335"/>
      <c r="G668" s="335"/>
      <c r="H668" s="335"/>
      <c r="I668" s="335"/>
      <c r="J668" s="335"/>
      <c r="K668" s="335"/>
      <c r="L668" s="335"/>
      <c r="M668" s="82" t="s">
        <v>3880</v>
      </c>
      <c r="N668" s="57" t="s">
        <v>3880</v>
      </c>
      <c r="O668" s="30" t="s">
        <v>3880</v>
      </c>
      <c r="P668" s="29" t="s">
        <v>3880</v>
      </c>
      <c r="Q668" s="29"/>
      <c r="R668" s="104" t="s">
        <v>5024</v>
      </c>
      <c r="S668" s="103" t="s">
        <v>5025</v>
      </c>
      <c r="T668" s="403">
        <v>-6009.64</v>
      </c>
      <c r="U668" s="403">
        <v>-247.65</v>
      </c>
      <c r="V668" s="123" t="s">
        <v>3642</v>
      </c>
      <c r="W668" s="336"/>
      <c r="X668" s="123"/>
      <c r="Y668" s="337"/>
      <c r="Z668" s="87"/>
      <c r="AA668" s="88" t="s">
        <v>3880</v>
      </c>
      <c r="AB668" s="88"/>
      <c r="AC668" s="88"/>
      <c r="AD668" s="90"/>
      <c r="AE668" s="90"/>
      <c r="AF668" s="136"/>
      <c r="AG668" s="338"/>
      <c r="AH668" s="338"/>
      <c r="AI668" s="339"/>
      <c r="AJ668" s="339"/>
      <c r="AK668" s="91"/>
      <c r="AL668" s="92"/>
      <c r="AM668" s="93"/>
      <c r="AN668" s="340"/>
      <c r="AO668" s="341"/>
      <c r="AP668" s="336"/>
      <c r="AQ668" s="342"/>
      <c r="AR668" s="343"/>
      <c r="AS668" s="342"/>
      <c r="AT668" s="94"/>
      <c r="AU668" s="341"/>
      <c r="AV668" s="136"/>
      <c r="AW668" s="339"/>
      <c r="AY668" s="30" t="s">
        <v>3880</v>
      </c>
      <c r="AZ668" s="31" t="e">
        <f t="shared" si="10"/>
        <v>#VALUE!</v>
      </c>
    </row>
    <row r="669" spans="1:52" ht="12.75" customHeight="1">
      <c r="A669">
        <v>666</v>
      </c>
      <c r="B669" s="29" t="s">
        <v>5712</v>
      </c>
      <c r="C669" s="104" t="s">
        <v>5026</v>
      </c>
      <c r="D669" s="29" t="s">
        <v>3880</v>
      </c>
      <c r="E669" s="29" t="s">
        <v>3880</v>
      </c>
      <c r="F669" s="335"/>
      <c r="G669" s="335"/>
      <c r="H669" s="335"/>
      <c r="I669" s="335"/>
      <c r="J669" s="335"/>
      <c r="K669" s="335"/>
      <c r="L669" s="335"/>
      <c r="M669" s="82" t="s">
        <v>3880</v>
      </c>
      <c r="N669" s="57" t="s">
        <v>3880</v>
      </c>
      <c r="O669" s="30" t="s">
        <v>3880</v>
      </c>
      <c r="P669" s="29" t="s">
        <v>3880</v>
      </c>
      <c r="Q669" s="29"/>
      <c r="R669" s="104" t="s">
        <v>5026</v>
      </c>
      <c r="S669" s="103" t="s">
        <v>5027</v>
      </c>
      <c r="T669" s="403">
        <v>-6009.64</v>
      </c>
      <c r="U669" s="403">
        <v>742.95</v>
      </c>
      <c r="V669" s="123" t="s">
        <v>3642</v>
      </c>
      <c r="W669" s="336"/>
      <c r="X669" s="123"/>
      <c r="Y669" s="337"/>
      <c r="Z669" s="87"/>
      <c r="AA669" s="88" t="s">
        <v>3880</v>
      </c>
      <c r="AB669" s="88"/>
      <c r="AC669" s="88"/>
      <c r="AD669" s="90"/>
      <c r="AE669" s="90"/>
      <c r="AF669" s="136"/>
      <c r="AG669" s="338"/>
      <c r="AH669" s="338"/>
      <c r="AI669" s="339"/>
      <c r="AJ669" s="339"/>
      <c r="AK669" s="91"/>
      <c r="AL669" s="92"/>
      <c r="AM669" s="93"/>
      <c r="AN669" s="340"/>
      <c r="AO669" s="341"/>
      <c r="AP669" s="336"/>
      <c r="AQ669" s="342"/>
      <c r="AR669" s="343"/>
      <c r="AS669" s="342"/>
      <c r="AT669" s="94"/>
      <c r="AU669" s="341"/>
      <c r="AV669" s="136"/>
      <c r="AW669" s="339"/>
      <c r="AY669" s="30" t="s">
        <v>3880</v>
      </c>
      <c r="AZ669" s="31" t="e">
        <f t="shared" si="10"/>
        <v>#VALUE!</v>
      </c>
    </row>
    <row r="670" spans="1:52" ht="12.75" customHeight="1">
      <c r="A670">
        <v>667</v>
      </c>
      <c r="B670" s="29" t="s">
        <v>6065</v>
      </c>
      <c r="C670" s="104" t="s">
        <v>3501</v>
      </c>
      <c r="D670" s="29" t="s">
        <v>3880</v>
      </c>
      <c r="E670" s="29" t="s">
        <v>3880</v>
      </c>
      <c r="F670" s="335"/>
      <c r="G670" s="335"/>
      <c r="H670" s="335"/>
      <c r="I670" s="335"/>
      <c r="J670" s="335"/>
      <c r="K670" s="335"/>
      <c r="L670" s="335"/>
      <c r="M670" s="82" t="s">
        <v>3880</v>
      </c>
      <c r="N670" s="57" t="s">
        <v>3880</v>
      </c>
      <c r="O670" s="30" t="s">
        <v>3880</v>
      </c>
      <c r="P670" s="29" t="s">
        <v>3880</v>
      </c>
      <c r="Q670" s="29"/>
      <c r="R670" s="104" t="s">
        <v>3501</v>
      </c>
      <c r="S670" s="103" t="s">
        <v>5028</v>
      </c>
      <c r="T670" s="403">
        <v>5200.6499999999996</v>
      </c>
      <c r="U670" s="403">
        <v>-2647.95</v>
      </c>
      <c r="V670" s="123" t="s">
        <v>236</v>
      </c>
      <c r="W670" s="336"/>
      <c r="X670" s="123"/>
      <c r="Y670" s="337"/>
      <c r="Z670" s="87"/>
      <c r="AA670" s="88" t="s">
        <v>3880</v>
      </c>
      <c r="AB670" s="88"/>
      <c r="AC670" s="88"/>
      <c r="AD670" s="90"/>
      <c r="AE670" s="90"/>
      <c r="AF670" s="136"/>
      <c r="AG670" s="338"/>
      <c r="AH670" s="338"/>
      <c r="AI670" s="339"/>
      <c r="AJ670" s="339"/>
      <c r="AK670" s="91"/>
      <c r="AL670" s="92"/>
      <c r="AM670" s="93"/>
      <c r="AN670" s="340"/>
      <c r="AO670" s="341"/>
      <c r="AP670" s="336"/>
      <c r="AQ670" s="342"/>
      <c r="AR670" s="343"/>
      <c r="AS670" s="342"/>
      <c r="AT670" s="94"/>
      <c r="AU670" s="341"/>
      <c r="AV670" s="136"/>
      <c r="AW670" s="339"/>
      <c r="AY670" s="30" t="s">
        <v>3880</v>
      </c>
      <c r="AZ670" s="31" t="e">
        <f t="shared" si="10"/>
        <v>#VALUE!</v>
      </c>
    </row>
    <row r="671" spans="1:52" ht="12.75" customHeight="1">
      <c r="A671">
        <v>668</v>
      </c>
      <c r="B671" s="29" t="s">
        <v>5508</v>
      </c>
      <c r="C671" s="104" t="s">
        <v>3499</v>
      </c>
      <c r="D671" s="29" t="s">
        <v>3880</v>
      </c>
      <c r="E671" s="29" t="s">
        <v>3880</v>
      </c>
      <c r="F671" s="335"/>
      <c r="G671" s="335"/>
      <c r="H671" s="335"/>
      <c r="I671" s="335"/>
      <c r="J671" s="335"/>
      <c r="K671" s="335"/>
      <c r="L671" s="335"/>
      <c r="M671" s="82" t="s">
        <v>3880</v>
      </c>
      <c r="N671" s="57" t="s">
        <v>3880</v>
      </c>
      <c r="O671" s="30" t="s">
        <v>3880</v>
      </c>
      <c r="P671" s="29" t="s">
        <v>3880</v>
      </c>
      <c r="Q671" s="29"/>
      <c r="R671" s="104" t="s">
        <v>3499</v>
      </c>
      <c r="S671" s="103" t="s">
        <v>5029</v>
      </c>
      <c r="T671" s="403">
        <v>5200.6499999999996</v>
      </c>
      <c r="U671" s="403">
        <v>-3448.05</v>
      </c>
      <c r="V671" s="123" t="s">
        <v>230</v>
      </c>
      <c r="W671" s="336"/>
      <c r="X671" s="123"/>
      <c r="Y671" s="337"/>
      <c r="Z671" s="87"/>
      <c r="AA671" s="88" t="s">
        <v>3880</v>
      </c>
      <c r="AB671" s="88"/>
      <c r="AC671" s="88"/>
      <c r="AD671" s="90"/>
      <c r="AE671" s="90"/>
      <c r="AF671" s="136"/>
      <c r="AG671" s="338"/>
      <c r="AH671" s="338"/>
      <c r="AI671" s="339"/>
      <c r="AJ671" s="339"/>
      <c r="AK671" s="91"/>
      <c r="AL671" s="92"/>
      <c r="AM671" s="93"/>
      <c r="AN671" s="340"/>
      <c r="AO671" s="341"/>
      <c r="AP671" s="336"/>
      <c r="AQ671" s="342"/>
      <c r="AR671" s="343"/>
      <c r="AS671" s="342"/>
      <c r="AT671" s="94"/>
      <c r="AU671" s="341"/>
      <c r="AV671" s="136"/>
      <c r="AW671" s="339"/>
      <c r="AY671" s="30" t="s">
        <v>3880</v>
      </c>
      <c r="AZ671" s="31" t="e">
        <f t="shared" si="10"/>
        <v>#VALUE!</v>
      </c>
    </row>
    <row r="672" spans="1:52" ht="12.75" customHeight="1">
      <c r="A672">
        <v>669</v>
      </c>
      <c r="B672" s="29" t="s">
        <v>6064</v>
      </c>
      <c r="C672" s="104" t="s">
        <v>5030</v>
      </c>
      <c r="D672" s="29" t="s">
        <v>3880</v>
      </c>
      <c r="E672" s="29" t="s">
        <v>3880</v>
      </c>
      <c r="F672" s="335"/>
      <c r="G672" s="335"/>
      <c r="H672" s="335"/>
      <c r="I672" s="335"/>
      <c r="J672" s="335"/>
      <c r="K672" s="335"/>
      <c r="L672" s="335"/>
      <c r="M672" s="82" t="s">
        <v>3880</v>
      </c>
      <c r="N672" s="57" t="s">
        <v>3880</v>
      </c>
      <c r="O672" s="30" t="s">
        <v>3880</v>
      </c>
      <c r="P672" s="29" t="s">
        <v>3880</v>
      </c>
      <c r="Q672" s="29"/>
      <c r="R672" s="104" t="s">
        <v>5030</v>
      </c>
      <c r="S672" s="103" t="s">
        <v>5031</v>
      </c>
      <c r="T672" s="403">
        <v>6009.64</v>
      </c>
      <c r="U672" s="403">
        <v>-3219.45</v>
      </c>
      <c r="V672" s="123" t="s">
        <v>78</v>
      </c>
      <c r="W672" s="336"/>
      <c r="X672" s="123"/>
      <c r="Y672" s="337"/>
      <c r="Z672" s="87"/>
      <c r="AA672" s="88" t="s">
        <v>3880</v>
      </c>
      <c r="AB672" s="88"/>
      <c r="AC672" s="88"/>
      <c r="AD672" s="90"/>
      <c r="AE672" s="90"/>
      <c r="AF672" s="136"/>
      <c r="AG672" s="338"/>
      <c r="AH672" s="338"/>
      <c r="AI672" s="339"/>
      <c r="AJ672" s="339"/>
      <c r="AK672" s="91"/>
      <c r="AL672" s="92"/>
      <c r="AM672" s="93"/>
      <c r="AN672" s="340"/>
      <c r="AO672" s="341"/>
      <c r="AP672" s="336"/>
      <c r="AQ672" s="342"/>
      <c r="AR672" s="343"/>
      <c r="AS672" s="342"/>
      <c r="AT672" s="94"/>
      <c r="AU672" s="341"/>
      <c r="AV672" s="136"/>
      <c r="AW672" s="339"/>
      <c r="AY672" s="30" t="s">
        <v>3880</v>
      </c>
      <c r="AZ672" s="31" t="e">
        <f t="shared" si="10"/>
        <v>#VALUE!</v>
      </c>
    </row>
    <row r="673" spans="1:52" ht="12.75" customHeight="1">
      <c r="A673">
        <v>670</v>
      </c>
      <c r="B673" s="29" t="s">
        <v>5798</v>
      </c>
      <c r="C673" s="104" t="s">
        <v>76</v>
      </c>
      <c r="D673" s="29" t="s">
        <v>3880</v>
      </c>
      <c r="E673" s="29" t="s">
        <v>3880</v>
      </c>
      <c r="F673" s="335"/>
      <c r="G673" s="335"/>
      <c r="H673" s="335"/>
      <c r="I673" s="335"/>
      <c r="J673" s="335"/>
      <c r="K673" s="335"/>
      <c r="L673" s="335"/>
      <c r="M673" s="82" t="s">
        <v>3880</v>
      </c>
      <c r="N673" s="57" t="s">
        <v>3880</v>
      </c>
      <c r="O673" s="30" t="s">
        <v>3880</v>
      </c>
      <c r="P673" s="29" t="s">
        <v>3880</v>
      </c>
      <c r="Q673" s="29"/>
      <c r="R673" s="104" t="s">
        <v>76</v>
      </c>
      <c r="S673" s="103" t="s">
        <v>5032</v>
      </c>
      <c r="T673" s="403">
        <v>4400.55</v>
      </c>
      <c r="U673" s="403">
        <v>-247.65</v>
      </c>
      <c r="V673" s="123" t="s">
        <v>3649</v>
      </c>
      <c r="W673" s="336"/>
      <c r="X673" s="123"/>
      <c r="Y673" s="337"/>
      <c r="Z673" s="87"/>
      <c r="AA673" s="88" t="s">
        <v>3880</v>
      </c>
      <c r="AB673" s="88"/>
      <c r="AC673" s="88"/>
      <c r="AD673" s="90"/>
      <c r="AE673" s="90"/>
      <c r="AF673" s="136"/>
      <c r="AG673" s="338"/>
      <c r="AH673" s="338"/>
      <c r="AI673" s="339"/>
      <c r="AJ673" s="339"/>
      <c r="AK673" s="91"/>
      <c r="AL673" s="92"/>
      <c r="AM673" s="93"/>
      <c r="AN673" s="340"/>
      <c r="AO673" s="341"/>
      <c r="AP673" s="336"/>
      <c r="AQ673" s="342"/>
      <c r="AR673" s="343"/>
      <c r="AS673" s="342"/>
      <c r="AT673" s="94"/>
      <c r="AU673" s="341"/>
      <c r="AV673" s="136"/>
      <c r="AW673" s="339"/>
      <c r="AY673" s="30" t="s">
        <v>3880</v>
      </c>
      <c r="AZ673" s="31" t="e">
        <f t="shared" si="10"/>
        <v>#VALUE!</v>
      </c>
    </row>
    <row r="674" spans="1:52" ht="12.75" customHeight="1">
      <c r="A674">
        <v>671</v>
      </c>
      <c r="B674" s="29" t="s">
        <v>5726</v>
      </c>
      <c r="C674" s="134" t="s">
        <v>5033</v>
      </c>
      <c r="D674" s="29" t="s">
        <v>3880</v>
      </c>
      <c r="E674" s="29" t="s">
        <v>3880</v>
      </c>
      <c r="F674" s="335"/>
      <c r="G674" s="335"/>
      <c r="H674" s="335"/>
      <c r="I674" s="335"/>
      <c r="J674" s="335"/>
      <c r="K674" s="335"/>
      <c r="L674" s="335"/>
      <c r="M674" s="82" t="s">
        <v>3880</v>
      </c>
      <c r="N674" s="57" t="s">
        <v>3880</v>
      </c>
      <c r="O674" s="30" t="s">
        <v>3880</v>
      </c>
      <c r="P674" s="29" t="s">
        <v>3880</v>
      </c>
      <c r="Q674" s="29"/>
      <c r="R674" s="134" t="s">
        <v>5033</v>
      </c>
      <c r="S674" s="103" t="s">
        <v>5034</v>
      </c>
      <c r="T674" s="403">
        <v>4400.55</v>
      </c>
      <c r="U674" s="403">
        <v>4552.95</v>
      </c>
      <c r="V674" s="123" t="s">
        <v>62</v>
      </c>
      <c r="W674" s="336"/>
      <c r="X674" s="123"/>
      <c r="Y674" s="337"/>
      <c r="Z674" s="87"/>
      <c r="AA674" s="88" t="s">
        <v>3880</v>
      </c>
      <c r="AB674" s="88"/>
      <c r="AC674" s="88"/>
      <c r="AD674" s="90"/>
      <c r="AE674" s="90"/>
      <c r="AF674" s="136"/>
      <c r="AG674" s="338"/>
      <c r="AH674" s="338"/>
      <c r="AI674" s="339"/>
      <c r="AJ674" s="339"/>
      <c r="AK674" s="91"/>
      <c r="AL674" s="92"/>
      <c r="AM674" s="93"/>
      <c r="AN674" s="340"/>
      <c r="AO674" s="341"/>
      <c r="AP674" s="336"/>
      <c r="AQ674" s="342"/>
      <c r="AR674" s="343"/>
      <c r="AS674" s="342"/>
      <c r="AT674" s="94"/>
      <c r="AU674" s="341"/>
      <c r="AV674" s="136"/>
      <c r="AW674" s="339"/>
      <c r="AY674" s="30" t="s">
        <v>3880</v>
      </c>
      <c r="AZ674" s="31" t="e">
        <f t="shared" si="10"/>
        <v>#VALUE!</v>
      </c>
    </row>
    <row r="675" spans="1:52" ht="12.75" customHeight="1">
      <c r="A675">
        <v>672</v>
      </c>
      <c r="B675" s="29" t="s">
        <v>5726</v>
      </c>
      <c r="C675" s="134" t="s">
        <v>5035</v>
      </c>
      <c r="D675" s="29" t="s">
        <v>3880</v>
      </c>
      <c r="E675" s="29" t="s">
        <v>3880</v>
      </c>
      <c r="F675" s="335"/>
      <c r="G675" s="335"/>
      <c r="H675" s="335"/>
      <c r="I675" s="335"/>
      <c r="J675" s="335"/>
      <c r="K675" s="335"/>
      <c r="L675" s="335"/>
      <c r="M675" s="82" t="s">
        <v>3880</v>
      </c>
      <c r="N675" s="57" t="s">
        <v>3880</v>
      </c>
      <c r="O675" s="30" t="s">
        <v>3880</v>
      </c>
      <c r="P675" s="29" t="s">
        <v>3880</v>
      </c>
      <c r="Q675" s="29"/>
      <c r="R675" s="134" t="s">
        <v>5035</v>
      </c>
      <c r="S675" s="103" t="s">
        <v>5034</v>
      </c>
      <c r="T675" s="403">
        <v>3600.45</v>
      </c>
      <c r="U675" s="403">
        <v>4552.95</v>
      </c>
      <c r="V675" s="123" t="s">
        <v>62</v>
      </c>
      <c r="W675" s="336"/>
      <c r="X675" s="123"/>
      <c r="Y675" s="337"/>
      <c r="Z675" s="87"/>
      <c r="AA675" s="88" t="s">
        <v>3880</v>
      </c>
      <c r="AB675" s="88"/>
      <c r="AC675" s="88"/>
      <c r="AD675" s="90"/>
      <c r="AE675" s="90"/>
      <c r="AF675" s="136"/>
      <c r="AG675" s="338"/>
      <c r="AH675" s="338"/>
      <c r="AI675" s="339"/>
      <c r="AJ675" s="339"/>
      <c r="AK675" s="91"/>
      <c r="AL675" s="92"/>
      <c r="AM675" s="93"/>
      <c r="AN675" s="340"/>
      <c r="AO675" s="341"/>
      <c r="AP675" s="336"/>
      <c r="AQ675" s="342"/>
      <c r="AR675" s="343"/>
      <c r="AS675" s="342"/>
      <c r="AT675" s="94"/>
      <c r="AU675" s="341"/>
      <c r="AV675" s="136"/>
      <c r="AW675" s="339"/>
      <c r="AY675" s="30" t="s">
        <v>3880</v>
      </c>
      <c r="AZ675" s="31" t="e">
        <f t="shared" si="10"/>
        <v>#VALUE!</v>
      </c>
    </row>
    <row r="676" spans="1:52" ht="12.75" customHeight="1">
      <c r="A676">
        <v>673</v>
      </c>
      <c r="B676" s="29" t="s">
        <v>5799</v>
      </c>
      <c r="C676" s="134" t="s">
        <v>5036</v>
      </c>
      <c r="D676" s="29" t="s">
        <v>3880</v>
      </c>
      <c r="E676" s="29" t="s">
        <v>3880</v>
      </c>
      <c r="F676" s="335"/>
      <c r="G676" s="335"/>
      <c r="H676" s="335"/>
      <c r="I676" s="335"/>
      <c r="J676" s="335"/>
      <c r="K676" s="335"/>
      <c r="L676" s="335"/>
      <c r="M676" s="82" t="s">
        <v>3880</v>
      </c>
      <c r="N676" s="57" t="s">
        <v>3880</v>
      </c>
      <c r="O676" s="30" t="s">
        <v>3880</v>
      </c>
      <c r="P676" s="29" t="s">
        <v>3880</v>
      </c>
      <c r="Q676" s="29"/>
      <c r="R676" s="134" t="s">
        <v>5036</v>
      </c>
      <c r="S676" s="104" t="s">
        <v>5037</v>
      </c>
      <c r="T676" s="403">
        <v>2800.35</v>
      </c>
      <c r="U676" s="403">
        <v>4552.95</v>
      </c>
      <c r="V676" s="123" t="s">
        <v>5038</v>
      </c>
      <c r="W676" s="336"/>
      <c r="X676" s="123"/>
      <c r="Y676" s="337"/>
      <c r="Z676" s="87"/>
      <c r="AA676" s="88" t="s">
        <v>3880</v>
      </c>
      <c r="AB676" s="88"/>
      <c r="AC676" s="88"/>
      <c r="AD676" s="90"/>
      <c r="AE676" s="90"/>
      <c r="AF676" s="136"/>
      <c r="AG676" s="338"/>
      <c r="AH676" s="338"/>
      <c r="AI676" s="339"/>
      <c r="AJ676" s="339"/>
      <c r="AK676" s="91"/>
      <c r="AL676" s="92"/>
      <c r="AM676" s="93"/>
      <c r="AN676" s="340"/>
      <c r="AO676" s="341"/>
      <c r="AP676" s="336"/>
      <c r="AQ676" s="342"/>
      <c r="AR676" s="343"/>
      <c r="AS676" s="342"/>
      <c r="AT676" s="94"/>
      <c r="AU676" s="341"/>
      <c r="AV676" s="136"/>
      <c r="AW676" s="339"/>
      <c r="AY676" s="30" t="s">
        <v>3880</v>
      </c>
      <c r="AZ676" s="31" t="e">
        <f t="shared" si="10"/>
        <v>#VALUE!</v>
      </c>
    </row>
    <row r="677" spans="1:52" ht="12.75" customHeight="1">
      <c r="A677">
        <v>674</v>
      </c>
      <c r="B677" s="29" t="s">
        <v>5799</v>
      </c>
      <c r="C677" s="134" t="s">
        <v>5039</v>
      </c>
      <c r="D677" s="29" t="s">
        <v>3880</v>
      </c>
      <c r="E677" s="29" t="s">
        <v>3880</v>
      </c>
      <c r="F677" s="335"/>
      <c r="G677" s="335"/>
      <c r="H677" s="335"/>
      <c r="I677" s="335"/>
      <c r="J677" s="335"/>
      <c r="K677" s="335"/>
      <c r="L677" s="335"/>
      <c r="M677" s="82" t="s">
        <v>3880</v>
      </c>
      <c r="N677" s="57" t="s">
        <v>3880</v>
      </c>
      <c r="O677" s="30" t="s">
        <v>3880</v>
      </c>
      <c r="P677" s="29" t="s">
        <v>3880</v>
      </c>
      <c r="Q677" s="29"/>
      <c r="R677" s="134" t="s">
        <v>5039</v>
      </c>
      <c r="S677" s="104" t="s">
        <v>5037</v>
      </c>
      <c r="T677" s="403">
        <v>2000.25</v>
      </c>
      <c r="U677" s="403">
        <v>4552.95</v>
      </c>
      <c r="V677" s="123" t="s">
        <v>5038</v>
      </c>
      <c r="W677" s="336"/>
      <c r="X677" s="123"/>
      <c r="Y677" s="337"/>
      <c r="Z677" s="87"/>
      <c r="AA677" s="88" t="s">
        <v>3880</v>
      </c>
      <c r="AB677" s="88"/>
      <c r="AC677" s="88"/>
      <c r="AD677" s="90"/>
      <c r="AE677" s="90"/>
      <c r="AF677" s="136"/>
      <c r="AG677" s="338"/>
      <c r="AH677" s="338"/>
      <c r="AI677" s="339"/>
      <c r="AJ677" s="339"/>
      <c r="AK677" s="91"/>
      <c r="AL677" s="92"/>
      <c r="AM677" s="93"/>
      <c r="AN677" s="340"/>
      <c r="AO677" s="341"/>
      <c r="AP677" s="336"/>
      <c r="AQ677" s="342"/>
      <c r="AR677" s="343"/>
      <c r="AS677" s="342"/>
      <c r="AT677" s="94"/>
      <c r="AU677" s="341"/>
      <c r="AV677" s="136"/>
      <c r="AW677" s="339"/>
      <c r="AY677" s="30" t="s">
        <v>3880</v>
      </c>
      <c r="AZ677" s="31" t="e">
        <f t="shared" si="10"/>
        <v>#VALUE!</v>
      </c>
    </row>
    <row r="678" spans="1:52" ht="12.75" customHeight="1">
      <c r="A678">
        <v>675</v>
      </c>
      <c r="B678" s="29" t="s">
        <v>5799</v>
      </c>
      <c r="C678" s="134" t="s">
        <v>5040</v>
      </c>
      <c r="D678" s="29" t="s">
        <v>3880</v>
      </c>
      <c r="E678" s="29" t="s">
        <v>3880</v>
      </c>
      <c r="F678" s="335"/>
      <c r="G678" s="335"/>
      <c r="H678" s="335"/>
      <c r="I678" s="335"/>
      <c r="J678" s="335"/>
      <c r="K678" s="335"/>
      <c r="L678" s="335"/>
      <c r="M678" s="82" t="s">
        <v>3880</v>
      </c>
      <c r="N678" s="57" t="s">
        <v>3880</v>
      </c>
      <c r="O678" s="30" t="s">
        <v>3880</v>
      </c>
      <c r="P678" s="29" t="s">
        <v>3880</v>
      </c>
      <c r="Q678" s="29"/>
      <c r="R678" s="134" t="s">
        <v>5040</v>
      </c>
      <c r="S678" s="104" t="s">
        <v>5037</v>
      </c>
      <c r="T678" s="403">
        <v>1200.1500000000001</v>
      </c>
      <c r="U678" s="403">
        <v>4552.95</v>
      </c>
      <c r="V678" s="123" t="s">
        <v>5038</v>
      </c>
      <c r="W678" s="336"/>
      <c r="X678" s="123"/>
      <c r="Y678" s="337"/>
      <c r="Z678" s="87"/>
      <c r="AA678" s="88" t="s">
        <v>3880</v>
      </c>
      <c r="AB678" s="88"/>
      <c r="AC678" s="88"/>
      <c r="AD678" s="90"/>
      <c r="AE678" s="90"/>
      <c r="AF678" s="136"/>
      <c r="AG678" s="338"/>
      <c r="AH678" s="338"/>
      <c r="AI678" s="339"/>
      <c r="AJ678" s="339"/>
      <c r="AK678" s="91"/>
      <c r="AL678" s="92"/>
      <c r="AM678" s="93"/>
      <c r="AN678" s="340"/>
      <c r="AO678" s="341"/>
      <c r="AP678" s="336"/>
      <c r="AQ678" s="342"/>
      <c r="AR678" s="343"/>
      <c r="AS678" s="342"/>
      <c r="AT678" s="94"/>
      <c r="AU678" s="341"/>
      <c r="AV678" s="136"/>
      <c r="AW678" s="339"/>
      <c r="AY678" s="30" t="s">
        <v>3880</v>
      </c>
      <c r="AZ678" s="31" t="e">
        <f t="shared" si="10"/>
        <v>#VALUE!</v>
      </c>
    </row>
    <row r="679" spans="1:52" ht="12.75" customHeight="1">
      <c r="A679">
        <v>676</v>
      </c>
      <c r="B679" s="29" t="s">
        <v>5799</v>
      </c>
      <c r="C679" s="134" t="s">
        <v>5041</v>
      </c>
      <c r="D679" s="29" t="s">
        <v>3880</v>
      </c>
      <c r="E679" s="29" t="s">
        <v>3880</v>
      </c>
      <c r="F679" s="335"/>
      <c r="G679" s="335"/>
      <c r="H679" s="335"/>
      <c r="I679" s="335"/>
      <c r="J679" s="335"/>
      <c r="K679" s="335"/>
      <c r="L679" s="335"/>
      <c r="M679" s="82" t="s">
        <v>3880</v>
      </c>
      <c r="N679" s="57" t="s">
        <v>3880</v>
      </c>
      <c r="O679" s="30" t="s">
        <v>3880</v>
      </c>
      <c r="P679" s="29" t="s">
        <v>3880</v>
      </c>
      <c r="Q679" s="29"/>
      <c r="R679" s="134" t="s">
        <v>5041</v>
      </c>
      <c r="S679" s="104" t="s">
        <v>5037</v>
      </c>
      <c r="T679" s="403">
        <v>400.05</v>
      </c>
      <c r="U679" s="403">
        <v>4552.95</v>
      </c>
      <c r="V679" s="123" t="s">
        <v>5038</v>
      </c>
      <c r="W679" s="336"/>
      <c r="X679" s="123"/>
      <c r="Y679" s="337"/>
      <c r="Z679" s="87"/>
      <c r="AA679" s="88" t="s">
        <v>3880</v>
      </c>
      <c r="AB679" s="88"/>
      <c r="AC679" s="88"/>
      <c r="AD679" s="90"/>
      <c r="AE679" s="90"/>
      <c r="AF679" s="136"/>
      <c r="AG679" s="338"/>
      <c r="AH679" s="338"/>
      <c r="AI679" s="339"/>
      <c r="AJ679" s="339"/>
      <c r="AK679" s="91"/>
      <c r="AL679" s="92"/>
      <c r="AM679" s="93"/>
      <c r="AN679" s="340"/>
      <c r="AO679" s="341"/>
      <c r="AP679" s="336"/>
      <c r="AQ679" s="342"/>
      <c r="AR679" s="343"/>
      <c r="AS679" s="342"/>
      <c r="AT679" s="94"/>
      <c r="AU679" s="341"/>
      <c r="AV679" s="136"/>
      <c r="AW679" s="339"/>
      <c r="AY679" s="30" t="s">
        <v>3880</v>
      </c>
      <c r="AZ679" s="31" t="e">
        <f t="shared" si="10"/>
        <v>#VALUE!</v>
      </c>
    </row>
    <row r="680" spans="1:52" ht="12.75" customHeight="1">
      <c r="A680">
        <v>677</v>
      </c>
      <c r="B680" s="29" t="s">
        <v>5799</v>
      </c>
      <c r="C680" s="134" t="s">
        <v>5042</v>
      </c>
      <c r="D680" s="29" t="s">
        <v>3880</v>
      </c>
      <c r="E680" s="29" t="s">
        <v>3880</v>
      </c>
      <c r="F680" s="335"/>
      <c r="G680" s="335"/>
      <c r="H680" s="335"/>
      <c r="I680" s="335"/>
      <c r="J680" s="335"/>
      <c r="K680" s="335"/>
      <c r="L680" s="335"/>
      <c r="M680" s="82" t="s">
        <v>3880</v>
      </c>
      <c r="N680" s="57" t="s">
        <v>3880</v>
      </c>
      <c r="O680" s="30" t="s">
        <v>3880</v>
      </c>
      <c r="P680" s="29" t="s">
        <v>3880</v>
      </c>
      <c r="Q680" s="29"/>
      <c r="R680" s="134" t="s">
        <v>5042</v>
      </c>
      <c r="S680" s="104" t="s">
        <v>5037</v>
      </c>
      <c r="T680" s="403">
        <v>-400.05</v>
      </c>
      <c r="U680" s="403">
        <v>4552.95</v>
      </c>
      <c r="V680" s="123" t="s">
        <v>5038</v>
      </c>
      <c r="W680" s="336"/>
      <c r="X680" s="123"/>
      <c r="Y680" s="337"/>
      <c r="Z680" s="87"/>
      <c r="AA680" s="88" t="s">
        <v>3880</v>
      </c>
      <c r="AB680" s="88"/>
      <c r="AC680" s="88"/>
      <c r="AD680" s="90"/>
      <c r="AE680" s="90"/>
      <c r="AF680" s="136"/>
      <c r="AG680" s="338"/>
      <c r="AH680" s="338"/>
      <c r="AI680" s="339"/>
      <c r="AJ680" s="339"/>
      <c r="AK680" s="91"/>
      <c r="AL680" s="92"/>
      <c r="AM680" s="93"/>
      <c r="AN680" s="340"/>
      <c r="AO680" s="341"/>
      <c r="AP680" s="336"/>
      <c r="AQ680" s="342"/>
      <c r="AR680" s="343"/>
      <c r="AS680" s="342"/>
      <c r="AT680" s="94"/>
      <c r="AU680" s="341"/>
      <c r="AV680" s="136"/>
      <c r="AW680" s="339"/>
      <c r="AY680" s="30" t="s">
        <v>3880</v>
      </c>
      <c r="AZ680" s="31" t="e">
        <f t="shared" si="10"/>
        <v>#VALUE!</v>
      </c>
    </row>
    <row r="681" spans="1:52" ht="12.75" customHeight="1">
      <c r="A681">
        <v>678</v>
      </c>
      <c r="B681" s="29" t="s">
        <v>5799</v>
      </c>
      <c r="C681" s="134" t="s">
        <v>5043</v>
      </c>
      <c r="D681" s="29" t="s">
        <v>3880</v>
      </c>
      <c r="E681" s="29" t="s">
        <v>3880</v>
      </c>
      <c r="F681" s="335"/>
      <c r="G681" s="335"/>
      <c r="H681" s="335"/>
      <c r="I681" s="335"/>
      <c r="J681" s="335"/>
      <c r="K681" s="335"/>
      <c r="L681" s="335"/>
      <c r="M681" s="82" t="s">
        <v>3880</v>
      </c>
      <c r="N681" s="57" t="s">
        <v>3880</v>
      </c>
      <c r="O681" s="30" t="s">
        <v>3880</v>
      </c>
      <c r="P681" s="29" t="s">
        <v>3880</v>
      </c>
      <c r="Q681" s="29"/>
      <c r="R681" s="134" t="s">
        <v>5043</v>
      </c>
      <c r="S681" s="104" t="s">
        <v>5037</v>
      </c>
      <c r="T681" s="403">
        <v>1717.04</v>
      </c>
      <c r="U681" s="403">
        <v>5200.6499999999996</v>
      </c>
      <c r="V681" s="123" t="s">
        <v>5038</v>
      </c>
      <c r="W681" s="336"/>
      <c r="X681" s="123"/>
      <c r="Y681" s="337"/>
      <c r="Z681" s="87"/>
      <c r="AA681" s="88" t="s">
        <v>3880</v>
      </c>
      <c r="AB681" s="88"/>
      <c r="AC681" s="88"/>
      <c r="AD681" s="90"/>
      <c r="AE681" s="90"/>
      <c r="AF681" s="136"/>
      <c r="AG681" s="338"/>
      <c r="AH681" s="338"/>
      <c r="AI681" s="339"/>
      <c r="AJ681" s="339"/>
      <c r="AK681" s="91"/>
      <c r="AL681" s="92"/>
      <c r="AM681" s="93"/>
      <c r="AN681" s="340"/>
      <c r="AO681" s="341"/>
      <c r="AP681" s="336"/>
      <c r="AQ681" s="342"/>
      <c r="AR681" s="343"/>
      <c r="AS681" s="342"/>
      <c r="AT681" s="94"/>
      <c r="AU681" s="341"/>
      <c r="AV681" s="136"/>
      <c r="AW681" s="339"/>
      <c r="AY681" s="30" t="s">
        <v>3880</v>
      </c>
      <c r="AZ681" s="31" t="e">
        <f t="shared" si="10"/>
        <v>#VALUE!</v>
      </c>
    </row>
    <row r="682" spans="1:52" ht="12.75" customHeight="1">
      <c r="A682">
        <v>679</v>
      </c>
      <c r="B682" s="29" t="s">
        <v>5799</v>
      </c>
      <c r="C682" s="134" t="s">
        <v>5044</v>
      </c>
      <c r="D682" s="29" t="s">
        <v>3880</v>
      </c>
      <c r="E682" s="29" t="s">
        <v>3880</v>
      </c>
      <c r="F682" s="335"/>
      <c r="G682" s="335"/>
      <c r="H682" s="335"/>
      <c r="I682" s="335"/>
      <c r="J682" s="335"/>
      <c r="K682" s="335"/>
      <c r="L682" s="335"/>
      <c r="M682" s="82" t="s">
        <v>3880</v>
      </c>
      <c r="N682" s="57" t="s">
        <v>3880</v>
      </c>
      <c r="O682" s="30" t="s">
        <v>3880</v>
      </c>
      <c r="P682" s="29" t="s">
        <v>3880</v>
      </c>
      <c r="Q682" s="29"/>
      <c r="R682" s="134" t="s">
        <v>5044</v>
      </c>
      <c r="S682" s="104" t="s">
        <v>5037</v>
      </c>
      <c r="T682" s="403">
        <v>0</v>
      </c>
      <c r="U682" s="403">
        <v>5200.6499999999996</v>
      </c>
      <c r="V682" s="123" t="s">
        <v>5038</v>
      </c>
      <c r="W682" s="336"/>
      <c r="X682" s="123"/>
      <c r="Y682" s="337"/>
      <c r="Z682" s="87"/>
      <c r="AA682" s="88" t="s">
        <v>3880</v>
      </c>
      <c r="AB682" s="88"/>
      <c r="AC682" s="88"/>
      <c r="AD682" s="90"/>
      <c r="AE682" s="90"/>
      <c r="AF682" s="136"/>
      <c r="AG682" s="338"/>
      <c r="AH682" s="338"/>
      <c r="AI682" s="339"/>
      <c r="AJ682" s="339"/>
      <c r="AK682" s="91"/>
      <c r="AL682" s="92"/>
      <c r="AM682" s="93"/>
      <c r="AN682" s="340"/>
      <c r="AO682" s="341"/>
      <c r="AP682" s="336"/>
      <c r="AQ682" s="342"/>
      <c r="AR682" s="343"/>
      <c r="AS682" s="342"/>
      <c r="AT682" s="94"/>
      <c r="AU682" s="341"/>
      <c r="AV682" s="136"/>
      <c r="AW682" s="339"/>
      <c r="AY682" s="30" t="s">
        <v>3880</v>
      </c>
      <c r="AZ682" s="31" t="e">
        <f t="shared" si="10"/>
        <v>#VALUE!</v>
      </c>
    </row>
    <row r="683" spans="1:52" ht="12.75" customHeight="1">
      <c r="A683">
        <v>680</v>
      </c>
      <c r="B683" s="29" t="s">
        <v>5722</v>
      </c>
      <c r="C683" s="134" t="s">
        <v>5045</v>
      </c>
      <c r="D683" s="29" t="s">
        <v>3880</v>
      </c>
      <c r="E683" s="29" t="s">
        <v>3880</v>
      </c>
      <c r="F683" s="335"/>
      <c r="G683" s="335"/>
      <c r="H683" s="335"/>
      <c r="I683" s="335"/>
      <c r="J683" s="335"/>
      <c r="K683" s="335"/>
      <c r="L683" s="335"/>
      <c r="M683" s="82" t="s">
        <v>3880</v>
      </c>
      <c r="N683" s="57" t="s">
        <v>3880</v>
      </c>
      <c r="O683" s="30" t="s">
        <v>3880</v>
      </c>
      <c r="P683" s="29" t="s">
        <v>3880</v>
      </c>
      <c r="Q683" s="29"/>
      <c r="R683" s="134" t="s">
        <v>5045</v>
      </c>
      <c r="S683" s="103" t="s">
        <v>5046</v>
      </c>
      <c r="T683" s="403">
        <v>-1200.1500000000001</v>
      </c>
      <c r="U683" s="403">
        <v>4552.95</v>
      </c>
      <c r="V683" s="123" t="s">
        <v>3643</v>
      </c>
      <c r="W683" s="336"/>
      <c r="X683" s="123"/>
      <c r="Y683" s="337"/>
      <c r="Z683" s="87"/>
      <c r="AA683" s="88" t="s">
        <v>3880</v>
      </c>
      <c r="AB683" s="88"/>
      <c r="AC683" s="88"/>
      <c r="AD683" s="90"/>
      <c r="AE683" s="90"/>
      <c r="AF683" s="136"/>
      <c r="AG683" s="338"/>
      <c r="AH683" s="338"/>
      <c r="AI683" s="339"/>
      <c r="AJ683" s="339"/>
      <c r="AK683" s="91"/>
      <c r="AL683" s="92"/>
      <c r="AM683" s="93"/>
      <c r="AN683" s="340"/>
      <c r="AO683" s="341"/>
      <c r="AP683" s="336"/>
      <c r="AQ683" s="342"/>
      <c r="AR683" s="343"/>
      <c r="AS683" s="342"/>
      <c r="AT683" s="94"/>
      <c r="AU683" s="341"/>
      <c r="AV683" s="136"/>
      <c r="AW683" s="339"/>
      <c r="AY683" s="30" t="s">
        <v>3880</v>
      </c>
      <c r="AZ683" s="31" t="e">
        <f t="shared" si="10"/>
        <v>#VALUE!</v>
      </c>
    </row>
    <row r="684" spans="1:52" ht="12.75" customHeight="1">
      <c r="A684">
        <v>681</v>
      </c>
      <c r="B684" s="29" t="s">
        <v>5722</v>
      </c>
      <c r="C684" s="134" t="s">
        <v>5047</v>
      </c>
      <c r="D684" s="29" t="s">
        <v>3880</v>
      </c>
      <c r="E684" s="29" t="s">
        <v>3880</v>
      </c>
      <c r="F684" s="335"/>
      <c r="G684" s="335"/>
      <c r="H684" s="335"/>
      <c r="I684" s="335"/>
      <c r="J684" s="335"/>
      <c r="K684" s="335"/>
      <c r="L684" s="335"/>
      <c r="M684" s="82" t="s">
        <v>3880</v>
      </c>
      <c r="N684" s="57" t="s">
        <v>3880</v>
      </c>
      <c r="O684" s="30" t="s">
        <v>3880</v>
      </c>
      <c r="P684" s="29" t="s">
        <v>3880</v>
      </c>
      <c r="Q684" s="29"/>
      <c r="R684" s="134" t="s">
        <v>5047</v>
      </c>
      <c r="S684" s="103" t="s">
        <v>5046</v>
      </c>
      <c r="T684" s="403">
        <v>-2000.25</v>
      </c>
      <c r="U684" s="403">
        <v>4552.95</v>
      </c>
      <c r="V684" s="123" t="s">
        <v>3643</v>
      </c>
      <c r="W684" s="336"/>
      <c r="X684" s="123"/>
      <c r="Y684" s="337"/>
      <c r="Z684" s="87"/>
      <c r="AA684" s="88" t="s">
        <v>3880</v>
      </c>
      <c r="AB684" s="88"/>
      <c r="AC684" s="88"/>
      <c r="AD684" s="90"/>
      <c r="AE684" s="90"/>
      <c r="AF684" s="136"/>
      <c r="AG684" s="338"/>
      <c r="AH684" s="338"/>
      <c r="AI684" s="339"/>
      <c r="AJ684" s="339"/>
      <c r="AK684" s="91"/>
      <c r="AL684" s="92"/>
      <c r="AM684" s="93"/>
      <c r="AN684" s="340"/>
      <c r="AO684" s="341"/>
      <c r="AP684" s="336"/>
      <c r="AQ684" s="342"/>
      <c r="AR684" s="343"/>
      <c r="AS684" s="342"/>
      <c r="AT684" s="94"/>
      <c r="AU684" s="341"/>
      <c r="AV684" s="136"/>
      <c r="AW684" s="339"/>
      <c r="AY684" s="30" t="s">
        <v>3880</v>
      </c>
      <c r="AZ684" s="31" t="e">
        <f t="shared" si="10"/>
        <v>#VALUE!</v>
      </c>
    </row>
    <row r="685" spans="1:52" ht="12.75" customHeight="1">
      <c r="A685">
        <v>682</v>
      </c>
      <c r="B685" s="29" t="s">
        <v>5722</v>
      </c>
      <c r="C685" s="134" t="s">
        <v>5048</v>
      </c>
      <c r="D685" s="29" t="s">
        <v>3880</v>
      </c>
      <c r="E685" s="29" t="s">
        <v>3880</v>
      </c>
      <c r="F685" s="335"/>
      <c r="G685" s="335"/>
      <c r="H685" s="335"/>
      <c r="I685" s="335"/>
      <c r="J685" s="335"/>
      <c r="K685" s="335"/>
      <c r="L685" s="335"/>
      <c r="M685" s="82" t="s">
        <v>3880</v>
      </c>
      <c r="N685" s="57" t="s">
        <v>3880</v>
      </c>
      <c r="O685" s="30" t="s">
        <v>3880</v>
      </c>
      <c r="P685" s="29" t="s">
        <v>3880</v>
      </c>
      <c r="Q685" s="29"/>
      <c r="R685" s="134" t="s">
        <v>5048</v>
      </c>
      <c r="S685" s="103" t="s">
        <v>5046</v>
      </c>
      <c r="T685" s="403">
        <v>-1717.04</v>
      </c>
      <c r="U685" s="403">
        <v>5200.6499999999996</v>
      </c>
      <c r="V685" s="123" t="s">
        <v>3643</v>
      </c>
      <c r="W685" s="336"/>
      <c r="X685" s="123"/>
      <c r="Y685" s="337"/>
      <c r="Z685" s="87"/>
      <c r="AA685" s="88" t="s">
        <v>3880</v>
      </c>
      <c r="AB685" s="88"/>
      <c r="AC685" s="88"/>
      <c r="AD685" s="90"/>
      <c r="AE685" s="90"/>
      <c r="AF685" s="136"/>
      <c r="AG685" s="338"/>
      <c r="AH685" s="338"/>
      <c r="AI685" s="339"/>
      <c r="AJ685" s="339"/>
      <c r="AK685" s="91"/>
      <c r="AL685" s="92"/>
      <c r="AM685" s="93"/>
      <c r="AN685" s="340"/>
      <c r="AO685" s="341"/>
      <c r="AP685" s="336"/>
      <c r="AQ685" s="342"/>
      <c r="AR685" s="343"/>
      <c r="AS685" s="342"/>
      <c r="AT685" s="94"/>
      <c r="AU685" s="341"/>
      <c r="AV685" s="136"/>
      <c r="AW685" s="339"/>
      <c r="AY685" s="30" t="s">
        <v>3880</v>
      </c>
      <c r="AZ685" s="31" t="e">
        <f t="shared" si="10"/>
        <v>#VALUE!</v>
      </c>
    </row>
    <row r="686" spans="1:52" ht="12.75" customHeight="1">
      <c r="A686">
        <v>683</v>
      </c>
      <c r="B686" s="29" t="s">
        <v>5722</v>
      </c>
      <c r="C686" s="134" t="s">
        <v>5049</v>
      </c>
      <c r="D686" s="29" t="s">
        <v>3880</v>
      </c>
      <c r="E686" s="29" t="s">
        <v>3880</v>
      </c>
      <c r="F686" s="335"/>
      <c r="G686" s="335"/>
      <c r="H686" s="335"/>
      <c r="I686" s="335"/>
      <c r="J686" s="335"/>
      <c r="K686" s="335"/>
      <c r="L686" s="335"/>
      <c r="M686" s="82" t="s">
        <v>3880</v>
      </c>
      <c r="N686" s="57" t="s">
        <v>3880</v>
      </c>
      <c r="O686" s="30" t="s">
        <v>3880</v>
      </c>
      <c r="P686" s="29" t="s">
        <v>3880</v>
      </c>
      <c r="Q686" s="29"/>
      <c r="R686" s="134" t="s">
        <v>5049</v>
      </c>
      <c r="S686" s="103" t="s">
        <v>5046</v>
      </c>
      <c r="T686" s="403">
        <v>-858.52</v>
      </c>
      <c r="U686" s="403">
        <v>5695.95</v>
      </c>
      <c r="V686" s="123" t="s">
        <v>3643</v>
      </c>
      <c r="W686" s="336"/>
      <c r="X686" s="123"/>
      <c r="Y686" s="337"/>
      <c r="Z686" s="87"/>
      <c r="AA686" s="88" t="s">
        <v>3880</v>
      </c>
      <c r="AB686" s="88"/>
      <c r="AC686" s="88"/>
      <c r="AD686" s="90"/>
      <c r="AE686" s="90"/>
      <c r="AF686" s="136"/>
      <c r="AG686" s="338"/>
      <c r="AH686" s="338"/>
      <c r="AI686" s="339"/>
      <c r="AJ686" s="339"/>
      <c r="AK686" s="91"/>
      <c r="AL686" s="92"/>
      <c r="AM686" s="93"/>
      <c r="AN686" s="340"/>
      <c r="AO686" s="341"/>
      <c r="AP686" s="336"/>
      <c r="AQ686" s="342"/>
      <c r="AR686" s="343"/>
      <c r="AS686" s="342"/>
      <c r="AT686" s="94"/>
      <c r="AU686" s="341"/>
      <c r="AV686" s="136"/>
      <c r="AW686" s="339"/>
      <c r="AY686" s="30" t="s">
        <v>3880</v>
      </c>
      <c r="AZ686" s="31" t="e">
        <f t="shared" si="10"/>
        <v>#VALUE!</v>
      </c>
    </row>
    <row r="687" spans="1:52" ht="12.75" customHeight="1">
      <c r="A687">
        <v>684</v>
      </c>
      <c r="B687" s="29" t="s">
        <v>8499</v>
      </c>
      <c r="C687" s="104" t="s">
        <v>49</v>
      </c>
      <c r="D687" s="29" t="s">
        <v>1330</v>
      </c>
      <c r="E687" s="29" t="s">
        <v>2495</v>
      </c>
      <c r="F687" s="335" t="s">
        <v>5933</v>
      </c>
      <c r="G687" s="344" t="s">
        <v>5932</v>
      </c>
      <c r="H687" s="344"/>
      <c r="I687" s="344"/>
      <c r="J687" s="344"/>
      <c r="K687" s="344"/>
      <c r="L687" s="335"/>
      <c r="M687" s="82">
        <v>2016.169291338583</v>
      </c>
      <c r="N687" s="57">
        <v>35.811023622047244</v>
      </c>
      <c r="O687" s="30">
        <v>2051.98031496063</v>
      </c>
      <c r="P687" s="29" t="s">
        <v>3457</v>
      </c>
      <c r="Q687" s="29"/>
      <c r="R687" s="104" t="s">
        <v>49</v>
      </c>
      <c r="S687" s="103" t="s">
        <v>5050</v>
      </c>
      <c r="T687" s="403">
        <v>4400.55</v>
      </c>
      <c r="U687" s="403">
        <v>1352.55</v>
      </c>
      <c r="V687" s="123" t="s">
        <v>225</v>
      </c>
      <c r="W687" s="336"/>
      <c r="X687" s="123"/>
      <c r="Y687" s="337"/>
      <c r="Z687" s="87">
        <v>1</v>
      </c>
      <c r="AA687" s="88" t="s">
        <v>3880</v>
      </c>
      <c r="AB687" s="88"/>
      <c r="AC687" s="88"/>
      <c r="AD687" s="90"/>
      <c r="AE687" s="90"/>
      <c r="AF687" s="136"/>
      <c r="AG687" s="338"/>
      <c r="AH687" s="338"/>
      <c r="AI687" s="339"/>
      <c r="AJ687" s="339"/>
      <c r="AK687" s="91"/>
      <c r="AL687" s="92"/>
      <c r="AM687" s="93"/>
      <c r="AN687" s="340"/>
      <c r="AO687" s="341"/>
      <c r="AP687" s="336"/>
      <c r="AQ687" s="342"/>
      <c r="AR687" s="343"/>
      <c r="AS687" s="342"/>
      <c r="AT687" s="94"/>
      <c r="AU687" s="341"/>
      <c r="AV687" s="136"/>
      <c r="AW687" s="339"/>
      <c r="AY687" s="30">
        <v>2051.98031496063</v>
      </c>
      <c r="AZ687" s="31">
        <f t="shared" si="10"/>
        <v>0</v>
      </c>
    </row>
    <row r="688" spans="1:52" ht="12.75" customHeight="1">
      <c r="A688">
        <v>685</v>
      </c>
      <c r="B688" s="29" t="s">
        <v>8494</v>
      </c>
      <c r="C688" s="104" t="s">
        <v>45</v>
      </c>
      <c r="D688" s="29" t="s">
        <v>1371</v>
      </c>
      <c r="E688" s="29" t="s">
        <v>2454</v>
      </c>
      <c r="F688" s="335" t="s">
        <v>5935</v>
      </c>
      <c r="G688" s="344" t="s">
        <v>5934</v>
      </c>
      <c r="H688" s="344"/>
      <c r="I688" s="344"/>
      <c r="J688" s="344"/>
      <c r="K688" s="344"/>
      <c r="L688" s="335"/>
      <c r="M688" s="82">
        <v>2576.2637795275591</v>
      </c>
      <c r="N688" s="57">
        <v>35.811023622047244</v>
      </c>
      <c r="O688" s="30">
        <v>2612.0748031496064</v>
      </c>
      <c r="P688" s="29" t="s">
        <v>3457</v>
      </c>
      <c r="Q688" s="29"/>
      <c r="R688" s="104" t="s">
        <v>45</v>
      </c>
      <c r="S688" s="103" t="s">
        <v>5051</v>
      </c>
      <c r="T688" s="403">
        <v>4400.55</v>
      </c>
      <c r="U688" s="403">
        <v>2152.65</v>
      </c>
      <c r="V688" s="123" t="s">
        <v>226</v>
      </c>
      <c r="W688" s="336"/>
      <c r="X688" s="123"/>
      <c r="Y688" s="337"/>
      <c r="Z688" s="87">
        <v>1</v>
      </c>
      <c r="AA688" s="88" t="s">
        <v>3880</v>
      </c>
      <c r="AB688" s="88"/>
      <c r="AC688" s="88"/>
      <c r="AD688" s="90"/>
      <c r="AE688" s="90"/>
      <c r="AF688" s="136"/>
      <c r="AG688" s="338"/>
      <c r="AH688" s="338"/>
      <c r="AI688" s="339"/>
      <c r="AJ688" s="339"/>
      <c r="AK688" s="91"/>
      <c r="AL688" s="92"/>
      <c r="AM688" s="93"/>
      <c r="AN688" s="340"/>
      <c r="AO688" s="341"/>
      <c r="AP688" s="336"/>
      <c r="AQ688" s="342"/>
      <c r="AR688" s="343"/>
      <c r="AS688" s="342"/>
      <c r="AT688" s="94"/>
      <c r="AU688" s="341"/>
      <c r="AV688" s="136"/>
      <c r="AW688" s="339"/>
      <c r="AY688" s="30">
        <v>2612.0748031496064</v>
      </c>
      <c r="AZ688" s="31">
        <f t="shared" si="10"/>
        <v>0</v>
      </c>
    </row>
    <row r="689" spans="1:52" ht="12.75" customHeight="1">
      <c r="A689">
        <v>686</v>
      </c>
      <c r="B689" s="29" t="s">
        <v>5502</v>
      </c>
      <c r="C689" s="134" t="s">
        <v>5052</v>
      </c>
      <c r="D689" s="29" t="s">
        <v>3880</v>
      </c>
      <c r="E689" s="29" t="s">
        <v>3880</v>
      </c>
      <c r="F689" s="335"/>
      <c r="G689" s="335"/>
      <c r="H689" s="335"/>
      <c r="I689" s="335"/>
      <c r="J689" s="335"/>
      <c r="K689" s="335"/>
      <c r="L689" s="335"/>
      <c r="M689" s="82" t="s">
        <v>3880</v>
      </c>
      <c r="N689" s="57" t="s">
        <v>3880</v>
      </c>
      <c r="O689" s="30" t="s">
        <v>3880</v>
      </c>
      <c r="P689" s="29" t="s">
        <v>3880</v>
      </c>
      <c r="Q689" s="29"/>
      <c r="R689" s="134" t="s">
        <v>5052</v>
      </c>
      <c r="S689" s="104" t="s">
        <v>5053</v>
      </c>
      <c r="T689" s="403">
        <v>-2800.35</v>
      </c>
      <c r="U689" s="403">
        <v>-1047.75</v>
      </c>
      <c r="V689" s="123" t="s">
        <v>5054</v>
      </c>
      <c r="W689" s="336"/>
      <c r="X689" s="123"/>
      <c r="Y689" s="337"/>
      <c r="Z689" s="87"/>
      <c r="AA689" s="88" t="s">
        <v>3880</v>
      </c>
      <c r="AB689" s="88"/>
      <c r="AC689" s="88"/>
      <c r="AD689" s="90"/>
      <c r="AE689" s="90"/>
      <c r="AF689" s="136"/>
      <c r="AG689" s="338"/>
      <c r="AH689" s="338"/>
      <c r="AI689" s="339"/>
      <c r="AJ689" s="339"/>
      <c r="AK689" s="91"/>
      <c r="AL689" s="92"/>
      <c r="AM689" s="93"/>
      <c r="AN689" s="340"/>
      <c r="AO689" s="341"/>
      <c r="AP689" s="336"/>
      <c r="AQ689" s="342"/>
      <c r="AR689" s="343"/>
      <c r="AS689" s="342"/>
      <c r="AT689" s="94"/>
      <c r="AU689" s="341"/>
      <c r="AV689" s="136"/>
      <c r="AW689" s="339"/>
      <c r="AY689" s="30" t="s">
        <v>3880</v>
      </c>
      <c r="AZ689" s="31" t="e">
        <f t="shared" si="10"/>
        <v>#VALUE!</v>
      </c>
    </row>
    <row r="690" spans="1:52" ht="12.75" customHeight="1">
      <c r="A690">
        <v>687</v>
      </c>
      <c r="B690" s="29" t="s">
        <v>5502</v>
      </c>
      <c r="C690" s="134" t="s">
        <v>5055</v>
      </c>
      <c r="D690" s="29" t="s">
        <v>3880</v>
      </c>
      <c r="E690" s="29" t="s">
        <v>3880</v>
      </c>
      <c r="F690" s="335"/>
      <c r="G690" s="335"/>
      <c r="H690" s="335"/>
      <c r="I690" s="335"/>
      <c r="J690" s="335"/>
      <c r="K690" s="335"/>
      <c r="L690" s="335"/>
      <c r="M690" s="82" t="s">
        <v>3880</v>
      </c>
      <c r="N690" s="57" t="s">
        <v>3880</v>
      </c>
      <c r="O690" s="30" t="s">
        <v>3880</v>
      </c>
      <c r="P690" s="29" t="s">
        <v>3880</v>
      </c>
      <c r="Q690" s="29"/>
      <c r="R690" s="134" t="s">
        <v>5055</v>
      </c>
      <c r="S690" s="104" t="s">
        <v>5053</v>
      </c>
      <c r="T690" s="403">
        <v>-2800.35</v>
      </c>
      <c r="U690" s="403">
        <v>-247.65</v>
      </c>
      <c r="V690" s="123" t="s">
        <v>5054</v>
      </c>
      <c r="W690" s="336"/>
      <c r="X690" s="123"/>
      <c r="Y690" s="337"/>
      <c r="Z690" s="87"/>
      <c r="AA690" s="88" t="s">
        <v>3880</v>
      </c>
      <c r="AB690" s="88"/>
      <c r="AC690" s="88"/>
      <c r="AD690" s="90"/>
      <c r="AE690" s="90"/>
      <c r="AF690" s="136"/>
      <c r="AG690" s="338"/>
      <c r="AH690" s="338"/>
      <c r="AI690" s="339"/>
      <c r="AJ690" s="339"/>
      <c r="AK690" s="91"/>
      <c r="AL690" s="92"/>
      <c r="AM690" s="93"/>
      <c r="AN690" s="340"/>
      <c r="AO690" s="341"/>
      <c r="AP690" s="336"/>
      <c r="AQ690" s="342"/>
      <c r="AR690" s="343"/>
      <c r="AS690" s="342"/>
      <c r="AT690" s="94"/>
      <c r="AU690" s="341"/>
      <c r="AV690" s="136"/>
      <c r="AW690" s="339"/>
      <c r="AY690" s="30" t="s">
        <v>3880</v>
      </c>
      <c r="AZ690" s="31" t="e">
        <f t="shared" si="10"/>
        <v>#VALUE!</v>
      </c>
    </row>
    <row r="691" spans="1:52" ht="12.75" customHeight="1">
      <c r="A691">
        <v>688</v>
      </c>
      <c r="B691" s="29" t="s">
        <v>5502</v>
      </c>
      <c r="C691" s="134" t="s">
        <v>3624</v>
      </c>
      <c r="D691" s="29" t="s">
        <v>3880</v>
      </c>
      <c r="E691" s="29" t="s">
        <v>3880</v>
      </c>
      <c r="F691" s="335"/>
      <c r="G691" s="335"/>
      <c r="H691" s="335"/>
      <c r="I691" s="335"/>
      <c r="J691" s="335"/>
      <c r="K691" s="335"/>
      <c r="L691" s="335"/>
      <c r="M691" s="82" t="s">
        <v>3880</v>
      </c>
      <c r="N691" s="57" t="s">
        <v>3880</v>
      </c>
      <c r="O691" s="30" t="s">
        <v>3880</v>
      </c>
      <c r="P691" s="29" t="s">
        <v>3880</v>
      </c>
      <c r="Q691" s="29"/>
      <c r="R691" s="134" t="s">
        <v>3624</v>
      </c>
      <c r="S691" s="104" t="s">
        <v>5053</v>
      </c>
      <c r="T691" s="403">
        <v>-3600.45</v>
      </c>
      <c r="U691" s="403">
        <v>-247.65</v>
      </c>
      <c r="V691" s="123" t="s">
        <v>5054</v>
      </c>
      <c r="W691" s="336"/>
      <c r="X691" s="123"/>
      <c r="Y691" s="337"/>
      <c r="Z691" s="87"/>
      <c r="AA691" s="88" t="s">
        <v>3880</v>
      </c>
      <c r="AB691" s="88"/>
      <c r="AC691" s="88"/>
      <c r="AD691" s="90"/>
      <c r="AE691" s="90"/>
      <c r="AF691" s="136"/>
      <c r="AG691" s="338"/>
      <c r="AH691" s="338"/>
      <c r="AI691" s="339"/>
      <c r="AJ691" s="339"/>
      <c r="AK691" s="91"/>
      <c r="AL691" s="92"/>
      <c r="AM691" s="93"/>
      <c r="AN691" s="340"/>
      <c r="AO691" s="341"/>
      <c r="AP691" s="336"/>
      <c r="AQ691" s="342"/>
      <c r="AR691" s="343"/>
      <c r="AS691" s="342"/>
      <c r="AT691" s="94"/>
      <c r="AU691" s="341"/>
      <c r="AV691" s="136"/>
      <c r="AW691" s="339"/>
      <c r="AY691" s="30" t="s">
        <v>3880</v>
      </c>
      <c r="AZ691" s="31" t="e">
        <f t="shared" si="10"/>
        <v>#VALUE!</v>
      </c>
    </row>
    <row r="692" spans="1:52" ht="12.75" customHeight="1">
      <c r="A692">
        <v>689</v>
      </c>
      <c r="B692" s="29" t="s">
        <v>5502</v>
      </c>
      <c r="C692" s="134" t="s">
        <v>5056</v>
      </c>
      <c r="D692" s="29" t="s">
        <v>3880</v>
      </c>
      <c r="E692" s="29" t="s">
        <v>3880</v>
      </c>
      <c r="F692" s="335"/>
      <c r="G692" s="335"/>
      <c r="H692" s="335"/>
      <c r="I692" s="335"/>
      <c r="J692" s="335"/>
      <c r="K692" s="335"/>
      <c r="L692" s="335"/>
      <c r="M692" s="82" t="s">
        <v>3880</v>
      </c>
      <c r="N692" s="57" t="s">
        <v>3880</v>
      </c>
      <c r="O692" s="30" t="s">
        <v>3880</v>
      </c>
      <c r="P692" s="29" t="s">
        <v>3880</v>
      </c>
      <c r="Q692" s="29"/>
      <c r="R692" s="134" t="s">
        <v>5056</v>
      </c>
      <c r="S692" s="104" t="s">
        <v>5053</v>
      </c>
      <c r="T692" s="403">
        <v>-2800.35</v>
      </c>
      <c r="U692" s="403">
        <v>552.45000000000005</v>
      </c>
      <c r="V692" s="123" t="s">
        <v>5054</v>
      </c>
      <c r="W692" s="336"/>
      <c r="X692" s="123"/>
      <c r="Y692" s="337"/>
      <c r="Z692" s="87"/>
      <c r="AA692" s="88" t="s">
        <v>3880</v>
      </c>
      <c r="AB692" s="88"/>
      <c r="AC692" s="88"/>
      <c r="AD692" s="90"/>
      <c r="AE692" s="90"/>
      <c r="AF692" s="136"/>
      <c r="AG692" s="338"/>
      <c r="AH692" s="338"/>
      <c r="AI692" s="339"/>
      <c r="AJ692" s="339"/>
      <c r="AK692" s="91"/>
      <c r="AL692" s="92"/>
      <c r="AM692" s="93"/>
      <c r="AN692" s="340"/>
      <c r="AO692" s="341"/>
      <c r="AP692" s="336"/>
      <c r="AQ692" s="342"/>
      <c r="AR692" s="343"/>
      <c r="AS692" s="342"/>
      <c r="AT692" s="94"/>
      <c r="AU692" s="341"/>
      <c r="AV692" s="136"/>
      <c r="AW692" s="339"/>
      <c r="AY692" s="30" t="s">
        <v>3880</v>
      </c>
      <c r="AZ692" s="31" t="e">
        <f t="shared" si="10"/>
        <v>#VALUE!</v>
      </c>
    </row>
    <row r="693" spans="1:52" ht="12.75" customHeight="1">
      <c r="A693">
        <v>690</v>
      </c>
      <c r="B693" s="29" t="s">
        <v>5502</v>
      </c>
      <c r="C693" s="134" t="s">
        <v>5057</v>
      </c>
      <c r="D693" s="29" t="s">
        <v>3880</v>
      </c>
      <c r="E693" s="29" t="s">
        <v>3880</v>
      </c>
      <c r="F693" s="335"/>
      <c r="G693" s="335"/>
      <c r="H693" s="335"/>
      <c r="I693" s="335"/>
      <c r="J693" s="335"/>
      <c r="K693" s="335"/>
      <c r="L693" s="335"/>
      <c r="M693" s="82" t="s">
        <v>3880</v>
      </c>
      <c r="N693" s="57" t="s">
        <v>3880</v>
      </c>
      <c r="O693" s="30" t="s">
        <v>3880</v>
      </c>
      <c r="P693" s="29" t="s">
        <v>3880</v>
      </c>
      <c r="Q693" s="29"/>
      <c r="R693" s="134" t="s">
        <v>5057</v>
      </c>
      <c r="S693" s="104" t="s">
        <v>5053</v>
      </c>
      <c r="T693" s="403">
        <v>-3600.45</v>
      </c>
      <c r="U693" s="403">
        <v>552.45000000000005</v>
      </c>
      <c r="V693" s="123" t="s">
        <v>5054</v>
      </c>
      <c r="W693" s="336"/>
      <c r="X693" s="123"/>
      <c r="Y693" s="337"/>
      <c r="Z693" s="87"/>
      <c r="AA693" s="88" t="s">
        <v>3880</v>
      </c>
      <c r="AB693" s="88"/>
      <c r="AC693" s="88"/>
      <c r="AD693" s="90"/>
      <c r="AE693" s="90"/>
      <c r="AF693" s="136"/>
      <c r="AG693" s="338"/>
      <c r="AH693" s="338"/>
      <c r="AI693" s="339"/>
      <c r="AJ693" s="339"/>
      <c r="AK693" s="91"/>
      <c r="AL693" s="92"/>
      <c r="AM693" s="93"/>
      <c r="AN693" s="340"/>
      <c r="AO693" s="341"/>
      <c r="AP693" s="336"/>
      <c r="AQ693" s="342"/>
      <c r="AR693" s="343"/>
      <c r="AS693" s="342"/>
      <c r="AT693" s="94"/>
      <c r="AU693" s="341"/>
      <c r="AV693" s="136"/>
      <c r="AW693" s="339"/>
      <c r="AY693" s="30" t="s">
        <v>3880</v>
      </c>
      <c r="AZ693" s="31" t="e">
        <f t="shared" si="10"/>
        <v>#VALUE!</v>
      </c>
    </row>
    <row r="694" spans="1:52" ht="12.75" customHeight="1">
      <c r="A694">
        <v>691</v>
      </c>
      <c r="B694" s="29" t="s">
        <v>5502</v>
      </c>
      <c r="C694" s="134" t="s">
        <v>5058</v>
      </c>
      <c r="D694" s="29" t="s">
        <v>3880</v>
      </c>
      <c r="E694" s="29" t="s">
        <v>3880</v>
      </c>
      <c r="F694" s="335"/>
      <c r="G694" s="335"/>
      <c r="H694" s="335"/>
      <c r="I694" s="335"/>
      <c r="J694" s="335"/>
      <c r="K694" s="335"/>
      <c r="L694" s="335"/>
      <c r="M694" s="82" t="s">
        <v>3880</v>
      </c>
      <c r="N694" s="57" t="s">
        <v>3880</v>
      </c>
      <c r="O694" s="30" t="s">
        <v>3880</v>
      </c>
      <c r="P694" s="29" t="s">
        <v>3880</v>
      </c>
      <c r="Q694" s="29"/>
      <c r="R694" s="134" t="s">
        <v>5058</v>
      </c>
      <c r="S694" s="104" t="s">
        <v>5053</v>
      </c>
      <c r="T694" s="403">
        <v>-2800.35</v>
      </c>
      <c r="U694" s="403">
        <v>1352.55</v>
      </c>
      <c r="V694" s="123" t="s">
        <v>5054</v>
      </c>
      <c r="W694" s="336"/>
      <c r="X694" s="123"/>
      <c r="Y694" s="337"/>
      <c r="Z694" s="87"/>
      <c r="AA694" s="88" t="s">
        <v>3880</v>
      </c>
      <c r="AB694" s="88"/>
      <c r="AC694" s="88"/>
      <c r="AD694" s="90"/>
      <c r="AE694" s="90"/>
      <c r="AF694" s="136"/>
      <c r="AG694" s="338"/>
      <c r="AH694" s="338"/>
      <c r="AI694" s="339"/>
      <c r="AJ694" s="339"/>
      <c r="AK694" s="91"/>
      <c r="AL694" s="92"/>
      <c r="AM694" s="93"/>
      <c r="AN694" s="340"/>
      <c r="AO694" s="341"/>
      <c r="AP694" s="336"/>
      <c r="AQ694" s="342"/>
      <c r="AR694" s="343"/>
      <c r="AS694" s="342"/>
      <c r="AT694" s="94"/>
      <c r="AU694" s="341"/>
      <c r="AV694" s="136"/>
      <c r="AW694" s="339"/>
      <c r="AY694" s="30" t="s">
        <v>3880</v>
      </c>
      <c r="AZ694" s="31" t="e">
        <f t="shared" si="10"/>
        <v>#VALUE!</v>
      </c>
    </row>
    <row r="695" spans="1:52" ht="12.75" customHeight="1">
      <c r="A695">
        <v>692</v>
      </c>
      <c r="B695" s="29" t="s">
        <v>5502</v>
      </c>
      <c r="C695" s="134" t="s">
        <v>5059</v>
      </c>
      <c r="D695" s="29" t="s">
        <v>3880</v>
      </c>
      <c r="E695" s="29" t="s">
        <v>3880</v>
      </c>
      <c r="F695" s="335"/>
      <c r="G695" s="335"/>
      <c r="H695" s="335"/>
      <c r="I695" s="335"/>
      <c r="J695" s="335"/>
      <c r="K695" s="335"/>
      <c r="L695" s="335"/>
      <c r="M695" s="82" t="s">
        <v>3880</v>
      </c>
      <c r="N695" s="57" t="s">
        <v>3880</v>
      </c>
      <c r="O695" s="30" t="s">
        <v>3880</v>
      </c>
      <c r="P695" s="29" t="s">
        <v>3880</v>
      </c>
      <c r="Q695" s="29"/>
      <c r="R695" s="134" t="s">
        <v>5059</v>
      </c>
      <c r="S695" s="104" t="s">
        <v>5053</v>
      </c>
      <c r="T695" s="403">
        <v>-3600.45</v>
      </c>
      <c r="U695" s="403">
        <v>1352.55</v>
      </c>
      <c r="V695" s="123" t="s">
        <v>5054</v>
      </c>
      <c r="W695" s="336"/>
      <c r="X695" s="123"/>
      <c r="Y695" s="337"/>
      <c r="Z695" s="87"/>
      <c r="AA695" s="88" t="s">
        <v>3880</v>
      </c>
      <c r="AB695" s="88"/>
      <c r="AC695" s="88"/>
      <c r="AD695" s="90"/>
      <c r="AE695" s="90"/>
      <c r="AF695" s="136"/>
      <c r="AG695" s="338"/>
      <c r="AH695" s="338"/>
      <c r="AI695" s="339"/>
      <c r="AJ695" s="339"/>
      <c r="AK695" s="91"/>
      <c r="AL695" s="92"/>
      <c r="AM695" s="93"/>
      <c r="AN695" s="340"/>
      <c r="AO695" s="341"/>
      <c r="AP695" s="336"/>
      <c r="AQ695" s="342"/>
      <c r="AR695" s="343"/>
      <c r="AS695" s="342"/>
      <c r="AT695" s="94"/>
      <c r="AU695" s="341"/>
      <c r="AV695" s="136"/>
      <c r="AW695" s="339"/>
      <c r="AY695" s="30" t="s">
        <v>3880</v>
      </c>
      <c r="AZ695" s="31" t="e">
        <f t="shared" si="10"/>
        <v>#VALUE!</v>
      </c>
    </row>
    <row r="696" spans="1:52" ht="12.75" customHeight="1">
      <c r="A696">
        <v>693</v>
      </c>
      <c r="B696" s="29" t="s">
        <v>5502</v>
      </c>
      <c r="C696" s="134" t="s">
        <v>5060</v>
      </c>
      <c r="D696" s="29" t="s">
        <v>3880</v>
      </c>
      <c r="E696" s="29" t="s">
        <v>3880</v>
      </c>
      <c r="F696" s="335"/>
      <c r="G696" s="335"/>
      <c r="H696" s="335"/>
      <c r="I696" s="335"/>
      <c r="J696" s="335"/>
      <c r="K696" s="335"/>
      <c r="L696" s="335"/>
      <c r="M696" s="82" t="s">
        <v>3880</v>
      </c>
      <c r="N696" s="57" t="s">
        <v>3880</v>
      </c>
      <c r="O696" s="30" t="s">
        <v>3880</v>
      </c>
      <c r="P696" s="29" t="s">
        <v>3880</v>
      </c>
      <c r="Q696" s="29"/>
      <c r="R696" s="134" t="s">
        <v>5060</v>
      </c>
      <c r="S696" s="104" t="s">
        <v>5053</v>
      </c>
      <c r="T696" s="403">
        <v>-2800.35</v>
      </c>
      <c r="U696" s="403">
        <v>2152.65</v>
      </c>
      <c r="V696" s="123" t="s">
        <v>5054</v>
      </c>
      <c r="W696" s="336"/>
      <c r="X696" s="123"/>
      <c r="Y696" s="337"/>
      <c r="Z696" s="87"/>
      <c r="AA696" s="88" t="s">
        <v>3880</v>
      </c>
      <c r="AB696" s="88"/>
      <c r="AC696" s="88"/>
      <c r="AD696" s="90"/>
      <c r="AE696" s="90"/>
      <c r="AF696" s="136"/>
      <c r="AG696" s="338"/>
      <c r="AH696" s="338"/>
      <c r="AI696" s="339"/>
      <c r="AJ696" s="339"/>
      <c r="AK696" s="91"/>
      <c r="AL696" s="92"/>
      <c r="AM696" s="93"/>
      <c r="AN696" s="340"/>
      <c r="AO696" s="341"/>
      <c r="AP696" s="336"/>
      <c r="AQ696" s="342"/>
      <c r="AR696" s="343"/>
      <c r="AS696" s="342"/>
      <c r="AT696" s="94"/>
      <c r="AU696" s="341"/>
      <c r="AV696" s="136"/>
      <c r="AW696" s="339"/>
      <c r="AY696" s="30" t="s">
        <v>3880</v>
      </c>
      <c r="AZ696" s="31" t="e">
        <f t="shared" si="10"/>
        <v>#VALUE!</v>
      </c>
    </row>
    <row r="697" spans="1:52" ht="12.75" customHeight="1">
      <c r="A697">
        <v>694</v>
      </c>
      <c r="B697" s="29" t="s">
        <v>5502</v>
      </c>
      <c r="C697" s="134" t="s">
        <v>5061</v>
      </c>
      <c r="D697" s="29" t="s">
        <v>3880</v>
      </c>
      <c r="E697" s="29" t="s">
        <v>3880</v>
      </c>
      <c r="F697" s="335"/>
      <c r="G697" s="335"/>
      <c r="H697" s="335"/>
      <c r="I697" s="335"/>
      <c r="J697" s="335"/>
      <c r="K697" s="335"/>
      <c r="L697" s="335"/>
      <c r="M697" s="82" t="s">
        <v>3880</v>
      </c>
      <c r="N697" s="57" t="s">
        <v>3880</v>
      </c>
      <c r="O697" s="30" t="s">
        <v>3880</v>
      </c>
      <c r="P697" s="29" t="s">
        <v>3880</v>
      </c>
      <c r="Q697" s="29"/>
      <c r="R697" s="134" t="s">
        <v>5061</v>
      </c>
      <c r="S697" s="104" t="s">
        <v>5053</v>
      </c>
      <c r="T697" s="403">
        <v>-3600.45</v>
      </c>
      <c r="U697" s="403">
        <v>2152.65</v>
      </c>
      <c r="V697" s="123" t="s">
        <v>5054</v>
      </c>
      <c r="W697" s="336"/>
      <c r="X697" s="123"/>
      <c r="Y697" s="337"/>
      <c r="Z697" s="87"/>
      <c r="AA697" s="88" t="s">
        <v>3880</v>
      </c>
      <c r="AB697" s="88"/>
      <c r="AC697" s="88"/>
      <c r="AD697" s="90"/>
      <c r="AE697" s="90"/>
      <c r="AF697" s="136"/>
      <c r="AG697" s="338"/>
      <c r="AH697" s="338"/>
      <c r="AI697" s="339"/>
      <c r="AJ697" s="339"/>
      <c r="AK697" s="91"/>
      <c r="AL697" s="92"/>
      <c r="AM697" s="93"/>
      <c r="AN697" s="340"/>
      <c r="AO697" s="341"/>
      <c r="AP697" s="336"/>
      <c r="AQ697" s="342"/>
      <c r="AR697" s="343"/>
      <c r="AS697" s="342"/>
      <c r="AT697" s="94"/>
      <c r="AU697" s="341"/>
      <c r="AV697" s="136"/>
      <c r="AW697" s="339"/>
      <c r="AY697" s="30" t="s">
        <v>3880</v>
      </c>
      <c r="AZ697" s="31" t="e">
        <f t="shared" si="10"/>
        <v>#VALUE!</v>
      </c>
    </row>
    <row r="698" spans="1:52" ht="12.75" customHeight="1">
      <c r="A698">
        <v>695</v>
      </c>
      <c r="B698" s="29" t="s">
        <v>5502</v>
      </c>
      <c r="C698" s="134" t="s">
        <v>5062</v>
      </c>
      <c r="D698" s="29" t="s">
        <v>3880</v>
      </c>
      <c r="E698" s="29" t="s">
        <v>3880</v>
      </c>
      <c r="F698" s="335"/>
      <c r="G698" s="335"/>
      <c r="H698" s="335"/>
      <c r="I698" s="335"/>
      <c r="J698" s="335"/>
      <c r="K698" s="335"/>
      <c r="L698" s="335"/>
      <c r="M698" s="82" t="s">
        <v>3880</v>
      </c>
      <c r="N698" s="57" t="s">
        <v>3880</v>
      </c>
      <c r="O698" s="30" t="s">
        <v>3880</v>
      </c>
      <c r="P698" s="29" t="s">
        <v>3880</v>
      </c>
      <c r="Q698" s="29"/>
      <c r="R698" s="134" t="s">
        <v>5062</v>
      </c>
      <c r="S698" s="104" t="s">
        <v>5053</v>
      </c>
      <c r="T698" s="403">
        <v>-2800.35</v>
      </c>
      <c r="U698" s="403">
        <v>2952.75</v>
      </c>
      <c r="V698" s="123" t="s">
        <v>5054</v>
      </c>
      <c r="W698" s="336"/>
      <c r="X698" s="123"/>
      <c r="Y698" s="337"/>
      <c r="Z698" s="87"/>
      <c r="AA698" s="88" t="s">
        <v>3880</v>
      </c>
      <c r="AB698" s="88"/>
      <c r="AC698" s="88"/>
      <c r="AD698" s="90"/>
      <c r="AE698" s="90"/>
      <c r="AF698" s="136"/>
      <c r="AG698" s="338"/>
      <c r="AH698" s="338"/>
      <c r="AI698" s="339"/>
      <c r="AJ698" s="339"/>
      <c r="AK698" s="91"/>
      <c r="AL698" s="92"/>
      <c r="AM698" s="93"/>
      <c r="AN698" s="340"/>
      <c r="AO698" s="341"/>
      <c r="AP698" s="336"/>
      <c r="AQ698" s="342"/>
      <c r="AR698" s="343"/>
      <c r="AS698" s="342"/>
      <c r="AT698" s="94"/>
      <c r="AU698" s="341"/>
      <c r="AV698" s="136"/>
      <c r="AW698" s="339"/>
      <c r="AY698" s="30" t="s">
        <v>3880</v>
      </c>
      <c r="AZ698" s="31" t="e">
        <f t="shared" si="10"/>
        <v>#VALUE!</v>
      </c>
    </row>
    <row r="699" spans="1:52" ht="12.75" customHeight="1">
      <c r="A699">
        <v>696</v>
      </c>
      <c r="B699" s="29" t="s">
        <v>5502</v>
      </c>
      <c r="C699" s="134" t="s">
        <v>5063</v>
      </c>
      <c r="D699" s="29" t="s">
        <v>3880</v>
      </c>
      <c r="E699" s="29" t="s">
        <v>3880</v>
      </c>
      <c r="F699" s="335"/>
      <c r="G699" s="335"/>
      <c r="H699" s="335"/>
      <c r="I699" s="335"/>
      <c r="J699" s="335"/>
      <c r="K699" s="335"/>
      <c r="L699" s="335"/>
      <c r="M699" s="82" t="s">
        <v>3880</v>
      </c>
      <c r="N699" s="57" t="s">
        <v>3880</v>
      </c>
      <c r="O699" s="30" t="s">
        <v>3880</v>
      </c>
      <c r="P699" s="29" t="s">
        <v>3880</v>
      </c>
      <c r="Q699" s="29"/>
      <c r="R699" s="134" t="s">
        <v>5063</v>
      </c>
      <c r="S699" s="104" t="s">
        <v>5053</v>
      </c>
      <c r="T699" s="403">
        <v>-3600.45</v>
      </c>
      <c r="U699" s="403">
        <v>2952.75</v>
      </c>
      <c r="V699" s="123" t="s">
        <v>5054</v>
      </c>
      <c r="W699" s="336"/>
      <c r="X699" s="123"/>
      <c r="Y699" s="337"/>
      <c r="Z699" s="87"/>
      <c r="AA699" s="88" t="s">
        <v>3880</v>
      </c>
      <c r="AB699" s="88"/>
      <c r="AC699" s="88"/>
      <c r="AD699" s="90"/>
      <c r="AE699" s="90"/>
      <c r="AF699" s="136"/>
      <c r="AG699" s="338"/>
      <c r="AH699" s="338"/>
      <c r="AI699" s="339"/>
      <c r="AJ699" s="339"/>
      <c r="AK699" s="91"/>
      <c r="AL699" s="92"/>
      <c r="AM699" s="93"/>
      <c r="AN699" s="340"/>
      <c r="AO699" s="341"/>
      <c r="AP699" s="336"/>
      <c r="AQ699" s="342"/>
      <c r="AR699" s="343"/>
      <c r="AS699" s="342"/>
      <c r="AT699" s="94"/>
      <c r="AU699" s="341"/>
      <c r="AV699" s="136"/>
      <c r="AW699" s="339"/>
      <c r="AY699" s="30" t="s">
        <v>3880</v>
      </c>
      <c r="AZ699" s="31" t="e">
        <f t="shared" si="10"/>
        <v>#VALUE!</v>
      </c>
    </row>
    <row r="700" spans="1:52" ht="12.75" customHeight="1">
      <c r="A700">
        <v>697</v>
      </c>
      <c r="B700" s="29" t="s">
        <v>5502</v>
      </c>
      <c r="C700" s="134" t="s">
        <v>5064</v>
      </c>
      <c r="D700" s="29" t="s">
        <v>3880</v>
      </c>
      <c r="E700" s="29" t="s">
        <v>3880</v>
      </c>
      <c r="F700" s="335"/>
      <c r="G700" s="335"/>
      <c r="H700" s="335"/>
      <c r="I700" s="335"/>
      <c r="J700" s="335"/>
      <c r="K700" s="335"/>
      <c r="L700" s="335"/>
      <c r="M700" s="82" t="s">
        <v>3880</v>
      </c>
      <c r="N700" s="57" t="s">
        <v>3880</v>
      </c>
      <c r="O700" s="30" t="s">
        <v>3880</v>
      </c>
      <c r="P700" s="29" t="s">
        <v>3880</v>
      </c>
      <c r="Q700" s="29"/>
      <c r="R700" s="134" t="s">
        <v>5064</v>
      </c>
      <c r="S700" s="104" t="s">
        <v>5053</v>
      </c>
      <c r="T700" s="403">
        <v>-2800.35</v>
      </c>
      <c r="U700" s="403">
        <v>3752.85</v>
      </c>
      <c r="V700" s="123" t="s">
        <v>5054</v>
      </c>
      <c r="W700" s="336"/>
      <c r="X700" s="123"/>
      <c r="Y700" s="337"/>
      <c r="Z700" s="87"/>
      <c r="AA700" s="88" t="s">
        <v>3880</v>
      </c>
      <c r="AB700" s="88"/>
      <c r="AC700" s="88"/>
      <c r="AD700" s="90"/>
      <c r="AE700" s="90"/>
      <c r="AF700" s="136"/>
      <c r="AG700" s="338"/>
      <c r="AH700" s="338"/>
      <c r="AI700" s="339"/>
      <c r="AJ700" s="339"/>
      <c r="AK700" s="91"/>
      <c r="AL700" s="92"/>
      <c r="AM700" s="93"/>
      <c r="AN700" s="340"/>
      <c r="AO700" s="341"/>
      <c r="AP700" s="336"/>
      <c r="AQ700" s="342"/>
      <c r="AR700" s="343"/>
      <c r="AS700" s="342"/>
      <c r="AT700" s="94"/>
      <c r="AU700" s="341"/>
      <c r="AV700" s="136"/>
      <c r="AW700" s="339"/>
      <c r="AY700" s="30" t="s">
        <v>3880</v>
      </c>
      <c r="AZ700" s="31" t="e">
        <f t="shared" si="10"/>
        <v>#VALUE!</v>
      </c>
    </row>
    <row r="701" spans="1:52" ht="12.75" customHeight="1">
      <c r="A701">
        <v>698</v>
      </c>
      <c r="B701" s="29" t="s">
        <v>5502</v>
      </c>
      <c r="C701" s="134" t="s">
        <v>5065</v>
      </c>
      <c r="D701" s="29" t="s">
        <v>3880</v>
      </c>
      <c r="E701" s="29" t="s">
        <v>3880</v>
      </c>
      <c r="F701" s="335"/>
      <c r="G701" s="335"/>
      <c r="H701" s="335"/>
      <c r="I701" s="335"/>
      <c r="J701" s="335"/>
      <c r="K701" s="335"/>
      <c r="L701" s="335"/>
      <c r="M701" s="82" t="s">
        <v>3880</v>
      </c>
      <c r="N701" s="57" t="s">
        <v>3880</v>
      </c>
      <c r="O701" s="30" t="s">
        <v>3880</v>
      </c>
      <c r="P701" s="29" t="s">
        <v>3880</v>
      </c>
      <c r="Q701" s="29"/>
      <c r="R701" s="134" t="s">
        <v>5065</v>
      </c>
      <c r="S701" s="104" t="s">
        <v>5053</v>
      </c>
      <c r="T701" s="403">
        <v>-3600.45</v>
      </c>
      <c r="U701" s="403">
        <v>3752.85</v>
      </c>
      <c r="V701" s="123" t="s">
        <v>5054</v>
      </c>
      <c r="W701" s="336"/>
      <c r="X701" s="123"/>
      <c r="Y701" s="337"/>
      <c r="Z701" s="87"/>
      <c r="AA701" s="88" t="s">
        <v>3880</v>
      </c>
      <c r="AB701" s="88"/>
      <c r="AC701" s="88"/>
      <c r="AD701" s="90"/>
      <c r="AE701" s="90"/>
      <c r="AF701" s="136"/>
      <c r="AG701" s="338"/>
      <c r="AH701" s="338"/>
      <c r="AI701" s="339"/>
      <c r="AJ701" s="339"/>
      <c r="AK701" s="91"/>
      <c r="AL701" s="92"/>
      <c r="AM701" s="93"/>
      <c r="AN701" s="340"/>
      <c r="AO701" s="341"/>
      <c r="AP701" s="336"/>
      <c r="AQ701" s="342"/>
      <c r="AR701" s="343"/>
      <c r="AS701" s="342"/>
      <c r="AT701" s="94"/>
      <c r="AU701" s="341"/>
      <c r="AV701" s="136"/>
      <c r="AW701" s="339"/>
      <c r="AY701" s="30" t="s">
        <v>3880</v>
      </c>
      <c r="AZ701" s="31" t="e">
        <f t="shared" si="10"/>
        <v>#VALUE!</v>
      </c>
    </row>
    <row r="702" spans="1:52" ht="12.75" customHeight="1">
      <c r="A702">
        <v>699</v>
      </c>
      <c r="B702" s="29" t="s">
        <v>5724</v>
      </c>
      <c r="C702" s="104" t="s">
        <v>72</v>
      </c>
      <c r="D702" s="29" t="s">
        <v>3880</v>
      </c>
      <c r="E702" s="29" t="s">
        <v>3880</v>
      </c>
      <c r="F702" s="335"/>
      <c r="G702" s="335"/>
      <c r="H702" s="335"/>
      <c r="I702" s="335"/>
      <c r="J702" s="335"/>
      <c r="K702" s="335"/>
      <c r="L702" s="335"/>
      <c r="M702" s="82" t="s">
        <v>3880</v>
      </c>
      <c r="N702" s="57" t="s">
        <v>3880</v>
      </c>
      <c r="O702" s="30" t="s">
        <v>3880</v>
      </c>
      <c r="P702" s="29" t="s">
        <v>3880</v>
      </c>
      <c r="Q702" s="29"/>
      <c r="R702" s="104" t="s">
        <v>72</v>
      </c>
      <c r="S702" s="103" t="s">
        <v>5066</v>
      </c>
      <c r="T702" s="403">
        <v>6009.64</v>
      </c>
      <c r="U702" s="403">
        <v>742.95</v>
      </c>
      <c r="V702" s="123" t="s">
        <v>219</v>
      </c>
      <c r="W702" s="336"/>
      <c r="X702" s="123"/>
      <c r="Y702" s="337"/>
      <c r="Z702" s="87"/>
      <c r="AA702" s="88" t="s">
        <v>3880</v>
      </c>
      <c r="AB702" s="88"/>
      <c r="AC702" s="88"/>
      <c r="AD702" s="90"/>
      <c r="AE702" s="90"/>
      <c r="AF702" s="136"/>
      <c r="AG702" s="338"/>
      <c r="AH702" s="338"/>
      <c r="AI702" s="339"/>
      <c r="AJ702" s="339"/>
      <c r="AK702" s="91"/>
      <c r="AL702" s="92"/>
      <c r="AM702" s="93"/>
      <c r="AN702" s="340"/>
      <c r="AO702" s="341"/>
      <c r="AP702" s="336"/>
      <c r="AQ702" s="342"/>
      <c r="AR702" s="343"/>
      <c r="AS702" s="342"/>
      <c r="AT702" s="94"/>
      <c r="AU702" s="341"/>
      <c r="AV702" s="136"/>
      <c r="AW702" s="339"/>
      <c r="AY702" s="30" t="s">
        <v>3880</v>
      </c>
      <c r="AZ702" s="31" t="e">
        <f t="shared" si="10"/>
        <v>#VALUE!</v>
      </c>
    </row>
    <row r="703" spans="1:52" ht="12.75" customHeight="1">
      <c r="A703">
        <v>700</v>
      </c>
      <c r="B703" s="29" t="s">
        <v>5952</v>
      </c>
      <c r="C703" s="104" t="s">
        <v>5067</v>
      </c>
      <c r="D703" s="29" t="s">
        <v>3880</v>
      </c>
      <c r="E703" s="29" t="s">
        <v>3880</v>
      </c>
      <c r="F703" s="335"/>
      <c r="G703" s="335"/>
      <c r="H703" s="335"/>
      <c r="I703" s="335"/>
      <c r="J703" s="335"/>
      <c r="K703" s="335"/>
      <c r="L703" s="335"/>
      <c r="M703" s="82" t="s">
        <v>3880</v>
      </c>
      <c r="N703" s="57" t="s">
        <v>3880</v>
      </c>
      <c r="O703" s="30" t="s">
        <v>3880</v>
      </c>
      <c r="P703" s="29" t="s">
        <v>3880</v>
      </c>
      <c r="Q703" s="29"/>
      <c r="R703" s="104" t="s">
        <v>5067</v>
      </c>
      <c r="S703" s="103" t="s">
        <v>5068</v>
      </c>
      <c r="T703" s="403">
        <v>4400.55</v>
      </c>
      <c r="U703" s="403">
        <v>-1847.85</v>
      </c>
      <c r="V703" s="123" t="s">
        <v>220</v>
      </c>
      <c r="W703" s="336"/>
      <c r="X703" s="123"/>
      <c r="Y703" s="337"/>
      <c r="Z703" s="87"/>
      <c r="AA703" s="88" t="s">
        <v>3880</v>
      </c>
      <c r="AB703" s="88"/>
      <c r="AC703" s="88"/>
      <c r="AD703" s="90"/>
      <c r="AE703" s="90"/>
      <c r="AF703" s="136"/>
      <c r="AG703" s="338"/>
      <c r="AH703" s="338"/>
      <c r="AI703" s="339"/>
      <c r="AJ703" s="339"/>
      <c r="AK703" s="91"/>
      <c r="AL703" s="92"/>
      <c r="AM703" s="93"/>
      <c r="AN703" s="340"/>
      <c r="AO703" s="341"/>
      <c r="AP703" s="336"/>
      <c r="AQ703" s="342"/>
      <c r="AR703" s="343"/>
      <c r="AS703" s="342"/>
      <c r="AT703" s="94"/>
      <c r="AU703" s="341"/>
      <c r="AV703" s="136"/>
      <c r="AW703" s="339"/>
      <c r="AY703" s="30" t="s">
        <v>3880</v>
      </c>
      <c r="AZ703" s="31" t="e">
        <f t="shared" si="10"/>
        <v>#VALUE!</v>
      </c>
    </row>
    <row r="704" spans="1:52" ht="12.75" customHeight="1">
      <c r="A704">
        <v>701</v>
      </c>
      <c r="B704" s="29" t="s">
        <v>5798</v>
      </c>
      <c r="C704" s="104" t="s">
        <v>5069</v>
      </c>
      <c r="D704" s="29" t="s">
        <v>3880</v>
      </c>
      <c r="E704" s="29" t="s">
        <v>3880</v>
      </c>
      <c r="F704" s="335"/>
      <c r="G704" s="335"/>
      <c r="H704" s="335"/>
      <c r="I704" s="335"/>
      <c r="J704" s="335"/>
      <c r="K704" s="335"/>
      <c r="L704" s="335"/>
      <c r="M704" s="82" t="s">
        <v>3880</v>
      </c>
      <c r="N704" s="57" t="s">
        <v>3880</v>
      </c>
      <c r="O704" s="30" t="s">
        <v>3880</v>
      </c>
      <c r="P704" s="29" t="s">
        <v>3880</v>
      </c>
      <c r="Q704" s="29"/>
      <c r="R704" s="104" t="s">
        <v>5069</v>
      </c>
      <c r="S704" s="103" t="s">
        <v>5070</v>
      </c>
      <c r="T704" s="403">
        <v>3600.45</v>
      </c>
      <c r="U704" s="403">
        <v>-1047.75</v>
      </c>
      <c r="V704" s="123" t="s">
        <v>3649</v>
      </c>
      <c r="W704" s="336"/>
      <c r="X704" s="123"/>
      <c r="Y704" s="337"/>
      <c r="Z704" s="87"/>
      <c r="AA704" s="88" t="s">
        <v>3880</v>
      </c>
      <c r="AB704" s="88"/>
      <c r="AC704" s="88"/>
      <c r="AD704" s="90"/>
      <c r="AE704" s="90"/>
      <c r="AF704" s="136"/>
      <c r="AG704" s="338"/>
      <c r="AH704" s="338"/>
      <c r="AI704" s="339"/>
      <c r="AJ704" s="339"/>
      <c r="AK704" s="91"/>
      <c r="AL704" s="92"/>
      <c r="AM704" s="93"/>
      <c r="AN704" s="340"/>
      <c r="AO704" s="341"/>
      <c r="AP704" s="336"/>
      <c r="AQ704" s="342"/>
      <c r="AR704" s="343"/>
      <c r="AS704" s="342"/>
      <c r="AT704" s="94"/>
      <c r="AU704" s="341"/>
      <c r="AV704" s="136"/>
      <c r="AW704" s="339"/>
      <c r="AY704" s="30" t="s">
        <v>3880</v>
      </c>
      <c r="AZ704" s="31" t="e">
        <f t="shared" si="10"/>
        <v>#VALUE!</v>
      </c>
    </row>
    <row r="705" spans="1:52" ht="12.75" customHeight="1">
      <c r="A705">
        <v>702</v>
      </c>
      <c r="B705" s="29" t="s">
        <v>5509</v>
      </c>
      <c r="C705" s="104" t="s">
        <v>5071</v>
      </c>
      <c r="D705" s="29" t="s">
        <v>3880</v>
      </c>
      <c r="E705" s="29" t="s">
        <v>3880</v>
      </c>
      <c r="F705" s="335"/>
      <c r="G705" s="335"/>
      <c r="H705" s="335"/>
      <c r="I705" s="335"/>
      <c r="J705" s="335"/>
      <c r="K705" s="335"/>
      <c r="L705" s="335"/>
      <c r="M705" s="82" t="s">
        <v>3880</v>
      </c>
      <c r="N705" s="57" t="s">
        <v>3880</v>
      </c>
      <c r="O705" s="30" t="s">
        <v>3880</v>
      </c>
      <c r="P705" s="29" t="s">
        <v>3880</v>
      </c>
      <c r="Q705" s="29"/>
      <c r="R705" s="104" t="s">
        <v>5071</v>
      </c>
      <c r="S705" s="104" t="s">
        <v>5072</v>
      </c>
      <c r="T705" s="403">
        <v>6009.64</v>
      </c>
      <c r="U705" s="403">
        <v>-1238.25</v>
      </c>
      <c r="V705" s="123" t="s">
        <v>223</v>
      </c>
      <c r="W705" s="336"/>
      <c r="X705" s="123"/>
      <c r="Y705" s="337"/>
      <c r="Z705" s="87"/>
      <c r="AA705" s="88" t="s">
        <v>3880</v>
      </c>
      <c r="AB705" s="88"/>
      <c r="AC705" s="88"/>
      <c r="AD705" s="90"/>
      <c r="AE705" s="90"/>
      <c r="AF705" s="136"/>
      <c r="AG705" s="338"/>
      <c r="AH705" s="338"/>
      <c r="AI705" s="339"/>
      <c r="AJ705" s="339"/>
      <c r="AK705" s="91"/>
      <c r="AL705" s="92"/>
      <c r="AM705" s="93"/>
      <c r="AN705" s="340"/>
      <c r="AO705" s="341"/>
      <c r="AP705" s="336"/>
      <c r="AQ705" s="342"/>
      <c r="AR705" s="343"/>
      <c r="AS705" s="342"/>
      <c r="AT705" s="94"/>
      <c r="AU705" s="341"/>
      <c r="AV705" s="136"/>
      <c r="AW705" s="339"/>
      <c r="AY705" s="30" t="s">
        <v>3880</v>
      </c>
      <c r="AZ705" s="31" t="e">
        <f t="shared" si="10"/>
        <v>#VALUE!</v>
      </c>
    </row>
    <row r="706" spans="1:52" ht="12.75" customHeight="1">
      <c r="A706">
        <v>703</v>
      </c>
      <c r="B706" s="29" t="s">
        <v>5949</v>
      </c>
      <c r="C706" s="134" t="s">
        <v>51</v>
      </c>
      <c r="D706" s="29" t="s">
        <v>3880</v>
      </c>
      <c r="E706" s="29" t="s">
        <v>3880</v>
      </c>
      <c r="F706" s="335"/>
      <c r="G706" s="335"/>
      <c r="H706" s="335"/>
      <c r="I706" s="335"/>
      <c r="J706" s="335"/>
      <c r="K706" s="335"/>
      <c r="L706" s="335"/>
      <c r="M706" s="82" t="s">
        <v>3880</v>
      </c>
      <c r="N706" s="57" t="s">
        <v>3880</v>
      </c>
      <c r="O706" s="30" t="s">
        <v>3880</v>
      </c>
      <c r="P706" s="29" t="s">
        <v>3880</v>
      </c>
      <c r="Q706" s="29"/>
      <c r="R706" s="134" t="s">
        <v>51</v>
      </c>
      <c r="S706" s="104" t="s">
        <v>5073</v>
      </c>
      <c r="T706" s="403">
        <v>3600.45</v>
      </c>
      <c r="U706" s="403">
        <v>552.45000000000005</v>
      </c>
      <c r="V706" s="123" t="s">
        <v>221</v>
      </c>
      <c r="W706" s="336"/>
      <c r="X706" s="123"/>
      <c r="Y706" s="337"/>
      <c r="Z706" s="87"/>
      <c r="AA706" s="88" t="s">
        <v>3880</v>
      </c>
      <c r="AB706" s="88"/>
      <c r="AC706" s="88"/>
      <c r="AD706" s="90"/>
      <c r="AE706" s="90"/>
      <c r="AF706" s="136"/>
      <c r="AG706" s="338"/>
      <c r="AH706" s="338"/>
      <c r="AI706" s="339"/>
      <c r="AJ706" s="339"/>
      <c r="AK706" s="91"/>
      <c r="AL706" s="92"/>
      <c r="AM706" s="93"/>
      <c r="AN706" s="340"/>
      <c r="AO706" s="341"/>
      <c r="AP706" s="336"/>
      <c r="AQ706" s="342"/>
      <c r="AR706" s="343"/>
      <c r="AS706" s="342"/>
      <c r="AT706" s="94"/>
      <c r="AU706" s="341"/>
      <c r="AV706" s="136"/>
      <c r="AW706" s="339"/>
      <c r="AY706" s="30" t="s">
        <v>3880</v>
      </c>
      <c r="AZ706" s="31" t="e">
        <f t="shared" si="10"/>
        <v>#VALUE!</v>
      </c>
    </row>
    <row r="707" spans="1:52" ht="12.75" customHeight="1">
      <c r="A707">
        <v>704</v>
      </c>
      <c r="B707" s="29" t="s">
        <v>5949</v>
      </c>
      <c r="C707" s="134" t="s">
        <v>48</v>
      </c>
      <c r="D707" s="29" t="s">
        <v>3880</v>
      </c>
      <c r="E707" s="29" t="s">
        <v>3880</v>
      </c>
      <c r="F707" s="335"/>
      <c r="G707" s="335"/>
      <c r="H707" s="335"/>
      <c r="I707" s="335"/>
      <c r="J707" s="335"/>
      <c r="K707" s="335"/>
      <c r="L707" s="335"/>
      <c r="M707" s="82" t="s">
        <v>3880</v>
      </c>
      <c r="N707" s="57" t="s">
        <v>3880</v>
      </c>
      <c r="O707" s="30" t="s">
        <v>3880</v>
      </c>
      <c r="P707" s="29" t="s">
        <v>3880</v>
      </c>
      <c r="Q707" s="29"/>
      <c r="R707" s="134" t="s">
        <v>48</v>
      </c>
      <c r="S707" s="104" t="s">
        <v>5073</v>
      </c>
      <c r="T707" s="403">
        <v>3600.45</v>
      </c>
      <c r="U707" s="403">
        <v>1352.55</v>
      </c>
      <c r="V707" s="123" t="s">
        <v>221</v>
      </c>
      <c r="W707" s="336"/>
      <c r="X707" s="123"/>
      <c r="Y707" s="337"/>
      <c r="Z707" s="87"/>
      <c r="AA707" s="88" t="s">
        <v>3880</v>
      </c>
      <c r="AB707" s="88"/>
      <c r="AC707" s="88"/>
      <c r="AD707" s="90"/>
      <c r="AE707" s="90"/>
      <c r="AF707" s="136"/>
      <c r="AG707" s="338"/>
      <c r="AH707" s="338"/>
      <c r="AI707" s="339"/>
      <c r="AJ707" s="339"/>
      <c r="AK707" s="91"/>
      <c r="AL707" s="92"/>
      <c r="AM707" s="93"/>
      <c r="AN707" s="340"/>
      <c r="AO707" s="341"/>
      <c r="AP707" s="336"/>
      <c r="AQ707" s="342"/>
      <c r="AR707" s="343"/>
      <c r="AS707" s="342"/>
      <c r="AT707" s="94"/>
      <c r="AU707" s="341"/>
      <c r="AV707" s="136"/>
      <c r="AW707" s="339"/>
      <c r="AY707" s="30" t="s">
        <v>3880</v>
      </c>
      <c r="AZ707" s="31" t="e">
        <f t="shared" si="10"/>
        <v>#VALUE!</v>
      </c>
    </row>
    <row r="708" spans="1:52" ht="12.75" customHeight="1">
      <c r="A708">
        <v>705</v>
      </c>
      <c r="B708" s="29" t="s">
        <v>5949</v>
      </c>
      <c r="C708" s="134" t="s">
        <v>44</v>
      </c>
      <c r="D708" s="29" t="s">
        <v>3880</v>
      </c>
      <c r="E708" s="29" t="s">
        <v>3880</v>
      </c>
      <c r="F708" s="335"/>
      <c r="G708" s="335"/>
      <c r="H708" s="335"/>
      <c r="I708" s="335"/>
      <c r="J708" s="335"/>
      <c r="K708" s="335"/>
      <c r="L708" s="335"/>
      <c r="M708" s="82" t="s">
        <v>3880</v>
      </c>
      <c r="N708" s="57" t="s">
        <v>3880</v>
      </c>
      <c r="O708" s="30" t="s">
        <v>3880</v>
      </c>
      <c r="P708" s="29" t="s">
        <v>3880</v>
      </c>
      <c r="Q708" s="29"/>
      <c r="R708" s="134" t="s">
        <v>44</v>
      </c>
      <c r="S708" s="104" t="s">
        <v>5073</v>
      </c>
      <c r="T708" s="403">
        <v>3600.45</v>
      </c>
      <c r="U708" s="403">
        <v>2152.65</v>
      </c>
      <c r="V708" s="123" t="s">
        <v>221</v>
      </c>
      <c r="W708" s="336"/>
      <c r="X708" s="123"/>
      <c r="Y708" s="337"/>
      <c r="Z708" s="87"/>
      <c r="AA708" s="88" t="s">
        <v>3880</v>
      </c>
      <c r="AB708" s="88"/>
      <c r="AC708" s="88"/>
      <c r="AD708" s="90"/>
      <c r="AE708" s="90"/>
      <c r="AF708" s="136"/>
      <c r="AG708" s="338"/>
      <c r="AH708" s="338"/>
      <c r="AI708" s="339"/>
      <c r="AJ708" s="339"/>
      <c r="AK708" s="91"/>
      <c r="AL708" s="92"/>
      <c r="AM708" s="93"/>
      <c r="AN708" s="340"/>
      <c r="AO708" s="341"/>
      <c r="AP708" s="336"/>
      <c r="AQ708" s="342"/>
      <c r="AR708" s="343"/>
      <c r="AS708" s="342"/>
      <c r="AT708" s="94"/>
      <c r="AU708" s="341"/>
      <c r="AV708" s="136"/>
      <c r="AW708" s="339"/>
      <c r="AY708" s="30" t="s">
        <v>3880</v>
      </c>
      <c r="AZ708" s="31" t="e">
        <f t="shared" ref="AZ708:AZ771" si="11">-AY708+O708</f>
        <v>#VALUE!</v>
      </c>
    </row>
    <row r="709" spans="1:52" ht="12.75" customHeight="1">
      <c r="A709">
        <v>706</v>
      </c>
      <c r="B709" s="29" t="s">
        <v>5949</v>
      </c>
      <c r="C709" s="134" t="s">
        <v>5074</v>
      </c>
      <c r="D709" s="29" t="s">
        <v>3880</v>
      </c>
      <c r="E709" s="29" t="s">
        <v>3880</v>
      </c>
      <c r="F709" s="335"/>
      <c r="G709" s="335"/>
      <c r="H709" s="335"/>
      <c r="I709" s="335"/>
      <c r="J709" s="335"/>
      <c r="K709" s="335"/>
      <c r="L709" s="335"/>
      <c r="M709" s="82" t="s">
        <v>3880</v>
      </c>
      <c r="N709" s="57" t="s">
        <v>3880</v>
      </c>
      <c r="O709" s="30" t="s">
        <v>3880</v>
      </c>
      <c r="P709" s="29" t="s">
        <v>3880</v>
      </c>
      <c r="Q709" s="29"/>
      <c r="R709" s="134" t="s">
        <v>5074</v>
      </c>
      <c r="S709" s="104" t="s">
        <v>5073</v>
      </c>
      <c r="T709" s="403">
        <v>3600.45</v>
      </c>
      <c r="U709" s="403">
        <v>2952.75</v>
      </c>
      <c r="V709" s="123" t="s">
        <v>221</v>
      </c>
      <c r="W709" s="336"/>
      <c r="X709" s="123"/>
      <c r="Y709" s="337"/>
      <c r="Z709" s="87"/>
      <c r="AA709" s="88" t="s">
        <v>3880</v>
      </c>
      <c r="AB709" s="88"/>
      <c r="AC709" s="88"/>
      <c r="AD709" s="90"/>
      <c r="AE709" s="90"/>
      <c r="AF709" s="136"/>
      <c r="AG709" s="338"/>
      <c r="AH709" s="338"/>
      <c r="AI709" s="339"/>
      <c r="AJ709" s="339"/>
      <c r="AK709" s="91"/>
      <c r="AL709" s="92"/>
      <c r="AM709" s="93"/>
      <c r="AN709" s="340"/>
      <c r="AO709" s="341"/>
      <c r="AP709" s="336"/>
      <c r="AQ709" s="342"/>
      <c r="AR709" s="343"/>
      <c r="AS709" s="342"/>
      <c r="AT709" s="94"/>
      <c r="AU709" s="341"/>
      <c r="AV709" s="136"/>
      <c r="AW709" s="339"/>
      <c r="AY709" s="30" t="s">
        <v>3880</v>
      </c>
      <c r="AZ709" s="31" t="e">
        <f t="shared" si="11"/>
        <v>#VALUE!</v>
      </c>
    </row>
    <row r="710" spans="1:52" ht="12.75" customHeight="1">
      <c r="A710">
        <v>707</v>
      </c>
      <c r="B710" s="29" t="s">
        <v>5949</v>
      </c>
      <c r="C710" s="134" t="s">
        <v>5075</v>
      </c>
      <c r="D710" s="29" t="s">
        <v>3880</v>
      </c>
      <c r="E710" s="29" t="s">
        <v>3880</v>
      </c>
      <c r="F710" s="335"/>
      <c r="G710" s="335"/>
      <c r="H710" s="335"/>
      <c r="I710" s="335"/>
      <c r="J710" s="335"/>
      <c r="K710" s="335"/>
      <c r="L710" s="335"/>
      <c r="M710" s="82" t="s">
        <v>3880</v>
      </c>
      <c r="N710" s="57" t="s">
        <v>3880</v>
      </c>
      <c r="O710" s="30" t="s">
        <v>3880</v>
      </c>
      <c r="P710" s="29" t="s">
        <v>3880</v>
      </c>
      <c r="Q710" s="29"/>
      <c r="R710" s="134" t="s">
        <v>5075</v>
      </c>
      <c r="S710" s="104" t="s">
        <v>5073</v>
      </c>
      <c r="T710" s="403">
        <v>4400.55</v>
      </c>
      <c r="U710" s="403">
        <v>3752.85</v>
      </c>
      <c r="V710" s="123" t="s">
        <v>221</v>
      </c>
      <c r="W710" s="336"/>
      <c r="X710" s="123"/>
      <c r="Y710" s="337"/>
      <c r="Z710" s="87"/>
      <c r="AA710" s="88" t="s">
        <v>3880</v>
      </c>
      <c r="AB710" s="88"/>
      <c r="AC710" s="88"/>
      <c r="AD710" s="90"/>
      <c r="AE710" s="90"/>
      <c r="AF710" s="136"/>
      <c r="AG710" s="338"/>
      <c r="AH710" s="338"/>
      <c r="AI710" s="339"/>
      <c r="AJ710" s="339"/>
      <c r="AK710" s="91"/>
      <c r="AL710" s="92"/>
      <c r="AM710" s="93"/>
      <c r="AN710" s="340"/>
      <c r="AO710" s="341"/>
      <c r="AP710" s="336"/>
      <c r="AQ710" s="342"/>
      <c r="AR710" s="343"/>
      <c r="AS710" s="342"/>
      <c r="AT710" s="94"/>
      <c r="AU710" s="341"/>
      <c r="AV710" s="136"/>
      <c r="AW710" s="339"/>
      <c r="AY710" s="30" t="s">
        <v>3880</v>
      </c>
      <c r="AZ710" s="31" t="e">
        <f t="shared" si="11"/>
        <v>#VALUE!</v>
      </c>
    </row>
    <row r="711" spans="1:52" ht="12.75" customHeight="1">
      <c r="A711">
        <v>708</v>
      </c>
      <c r="B711" s="29" t="s">
        <v>5949</v>
      </c>
      <c r="C711" s="134" t="s">
        <v>5076</v>
      </c>
      <c r="D711" s="29" t="s">
        <v>3880</v>
      </c>
      <c r="E711" s="29" t="s">
        <v>3880</v>
      </c>
      <c r="F711" s="335"/>
      <c r="G711" s="335"/>
      <c r="H711" s="335"/>
      <c r="I711" s="335"/>
      <c r="J711" s="335"/>
      <c r="K711" s="335"/>
      <c r="L711" s="335"/>
      <c r="M711" s="82" t="s">
        <v>3880</v>
      </c>
      <c r="N711" s="57" t="s">
        <v>3880</v>
      </c>
      <c r="O711" s="30" t="s">
        <v>3880</v>
      </c>
      <c r="P711" s="29" t="s">
        <v>3880</v>
      </c>
      <c r="Q711" s="29"/>
      <c r="R711" s="134" t="s">
        <v>5076</v>
      </c>
      <c r="S711" s="104" t="s">
        <v>5073</v>
      </c>
      <c r="T711" s="403">
        <v>3600.45</v>
      </c>
      <c r="U711" s="403">
        <v>3752.85</v>
      </c>
      <c r="V711" s="123" t="s">
        <v>221</v>
      </c>
      <c r="W711" s="336"/>
      <c r="X711" s="123"/>
      <c r="Y711" s="337"/>
      <c r="Z711" s="87"/>
      <c r="AA711" s="88" t="s">
        <v>3880</v>
      </c>
      <c r="AB711" s="88"/>
      <c r="AC711" s="88"/>
      <c r="AD711" s="90"/>
      <c r="AE711" s="90"/>
      <c r="AF711" s="136"/>
      <c r="AG711" s="338"/>
      <c r="AH711" s="338"/>
      <c r="AI711" s="339"/>
      <c r="AJ711" s="339"/>
      <c r="AK711" s="91"/>
      <c r="AL711" s="92"/>
      <c r="AM711" s="93"/>
      <c r="AN711" s="340"/>
      <c r="AO711" s="341"/>
      <c r="AP711" s="336"/>
      <c r="AQ711" s="342"/>
      <c r="AR711" s="343"/>
      <c r="AS711" s="342"/>
      <c r="AT711" s="94"/>
      <c r="AU711" s="341"/>
      <c r="AV711" s="136"/>
      <c r="AW711" s="339"/>
      <c r="AY711" s="30" t="s">
        <v>3880</v>
      </c>
      <c r="AZ711" s="31" t="e">
        <f t="shared" si="11"/>
        <v>#VALUE!</v>
      </c>
    </row>
    <row r="712" spans="1:52" ht="12.75" customHeight="1">
      <c r="A712">
        <v>709</v>
      </c>
      <c r="B712" s="29" t="s">
        <v>5723</v>
      </c>
      <c r="C712" s="104" t="s">
        <v>68</v>
      </c>
      <c r="D712" s="29" t="s">
        <v>3880</v>
      </c>
      <c r="E712" s="29" t="s">
        <v>3880</v>
      </c>
      <c r="F712" s="335"/>
      <c r="G712" s="335"/>
      <c r="H712" s="335"/>
      <c r="I712" s="335"/>
      <c r="J712" s="335"/>
      <c r="K712" s="335"/>
      <c r="L712" s="335"/>
      <c r="M712" s="82" t="s">
        <v>3880</v>
      </c>
      <c r="N712" s="57" t="s">
        <v>3880</v>
      </c>
      <c r="O712" s="30" t="s">
        <v>3880</v>
      </c>
      <c r="P712" s="29" t="s">
        <v>3880</v>
      </c>
      <c r="Q712" s="29"/>
      <c r="R712" s="104" t="s">
        <v>68</v>
      </c>
      <c r="S712" s="103" t="s">
        <v>5077</v>
      </c>
      <c r="T712" s="403">
        <v>6009.64</v>
      </c>
      <c r="U712" s="403">
        <v>3714.75</v>
      </c>
      <c r="V712" s="123" t="s">
        <v>222</v>
      </c>
      <c r="W712" s="336"/>
      <c r="X712" s="123"/>
      <c r="Y712" s="337"/>
      <c r="Z712" s="87"/>
      <c r="AA712" s="88" t="s">
        <v>3880</v>
      </c>
      <c r="AB712" s="88"/>
      <c r="AC712" s="88"/>
      <c r="AD712" s="90"/>
      <c r="AE712" s="90"/>
      <c r="AF712" s="136"/>
      <c r="AG712" s="338"/>
      <c r="AH712" s="338"/>
      <c r="AI712" s="339"/>
      <c r="AJ712" s="339"/>
      <c r="AK712" s="91"/>
      <c r="AL712" s="92"/>
      <c r="AM712" s="93"/>
      <c r="AN712" s="340"/>
      <c r="AO712" s="341"/>
      <c r="AP712" s="336"/>
      <c r="AQ712" s="342"/>
      <c r="AR712" s="343"/>
      <c r="AS712" s="342"/>
      <c r="AT712" s="94"/>
      <c r="AU712" s="341"/>
      <c r="AV712" s="136"/>
      <c r="AW712" s="339"/>
      <c r="AY712" s="30" t="s">
        <v>3880</v>
      </c>
      <c r="AZ712" s="31" t="e">
        <f t="shared" si="11"/>
        <v>#VALUE!</v>
      </c>
    </row>
    <row r="713" spans="1:52" ht="12.75" customHeight="1">
      <c r="A713">
        <v>710</v>
      </c>
      <c r="B713" s="29" t="s">
        <v>5723</v>
      </c>
      <c r="C713" s="104" t="s">
        <v>3743</v>
      </c>
      <c r="D713" s="29" t="s">
        <v>3880</v>
      </c>
      <c r="E713" s="29" t="s">
        <v>3880</v>
      </c>
      <c r="F713" s="335"/>
      <c r="G713" s="335"/>
      <c r="H713" s="335"/>
      <c r="I713" s="335"/>
      <c r="J713" s="335"/>
      <c r="K713" s="335"/>
      <c r="L713" s="335"/>
      <c r="M713" s="82" t="s">
        <v>3880</v>
      </c>
      <c r="N713" s="57" t="s">
        <v>3880</v>
      </c>
      <c r="O713" s="30" t="s">
        <v>3880</v>
      </c>
      <c r="P713" s="29" t="s">
        <v>3880</v>
      </c>
      <c r="Q713" s="29"/>
      <c r="R713" s="104" t="s">
        <v>3743</v>
      </c>
      <c r="S713" s="103" t="s">
        <v>5078</v>
      </c>
      <c r="T713" s="403">
        <v>5151.12</v>
      </c>
      <c r="U713" s="403">
        <v>6191.25</v>
      </c>
      <c r="V713" s="123" t="s">
        <v>222</v>
      </c>
      <c r="W713" s="336"/>
      <c r="X713" s="123"/>
      <c r="Y713" s="337"/>
      <c r="Z713" s="87"/>
      <c r="AA713" s="88" t="s">
        <v>3880</v>
      </c>
      <c r="AB713" s="88"/>
      <c r="AC713" s="88"/>
      <c r="AD713" s="90"/>
      <c r="AE713" s="90"/>
      <c r="AF713" s="136"/>
      <c r="AG713" s="338"/>
      <c r="AH713" s="338"/>
      <c r="AI713" s="339"/>
      <c r="AJ713" s="339"/>
      <c r="AK713" s="91"/>
      <c r="AL713" s="92"/>
      <c r="AM713" s="93"/>
      <c r="AN713" s="340"/>
      <c r="AO713" s="341"/>
      <c r="AP713" s="336"/>
      <c r="AQ713" s="342"/>
      <c r="AR713" s="343"/>
      <c r="AS713" s="342"/>
      <c r="AT713" s="94"/>
      <c r="AU713" s="341"/>
      <c r="AV713" s="136"/>
      <c r="AW713" s="339"/>
      <c r="AY713" s="30" t="s">
        <v>3880</v>
      </c>
      <c r="AZ713" s="31" t="e">
        <f t="shared" si="11"/>
        <v>#VALUE!</v>
      </c>
    </row>
    <row r="714" spans="1:52" ht="12.75" customHeight="1">
      <c r="A714">
        <v>711</v>
      </c>
      <c r="B714" s="29" t="s">
        <v>5723</v>
      </c>
      <c r="C714" s="104" t="s">
        <v>5079</v>
      </c>
      <c r="D714" s="29" t="s">
        <v>3880</v>
      </c>
      <c r="E714" s="29" t="s">
        <v>3880</v>
      </c>
      <c r="F714" s="335"/>
      <c r="G714" s="335"/>
      <c r="H714" s="335"/>
      <c r="I714" s="335"/>
      <c r="J714" s="335"/>
      <c r="K714" s="335"/>
      <c r="L714" s="335"/>
      <c r="M714" s="82" t="s">
        <v>3880</v>
      </c>
      <c r="N714" s="57" t="s">
        <v>3880</v>
      </c>
      <c r="O714" s="30" t="s">
        <v>3880</v>
      </c>
      <c r="P714" s="29" t="s">
        <v>3880</v>
      </c>
      <c r="Q714" s="29"/>
      <c r="R714" s="104" t="s">
        <v>5079</v>
      </c>
      <c r="S714" s="103" t="s">
        <v>5080</v>
      </c>
      <c r="T714" s="403">
        <v>-1717.04</v>
      </c>
      <c r="U714" s="403">
        <v>6191.25</v>
      </c>
      <c r="V714" s="123" t="s">
        <v>222</v>
      </c>
      <c r="W714" s="336"/>
      <c r="X714" s="123"/>
      <c r="Y714" s="337"/>
      <c r="Z714" s="87"/>
      <c r="AA714" s="88" t="s">
        <v>3880</v>
      </c>
      <c r="AB714" s="88"/>
      <c r="AC714" s="88"/>
      <c r="AD714" s="90"/>
      <c r="AE714" s="90"/>
      <c r="AF714" s="136"/>
      <c r="AG714" s="338"/>
      <c r="AH714" s="338"/>
      <c r="AI714" s="339"/>
      <c r="AJ714" s="339"/>
      <c r="AK714" s="91"/>
      <c r="AL714" s="92"/>
      <c r="AM714" s="93"/>
      <c r="AN714" s="340"/>
      <c r="AO714" s="341"/>
      <c r="AP714" s="336"/>
      <c r="AQ714" s="342"/>
      <c r="AR714" s="343"/>
      <c r="AS714" s="342"/>
      <c r="AT714" s="94"/>
      <c r="AU714" s="341"/>
      <c r="AV714" s="136"/>
      <c r="AW714" s="339"/>
      <c r="AY714" s="30" t="s">
        <v>3880</v>
      </c>
      <c r="AZ714" s="31" t="e">
        <f t="shared" si="11"/>
        <v>#VALUE!</v>
      </c>
    </row>
    <row r="715" spans="1:52" ht="12.75" customHeight="1">
      <c r="A715">
        <v>712</v>
      </c>
      <c r="B715" s="29" t="s">
        <v>5723</v>
      </c>
      <c r="C715" s="104" t="s">
        <v>5081</v>
      </c>
      <c r="D715" s="29" t="s">
        <v>3880</v>
      </c>
      <c r="E715" s="29" t="s">
        <v>3880</v>
      </c>
      <c r="F715" s="335"/>
      <c r="G715" s="335"/>
      <c r="H715" s="335"/>
      <c r="I715" s="335"/>
      <c r="J715" s="335"/>
      <c r="K715" s="335"/>
      <c r="L715" s="335"/>
      <c r="M715" s="82" t="s">
        <v>3880</v>
      </c>
      <c r="N715" s="57" t="s">
        <v>3880</v>
      </c>
      <c r="O715" s="30" t="s">
        <v>3880</v>
      </c>
      <c r="P715" s="29" t="s">
        <v>3880</v>
      </c>
      <c r="Q715" s="29"/>
      <c r="R715" s="104" t="s">
        <v>5081</v>
      </c>
      <c r="S715" s="103" t="s">
        <v>5082</v>
      </c>
      <c r="T715" s="403">
        <v>-2800.35</v>
      </c>
      <c r="U715" s="403">
        <v>4552.95</v>
      </c>
      <c r="V715" s="123" t="s">
        <v>222</v>
      </c>
      <c r="W715" s="336"/>
      <c r="X715" s="123"/>
      <c r="Y715" s="337"/>
      <c r="Z715" s="87"/>
      <c r="AA715" s="88" t="s">
        <v>3880</v>
      </c>
      <c r="AB715" s="88"/>
      <c r="AC715" s="88"/>
      <c r="AD715" s="90"/>
      <c r="AE715" s="90"/>
      <c r="AF715" s="136"/>
      <c r="AG715" s="338"/>
      <c r="AH715" s="338"/>
      <c r="AI715" s="339"/>
      <c r="AJ715" s="339"/>
      <c r="AK715" s="91"/>
      <c r="AL715" s="92"/>
      <c r="AM715" s="93"/>
      <c r="AN715" s="340"/>
      <c r="AO715" s="341"/>
      <c r="AP715" s="336"/>
      <c r="AQ715" s="342"/>
      <c r="AR715" s="343"/>
      <c r="AS715" s="342"/>
      <c r="AT715" s="94"/>
      <c r="AU715" s="341"/>
      <c r="AV715" s="136"/>
      <c r="AW715" s="339"/>
      <c r="AY715" s="30" t="s">
        <v>3880</v>
      </c>
      <c r="AZ715" s="31" t="e">
        <f t="shared" si="11"/>
        <v>#VALUE!</v>
      </c>
    </row>
    <row r="716" spans="1:52" ht="12.75" customHeight="1">
      <c r="A716">
        <v>713</v>
      </c>
      <c r="B716" s="29" t="s">
        <v>5723</v>
      </c>
      <c r="C716" s="104" t="s">
        <v>5083</v>
      </c>
      <c r="D716" s="29" t="s">
        <v>3880</v>
      </c>
      <c r="E716" s="29" t="s">
        <v>3880</v>
      </c>
      <c r="F716" s="335"/>
      <c r="G716" s="335"/>
      <c r="H716" s="335"/>
      <c r="I716" s="335"/>
      <c r="J716" s="335"/>
      <c r="K716" s="335"/>
      <c r="L716" s="335"/>
      <c r="M716" s="82" t="s">
        <v>3880</v>
      </c>
      <c r="N716" s="57" t="s">
        <v>3880</v>
      </c>
      <c r="O716" s="30" t="s">
        <v>3880</v>
      </c>
      <c r="P716" s="29" t="s">
        <v>3880</v>
      </c>
      <c r="Q716" s="29"/>
      <c r="R716" s="104" t="s">
        <v>5083</v>
      </c>
      <c r="S716" s="103" t="s">
        <v>5084</v>
      </c>
      <c r="T716" s="403">
        <v>-3434.08</v>
      </c>
      <c r="U716" s="403">
        <v>6191.25</v>
      </c>
      <c r="V716" s="123" t="s">
        <v>222</v>
      </c>
      <c r="W716" s="336"/>
      <c r="X716" s="123"/>
      <c r="Y716" s="337"/>
      <c r="Z716" s="87"/>
      <c r="AA716" s="88" t="s">
        <v>3880</v>
      </c>
      <c r="AB716" s="88"/>
      <c r="AC716" s="88"/>
      <c r="AD716" s="90"/>
      <c r="AE716" s="90"/>
      <c r="AF716" s="136"/>
      <c r="AG716" s="338"/>
      <c r="AH716" s="338"/>
      <c r="AI716" s="339"/>
      <c r="AJ716" s="339"/>
      <c r="AK716" s="91"/>
      <c r="AL716" s="92"/>
      <c r="AM716" s="93"/>
      <c r="AN716" s="340"/>
      <c r="AO716" s="341"/>
      <c r="AP716" s="336"/>
      <c r="AQ716" s="342"/>
      <c r="AR716" s="343"/>
      <c r="AS716" s="342"/>
      <c r="AT716" s="94"/>
      <c r="AU716" s="341"/>
      <c r="AV716" s="136"/>
      <c r="AW716" s="339"/>
      <c r="AY716" s="30" t="s">
        <v>3880</v>
      </c>
      <c r="AZ716" s="31" t="e">
        <f t="shared" si="11"/>
        <v>#VALUE!</v>
      </c>
    </row>
    <row r="717" spans="1:52" ht="12.75" customHeight="1">
      <c r="A717">
        <v>714</v>
      </c>
      <c r="B717" s="29" t="s">
        <v>5723</v>
      </c>
      <c r="C717" s="104" t="s">
        <v>5085</v>
      </c>
      <c r="D717" s="29" t="s">
        <v>3880</v>
      </c>
      <c r="E717" s="29" t="s">
        <v>3880</v>
      </c>
      <c r="F717" s="335"/>
      <c r="G717" s="335"/>
      <c r="H717" s="335"/>
      <c r="I717" s="335"/>
      <c r="J717" s="335"/>
      <c r="K717" s="335"/>
      <c r="L717" s="335"/>
      <c r="M717" s="82" t="s">
        <v>3880</v>
      </c>
      <c r="N717" s="57" t="s">
        <v>3880</v>
      </c>
      <c r="O717" s="30" t="s">
        <v>3880</v>
      </c>
      <c r="P717" s="29" t="s">
        <v>3880</v>
      </c>
      <c r="Q717" s="29"/>
      <c r="R717" s="104" t="s">
        <v>5085</v>
      </c>
      <c r="S717" s="103" t="s">
        <v>5086</v>
      </c>
      <c r="T717" s="403">
        <v>4400.55</v>
      </c>
      <c r="U717" s="403">
        <v>2952.75</v>
      </c>
      <c r="V717" s="123" t="s">
        <v>222</v>
      </c>
      <c r="W717" s="336"/>
      <c r="X717" s="123"/>
      <c r="Y717" s="337"/>
      <c r="Z717" s="87"/>
      <c r="AA717" s="88" t="s">
        <v>3880</v>
      </c>
      <c r="AB717" s="88"/>
      <c r="AC717" s="88"/>
      <c r="AD717" s="90"/>
      <c r="AE717" s="90"/>
      <c r="AF717" s="136"/>
      <c r="AG717" s="338"/>
      <c r="AH717" s="338"/>
      <c r="AI717" s="339"/>
      <c r="AJ717" s="339"/>
      <c r="AK717" s="91"/>
      <c r="AL717" s="92"/>
      <c r="AM717" s="93"/>
      <c r="AN717" s="340"/>
      <c r="AO717" s="341"/>
      <c r="AP717" s="336"/>
      <c r="AQ717" s="342"/>
      <c r="AR717" s="343"/>
      <c r="AS717" s="342"/>
      <c r="AT717" s="94"/>
      <c r="AU717" s="341"/>
      <c r="AV717" s="136"/>
      <c r="AW717" s="339"/>
      <c r="AY717" s="30" t="s">
        <v>3880</v>
      </c>
      <c r="AZ717" s="31" t="e">
        <f t="shared" si="11"/>
        <v>#VALUE!</v>
      </c>
    </row>
    <row r="718" spans="1:52" ht="12.75" customHeight="1">
      <c r="A718">
        <v>715</v>
      </c>
      <c r="B718" s="29" t="s">
        <v>5723</v>
      </c>
      <c r="C718" s="104" t="s">
        <v>65</v>
      </c>
      <c r="D718" s="29" t="s">
        <v>3880</v>
      </c>
      <c r="E718" s="29" t="s">
        <v>3880</v>
      </c>
      <c r="F718" s="335"/>
      <c r="G718" s="335"/>
      <c r="H718" s="335"/>
      <c r="I718" s="335"/>
      <c r="J718" s="335"/>
      <c r="K718" s="335"/>
      <c r="L718" s="335"/>
      <c r="M718" s="82" t="s">
        <v>3880</v>
      </c>
      <c r="N718" s="57" t="s">
        <v>3880</v>
      </c>
      <c r="O718" s="30" t="s">
        <v>3880</v>
      </c>
      <c r="P718" s="29" t="s">
        <v>3880</v>
      </c>
      <c r="Q718" s="29"/>
      <c r="R718" s="104" t="s">
        <v>65</v>
      </c>
      <c r="S718" s="103" t="s">
        <v>5087</v>
      </c>
      <c r="T718" s="403">
        <v>5200.6499999999996</v>
      </c>
      <c r="U718" s="403">
        <v>4552.95</v>
      </c>
      <c r="V718" s="123" t="s">
        <v>222</v>
      </c>
      <c r="W718" s="336"/>
      <c r="X718" s="123"/>
      <c r="Y718" s="337"/>
      <c r="Z718" s="87"/>
      <c r="AA718" s="88" t="s">
        <v>3880</v>
      </c>
      <c r="AB718" s="88"/>
      <c r="AC718" s="88"/>
      <c r="AD718" s="90"/>
      <c r="AE718" s="90"/>
      <c r="AF718" s="136"/>
      <c r="AG718" s="338"/>
      <c r="AH718" s="338"/>
      <c r="AI718" s="339"/>
      <c r="AJ718" s="339"/>
      <c r="AK718" s="91"/>
      <c r="AL718" s="92"/>
      <c r="AM718" s="93"/>
      <c r="AN718" s="340"/>
      <c r="AO718" s="341"/>
      <c r="AP718" s="336"/>
      <c r="AQ718" s="342"/>
      <c r="AR718" s="343"/>
      <c r="AS718" s="342"/>
      <c r="AT718" s="94"/>
      <c r="AU718" s="341"/>
      <c r="AV718" s="136"/>
      <c r="AW718" s="339"/>
      <c r="AY718" s="30" t="s">
        <v>3880</v>
      </c>
      <c r="AZ718" s="31" t="e">
        <f t="shared" si="11"/>
        <v>#VALUE!</v>
      </c>
    </row>
    <row r="719" spans="1:52" ht="12.75" customHeight="1">
      <c r="A719">
        <v>716</v>
      </c>
      <c r="B719" s="29" t="s">
        <v>5723</v>
      </c>
      <c r="C719" s="104" t="s">
        <v>66</v>
      </c>
      <c r="D719" s="29" t="s">
        <v>3880</v>
      </c>
      <c r="E719" s="29" t="s">
        <v>3880</v>
      </c>
      <c r="F719" s="335"/>
      <c r="G719" s="335"/>
      <c r="H719" s="335"/>
      <c r="I719" s="335"/>
      <c r="J719" s="335"/>
      <c r="K719" s="335"/>
      <c r="L719" s="335"/>
      <c r="M719" s="82" t="s">
        <v>3880</v>
      </c>
      <c r="N719" s="57" t="s">
        <v>3880</v>
      </c>
      <c r="O719" s="30" t="s">
        <v>3880</v>
      </c>
      <c r="P719" s="29" t="s">
        <v>3880</v>
      </c>
      <c r="Q719" s="29"/>
      <c r="R719" s="104" t="s">
        <v>66</v>
      </c>
      <c r="S719" s="103" t="s">
        <v>5088</v>
      </c>
      <c r="T719" s="403">
        <v>6009.64</v>
      </c>
      <c r="U719" s="403">
        <v>4705.3500000000004</v>
      </c>
      <c r="V719" s="123" t="s">
        <v>222</v>
      </c>
      <c r="W719" s="336"/>
      <c r="X719" s="123"/>
      <c r="Y719" s="337"/>
      <c r="Z719" s="87"/>
      <c r="AA719" s="88" t="s">
        <v>3880</v>
      </c>
      <c r="AB719" s="88"/>
      <c r="AC719" s="88"/>
      <c r="AD719" s="90"/>
      <c r="AE719" s="90"/>
      <c r="AF719" s="136"/>
      <c r="AG719" s="338"/>
      <c r="AH719" s="338"/>
      <c r="AI719" s="339"/>
      <c r="AJ719" s="339"/>
      <c r="AK719" s="91"/>
      <c r="AL719" s="92"/>
      <c r="AM719" s="93"/>
      <c r="AN719" s="340"/>
      <c r="AO719" s="341"/>
      <c r="AP719" s="336"/>
      <c r="AQ719" s="342"/>
      <c r="AR719" s="343"/>
      <c r="AS719" s="342"/>
      <c r="AT719" s="94"/>
      <c r="AU719" s="341"/>
      <c r="AV719" s="136"/>
      <c r="AW719" s="339"/>
      <c r="AY719" s="30" t="s">
        <v>3880</v>
      </c>
      <c r="AZ719" s="31" t="e">
        <f t="shared" si="11"/>
        <v>#VALUE!</v>
      </c>
    </row>
    <row r="720" spans="1:52" ht="12.75" customHeight="1">
      <c r="A720">
        <v>717</v>
      </c>
      <c r="B720" s="29" t="s">
        <v>5723</v>
      </c>
      <c r="C720" s="104" t="s">
        <v>5089</v>
      </c>
      <c r="D720" s="29" t="s">
        <v>3880</v>
      </c>
      <c r="E720" s="29" t="s">
        <v>3880</v>
      </c>
      <c r="F720" s="335"/>
      <c r="G720" s="335"/>
      <c r="H720" s="335"/>
      <c r="I720" s="335"/>
      <c r="J720" s="335"/>
      <c r="K720" s="335"/>
      <c r="L720" s="335"/>
      <c r="M720" s="82" t="s">
        <v>3880</v>
      </c>
      <c r="N720" s="57" t="s">
        <v>3880</v>
      </c>
      <c r="O720" s="30" t="s">
        <v>3880</v>
      </c>
      <c r="P720" s="29" t="s">
        <v>3880</v>
      </c>
      <c r="Q720" s="29"/>
      <c r="R720" s="104" t="s">
        <v>5089</v>
      </c>
      <c r="S720" s="103" t="s">
        <v>5090</v>
      </c>
      <c r="T720" s="403">
        <v>5151.12</v>
      </c>
      <c r="U720" s="403">
        <v>5201.1499999999996</v>
      </c>
      <c r="V720" s="123" t="s">
        <v>222</v>
      </c>
      <c r="W720" s="336"/>
      <c r="X720" s="123"/>
      <c r="Y720" s="337"/>
      <c r="Z720" s="87"/>
      <c r="AA720" s="88" t="s">
        <v>3880</v>
      </c>
      <c r="AB720" s="88"/>
      <c r="AC720" s="88"/>
      <c r="AD720" s="90"/>
      <c r="AE720" s="90"/>
      <c r="AF720" s="136"/>
      <c r="AG720" s="338"/>
      <c r="AH720" s="338"/>
      <c r="AI720" s="339"/>
      <c r="AJ720" s="339"/>
      <c r="AK720" s="91"/>
      <c r="AL720" s="92"/>
      <c r="AM720" s="93"/>
      <c r="AN720" s="340"/>
      <c r="AO720" s="341"/>
      <c r="AP720" s="336"/>
      <c r="AQ720" s="342"/>
      <c r="AR720" s="343"/>
      <c r="AS720" s="342"/>
      <c r="AT720" s="94"/>
      <c r="AU720" s="341"/>
      <c r="AV720" s="136"/>
      <c r="AW720" s="339"/>
      <c r="AY720" s="30" t="s">
        <v>3880</v>
      </c>
      <c r="AZ720" s="31" t="e">
        <f t="shared" si="11"/>
        <v>#VALUE!</v>
      </c>
    </row>
    <row r="721" spans="1:52" ht="12.75" customHeight="1">
      <c r="A721">
        <v>718</v>
      </c>
      <c r="B721" s="29" t="s">
        <v>5723</v>
      </c>
      <c r="C721" s="104" t="s">
        <v>70</v>
      </c>
      <c r="D721" s="29" t="s">
        <v>3880</v>
      </c>
      <c r="E721" s="29" t="s">
        <v>3880</v>
      </c>
      <c r="F721" s="335"/>
      <c r="G721" s="335"/>
      <c r="H721" s="335"/>
      <c r="I721" s="335"/>
      <c r="J721" s="335"/>
      <c r="K721" s="335"/>
      <c r="L721" s="335"/>
      <c r="M721" s="82" t="s">
        <v>3880</v>
      </c>
      <c r="N721" s="57" t="s">
        <v>3880</v>
      </c>
      <c r="O721" s="30" t="s">
        <v>3880</v>
      </c>
      <c r="P721" s="29" t="s">
        <v>3880</v>
      </c>
      <c r="Q721" s="29"/>
      <c r="R721" s="104" t="s">
        <v>70</v>
      </c>
      <c r="S721" s="103" t="s">
        <v>5091</v>
      </c>
      <c r="T721" s="403">
        <v>6009.64</v>
      </c>
      <c r="U721" s="403">
        <v>2724.15</v>
      </c>
      <c r="V721" s="123" t="s">
        <v>222</v>
      </c>
      <c r="W721" s="336"/>
      <c r="X721" s="123"/>
      <c r="Y721" s="337"/>
      <c r="Z721" s="87"/>
      <c r="AA721" s="88" t="s">
        <v>3880</v>
      </c>
      <c r="AB721" s="88"/>
      <c r="AC721" s="88"/>
      <c r="AD721" s="90"/>
      <c r="AE721" s="90"/>
      <c r="AF721" s="136"/>
      <c r="AG721" s="338"/>
      <c r="AH721" s="338"/>
      <c r="AI721" s="339"/>
      <c r="AJ721" s="339"/>
      <c r="AK721" s="91"/>
      <c r="AL721" s="92"/>
      <c r="AM721" s="93"/>
      <c r="AN721" s="340"/>
      <c r="AO721" s="341"/>
      <c r="AP721" s="336"/>
      <c r="AQ721" s="342"/>
      <c r="AR721" s="343"/>
      <c r="AS721" s="342"/>
      <c r="AT721" s="94"/>
      <c r="AU721" s="341"/>
      <c r="AV721" s="136"/>
      <c r="AW721" s="339"/>
      <c r="AY721" s="30" t="s">
        <v>3880</v>
      </c>
      <c r="AZ721" s="31" t="e">
        <f t="shared" si="11"/>
        <v>#VALUE!</v>
      </c>
    </row>
    <row r="722" spans="1:52" ht="12.75" customHeight="1">
      <c r="A722">
        <v>719</v>
      </c>
      <c r="B722" s="29" t="s">
        <v>5946</v>
      </c>
      <c r="C722" s="104" t="s">
        <v>52</v>
      </c>
      <c r="D722" s="29" t="s">
        <v>3880</v>
      </c>
      <c r="E722" s="29" t="s">
        <v>3880</v>
      </c>
      <c r="F722" s="335"/>
      <c r="G722" s="335"/>
      <c r="H722" s="335"/>
      <c r="I722" s="335"/>
      <c r="J722" s="335"/>
      <c r="K722" s="335"/>
      <c r="L722" s="335"/>
      <c r="M722" s="82" t="s">
        <v>3880</v>
      </c>
      <c r="N722" s="57" t="s">
        <v>3880</v>
      </c>
      <c r="O722" s="30" t="s">
        <v>3880</v>
      </c>
      <c r="P722" s="29" t="s">
        <v>3880</v>
      </c>
      <c r="Q722" s="29"/>
      <c r="R722" s="104" t="s">
        <v>52</v>
      </c>
      <c r="S722" s="103" t="s">
        <v>5092</v>
      </c>
      <c r="T722" s="403">
        <v>4400.55</v>
      </c>
      <c r="U722" s="403">
        <v>552.45000000000005</v>
      </c>
      <c r="V722" s="123" t="s">
        <v>3427</v>
      </c>
      <c r="W722" s="336"/>
      <c r="X722" s="123"/>
      <c r="Y722" s="337"/>
      <c r="Z722" s="87"/>
      <c r="AA722" s="88" t="s">
        <v>3880</v>
      </c>
      <c r="AB722" s="88"/>
      <c r="AC722" s="88"/>
      <c r="AD722" s="90"/>
      <c r="AE722" s="90"/>
      <c r="AF722" s="136"/>
      <c r="AG722" s="338"/>
      <c r="AH722" s="338"/>
      <c r="AI722" s="339"/>
      <c r="AJ722" s="339"/>
      <c r="AK722" s="91"/>
      <c r="AL722" s="92"/>
      <c r="AM722" s="93"/>
      <c r="AN722" s="340"/>
      <c r="AO722" s="341"/>
      <c r="AP722" s="336"/>
      <c r="AQ722" s="342"/>
      <c r="AR722" s="343"/>
      <c r="AS722" s="342"/>
      <c r="AT722" s="94"/>
      <c r="AU722" s="341"/>
      <c r="AV722" s="136"/>
      <c r="AW722" s="339"/>
      <c r="AY722" s="30" t="s">
        <v>3880</v>
      </c>
      <c r="AZ722" s="31" t="e">
        <f t="shared" si="11"/>
        <v>#VALUE!</v>
      </c>
    </row>
    <row r="723" spans="1:52" ht="12.75" customHeight="1">
      <c r="A723">
        <v>720</v>
      </c>
      <c r="B723" s="29" t="s">
        <v>5952</v>
      </c>
      <c r="C723" s="104" t="s">
        <v>5093</v>
      </c>
      <c r="D723" s="29" t="s">
        <v>3880</v>
      </c>
      <c r="E723" s="29" t="s">
        <v>3880</v>
      </c>
      <c r="F723" s="335"/>
      <c r="G723" s="335"/>
      <c r="H723" s="335"/>
      <c r="I723" s="335"/>
      <c r="J723" s="335"/>
      <c r="K723" s="335"/>
      <c r="L723" s="335"/>
      <c r="M723" s="82" t="s">
        <v>3880</v>
      </c>
      <c r="N723" s="57" t="s">
        <v>3880</v>
      </c>
      <c r="O723" s="30" t="s">
        <v>3880</v>
      </c>
      <c r="P723" s="29" t="s">
        <v>3880</v>
      </c>
      <c r="Q723" s="29"/>
      <c r="R723" s="104" t="s">
        <v>5093</v>
      </c>
      <c r="S723" s="103" t="s">
        <v>5094</v>
      </c>
      <c r="T723" s="403">
        <v>-4292.6000000000004</v>
      </c>
      <c r="U723" s="403">
        <v>5695.95</v>
      </c>
      <c r="V723" s="123" t="s">
        <v>220</v>
      </c>
      <c r="W723" s="336"/>
      <c r="X723" s="123"/>
      <c r="Y723" s="337"/>
      <c r="Z723" s="87"/>
      <c r="AA723" s="88" t="s">
        <v>3880</v>
      </c>
      <c r="AB723" s="88"/>
      <c r="AC723" s="88"/>
      <c r="AD723" s="90"/>
      <c r="AE723" s="90"/>
      <c r="AF723" s="136"/>
      <c r="AG723" s="338"/>
      <c r="AH723" s="338"/>
      <c r="AI723" s="339"/>
      <c r="AJ723" s="339"/>
      <c r="AK723" s="91"/>
      <c r="AL723" s="92"/>
      <c r="AM723" s="93"/>
      <c r="AN723" s="340"/>
      <c r="AO723" s="341"/>
      <c r="AP723" s="336"/>
      <c r="AQ723" s="342"/>
      <c r="AR723" s="343"/>
      <c r="AS723" s="342"/>
      <c r="AT723" s="94"/>
      <c r="AU723" s="341"/>
      <c r="AV723" s="136"/>
      <c r="AW723" s="339"/>
      <c r="AY723" s="30" t="s">
        <v>3880</v>
      </c>
      <c r="AZ723" s="31" t="e">
        <f t="shared" si="11"/>
        <v>#VALUE!</v>
      </c>
    </row>
    <row r="724" spans="1:52" ht="12.75" customHeight="1">
      <c r="A724">
        <v>721</v>
      </c>
      <c r="B724" s="29" t="s">
        <v>5724</v>
      </c>
      <c r="C724" s="104" t="s">
        <v>5095</v>
      </c>
      <c r="D724" s="29" t="s">
        <v>3880</v>
      </c>
      <c r="E724" s="29" t="s">
        <v>3880</v>
      </c>
      <c r="F724" s="335"/>
      <c r="G724" s="335"/>
      <c r="H724" s="335"/>
      <c r="I724" s="335"/>
      <c r="J724" s="335"/>
      <c r="K724" s="335"/>
      <c r="L724" s="335"/>
      <c r="M724" s="82" t="s">
        <v>3880</v>
      </c>
      <c r="N724" s="57" t="s">
        <v>3880</v>
      </c>
      <c r="O724" s="30" t="s">
        <v>3880</v>
      </c>
      <c r="P724" s="29" t="s">
        <v>3880</v>
      </c>
      <c r="Q724" s="29"/>
      <c r="R724" s="104" t="s">
        <v>5095</v>
      </c>
      <c r="S724" s="103" t="s">
        <v>5096</v>
      </c>
      <c r="T724" s="403">
        <v>-3600.45</v>
      </c>
      <c r="U724" s="403">
        <v>4552.95</v>
      </c>
      <c r="V724" s="123" t="s">
        <v>219</v>
      </c>
      <c r="W724" s="336"/>
      <c r="X724" s="123"/>
      <c r="Y724" s="337"/>
      <c r="Z724" s="87"/>
      <c r="AA724" s="88" t="s">
        <v>3880</v>
      </c>
      <c r="AB724" s="88"/>
      <c r="AC724" s="88"/>
      <c r="AD724" s="90"/>
      <c r="AE724" s="90"/>
      <c r="AF724" s="136"/>
      <c r="AG724" s="338"/>
      <c r="AH724" s="338"/>
      <c r="AI724" s="339"/>
      <c r="AJ724" s="339"/>
      <c r="AK724" s="91"/>
      <c r="AL724" s="92"/>
      <c r="AM724" s="93"/>
      <c r="AN724" s="340"/>
      <c r="AO724" s="341"/>
      <c r="AP724" s="336"/>
      <c r="AQ724" s="342"/>
      <c r="AR724" s="343"/>
      <c r="AS724" s="342"/>
      <c r="AT724" s="94"/>
      <c r="AU724" s="341"/>
      <c r="AV724" s="136"/>
      <c r="AW724" s="339"/>
      <c r="AY724" s="30" t="s">
        <v>3880</v>
      </c>
      <c r="AZ724" s="31" t="e">
        <f t="shared" si="11"/>
        <v>#VALUE!</v>
      </c>
    </row>
    <row r="725" spans="1:52" ht="12.75" customHeight="1">
      <c r="A725">
        <v>722</v>
      </c>
      <c r="B725" s="29" t="s">
        <v>5724</v>
      </c>
      <c r="C725" s="134" t="s">
        <v>5097</v>
      </c>
      <c r="D725" s="29" t="s">
        <v>3880</v>
      </c>
      <c r="E725" s="29" t="s">
        <v>3880</v>
      </c>
      <c r="F725" s="335"/>
      <c r="G725" s="335"/>
      <c r="H725" s="335"/>
      <c r="I725" s="335"/>
      <c r="J725" s="335"/>
      <c r="K725" s="335"/>
      <c r="L725" s="335"/>
      <c r="M725" s="82" t="s">
        <v>3880</v>
      </c>
      <c r="N725" s="57" t="s">
        <v>3880</v>
      </c>
      <c r="O725" s="30" t="s">
        <v>3880</v>
      </c>
      <c r="P725" s="29" t="s">
        <v>3880</v>
      </c>
      <c r="Q725" s="29"/>
      <c r="R725" s="134" t="s">
        <v>5097</v>
      </c>
      <c r="S725" s="103" t="s">
        <v>5096</v>
      </c>
      <c r="T725" s="403">
        <v>-4400.55</v>
      </c>
      <c r="U725" s="403">
        <v>4552.95</v>
      </c>
      <c r="V725" s="123" t="s">
        <v>219</v>
      </c>
      <c r="W725" s="336"/>
      <c r="X725" s="123"/>
      <c r="Y725" s="337"/>
      <c r="Z725" s="87"/>
      <c r="AA725" s="88" t="s">
        <v>3880</v>
      </c>
      <c r="AB725" s="88"/>
      <c r="AC725" s="88"/>
      <c r="AD725" s="90"/>
      <c r="AE725" s="90"/>
      <c r="AF725" s="136"/>
      <c r="AG725" s="338"/>
      <c r="AH725" s="338"/>
      <c r="AI725" s="339"/>
      <c r="AJ725" s="339"/>
      <c r="AK725" s="91"/>
      <c r="AL725" s="92"/>
      <c r="AM725" s="93"/>
      <c r="AN725" s="340"/>
      <c r="AO725" s="341"/>
      <c r="AP725" s="336"/>
      <c r="AQ725" s="342"/>
      <c r="AR725" s="343"/>
      <c r="AS725" s="342"/>
      <c r="AT725" s="94"/>
      <c r="AU725" s="341"/>
      <c r="AV725" s="136"/>
      <c r="AW725" s="339"/>
      <c r="AY725" s="30" t="s">
        <v>3880</v>
      </c>
      <c r="AZ725" s="31" t="e">
        <f t="shared" si="11"/>
        <v>#VALUE!</v>
      </c>
    </row>
    <row r="726" spans="1:52" ht="12.75" customHeight="1">
      <c r="A726">
        <v>723</v>
      </c>
      <c r="B726" s="29" t="s">
        <v>5798</v>
      </c>
      <c r="C726" s="104" t="s">
        <v>5098</v>
      </c>
      <c r="D726" s="29" t="s">
        <v>3880</v>
      </c>
      <c r="E726" s="29" t="s">
        <v>3880</v>
      </c>
      <c r="F726" s="335"/>
      <c r="G726" s="335"/>
      <c r="H726" s="335"/>
      <c r="I726" s="335"/>
      <c r="J726" s="335"/>
      <c r="K726" s="335"/>
      <c r="L726" s="335"/>
      <c r="M726" s="82" t="s">
        <v>3880</v>
      </c>
      <c r="N726" s="57" t="s">
        <v>3880</v>
      </c>
      <c r="O726" s="30" t="s">
        <v>3880</v>
      </c>
      <c r="P726" s="29" t="s">
        <v>3880</v>
      </c>
      <c r="Q726" s="29"/>
      <c r="R726" s="104" t="s">
        <v>5098</v>
      </c>
      <c r="S726" s="103" t="s">
        <v>5099</v>
      </c>
      <c r="T726" s="403">
        <v>-4292.6000000000004</v>
      </c>
      <c r="U726" s="403">
        <v>6686.55</v>
      </c>
      <c r="V726" s="123" t="s">
        <v>3649</v>
      </c>
      <c r="W726" s="336"/>
      <c r="X726" s="123"/>
      <c r="Y726" s="337"/>
      <c r="Z726" s="87"/>
      <c r="AA726" s="88" t="s">
        <v>3880</v>
      </c>
      <c r="AB726" s="88"/>
      <c r="AC726" s="88"/>
      <c r="AD726" s="90"/>
      <c r="AE726" s="90"/>
      <c r="AF726" s="136"/>
      <c r="AG726" s="338"/>
      <c r="AH726" s="338"/>
      <c r="AI726" s="339"/>
      <c r="AJ726" s="339"/>
      <c r="AK726" s="91"/>
      <c r="AL726" s="92"/>
      <c r="AM726" s="93"/>
      <c r="AN726" s="340"/>
      <c r="AO726" s="341"/>
      <c r="AP726" s="336"/>
      <c r="AQ726" s="342"/>
      <c r="AR726" s="343"/>
      <c r="AS726" s="342"/>
      <c r="AT726" s="94"/>
      <c r="AU726" s="341"/>
      <c r="AV726" s="136"/>
      <c r="AW726" s="339"/>
      <c r="AY726" s="30" t="s">
        <v>3880</v>
      </c>
      <c r="AZ726" s="31" t="e">
        <f t="shared" si="11"/>
        <v>#VALUE!</v>
      </c>
    </row>
    <row r="727" spans="1:52" ht="12.75" customHeight="1">
      <c r="A727">
        <v>724</v>
      </c>
      <c r="B727" s="29" t="s">
        <v>6065</v>
      </c>
      <c r="C727" s="104" t="s">
        <v>5100</v>
      </c>
      <c r="D727" s="29" t="s">
        <v>3880</v>
      </c>
      <c r="E727" s="29" t="s">
        <v>3880</v>
      </c>
      <c r="F727" s="335"/>
      <c r="G727" s="335"/>
      <c r="H727" s="335"/>
      <c r="I727" s="335"/>
      <c r="J727" s="335"/>
      <c r="K727" s="335"/>
      <c r="L727" s="335"/>
      <c r="M727" s="82" t="s">
        <v>3880</v>
      </c>
      <c r="N727" s="57" t="s">
        <v>3880</v>
      </c>
      <c r="O727" s="30" t="s">
        <v>3880</v>
      </c>
      <c r="P727" s="29" t="s">
        <v>3880</v>
      </c>
      <c r="Q727" s="29"/>
      <c r="R727" s="104" t="s">
        <v>5100</v>
      </c>
      <c r="S727" s="103" t="s">
        <v>5101</v>
      </c>
      <c r="T727" s="403">
        <v>6009.64</v>
      </c>
      <c r="U727" s="403">
        <v>-247.65</v>
      </c>
      <c r="V727" s="123" t="s">
        <v>236</v>
      </c>
      <c r="W727" s="336"/>
      <c r="X727" s="123"/>
      <c r="Y727" s="337"/>
      <c r="Z727" s="87"/>
      <c r="AA727" s="88" t="s">
        <v>3880</v>
      </c>
      <c r="AB727" s="88"/>
      <c r="AC727" s="88"/>
      <c r="AD727" s="90"/>
      <c r="AE727" s="90"/>
      <c r="AF727" s="136"/>
      <c r="AG727" s="338"/>
      <c r="AH727" s="338"/>
      <c r="AI727" s="339"/>
      <c r="AJ727" s="339"/>
      <c r="AK727" s="91"/>
      <c r="AL727" s="92"/>
      <c r="AM727" s="93"/>
      <c r="AN727" s="340"/>
      <c r="AO727" s="341"/>
      <c r="AP727" s="336"/>
      <c r="AQ727" s="342"/>
      <c r="AR727" s="343"/>
      <c r="AS727" s="342"/>
      <c r="AT727" s="94"/>
      <c r="AU727" s="341"/>
      <c r="AV727" s="136"/>
      <c r="AW727" s="339"/>
      <c r="AY727" s="30" t="s">
        <v>3880</v>
      </c>
      <c r="AZ727" s="31" t="e">
        <f t="shared" si="11"/>
        <v>#VALUE!</v>
      </c>
    </row>
    <row r="728" spans="1:52" ht="12.75" customHeight="1">
      <c r="A728">
        <v>725</v>
      </c>
      <c r="B728" s="29" t="s">
        <v>5725</v>
      </c>
      <c r="C728" s="104" t="s">
        <v>5102</v>
      </c>
      <c r="D728" s="29" t="s">
        <v>3880</v>
      </c>
      <c r="E728" s="29" t="s">
        <v>3880</v>
      </c>
      <c r="F728" s="335"/>
      <c r="G728" s="335"/>
      <c r="H728" s="335"/>
      <c r="I728" s="335"/>
      <c r="J728" s="335"/>
      <c r="K728" s="335"/>
      <c r="L728" s="335"/>
      <c r="M728" s="82" t="s">
        <v>3880</v>
      </c>
      <c r="N728" s="57" t="s">
        <v>3880</v>
      </c>
      <c r="O728" s="30" t="s">
        <v>3880</v>
      </c>
      <c r="P728" s="29" t="s">
        <v>3880</v>
      </c>
      <c r="Q728" s="29"/>
      <c r="R728" s="104" t="s">
        <v>5102</v>
      </c>
      <c r="S728" s="103" t="s">
        <v>5103</v>
      </c>
      <c r="T728" s="403">
        <v>4400.55</v>
      </c>
      <c r="U728" s="403">
        <v>-1047.75</v>
      </c>
      <c r="V728" s="123" t="s">
        <v>63</v>
      </c>
      <c r="W728" s="336"/>
      <c r="X728" s="123"/>
      <c r="Y728" s="337"/>
      <c r="Z728" s="87"/>
      <c r="AA728" s="88" t="s">
        <v>3880</v>
      </c>
      <c r="AB728" s="88"/>
      <c r="AC728" s="88"/>
      <c r="AD728" s="90"/>
      <c r="AE728" s="90"/>
      <c r="AF728" s="136"/>
      <c r="AG728" s="338"/>
      <c r="AH728" s="338"/>
      <c r="AI728" s="339"/>
      <c r="AJ728" s="339"/>
      <c r="AK728" s="91"/>
      <c r="AL728" s="92"/>
      <c r="AM728" s="93"/>
      <c r="AN728" s="340"/>
      <c r="AO728" s="341"/>
      <c r="AP728" s="336"/>
      <c r="AQ728" s="342"/>
      <c r="AR728" s="343"/>
      <c r="AS728" s="342"/>
      <c r="AT728" s="94"/>
      <c r="AU728" s="341"/>
      <c r="AV728" s="136"/>
      <c r="AW728" s="339"/>
      <c r="AY728" s="30" t="s">
        <v>3880</v>
      </c>
      <c r="AZ728" s="31" t="e">
        <f t="shared" si="11"/>
        <v>#VALUE!</v>
      </c>
    </row>
    <row r="729" spans="1:52" ht="12.75" customHeight="1">
      <c r="A729">
        <v>726</v>
      </c>
      <c r="B729" s="29" t="s">
        <v>6064</v>
      </c>
      <c r="C729" s="104" t="s">
        <v>5104</v>
      </c>
      <c r="D729" s="29" t="s">
        <v>3880</v>
      </c>
      <c r="E729" s="29" t="s">
        <v>3880</v>
      </c>
      <c r="F729" s="335"/>
      <c r="G729" s="335"/>
      <c r="H729" s="335"/>
      <c r="I729" s="335"/>
      <c r="J729" s="335"/>
      <c r="K729" s="335"/>
      <c r="L729" s="335"/>
      <c r="M729" s="82" t="s">
        <v>3880</v>
      </c>
      <c r="N729" s="57" t="s">
        <v>3880</v>
      </c>
      <c r="O729" s="30" t="s">
        <v>3880</v>
      </c>
      <c r="P729" s="29" t="s">
        <v>3880</v>
      </c>
      <c r="Q729" s="29"/>
      <c r="R729" s="104" t="s">
        <v>5104</v>
      </c>
      <c r="S729" s="103" t="s">
        <v>5105</v>
      </c>
      <c r="T729" s="403">
        <v>3600.45</v>
      </c>
      <c r="U729" s="403">
        <v>-1847.85</v>
      </c>
      <c r="V729" s="123" t="s">
        <v>78</v>
      </c>
      <c r="W729" s="336"/>
      <c r="X729" s="123"/>
      <c r="Y729" s="337"/>
      <c r="Z729" s="87"/>
      <c r="AA729" s="88" t="s">
        <v>3880</v>
      </c>
      <c r="AB729" s="88"/>
      <c r="AC729" s="88"/>
      <c r="AD729" s="90"/>
      <c r="AE729" s="90"/>
      <c r="AF729" s="136"/>
      <c r="AG729" s="338"/>
      <c r="AH729" s="338"/>
      <c r="AI729" s="339"/>
      <c r="AJ729" s="339"/>
      <c r="AK729" s="91"/>
      <c r="AL729" s="92"/>
      <c r="AM729" s="93"/>
      <c r="AN729" s="340"/>
      <c r="AO729" s="341"/>
      <c r="AP729" s="336"/>
      <c r="AQ729" s="342"/>
      <c r="AR729" s="343"/>
      <c r="AS729" s="342"/>
      <c r="AT729" s="94"/>
      <c r="AU729" s="341"/>
      <c r="AV729" s="136"/>
      <c r="AW729" s="339"/>
      <c r="AY729" s="30" t="s">
        <v>3880</v>
      </c>
      <c r="AZ729" s="31" t="e">
        <f t="shared" si="11"/>
        <v>#VALUE!</v>
      </c>
    </row>
    <row r="730" spans="1:52" ht="12.75" customHeight="1">
      <c r="A730">
        <v>727</v>
      </c>
      <c r="B730" s="29" t="s">
        <v>5724</v>
      </c>
      <c r="C730" s="104" t="s">
        <v>71</v>
      </c>
      <c r="D730" s="29" t="s">
        <v>3880</v>
      </c>
      <c r="E730" s="29" t="s">
        <v>3880</v>
      </c>
      <c r="F730" s="335"/>
      <c r="G730" s="335"/>
      <c r="H730" s="335"/>
      <c r="I730" s="335"/>
      <c r="J730" s="335"/>
      <c r="K730" s="335"/>
      <c r="L730" s="335"/>
      <c r="M730" s="82" t="s">
        <v>3880</v>
      </c>
      <c r="N730" s="57" t="s">
        <v>3880</v>
      </c>
      <c r="O730" s="30" t="s">
        <v>3880</v>
      </c>
      <c r="P730" s="29" t="s">
        <v>3880</v>
      </c>
      <c r="Q730" s="29"/>
      <c r="R730" s="104" t="s">
        <v>71</v>
      </c>
      <c r="S730" s="103" t="s">
        <v>5106</v>
      </c>
      <c r="T730" s="403">
        <v>6009.64</v>
      </c>
      <c r="U730" s="403">
        <v>1733.55</v>
      </c>
      <c r="V730" s="123" t="s">
        <v>219</v>
      </c>
      <c r="W730" s="336"/>
      <c r="X730" s="123"/>
      <c r="Y730" s="337"/>
      <c r="Z730" s="87"/>
      <c r="AA730" s="88" t="s">
        <v>3880</v>
      </c>
      <c r="AB730" s="88"/>
      <c r="AC730" s="88"/>
      <c r="AD730" s="90"/>
      <c r="AE730" s="90"/>
      <c r="AF730" s="136"/>
      <c r="AG730" s="338"/>
      <c r="AH730" s="338"/>
      <c r="AI730" s="339"/>
      <c r="AJ730" s="339"/>
      <c r="AK730" s="91"/>
      <c r="AL730" s="92"/>
      <c r="AM730" s="93"/>
      <c r="AN730" s="340"/>
      <c r="AO730" s="341"/>
      <c r="AP730" s="336"/>
      <c r="AQ730" s="342"/>
      <c r="AR730" s="343"/>
      <c r="AS730" s="342"/>
      <c r="AT730" s="94"/>
      <c r="AU730" s="341"/>
      <c r="AV730" s="136"/>
      <c r="AW730" s="339"/>
      <c r="AY730" s="30" t="s">
        <v>3880</v>
      </c>
      <c r="AZ730" s="31" t="e">
        <f t="shared" si="11"/>
        <v>#VALUE!</v>
      </c>
    </row>
    <row r="731" spans="1:52" ht="12.75" customHeight="1">
      <c r="A731">
        <v>728</v>
      </c>
      <c r="B731" s="29" t="s">
        <v>5952</v>
      </c>
      <c r="C731" s="104" t="s">
        <v>75</v>
      </c>
      <c r="D731" s="29" t="s">
        <v>3880</v>
      </c>
      <c r="E731" s="29" t="s">
        <v>3880</v>
      </c>
      <c r="F731" s="335"/>
      <c r="G731" s="335"/>
      <c r="H731" s="335"/>
      <c r="I731" s="335"/>
      <c r="J731" s="335"/>
      <c r="K731" s="335"/>
      <c r="L731" s="335"/>
      <c r="M731" s="82" t="s">
        <v>3880</v>
      </c>
      <c r="N731" s="57" t="s">
        <v>3880</v>
      </c>
      <c r="O731" s="30" t="s">
        <v>3880</v>
      </c>
      <c r="P731" s="29" t="s">
        <v>3880</v>
      </c>
      <c r="Q731" s="29"/>
      <c r="R731" s="104" t="s">
        <v>75</v>
      </c>
      <c r="S731" s="103" t="s">
        <v>5107</v>
      </c>
      <c r="T731" s="403">
        <v>3600.45</v>
      </c>
      <c r="U731" s="403">
        <v>-247.65</v>
      </c>
      <c r="V731" s="123" t="s">
        <v>220</v>
      </c>
      <c r="W731" s="336"/>
      <c r="X731" s="123"/>
      <c r="Y731" s="337"/>
      <c r="Z731" s="87"/>
      <c r="AA731" s="88" t="s">
        <v>3880</v>
      </c>
      <c r="AB731" s="88"/>
      <c r="AC731" s="88"/>
      <c r="AD731" s="90"/>
      <c r="AE731" s="90"/>
      <c r="AF731" s="136"/>
      <c r="AG731" s="338"/>
      <c r="AH731" s="338"/>
      <c r="AI731" s="339"/>
      <c r="AJ731" s="339"/>
      <c r="AK731" s="91"/>
      <c r="AL731" s="92"/>
      <c r="AM731" s="93"/>
      <c r="AN731" s="340"/>
      <c r="AO731" s="341"/>
      <c r="AP731" s="336"/>
      <c r="AQ731" s="342"/>
      <c r="AR731" s="343"/>
      <c r="AS731" s="342"/>
      <c r="AT731" s="94"/>
      <c r="AU731" s="341"/>
      <c r="AV731" s="136"/>
      <c r="AW731" s="339"/>
      <c r="AY731" s="30" t="s">
        <v>3880</v>
      </c>
      <c r="AZ731" s="31" t="e">
        <f t="shared" si="11"/>
        <v>#VALUE!</v>
      </c>
    </row>
    <row r="732" spans="1:52" ht="12.75" customHeight="1">
      <c r="A732">
        <v>729</v>
      </c>
      <c r="B732" s="29" t="s">
        <v>5509</v>
      </c>
      <c r="C732" s="134" t="s">
        <v>5108</v>
      </c>
      <c r="D732" s="29" t="s">
        <v>3880</v>
      </c>
      <c r="E732" s="29" t="s">
        <v>3880</v>
      </c>
      <c r="F732" s="335"/>
      <c r="G732" s="335"/>
      <c r="H732" s="335"/>
      <c r="I732" s="335"/>
      <c r="J732" s="335"/>
      <c r="K732" s="335"/>
      <c r="L732" s="335"/>
      <c r="M732" s="82" t="s">
        <v>3880</v>
      </c>
      <c r="N732" s="57" t="s">
        <v>3880</v>
      </c>
      <c r="O732" s="30" t="s">
        <v>3880</v>
      </c>
      <c r="P732" s="29" t="s">
        <v>3880</v>
      </c>
      <c r="Q732" s="29"/>
      <c r="R732" s="134" t="s">
        <v>5108</v>
      </c>
      <c r="S732" s="103" t="s">
        <v>5109</v>
      </c>
      <c r="T732" s="403">
        <v>-5200.6499999999996</v>
      </c>
      <c r="U732" s="403">
        <v>4552.95</v>
      </c>
      <c r="V732" s="123" t="s">
        <v>223</v>
      </c>
      <c r="W732" s="336"/>
      <c r="X732" s="123"/>
      <c r="Y732" s="337"/>
      <c r="Z732" s="87"/>
      <c r="AA732" s="88" t="s">
        <v>3880</v>
      </c>
      <c r="AB732" s="88"/>
      <c r="AC732" s="88"/>
      <c r="AD732" s="90"/>
      <c r="AE732" s="90"/>
      <c r="AF732" s="136"/>
      <c r="AG732" s="338"/>
      <c r="AH732" s="338"/>
      <c r="AI732" s="339"/>
      <c r="AJ732" s="339"/>
      <c r="AK732" s="91"/>
      <c r="AL732" s="92"/>
      <c r="AM732" s="93"/>
      <c r="AN732" s="340"/>
      <c r="AO732" s="341"/>
      <c r="AP732" s="336"/>
      <c r="AQ732" s="342"/>
      <c r="AR732" s="343"/>
      <c r="AS732" s="342"/>
      <c r="AT732" s="94"/>
      <c r="AU732" s="341"/>
      <c r="AV732" s="136"/>
      <c r="AW732" s="339"/>
      <c r="AY732" s="30" t="s">
        <v>3880</v>
      </c>
      <c r="AZ732" s="31" t="e">
        <f t="shared" si="11"/>
        <v>#VALUE!</v>
      </c>
    </row>
    <row r="733" spans="1:52" ht="12.75" customHeight="1">
      <c r="A733">
        <v>730</v>
      </c>
      <c r="B733" s="29" t="s">
        <v>5939</v>
      </c>
      <c r="C733" s="104" t="s">
        <v>5110</v>
      </c>
      <c r="D733" s="29" t="s">
        <v>3880</v>
      </c>
      <c r="E733" s="29" t="s">
        <v>3880</v>
      </c>
      <c r="F733" s="335"/>
      <c r="G733" s="335"/>
      <c r="H733" s="335"/>
      <c r="I733" s="335"/>
      <c r="J733" s="335"/>
      <c r="K733" s="335"/>
      <c r="L733" s="335"/>
      <c r="M733" s="82" t="s">
        <v>3880</v>
      </c>
      <c r="N733" s="57" t="s">
        <v>3880</v>
      </c>
      <c r="O733" s="30" t="s">
        <v>3880</v>
      </c>
      <c r="P733" s="29" t="s">
        <v>3880</v>
      </c>
      <c r="Q733" s="29"/>
      <c r="R733" s="104" t="s">
        <v>5110</v>
      </c>
      <c r="S733" s="103" t="s">
        <v>5111</v>
      </c>
      <c r="T733" s="403">
        <v>4400.55</v>
      </c>
      <c r="U733" s="403">
        <v>-2647.95</v>
      </c>
      <c r="V733" s="123" t="s">
        <v>231</v>
      </c>
      <c r="W733" s="336"/>
      <c r="X733" s="123"/>
      <c r="Y733" s="337"/>
      <c r="Z733" s="87"/>
      <c r="AA733" s="88" t="s">
        <v>3880</v>
      </c>
      <c r="AB733" s="88"/>
      <c r="AC733" s="88"/>
      <c r="AD733" s="90"/>
      <c r="AE733" s="90"/>
      <c r="AF733" s="136"/>
      <c r="AG733" s="338"/>
      <c r="AH733" s="338"/>
      <c r="AI733" s="339"/>
      <c r="AJ733" s="339"/>
      <c r="AK733" s="91"/>
      <c r="AL733" s="92"/>
      <c r="AM733" s="93"/>
      <c r="AN733" s="340"/>
      <c r="AO733" s="341"/>
      <c r="AP733" s="336"/>
      <c r="AQ733" s="342"/>
      <c r="AR733" s="343"/>
      <c r="AS733" s="342"/>
      <c r="AT733" s="94"/>
      <c r="AU733" s="341"/>
      <c r="AV733" s="136"/>
      <c r="AW733" s="339"/>
      <c r="AY733" s="30" t="s">
        <v>3880</v>
      </c>
      <c r="AZ733" s="31" t="e">
        <f t="shared" si="11"/>
        <v>#VALUE!</v>
      </c>
    </row>
    <row r="734" spans="1:52" ht="12.75" customHeight="1">
      <c r="A734">
        <v>731</v>
      </c>
      <c r="B734" s="29" t="s">
        <v>6478</v>
      </c>
      <c r="C734" s="104" t="s">
        <v>3714</v>
      </c>
      <c r="D734" s="29" t="s">
        <v>1222</v>
      </c>
      <c r="E734" s="29" t="s">
        <v>2603</v>
      </c>
      <c r="F734" s="335" t="s">
        <v>1918</v>
      </c>
      <c r="G734" s="344"/>
      <c r="H734" s="335"/>
      <c r="I734" s="335"/>
      <c r="J734" s="335"/>
      <c r="K734" s="335"/>
      <c r="L734" s="335"/>
      <c r="M734" s="82"/>
      <c r="N734" s="57">
        <v>4899.4330708661419</v>
      </c>
      <c r="O734" s="30">
        <v>4899.4330708661419</v>
      </c>
      <c r="P734" s="29" t="s">
        <v>3863</v>
      </c>
      <c r="Q734" s="29"/>
      <c r="R734" s="104" t="s">
        <v>3714</v>
      </c>
      <c r="S734" s="103" t="s">
        <v>5112</v>
      </c>
      <c r="T734" s="403">
        <v>6868.16</v>
      </c>
      <c r="U734" s="403">
        <v>-1733.55</v>
      </c>
      <c r="V734" s="123" t="s">
        <v>1</v>
      </c>
      <c r="W734" s="336" t="s">
        <v>0</v>
      </c>
      <c r="X734" s="123"/>
      <c r="Y734" s="337"/>
      <c r="Z734" s="87">
        <v>1</v>
      </c>
      <c r="AA734" s="88" t="s">
        <v>3880</v>
      </c>
      <c r="AB734" s="88"/>
      <c r="AC734" s="88"/>
      <c r="AD734" s="90"/>
      <c r="AE734" s="90"/>
      <c r="AF734" s="136"/>
      <c r="AG734" s="338"/>
      <c r="AH734" s="338"/>
      <c r="AI734" s="339"/>
      <c r="AJ734" s="339"/>
      <c r="AK734" s="91"/>
      <c r="AL734" s="92">
        <v>20</v>
      </c>
      <c r="AM734" s="93"/>
      <c r="AN734" s="340"/>
      <c r="AO734" s="341"/>
      <c r="AP734" s="336"/>
      <c r="AQ734" s="342"/>
      <c r="AR734" s="343"/>
      <c r="AS734" s="342"/>
      <c r="AT734" s="94"/>
      <c r="AU734" s="341"/>
      <c r="AV734" s="136"/>
      <c r="AW734" s="339"/>
      <c r="AY734" s="30">
        <v>4899.4330708661419</v>
      </c>
      <c r="AZ734" s="31">
        <f t="shared" si="11"/>
        <v>0</v>
      </c>
    </row>
    <row r="735" spans="1:52" ht="12.75" customHeight="1">
      <c r="A735">
        <v>732</v>
      </c>
      <c r="B735" s="29" t="s">
        <v>5805</v>
      </c>
      <c r="C735" s="104" t="s">
        <v>5113</v>
      </c>
      <c r="D735" s="29" t="s">
        <v>3880</v>
      </c>
      <c r="E735" s="29" t="s">
        <v>3880</v>
      </c>
      <c r="F735" s="335"/>
      <c r="G735" s="335"/>
      <c r="H735" s="335"/>
      <c r="I735" s="335"/>
      <c r="J735" s="335"/>
      <c r="K735" s="335"/>
      <c r="L735" s="335"/>
      <c r="M735" s="82" t="s">
        <v>3880</v>
      </c>
      <c r="N735" s="57" t="s">
        <v>3880</v>
      </c>
      <c r="O735" s="30" t="s">
        <v>3880</v>
      </c>
      <c r="P735" s="29" t="s">
        <v>3880</v>
      </c>
      <c r="Q735" s="29"/>
      <c r="R735" s="104" t="s">
        <v>5113</v>
      </c>
      <c r="S735" s="104" t="s">
        <v>5114</v>
      </c>
      <c r="T735" s="403">
        <v>-3600.45</v>
      </c>
      <c r="U735" s="403">
        <v>-4248.1499999999996</v>
      </c>
      <c r="V735" s="123" t="s">
        <v>5115</v>
      </c>
      <c r="W735" s="336"/>
      <c r="X735" s="123"/>
      <c r="Y735" s="337"/>
      <c r="Z735" s="87"/>
      <c r="AA735" s="88" t="s">
        <v>3880</v>
      </c>
      <c r="AB735" s="88"/>
      <c r="AC735" s="88"/>
      <c r="AD735" s="90"/>
      <c r="AE735" s="90"/>
      <c r="AF735" s="136"/>
      <c r="AG735" s="338"/>
      <c r="AH735" s="338"/>
      <c r="AI735" s="339"/>
      <c r="AJ735" s="339"/>
      <c r="AK735" s="91"/>
      <c r="AL735" s="92"/>
      <c r="AM735" s="93"/>
      <c r="AN735" s="340"/>
      <c r="AO735" s="341"/>
      <c r="AP735" s="336"/>
      <c r="AQ735" s="342"/>
      <c r="AR735" s="343"/>
      <c r="AS735" s="342"/>
      <c r="AT735" s="94"/>
      <c r="AU735" s="341"/>
      <c r="AV735" s="136"/>
      <c r="AW735" s="339"/>
      <c r="AY735" s="30" t="s">
        <v>3880</v>
      </c>
      <c r="AZ735" s="31" t="e">
        <f t="shared" si="11"/>
        <v>#VALUE!</v>
      </c>
    </row>
    <row r="736" spans="1:52" ht="12.75" customHeight="1">
      <c r="A736">
        <v>733</v>
      </c>
      <c r="B736" s="29" t="s">
        <v>5805</v>
      </c>
      <c r="C736" s="104" t="s">
        <v>3658</v>
      </c>
      <c r="D736" s="29" t="s">
        <v>3880</v>
      </c>
      <c r="E736" s="29" t="s">
        <v>3880</v>
      </c>
      <c r="F736" s="335"/>
      <c r="G736" s="335"/>
      <c r="H736" s="335"/>
      <c r="I736" s="335"/>
      <c r="J736" s="335"/>
      <c r="K736" s="335"/>
      <c r="L736" s="335"/>
      <c r="M736" s="82" t="s">
        <v>3880</v>
      </c>
      <c r="N736" s="57" t="s">
        <v>3880</v>
      </c>
      <c r="O736" s="30" t="s">
        <v>3880</v>
      </c>
      <c r="P736" s="29" t="s">
        <v>3880</v>
      </c>
      <c r="Q736" s="29"/>
      <c r="R736" s="104" t="s">
        <v>3658</v>
      </c>
      <c r="S736" s="104" t="s">
        <v>5114</v>
      </c>
      <c r="T736" s="403">
        <v>-4400.55</v>
      </c>
      <c r="U736" s="403">
        <v>-4248.1499999999996</v>
      </c>
      <c r="V736" s="123" t="s">
        <v>5115</v>
      </c>
      <c r="W736" s="336"/>
      <c r="X736" s="123"/>
      <c r="Y736" s="337"/>
      <c r="Z736" s="87"/>
      <c r="AA736" s="88" t="s">
        <v>3880</v>
      </c>
      <c r="AB736" s="88"/>
      <c r="AC736" s="88"/>
      <c r="AD736" s="90"/>
      <c r="AE736" s="90"/>
      <c r="AF736" s="136"/>
      <c r="AG736" s="338"/>
      <c r="AH736" s="338"/>
      <c r="AI736" s="339"/>
      <c r="AJ736" s="339"/>
      <c r="AK736" s="91"/>
      <c r="AL736" s="92"/>
      <c r="AM736" s="93"/>
      <c r="AN736" s="340"/>
      <c r="AO736" s="341"/>
      <c r="AP736" s="336"/>
      <c r="AQ736" s="342"/>
      <c r="AR736" s="343"/>
      <c r="AS736" s="342"/>
      <c r="AT736" s="94"/>
      <c r="AU736" s="341"/>
      <c r="AV736" s="136"/>
      <c r="AW736" s="339"/>
      <c r="AY736" s="30" t="s">
        <v>3880</v>
      </c>
      <c r="AZ736" s="31" t="e">
        <f t="shared" si="11"/>
        <v>#VALUE!</v>
      </c>
    </row>
    <row r="737" spans="1:52" ht="12.75" customHeight="1">
      <c r="A737">
        <v>734</v>
      </c>
      <c r="B737" s="29" t="s">
        <v>5805</v>
      </c>
      <c r="C737" s="134" t="s">
        <v>5116</v>
      </c>
      <c r="D737" s="29" t="s">
        <v>3880</v>
      </c>
      <c r="E737" s="29" t="s">
        <v>3880</v>
      </c>
      <c r="F737" s="335"/>
      <c r="G737" s="335"/>
      <c r="H737" s="335"/>
      <c r="I737" s="335"/>
      <c r="J737" s="335"/>
      <c r="K737" s="335"/>
      <c r="L737" s="335"/>
      <c r="M737" s="82" t="s">
        <v>3880</v>
      </c>
      <c r="N737" s="57" t="s">
        <v>3880</v>
      </c>
      <c r="O737" s="30" t="s">
        <v>3880</v>
      </c>
      <c r="P737" s="29" t="s">
        <v>3880</v>
      </c>
      <c r="Q737" s="29"/>
      <c r="R737" s="134" t="s">
        <v>5116</v>
      </c>
      <c r="S737" s="104" t="s">
        <v>5114</v>
      </c>
      <c r="T737" s="403">
        <v>-1200.1500000000001</v>
      </c>
      <c r="U737" s="403">
        <v>2152.65</v>
      </c>
      <c r="V737" s="123" t="s">
        <v>5115</v>
      </c>
      <c r="W737" s="336"/>
      <c r="X737" s="123"/>
      <c r="Y737" s="337"/>
      <c r="Z737" s="87"/>
      <c r="AA737" s="88" t="s">
        <v>3880</v>
      </c>
      <c r="AB737" s="88"/>
      <c r="AC737" s="88"/>
      <c r="AD737" s="90"/>
      <c r="AE737" s="90"/>
      <c r="AF737" s="136"/>
      <c r="AG737" s="338"/>
      <c r="AH737" s="338"/>
      <c r="AI737" s="339"/>
      <c r="AJ737" s="339"/>
      <c r="AK737" s="91"/>
      <c r="AL737" s="92"/>
      <c r="AM737" s="93"/>
      <c r="AN737" s="340"/>
      <c r="AO737" s="341"/>
      <c r="AP737" s="336"/>
      <c r="AQ737" s="342"/>
      <c r="AR737" s="343"/>
      <c r="AS737" s="342"/>
      <c r="AT737" s="94"/>
      <c r="AU737" s="341"/>
      <c r="AV737" s="136"/>
      <c r="AW737" s="339"/>
      <c r="AY737" s="30" t="s">
        <v>3880</v>
      </c>
      <c r="AZ737" s="31" t="e">
        <f t="shared" si="11"/>
        <v>#VALUE!</v>
      </c>
    </row>
    <row r="738" spans="1:52" ht="12.75" customHeight="1">
      <c r="A738">
        <v>735</v>
      </c>
      <c r="B738" s="29" t="s">
        <v>5805</v>
      </c>
      <c r="C738" s="134" t="s">
        <v>5117</v>
      </c>
      <c r="D738" s="29" t="s">
        <v>3880</v>
      </c>
      <c r="E738" s="29" t="s">
        <v>3880</v>
      </c>
      <c r="F738" s="335"/>
      <c r="G738" s="335"/>
      <c r="H738" s="335"/>
      <c r="I738" s="335"/>
      <c r="J738" s="335"/>
      <c r="K738" s="335"/>
      <c r="L738" s="335"/>
      <c r="M738" s="82" t="s">
        <v>3880</v>
      </c>
      <c r="N738" s="57" t="s">
        <v>3880</v>
      </c>
      <c r="O738" s="30" t="s">
        <v>3880</v>
      </c>
      <c r="P738" s="29" t="s">
        <v>3880</v>
      </c>
      <c r="Q738" s="29"/>
      <c r="R738" s="134" t="s">
        <v>5117</v>
      </c>
      <c r="S738" s="104" t="s">
        <v>5114</v>
      </c>
      <c r="T738" s="403">
        <v>-400.05</v>
      </c>
      <c r="U738" s="403">
        <v>2952.75</v>
      </c>
      <c r="V738" s="123" t="s">
        <v>5115</v>
      </c>
      <c r="W738" s="336"/>
      <c r="X738" s="123"/>
      <c r="Y738" s="337"/>
      <c r="Z738" s="87"/>
      <c r="AA738" s="88" t="s">
        <v>3880</v>
      </c>
      <c r="AB738" s="88"/>
      <c r="AC738" s="88"/>
      <c r="AD738" s="90"/>
      <c r="AE738" s="90"/>
      <c r="AF738" s="136"/>
      <c r="AG738" s="338"/>
      <c r="AH738" s="338"/>
      <c r="AI738" s="339"/>
      <c r="AJ738" s="339"/>
      <c r="AK738" s="91"/>
      <c r="AL738" s="92"/>
      <c r="AM738" s="93"/>
      <c r="AN738" s="340"/>
      <c r="AO738" s="341"/>
      <c r="AP738" s="336"/>
      <c r="AQ738" s="342"/>
      <c r="AR738" s="343"/>
      <c r="AS738" s="342"/>
      <c r="AT738" s="94"/>
      <c r="AU738" s="341"/>
      <c r="AV738" s="136"/>
      <c r="AW738" s="339"/>
      <c r="AY738" s="30" t="s">
        <v>3880</v>
      </c>
      <c r="AZ738" s="31" t="e">
        <f t="shared" si="11"/>
        <v>#VALUE!</v>
      </c>
    </row>
    <row r="739" spans="1:52" ht="12.75" customHeight="1">
      <c r="A739">
        <v>736</v>
      </c>
      <c r="B739" s="29" t="s">
        <v>5805</v>
      </c>
      <c r="C739" s="104" t="s">
        <v>5118</v>
      </c>
      <c r="D739" s="29" t="s">
        <v>3880</v>
      </c>
      <c r="E739" s="29" t="s">
        <v>3880</v>
      </c>
      <c r="F739" s="335"/>
      <c r="G739" s="335"/>
      <c r="H739" s="335"/>
      <c r="I739" s="335"/>
      <c r="J739" s="335"/>
      <c r="K739" s="335"/>
      <c r="L739" s="335"/>
      <c r="M739" s="82" t="s">
        <v>3880</v>
      </c>
      <c r="N739" s="57" t="s">
        <v>3880</v>
      </c>
      <c r="O739" s="30" t="s">
        <v>3880</v>
      </c>
      <c r="P739" s="29" t="s">
        <v>3880</v>
      </c>
      <c r="Q739" s="29"/>
      <c r="R739" s="104" t="s">
        <v>5118</v>
      </c>
      <c r="S739" s="104" t="s">
        <v>5114</v>
      </c>
      <c r="T739" s="403">
        <v>-1200.1500000000001</v>
      </c>
      <c r="U739" s="403">
        <v>2952.75</v>
      </c>
      <c r="V739" s="123" t="s">
        <v>5115</v>
      </c>
      <c r="W739" s="336"/>
      <c r="X739" s="123"/>
      <c r="Y739" s="337"/>
      <c r="Z739" s="87"/>
      <c r="AA739" s="88" t="s">
        <v>3880</v>
      </c>
      <c r="AB739" s="88"/>
      <c r="AC739" s="88"/>
      <c r="AD739" s="90"/>
      <c r="AE739" s="90"/>
      <c r="AF739" s="136"/>
      <c r="AG739" s="338"/>
      <c r="AH739" s="338"/>
      <c r="AI739" s="339"/>
      <c r="AJ739" s="339"/>
      <c r="AK739" s="91"/>
      <c r="AL739" s="92"/>
      <c r="AM739" s="93"/>
      <c r="AN739" s="340"/>
      <c r="AO739" s="341"/>
      <c r="AP739" s="336"/>
      <c r="AQ739" s="342"/>
      <c r="AR739" s="343"/>
      <c r="AS739" s="342"/>
      <c r="AT739" s="94"/>
      <c r="AU739" s="341"/>
      <c r="AV739" s="136"/>
      <c r="AW739" s="339"/>
      <c r="AY739" s="30" t="s">
        <v>3880</v>
      </c>
      <c r="AZ739" s="31" t="e">
        <f t="shared" si="11"/>
        <v>#VALUE!</v>
      </c>
    </row>
    <row r="740" spans="1:52" ht="12.75" customHeight="1">
      <c r="A740">
        <v>737</v>
      </c>
      <c r="B740" s="29" t="s">
        <v>5805</v>
      </c>
      <c r="C740" s="104" t="s">
        <v>249</v>
      </c>
      <c r="D740" s="29" t="s">
        <v>3880</v>
      </c>
      <c r="E740" s="29" t="s">
        <v>3880</v>
      </c>
      <c r="F740" s="335"/>
      <c r="G740" s="335"/>
      <c r="H740" s="335"/>
      <c r="I740" s="335"/>
      <c r="J740" s="335"/>
      <c r="K740" s="335"/>
      <c r="L740" s="335"/>
      <c r="M740" s="82" t="s">
        <v>3880</v>
      </c>
      <c r="N740" s="57" t="s">
        <v>3880</v>
      </c>
      <c r="O740" s="30" t="s">
        <v>3880</v>
      </c>
      <c r="P740" s="29" t="s">
        <v>3880</v>
      </c>
      <c r="Q740" s="29"/>
      <c r="R740" s="104" t="s">
        <v>249</v>
      </c>
      <c r="S740" s="103" t="s">
        <v>5114</v>
      </c>
      <c r="T740" s="403">
        <v>-2575.56</v>
      </c>
      <c r="U740" s="403">
        <v>-7181.85</v>
      </c>
      <c r="V740" s="123" t="s">
        <v>5115</v>
      </c>
      <c r="W740" s="336"/>
      <c r="X740" s="123"/>
      <c r="Y740" s="337"/>
      <c r="Z740" s="87"/>
      <c r="AA740" s="88" t="s">
        <v>3880</v>
      </c>
      <c r="AB740" s="88"/>
      <c r="AC740" s="88"/>
      <c r="AD740" s="90"/>
      <c r="AE740" s="90"/>
      <c r="AF740" s="136"/>
      <c r="AG740" s="338"/>
      <c r="AH740" s="338"/>
      <c r="AI740" s="339"/>
      <c r="AJ740" s="339"/>
      <c r="AK740" s="91"/>
      <c r="AL740" s="92"/>
      <c r="AM740" s="93"/>
      <c r="AN740" s="340"/>
      <c r="AO740" s="341"/>
      <c r="AP740" s="336"/>
      <c r="AQ740" s="342"/>
      <c r="AR740" s="343"/>
      <c r="AS740" s="342"/>
      <c r="AT740" s="94"/>
      <c r="AU740" s="341"/>
      <c r="AV740" s="136"/>
      <c r="AW740" s="339"/>
      <c r="AY740" s="30" t="s">
        <v>3880</v>
      </c>
      <c r="AZ740" s="31" t="e">
        <f t="shared" si="11"/>
        <v>#VALUE!</v>
      </c>
    </row>
    <row r="741" spans="1:52" ht="12.75" customHeight="1">
      <c r="A741">
        <v>738</v>
      </c>
      <c r="B741" s="29" t="s">
        <v>5805</v>
      </c>
      <c r="C741" s="104" t="s">
        <v>3652</v>
      </c>
      <c r="D741" s="29" t="s">
        <v>3880</v>
      </c>
      <c r="E741" s="29" t="s">
        <v>3880</v>
      </c>
      <c r="F741" s="335"/>
      <c r="G741" s="335"/>
      <c r="H741" s="335"/>
      <c r="I741" s="335"/>
      <c r="J741" s="335"/>
      <c r="K741" s="335"/>
      <c r="L741" s="335"/>
      <c r="M741" s="82" t="s">
        <v>3880</v>
      </c>
      <c r="N741" s="57" t="s">
        <v>3880</v>
      </c>
      <c r="O741" s="30" t="s">
        <v>3880</v>
      </c>
      <c r="P741" s="29" t="s">
        <v>3880</v>
      </c>
      <c r="Q741" s="29"/>
      <c r="R741" s="104" t="s">
        <v>3652</v>
      </c>
      <c r="S741" s="103" t="s">
        <v>5114</v>
      </c>
      <c r="T741" s="403">
        <v>-4292.6000000000004</v>
      </c>
      <c r="U741" s="403">
        <v>-7181.85</v>
      </c>
      <c r="V741" s="123" t="s">
        <v>5115</v>
      </c>
      <c r="W741" s="336"/>
      <c r="X741" s="123"/>
      <c r="Y741" s="337"/>
      <c r="Z741" s="87"/>
      <c r="AA741" s="88" t="s">
        <v>3880</v>
      </c>
      <c r="AB741" s="88"/>
      <c r="AC741" s="88"/>
      <c r="AD741" s="90"/>
      <c r="AE741" s="90"/>
      <c r="AF741" s="136"/>
      <c r="AG741" s="338"/>
      <c r="AH741" s="338"/>
      <c r="AI741" s="339"/>
      <c r="AJ741" s="339"/>
      <c r="AK741" s="91"/>
      <c r="AL741" s="92"/>
      <c r="AM741" s="93"/>
      <c r="AN741" s="340"/>
      <c r="AO741" s="341"/>
      <c r="AP741" s="336"/>
      <c r="AQ741" s="342"/>
      <c r="AR741" s="343"/>
      <c r="AS741" s="342"/>
      <c r="AT741" s="94"/>
      <c r="AU741" s="341"/>
      <c r="AV741" s="136"/>
      <c r="AW741" s="339"/>
      <c r="AY741" s="30" t="s">
        <v>3880</v>
      </c>
      <c r="AZ741" s="31" t="e">
        <f t="shared" si="11"/>
        <v>#VALUE!</v>
      </c>
    </row>
    <row r="742" spans="1:52" ht="12.75" customHeight="1">
      <c r="A742">
        <v>739</v>
      </c>
      <c r="B742" s="29" t="s">
        <v>5805</v>
      </c>
      <c r="C742" s="104" t="s">
        <v>5119</v>
      </c>
      <c r="D742" s="29" t="s">
        <v>3880</v>
      </c>
      <c r="E742" s="29" t="s">
        <v>3880</v>
      </c>
      <c r="F742" s="335"/>
      <c r="G742" s="335"/>
      <c r="H742" s="335"/>
      <c r="I742" s="335"/>
      <c r="J742" s="335"/>
      <c r="K742" s="335"/>
      <c r="L742" s="335"/>
      <c r="M742" s="82" t="s">
        <v>3880</v>
      </c>
      <c r="N742" s="57" t="s">
        <v>3880</v>
      </c>
      <c r="O742" s="30" t="s">
        <v>3880</v>
      </c>
      <c r="P742" s="29" t="s">
        <v>3880</v>
      </c>
      <c r="Q742" s="29"/>
      <c r="R742" s="104" t="s">
        <v>5119</v>
      </c>
      <c r="S742" s="104" t="s">
        <v>5114</v>
      </c>
      <c r="T742" s="403">
        <v>-3434.08</v>
      </c>
      <c r="U742" s="403">
        <v>-6686.55</v>
      </c>
      <c r="V742" s="123" t="s">
        <v>5115</v>
      </c>
      <c r="W742" s="336"/>
      <c r="X742" s="123"/>
      <c r="Y742" s="337"/>
      <c r="Z742" s="87"/>
      <c r="AA742" s="88" t="s">
        <v>3880</v>
      </c>
      <c r="AB742" s="88"/>
      <c r="AC742" s="88"/>
      <c r="AD742" s="90"/>
      <c r="AE742" s="90"/>
      <c r="AF742" s="136"/>
      <c r="AG742" s="338"/>
      <c r="AH742" s="338"/>
      <c r="AI742" s="339"/>
      <c r="AJ742" s="339"/>
      <c r="AK742" s="91"/>
      <c r="AL742" s="92"/>
      <c r="AM742" s="93"/>
      <c r="AN742" s="340"/>
      <c r="AO742" s="341"/>
      <c r="AP742" s="336"/>
      <c r="AQ742" s="342"/>
      <c r="AR742" s="343"/>
      <c r="AS742" s="342"/>
      <c r="AT742" s="94"/>
      <c r="AU742" s="341"/>
      <c r="AV742" s="136"/>
      <c r="AW742" s="339"/>
      <c r="AY742" s="30" t="s">
        <v>3880</v>
      </c>
      <c r="AZ742" s="31" t="e">
        <f t="shared" si="11"/>
        <v>#VALUE!</v>
      </c>
    </row>
    <row r="743" spans="1:52" ht="12.75" customHeight="1">
      <c r="A743">
        <v>740</v>
      </c>
      <c r="B743" s="29" t="s">
        <v>5805</v>
      </c>
      <c r="C743" s="104" t="s">
        <v>3487</v>
      </c>
      <c r="D743" s="29" t="s">
        <v>3880</v>
      </c>
      <c r="E743" s="29" t="s">
        <v>3880</v>
      </c>
      <c r="F743" s="335"/>
      <c r="G743" s="335"/>
      <c r="H743" s="335"/>
      <c r="I743" s="335"/>
      <c r="J743" s="335"/>
      <c r="K743" s="335"/>
      <c r="L743" s="335"/>
      <c r="M743" s="82" t="s">
        <v>3880</v>
      </c>
      <c r="N743" s="57" t="s">
        <v>3880</v>
      </c>
      <c r="O743" s="30" t="s">
        <v>3880</v>
      </c>
      <c r="P743" s="29" t="s">
        <v>3880</v>
      </c>
      <c r="Q743" s="29"/>
      <c r="R743" s="104" t="s">
        <v>3487</v>
      </c>
      <c r="S743" s="103" t="s">
        <v>5114</v>
      </c>
      <c r="T743" s="403">
        <v>-4292.6000000000004</v>
      </c>
      <c r="U743" s="403">
        <v>-6191.25</v>
      </c>
      <c r="V743" s="123" t="s">
        <v>5115</v>
      </c>
      <c r="W743" s="336"/>
      <c r="X743" s="123"/>
      <c r="Y743" s="337"/>
      <c r="Z743" s="87"/>
      <c r="AA743" s="88" t="s">
        <v>3880</v>
      </c>
      <c r="AB743" s="88"/>
      <c r="AC743" s="88"/>
      <c r="AD743" s="90"/>
      <c r="AE743" s="90"/>
      <c r="AF743" s="136"/>
      <c r="AG743" s="338"/>
      <c r="AH743" s="338"/>
      <c r="AI743" s="339"/>
      <c r="AJ743" s="339"/>
      <c r="AK743" s="91"/>
      <c r="AL743" s="92"/>
      <c r="AM743" s="93"/>
      <c r="AN743" s="340"/>
      <c r="AO743" s="341"/>
      <c r="AP743" s="336"/>
      <c r="AQ743" s="342"/>
      <c r="AR743" s="343"/>
      <c r="AS743" s="342"/>
      <c r="AT743" s="94"/>
      <c r="AU743" s="341"/>
      <c r="AV743" s="136"/>
      <c r="AW743" s="339"/>
      <c r="AY743" s="30" t="s">
        <v>3880</v>
      </c>
      <c r="AZ743" s="31" t="e">
        <f t="shared" si="11"/>
        <v>#VALUE!</v>
      </c>
    </row>
    <row r="744" spans="1:52" ht="12.75" customHeight="1">
      <c r="A744">
        <v>741</v>
      </c>
      <c r="B744" s="29" t="s">
        <v>5805</v>
      </c>
      <c r="C744" s="104" t="s">
        <v>5120</v>
      </c>
      <c r="D744" s="29" t="s">
        <v>3880</v>
      </c>
      <c r="E744" s="29" t="s">
        <v>3880</v>
      </c>
      <c r="F744" s="335"/>
      <c r="G744" s="335"/>
      <c r="H744" s="335"/>
      <c r="I744" s="335"/>
      <c r="J744" s="335"/>
      <c r="K744" s="335"/>
      <c r="L744" s="335"/>
      <c r="M744" s="82" t="s">
        <v>3880</v>
      </c>
      <c r="N744" s="57" t="s">
        <v>3880</v>
      </c>
      <c r="O744" s="30" t="s">
        <v>3880</v>
      </c>
      <c r="P744" s="29" t="s">
        <v>3880</v>
      </c>
      <c r="Q744" s="29"/>
      <c r="R744" s="104" t="s">
        <v>5120</v>
      </c>
      <c r="S744" s="103" t="s">
        <v>5114</v>
      </c>
      <c r="T744" s="403">
        <v>-3434.08</v>
      </c>
      <c r="U744" s="403">
        <v>-5695.95</v>
      </c>
      <c r="V744" s="123" t="s">
        <v>5115</v>
      </c>
      <c r="W744" s="336"/>
      <c r="X744" s="123"/>
      <c r="Y744" s="337"/>
      <c r="Z744" s="87"/>
      <c r="AA744" s="88" t="s">
        <v>3880</v>
      </c>
      <c r="AB744" s="88"/>
      <c r="AC744" s="88"/>
      <c r="AD744" s="90"/>
      <c r="AE744" s="90"/>
      <c r="AF744" s="136"/>
      <c r="AG744" s="338"/>
      <c r="AH744" s="338"/>
      <c r="AI744" s="339"/>
      <c r="AJ744" s="339"/>
      <c r="AK744" s="91"/>
      <c r="AL744" s="92"/>
      <c r="AM744" s="93"/>
      <c r="AN744" s="340"/>
      <c r="AO744" s="341"/>
      <c r="AP744" s="336"/>
      <c r="AQ744" s="342"/>
      <c r="AR744" s="343"/>
      <c r="AS744" s="342"/>
      <c r="AT744" s="94"/>
      <c r="AU744" s="341"/>
      <c r="AV744" s="136"/>
      <c r="AW744" s="339"/>
      <c r="AY744" s="30" t="s">
        <v>3880</v>
      </c>
      <c r="AZ744" s="31" t="e">
        <f t="shared" si="11"/>
        <v>#VALUE!</v>
      </c>
    </row>
    <row r="745" spans="1:52" ht="12.75" customHeight="1">
      <c r="A745">
        <v>742</v>
      </c>
      <c r="B745" s="29" t="s">
        <v>5805</v>
      </c>
      <c r="C745" s="104" t="s">
        <v>3655</v>
      </c>
      <c r="D745" s="29" t="s">
        <v>3880</v>
      </c>
      <c r="E745" s="29" t="s">
        <v>3880</v>
      </c>
      <c r="F745" s="335"/>
      <c r="G745" s="335"/>
      <c r="H745" s="335"/>
      <c r="I745" s="335"/>
      <c r="J745" s="335"/>
      <c r="K745" s="335"/>
      <c r="L745" s="335"/>
      <c r="M745" s="82" t="s">
        <v>3880</v>
      </c>
      <c r="N745" s="57" t="s">
        <v>3880</v>
      </c>
      <c r="O745" s="30" t="s">
        <v>3880</v>
      </c>
      <c r="P745" s="29" t="s">
        <v>3880</v>
      </c>
      <c r="Q745" s="29"/>
      <c r="R745" s="104" t="s">
        <v>3655</v>
      </c>
      <c r="S745" s="103" t="s">
        <v>5114</v>
      </c>
      <c r="T745" s="403">
        <v>-3600.45</v>
      </c>
      <c r="U745" s="403">
        <v>-5048.25</v>
      </c>
      <c r="V745" s="123" t="s">
        <v>5115</v>
      </c>
      <c r="W745" s="336"/>
      <c r="X745" s="123"/>
      <c r="Y745" s="337"/>
      <c r="Z745" s="87"/>
      <c r="AA745" s="88" t="s">
        <v>3880</v>
      </c>
      <c r="AB745" s="88"/>
      <c r="AC745" s="88"/>
      <c r="AD745" s="90"/>
      <c r="AE745" s="90"/>
      <c r="AF745" s="136"/>
      <c r="AG745" s="338"/>
      <c r="AH745" s="338"/>
      <c r="AI745" s="339"/>
      <c r="AJ745" s="339"/>
      <c r="AK745" s="91"/>
      <c r="AL745" s="92"/>
      <c r="AM745" s="93"/>
      <c r="AN745" s="340"/>
      <c r="AO745" s="341"/>
      <c r="AP745" s="336"/>
      <c r="AQ745" s="342"/>
      <c r="AR745" s="343"/>
      <c r="AS745" s="342"/>
      <c r="AT745" s="94"/>
      <c r="AU745" s="341"/>
      <c r="AV745" s="136"/>
      <c r="AW745" s="339"/>
      <c r="AY745" s="30" t="s">
        <v>3880</v>
      </c>
      <c r="AZ745" s="31" t="e">
        <f t="shared" si="11"/>
        <v>#VALUE!</v>
      </c>
    </row>
    <row r="746" spans="1:52" ht="12.75" customHeight="1">
      <c r="A746">
        <v>743</v>
      </c>
      <c r="B746" s="29" t="s">
        <v>5805</v>
      </c>
      <c r="C746" s="104" t="s">
        <v>5121</v>
      </c>
      <c r="D746" s="29" t="s">
        <v>3880</v>
      </c>
      <c r="E746" s="29" t="s">
        <v>3880</v>
      </c>
      <c r="F746" s="335"/>
      <c r="G746" s="335"/>
      <c r="H746" s="335"/>
      <c r="I746" s="335"/>
      <c r="J746" s="335"/>
      <c r="K746" s="335"/>
      <c r="L746" s="335"/>
      <c r="M746" s="82" t="s">
        <v>3880</v>
      </c>
      <c r="N746" s="57" t="s">
        <v>3880</v>
      </c>
      <c r="O746" s="30" t="s">
        <v>3880</v>
      </c>
      <c r="P746" s="29" t="s">
        <v>3880</v>
      </c>
      <c r="Q746" s="29"/>
      <c r="R746" s="104" t="s">
        <v>5121</v>
      </c>
      <c r="S746" s="103" t="s">
        <v>5114</v>
      </c>
      <c r="T746" s="403">
        <v>-4400.55</v>
      </c>
      <c r="U746" s="403">
        <v>-5048.25</v>
      </c>
      <c r="V746" s="123" t="s">
        <v>5115</v>
      </c>
      <c r="W746" s="336"/>
      <c r="X746" s="123"/>
      <c r="Y746" s="337"/>
      <c r="Z746" s="87"/>
      <c r="AA746" s="88" t="s">
        <v>3880</v>
      </c>
      <c r="AB746" s="88"/>
      <c r="AC746" s="88"/>
      <c r="AD746" s="90"/>
      <c r="AE746" s="90"/>
      <c r="AF746" s="136"/>
      <c r="AG746" s="338"/>
      <c r="AH746" s="338"/>
      <c r="AI746" s="339"/>
      <c r="AJ746" s="339"/>
      <c r="AK746" s="91"/>
      <c r="AL746" s="92"/>
      <c r="AM746" s="93"/>
      <c r="AN746" s="340"/>
      <c r="AO746" s="341"/>
      <c r="AP746" s="336"/>
      <c r="AQ746" s="342"/>
      <c r="AR746" s="343"/>
      <c r="AS746" s="342"/>
      <c r="AT746" s="94"/>
      <c r="AU746" s="341"/>
      <c r="AV746" s="136"/>
      <c r="AW746" s="339"/>
      <c r="AY746" s="30" t="s">
        <v>3880</v>
      </c>
      <c r="AZ746" s="31" t="e">
        <f t="shared" si="11"/>
        <v>#VALUE!</v>
      </c>
    </row>
    <row r="747" spans="1:52" ht="12.75" customHeight="1">
      <c r="A747">
        <v>744</v>
      </c>
      <c r="B747" s="29" t="s">
        <v>5943</v>
      </c>
      <c r="C747" s="104" t="s">
        <v>3503</v>
      </c>
      <c r="D747" s="29" t="s">
        <v>3880</v>
      </c>
      <c r="E747" s="29" t="s">
        <v>3880</v>
      </c>
      <c r="F747" s="335"/>
      <c r="G747" s="335"/>
      <c r="H747" s="335"/>
      <c r="I747" s="335"/>
      <c r="J747" s="335"/>
      <c r="K747" s="335"/>
      <c r="L747" s="335"/>
      <c r="M747" s="82" t="s">
        <v>3880</v>
      </c>
      <c r="N747" s="57" t="s">
        <v>3880</v>
      </c>
      <c r="O747" s="30" t="s">
        <v>3880</v>
      </c>
      <c r="P747" s="29" t="s">
        <v>3880</v>
      </c>
      <c r="Q747" s="29"/>
      <c r="R747" s="104" t="s">
        <v>3503</v>
      </c>
      <c r="S747" s="103" t="s">
        <v>5122</v>
      </c>
      <c r="T747" s="403">
        <v>6009.64</v>
      </c>
      <c r="U747" s="403">
        <v>-4210.05</v>
      </c>
      <c r="V747" s="123" t="s">
        <v>232</v>
      </c>
      <c r="W747" s="336"/>
      <c r="X747" s="123"/>
      <c r="Y747" s="337"/>
      <c r="Z747" s="87"/>
      <c r="AA747" s="88" t="s">
        <v>3880</v>
      </c>
      <c r="AB747" s="88"/>
      <c r="AC747" s="88"/>
      <c r="AD747" s="90"/>
      <c r="AE747" s="90"/>
      <c r="AF747" s="136"/>
      <c r="AG747" s="338"/>
      <c r="AH747" s="338"/>
      <c r="AI747" s="339"/>
      <c r="AJ747" s="339"/>
      <c r="AK747" s="91"/>
      <c r="AL747" s="92"/>
      <c r="AM747" s="93"/>
      <c r="AN747" s="340"/>
      <c r="AO747" s="341"/>
      <c r="AP747" s="336"/>
      <c r="AQ747" s="342"/>
      <c r="AR747" s="343"/>
      <c r="AS747" s="342"/>
      <c r="AT747" s="94"/>
      <c r="AU747" s="341"/>
      <c r="AV747" s="136"/>
      <c r="AW747" s="339"/>
      <c r="AY747" s="30" t="s">
        <v>3880</v>
      </c>
      <c r="AZ747" s="31" t="e">
        <f t="shared" si="11"/>
        <v>#VALUE!</v>
      </c>
    </row>
    <row r="748" spans="1:52" ht="12.75" customHeight="1">
      <c r="A748">
        <v>745</v>
      </c>
      <c r="B748" s="29" t="s">
        <v>5941</v>
      </c>
      <c r="C748" s="104" t="s">
        <v>5123</v>
      </c>
      <c r="D748" s="29" t="s">
        <v>3880</v>
      </c>
      <c r="E748" s="29" t="s">
        <v>3880</v>
      </c>
      <c r="F748" s="335"/>
      <c r="G748" s="335"/>
      <c r="H748" s="335"/>
      <c r="I748" s="335"/>
      <c r="J748" s="335"/>
      <c r="K748" s="335"/>
      <c r="L748" s="335"/>
      <c r="M748" s="82" t="s">
        <v>3880</v>
      </c>
      <c r="N748" s="57" t="s">
        <v>3880</v>
      </c>
      <c r="O748" s="30" t="s">
        <v>3880</v>
      </c>
      <c r="P748" s="29" t="s">
        <v>3880</v>
      </c>
      <c r="Q748" s="29"/>
      <c r="R748" s="104" t="s">
        <v>5123</v>
      </c>
      <c r="S748" s="104" t="s">
        <v>5124</v>
      </c>
      <c r="T748" s="403">
        <v>5200.6499999999996</v>
      </c>
      <c r="U748" s="403">
        <v>-5048.25</v>
      </c>
      <c r="V748" s="123" t="s">
        <v>233</v>
      </c>
      <c r="W748" s="336"/>
      <c r="X748" s="123"/>
      <c r="Y748" s="337"/>
      <c r="Z748" s="87"/>
      <c r="AA748" s="88" t="s">
        <v>3880</v>
      </c>
      <c r="AB748" s="88"/>
      <c r="AC748" s="88"/>
      <c r="AD748" s="90"/>
      <c r="AE748" s="90"/>
      <c r="AF748" s="136"/>
      <c r="AG748" s="338"/>
      <c r="AH748" s="338"/>
      <c r="AI748" s="339"/>
      <c r="AJ748" s="339"/>
      <c r="AK748" s="91"/>
      <c r="AL748" s="92"/>
      <c r="AM748" s="93"/>
      <c r="AN748" s="340"/>
      <c r="AO748" s="341"/>
      <c r="AP748" s="336"/>
      <c r="AQ748" s="342"/>
      <c r="AR748" s="343"/>
      <c r="AS748" s="342"/>
      <c r="AT748" s="94"/>
      <c r="AU748" s="341"/>
      <c r="AV748" s="136"/>
      <c r="AW748" s="339"/>
      <c r="AY748" s="30" t="s">
        <v>3880</v>
      </c>
      <c r="AZ748" s="31" t="e">
        <f t="shared" si="11"/>
        <v>#VALUE!</v>
      </c>
    </row>
    <row r="749" spans="1:52" ht="12.75" customHeight="1">
      <c r="A749">
        <v>746</v>
      </c>
      <c r="B749" s="29" t="s">
        <v>5505</v>
      </c>
      <c r="C749" s="104" t="s">
        <v>5125</v>
      </c>
      <c r="D749" s="29" t="s">
        <v>3880</v>
      </c>
      <c r="E749" s="29" t="s">
        <v>3880</v>
      </c>
      <c r="F749" s="335"/>
      <c r="G749" s="335"/>
      <c r="H749" s="335"/>
      <c r="I749" s="335"/>
      <c r="J749" s="335"/>
      <c r="K749" s="335"/>
      <c r="L749" s="335"/>
      <c r="M749" s="82" t="s">
        <v>3880</v>
      </c>
      <c r="N749" s="57" t="s">
        <v>3880</v>
      </c>
      <c r="O749" s="30" t="s">
        <v>3880</v>
      </c>
      <c r="P749" s="29" t="s">
        <v>3880</v>
      </c>
      <c r="Q749" s="29"/>
      <c r="R749" s="104" t="s">
        <v>5125</v>
      </c>
      <c r="S749" s="103" t="s">
        <v>5126</v>
      </c>
      <c r="T749" s="403">
        <v>-5151.12</v>
      </c>
      <c r="U749" s="403">
        <v>6191.25</v>
      </c>
      <c r="V749" s="123" t="s">
        <v>5000</v>
      </c>
      <c r="W749" s="336"/>
      <c r="X749" s="123"/>
      <c r="Y749" s="337"/>
      <c r="Z749" s="87"/>
      <c r="AA749" s="88" t="s">
        <v>3880</v>
      </c>
      <c r="AB749" s="88"/>
      <c r="AC749" s="88"/>
      <c r="AD749" s="90"/>
      <c r="AE749" s="90"/>
      <c r="AF749" s="136"/>
      <c r="AG749" s="338"/>
      <c r="AH749" s="338"/>
      <c r="AI749" s="339"/>
      <c r="AJ749" s="339"/>
      <c r="AK749" s="91"/>
      <c r="AL749" s="92"/>
      <c r="AM749" s="93"/>
      <c r="AN749" s="340"/>
      <c r="AO749" s="341"/>
      <c r="AP749" s="336"/>
      <c r="AQ749" s="342"/>
      <c r="AR749" s="343"/>
      <c r="AS749" s="342"/>
      <c r="AT749" s="94"/>
      <c r="AU749" s="341"/>
      <c r="AV749" s="136"/>
      <c r="AW749" s="339"/>
      <c r="AY749" s="30" t="s">
        <v>3880</v>
      </c>
      <c r="AZ749" s="31" t="e">
        <f t="shared" si="11"/>
        <v>#VALUE!</v>
      </c>
    </row>
    <row r="750" spans="1:52" ht="12.75" customHeight="1">
      <c r="A750">
        <v>747</v>
      </c>
      <c r="B750" s="29" t="s">
        <v>5513</v>
      </c>
      <c r="C750" s="134" t="s">
        <v>5127</v>
      </c>
      <c r="D750" s="29" t="s">
        <v>3880</v>
      </c>
      <c r="E750" s="29" t="s">
        <v>3880</v>
      </c>
      <c r="F750" s="335"/>
      <c r="G750" s="335"/>
      <c r="H750" s="335"/>
      <c r="I750" s="335"/>
      <c r="J750" s="335"/>
      <c r="K750" s="335"/>
      <c r="L750" s="335"/>
      <c r="M750" s="82" t="s">
        <v>3880</v>
      </c>
      <c r="N750" s="57" t="s">
        <v>3880</v>
      </c>
      <c r="O750" s="30" t="s">
        <v>3880</v>
      </c>
      <c r="P750" s="29" t="s">
        <v>3880</v>
      </c>
      <c r="Q750" s="29"/>
      <c r="R750" s="134" t="s">
        <v>5127</v>
      </c>
      <c r="S750" s="103" t="s">
        <v>5128</v>
      </c>
      <c r="T750" s="403">
        <v>2000.25</v>
      </c>
      <c r="U750" s="403">
        <v>-247.65</v>
      </c>
      <c r="V750" s="123" t="s">
        <v>5129</v>
      </c>
      <c r="W750" s="336"/>
      <c r="X750" s="123"/>
      <c r="Y750" s="337"/>
      <c r="Z750" s="87"/>
      <c r="AA750" s="88" t="s">
        <v>3880</v>
      </c>
      <c r="AB750" s="88"/>
      <c r="AC750" s="88"/>
      <c r="AD750" s="90"/>
      <c r="AE750" s="90"/>
      <c r="AF750" s="136"/>
      <c r="AG750" s="338"/>
      <c r="AH750" s="338"/>
      <c r="AI750" s="339"/>
      <c r="AJ750" s="339"/>
      <c r="AK750" s="91"/>
      <c r="AL750" s="92"/>
      <c r="AM750" s="93"/>
      <c r="AN750" s="340"/>
      <c r="AO750" s="341"/>
      <c r="AP750" s="336"/>
      <c r="AQ750" s="342"/>
      <c r="AR750" s="343"/>
      <c r="AS750" s="342"/>
      <c r="AT750" s="94"/>
      <c r="AU750" s="341"/>
      <c r="AV750" s="136"/>
      <c r="AW750" s="339"/>
      <c r="AY750" s="30" t="s">
        <v>3880</v>
      </c>
      <c r="AZ750" s="31" t="e">
        <f t="shared" si="11"/>
        <v>#VALUE!</v>
      </c>
    </row>
    <row r="751" spans="1:52" ht="12.75" customHeight="1">
      <c r="A751">
        <v>748</v>
      </c>
      <c r="B751" s="29" t="s">
        <v>5513</v>
      </c>
      <c r="C751" s="134" t="s">
        <v>5130</v>
      </c>
      <c r="D751" s="29" t="s">
        <v>3880</v>
      </c>
      <c r="E751" s="29" t="s">
        <v>3880</v>
      </c>
      <c r="F751" s="335"/>
      <c r="G751" s="335"/>
      <c r="H751" s="335"/>
      <c r="I751" s="335"/>
      <c r="J751" s="335"/>
      <c r="K751" s="335"/>
      <c r="L751" s="335"/>
      <c r="M751" s="82" t="s">
        <v>3880</v>
      </c>
      <c r="N751" s="57" t="s">
        <v>3880</v>
      </c>
      <c r="O751" s="30" t="s">
        <v>3880</v>
      </c>
      <c r="P751" s="29" t="s">
        <v>3880</v>
      </c>
      <c r="Q751" s="29"/>
      <c r="R751" s="134" t="s">
        <v>5130</v>
      </c>
      <c r="S751" s="103" t="s">
        <v>5128</v>
      </c>
      <c r="T751" s="403">
        <v>1200.1500000000001</v>
      </c>
      <c r="U751" s="403">
        <v>-247.65</v>
      </c>
      <c r="V751" s="123" t="s">
        <v>5129</v>
      </c>
      <c r="W751" s="336"/>
      <c r="X751" s="123"/>
      <c r="Y751" s="337"/>
      <c r="Z751" s="87"/>
      <c r="AA751" s="88" t="s">
        <v>3880</v>
      </c>
      <c r="AB751" s="88"/>
      <c r="AC751" s="88"/>
      <c r="AD751" s="90"/>
      <c r="AE751" s="90"/>
      <c r="AF751" s="136"/>
      <c r="AG751" s="338"/>
      <c r="AH751" s="338"/>
      <c r="AI751" s="339"/>
      <c r="AJ751" s="339"/>
      <c r="AK751" s="91"/>
      <c r="AL751" s="92"/>
      <c r="AM751" s="93"/>
      <c r="AN751" s="340"/>
      <c r="AO751" s="341"/>
      <c r="AP751" s="336"/>
      <c r="AQ751" s="342"/>
      <c r="AR751" s="343"/>
      <c r="AS751" s="342"/>
      <c r="AT751" s="94"/>
      <c r="AU751" s="341"/>
      <c r="AV751" s="136"/>
      <c r="AW751" s="339"/>
      <c r="AY751" s="30" t="s">
        <v>3880</v>
      </c>
      <c r="AZ751" s="31" t="e">
        <f t="shared" si="11"/>
        <v>#VALUE!</v>
      </c>
    </row>
    <row r="752" spans="1:52" ht="12.75" customHeight="1">
      <c r="A752">
        <v>749</v>
      </c>
      <c r="B752" s="29" t="s">
        <v>5513</v>
      </c>
      <c r="C752" s="134" t="s">
        <v>5131</v>
      </c>
      <c r="D752" s="29" t="s">
        <v>3880</v>
      </c>
      <c r="E752" s="29" t="s">
        <v>3880</v>
      </c>
      <c r="F752" s="335"/>
      <c r="G752" s="335"/>
      <c r="H752" s="335"/>
      <c r="I752" s="335"/>
      <c r="J752" s="335"/>
      <c r="K752" s="335"/>
      <c r="L752" s="335"/>
      <c r="M752" s="82" t="s">
        <v>3880</v>
      </c>
      <c r="N752" s="57" t="s">
        <v>3880</v>
      </c>
      <c r="O752" s="30" t="s">
        <v>3880</v>
      </c>
      <c r="P752" s="29" t="s">
        <v>3880</v>
      </c>
      <c r="Q752" s="29"/>
      <c r="R752" s="134" t="s">
        <v>5131</v>
      </c>
      <c r="S752" s="103" t="s">
        <v>5128</v>
      </c>
      <c r="T752" s="403">
        <v>-400.05</v>
      </c>
      <c r="U752" s="403">
        <v>-247.65</v>
      </c>
      <c r="V752" s="123" t="s">
        <v>5129</v>
      </c>
      <c r="W752" s="336"/>
      <c r="X752" s="123"/>
      <c r="Y752" s="337"/>
      <c r="Z752" s="87"/>
      <c r="AA752" s="88" t="s">
        <v>3880</v>
      </c>
      <c r="AB752" s="88"/>
      <c r="AC752" s="88"/>
      <c r="AD752" s="90"/>
      <c r="AE752" s="90"/>
      <c r="AF752" s="136"/>
      <c r="AG752" s="338"/>
      <c r="AH752" s="338"/>
      <c r="AI752" s="339"/>
      <c r="AJ752" s="339"/>
      <c r="AK752" s="91"/>
      <c r="AL752" s="92"/>
      <c r="AM752" s="93"/>
      <c r="AN752" s="340"/>
      <c r="AO752" s="341"/>
      <c r="AP752" s="336"/>
      <c r="AQ752" s="342"/>
      <c r="AR752" s="343"/>
      <c r="AS752" s="342"/>
      <c r="AT752" s="94"/>
      <c r="AU752" s="341"/>
      <c r="AV752" s="136"/>
      <c r="AW752" s="339"/>
      <c r="AY752" s="30" t="s">
        <v>3880</v>
      </c>
      <c r="AZ752" s="31" t="e">
        <f t="shared" si="11"/>
        <v>#VALUE!</v>
      </c>
    </row>
    <row r="753" spans="1:52" ht="12.75" customHeight="1">
      <c r="A753">
        <v>750</v>
      </c>
      <c r="B753" s="29" t="s">
        <v>5513</v>
      </c>
      <c r="C753" s="134" t="s">
        <v>5132</v>
      </c>
      <c r="D753" s="29" t="s">
        <v>3880</v>
      </c>
      <c r="E753" s="29" t="s">
        <v>3880</v>
      </c>
      <c r="F753" s="335"/>
      <c r="G753" s="335"/>
      <c r="H753" s="335"/>
      <c r="I753" s="335"/>
      <c r="J753" s="335"/>
      <c r="K753" s="335"/>
      <c r="L753" s="335"/>
      <c r="M753" s="82" t="s">
        <v>3880</v>
      </c>
      <c r="N753" s="57" t="s">
        <v>3880</v>
      </c>
      <c r="O753" s="30" t="s">
        <v>3880</v>
      </c>
      <c r="P753" s="29" t="s">
        <v>3880</v>
      </c>
      <c r="Q753" s="29"/>
      <c r="R753" s="134" t="s">
        <v>5132</v>
      </c>
      <c r="S753" s="103" t="s">
        <v>5128</v>
      </c>
      <c r="T753" s="403">
        <v>-1200.1500000000001</v>
      </c>
      <c r="U753" s="403">
        <v>-247.65</v>
      </c>
      <c r="V753" s="123" t="s">
        <v>5129</v>
      </c>
      <c r="W753" s="336"/>
      <c r="X753" s="123"/>
      <c r="Y753" s="337"/>
      <c r="Z753" s="87"/>
      <c r="AA753" s="88" t="s">
        <v>3880</v>
      </c>
      <c r="AB753" s="88"/>
      <c r="AC753" s="88"/>
      <c r="AD753" s="90"/>
      <c r="AE753" s="90"/>
      <c r="AF753" s="136"/>
      <c r="AG753" s="338"/>
      <c r="AH753" s="338"/>
      <c r="AI753" s="339"/>
      <c r="AJ753" s="339"/>
      <c r="AK753" s="91"/>
      <c r="AL753" s="92"/>
      <c r="AM753" s="93"/>
      <c r="AN753" s="340"/>
      <c r="AO753" s="341"/>
      <c r="AP753" s="336"/>
      <c r="AQ753" s="342"/>
      <c r="AR753" s="343"/>
      <c r="AS753" s="342"/>
      <c r="AT753" s="94"/>
      <c r="AU753" s="341"/>
      <c r="AV753" s="136"/>
      <c r="AW753" s="339"/>
      <c r="AY753" s="30" t="s">
        <v>3880</v>
      </c>
      <c r="AZ753" s="31" t="e">
        <f t="shared" si="11"/>
        <v>#VALUE!</v>
      </c>
    </row>
    <row r="754" spans="1:52" ht="12.75" customHeight="1">
      <c r="A754">
        <v>751</v>
      </c>
      <c r="B754" s="29" t="s">
        <v>5513</v>
      </c>
      <c r="C754" s="134" t="s">
        <v>5133</v>
      </c>
      <c r="D754" s="29" t="s">
        <v>3880</v>
      </c>
      <c r="E754" s="29" t="s">
        <v>3880</v>
      </c>
      <c r="F754" s="335"/>
      <c r="G754" s="335"/>
      <c r="H754" s="335"/>
      <c r="I754" s="335"/>
      <c r="J754" s="335"/>
      <c r="K754" s="335"/>
      <c r="L754" s="335"/>
      <c r="M754" s="82" t="s">
        <v>3880</v>
      </c>
      <c r="N754" s="57" t="s">
        <v>3880</v>
      </c>
      <c r="O754" s="30" t="s">
        <v>3880</v>
      </c>
      <c r="P754" s="29" t="s">
        <v>3880</v>
      </c>
      <c r="Q754" s="29"/>
      <c r="R754" s="134" t="s">
        <v>5133</v>
      </c>
      <c r="S754" s="103" t="s">
        <v>5128</v>
      </c>
      <c r="T754" s="403">
        <v>2000.25</v>
      </c>
      <c r="U754" s="403">
        <v>552.45000000000005</v>
      </c>
      <c r="V754" s="123" t="s">
        <v>5129</v>
      </c>
      <c r="W754" s="336"/>
      <c r="X754" s="123"/>
      <c r="Y754" s="337"/>
      <c r="Z754" s="87"/>
      <c r="AA754" s="88" t="s">
        <v>3880</v>
      </c>
      <c r="AB754" s="88"/>
      <c r="AC754" s="88"/>
      <c r="AD754" s="90"/>
      <c r="AE754" s="90"/>
      <c r="AF754" s="136"/>
      <c r="AG754" s="338"/>
      <c r="AH754" s="338"/>
      <c r="AI754" s="339"/>
      <c r="AJ754" s="339"/>
      <c r="AK754" s="91"/>
      <c r="AL754" s="92"/>
      <c r="AM754" s="93"/>
      <c r="AN754" s="340"/>
      <c r="AO754" s="341"/>
      <c r="AP754" s="336"/>
      <c r="AQ754" s="342"/>
      <c r="AR754" s="343"/>
      <c r="AS754" s="342"/>
      <c r="AT754" s="94"/>
      <c r="AU754" s="341"/>
      <c r="AV754" s="136"/>
      <c r="AW754" s="339"/>
      <c r="AY754" s="30" t="s">
        <v>3880</v>
      </c>
      <c r="AZ754" s="31" t="e">
        <f t="shared" si="11"/>
        <v>#VALUE!</v>
      </c>
    </row>
    <row r="755" spans="1:52" ht="12.75" customHeight="1">
      <c r="A755">
        <v>752</v>
      </c>
      <c r="B755" s="29" t="s">
        <v>5513</v>
      </c>
      <c r="C755" s="134" t="s">
        <v>5134</v>
      </c>
      <c r="D755" s="29" t="s">
        <v>3880</v>
      </c>
      <c r="E755" s="29" t="s">
        <v>3880</v>
      </c>
      <c r="F755" s="335"/>
      <c r="G755" s="335"/>
      <c r="H755" s="335"/>
      <c r="I755" s="335"/>
      <c r="J755" s="335"/>
      <c r="K755" s="335"/>
      <c r="L755" s="335"/>
      <c r="M755" s="82" t="s">
        <v>3880</v>
      </c>
      <c r="N755" s="57" t="s">
        <v>3880</v>
      </c>
      <c r="O755" s="30" t="s">
        <v>3880</v>
      </c>
      <c r="P755" s="29" t="s">
        <v>3880</v>
      </c>
      <c r="Q755" s="29"/>
      <c r="R755" s="134" t="s">
        <v>5134</v>
      </c>
      <c r="S755" s="103" t="s">
        <v>5128</v>
      </c>
      <c r="T755" s="403">
        <v>1200.1500000000001</v>
      </c>
      <c r="U755" s="403">
        <v>552.45000000000005</v>
      </c>
      <c r="V755" s="123" t="s">
        <v>5129</v>
      </c>
      <c r="W755" s="336"/>
      <c r="X755" s="123"/>
      <c r="Y755" s="337"/>
      <c r="Z755" s="87"/>
      <c r="AA755" s="88" t="s">
        <v>3880</v>
      </c>
      <c r="AB755" s="88"/>
      <c r="AC755" s="88"/>
      <c r="AD755" s="90"/>
      <c r="AE755" s="90"/>
      <c r="AF755" s="136"/>
      <c r="AG755" s="338"/>
      <c r="AH755" s="338"/>
      <c r="AI755" s="339"/>
      <c r="AJ755" s="339"/>
      <c r="AK755" s="91"/>
      <c r="AL755" s="92"/>
      <c r="AM755" s="93"/>
      <c r="AN755" s="340"/>
      <c r="AO755" s="341"/>
      <c r="AP755" s="336"/>
      <c r="AQ755" s="342"/>
      <c r="AR755" s="343"/>
      <c r="AS755" s="342"/>
      <c r="AT755" s="94"/>
      <c r="AU755" s="341"/>
      <c r="AV755" s="136"/>
      <c r="AW755" s="339"/>
      <c r="AY755" s="30" t="s">
        <v>3880</v>
      </c>
      <c r="AZ755" s="31" t="e">
        <f t="shared" si="11"/>
        <v>#VALUE!</v>
      </c>
    </row>
    <row r="756" spans="1:52" ht="12.75" customHeight="1">
      <c r="A756">
        <v>753</v>
      </c>
      <c r="B756" s="29" t="s">
        <v>5513</v>
      </c>
      <c r="C756" s="134" t="s">
        <v>5135</v>
      </c>
      <c r="D756" s="29" t="s">
        <v>3880</v>
      </c>
      <c r="E756" s="29" t="s">
        <v>3880</v>
      </c>
      <c r="F756" s="335"/>
      <c r="G756" s="335"/>
      <c r="H756" s="335"/>
      <c r="I756" s="335"/>
      <c r="J756" s="335"/>
      <c r="K756" s="335"/>
      <c r="L756" s="335"/>
      <c r="M756" s="82" t="s">
        <v>3880</v>
      </c>
      <c r="N756" s="57" t="s">
        <v>3880</v>
      </c>
      <c r="O756" s="30" t="s">
        <v>3880</v>
      </c>
      <c r="P756" s="29" t="s">
        <v>3880</v>
      </c>
      <c r="Q756" s="29"/>
      <c r="R756" s="134" t="s">
        <v>5135</v>
      </c>
      <c r="S756" s="103" t="s">
        <v>5128</v>
      </c>
      <c r="T756" s="403">
        <v>400.05</v>
      </c>
      <c r="U756" s="403">
        <v>552.45000000000005</v>
      </c>
      <c r="V756" s="123" t="s">
        <v>5129</v>
      </c>
      <c r="W756" s="336"/>
      <c r="X756" s="123"/>
      <c r="Y756" s="337"/>
      <c r="Z756" s="87"/>
      <c r="AA756" s="88" t="s">
        <v>3880</v>
      </c>
      <c r="AB756" s="88"/>
      <c r="AC756" s="88"/>
      <c r="AD756" s="90"/>
      <c r="AE756" s="90"/>
      <c r="AF756" s="136"/>
      <c r="AG756" s="338"/>
      <c r="AH756" s="338"/>
      <c r="AI756" s="339"/>
      <c r="AJ756" s="339"/>
      <c r="AK756" s="91"/>
      <c r="AL756" s="92"/>
      <c r="AM756" s="93"/>
      <c r="AN756" s="340"/>
      <c r="AO756" s="341"/>
      <c r="AP756" s="336"/>
      <c r="AQ756" s="342"/>
      <c r="AR756" s="343"/>
      <c r="AS756" s="342"/>
      <c r="AT756" s="94"/>
      <c r="AU756" s="341"/>
      <c r="AV756" s="136"/>
      <c r="AW756" s="339"/>
      <c r="AY756" s="30" t="s">
        <v>3880</v>
      </c>
      <c r="AZ756" s="31" t="e">
        <f t="shared" si="11"/>
        <v>#VALUE!</v>
      </c>
    </row>
    <row r="757" spans="1:52" ht="12.75" customHeight="1">
      <c r="A757">
        <v>754</v>
      </c>
      <c r="B757" s="29" t="s">
        <v>5513</v>
      </c>
      <c r="C757" s="134" t="s">
        <v>5136</v>
      </c>
      <c r="D757" s="29" t="s">
        <v>3880</v>
      </c>
      <c r="E757" s="29" t="s">
        <v>3880</v>
      </c>
      <c r="F757" s="335"/>
      <c r="G757" s="335"/>
      <c r="H757" s="335"/>
      <c r="I757" s="335"/>
      <c r="J757" s="335"/>
      <c r="K757" s="335"/>
      <c r="L757" s="335"/>
      <c r="M757" s="82" t="s">
        <v>3880</v>
      </c>
      <c r="N757" s="57" t="s">
        <v>3880</v>
      </c>
      <c r="O757" s="30" t="s">
        <v>3880</v>
      </c>
      <c r="P757" s="29" t="s">
        <v>3880</v>
      </c>
      <c r="Q757" s="29"/>
      <c r="R757" s="134" t="s">
        <v>5136</v>
      </c>
      <c r="S757" s="103" t="s">
        <v>5128</v>
      </c>
      <c r="T757" s="403">
        <v>-400.05</v>
      </c>
      <c r="U757" s="403">
        <v>552.45000000000005</v>
      </c>
      <c r="V757" s="123" t="s">
        <v>5129</v>
      </c>
      <c r="W757" s="336"/>
      <c r="X757" s="123"/>
      <c r="Y757" s="337"/>
      <c r="Z757" s="87"/>
      <c r="AA757" s="88" t="s">
        <v>3880</v>
      </c>
      <c r="AB757" s="88"/>
      <c r="AC757" s="88"/>
      <c r="AD757" s="90"/>
      <c r="AE757" s="90"/>
      <c r="AF757" s="136"/>
      <c r="AG757" s="338"/>
      <c r="AH757" s="338"/>
      <c r="AI757" s="339"/>
      <c r="AJ757" s="339"/>
      <c r="AK757" s="91"/>
      <c r="AL757" s="92"/>
      <c r="AM757" s="93"/>
      <c r="AN757" s="340"/>
      <c r="AO757" s="341"/>
      <c r="AP757" s="336"/>
      <c r="AQ757" s="342"/>
      <c r="AR757" s="343"/>
      <c r="AS757" s="342"/>
      <c r="AT757" s="94"/>
      <c r="AU757" s="341"/>
      <c r="AV757" s="136"/>
      <c r="AW757" s="339"/>
      <c r="AY757" s="30" t="s">
        <v>3880</v>
      </c>
      <c r="AZ757" s="31" t="e">
        <f t="shared" si="11"/>
        <v>#VALUE!</v>
      </c>
    </row>
    <row r="758" spans="1:52" ht="12.75" customHeight="1">
      <c r="A758">
        <v>755</v>
      </c>
      <c r="B758" s="29" t="s">
        <v>5513</v>
      </c>
      <c r="C758" s="134" t="s">
        <v>5137</v>
      </c>
      <c r="D758" s="29" t="s">
        <v>3880</v>
      </c>
      <c r="E758" s="29" t="s">
        <v>3880</v>
      </c>
      <c r="F758" s="335"/>
      <c r="G758" s="335"/>
      <c r="H758" s="335"/>
      <c r="I758" s="335"/>
      <c r="J758" s="335"/>
      <c r="K758" s="335"/>
      <c r="L758" s="335"/>
      <c r="M758" s="82" t="s">
        <v>3880</v>
      </c>
      <c r="N758" s="57" t="s">
        <v>3880</v>
      </c>
      <c r="O758" s="30" t="s">
        <v>3880</v>
      </c>
      <c r="P758" s="29" t="s">
        <v>3880</v>
      </c>
      <c r="Q758" s="29"/>
      <c r="R758" s="134" t="s">
        <v>5137</v>
      </c>
      <c r="S758" s="103" t="s">
        <v>5128</v>
      </c>
      <c r="T758" s="403">
        <v>-1200.1500000000001</v>
      </c>
      <c r="U758" s="403">
        <v>552.45000000000005</v>
      </c>
      <c r="V758" s="123" t="s">
        <v>5129</v>
      </c>
      <c r="W758" s="336"/>
      <c r="X758" s="123"/>
      <c r="Y758" s="337"/>
      <c r="Z758" s="87"/>
      <c r="AA758" s="88" t="s">
        <v>3880</v>
      </c>
      <c r="AB758" s="88"/>
      <c r="AC758" s="88"/>
      <c r="AD758" s="90"/>
      <c r="AE758" s="90"/>
      <c r="AF758" s="136"/>
      <c r="AG758" s="338"/>
      <c r="AH758" s="338"/>
      <c r="AI758" s="339"/>
      <c r="AJ758" s="339"/>
      <c r="AK758" s="91"/>
      <c r="AL758" s="92"/>
      <c r="AM758" s="93"/>
      <c r="AN758" s="340"/>
      <c r="AO758" s="341"/>
      <c r="AP758" s="336"/>
      <c r="AQ758" s="342"/>
      <c r="AR758" s="343"/>
      <c r="AS758" s="342"/>
      <c r="AT758" s="94"/>
      <c r="AU758" s="341"/>
      <c r="AV758" s="136"/>
      <c r="AW758" s="339"/>
      <c r="AY758" s="30" t="s">
        <v>3880</v>
      </c>
      <c r="AZ758" s="31" t="e">
        <f t="shared" si="11"/>
        <v>#VALUE!</v>
      </c>
    </row>
    <row r="759" spans="1:52" ht="12.75" customHeight="1">
      <c r="A759">
        <v>756</v>
      </c>
      <c r="B759" s="29" t="s">
        <v>5513</v>
      </c>
      <c r="C759" s="134" t="s">
        <v>5138</v>
      </c>
      <c r="D759" s="29" t="s">
        <v>3880</v>
      </c>
      <c r="E759" s="29" t="s">
        <v>3880</v>
      </c>
      <c r="F759" s="335"/>
      <c r="G759" s="335"/>
      <c r="H759" s="335"/>
      <c r="I759" s="335"/>
      <c r="J759" s="335"/>
      <c r="K759" s="335"/>
      <c r="L759" s="335"/>
      <c r="M759" s="82" t="s">
        <v>3880</v>
      </c>
      <c r="N759" s="57" t="s">
        <v>3880</v>
      </c>
      <c r="O759" s="30" t="s">
        <v>3880</v>
      </c>
      <c r="P759" s="29" t="s">
        <v>3880</v>
      </c>
      <c r="Q759" s="29"/>
      <c r="R759" s="134" t="s">
        <v>5138</v>
      </c>
      <c r="S759" s="103" t="s">
        <v>5128</v>
      </c>
      <c r="T759" s="403">
        <v>2000.25</v>
      </c>
      <c r="U759" s="403">
        <v>1352.55</v>
      </c>
      <c r="V759" s="123" t="s">
        <v>5129</v>
      </c>
      <c r="W759" s="336"/>
      <c r="X759" s="123"/>
      <c r="Y759" s="337"/>
      <c r="Z759" s="87"/>
      <c r="AA759" s="88" t="s">
        <v>3880</v>
      </c>
      <c r="AB759" s="88"/>
      <c r="AC759" s="88"/>
      <c r="AD759" s="90"/>
      <c r="AE759" s="90"/>
      <c r="AF759" s="136"/>
      <c r="AG759" s="338"/>
      <c r="AH759" s="338"/>
      <c r="AI759" s="339"/>
      <c r="AJ759" s="339"/>
      <c r="AK759" s="91"/>
      <c r="AL759" s="92"/>
      <c r="AM759" s="93"/>
      <c r="AN759" s="340"/>
      <c r="AO759" s="341"/>
      <c r="AP759" s="336"/>
      <c r="AQ759" s="342"/>
      <c r="AR759" s="343"/>
      <c r="AS759" s="342"/>
      <c r="AT759" s="94"/>
      <c r="AU759" s="341"/>
      <c r="AV759" s="136"/>
      <c r="AW759" s="339"/>
      <c r="AY759" s="30" t="s">
        <v>3880</v>
      </c>
      <c r="AZ759" s="31" t="e">
        <f t="shared" si="11"/>
        <v>#VALUE!</v>
      </c>
    </row>
    <row r="760" spans="1:52" ht="12.75" customHeight="1">
      <c r="A760">
        <v>757</v>
      </c>
      <c r="B760" s="29" t="s">
        <v>5513</v>
      </c>
      <c r="C760" s="134" t="s">
        <v>5139</v>
      </c>
      <c r="D760" s="29" t="s">
        <v>3880</v>
      </c>
      <c r="E760" s="29" t="s">
        <v>3880</v>
      </c>
      <c r="F760" s="335"/>
      <c r="G760" s="335"/>
      <c r="H760" s="335"/>
      <c r="I760" s="335"/>
      <c r="J760" s="335"/>
      <c r="K760" s="335"/>
      <c r="L760" s="335"/>
      <c r="M760" s="82" t="s">
        <v>3880</v>
      </c>
      <c r="N760" s="57" t="s">
        <v>3880</v>
      </c>
      <c r="O760" s="30" t="s">
        <v>3880</v>
      </c>
      <c r="P760" s="29" t="s">
        <v>3880</v>
      </c>
      <c r="Q760" s="29"/>
      <c r="R760" s="134" t="s">
        <v>5139</v>
      </c>
      <c r="S760" s="103" t="s">
        <v>5128</v>
      </c>
      <c r="T760" s="403">
        <v>1200.1500000000001</v>
      </c>
      <c r="U760" s="403">
        <v>1352.55</v>
      </c>
      <c r="V760" s="123" t="s">
        <v>5129</v>
      </c>
      <c r="W760" s="336"/>
      <c r="X760" s="123"/>
      <c r="Y760" s="337"/>
      <c r="Z760" s="87"/>
      <c r="AA760" s="88" t="s">
        <v>3880</v>
      </c>
      <c r="AB760" s="88"/>
      <c r="AC760" s="88"/>
      <c r="AD760" s="90"/>
      <c r="AE760" s="90"/>
      <c r="AF760" s="136"/>
      <c r="AG760" s="338"/>
      <c r="AH760" s="338"/>
      <c r="AI760" s="339"/>
      <c r="AJ760" s="339"/>
      <c r="AK760" s="91"/>
      <c r="AL760" s="92"/>
      <c r="AM760" s="93"/>
      <c r="AN760" s="340"/>
      <c r="AO760" s="341"/>
      <c r="AP760" s="336"/>
      <c r="AQ760" s="342"/>
      <c r="AR760" s="343"/>
      <c r="AS760" s="342"/>
      <c r="AT760" s="94"/>
      <c r="AU760" s="341"/>
      <c r="AV760" s="136"/>
      <c r="AW760" s="339"/>
      <c r="AY760" s="30" t="s">
        <v>3880</v>
      </c>
      <c r="AZ760" s="31" t="e">
        <f t="shared" si="11"/>
        <v>#VALUE!</v>
      </c>
    </row>
    <row r="761" spans="1:52" ht="12.75" customHeight="1">
      <c r="A761">
        <v>758</v>
      </c>
      <c r="B761" s="29" t="s">
        <v>5513</v>
      </c>
      <c r="C761" s="134" t="s">
        <v>5140</v>
      </c>
      <c r="D761" s="29" t="s">
        <v>3880</v>
      </c>
      <c r="E761" s="29" t="s">
        <v>3880</v>
      </c>
      <c r="F761" s="335"/>
      <c r="G761" s="335"/>
      <c r="H761" s="335"/>
      <c r="I761" s="335"/>
      <c r="J761" s="335"/>
      <c r="K761" s="335"/>
      <c r="L761" s="335"/>
      <c r="M761" s="82" t="s">
        <v>3880</v>
      </c>
      <c r="N761" s="57" t="s">
        <v>3880</v>
      </c>
      <c r="O761" s="30" t="s">
        <v>3880</v>
      </c>
      <c r="P761" s="29" t="s">
        <v>3880</v>
      </c>
      <c r="Q761" s="29"/>
      <c r="R761" s="134" t="s">
        <v>5140</v>
      </c>
      <c r="S761" s="103" t="s">
        <v>5128</v>
      </c>
      <c r="T761" s="403">
        <v>400.05</v>
      </c>
      <c r="U761" s="403">
        <v>1352.55</v>
      </c>
      <c r="V761" s="123" t="s">
        <v>5129</v>
      </c>
      <c r="W761" s="336"/>
      <c r="X761" s="123"/>
      <c r="Y761" s="337"/>
      <c r="Z761" s="87"/>
      <c r="AA761" s="88" t="s">
        <v>3880</v>
      </c>
      <c r="AB761" s="88"/>
      <c r="AC761" s="88"/>
      <c r="AD761" s="90"/>
      <c r="AE761" s="90"/>
      <c r="AF761" s="136"/>
      <c r="AG761" s="338"/>
      <c r="AH761" s="338"/>
      <c r="AI761" s="339"/>
      <c r="AJ761" s="339"/>
      <c r="AK761" s="91"/>
      <c r="AL761" s="92"/>
      <c r="AM761" s="93"/>
      <c r="AN761" s="340"/>
      <c r="AO761" s="341"/>
      <c r="AP761" s="336"/>
      <c r="AQ761" s="342"/>
      <c r="AR761" s="343"/>
      <c r="AS761" s="342"/>
      <c r="AT761" s="94"/>
      <c r="AU761" s="341"/>
      <c r="AV761" s="136"/>
      <c r="AW761" s="339"/>
      <c r="AY761" s="30" t="s">
        <v>3880</v>
      </c>
      <c r="AZ761" s="31" t="e">
        <f t="shared" si="11"/>
        <v>#VALUE!</v>
      </c>
    </row>
    <row r="762" spans="1:52" ht="12.75" customHeight="1">
      <c r="A762">
        <v>759</v>
      </c>
      <c r="B762" s="29" t="s">
        <v>5513</v>
      </c>
      <c r="C762" s="134" t="s">
        <v>5141</v>
      </c>
      <c r="D762" s="29" t="s">
        <v>3880</v>
      </c>
      <c r="E762" s="29" t="s">
        <v>3880</v>
      </c>
      <c r="F762" s="335"/>
      <c r="G762" s="335"/>
      <c r="H762" s="335"/>
      <c r="I762" s="335"/>
      <c r="J762" s="335"/>
      <c r="K762" s="335"/>
      <c r="L762" s="335"/>
      <c r="M762" s="82" t="s">
        <v>3880</v>
      </c>
      <c r="N762" s="57" t="s">
        <v>3880</v>
      </c>
      <c r="O762" s="30" t="s">
        <v>3880</v>
      </c>
      <c r="P762" s="29" t="s">
        <v>3880</v>
      </c>
      <c r="Q762" s="29"/>
      <c r="R762" s="134" t="s">
        <v>5141</v>
      </c>
      <c r="S762" s="103" t="s">
        <v>5128</v>
      </c>
      <c r="T762" s="403">
        <v>-400.05</v>
      </c>
      <c r="U762" s="403">
        <v>1352.55</v>
      </c>
      <c r="V762" s="123" t="s">
        <v>5129</v>
      </c>
      <c r="W762" s="336"/>
      <c r="X762" s="123"/>
      <c r="Y762" s="337"/>
      <c r="Z762" s="87"/>
      <c r="AA762" s="88" t="s">
        <v>3880</v>
      </c>
      <c r="AB762" s="88"/>
      <c r="AC762" s="88"/>
      <c r="AD762" s="90"/>
      <c r="AE762" s="90"/>
      <c r="AF762" s="136"/>
      <c r="AG762" s="338"/>
      <c r="AH762" s="338"/>
      <c r="AI762" s="339"/>
      <c r="AJ762" s="339"/>
      <c r="AK762" s="91"/>
      <c r="AL762" s="92"/>
      <c r="AM762" s="93"/>
      <c r="AN762" s="340"/>
      <c r="AO762" s="341"/>
      <c r="AP762" s="336"/>
      <c r="AQ762" s="342"/>
      <c r="AR762" s="343"/>
      <c r="AS762" s="342"/>
      <c r="AT762" s="94"/>
      <c r="AU762" s="341"/>
      <c r="AV762" s="136"/>
      <c r="AW762" s="339"/>
      <c r="AY762" s="30" t="s">
        <v>3880</v>
      </c>
      <c r="AZ762" s="31" t="e">
        <f t="shared" si="11"/>
        <v>#VALUE!</v>
      </c>
    </row>
    <row r="763" spans="1:52" ht="12.75" customHeight="1">
      <c r="A763">
        <v>760</v>
      </c>
      <c r="B763" s="29" t="s">
        <v>5513</v>
      </c>
      <c r="C763" s="134" t="s">
        <v>5142</v>
      </c>
      <c r="D763" s="29" t="s">
        <v>3880</v>
      </c>
      <c r="E763" s="29" t="s">
        <v>3880</v>
      </c>
      <c r="F763" s="335"/>
      <c r="G763" s="335"/>
      <c r="H763" s="335"/>
      <c r="I763" s="335"/>
      <c r="J763" s="335"/>
      <c r="K763" s="335"/>
      <c r="L763" s="335"/>
      <c r="M763" s="82" t="s">
        <v>3880</v>
      </c>
      <c r="N763" s="57" t="s">
        <v>3880</v>
      </c>
      <c r="O763" s="30" t="s">
        <v>3880</v>
      </c>
      <c r="P763" s="29" t="s">
        <v>3880</v>
      </c>
      <c r="Q763" s="29"/>
      <c r="R763" s="134" t="s">
        <v>5142</v>
      </c>
      <c r="S763" s="103" t="s">
        <v>5128</v>
      </c>
      <c r="T763" s="403">
        <v>-1200.1500000000001</v>
      </c>
      <c r="U763" s="403">
        <v>1352.55</v>
      </c>
      <c r="V763" s="123" t="s">
        <v>5129</v>
      </c>
      <c r="W763" s="336"/>
      <c r="X763" s="123"/>
      <c r="Y763" s="337"/>
      <c r="Z763" s="87"/>
      <c r="AA763" s="88" t="s">
        <v>3880</v>
      </c>
      <c r="AB763" s="88"/>
      <c r="AC763" s="88"/>
      <c r="AD763" s="90"/>
      <c r="AE763" s="90"/>
      <c r="AF763" s="136"/>
      <c r="AG763" s="338"/>
      <c r="AH763" s="338"/>
      <c r="AI763" s="339"/>
      <c r="AJ763" s="339"/>
      <c r="AK763" s="91"/>
      <c r="AL763" s="92"/>
      <c r="AM763" s="93"/>
      <c r="AN763" s="340"/>
      <c r="AO763" s="341"/>
      <c r="AP763" s="336"/>
      <c r="AQ763" s="342"/>
      <c r="AR763" s="343"/>
      <c r="AS763" s="342"/>
      <c r="AT763" s="94"/>
      <c r="AU763" s="341"/>
      <c r="AV763" s="136"/>
      <c r="AW763" s="339"/>
      <c r="AY763" s="30" t="s">
        <v>3880</v>
      </c>
      <c r="AZ763" s="31" t="e">
        <f t="shared" si="11"/>
        <v>#VALUE!</v>
      </c>
    </row>
    <row r="764" spans="1:52" ht="12.75" customHeight="1">
      <c r="A764">
        <v>761</v>
      </c>
      <c r="B764" s="29" t="s">
        <v>5513</v>
      </c>
      <c r="C764" s="134" t="s">
        <v>5143</v>
      </c>
      <c r="D764" s="29" t="s">
        <v>3880</v>
      </c>
      <c r="E764" s="29" t="s">
        <v>3880</v>
      </c>
      <c r="F764" s="335"/>
      <c r="G764" s="335"/>
      <c r="H764" s="335"/>
      <c r="I764" s="335"/>
      <c r="J764" s="335"/>
      <c r="K764" s="335"/>
      <c r="L764" s="335"/>
      <c r="M764" s="82" t="s">
        <v>3880</v>
      </c>
      <c r="N764" s="57" t="s">
        <v>3880</v>
      </c>
      <c r="O764" s="30" t="s">
        <v>3880</v>
      </c>
      <c r="P764" s="29" t="s">
        <v>3880</v>
      </c>
      <c r="Q764" s="29"/>
      <c r="R764" s="134" t="s">
        <v>5143</v>
      </c>
      <c r="S764" s="103" t="s">
        <v>5128</v>
      </c>
      <c r="T764" s="403">
        <v>2000.25</v>
      </c>
      <c r="U764" s="403">
        <v>2152.65</v>
      </c>
      <c r="V764" s="123" t="s">
        <v>5129</v>
      </c>
      <c r="W764" s="336"/>
      <c r="X764" s="123"/>
      <c r="Y764" s="337"/>
      <c r="Z764" s="87"/>
      <c r="AA764" s="88" t="s">
        <v>3880</v>
      </c>
      <c r="AB764" s="88"/>
      <c r="AC764" s="88"/>
      <c r="AD764" s="90"/>
      <c r="AE764" s="90"/>
      <c r="AF764" s="136"/>
      <c r="AG764" s="338"/>
      <c r="AH764" s="338"/>
      <c r="AI764" s="339"/>
      <c r="AJ764" s="339"/>
      <c r="AK764" s="91"/>
      <c r="AL764" s="92"/>
      <c r="AM764" s="93"/>
      <c r="AN764" s="340"/>
      <c r="AO764" s="341"/>
      <c r="AP764" s="336"/>
      <c r="AQ764" s="342"/>
      <c r="AR764" s="343"/>
      <c r="AS764" s="342"/>
      <c r="AT764" s="94"/>
      <c r="AU764" s="341"/>
      <c r="AV764" s="136"/>
      <c r="AW764" s="339"/>
      <c r="AY764" s="30" t="s">
        <v>3880</v>
      </c>
      <c r="AZ764" s="31" t="e">
        <f t="shared" si="11"/>
        <v>#VALUE!</v>
      </c>
    </row>
    <row r="765" spans="1:52" ht="12.75" customHeight="1">
      <c r="A765">
        <v>762</v>
      </c>
      <c r="B765" s="29" t="s">
        <v>5513</v>
      </c>
      <c r="C765" s="134" t="s">
        <v>5144</v>
      </c>
      <c r="D765" s="29" t="s">
        <v>3880</v>
      </c>
      <c r="E765" s="29" t="s">
        <v>3880</v>
      </c>
      <c r="F765" s="335"/>
      <c r="G765" s="335"/>
      <c r="H765" s="335"/>
      <c r="I765" s="335"/>
      <c r="J765" s="335"/>
      <c r="K765" s="335"/>
      <c r="L765" s="335"/>
      <c r="M765" s="82" t="s">
        <v>3880</v>
      </c>
      <c r="N765" s="57" t="s">
        <v>3880</v>
      </c>
      <c r="O765" s="30" t="s">
        <v>3880</v>
      </c>
      <c r="P765" s="29" t="s">
        <v>3880</v>
      </c>
      <c r="Q765" s="29"/>
      <c r="R765" s="134" t="s">
        <v>5144</v>
      </c>
      <c r="S765" s="103" t="s">
        <v>5128</v>
      </c>
      <c r="T765" s="403">
        <v>1200.1500000000001</v>
      </c>
      <c r="U765" s="403">
        <v>2152.65</v>
      </c>
      <c r="V765" s="123" t="s">
        <v>5129</v>
      </c>
      <c r="W765" s="336"/>
      <c r="X765" s="123"/>
      <c r="Y765" s="337"/>
      <c r="Z765" s="87"/>
      <c r="AA765" s="88" t="s">
        <v>3880</v>
      </c>
      <c r="AB765" s="88"/>
      <c r="AC765" s="88"/>
      <c r="AD765" s="90"/>
      <c r="AE765" s="90"/>
      <c r="AF765" s="136"/>
      <c r="AG765" s="338"/>
      <c r="AH765" s="338"/>
      <c r="AI765" s="339"/>
      <c r="AJ765" s="339"/>
      <c r="AK765" s="91"/>
      <c r="AL765" s="92"/>
      <c r="AM765" s="93"/>
      <c r="AN765" s="340"/>
      <c r="AO765" s="341"/>
      <c r="AP765" s="336"/>
      <c r="AQ765" s="342"/>
      <c r="AR765" s="343"/>
      <c r="AS765" s="342"/>
      <c r="AT765" s="94"/>
      <c r="AU765" s="341"/>
      <c r="AV765" s="136"/>
      <c r="AW765" s="339"/>
      <c r="AY765" s="30" t="s">
        <v>3880</v>
      </c>
      <c r="AZ765" s="31" t="e">
        <f t="shared" si="11"/>
        <v>#VALUE!</v>
      </c>
    </row>
    <row r="766" spans="1:52" ht="12.75" customHeight="1">
      <c r="A766">
        <v>763</v>
      </c>
      <c r="B766" s="29" t="s">
        <v>5513</v>
      </c>
      <c r="C766" s="134" t="s">
        <v>5145</v>
      </c>
      <c r="D766" s="29" t="s">
        <v>3880</v>
      </c>
      <c r="E766" s="29" t="s">
        <v>3880</v>
      </c>
      <c r="F766" s="335"/>
      <c r="G766" s="335"/>
      <c r="H766" s="335"/>
      <c r="I766" s="335"/>
      <c r="J766" s="335"/>
      <c r="K766" s="335"/>
      <c r="L766" s="335"/>
      <c r="M766" s="82" t="s">
        <v>3880</v>
      </c>
      <c r="N766" s="57" t="s">
        <v>3880</v>
      </c>
      <c r="O766" s="30" t="s">
        <v>3880</v>
      </c>
      <c r="P766" s="29" t="s">
        <v>3880</v>
      </c>
      <c r="Q766" s="29"/>
      <c r="R766" s="134" t="s">
        <v>5145</v>
      </c>
      <c r="S766" s="103" t="s">
        <v>5128</v>
      </c>
      <c r="T766" s="403">
        <v>400.05</v>
      </c>
      <c r="U766" s="403">
        <v>2152.65</v>
      </c>
      <c r="V766" s="123" t="s">
        <v>5129</v>
      </c>
      <c r="W766" s="336"/>
      <c r="X766" s="123"/>
      <c r="Y766" s="337"/>
      <c r="Z766" s="87"/>
      <c r="AA766" s="88" t="s">
        <v>3880</v>
      </c>
      <c r="AB766" s="88"/>
      <c r="AC766" s="88"/>
      <c r="AD766" s="90"/>
      <c r="AE766" s="90"/>
      <c r="AF766" s="136"/>
      <c r="AG766" s="338"/>
      <c r="AH766" s="338"/>
      <c r="AI766" s="339"/>
      <c r="AJ766" s="339"/>
      <c r="AK766" s="91"/>
      <c r="AL766" s="92"/>
      <c r="AM766" s="93"/>
      <c r="AN766" s="340"/>
      <c r="AO766" s="341"/>
      <c r="AP766" s="336"/>
      <c r="AQ766" s="342"/>
      <c r="AR766" s="343"/>
      <c r="AS766" s="342"/>
      <c r="AT766" s="94"/>
      <c r="AU766" s="341"/>
      <c r="AV766" s="136"/>
      <c r="AW766" s="339"/>
      <c r="AY766" s="30" t="s">
        <v>3880</v>
      </c>
      <c r="AZ766" s="31" t="e">
        <f t="shared" si="11"/>
        <v>#VALUE!</v>
      </c>
    </row>
    <row r="767" spans="1:52" ht="12.75" customHeight="1">
      <c r="A767">
        <v>764</v>
      </c>
      <c r="B767" s="29" t="s">
        <v>5513</v>
      </c>
      <c r="C767" s="134" t="s">
        <v>5146</v>
      </c>
      <c r="D767" s="29" t="s">
        <v>3880</v>
      </c>
      <c r="E767" s="29" t="s">
        <v>3880</v>
      </c>
      <c r="F767" s="335"/>
      <c r="G767" s="335"/>
      <c r="H767" s="335"/>
      <c r="I767" s="335"/>
      <c r="J767" s="335"/>
      <c r="K767" s="335"/>
      <c r="L767" s="335"/>
      <c r="M767" s="82" t="s">
        <v>3880</v>
      </c>
      <c r="N767" s="57" t="s">
        <v>3880</v>
      </c>
      <c r="O767" s="30" t="s">
        <v>3880</v>
      </c>
      <c r="P767" s="29" t="s">
        <v>3880</v>
      </c>
      <c r="Q767" s="29"/>
      <c r="R767" s="134" t="s">
        <v>5146</v>
      </c>
      <c r="S767" s="103" t="s">
        <v>5128</v>
      </c>
      <c r="T767" s="403">
        <v>2000.25</v>
      </c>
      <c r="U767" s="403">
        <v>2952.75</v>
      </c>
      <c r="V767" s="123" t="s">
        <v>5129</v>
      </c>
      <c r="W767" s="336"/>
      <c r="X767" s="123"/>
      <c r="Y767" s="337"/>
      <c r="Z767" s="87"/>
      <c r="AA767" s="88" t="s">
        <v>3880</v>
      </c>
      <c r="AB767" s="88"/>
      <c r="AC767" s="88"/>
      <c r="AD767" s="90"/>
      <c r="AE767" s="90"/>
      <c r="AF767" s="136"/>
      <c r="AG767" s="338"/>
      <c r="AH767" s="338"/>
      <c r="AI767" s="339"/>
      <c r="AJ767" s="339"/>
      <c r="AK767" s="91"/>
      <c r="AL767" s="92"/>
      <c r="AM767" s="93"/>
      <c r="AN767" s="340"/>
      <c r="AO767" s="341"/>
      <c r="AP767" s="336"/>
      <c r="AQ767" s="342"/>
      <c r="AR767" s="343"/>
      <c r="AS767" s="342"/>
      <c r="AT767" s="94"/>
      <c r="AU767" s="341"/>
      <c r="AV767" s="136"/>
      <c r="AW767" s="339"/>
      <c r="AY767" s="30" t="s">
        <v>3880</v>
      </c>
      <c r="AZ767" s="31" t="e">
        <f t="shared" si="11"/>
        <v>#VALUE!</v>
      </c>
    </row>
    <row r="768" spans="1:52" ht="12.75" customHeight="1">
      <c r="A768">
        <v>765</v>
      </c>
      <c r="B768" s="29" t="s">
        <v>5513</v>
      </c>
      <c r="C768" s="134" t="s">
        <v>5147</v>
      </c>
      <c r="D768" s="29" t="s">
        <v>3880</v>
      </c>
      <c r="E768" s="29" t="s">
        <v>3880</v>
      </c>
      <c r="F768" s="335"/>
      <c r="G768" s="335"/>
      <c r="H768" s="335"/>
      <c r="I768" s="335"/>
      <c r="J768" s="335"/>
      <c r="K768" s="335"/>
      <c r="L768" s="335"/>
      <c r="M768" s="82" t="s">
        <v>3880</v>
      </c>
      <c r="N768" s="57" t="s">
        <v>3880</v>
      </c>
      <c r="O768" s="30" t="s">
        <v>3880</v>
      </c>
      <c r="P768" s="29" t="s">
        <v>3880</v>
      </c>
      <c r="Q768" s="29"/>
      <c r="R768" s="134" t="s">
        <v>5147</v>
      </c>
      <c r="S768" s="103" t="s">
        <v>5128</v>
      </c>
      <c r="T768" s="403">
        <v>1200.1500000000001</v>
      </c>
      <c r="U768" s="403">
        <v>2952.75</v>
      </c>
      <c r="V768" s="123" t="s">
        <v>5129</v>
      </c>
      <c r="W768" s="336"/>
      <c r="X768" s="123"/>
      <c r="Y768" s="337"/>
      <c r="Z768" s="87"/>
      <c r="AA768" s="88" t="s">
        <v>3880</v>
      </c>
      <c r="AB768" s="88"/>
      <c r="AC768" s="88"/>
      <c r="AD768" s="90"/>
      <c r="AE768" s="90"/>
      <c r="AF768" s="136"/>
      <c r="AG768" s="338"/>
      <c r="AH768" s="338"/>
      <c r="AI768" s="339"/>
      <c r="AJ768" s="339"/>
      <c r="AK768" s="91"/>
      <c r="AL768" s="92"/>
      <c r="AM768" s="93"/>
      <c r="AN768" s="340"/>
      <c r="AO768" s="341"/>
      <c r="AP768" s="336"/>
      <c r="AQ768" s="342"/>
      <c r="AR768" s="343"/>
      <c r="AS768" s="342"/>
      <c r="AT768" s="94"/>
      <c r="AU768" s="341"/>
      <c r="AV768" s="136"/>
      <c r="AW768" s="339"/>
      <c r="AY768" s="30" t="s">
        <v>3880</v>
      </c>
      <c r="AZ768" s="31" t="e">
        <f t="shared" si="11"/>
        <v>#VALUE!</v>
      </c>
    </row>
    <row r="769" spans="1:52" ht="12.75" customHeight="1">
      <c r="A769">
        <v>766</v>
      </c>
      <c r="B769" s="29" t="s">
        <v>5513</v>
      </c>
      <c r="C769" s="134" t="s">
        <v>5148</v>
      </c>
      <c r="D769" s="29" t="s">
        <v>3880</v>
      </c>
      <c r="E769" s="29" t="s">
        <v>3880</v>
      </c>
      <c r="F769" s="335"/>
      <c r="G769" s="335"/>
      <c r="H769" s="335"/>
      <c r="I769" s="335"/>
      <c r="J769" s="335"/>
      <c r="K769" s="335"/>
      <c r="L769" s="335"/>
      <c r="M769" s="82" t="s">
        <v>3880</v>
      </c>
      <c r="N769" s="57" t="s">
        <v>3880</v>
      </c>
      <c r="O769" s="30" t="s">
        <v>3880</v>
      </c>
      <c r="P769" s="29" t="s">
        <v>3880</v>
      </c>
      <c r="Q769" s="29"/>
      <c r="R769" s="134" t="s">
        <v>5148</v>
      </c>
      <c r="S769" s="103" t="s">
        <v>5128</v>
      </c>
      <c r="T769" s="403">
        <v>400.05</v>
      </c>
      <c r="U769" s="403">
        <v>2952.75</v>
      </c>
      <c r="V769" s="123" t="s">
        <v>5129</v>
      </c>
      <c r="W769" s="336"/>
      <c r="X769" s="123"/>
      <c r="Y769" s="337"/>
      <c r="Z769" s="87"/>
      <c r="AA769" s="88" t="s">
        <v>3880</v>
      </c>
      <c r="AB769" s="88"/>
      <c r="AC769" s="88"/>
      <c r="AD769" s="90"/>
      <c r="AE769" s="90"/>
      <c r="AF769" s="136"/>
      <c r="AG769" s="338"/>
      <c r="AH769" s="338"/>
      <c r="AI769" s="339"/>
      <c r="AJ769" s="339"/>
      <c r="AK769" s="91"/>
      <c r="AL769" s="92"/>
      <c r="AM769" s="93"/>
      <c r="AN769" s="340"/>
      <c r="AO769" s="341"/>
      <c r="AP769" s="336"/>
      <c r="AQ769" s="342"/>
      <c r="AR769" s="343"/>
      <c r="AS769" s="342"/>
      <c r="AT769" s="94"/>
      <c r="AU769" s="341"/>
      <c r="AV769" s="136"/>
      <c r="AW769" s="339"/>
      <c r="AY769" s="30" t="s">
        <v>3880</v>
      </c>
      <c r="AZ769" s="31" t="e">
        <f t="shared" si="11"/>
        <v>#VALUE!</v>
      </c>
    </row>
    <row r="770" spans="1:52" ht="12.75" customHeight="1">
      <c r="A770">
        <v>767</v>
      </c>
      <c r="B770" s="29" t="s">
        <v>5504</v>
      </c>
      <c r="C770" s="134" t="s">
        <v>5149</v>
      </c>
      <c r="D770" s="29" t="s">
        <v>3880</v>
      </c>
      <c r="E770" s="29" t="s">
        <v>3880</v>
      </c>
      <c r="F770" s="335"/>
      <c r="G770" s="335"/>
      <c r="H770" s="335"/>
      <c r="I770" s="335"/>
      <c r="J770" s="335"/>
      <c r="K770" s="335"/>
      <c r="L770" s="335"/>
      <c r="M770" s="82" t="s">
        <v>3880</v>
      </c>
      <c r="N770" s="57" t="s">
        <v>3880</v>
      </c>
      <c r="O770" s="30" t="s">
        <v>3880</v>
      </c>
      <c r="P770" s="29" t="s">
        <v>3880</v>
      </c>
      <c r="Q770" s="29"/>
      <c r="R770" s="134" t="s">
        <v>5149</v>
      </c>
      <c r="S770" s="103" t="s">
        <v>5150</v>
      </c>
      <c r="T770" s="403">
        <v>3600.45</v>
      </c>
      <c r="U770" s="403">
        <v>-4248.1499999999996</v>
      </c>
      <c r="V770" s="123" t="s">
        <v>5151</v>
      </c>
      <c r="W770" s="336"/>
      <c r="X770" s="123"/>
      <c r="Y770" s="337"/>
      <c r="Z770" s="87"/>
      <c r="AA770" s="88" t="s">
        <v>3880</v>
      </c>
      <c r="AB770" s="88"/>
      <c r="AC770" s="88"/>
      <c r="AD770" s="90"/>
      <c r="AE770" s="90"/>
      <c r="AF770" s="136"/>
      <c r="AG770" s="338"/>
      <c r="AH770" s="338"/>
      <c r="AI770" s="339"/>
      <c r="AJ770" s="339"/>
      <c r="AK770" s="91"/>
      <c r="AL770" s="92"/>
      <c r="AM770" s="93"/>
      <c r="AN770" s="340"/>
      <c r="AO770" s="341"/>
      <c r="AP770" s="336"/>
      <c r="AQ770" s="342"/>
      <c r="AR770" s="343"/>
      <c r="AS770" s="342"/>
      <c r="AT770" s="94"/>
      <c r="AU770" s="341"/>
      <c r="AV770" s="136"/>
      <c r="AW770" s="339"/>
      <c r="AY770" s="30" t="s">
        <v>3880</v>
      </c>
      <c r="AZ770" s="31" t="e">
        <f t="shared" si="11"/>
        <v>#VALUE!</v>
      </c>
    </row>
    <row r="771" spans="1:52" ht="12.75" customHeight="1">
      <c r="A771">
        <v>768</v>
      </c>
      <c r="B771" s="29" t="s">
        <v>5504</v>
      </c>
      <c r="C771" s="134" t="s">
        <v>3656</v>
      </c>
      <c r="D771" s="29" t="s">
        <v>3880</v>
      </c>
      <c r="E771" s="29" t="s">
        <v>3880</v>
      </c>
      <c r="F771" s="335"/>
      <c r="G771" s="335"/>
      <c r="H771" s="335"/>
      <c r="I771" s="335"/>
      <c r="J771" s="335"/>
      <c r="K771" s="335"/>
      <c r="L771" s="335"/>
      <c r="M771" s="82" t="s">
        <v>3880</v>
      </c>
      <c r="N771" s="57" t="s">
        <v>3880</v>
      </c>
      <c r="O771" s="30" t="s">
        <v>3880</v>
      </c>
      <c r="P771" s="29" t="s">
        <v>3880</v>
      </c>
      <c r="Q771" s="29"/>
      <c r="R771" s="134" t="s">
        <v>3656</v>
      </c>
      <c r="S771" s="103" t="s">
        <v>5150</v>
      </c>
      <c r="T771" s="403">
        <v>2800.35</v>
      </c>
      <c r="U771" s="403">
        <v>-4248.1499999999996</v>
      </c>
      <c r="V771" s="123" t="s">
        <v>5151</v>
      </c>
      <c r="W771" s="336"/>
      <c r="X771" s="123"/>
      <c r="Y771" s="337"/>
      <c r="Z771" s="87"/>
      <c r="AA771" s="88" t="s">
        <v>3880</v>
      </c>
      <c r="AB771" s="88"/>
      <c r="AC771" s="88"/>
      <c r="AD771" s="90"/>
      <c r="AE771" s="90"/>
      <c r="AF771" s="136"/>
      <c r="AG771" s="338"/>
      <c r="AH771" s="338"/>
      <c r="AI771" s="339"/>
      <c r="AJ771" s="339"/>
      <c r="AK771" s="91"/>
      <c r="AL771" s="92"/>
      <c r="AM771" s="93"/>
      <c r="AN771" s="340"/>
      <c r="AO771" s="341"/>
      <c r="AP771" s="336"/>
      <c r="AQ771" s="342"/>
      <c r="AR771" s="343"/>
      <c r="AS771" s="342"/>
      <c r="AT771" s="94"/>
      <c r="AU771" s="341"/>
      <c r="AV771" s="136"/>
      <c r="AW771" s="339"/>
      <c r="AY771" s="30" t="s">
        <v>3880</v>
      </c>
      <c r="AZ771" s="31" t="e">
        <f t="shared" si="11"/>
        <v>#VALUE!</v>
      </c>
    </row>
    <row r="772" spans="1:52" ht="12.75" customHeight="1">
      <c r="A772">
        <v>769</v>
      </c>
      <c r="B772" s="29" t="s">
        <v>5504</v>
      </c>
      <c r="C772" s="134" t="s">
        <v>3657</v>
      </c>
      <c r="D772" s="29" t="s">
        <v>3880</v>
      </c>
      <c r="E772" s="29" t="s">
        <v>3880</v>
      </c>
      <c r="F772" s="335"/>
      <c r="G772" s="335"/>
      <c r="H772" s="335"/>
      <c r="I772" s="335"/>
      <c r="J772" s="335"/>
      <c r="K772" s="335"/>
      <c r="L772" s="335"/>
      <c r="M772" s="82" t="s">
        <v>3880</v>
      </c>
      <c r="N772" s="57" t="s">
        <v>3880</v>
      </c>
      <c r="O772" s="30" t="s">
        <v>3880</v>
      </c>
      <c r="P772" s="29" t="s">
        <v>3880</v>
      </c>
      <c r="Q772" s="29"/>
      <c r="R772" s="134" t="s">
        <v>3657</v>
      </c>
      <c r="S772" s="103" t="s">
        <v>5150</v>
      </c>
      <c r="T772" s="403">
        <v>2000.25</v>
      </c>
      <c r="U772" s="403">
        <v>-4248.1499999999996</v>
      </c>
      <c r="V772" s="123" t="s">
        <v>5151</v>
      </c>
      <c r="W772" s="336"/>
      <c r="X772" s="123"/>
      <c r="Y772" s="337"/>
      <c r="Z772" s="87"/>
      <c r="AA772" s="88" t="s">
        <v>3880</v>
      </c>
      <c r="AB772" s="88"/>
      <c r="AC772" s="88"/>
      <c r="AD772" s="90"/>
      <c r="AE772" s="90"/>
      <c r="AF772" s="136"/>
      <c r="AG772" s="338"/>
      <c r="AH772" s="338"/>
      <c r="AI772" s="339"/>
      <c r="AJ772" s="339"/>
      <c r="AK772" s="91"/>
      <c r="AL772" s="92"/>
      <c r="AM772" s="93"/>
      <c r="AN772" s="340"/>
      <c r="AO772" s="341"/>
      <c r="AP772" s="336"/>
      <c r="AQ772" s="342"/>
      <c r="AR772" s="343"/>
      <c r="AS772" s="342"/>
      <c r="AT772" s="94"/>
      <c r="AU772" s="341"/>
      <c r="AV772" s="136"/>
      <c r="AW772" s="339"/>
      <c r="AY772" s="30" t="s">
        <v>3880</v>
      </c>
      <c r="AZ772" s="31" t="e">
        <f t="shared" ref="AZ772:AZ835" si="12">-AY772+O772</f>
        <v>#VALUE!</v>
      </c>
    </row>
    <row r="773" spans="1:52" ht="12.75" customHeight="1">
      <c r="A773">
        <v>770</v>
      </c>
      <c r="B773" s="29" t="s">
        <v>5504</v>
      </c>
      <c r="C773" s="134" t="s">
        <v>262</v>
      </c>
      <c r="D773" s="29" t="s">
        <v>3880</v>
      </c>
      <c r="E773" s="29" t="s">
        <v>3880</v>
      </c>
      <c r="F773" s="335"/>
      <c r="G773" s="335"/>
      <c r="H773" s="335"/>
      <c r="I773" s="335"/>
      <c r="J773" s="335"/>
      <c r="K773" s="335"/>
      <c r="L773" s="335"/>
      <c r="M773" s="82" t="s">
        <v>3880</v>
      </c>
      <c r="N773" s="57" t="s">
        <v>3880</v>
      </c>
      <c r="O773" s="30" t="s">
        <v>3880</v>
      </c>
      <c r="P773" s="29" t="s">
        <v>3880</v>
      </c>
      <c r="Q773" s="29"/>
      <c r="R773" s="134" t="s">
        <v>262</v>
      </c>
      <c r="S773" s="103" t="s">
        <v>5150</v>
      </c>
      <c r="T773" s="403">
        <v>1200.1500000000001</v>
      </c>
      <c r="U773" s="403">
        <v>-4248.1499999999996</v>
      </c>
      <c r="V773" s="123" t="s">
        <v>5151</v>
      </c>
      <c r="W773" s="336"/>
      <c r="X773" s="123"/>
      <c r="Y773" s="337"/>
      <c r="Z773" s="87"/>
      <c r="AA773" s="88" t="s">
        <v>3880</v>
      </c>
      <c r="AB773" s="88"/>
      <c r="AC773" s="88"/>
      <c r="AD773" s="90"/>
      <c r="AE773" s="90"/>
      <c r="AF773" s="136"/>
      <c r="AG773" s="338"/>
      <c r="AH773" s="338"/>
      <c r="AI773" s="339"/>
      <c r="AJ773" s="339"/>
      <c r="AK773" s="91"/>
      <c r="AL773" s="92"/>
      <c r="AM773" s="93"/>
      <c r="AN773" s="340"/>
      <c r="AO773" s="341"/>
      <c r="AP773" s="336"/>
      <c r="AQ773" s="342"/>
      <c r="AR773" s="343"/>
      <c r="AS773" s="342"/>
      <c r="AT773" s="94"/>
      <c r="AU773" s="341"/>
      <c r="AV773" s="136"/>
      <c r="AW773" s="339"/>
      <c r="AY773" s="30" t="s">
        <v>3880</v>
      </c>
      <c r="AZ773" s="31" t="e">
        <f t="shared" si="12"/>
        <v>#VALUE!</v>
      </c>
    </row>
    <row r="774" spans="1:52" ht="12.75" customHeight="1">
      <c r="A774">
        <v>771</v>
      </c>
      <c r="B774" s="29" t="s">
        <v>5504</v>
      </c>
      <c r="C774" s="134" t="s">
        <v>330</v>
      </c>
      <c r="D774" s="29" t="s">
        <v>3880</v>
      </c>
      <c r="E774" s="29" t="s">
        <v>3880</v>
      </c>
      <c r="F774" s="335"/>
      <c r="G774" s="335"/>
      <c r="H774" s="335"/>
      <c r="I774" s="335"/>
      <c r="J774" s="335"/>
      <c r="K774" s="335"/>
      <c r="L774" s="335"/>
      <c r="M774" s="82" t="s">
        <v>3880</v>
      </c>
      <c r="N774" s="57" t="s">
        <v>3880</v>
      </c>
      <c r="O774" s="30" t="s">
        <v>3880</v>
      </c>
      <c r="P774" s="29" t="s">
        <v>3880</v>
      </c>
      <c r="Q774" s="29"/>
      <c r="R774" s="134" t="s">
        <v>330</v>
      </c>
      <c r="S774" s="103" t="s">
        <v>5150</v>
      </c>
      <c r="T774" s="403">
        <v>400.05</v>
      </c>
      <c r="U774" s="403">
        <v>-4248.1499999999996</v>
      </c>
      <c r="V774" s="123" t="s">
        <v>5151</v>
      </c>
      <c r="W774" s="336"/>
      <c r="X774" s="123"/>
      <c r="Y774" s="337"/>
      <c r="Z774" s="87"/>
      <c r="AA774" s="88" t="s">
        <v>3880</v>
      </c>
      <c r="AB774" s="88"/>
      <c r="AC774" s="88"/>
      <c r="AD774" s="90"/>
      <c r="AE774" s="90"/>
      <c r="AF774" s="136"/>
      <c r="AG774" s="338"/>
      <c r="AH774" s="338"/>
      <c r="AI774" s="339"/>
      <c r="AJ774" s="339"/>
      <c r="AK774" s="91"/>
      <c r="AL774" s="92"/>
      <c r="AM774" s="93"/>
      <c r="AN774" s="340"/>
      <c r="AO774" s="341"/>
      <c r="AP774" s="336"/>
      <c r="AQ774" s="342"/>
      <c r="AR774" s="343"/>
      <c r="AS774" s="342"/>
      <c r="AT774" s="94"/>
      <c r="AU774" s="341"/>
      <c r="AV774" s="136"/>
      <c r="AW774" s="339"/>
      <c r="AY774" s="30" t="s">
        <v>3880</v>
      </c>
      <c r="AZ774" s="31" t="e">
        <f t="shared" si="12"/>
        <v>#VALUE!</v>
      </c>
    </row>
    <row r="775" spans="1:52" ht="12.75" customHeight="1">
      <c r="A775">
        <v>772</v>
      </c>
      <c r="B775" s="29" t="s">
        <v>5504</v>
      </c>
      <c r="C775" s="134" t="s">
        <v>5152</v>
      </c>
      <c r="D775" s="29" t="s">
        <v>3880</v>
      </c>
      <c r="E775" s="29" t="s">
        <v>3880</v>
      </c>
      <c r="F775" s="335"/>
      <c r="G775" s="335"/>
      <c r="H775" s="335"/>
      <c r="I775" s="335"/>
      <c r="J775" s="335"/>
      <c r="K775" s="335"/>
      <c r="L775" s="335"/>
      <c r="M775" s="82" t="s">
        <v>3880</v>
      </c>
      <c r="N775" s="57" t="s">
        <v>3880</v>
      </c>
      <c r="O775" s="30" t="s">
        <v>3880</v>
      </c>
      <c r="P775" s="29" t="s">
        <v>3880</v>
      </c>
      <c r="Q775" s="29"/>
      <c r="R775" s="134" t="s">
        <v>5152</v>
      </c>
      <c r="S775" s="103" t="s">
        <v>5150</v>
      </c>
      <c r="T775" s="403">
        <v>-400.05</v>
      </c>
      <c r="U775" s="403">
        <v>-4248.1499999999996</v>
      </c>
      <c r="V775" s="123" t="s">
        <v>5151</v>
      </c>
      <c r="W775" s="336"/>
      <c r="X775" s="123"/>
      <c r="Y775" s="337"/>
      <c r="Z775" s="87"/>
      <c r="AA775" s="88" t="s">
        <v>3880</v>
      </c>
      <c r="AB775" s="88"/>
      <c r="AC775" s="88"/>
      <c r="AD775" s="90"/>
      <c r="AE775" s="90"/>
      <c r="AF775" s="136"/>
      <c r="AG775" s="338"/>
      <c r="AH775" s="338"/>
      <c r="AI775" s="339"/>
      <c r="AJ775" s="339"/>
      <c r="AK775" s="91"/>
      <c r="AL775" s="92"/>
      <c r="AM775" s="93"/>
      <c r="AN775" s="340"/>
      <c r="AO775" s="341"/>
      <c r="AP775" s="336"/>
      <c r="AQ775" s="342"/>
      <c r="AR775" s="343"/>
      <c r="AS775" s="342"/>
      <c r="AT775" s="94"/>
      <c r="AU775" s="341"/>
      <c r="AV775" s="136"/>
      <c r="AW775" s="339"/>
      <c r="AY775" s="30" t="s">
        <v>3880</v>
      </c>
      <c r="AZ775" s="31" t="e">
        <f t="shared" si="12"/>
        <v>#VALUE!</v>
      </c>
    </row>
    <row r="776" spans="1:52" ht="12.75" customHeight="1">
      <c r="A776">
        <v>773</v>
      </c>
      <c r="B776" s="29" t="s">
        <v>5504</v>
      </c>
      <c r="C776" s="134" t="s">
        <v>5153</v>
      </c>
      <c r="D776" s="29" t="s">
        <v>3880</v>
      </c>
      <c r="E776" s="29" t="s">
        <v>3880</v>
      </c>
      <c r="F776" s="335"/>
      <c r="G776" s="335"/>
      <c r="H776" s="335"/>
      <c r="I776" s="335"/>
      <c r="J776" s="335"/>
      <c r="K776" s="335"/>
      <c r="L776" s="335"/>
      <c r="M776" s="82" t="s">
        <v>3880</v>
      </c>
      <c r="N776" s="57" t="s">
        <v>3880</v>
      </c>
      <c r="O776" s="30" t="s">
        <v>3880</v>
      </c>
      <c r="P776" s="29" t="s">
        <v>3880</v>
      </c>
      <c r="Q776" s="29"/>
      <c r="R776" s="134" t="s">
        <v>5153</v>
      </c>
      <c r="S776" s="103" t="s">
        <v>5150</v>
      </c>
      <c r="T776" s="403">
        <v>-1200.1500000000001</v>
      </c>
      <c r="U776" s="403">
        <v>-4248.1499999999996</v>
      </c>
      <c r="V776" s="123" t="s">
        <v>5151</v>
      </c>
      <c r="W776" s="336"/>
      <c r="X776" s="123"/>
      <c r="Y776" s="337"/>
      <c r="Z776" s="87"/>
      <c r="AA776" s="88" t="s">
        <v>3880</v>
      </c>
      <c r="AB776" s="88"/>
      <c r="AC776" s="88"/>
      <c r="AD776" s="90"/>
      <c r="AE776" s="90"/>
      <c r="AF776" s="136"/>
      <c r="AG776" s="338"/>
      <c r="AH776" s="338"/>
      <c r="AI776" s="339"/>
      <c r="AJ776" s="339"/>
      <c r="AK776" s="91"/>
      <c r="AL776" s="92"/>
      <c r="AM776" s="93"/>
      <c r="AN776" s="340"/>
      <c r="AO776" s="341"/>
      <c r="AP776" s="336"/>
      <c r="AQ776" s="342"/>
      <c r="AR776" s="343"/>
      <c r="AS776" s="342"/>
      <c r="AT776" s="94"/>
      <c r="AU776" s="341"/>
      <c r="AV776" s="136"/>
      <c r="AW776" s="339"/>
      <c r="AY776" s="30" t="s">
        <v>3880</v>
      </c>
      <c r="AZ776" s="31" t="e">
        <f t="shared" si="12"/>
        <v>#VALUE!</v>
      </c>
    </row>
    <row r="777" spans="1:52" ht="12.75" customHeight="1">
      <c r="A777">
        <v>774</v>
      </c>
      <c r="B777" s="29" t="s">
        <v>5504</v>
      </c>
      <c r="C777" s="134" t="s">
        <v>5154</v>
      </c>
      <c r="D777" s="29" t="s">
        <v>3880</v>
      </c>
      <c r="E777" s="29" t="s">
        <v>3880</v>
      </c>
      <c r="F777" s="335"/>
      <c r="G777" s="335"/>
      <c r="H777" s="335"/>
      <c r="I777" s="335"/>
      <c r="J777" s="335"/>
      <c r="K777" s="335"/>
      <c r="L777" s="335"/>
      <c r="M777" s="82" t="s">
        <v>3880</v>
      </c>
      <c r="N777" s="57" t="s">
        <v>3880</v>
      </c>
      <c r="O777" s="30" t="s">
        <v>3880</v>
      </c>
      <c r="P777" s="29" t="s">
        <v>3880</v>
      </c>
      <c r="Q777" s="29"/>
      <c r="R777" s="134" t="s">
        <v>5154</v>
      </c>
      <c r="S777" s="103" t="s">
        <v>5150</v>
      </c>
      <c r="T777" s="403">
        <v>-2000.25</v>
      </c>
      <c r="U777" s="403">
        <v>-4248.1499999999996</v>
      </c>
      <c r="V777" s="123" t="s">
        <v>5151</v>
      </c>
      <c r="W777" s="336"/>
      <c r="X777" s="123"/>
      <c r="Y777" s="337"/>
      <c r="Z777" s="87"/>
      <c r="AA777" s="88" t="s">
        <v>3880</v>
      </c>
      <c r="AB777" s="88"/>
      <c r="AC777" s="88"/>
      <c r="AD777" s="90"/>
      <c r="AE777" s="90"/>
      <c r="AF777" s="136"/>
      <c r="AG777" s="338"/>
      <c r="AH777" s="338"/>
      <c r="AI777" s="339"/>
      <c r="AJ777" s="339"/>
      <c r="AK777" s="91"/>
      <c r="AL777" s="92"/>
      <c r="AM777" s="93"/>
      <c r="AN777" s="340"/>
      <c r="AO777" s="341"/>
      <c r="AP777" s="336"/>
      <c r="AQ777" s="342"/>
      <c r="AR777" s="343"/>
      <c r="AS777" s="342"/>
      <c r="AT777" s="94"/>
      <c r="AU777" s="341"/>
      <c r="AV777" s="136"/>
      <c r="AW777" s="339"/>
      <c r="AY777" s="30" t="s">
        <v>3880</v>
      </c>
      <c r="AZ777" s="31" t="e">
        <f t="shared" si="12"/>
        <v>#VALUE!</v>
      </c>
    </row>
    <row r="778" spans="1:52" ht="12.75" customHeight="1">
      <c r="A778">
        <v>775</v>
      </c>
      <c r="B778" s="29" t="s">
        <v>5504</v>
      </c>
      <c r="C778" s="134" t="s">
        <v>5155</v>
      </c>
      <c r="D778" s="29" t="s">
        <v>3880</v>
      </c>
      <c r="E778" s="29" t="s">
        <v>3880</v>
      </c>
      <c r="F778" s="335"/>
      <c r="G778" s="335"/>
      <c r="H778" s="335"/>
      <c r="I778" s="335"/>
      <c r="J778" s="335"/>
      <c r="K778" s="335"/>
      <c r="L778" s="335"/>
      <c r="M778" s="82" t="s">
        <v>3880</v>
      </c>
      <c r="N778" s="57" t="s">
        <v>3880</v>
      </c>
      <c r="O778" s="30" t="s">
        <v>3880</v>
      </c>
      <c r="P778" s="29" t="s">
        <v>3880</v>
      </c>
      <c r="Q778" s="29"/>
      <c r="R778" s="134" t="s">
        <v>5155</v>
      </c>
      <c r="S778" s="103" t="s">
        <v>5150</v>
      </c>
      <c r="T778" s="403">
        <v>3600.45</v>
      </c>
      <c r="U778" s="403">
        <v>-3448.05</v>
      </c>
      <c r="V778" s="123" t="s">
        <v>5151</v>
      </c>
      <c r="W778" s="336"/>
      <c r="X778" s="123"/>
      <c r="Y778" s="337"/>
      <c r="Z778" s="87"/>
      <c r="AA778" s="88" t="s">
        <v>3880</v>
      </c>
      <c r="AB778" s="88"/>
      <c r="AC778" s="88"/>
      <c r="AD778" s="90"/>
      <c r="AE778" s="90"/>
      <c r="AF778" s="136"/>
      <c r="AG778" s="338"/>
      <c r="AH778" s="338"/>
      <c r="AI778" s="339"/>
      <c r="AJ778" s="339"/>
      <c r="AK778" s="91"/>
      <c r="AL778" s="92"/>
      <c r="AM778" s="93"/>
      <c r="AN778" s="340"/>
      <c r="AO778" s="341"/>
      <c r="AP778" s="336"/>
      <c r="AQ778" s="342"/>
      <c r="AR778" s="343"/>
      <c r="AS778" s="342"/>
      <c r="AT778" s="94"/>
      <c r="AU778" s="341"/>
      <c r="AV778" s="136"/>
      <c r="AW778" s="339"/>
      <c r="AY778" s="30" t="s">
        <v>3880</v>
      </c>
      <c r="AZ778" s="31" t="e">
        <f t="shared" si="12"/>
        <v>#VALUE!</v>
      </c>
    </row>
    <row r="779" spans="1:52" ht="12.75" customHeight="1">
      <c r="A779">
        <v>776</v>
      </c>
      <c r="B779" s="29" t="s">
        <v>5504</v>
      </c>
      <c r="C779" s="134" t="s">
        <v>3701</v>
      </c>
      <c r="D779" s="29" t="s">
        <v>3880</v>
      </c>
      <c r="E779" s="29" t="s">
        <v>3880</v>
      </c>
      <c r="F779" s="335"/>
      <c r="G779" s="335"/>
      <c r="H779" s="335"/>
      <c r="I779" s="335"/>
      <c r="J779" s="335"/>
      <c r="K779" s="335"/>
      <c r="L779" s="335"/>
      <c r="M779" s="82" t="s">
        <v>3880</v>
      </c>
      <c r="N779" s="57" t="s">
        <v>3880</v>
      </c>
      <c r="O779" s="30" t="s">
        <v>3880</v>
      </c>
      <c r="P779" s="29" t="s">
        <v>3880</v>
      </c>
      <c r="Q779" s="29"/>
      <c r="R779" s="134" t="s">
        <v>3701</v>
      </c>
      <c r="S779" s="103" t="s">
        <v>5150</v>
      </c>
      <c r="T779" s="403">
        <v>2800.35</v>
      </c>
      <c r="U779" s="403">
        <v>-3448.05</v>
      </c>
      <c r="V779" s="123" t="s">
        <v>5151</v>
      </c>
      <c r="W779" s="336"/>
      <c r="X779" s="123"/>
      <c r="Y779" s="337"/>
      <c r="Z779" s="87"/>
      <c r="AA779" s="88" t="s">
        <v>3880</v>
      </c>
      <c r="AB779" s="88"/>
      <c r="AC779" s="88"/>
      <c r="AD779" s="90"/>
      <c r="AE779" s="90"/>
      <c r="AF779" s="136"/>
      <c r="AG779" s="338"/>
      <c r="AH779" s="338"/>
      <c r="AI779" s="339"/>
      <c r="AJ779" s="339"/>
      <c r="AK779" s="91"/>
      <c r="AL779" s="92"/>
      <c r="AM779" s="93"/>
      <c r="AN779" s="340"/>
      <c r="AO779" s="341"/>
      <c r="AP779" s="336"/>
      <c r="AQ779" s="342"/>
      <c r="AR779" s="343"/>
      <c r="AS779" s="342"/>
      <c r="AT779" s="94"/>
      <c r="AU779" s="341"/>
      <c r="AV779" s="136"/>
      <c r="AW779" s="339"/>
      <c r="AY779" s="30" t="s">
        <v>3880</v>
      </c>
      <c r="AZ779" s="31" t="e">
        <f t="shared" si="12"/>
        <v>#VALUE!</v>
      </c>
    </row>
    <row r="780" spans="1:52" ht="12.75" customHeight="1">
      <c r="A780">
        <v>777</v>
      </c>
      <c r="B780" s="29" t="s">
        <v>5504</v>
      </c>
      <c r="C780" s="134" t="s">
        <v>3702</v>
      </c>
      <c r="D780" s="29" t="s">
        <v>3880</v>
      </c>
      <c r="E780" s="29" t="s">
        <v>3880</v>
      </c>
      <c r="F780" s="335"/>
      <c r="G780" s="335"/>
      <c r="H780" s="335"/>
      <c r="I780" s="335"/>
      <c r="J780" s="335"/>
      <c r="K780" s="335"/>
      <c r="L780" s="335"/>
      <c r="M780" s="82" t="s">
        <v>3880</v>
      </c>
      <c r="N780" s="57" t="s">
        <v>3880</v>
      </c>
      <c r="O780" s="30" t="s">
        <v>3880</v>
      </c>
      <c r="P780" s="29" t="s">
        <v>3880</v>
      </c>
      <c r="Q780" s="29"/>
      <c r="R780" s="134" t="s">
        <v>3702</v>
      </c>
      <c r="S780" s="103" t="s">
        <v>5150</v>
      </c>
      <c r="T780" s="403">
        <v>2000.25</v>
      </c>
      <c r="U780" s="403">
        <v>-3448.05</v>
      </c>
      <c r="V780" s="123" t="s">
        <v>5151</v>
      </c>
      <c r="W780" s="336"/>
      <c r="X780" s="123"/>
      <c r="Y780" s="337"/>
      <c r="Z780" s="87"/>
      <c r="AA780" s="88" t="s">
        <v>3880</v>
      </c>
      <c r="AB780" s="88"/>
      <c r="AC780" s="88"/>
      <c r="AD780" s="90"/>
      <c r="AE780" s="90"/>
      <c r="AF780" s="136"/>
      <c r="AG780" s="338"/>
      <c r="AH780" s="338"/>
      <c r="AI780" s="339"/>
      <c r="AJ780" s="339"/>
      <c r="AK780" s="91"/>
      <c r="AL780" s="92"/>
      <c r="AM780" s="93"/>
      <c r="AN780" s="340"/>
      <c r="AO780" s="341"/>
      <c r="AP780" s="336"/>
      <c r="AQ780" s="342"/>
      <c r="AR780" s="343"/>
      <c r="AS780" s="342"/>
      <c r="AT780" s="94"/>
      <c r="AU780" s="341"/>
      <c r="AV780" s="136"/>
      <c r="AW780" s="339"/>
      <c r="AY780" s="30" t="s">
        <v>3880</v>
      </c>
      <c r="AZ780" s="31" t="e">
        <f t="shared" si="12"/>
        <v>#VALUE!</v>
      </c>
    </row>
    <row r="781" spans="1:52" ht="12.75" customHeight="1">
      <c r="A781">
        <v>778</v>
      </c>
      <c r="B781" s="29" t="s">
        <v>5504</v>
      </c>
      <c r="C781" s="134" t="s">
        <v>341</v>
      </c>
      <c r="D781" s="29" t="s">
        <v>3880</v>
      </c>
      <c r="E781" s="29" t="s">
        <v>3880</v>
      </c>
      <c r="F781" s="335"/>
      <c r="G781" s="335"/>
      <c r="H781" s="335"/>
      <c r="I781" s="335"/>
      <c r="J781" s="335"/>
      <c r="K781" s="335"/>
      <c r="L781" s="335"/>
      <c r="M781" s="82" t="s">
        <v>3880</v>
      </c>
      <c r="N781" s="57" t="s">
        <v>3880</v>
      </c>
      <c r="O781" s="30" t="s">
        <v>3880</v>
      </c>
      <c r="P781" s="29" t="s">
        <v>3880</v>
      </c>
      <c r="Q781" s="29"/>
      <c r="R781" s="134" t="s">
        <v>341</v>
      </c>
      <c r="S781" s="103" t="s">
        <v>5150</v>
      </c>
      <c r="T781" s="403">
        <v>1200.1500000000001</v>
      </c>
      <c r="U781" s="403">
        <v>-3448.05</v>
      </c>
      <c r="V781" s="123" t="s">
        <v>5151</v>
      </c>
      <c r="W781" s="336"/>
      <c r="X781" s="123"/>
      <c r="Y781" s="337"/>
      <c r="Z781" s="87"/>
      <c r="AA781" s="88" t="s">
        <v>3880</v>
      </c>
      <c r="AB781" s="88"/>
      <c r="AC781" s="88"/>
      <c r="AD781" s="90"/>
      <c r="AE781" s="90"/>
      <c r="AF781" s="136"/>
      <c r="AG781" s="338"/>
      <c r="AH781" s="338"/>
      <c r="AI781" s="339"/>
      <c r="AJ781" s="339"/>
      <c r="AK781" s="91"/>
      <c r="AL781" s="92"/>
      <c r="AM781" s="93"/>
      <c r="AN781" s="340"/>
      <c r="AO781" s="341"/>
      <c r="AP781" s="336"/>
      <c r="AQ781" s="342"/>
      <c r="AR781" s="343"/>
      <c r="AS781" s="342"/>
      <c r="AT781" s="94"/>
      <c r="AU781" s="341"/>
      <c r="AV781" s="136"/>
      <c r="AW781" s="339"/>
      <c r="AY781" s="30" t="s">
        <v>3880</v>
      </c>
      <c r="AZ781" s="31" t="e">
        <f t="shared" si="12"/>
        <v>#VALUE!</v>
      </c>
    </row>
    <row r="782" spans="1:52" ht="12.75" customHeight="1">
      <c r="A782">
        <v>779</v>
      </c>
      <c r="B782" s="29" t="s">
        <v>5504</v>
      </c>
      <c r="C782" s="134" t="s">
        <v>59</v>
      </c>
      <c r="D782" s="29" t="s">
        <v>3880</v>
      </c>
      <c r="E782" s="29" t="s">
        <v>3880</v>
      </c>
      <c r="F782" s="335"/>
      <c r="G782" s="335"/>
      <c r="H782" s="335"/>
      <c r="I782" s="335"/>
      <c r="J782" s="335"/>
      <c r="K782" s="335"/>
      <c r="L782" s="335"/>
      <c r="M782" s="82" t="s">
        <v>3880</v>
      </c>
      <c r="N782" s="57" t="s">
        <v>3880</v>
      </c>
      <c r="O782" s="30" t="s">
        <v>3880</v>
      </c>
      <c r="P782" s="29" t="s">
        <v>3880</v>
      </c>
      <c r="Q782" s="29"/>
      <c r="R782" s="134" t="s">
        <v>59</v>
      </c>
      <c r="S782" s="103" t="s">
        <v>5150</v>
      </c>
      <c r="T782" s="403">
        <v>400.05</v>
      </c>
      <c r="U782" s="403">
        <v>-3448.05</v>
      </c>
      <c r="V782" s="123" t="s">
        <v>5151</v>
      </c>
      <c r="W782" s="336"/>
      <c r="X782" s="123"/>
      <c r="Y782" s="337"/>
      <c r="Z782" s="87"/>
      <c r="AA782" s="88" t="s">
        <v>3880</v>
      </c>
      <c r="AB782" s="88"/>
      <c r="AC782" s="88"/>
      <c r="AD782" s="90"/>
      <c r="AE782" s="90"/>
      <c r="AF782" s="136"/>
      <c r="AG782" s="338"/>
      <c r="AH782" s="338"/>
      <c r="AI782" s="339"/>
      <c r="AJ782" s="339"/>
      <c r="AK782" s="91"/>
      <c r="AL782" s="92"/>
      <c r="AM782" s="93"/>
      <c r="AN782" s="340"/>
      <c r="AO782" s="341"/>
      <c r="AP782" s="336"/>
      <c r="AQ782" s="342"/>
      <c r="AR782" s="343"/>
      <c r="AS782" s="342"/>
      <c r="AT782" s="94"/>
      <c r="AU782" s="341"/>
      <c r="AV782" s="136"/>
      <c r="AW782" s="339"/>
      <c r="AY782" s="30" t="s">
        <v>3880</v>
      </c>
      <c r="AZ782" s="31" t="e">
        <f t="shared" si="12"/>
        <v>#VALUE!</v>
      </c>
    </row>
    <row r="783" spans="1:52" ht="12.75" customHeight="1">
      <c r="A783">
        <v>780</v>
      </c>
      <c r="B783" s="29" t="s">
        <v>5504</v>
      </c>
      <c r="C783" s="134" t="s">
        <v>5156</v>
      </c>
      <c r="D783" s="29" t="s">
        <v>3880</v>
      </c>
      <c r="E783" s="29" t="s">
        <v>3880</v>
      </c>
      <c r="F783" s="335"/>
      <c r="G783" s="335"/>
      <c r="H783" s="335"/>
      <c r="I783" s="335"/>
      <c r="J783" s="335"/>
      <c r="K783" s="335"/>
      <c r="L783" s="335"/>
      <c r="M783" s="82" t="s">
        <v>3880</v>
      </c>
      <c r="N783" s="57" t="s">
        <v>3880</v>
      </c>
      <c r="O783" s="30" t="s">
        <v>3880</v>
      </c>
      <c r="P783" s="29" t="s">
        <v>3880</v>
      </c>
      <c r="Q783" s="29"/>
      <c r="R783" s="134" t="s">
        <v>5156</v>
      </c>
      <c r="S783" s="103" t="s">
        <v>5150</v>
      </c>
      <c r="T783" s="403">
        <v>-400.05</v>
      </c>
      <c r="U783" s="403">
        <v>-3448.05</v>
      </c>
      <c r="V783" s="123" t="s">
        <v>5151</v>
      </c>
      <c r="W783" s="336"/>
      <c r="X783" s="123"/>
      <c r="Y783" s="337"/>
      <c r="Z783" s="87"/>
      <c r="AA783" s="88" t="s">
        <v>3880</v>
      </c>
      <c r="AB783" s="88"/>
      <c r="AC783" s="88"/>
      <c r="AD783" s="90"/>
      <c r="AE783" s="90"/>
      <c r="AF783" s="136"/>
      <c r="AG783" s="338"/>
      <c r="AH783" s="338"/>
      <c r="AI783" s="339"/>
      <c r="AJ783" s="339"/>
      <c r="AK783" s="91"/>
      <c r="AL783" s="92"/>
      <c r="AM783" s="93"/>
      <c r="AN783" s="340"/>
      <c r="AO783" s="341"/>
      <c r="AP783" s="336"/>
      <c r="AQ783" s="342"/>
      <c r="AR783" s="343"/>
      <c r="AS783" s="342"/>
      <c r="AT783" s="94"/>
      <c r="AU783" s="341"/>
      <c r="AV783" s="136"/>
      <c r="AW783" s="339"/>
      <c r="AY783" s="30" t="s">
        <v>3880</v>
      </c>
      <c r="AZ783" s="31" t="e">
        <f t="shared" si="12"/>
        <v>#VALUE!</v>
      </c>
    </row>
    <row r="784" spans="1:52" ht="12.75" customHeight="1">
      <c r="A784">
        <v>781</v>
      </c>
      <c r="B784" s="29" t="s">
        <v>5504</v>
      </c>
      <c r="C784" s="134" t="s">
        <v>5157</v>
      </c>
      <c r="D784" s="29" t="s">
        <v>3880</v>
      </c>
      <c r="E784" s="29" t="s">
        <v>3880</v>
      </c>
      <c r="F784" s="335"/>
      <c r="G784" s="335"/>
      <c r="H784" s="335"/>
      <c r="I784" s="335"/>
      <c r="J784" s="335"/>
      <c r="K784" s="335"/>
      <c r="L784" s="335"/>
      <c r="M784" s="82" t="s">
        <v>3880</v>
      </c>
      <c r="N784" s="57" t="s">
        <v>3880</v>
      </c>
      <c r="O784" s="30" t="s">
        <v>3880</v>
      </c>
      <c r="P784" s="29" t="s">
        <v>3880</v>
      </c>
      <c r="Q784" s="29"/>
      <c r="R784" s="134" t="s">
        <v>5157</v>
      </c>
      <c r="S784" s="103" t="s">
        <v>5150</v>
      </c>
      <c r="T784" s="403">
        <v>-1200.1500000000001</v>
      </c>
      <c r="U784" s="403">
        <v>-3448.05</v>
      </c>
      <c r="V784" s="123" t="s">
        <v>5151</v>
      </c>
      <c r="W784" s="336"/>
      <c r="X784" s="123"/>
      <c r="Y784" s="337"/>
      <c r="Z784" s="87"/>
      <c r="AA784" s="88" t="s">
        <v>3880</v>
      </c>
      <c r="AB784" s="88"/>
      <c r="AC784" s="88"/>
      <c r="AD784" s="90"/>
      <c r="AE784" s="90"/>
      <c r="AF784" s="136"/>
      <c r="AG784" s="338"/>
      <c r="AH784" s="338"/>
      <c r="AI784" s="339"/>
      <c r="AJ784" s="339"/>
      <c r="AK784" s="91"/>
      <c r="AL784" s="92"/>
      <c r="AM784" s="93"/>
      <c r="AN784" s="340"/>
      <c r="AO784" s="341"/>
      <c r="AP784" s="336"/>
      <c r="AQ784" s="342"/>
      <c r="AR784" s="343"/>
      <c r="AS784" s="342"/>
      <c r="AT784" s="94"/>
      <c r="AU784" s="341"/>
      <c r="AV784" s="136"/>
      <c r="AW784" s="339"/>
      <c r="AY784" s="30" t="s">
        <v>3880</v>
      </c>
      <c r="AZ784" s="31" t="e">
        <f t="shared" si="12"/>
        <v>#VALUE!</v>
      </c>
    </row>
    <row r="785" spans="1:52" ht="12.75" customHeight="1">
      <c r="A785">
        <v>782</v>
      </c>
      <c r="B785" s="29" t="s">
        <v>5504</v>
      </c>
      <c r="C785" s="134" t="s">
        <v>5158</v>
      </c>
      <c r="D785" s="29" t="s">
        <v>3880</v>
      </c>
      <c r="E785" s="29" t="s">
        <v>3880</v>
      </c>
      <c r="F785" s="335"/>
      <c r="G785" s="335"/>
      <c r="H785" s="335"/>
      <c r="I785" s="335"/>
      <c r="J785" s="335"/>
      <c r="K785" s="335"/>
      <c r="L785" s="335"/>
      <c r="M785" s="82" t="s">
        <v>3880</v>
      </c>
      <c r="N785" s="57" t="s">
        <v>3880</v>
      </c>
      <c r="O785" s="30" t="s">
        <v>3880</v>
      </c>
      <c r="P785" s="29" t="s">
        <v>3880</v>
      </c>
      <c r="Q785" s="29"/>
      <c r="R785" s="134" t="s">
        <v>5158</v>
      </c>
      <c r="S785" s="103" t="s">
        <v>5150</v>
      </c>
      <c r="T785" s="403">
        <v>-2000.25</v>
      </c>
      <c r="U785" s="403">
        <v>-3448.05</v>
      </c>
      <c r="V785" s="123" t="s">
        <v>5151</v>
      </c>
      <c r="W785" s="336"/>
      <c r="X785" s="123"/>
      <c r="Y785" s="337"/>
      <c r="Z785" s="87"/>
      <c r="AA785" s="88" t="s">
        <v>3880</v>
      </c>
      <c r="AB785" s="88"/>
      <c r="AC785" s="88"/>
      <c r="AD785" s="90"/>
      <c r="AE785" s="90"/>
      <c r="AF785" s="136"/>
      <c r="AG785" s="338"/>
      <c r="AH785" s="338"/>
      <c r="AI785" s="339"/>
      <c r="AJ785" s="339"/>
      <c r="AK785" s="91"/>
      <c r="AL785" s="92"/>
      <c r="AM785" s="93"/>
      <c r="AN785" s="340"/>
      <c r="AO785" s="341"/>
      <c r="AP785" s="336"/>
      <c r="AQ785" s="342"/>
      <c r="AR785" s="343"/>
      <c r="AS785" s="342"/>
      <c r="AT785" s="94"/>
      <c r="AU785" s="341"/>
      <c r="AV785" s="136"/>
      <c r="AW785" s="339"/>
      <c r="AY785" s="30" t="s">
        <v>3880</v>
      </c>
      <c r="AZ785" s="31" t="e">
        <f t="shared" si="12"/>
        <v>#VALUE!</v>
      </c>
    </row>
    <row r="786" spans="1:52" ht="12.75" customHeight="1">
      <c r="A786">
        <v>783</v>
      </c>
      <c r="B786" s="29" t="s">
        <v>5504</v>
      </c>
      <c r="C786" s="134" t="s">
        <v>3710</v>
      </c>
      <c r="D786" s="29" t="s">
        <v>3880</v>
      </c>
      <c r="E786" s="29" t="s">
        <v>3880</v>
      </c>
      <c r="F786" s="335"/>
      <c r="G786" s="335"/>
      <c r="H786" s="335"/>
      <c r="I786" s="335"/>
      <c r="J786" s="335"/>
      <c r="K786" s="335"/>
      <c r="L786" s="335"/>
      <c r="M786" s="82" t="s">
        <v>3880</v>
      </c>
      <c r="N786" s="57" t="s">
        <v>3880</v>
      </c>
      <c r="O786" s="30" t="s">
        <v>3880</v>
      </c>
      <c r="P786" s="29" t="s">
        <v>3880</v>
      </c>
      <c r="Q786" s="29"/>
      <c r="R786" s="134" t="s">
        <v>3710</v>
      </c>
      <c r="S786" s="103" t="s">
        <v>5150</v>
      </c>
      <c r="T786" s="403">
        <v>2800.35</v>
      </c>
      <c r="U786" s="403">
        <v>-2647.95</v>
      </c>
      <c r="V786" s="123" t="s">
        <v>5151</v>
      </c>
      <c r="W786" s="336"/>
      <c r="X786" s="123"/>
      <c r="Y786" s="337"/>
      <c r="Z786" s="87"/>
      <c r="AA786" s="88" t="s">
        <v>3880</v>
      </c>
      <c r="AB786" s="88"/>
      <c r="AC786" s="88"/>
      <c r="AD786" s="90"/>
      <c r="AE786" s="90"/>
      <c r="AF786" s="136"/>
      <c r="AG786" s="338"/>
      <c r="AH786" s="338"/>
      <c r="AI786" s="339"/>
      <c r="AJ786" s="339"/>
      <c r="AK786" s="91"/>
      <c r="AL786" s="92"/>
      <c r="AM786" s="93"/>
      <c r="AN786" s="340"/>
      <c r="AO786" s="341"/>
      <c r="AP786" s="336"/>
      <c r="AQ786" s="342"/>
      <c r="AR786" s="343"/>
      <c r="AS786" s="342"/>
      <c r="AT786" s="94"/>
      <c r="AU786" s="341"/>
      <c r="AV786" s="136"/>
      <c r="AW786" s="339"/>
      <c r="AY786" s="30" t="s">
        <v>3880</v>
      </c>
      <c r="AZ786" s="31" t="e">
        <f t="shared" si="12"/>
        <v>#VALUE!</v>
      </c>
    </row>
    <row r="787" spans="1:52" ht="12.75" customHeight="1">
      <c r="A787">
        <v>784</v>
      </c>
      <c r="B787" s="29" t="s">
        <v>5504</v>
      </c>
      <c r="C787" s="134" t="s">
        <v>3548</v>
      </c>
      <c r="D787" s="29" t="s">
        <v>3880</v>
      </c>
      <c r="E787" s="29" t="s">
        <v>3880</v>
      </c>
      <c r="F787" s="335"/>
      <c r="G787" s="335"/>
      <c r="H787" s="335"/>
      <c r="I787" s="335"/>
      <c r="J787" s="335"/>
      <c r="K787" s="335"/>
      <c r="L787" s="335"/>
      <c r="M787" s="82" t="s">
        <v>3880</v>
      </c>
      <c r="N787" s="57" t="s">
        <v>3880</v>
      </c>
      <c r="O787" s="30" t="s">
        <v>3880</v>
      </c>
      <c r="P787" s="29" t="s">
        <v>3880</v>
      </c>
      <c r="Q787" s="29"/>
      <c r="R787" s="134" t="s">
        <v>3548</v>
      </c>
      <c r="S787" s="103" t="s">
        <v>5150</v>
      </c>
      <c r="T787" s="403">
        <v>2000.25</v>
      </c>
      <c r="U787" s="403">
        <v>-2647.95</v>
      </c>
      <c r="V787" s="123" t="s">
        <v>5151</v>
      </c>
      <c r="W787" s="336"/>
      <c r="X787" s="123"/>
      <c r="Y787" s="337"/>
      <c r="Z787" s="87"/>
      <c r="AA787" s="88" t="s">
        <v>3880</v>
      </c>
      <c r="AB787" s="88"/>
      <c r="AC787" s="88"/>
      <c r="AD787" s="90"/>
      <c r="AE787" s="90"/>
      <c r="AF787" s="136"/>
      <c r="AG787" s="338"/>
      <c r="AH787" s="338"/>
      <c r="AI787" s="339"/>
      <c r="AJ787" s="339"/>
      <c r="AK787" s="91"/>
      <c r="AL787" s="92"/>
      <c r="AM787" s="93"/>
      <c r="AN787" s="340"/>
      <c r="AO787" s="341"/>
      <c r="AP787" s="336"/>
      <c r="AQ787" s="342"/>
      <c r="AR787" s="343"/>
      <c r="AS787" s="342"/>
      <c r="AT787" s="94"/>
      <c r="AU787" s="341"/>
      <c r="AV787" s="136"/>
      <c r="AW787" s="339"/>
      <c r="AY787" s="30" t="s">
        <v>3880</v>
      </c>
      <c r="AZ787" s="31" t="e">
        <f t="shared" si="12"/>
        <v>#VALUE!</v>
      </c>
    </row>
    <row r="788" spans="1:52" ht="12.75" customHeight="1">
      <c r="A788">
        <v>785</v>
      </c>
      <c r="B788" s="29" t="s">
        <v>5504</v>
      </c>
      <c r="C788" s="134" t="s">
        <v>56</v>
      </c>
      <c r="D788" s="29" t="s">
        <v>3880</v>
      </c>
      <c r="E788" s="29" t="s">
        <v>3880</v>
      </c>
      <c r="F788" s="335"/>
      <c r="G788" s="335"/>
      <c r="H788" s="335"/>
      <c r="I788" s="335"/>
      <c r="J788" s="335"/>
      <c r="K788" s="335"/>
      <c r="L788" s="335"/>
      <c r="M788" s="82" t="s">
        <v>3880</v>
      </c>
      <c r="N788" s="57" t="s">
        <v>3880</v>
      </c>
      <c r="O788" s="30" t="s">
        <v>3880</v>
      </c>
      <c r="P788" s="29" t="s">
        <v>3880</v>
      </c>
      <c r="Q788" s="29"/>
      <c r="R788" s="134" t="s">
        <v>56</v>
      </c>
      <c r="S788" s="103" t="s">
        <v>5150</v>
      </c>
      <c r="T788" s="403">
        <v>1200.1500000000001</v>
      </c>
      <c r="U788" s="403">
        <v>-2647.95</v>
      </c>
      <c r="V788" s="123" t="s">
        <v>5151</v>
      </c>
      <c r="W788" s="336"/>
      <c r="X788" s="123"/>
      <c r="Y788" s="337"/>
      <c r="Z788" s="87"/>
      <c r="AA788" s="88" t="s">
        <v>3880</v>
      </c>
      <c r="AB788" s="88"/>
      <c r="AC788" s="88"/>
      <c r="AD788" s="90"/>
      <c r="AE788" s="90"/>
      <c r="AF788" s="136"/>
      <c r="AG788" s="338"/>
      <c r="AH788" s="338"/>
      <c r="AI788" s="339"/>
      <c r="AJ788" s="339"/>
      <c r="AK788" s="91"/>
      <c r="AL788" s="92"/>
      <c r="AM788" s="93"/>
      <c r="AN788" s="340"/>
      <c r="AO788" s="341"/>
      <c r="AP788" s="336"/>
      <c r="AQ788" s="342"/>
      <c r="AR788" s="343"/>
      <c r="AS788" s="342"/>
      <c r="AT788" s="94"/>
      <c r="AU788" s="341"/>
      <c r="AV788" s="136"/>
      <c r="AW788" s="339"/>
      <c r="AY788" s="30" t="s">
        <v>3880</v>
      </c>
      <c r="AZ788" s="31" t="e">
        <f t="shared" si="12"/>
        <v>#VALUE!</v>
      </c>
    </row>
    <row r="789" spans="1:52" ht="12.75" customHeight="1">
      <c r="A789">
        <v>786</v>
      </c>
      <c r="B789" s="29" t="s">
        <v>5504</v>
      </c>
      <c r="C789" s="134" t="s">
        <v>354</v>
      </c>
      <c r="D789" s="29" t="s">
        <v>3880</v>
      </c>
      <c r="E789" s="29" t="s">
        <v>3880</v>
      </c>
      <c r="F789" s="335"/>
      <c r="G789" s="335"/>
      <c r="H789" s="335"/>
      <c r="I789" s="335"/>
      <c r="J789" s="335"/>
      <c r="K789" s="335"/>
      <c r="L789" s="335"/>
      <c r="M789" s="82" t="s">
        <v>3880</v>
      </c>
      <c r="N789" s="57" t="s">
        <v>3880</v>
      </c>
      <c r="O789" s="30" t="s">
        <v>3880</v>
      </c>
      <c r="P789" s="29" t="s">
        <v>3880</v>
      </c>
      <c r="Q789" s="29"/>
      <c r="R789" s="134" t="s">
        <v>354</v>
      </c>
      <c r="S789" s="103" t="s">
        <v>5150</v>
      </c>
      <c r="T789" s="403">
        <v>400.05</v>
      </c>
      <c r="U789" s="403">
        <v>-2647.95</v>
      </c>
      <c r="V789" s="123" t="s">
        <v>5151</v>
      </c>
      <c r="W789" s="336"/>
      <c r="X789" s="123"/>
      <c r="Y789" s="337"/>
      <c r="Z789" s="87"/>
      <c r="AA789" s="88" t="s">
        <v>3880</v>
      </c>
      <c r="AB789" s="88"/>
      <c r="AC789" s="88"/>
      <c r="AD789" s="90"/>
      <c r="AE789" s="90"/>
      <c r="AF789" s="136"/>
      <c r="AG789" s="338"/>
      <c r="AH789" s="338"/>
      <c r="AI789" s="339"/>
      <c r="AJ789" s="339"/>
      <c r="AK789" s="91"/>
      <c r="AL789" s="92"/>
      <c r="AM789" s="93"/>
      <c r="AN789" s="340"/>
      <c r="AO789" s="341"/>
      <c r="AP789" s="336"/>
      <c r="AQ789" s="342"/>
      <c r="AR789" s="343"/>
      <c r="AS789" s="342"/>
      <c r="AT789" s="94"/>
      <c r="AU789" s="341"/>
      <c r="AV789" s="136"/>
      <c r="AW789" s="339"/>
      <c r="AY789" s="30" t="s">
        <v>3880</v>
      </c>
      <c r="AZ789" s="31" t="e">
        <f t="shared" si="12"/>
        <v>#VALUE!</v>
      </c>
    </row>
    <row r="790" spans="1:52" ht="12.75" customHeight="1">
      <c r="A790">
        <v>787</v>
      </c>
      <c r="B790" s="29" t="s">
        <v>5504</v>
      </c>
      <c r="C790" s="134" t="s">
        <v>5159</v>
      </c>
      <c r="D790" s="29" t="s">
        <v>3880</v>
      </c>
      <c r="E790" s="29" t="s">
        <v>3880</v>
      </c>
      <c r="F790" s="335"/>
      <c r="G790" s="335"/>
      <c r="H790" s="335"/>
      <c r="I790" s="335"/>
      <c r="J790" s="335"/>
      <c r="K790" s="335"/>
      <c r="L790" s="335"/>
      <c r="M790" s="82" t="s">
        <v>3880</v>
      </c>
      <c r="N790" s="57" t="s">
        <v>3880</v>
      </c>
      <c r="O790" s="30" t="s">
        <v>3880</v>
      </c>
      <c r="P790" s="29" t="s">
        <v>3880</v>
      </c>
      <c r="Q790" s="29"/>
      <c r="R790" s="134" t="s">
        <v>5159</v>
      </c>
      <c r="S790" s="103" t="s">
        <v>5150</v>
      </c>
      <c r="T790" s="403">
        <v>-400.05</v>
      </c>
      <c r="U790" s="403">
        <v>-2647.95</v>
      </c>
      <c r="V790" s="123" t="s">
        <v>5151</v>
      </c>
      <c r="W790" s="336"/>
      <c r="X790" s="123"/>
      <c r="Y790" s="337"/>
      <c r="Z790" s="87"/>
      <c r="AA790" s="88" t="s">
        <v>3880</v>
      </c>
      <c r="AB790" s="88"/>
      <c r="AC790" s="88"/>
      <c r="AD790" s="90"/>
      <c r="AE790" s="90"/>
      <c r="AF790" s="136"/>
      <c r="AG790" s="338"/>
      <c r="AH790" s="338"/>
      <c r="AI790" s="339"/>
      <c r="AJ790" s="339"/>
      <c r="AK790" s="91"/>
      <c r="AL790" s="92"/>
      <c r="AM790" s="93"/>
      <c r="AN790" s="340"/>
      <c r="AO790" s="341"/>
      <c r="AP790" s="336"/>
      <c r="AQ790" s="342"/>
      <c r="AR790" s="343"/>
      <c r="AS790" s="342"/>
      <c r="AT790" s="94"/>
      <c r="AU790" s="341"/>
      <c r="AV790" s="136"/>
      <c r="AW790" s="339"/>
      <c r="AY790" s="30" t="s">
        <v>3880</v>
      </c>
      <c r="AZ790" s="31" t="e">
        <f t="shared" si="12"/>
        <v>#VALUE!</v>
      </c>
    </row>
    <row r="791" spans="1:52" ht="12.75" customHeight="1">
      <c r="A791">
        <v>788</v>
      </c>
      <c r="B791" s="29" t="s">
        <v>5504</v>
      </c>
      <c r="C791" s="134" t="s">
        <v>5160</v>
      </c>
      <c r="D791" s="29" t="s">
        <v>3880</v>
      </c>
      <c r="E791" s="29" t="s">
        <v>3880</v>
      </c>
      <c r="F791" s="335"/>
      <c r="G791" s="335"/>
      <c r="H791" s="335"/>
      <c r="I791" s="335"/>
      <c r="J791" s="335"/>
      <c r="K791" s="335"/>
      <c r="L791" s="335"/>
      <c r="M791" s="82" t="s">
        <v>3880</v>
      </c>
      <c r="N791" s="57" t="s">
        <v>3880</v>
      </c>
      <c r="O791" s="30" t="s">
        <v>3880</v>
      </c>
      <c r="P791" s="29" t="s">
        <v>3880</v>
      </c>
      <c r="Q791" s="29"/>
      <c r="R791" s="134" t="s">
        <v>5160</v>
      </c>
      <c r="S791" s="103" t="s">
        <v>5150</v>
      </c>
      <c r="T791" s="403">
        <v>-1200.1500000000001</v>
      </c>
      <c r="U791" s="403">
        <v>-2647.95</v>
      </c>
      <c r="V791" s="123" t="s">
        <v>5151</v>
      </c>
      <c r="W791" s="336"/>
      <c r="X791" s="123"/>
      <c r="Y791" s="337"/>
      <c r="Z791" s="87"/>
      <c r="AA791" s="88" t="s">
        <v>3880</v>
      </c>
      <c r="AB791" s="88"/>
      <c r="AC791" s="88"/>
      <c r="AD791" s="90"/>
      <c r="AE791" s="90"/>
      <c r="AF791" s="136"/>
      <c r="AG791" s="338"/>
      <c r="AH791" s="338"/>
      <c r="AI791" s="339"/>
      <c r="AJ791" s="339"/>
      <c r="AK791" s="91"/>
      <c r="AL791" s="92"/>
      <c r="AM791" s="93"/>
      <c r="AN791" s="340"/>
      <c r="AO791" s="341"/>
      <c r="AP791" s="336"/>
      <c r="AQ791" s="342"/>
      <c r="AR791" s="343"/>
      <c r="AS791" s="342"/>
      <c r="AT791" s="94"/>
      <c r="AU791" s="341"/>
      <c r="AV791" s="136"/>
      <c r="AW791" s="339"/>
      <c r="AY791" s="30" t="s">
        <v>3880</v>
      </c>
      <c r="AZ791" s="31" t="e">
        <f t="shared" si="12"/>
        <v>#VALUE!</v>
      </c>
    </row>
    <row r="792" spans="1:52" ht="12.75" customHeight="1">
      <c r="A792">
        <v>789</v>
      </c>
      <c r="B792" s="29" t="s">
        <v>5504</v>
      </c>
      <c r="C792" s="134" t="s">
        <v>5161</v>
      </c>
      <c r="D792" s="29" t="s">
        <v>3880</v>
      </c>
      <c r="E792" s="29" t="s">
        <v>3880</v>
      </c>
      <c r="F792" s="335"/>
      <c r="G792" s="335"/>
      <c r="H792" s="335"/>
      <c r="I792" s="335"/>
      <c r="J792" s="335"/>
      <c r="K792" s="335"/>
      <c r="L792" s="335"/>
      <c r="M792" s="82" t="s">
        <v>3880</v>
      </c>
      <c r="N792" s="57" t="s">
        <v>3880</v>
      </c>
      <c r="O792" s="30" t="s">
        <v>3880</v>
      </c>
      <c r="P792" s="29" t="s">
        <v>3880</v>
      </c>
      <c r="Q792" s="29"/>
      <c r="R792" s="134" t="s">
        <v>5161</v>
      </c>
      <c r="S792" s="103" t="s">
        <v>5150</v>
      </c>
      <c r="T792" s="403">
        <v>-2000.25</v>
      </c>
      <c r="U792" s="403">
        <v>-2647.95</v>
      </c>
      <c r="V792" s="123" t="s">
        <v>5151</v>
      </c>
      <c r="W792" s="336"/>
      <c r="X792" s="123"/>
      <c r="Y792" s="337"/>
      <c r="Z792" s="87"/>
      <c r="AA792" s="88" t="s">
        <v>3880</v>
      </c>
      <c r="AB792" s="88"/>
      <c r="AC792" s="88"/>
      <c r="AD792" s="90"/>
      <c r="AE792" s="90"/>
      <c r="AF792" s="136"/>
      <c r="AG792" s="338"/>
      <c r="AH792" s="338"/>
      <c r="AI792" s="339"/>
      <c r="AJ792" s="339"/>
      <c r="AK792" s="91"/>
      <c r="AL792" s="92"/>
      <c r="AM792" s="93"/>
      <c r="AN792" s="340"/>
      <c r="AO792" s="341"/>
      <c r="AP792" s="336"/>
      <c r="AQ792" s="342"/>
      <c r="AR792" s="343"/>
      <c r="AS792" s="342"/>
      <c r="AT792" s="94"/>
      <c r="AU792" s="341"/>
      <c r="AV792" s="136"/>
      <c r="AW792" s="339"/>
      <c r="AY792" s="30" t="s">
        <v>3880</v>
      </c>
      <c r="AZ792" s="31" t="e">
        <f t="shared" si="12"/>
        <v>#VALUE!</v>
      </c>
    </row>
    <row r="793" spans="1:52" ht="12.75" customHeight="1">
      <c r="A793">
        <v>790</v>
      </c>
      <c r="B793" s="29" t="s">
        <v>5504</v>
      </c>
      <c r="C793" s="134" t="s">
        <v>3716</v>
      </c>
      <c r="D793" s="29" t="s">
        <v>3880</v>
      </c>
      <c r="E793" s="29" t="s">
        <v>3880</v>
      </c>
      <c r="F793" s="335"/>
      <c r="G793" s="335"/>
      <c r="H793" s="335"/>
      <c r="I793" s="335"/>
      <c r="J793" s="335"/>
      <c r="K793" s="335"/>
      <c r="L793" s="335"/>
      <c r="M793" s="82" t="s">
        <v>3880</v>
      </c>
      <c r="N793" s="57" t="s">
        <v>3880</v>
      </c>
      <c r="O793" s="30" t="s">
        <v>3880</v>
      </c>
      <c r="P793" s="29" t="s">
        <v>3880</v>
      </c>
      <c r="Q793" s="29"/>
      <c r="R793" s="134" t="s">
        <v>3716</v>
      </c>
      <c r="S793" s="103" t="s">
        <v>5150</v>
      </c>
      <c r="T793" s="403">
        <v>2000.25</v>
      </c>
      <c r="U793" s="403">
        <v>-1847.85</v>
      </c>
      <c r="V793" s="123" t="s">
        <v>5151</v>
      </c>
      <c r="W793" s="336"/>
      <c r="X793" s="123"/>
      <c r="Y793" s="337"/>
      <c r="Z793" s="87"/>
      <c r="AA793" s="88" t="s">
        <v>3880</v>
      </c>
      <c r="AB793" s="88"/>
      <c r="AC793" s="88"/>
      <c r="AD793" s="90"/>
      <c r="AE793" s="90"/>
      <c r="AF793" s="136"/>
      <c r="AG793" s="338"/>
      <c r="AH793" s="338"/>
      <c r="AI793" s="339"/>
      <c r="AJ793" s="339"/>
      <c r="AK793" s="91"/>
      <c r="AL793" s="92"/>
      <c r="AM793" s="93"/>
      <c r="AN793" s="340"/>
      <c r="AO793" s="341"/>
      <c r="AP793" s="336"/>
      <c r="AQ793" s="342"/>
      <c r="AR793" s="343"/>
      <c r="AS793" s="342"/>
      <c r="AT793" s="94"/>
      <c r="AU793" s="341"/>
      <c r="AV793" s="136"/>
      <c r="AW793" s="339"/>
      <c r="AY793" s="30" t="s">
        <v>3880</v>
      </c>
      <c r="AZ793" s="31" t="e">
        <f t="shared" si="12"/>
        <v>#VALUE!</v>
      </c>
    </row>
    <row r="794" spans="1:52" ht="12.75" customHeight="1">
      <c r="A794">
        <v>791</v>
      </c>
      <c r="B794" s="29" t="s">
        <v>5504</v>
      </c>
      <c r="C794" s="134" t="s">
        <v>53</v>
      </c>
      <c r="D794" s="29" t="s">
        <v>3880</v>
      </c>
      <c r="E794" s="29" t="s">
        <v>3880</v>
      </c>
      <c r="F794" s="335"/>
      <c r="G794" s="335"/>
      <c r="H794" s="335"/>
      <c r="I794" s="335"/>
      <c r="J794" s="335"/>
      <c r="K794" s="335"/>
      <c r="L794" s="335"/>
      <c r="M794" s="82" t="s">
        <v>3880</v>
      </c>
      <c r="N794" s="57" t="s">
        <v>3880</v>
      </c>
      <c r="O794" s="30" t="s">
        <v>3880</v>
      </c>
      <c r="P794" s="29" t="s">
        <v>3880</v>
      </c>
      <c r="Q794" s="29"/>
      <c r="R794" s="134" t="s">
        <v>53</v>
      </c>
      <c r="S794" s="103" t="s">
        <v>5150</v>
      </c>
      <c r="T794" s="403">
        <v>1200.1500000000001</v>
      </c>
      <c r="U794" s="403">
        <v>-1847.85</v>
      </c>
      <c r="V794" s="123" t="s">
        <v>5151</v>
      </c>
      <c r="W794" s="336"/>
      <c r="X794" s="123"/>
      <c r="Y794" s="337"/>
      <c r="Z794" s="87"/>
      <c r="AA794" s="88" t="s">
        <v>3880</v>
      </c>
      <c r="AB794" s="88"/>
      <c r="AC794" s="88"/>
      <c r="AD794" s="90"/>
      <c r="AE794" s="90"/>
      <c r="AF794" s="136"/>
      <c r="AG794" s="338"/>
      <c r="AH794" s="338"/>
      <c r="AI794" s="339"/>
      <c r="AJ794" s="339"/>
      <c r="AK794" s="91"/>
      <c r="AL794" s="92"/>
      <c r="AM794" s="93"/>
      <c r="AN794" s="340"/>
      <c r="AO794" s="341"/>
      <c r="AP794" s="336"/>
      <c r="AQ794" s="342"/>
      <c r="AR794" s="343"/>
      <c r="AS794" s="342"/>
      <c r="AT794" s="94"/>
      <c r="AU794" s="341"/>
      <c r="AV794" s="136"/>
      <c r="AW794" s="339"/>
      <c r="AY794" s="30" t="s">
        <v>3880</v>
      </c>
      <c r="AZ794" s="31" t="e">
        <f t="shared" si="12"/>
        <v>#VALUE!</v>
      </c>
    </row>
    <row r="795" spans="1:52" ht="12.75" customHeight="1">
      <c r="A795">
        <v>792</v>
      </c>
      <c r="B795" s="29" t="s">
        <v>5504</v>
      </c>
      <c r="C795" s="134" t="s">
        <v>213</v>
      </c>
      <c r="D795" s="29" t="s">
        <v>3880</v>
      </c>
      <c r="E795" s="29" t="s">
        <v>3880</v>
      </c>
      <c r="F795" s="335"/>
      <c r="G795" s="335"/>
      <c r="H795" s="335"/>
      <c r="I795" s="335"/>
      <c r="J795" s="335"/>
      <c r="K795" s="335"/>
      <c r="L795" s="335"/>
      <c r="M795" s="82" t="s">
        <v>3880</v>
      </c>
      <c r="N795" s="57" t="s">
        <v>3880</v>
      </c>
      <c r="O795" s="30" t="s">
        <v>3880</v>
      </c>
      <c r="P795" s="29" t="s">
        <v>3880</v>
      </c>
      <c r="Q795" s="29"/>
      <c r="R795" s="134" t="s">
        <v>213</v>
      </c>
      <c r="S795" s="103" t="s">
        <v>5150</v>
      </c>
      <c r="T795" s="403">
        <v>400.05</v>
      </c>
      <c r="U795" s="403">
        <v>-1847.85</v>
      </c>
      <c r="V795" s="123" t="s">
        <v>5151</v>
      </c>
      <c r="W795" s="336"/>
      <c r="X795" s="123"/>
      <c r="Y795" s="337"/>
      <c r="Z795" s="87"/>
      <c r="AA795" s="88" t="s">
        <v>3880</v>
      </c>
      <c r="AB795" s="88"/>
      <c r="AC795" s="88"/>
      <c r="AD795" s="90"/>
      <c r="AE795" s="90"/>
      <c r="AF795" s="136"/>
      <c r="AG795" s="338"/>
      <c r="AH795" s="338"/>
      <c r="AI795" s="339"/>
      <c r="AJ795" s="339"/>
      <c r="AK795" s="91"/>
      <c r="AL795" s="92"/>
      <c r="AM795" s="93"/>
      <c r="AN795" s="340"/>
      <c r="AO795" s="341"/>
      <c r="AP795" s="336"/>
      <c r="AQ795" s="342"/>
      <c r="AR795" s="343"/>
      <c r="AS795" s="342"/>
      <c r="AT795" s="94"/>
      <c r="AU795" s="341"/>
      <c r="AV795" s="136"/>
      <c r="AW795" s="339"/>
      <c r="AY795" s="30" t="s">
        <v>3880</v>
      </c>
      <c r="AZ795" s="31" t="e">
        <f t="shared" si="12"/>
        <v>#VALUE!</v>
      </c>
    </row>
    <row r="796" spans="1:52" ht="12.75" customHeight="1">
      <c r="A796">
        <v>793</v>
      </c>
      <c r="B796" s="29" t="s">
        <v>5504</v>
      </c>
      <c r="C796" s="134" t="s">
        <v>5162</v>
      </c>
      <c r="D796" s="29" t="s">
        <v>3880</v>
      </c>
      <c r="E796" s="29" t="s">
        <v>3880</v>
      </c>
      <c r="F796" s="335"/>
      <c r="G796" s="335"/>
      <c r="H796" s="335"/>
      <c r="I796" s="335"/>
      <c r="J796" s="335"/>
      <c r="K796" s="335"/>
      <c r="L796" s="335"/>
      <c r="M796" s="82" t="s">
        <v>3880</v>
      </c>
      <c r="N796" s="57" t="s">
        <v>3880</v>
      </c>
      <c r="O796" s="30" t="s">
        <v>3880</v>
      </c>
      <c r="P796" s="29" t="s">
        <v>3880</v>
      </c>
      <c r="Q796" s="29"/>
      <c r="R796" s="134" t="s">
        <v>5162</v>
      </c>
      <c r="S796" s="103" t="s">
        <v>5150</v>
      </c>
      <c r="T796" s="403">
        <v>-400.05</v>
      </c>
      <c r="U796" s="403">
        <v>-1847.85</v>
      </c>
      <c r="V796" s="123" t="s">
        <v>5151</v>
      </c>
      <c r="W796" s="336"/>
      <c r="X796" s="123"/>
      <c r="Y796" s="337"/>
      <c r="Z796" s="87"/>
      <c r="AA796" s="88" t="s">
        <v>3880</v>
      </c>
      <c r="AB796" s="88"/>
      <c r="AC796" s="88"/>
      <c r="AD796" s="90"/>
      <c r="AE796" s="90"/>
      <c r="AF796" s="136"/>
      <c r="AG796" s="338"/>
      <c r="AH796" s="338"/>
      <c r="AI796" s="339"/>
      <c r="AJ796" s="339"/>
      <c r="AK796" s="91"/>
      <c r="AL796" s="92"/>
      <c r="AM796" s="93"/>
      <c r="AN796" s="340"/>
      <c r="AO796" s="341"/>
      <c r="AP796" s="336"/>
      <c r="AQ796" s="342"/>
      <c r="AR796" s="343"/>
      <c r="AS796" s="342"/>
      <c r="AT796" s="94"/>
      <c r="AU796" s="341"/>
      <c r="AV796" s="136"/>
      <c r="AW796" s="339"/>
      <c r="AY796" s="30" t="s">
        <v>3880</v>
      </c>
      <c r="AZ796" s="31" t="e">
        <f t="shared" si="12"/>
        <v>#VALUE!</v>
      </c>
    </row>
    <row r="797" spans="1:52" ht="12.75" customHeight="1">
      <c r="A797">
        <v>794</v>
      </c>
      <c r="B797" s="29" t="s">
        <v>5504</v>
      </c>
      <c r="C797" s="134" t="s">
        <v>5163</v>
      </c>
      <c r="D797" s="29" t="s">
        <v>3880</v>
      </c>
      <c r="E797" s="29" t="s">
        <v>3880</v>
      </c>
      <c r="F797" s="335"/>
      <c r="G797" s="335"/>
      <c r="H797" s="335"/>
      <c r="I797" s="335"/>
      <c r="J797" s="335"/>
      <c r="K797" s="335"/>
      <c r="L797" s="335"/>
      <c r="M797" s="82" t="s">
        <v>3880</v>
      </c>
      <c r="N797" s="57" t="s">
        <v>3880</v>
      </c>
      <c r="O797" s="30" t="s">
        <v>3880</v>
      </c>
      <c r="P797" s="29" t="s">
        <v>3880</v>
      </c>
      <c r="Q797" s="29"/>
      <c r="R797" s="134" t="s">
        <v>5163</v>
      </c>
      <c r="S797" s="103" t="s">
        <v>5150</v>
      </c>
      <c r="T797" s="403">
        <v>-1200.1500000000001</v>
      </c>
      <c r="U797" s="403">
        <v>-1847.85</v>
      </c>
      <c r="V797" s="123" t="s">
        <v>5151</v>
      </c>
      <c r="W797" s="336"/>
      <c r="X797" s="123"/>
      <c r="Y797" s="337"/>
      <c r="Z797" s="87"/>
      <c r="AA797" s="88" t="s">
        <v>3880</v>
      </c>
      <c r="AB797" s="88"/>
      <c r="AC797" s="88"/>
      <c r="AD797" s="90"/>
      <c r="AE797" s="90"/>
      <c r="AF797" s="136"/>
      <c r="AG797" s="338"/>
      <c r="AH797" s="338"/>
      <c r="AI797" s="339"/>
      <c r="AJ797" s="339"/>
      <c r="AK797" s="91"/>
      <c r="AL797" s="92"/>
      <c r="AM797" s="93"/>
      <c r="AN797" s="340"/>
      <c r="AO797" s="341"/>
      <c r="AP797" s="336"/>
      <c r="AQ797" s="342"/>
      <c r="AR797" s="343"/>
      <c r="AS797" s="342"/>
      <c r="AT797" s="94"/>
      <c r="AU797" s="341"/>
      <c r="AV797" s="136"/>
      <c r="AW797" s="339"/>
      <c r="AY797" s="30" t="s">
        <v>3880</v>
      </c>
      <c r="AZ797" s="31" t="e">
        <f t="shared" si="12"/>
        <v>#VALUE!</v>
      </c>
    </row>
    <row r="798" spans="1:52" ht="12.75" customHeight="1">
      <c r="A798">
        <v>795</v>
      </c>
      <c r="B798" s="29" t="s">
        <v>5504</v>
      </c>
      <c r="C798" s="134" t="s">
        <v>5164</v>
      </c>
      <c r="D798" s="29" t="s">
        <v>3880</v>
      </c>
      <c r="E798" s="29" t="s">
        <v>3880</v>
      </c>
      <c r="F798" s="335"/>
      <c r="G798" s="335"/>
      <c r="H798" s="335"/>
      <c r="I798" s="335"/>
      <c r="J798" s="335"/>
      <c r="K798" s="335"/>
      <c r="L798" s="335"/>
      <c r="M798" s="82" t="s">
        <v>3880</v>
      </c>
      <c r="N798" s="57" t="s">
        <v>3880</v>
      </c>
      <c r="O798" s="30" t="s">
        <v>3880</v>
      </c>
      <c r="P798" s="29" t="s">
        <v>3880</v>
      </c>
      <c r="Q798" s="29"/>
      <c r="R798" s="134" t="s">
        <v>5164</v>
      </c>
      <c r="S798" s="103" t="s">
        <v>5150</v>
      </c>
      <c r="T798" s="403">
        <v>4292.6000000000004</v>
      </c>
      <c r="U798" s="403">
        <v>-6191.25</v>
      </c>
      <c r="V798" s="123" t="s">
        <v>5151</v>
      </c>
      <c r="W798" s="336"/>
      <c r="X798" s="123"/>
      <c r="Y798" s="337"/>
      <c r="Z798" s="87"/>
      <c r="AA798" s="88" t="s">
        <v>3880</v>
      </c>
      <c r="AB798" s="88"/>
      <c r="AC798" s="88"/>
      <c r="AD798" s="90"/>
      <c r="AE798" s="90"/>
      <c r="AF798" s="136"/>
      <c r="AG798" s="338"/>
      <c r="AH798" s="338"/>
      <c r="AI798" s="339"/>
      <c r="AJ798" s="339"/>
      <c r="AK798" s="91"/>
      <c r="AL798" s="92"/>
      <c r="AM798" s="93"/>
      <c r="AN798" s="340"/>
      <c r="AO798" s="341"/>
      <c r="AP798" s="336"/>
      <c r="AQ798" s="342"/>
      <c r="AR798" s="343"/>
      <c r="AS798" s="342"/>
      <c r="AT798" s="94"/>
      <c r="AU798" s="341"/>
      <c r="AV798" s="136"/>
      <c r="AW798" s="339"/>
      <c r="AY798" s="30" t="s">
        <v>3880</v>
      </c>
      <c r="AZ798" s="31" t="e">
        <f t="shared" si="12"/>
        <v>#VALUE!</v>
      </c>
    </row>
    <row r="799" spans="1:52" ht="12.75" customHeight="1">
      <c r="A799">
        <v>796</v>
      </c>
      <c r="B799" s="29" t="s">
        <v>5504</v>
      </c>
      <c r="C799" s="134" t="s">
        <v>5165</v>
      </c>
      <c r="D799" s="29" t="s">
        <v>3880</v>
      </c>
      <c r="E799" s="29" t="s">
        <v>3880</v>
      </c>
      <c r="F799" s="335"/>
      <c r="G799" s="335"/>
      <c r="H799" s="335"/>
      <c r="I799" s="335"/>
      <c r="J799" s="335"/>
      <c r="K799" s="335"/>
      <c r="L799" s="335"/>
      <c r="M799" s="82" t="s">
        <v>3880</v>
      </c>
      <c r="N799" s="57" t="s">
        <v>3880</v>
      </c>
      <c r="O799" s="30" t="s">
        <v>3880</v>
      </c>
      <c r="P799" s="29" t="s">
        <v>3880</v>
      </c>
      <c r="Q799" s="29"/>
      <c r="R799" s="134" t="s">
        <v>5165</v>
      </c>
      <c r="S799" s="103" t="s">
        <v>5150</v>
      </c>
      <c r="T799" s="403">
        <v>2575.56</v>
      </c>
      <c r="U799" s="403">
        <v>-6191.25</v>
      </c>
      <c r="V799" s="123" t="s">
        <v>5151</v>
      </c>
      <c r="W799" s="336"/>
      <c r="X799" s="123"/>
      <c r="Y799" s="337"/>
      <c r="Z799" s="87"/>
      <c r="AA799" s="88" t="s">
        <v>3880</v>
      </c>
      <c r="AB799" s="88"/>
      <c r="AC799" s="88"/>
      <c r="AD799" s="90"/>
      <c r="AE799" s="90"/>
      <c r="AF799" s="136"/>
      <c r="AG799" s="338"/>
      <c r="AH799" s="338"/>
      <c r="AI799" s="339"/>
      <c r="AJ799" s="339"/>
      <c r="AK799" s="91"/>
      <c r="AL799" s="92"/>
      <c r="AM799" s="93"/>
      <c r="AN799" s="340"/>
      <c r="AO799" s="341"/>
      <c r="AP799" s="336"/>
      <c r="AQ799" s="342"/>
      <c r="AR799" s="343"/>
      <c r="AS799" s="342"/>
      <c r="AT799" s="94"/>
      <c r="AU799" s="341"/>
      <c r="AV799" s="136"/>
      <c r="AW799" s="339"/>
      <c r="AY799" s="30" t="s">
        <v>3880</v>
      </c>
      <c r="AZ799" s="31" t="e">
        <f t="shared" si="12"/>
        <v>#VALUE!</v>
      </c>
    </row>
    <row r="800" spans="1:52" ht="12.75" customHeight="1">
      <c r="A800">
        <v>797</v>
      </c>
      <c r="B800" s="29" t="s">
        <v>5504</v>
      </c>
      <c r="C800" s="134" t="s">
        <v>5166</v>
      </c>
      <c r="D800" s="29" t="s">
        <v>3880</v>
      </c>
      <c r="E800" s="29" t="s">
        <v>3880</v>
      </c>
      <c r="F800" s="335"/>
      <c r="G800" s="335"/>
      <c r="H800" s="335"/>
      <c r="I800" s="335"/>
      <c r="J800" s="335"/>
      <c r="K800" s="335"/>
      <c r="L800" s="335"/>
      <c r="M800" s="82" t="s">
        <v>3880</v>
      </c>
      <c r="N800" s="57" t="s">
        <v>3880</v>
      </c>
      <c r="O800" s="30" t="s">
        <v>3880</v>
      </c>
      <c r="P800" s="29" t="s">
        <v>3880</v>
      </c>
      <c r="Q800" s="29"/>
      <c r="R800" s="134" t="s">
        <v>5166</v>
      </c>
      <c r="S800" s="103" t="s">
        <v>5150</v>
      </c>
      <c r="T800" s="403">
        <v>858.52</v>
      </c>
      <c r="U800" s="403">
        <v>-6191.25</v>
      </c>
      <c r="V800" s="123" t="s">
        <v>5151</v>
      </c>
      <c r="W800" s="336"/>
      <c r="X800" s="123"/>
      <c r="Y800" s="337"/>
      <c r="Z800" s="87"/>
      <c r="AA800" s="88" t="s">
        <v>3880</v>
      </c>
      <c r="AB800" s="88"/>
      <c r="AC800" s="88"/>
      <c r="AD800" s="90"/>
      <c r="AE800" s="90"/>
      <c r="AF800" s="136"/>
      <c r="AG800" s="338"/>
      <c r="AH800" s="338"/>
      <c r="AI800" s="339"/>
      <c r="AJ800" s="339"/>
      <c r="AK800" s="91"/>
      <c r="AL800" s="92"/>
      <c r="AM800" s="93"/>
      <c r="AN800" s="340"/>
      <c r="AO800" s="341"/>
      <c r="AP800" s="336"/>
      <c r="AQ800" s="342"/>
      <c r="AR800" s="343"/>
      <c r="AS800" s="342"/>
      <c r="AT800" s="94"/>
      <c r="AU800" s="341"/>
      <c r="AV800" s="136"/>
      <c r="AW800" s="339"/>
      <c r="AY800" s="30" t="s">
        <v>3880</v>
      </c>
      <c r="AZ800" s="31" t="e">
        <f t="shared" si="12"/>
        <v>#VALUE!</v>
      </c>
    </row>
    <row r="801" spans="1:52" ht="12.75" customHeight="1">
      <c r="A801">
        <v>798</v>
      </c>
      <c r="B801" s="29" t="s">
        <v>5504</v>
      </c>
      <c r="C801" s="134" t="s">
        <v>299</v>
      </c>
      <c r="D801" s="29" t="s">
        <v>3880</v>
      </c>
      <c r="E801" s="29" t="s">
        <v>3880</v>
      </c>
      <c r="F801" s="335"/>
      <c r="G801" s="335"/>
      <c r="H801" s="335"/>
      <c r="I801" s="335"/>
      <c r="J801" s="335"/>
      <c r="K801" s="335"/>
      <c r="L801" s="335"/>
      <c r="M801" s="82" t="s">
        <v>3880</v>
      </c>
      <c r="N801" s="57" t="s">
        <v>3880</v>
      </c>
      <c r="O801" s="30" t="s">
        <v>3880</v>
      </c>
      <c r="P801" s="29" t="s">
        <v>3880</v>
      </c>
      <c r="Q801" s="29"/>
      <c r="R801" s="134" t="s">
        <v>299</v>
      </c>
      <c r="S801" s="103" t="s">
        <v>5150</v>
      </c>
      <c r="T801" s="403">
        <v>-858.52</v>
      </c>
      <c r="U801" s="403">
        <v>-6191.25</v>
      </c>
      <c r="V801" s="123" t="s">
        <v>5151</v>
      </c>
      <c r="W801" s="336"/>
      <c r="X801" s="123"/>
      <c r="Y801" s="337"/>
      <c r="Z801" s="87"/>
      <c r="AA801" s="88" t="s">
        <v>3880</v>
      </c>
      <c r="AB801" s="88"/>
      <c r="AC801" s="88"/>
      <c r="AD801" s="90"/>
      <c r="AE801" s="90"/>
      <c r="AF801" s="136"/>
      <c r="AG801" s="338"/>
      <c r="AH801" s="338"/>
      <c r="AI801" s="339"/>
      <c r="AJ801" s="339"/>
      <c r="AK801" s="91"/>
      <c r="AL801" s="92"/>
      <c r="AM801" s="93"/>
      <c r="AN801" s="340"/>
      <c r="AO801" s="341"/>
      <c r="AP801" s="336"/>
      <c r="AQ801" s="342"/>
      <c r="AR801" s="343"/>
      <c r="AS801" s="342"/>
      <c r="AT801" s="94"/>
      <c r="AU801" s="341"/>
      <c r="AV801" s="136"/>
      <c r="AW801" s="339"/>
      <c r="AY801" s="30" t="s">
        <v>3880</v>
      </c>
      <c r="AZ801" s="31" t="e">
        <f t="shared" si="12"/>
        <v>#VALUE!</v>
      </c>
    </row>
    <row r="802" spans="1:52" ht="12.75" customHeight="1">
      <c r="A802">
        <v>799</v>
      </c>
      <c r="B802" s="29" t="s">
        <v>5504</v>
      </c>
      <c r="C802" s="134" t="s">
        <v>3654</v>
      </c>
      <c r="D802" s="29" t="s">
        <v>3880</v>
      </c>
      <c r="E802" s="29" t="s">
        <v>3880</v>
      </c>
      <c r="F802" s="335"/>
      <c r="G802" s="335"/>
      <c r="H802" s="335"/>
      <c r="I802" s="335"/>
      <c r="J802" s="335"/>
      <c r="K802" s="335"/>
      <c r="L802" s="335"/>
      <c r="M802" s="82" t="s">
        <v>3880</v>
      </c>
      <c r="N802" s="57" t="s">
        <v>3880</v>
      </c>
      <c r="O802" s="30" t="s">
        <v>3880</v>
      </c>
      <c r="P802" s="29" t="s">
        <v>3880</v>
      </c>
      <c r="Q802" s="29"/>
      <c r="R802" s="134" t="s">
        <v>3654</v>
      </c>
      <c r="S802" s="103" t="s">
        <v>5150</v>
      </c>
      <c r="T802" s="403">
        <v>3434.08</v>
      </c>
      <c r="U802" s="403">
        <v>-5695.95</v>
      </c>
      <c r="V802" s="123" t="s">
        <v>5151</v>
      </c>
      <c r="W802" s="336"/>
      <c r="X802" s="123"/>
      <c r="Y802" s="337"/>
      <c r="Z802" s="87"/>
      <c r="AA802" s="88" t="s">
        <v>3880</v>
      </c>
      <c r="AB802" s="88"/>
      <c r="AC802" s="88"/>
      <c r="AD802" s="90"/>
      <c r="AE802" s="90"/>
      <c r="AF802" s="136"/>
      <c r="AG802" s="338"/>
      <c r="AH802" s="338"/>
      <c r="AI802" s="339"/>
      <c r="AJ802" s="339"/>
      <c r="AK802" s="91"/>
      <c r="AL802" s="92"/>
      <c r="AM802" s="93"/>
      <c r="AN802" s="340"/>
      <c r="AO802" s="341"/>
      <c r="AP802" s="336"/>
      <c r="AQ802" s="342"/>
      <c r="AR802" s="343"/>
      <c r="AS802" s="342"/>
      <c r="AT802" s="94"/>
      <c r="AU802" s="341"/>
      <c r="AV802" s="136"/>
      <c r="AW802" s="339"/>
      <c r="AY802" s="30" t="s">
        <v>3880</v>
      </c>
      <c r="AZ802" s="31" t="e">
        <f t="shared" si="12"/>
        <v>#VALUE!</v>
      </c>
    </row>
    <row r="803" spans="1:52" ht="12.75" customHeight="1">
      <c r="A803">
        <v>800</v>
      </c>
      <c r="B803" s="29" t="s">
        <v>5504</v>
      </c>
      <c r="C803" s="134" t="s">
        <v>9</v>
      </c>
      <c r="D803" s="29" t="s">
        <v>3880</v>
      </c>
      <c r="E803" s="29" t="s">
        <v>3880</v>
      </c>
      <c r="F803" s="335"/>
      <c r="G803" s="335"/>
      <c r="H803" s="335"/>
      <c r="I803" s="335"/>
      <c r="J803" s="335"/>
      <c r="K803" s="335"/>
      <c r="L803" s="335"/>
      <c r="M803" s="82" t="s">
        <v>3880</v>
      </c>
      <c r="N803" s="57" t="s">
        <v>3880</v>
      </c>
      <c r="O803" s="30" t="s">
        <v>3880</v>
      </c>
      <c r="P803" s="29" t="s">
        <v>3880</v>
      </c>
      <c r="Q803" s="29"/>
      <c r="R803" s="134" t="s">
        <v>9</v>
      </c>
      <c r="S803" s="103" t="s">
        <v>5150</v>
      </c>
      <c r="T803" s="403">
        <v>1717.04</v>
      </c>
      <c r="U803" s="403">
        <v>-5695.95</v>
      </c>
      <c r="V803" s="123" t="s">
        <v>5151</v>
      </c>
      <c r="W803" s="336"/>
      <c r="X803" s="123"/>
      <c r="Y803" s="337"/>
      <c r="Z803" s="87"/>
      <c r="AA803" s="88" t="s">
        <v>3880</v>
      </c>
      <c r="AB803" s="88"/>
      <c r="AC803" s="88"/>
      <c r="AD803" s="90"/>
      <c r="AE803" s="90"/>
      <c r="AF803" s="136"/>
      <c r="AG803" s="338"/>
      <c r="AH803" s="338"/>
      <c r="AI803" s="339"/>
      <c r="AJ803" s="339"/>
      <c r="AK803" s="91"/>
      <c r="AL803" s="92"/>
      <c r="AM803" s="93"/>
      <c r="AN803" s="340"/>
      <c r="AO803" s="341"/>
      <c r="AP803" s="336"/>
      <c r="AQ803" s="342"/>
      <c r="AR803" s="343"/>
      <c r="AS803" s="342"/>
      <c r="AT803" s="94"/>
      <c r="AU803" s="341"/>
      <c r="AV803" s="136"/>
      <c r="AW803" s="339"/>
      <c r="AY803" s="30" t="s">
        <v>3880</v>
      </c>
      <c r="AZ803" s="31" t="e">
        <f t="shared" si="12"/>
        <v>#VALUE!</v>
      </c>
    </row>
    <row r="804" spans="1:52" ht="12.75" customHeight="1">
      <c r="A804">
        <v>801</v>
      </c>
      <c r="B804" s="29" t="s">
        <v>5504</v>
      </c>
      <c r="C804" s="134" t="s">
        <v>5167</v>
      </c>
      <c r="D804" s="29" t="s">
        <v>3880</v>
      </c>
      <c r="E804" s="29" t="s">
        <v>3880</v>
      </c>
      <c r="F804" s="335"/>
      <c r="G804" s="335"/>
      <c r="H804" s="335"/>
      <c r="I804" s="335"/>
      <c r="J804" s="335"/>
      <c r="K804" s="335"/>
      <c r="L804" s="335"/>
      <c r="M804" s="82" t="s">
        <v>3880</v>
      </c>
      <c r="N804" s="57" t="s">
        <v>3880</v>
      </c>
      <c r="O804" s="30" t="s">
        <v>3880</v>
      </c>
      <c r="P804" s="29" t="s">
        <v>3880</v>
      </c>
      <c r="Q804" s="29"/>
      <c r="R804" s="134" t="s">
        <v>5167</v>
      </c>
      <c r="S804" s="103" t="s">
        <v>5150</v>
      </c>
      <c r="T804" s="403">
        <v>-1717.04</v>
      </c>
      <c r="U804" s="403">
        <v>-5695.95</v>
      </c>
      <c r="V804" s="123" t="s">
        <v>5151</v>
      </c>
      <c r="W804" s="336"/>
      <c r="X804" s="123"/>
      <c r="Y804" s="337"/>
      <c r="Z804" s="87"/>
      <c r="AA804" s="88" t="s">
        <v>3880</v>
      </c>
      <c r="AB804" s="88"/>
      <c r="AC804" s="88"/>
      <c r="AD804" s="90"/>
      <c r="AE804" s="90"/>
      <c r="AF804" s="136"/>
      <c r="AG804" s="338"/>
      <c r="AH804" s="338"/>
      <c r="AI804" s="339"/>
      <c r="AJ804" s="339"/>
      <c r="AK804" s="91"/>
      <c r="AL804" s="92"/>
      <c r="AM804" s="93"/>
      <c r="AN804" s="340"/>
      <c r="AO804" s="341"/>
      <c r="AP804" s="336"/>
      <c r="AQ804" s="342"/>
      <c r="AR804" s="343"/>
      <c r="AS804" s="342"/>
      <c r="AT804" s="94"/>
      <c r="AU804" s="341"/>
      <c r="AV804" s="136"/>
      <c r="AW804" s="339"/>
      <c r="AY804" s="30" t="s">
        <v>3880</v>
      </c>
      <c r="AZ804" s="31" t="e">
        <f t="shared" si="12"/>
        <v>#VALUE!</v>
      </c>
    </row>
    <row r="805" spans="1:52" ht="12.75" customHeight="1">
      <c r="A805">
        <v>802</v>
      </c>
      <c r="B805" s="29" t="s">
        <v>5504</v>
      </c>
      <c r="C805" s="134" t="s">
        <v>3478</v>
      </c>
      <c r="D805" s="29" t="s">
        <v>3880</v>
      </c>
      <c r="E805" s="29" t="s">
        <v>3880</v>
      </c>
      <c r="F805" s="335"/>
      <c r="G805" s="335"/>
      <c r="H805" s="335"/>
      <c r="I805" s="335"/>
      <c r="J805" s="335"/>
      <c r="K805" s="335"/>
      <c r="L805" s="335"/>
      <c r="M805" s="82" t="s">
        <v>3880</v>
      </c>
      <c r="N805" s="57" t="s">
        <v>3880</v>
      </c>
      <c r="O805" s="30" t="s">
        <v>3880</v>
      </c>
      <c r="P805" s="29" t="s">
        <v>3880</v>
      </c>
      <c r="Q805" s="29"/>
      <c r="R805" s="134" t="s">
        <v>3478</v>
      </c>
      <c r="S805" s="103" t="s">
        <v>5150</v>
      </c>
      <c r="T805" s="403">
        <v>3600.45</v>
      </c>
      <c r="U805" s="403">
        <v>-5048.25</v>
      </c>
      <c r="V805" s="123" t="s">
        <v>5151</v>
      </c>
      <c r="W805" s="336"/>
      <c r="X805" s="123"/>
      <c r="Y805" s="337"/>
      <c r="Z805" s="87"/>
      <c r="AA805" s="88" t="s">
        <v>3880</v>
      </c>
      <c r="AB805" s="88"/>
      <c r="AC805" s="88"/>
      <c r="AD805" s="90"/>
      <c r="AE805" s="90"/>
      <c r="AF805" s="136"/>
      <c r="AG805" s="338"/>
      <c r="AH805" s="338"/>
      <c r="AI805" s="339"/>
      <c r="AJ805" s="339"/>
      <c r="AK805" s="91"/>
      <c r="AL805" s="92"/>
      <c r="AM805" s="93"/>
      <c r="AN805" s="340"/>
      <c r="AO805" s="341"/>
      <c r="AP805" s="336"/>
      <c r="AQ805" s="342"/>
      <c r="AR805" s="343"/>
      <c r="AS805" s="342"/>
      <c r="AT805" s="94"/>
      <c r="AU805" s="341"/>
      <c r="AV805" s="136"/>
      <c r="AW805" s="339"/>
      <c r="AY805" s="30" t="s">
        <v>3880</v>
      </c>
      <c r="AZ805" s="31" t="e">
        <f t="shared" si="12"/>
        <v>#VALUE!</v>
      </c>
    </row>
    <row r="806" spans="1:52" ht="12.75" customHeight="1">
      <c r="A806">
        <v>803</v>
      </c>
      <c r="B806" s="29" t="s">
        <v>5504</v>
      </c>
      <c r="C806" s="134" t="s">
        <v>5168</v>
      </c>
      <c r="D806" s="29" t="s">
        <v>3880</v>
      </c>
      <c r="E806" s="29" t="s">
        <v>3880</v>
      </c>
      <c r="F806" s="335"/>
      <c r="G806" s="335"/>
      <c r="H806" s="335"/>
      <c r="I806" s="335"/>
      <c r="J806" s="335"/>
      <c r="K806" s="335"/>
      <c r="L806" s="335"/>
      <c r="M806" s="82" t="s">
        <v>3880</v>
      </c>
      <c r="N806" s="57" t="s">
        <v>3880</v>
      </c>
      <c r="O806" s="30" t="s">
        <v>3880</v>
      </c>
      <c r="P806" s="29" t="s">
        <v>3880</v>
      </c>
      <c r="Q806" s="29"/>
      <c r="R806" s="134" t="s">
        <v>5168</v>
      </c>
      <c r="S806" s="103" t="s">
        <v>5150</v>
      </c>
      <c r="T806" s="403">
        <v>2800.35</v>
      </c>
      <c r="U806" s="403">
        <v>-5048.25</v>
      </c>
      <c r="V806" s="123" t="s">
        <v>5151</v>
      </c>
      <c r="W806" s="336"/>
      <c r="X806" s="123"/>
      <c r="Y806" s="337"/>
      <c r="Z806" s="87"/>
      <c r="AA806" s="88" t="s">
        <v>3880</v>
      </c>
      <c r="AB806" s="88"/>
      <c r="AC806" s="88"/>
      <c r="AD806" s="90"/>
      <c r="AE806" s="90"/>
      <c r="AF806" s="136"/>
      <c r="AG806" s="338"/>
      <c r="AH806" s="338"/>
      <c r="AI806" s="339"/>
      <c r="AJ806" s="339"/>
      <c r="AK806" s="91"/>
      <c r="AL806" s="92"/>
      <c r="AM806" s="93"/>
      <c r="AN806" s="340"/>
      <c r="AO806" s="341"/>
      <c r="AP806" s="336"/>
      <c r="AQ806" s="342"/>
      <c r="AR806" s="343"/>
      <c r="AS806" s="342"/>
      <c r="AT806" s="94"/>
      <c r="AU806" s="341"/>
      <c r="AV806" s="136"/>
      <c r="AW806" s="339"/>
      <c r="AY806" s="30" t="s">
        <v>3880</v>
      </c>
      <c r="AZ806" s="31" t="e">
        <f t="shared" si="12"/>
        <v>#VALUE!</v>
      </c>
    </row>
    <row r="807" spans="1:52" ht="12.75" customHeight="1">
      <c r="A807">
        <v>804</v>
      </c>
      <c r="B807" s="29" t="s">
        <v>5504</v>
      </c>
      <c r="C807" s="134" t="s">
        <v>5169</v>
      </c>
      <c r="D807" s="29" t="s">
        <v>3880</v>
      </c>
      <c r="E807" s="29" t="s">
        <v>3880</v>
      </c>
      <c r="F807" s="335"/>
      <c r="G807" s="335"/>
      <c r="H807" s="335"/>
      <c r="I807" s="335"/>
      <c r="J807" s="335"/>
      <c r="K807" s="335"/>
      <c r="L807" s="335"/>
      <c r="M807" s="82" t="s">
        <v>3880</v>
      </c>
      <c r="N807" s="57" t="s">
        <v>3880</v>
      </c>
      <c r="O807" s="30" t="s">
        <v>3880</v>
      </c>
      <c r="P807" s="29" t="s">
        <v>3880</v>
      </c>
      <c r="Q807" s="29"/>
      <c r="R807" s="134" t="s">
        <v>5169</v>
      </c>
      <c r="S807" s="103" t="s">
        <v>5150</v>
      </c>
      <c r="T807" s="403">
        <v>2000.25</v>
      </c>
      <c r="U807" s="403">
        <v>-5048.25</v>
      </c>
      <c r="V807" s="123" t="s">
        <v>5151</v>
      </c>
      <c r="W807" s="336"/>
      <c r="X807" s="123"/>
      <c r="Y807" s="337"/>
      <c r="Z807" s="87"/>
      <c r="AA807" s="88" t="s">
        <v>3880</v>
      </c>
      <c r="AB807" s="88"/>
      <c r="AC807" s="88"/>
      <c r="AD807" s="90"/>
      <c r="AE807" s="90"/>
      <c r="AF807" s="136"/>
      <c r="AG807" s="338"/>
      <c r="AH807" s="338"/>
      <c r="AI807" s="339"/>
      <c r="AJ807" s="339"/>
      <c r="AK807" s="91"/>
      <c r="AL807" s="92"/>
      <c r="AM807" s="93"/>
      <c r="AN807" s="340"/>
      <c r="AO807" s="341"/>
      <c r="AP807" s="336"/>
      <c r="AQ807" s="342"/>
      <c r="AR807" s="343"/>
      <c r="AS807" s="342"/>
      <c r="AT807" s="94"/>
      <c r="AU807" s="341"/>
      <c r="AV807" s="136"/>
      <c r="AW807" s="339"/>
      <c r="AY807" s="30" t="s">
        <v>3880</v>
      </c>
      <c r="AZ807" s="31" t="e">
        <f t="shared" si="12"/>
        <v>#VALUE!</v>
      </c>
    </row>
    <row r="808" spans="1:52" ht="12.75" customHeight="1">
      <c r="A808">
        <v>805</v>
      </c>
      <c r="B808" s="29" t="s">
        <v>5504</v>
      </c>
      <c r="C808" s="134" t="s">
        <v>5170</v>
      </c>
      <c r="D808" s="29" t="s">
        <v>3880</v>
      </c>
      <c r="E808" s="29" t="s">
        <v>3880</v>
      </c>
      <c r="F808" s="335"/>
      <c r="G808" s="335"/>
      <c r="H808" s="335"/>
      <c r="I808" s="335"/>
      <c r="J808" s="335"/>
      <c r="K808" s="335"/>
      <c r="L808" s="335"/>
      <c r="M808" s="82" t="s">
        <v>3880</v>
      </c>
      <c r="N808" s="57" t="s">
        <v>3880</v>
      </c>
      <c r="O808" s="30" t="s">
        <v>3880</v>
      </c>
      <c r="P808" s="29" t="s">
        <v>3880</v>
      </c>
      <c r="Q808" s="29"/>
      <c r="R808" s="134" t="s">
        <v>5170</v>
      </c>
      <c r="S808" s="103" t="s">
        <v>5150</v>
      </c>
      <c r="T808" s="403">
        <v>1200.1500000000001</v>
      </c>
      <c r="U808" s="403">
        <v>-5048.25</v>
      </c>
      <c r="V808" s="123" t="s">
        <v>5151</v>
      </c>
      <c r="W808" s="336"/>
      <c r="X808" s="123"/>
      <c r="Y808" s="337"/>
      <c r="Z808" s="87"/>
      <c r="AA808" s="88" t="s">
        <v>3880</v>
      </c>
      <c r="AB808" s="88"/>
      <c r="AC808" s="88"/>
      <c r="AD808" s="90"/>
      <c r="AE808" s="90"/>
      <c r="AF808" s="136"/>
      <c r="AG808" s="338"/>
      <c r="AH808" s="338"/>
      <c r="AI808" s="339"/>
      <c r="AJ808" s="339"/>
      <c r="AK808" s="91"/>
      <c r="AL808" s="92"/>
      <c r="AM808" s="93"/>
      <c r="AN808" s="340"/>
      <c r="AO808" s="341"/>
      <c r="AP808" s="336"/>
      <c r="AQ808" s="342"/>
      <c r="AR808" s="343"/>
      <c r="AS808" s="342"/>
      <c r="AT808" s="94"/>
      <c r="AU808" s="341"/>
      <c r="AV808" s="136"/>
      <c r="AW808" s="339"/>
      <c r="AY808" s="30" t="s">
        <v>3880</v>
      </c>
      <c r="AZ808" s="31" t="e">
        <f t="shared" si="12"/>
        <v>#VALUE!</v>
      </c>
    </row>
    <row r="809" spans="1:52" ht="12.75" customHeight="1">
      <c r="A809">
        <v>806</v>
      </c>
      <c r="B809" s="29" t="s">
        <v>5504</v>
      </c>
      <c r="C809" s="134" t="s">
        <v>5171</v>
      </c>
      <c r="D809" s="29" t="s">
        <v>3880</v>
      </c>
      <c r="E809" s="29" t="s">
        <v>3880</v>
      </c>
      <c r="F809" s="335"/>
      <c r="G809" s="335"/>
      <c r="H809" s="335"/>
      <c r="I809" s="335"/>
      <c r="J809" s="335"/>
      <c r="K809" s="335"/>
      <c r="L809" s="335"/>
      <c r="M809" s="82" t="s">
        <v>3880</v>
      </c>
      <c r="N809" s="57" t="s">
        <v>3880</v>
      </c>
      <c r="O809" s="30" t="s">
        <v>3880</v>
      </c>
      <c r="P809" s="29" t="s">
        <v>3880</v>
      </c>
      <c r="Q809" s="29"/>
      <c r="R809" s="134" t="s">
        <v>5171</v>
      </c>
      <c r="S809" s="103" t="s">
        <v>5150</v>
      </c>
      <c r="T809" s="403">
        <v>400.05</v>
      </c>
      <c r="U809" s="403">
        <v>-5048.25</v>
      </c>
      <c r="V809" s="123" t="s">
        <v>5151</v>
      </c>
      <c r="W809" s="336"/>
      <c r="X809" s="123"/>
      <c r="Y809" s="337"/>
      <c r="Z809" s="87"/>
      <c r="AA809" s="88" t="s">
        <v>3880</v>
      </c>
      <c r="AB809" s="88"/>
      <c r="AC809" s="88"/>
      <c r="AD809" s="90"/>
      <c r="AE809" s="90"/>
      <c r="AF809" s="136"/>
      <c r="AG809" s="338"/>
      <c r="AH809" s="338"/>
      <c r="AI809" s="339"/>
      <c r="AJ809" s="339"/>
      <c r="AK809" s="91"/>
      <c r="AL809" s="92"/>
      <c r="AM809" s="93"/>
      <c r="AN809" s="340"/>
      <c r="AO809" s="341"/>
      <c r="AP809" s="336"/>
      <c r="AQ809" s="342"/>
      <c r="AR809" s="343"/>
      <c r="AS809" s="342"/>
      <c r="AT809" s="94"/>
      <c r="AU809" s="341"/>
      <c r="AV809" s="136"/>
      <c r="AW809" s="339"/>
      <c r="AY809" s="30" t="s">
        <v>3880</v>
      </c>
      <c r="AZ809" s="31" t="e">
        <f t="shared" si="12"/>
        <v>#VALUE!</v>
      </c>
    </row>
    <row r="810" spans="1:52" ht="12.75" customHeight="1">
      <c r="A810">
        <v>807</v>
      </c>
      <c r="B810" s="29" t="s">
        <v>5504</v>
      </c>
      <c r="C810" s="134" t="s">
        <v>5</v>
      </c>
      <c r="D810" s="29" t="s">
        <v>3880</v>
      </c>
      <c r="E810" s="29" t="s">
        <v>3880</v>
      </c>
      <c r="F810" s="335"/>
      <c r="G810" s="335"/>
      <c r="H810" s="335"/>
      <c r="I810" s="335"/>
      <c r="J810" s="335"/>
      <c r="K810" s="335"/>
      <c r="L810" s="335"/>
      <c r="M810" s="82" t="s">
        <v>3880</v>
      </c>
      <c r="N810" s="57" t="s">
        <v>3880</v>
      </c>
      <c r="O810" s="30" t="s">
        <v>3880</v>
      </c>
      <c r="P810" s="29" t="s">
        <v>3880</v>
      </c>
      <c r="Q810" s="29"/>
      <c r="R810" s="134" t="s">
        <v>5</v>
      </c>
      <c r="S810" s="103" t="s">
        <v>5150</v>
      </c>
      <c r="T810" s="403">
        <v>-400.05</v>
      </c>
      <c r="U810" s="403">
        <v>-5048.25</v>
      </c>
      <c r="V810" s="123" t="s">
        <v>5151</v>
      </c>
      <c r="W810" s="336"/>
      <c r="X810" s="123"/>
      <c r="Y810" s="337"/>
      <c r="Z810" s="87"/>
      <c r="AA810" s="88" t="s">
        <v>3880</v>
      </c>
      <c r="AB810" s="88"/>
      <c r="AC810" s="88"/>
      <c r="AD810" s="90"/>
      <c r="AE810" s="90"/>
      <c r="AF810" s="136"/>
      <c r="AG810" s="338"/>
      <c r="AH810" s="338"/>
      <c r="AI810" s="339"/>
      <c r="AJ810" s="339"/>
      <c r="AK810" s="91"/>
      <c r="AL810" s="92"/>
      <c r="AM810" s="93"/>
      <c r="AN810" s="340"/>
      <c r="AO810" s="341"/>
      <c r="AP810" s="336"/>
      <c r="AQ810" s="342"/>
      <c r="AR810" s="343"/>
      <c r="AS810" s="342"/>
      <c r="AT810" s="94"/>
      <c r="AU810" s="341"/>
      <c r="AV810" s="136"/>
      <c r="AW810" s="339"/>
      <c r="AY810" s="30" t="s">
        <v>3880</v>
      </c>
      <c r="AZ810" s="31" t="e">
        <f t="shared" si="12"/>
        <v>#VALUE!</v>
      </c>
    </row>
    <row r="811" spans="1:52" ht="12.75" customHeight="1">
      <c r="A811">
        <v>808</v>
      </c>
      <c r="B811" s="29" t="s">
        <v>5504</v>
      </c>
      <c r="C811" s="134" t="s">
        <v>291</v>
      </c>
      <c r="D811" s="29" t="s">
        <v>3880</v>
      </c>
      <c r="E811" s="29" t="s">
        <v>3880</v>
      </c>
      <c r="F811" s="335"/>
      <c r="G811" s="335"/>
      <c r="H811" s="335"/>
      <c r="I811" s="335"/>
      <c r="J811" s="335"/>
      <c r="K811" s="335"/>
      <c r="L811" s="335"/>
      <c r="M811" s="82" t="s">
        <v>3880</v>
      </c>
      <c r="N811" s="57" t="s">
        <v>3880</v>
      </c>
      <c r="O811" s="30" t="s">
        <v>3880</v>
      </c>
      <c r="P811" s="29" t="s">
        <v>3880</v>
      </c>
      <c r="Q811" s="29"/>
      <c r="R811" s="134" t="s">
        <v>291</v>
      </c>
      <c r="S811" s="103" t="s">
        <v>5150</v>
      </c>
      <c r="T811" s="403">
        <v>-1200.1500000000001</v>
      </c>
      <c r="U811" s="403">
        <v>-5048.25</v>
      </c>
      <c r="V811" s="123" t="s">
        <v>5151</v>
      </c>
      <c r="W811" s="336"/>
      <c r="X811" s="123"/>
      <c r="Y811" s="337"/>
      <c r="Z811" s="87"/>
      <c r="AA811" s="88" t="s">
        <v>3880</v>
      </c>
      <c r="AB811" s="88"/>
      <c r="AC811" s="88"/>
      <c r="AD811" s="90"/>
      <c r="AE811" s="90"/>
      <c r="AF811" s="136"/>
      <c r="AG811" s="338"/>
      <c r="AH811" s="338"/>
      <c r="AI811" s="339"/>
      <c r="AJ811" s="339"/>
      <c r="AK811" s="91"/>
      <c r="AL811" s="92"/>
      <c r="AM811" s="93"/>
      <c r="AN811" s="340"/>
      <c r="AO811" s="341"/>
      <c r="AP811" s="336"/>
      <c r="AQ811" s="342"/>
      <c r="AR811" s="343"/>
      <c r="AS811" s="342"/>
      <c r="AT811" s="94"/>
      <c r="AU811" s="341"/>
      <c r="AV811" s="136"/>
      <c r="AW811" s="339"/>
      <c r="AY811" s="30" t="s">
        <v>3880</v>
      </c>
      <c r="AZ811" s="31" t="e">
        <f t="shared" si="12"/>
        <v>#VALUE!</v>
      </c>
    </row>
    <row r="812" spans="1:52" ht="12.75" customHeight="1">
      <c r="A812">
        <v>809</v>
      </c>
      <c r="B812" s="29" t="s">
        <v>5504</v>
      </c>
      <c r="C812" s="134" t="s">
        <v>253</v>
      </c>
      <c r="D812" s="29" t="s">
        <v>3880</v>
      </c>
      <c r="E812" s="29" t="s">
        <v>3880</v>
      </c>
      <c r="F812" s="335"/>
      <c r="G812" s="335"/>
      <c r="H812" s="335"/>
      <c r="I812" s="335"/>
      <c r="J812" s="335"/>
      <c r="K812" s="335"/>
      <c r="L812" s="335"/>
      <c r="M812" s="82" t="s">
        <v>3880</v>
      </c>
      <c r="N812" s="57" t="s">
        <v>3880</v>
      </c>
      <c r="O812" s="30" t="s">
        <v>3880</v>
      </c>
      <c r="P812" s="29" t="s">
        <v>3880</v>
      </c>
      <c r="Q812" s="29"/>
      <c r="R812" s="134" t="s">
        <v>253</v>
      </c>
      <c r="S812" s="103" t="s">
        <v>5150</v>
      </c>
      <c r="T812" s="403">
        <v>-2000.25</v>
      </c>
      <c r="U812" s="403">
        <v>-5048.25</v>
      </c>
      <c r="V812" s="123" t="s">
        <v>5151</v>
      </c>
      <c r="W812" s="336"/>
      <c r="X812" s="123"/>
      <c r="Y812" s="337"/>
      <c r="Z812" s="87"/>
      <c r="AA812" s="88" t="s">
        <v>3880</v>
      </c>
      <c r="AB812" s="88"/>
      <c r="AC812" s="88"/>
      <c r="AD812" s="90"/>
      <c r="AE812" s="90"/>
      <c r="AF812" s="136"/>
      <c r="AG812" s="338"/>
      <c r="AH812" s="338"/>
      <c r="AI812" s="339"/>
      <c r="AJ812" s="339"/>
      <c r="AK812" s="91"/>
      <c r="AL812" s="92"/>
      <c r="AM812" s="93"/>
      <c r="AN812" s="340"/>
      <c r="AO812" s="341"/>
      <c r="AP812" s="336"/>
      <c r="AQ812" s="342"/>
      <c r="AR812" s="343"/>
      <c r="AS812" s="342"/>
      <c r="AT812" s="94"/>
      <c r="AU812" s="341"/>
      <c r="AV812" s="136"/>
      <c r="AW812" s="339"/>
      <c r="AY812" s="30" t="s">
        <v>3880</v>
      </c>
      <c r="AZ812" s="31" t="e">
        <f t="shared" si="12"/>
        <v>#VALUE!</v>
      </c>
    </row>
    <row r="813" spans="1:52" ht="12.75" customHeight="1">
      <c r="A813">
        <v>810</v>
      </c>
      <c r="B813" s="29" t="s">
        <v>1916</v>
      </c>
      <c r="C813" s="104" t="s">
        <v>352</v>
      </c>
      <c r="D813" s="29" t="s">
        <v>3880</v>
      </c>
      <c r="E813" s="29" t="s">
        <v>3880</v>
      </c>
      <c r="F813" s="335" t="s">
        <v>3835</v>
      </c>
      <c r="G813" s="335"/>
      <c r="H813" s="335"/>
      <c r="I813" s="335"/>
      <c r="J813" s="335"/>
      <c r="K813" s="335"/>
      <c r="L813" s="335"/>
      <c r="M813" s="82" t="s">
        <v>3880</v>
      </c>
      <c r="N813" s="57"/>
      <c r="O813" s="30"/>
      <c r="P813" s="29"/>
      <c r="Q813" s="29"/>
      <c r="R813" s="104" t="s">
        <v>352</v>
      </c>
      <c r="S813" s="103" t="s">
        <v>5172</v>
      </c>
      <c r="T813" s="403">
        <v>0</v>
      </c>
      <c r="U813" s="403">
        <v>-5695.95</v>
      </c>
      <c r="V813" s="123" t="s">
        <v>1</v>
      </c>
      <c r="W813" s="336" t="s">
        <v>0</v>
      </c>
      <c r="X813" s="123"/>
      <c r="Y813" s="337"/>
      <c r="Z813" s="87"/>
      <c r="AA813" s="88" t="s">
        <v>3880</v>
      </c>
      <c r="AB813" s="88"/>
      <c r="AC813" s="88"/>
      <c r="AD813" s="90"/>
      <c r="AE813" s="90"/>
      <c r="AF813" s="136"/>
      <c r="AG813" s="338"/>
      <c r="AH813" s="338"/>
      <c r="AI813" s="339"/>
      <c r="AJ813" s="339"/>
      <c r="AK813" s="91"/>
      <c r="AL813" s="92"/>
      <c r="AM813" s="93"/>
      <c r="AN813" s="340"/>
      <c r="AO813" s="341"/>
      <c r="AP813" s="336"/>
      <c r="AQ813" s="342"/>
      <c r="AR813" s="343"/>
      <c r="AS813" s="342"/>
      <c r="AT813" s="94"/>
      <c r="AU813" s="341"/>
      <c r="AV813" s="136"/>
      <c r="AW813" s="339"/>
      <c r="AY813" s="30"/>
      <c r="AZ813" s="31">
        <f t="shared" si="12"/>
        <v>0</v>
      </c>
    </row>
    <row r="814" spans="1:52" ht="12.75" customHeight="1">
      <c r="A814">
        <v>811</v>
      </c>
      <c r="B814" s="29" t="s">
        <v>1917</v>
      </c>
      <c r="C814" s="104" t="s">
        <v>5173</v>
      </c>
      <c r="D814" s="29" t="s">
        <v>3880</v>
      </c>
      <c r="E814" s="29" t="s">
        <v>3880</v>
      </c>
      <c r="F814" s="335" t="s">
        <v>3836</v>
      </c>
      <c r="G814" s="335"/>
      <c r="H814" s="335"/>
      <c r="I814" s="335"/>
      <c r="J814" s="335"/>
      <c r="K814" s="335"/>
      <c r="L814" s="335"/>
      <c r="M814" s="82" t="s">
        <v>3880</v>
      </c>
      <c r="N814" s="57"/>
      <c r="O814" s="30"/>
      <c r="P814" s="29"/>
      <c r="Q814" s="29"/>
      <c r="R814" s="104" t="s">
        <v>5173</v>
      </c>
      <c r="S814" s="103" t="s">
        <v>5174</v>
      </c>
      <c r="T814" s="403">
        <v>400.05</v>
      </c>
      <c r="U814" s="403">
        <v>-247.65</v>
      </c>
      <c r="V814" s="123" t="s">
        <v>1</v>
      </c>
      <c r="W814" s="336" t="s">
        <v>0</v>
      </c>
      <c r="X814" s="123"/>
      <c r="Y814" s="337"/>
      <c r="Z814" s="87"/>
      <c r="AA814" s="88" t="s">
        <v>3880</v>
      </c>
      <c r="AB814" s="88"/>
      <c r="AC814" s="88"/>
      <c r="AD814" s="90"/>
      <c r="AE814" s="90"/>
      <c r="AF814" s="136"/>
      <c r="AG814" s="338"/>
      <c r="AH814" s="338"/>
      <c r="AI814" s="339"/>
      <c r="AJ814" s="339"/>
      <c r="AK814" s="91"/>
      <c r="AL814" s="92"/>
      <c r="AM814" s="93"/>
      <c r="AN814" s="340"/>
      <c r="AO814" s="341"/>
      <c r="AP814" s="336"/>
      <c r="AQ814" s="342"/>
      <c r="AR814" s="343"/>
      <c r="AS814" s="342"/>
      <c r="AT814" s="94"/>
      <c r="AU814" s="341"/>
      <c r="AV814" s="136"/>
      <c r="AW814" s="339"/>
      <c r="AY814" s="30"/>
      <c r="AZ814" s="31">
        <f t="shared" si="12"/>
        <v>0</v>
      </c>
    </row>
    <row r="815" spans="1:52" ht="12.75" customHeight="1">
      <c r="A815">
        <v>812</v>
      </c>
      <c r="B815" s="29" t="s">
        <v>2</v>
      </c>
      <c r="C815" s="134" t="s">
        <v>5175</v>
      </c>
      <c r="D815" s="29" t="s">
        <v>3880</v>
      </c>
      <c r="E815" s="29" t="s">
        <v>3880</v>
      </c>
      <c r="F815" s="335"/>
      <c r="G815" s="335"/>
      <c r="H815" s="335"/>
      <c r="I815" s="335"/>
      <c r="J815" s="335"/>
      <c r="K815" s="335"/>
      <c r="L815" s="335"/>
      <c r="M815" s="82" t="s">
        <v>3880</v>
      </c>
      <c r="N815" s="57" t="s">
        <v>3880</v>
      </c>
      <c r="O815" s="30" t="s">
        <v>3880</v>
      </c>
      <c r="P815" s="29" t="s">
        <v>3880</v>
      </c>
      <c r="Q815" s="29"/>
      <c r="R815" s="134" t="s">
        <v>5175</v>
      </c>
      <c r="S815" s="103" t="s">
        <v>3</v>
      </c>
      <c r="T815" s="403">
        <v>9000</v>
      </c>
      <c r="U815" s="403">
        <v>-13310</v>
      </c>
      <c r="V815" s="123" t="s">
        <v>2</v>
      </c>
      <c r="W815" s="336"/>
      <c r="X815" s="123"/>
      <c r="Y815" s="337"/>
      <c r="Z815" s="87"/>
      <c r="AA815" s="88" t="s">
        <v>3880</v>
      </c>
      <c r="AB815" s="88"/>
      <c r="AC815" s="88"/>
      <c r="AD815" s="90"/>
      <c r="AE815" s="90"/>
      <c r="AF815" s="136"/>
      <c r="AG815" s="338"/>
      <c r="AH815" s="338"/>
      <c r="AI815" s="339"/>
      <c r="AJ815" s="339"/>
      <c r="AK815" s="91"/>
      <c r="AL815" s="92"/>
      <c r="AM815" s="93"/>
      <c r="AN815" s="340"/>
      <c r="AO815" s="341"/>
      <c r="AP815" s="336"/>
      <c r="AQ815" s="342"/>
      <c r="AR815" s="343"/>
      <c r="AS815" s="342"/>
      <c r="AT815" s="94"/>
      <c r="AU815" s="341"/>
      <c r="AV815" s="136"/>
      <c r="AW815" s="339"/>
      <c r="AY815" s="30" t="s">
        <v>3880</v>
      </c>
      <c r="AZ815" s="31" t="e">
        <f t="shared" si="12"/>
        <v>#VALUE!</v>
      </c>
    </row>
    <row r="816" spans="1:52" ht="12.75" customHeight="1">
      <c r="A816">
        <v>813</v>
      </c>
      <c r="B816" s="29" t="s">
        <v>2</v>
      </c>
      <c r="C816" s="134" t="s">
        <v>5176</v>
      </c>
      <c r="D816" s="29" t="s">
        <v>3880</v>
      </c>
      <c r="E816" s="29" t="s">
        <v>3880</v>
      </c>
      <c r="F816" s="335"/>
      <c r="G816" s="335"/>
      <c r="H816" s="335"/>
      <c r="I816" s="335"/>
      <c r="J816" s="335"/>
      <c r="K816" s="335"/>
      <c r="L816" s="335"/>
      <c r="M816" s="82" t="s">
        <v>3880</v>
      </c>
      <c r="N816" s="57" t="s">
        <v>3880</v>
      </c>
      <c r="O816" s="30" t="s">
        <v>3880</v>
      </c>
      <c r="P816" s="29" t="s">
        <v>3880</v>
      </c>
      <c r="Q816" s="29"/>
      <c r="R816" s="134" t="s">
        <v>5176</v>
      </c>
      <c r="S816" s="104" t="s">
        <v>3</v>
      </c>
      <c r="T816" s="403">
        <v>7000</v>
      </c>
      <c r="U816" s="403">
        <v>-13310</v>
      </c>
      <c r="V816" s="123" t="s">
        <v>2</v>
      </c>
      <c r="W816" s="336"/>
      <c r="X816" s="123"/>
      <c r="Y816" s="337"/>
      <c r="Z816" s="87"/>
      <c r="AA816" s="88" t="s">
        <v>3880</v>
      </c>
      <c r="AB816" s="88"/>
      <c r="AC816" s="88"/>
      <c r="AD816" s="90"/>
      <c r="AE816" s="90"/>
      <c r="AF816" s="136"/>
      <c r="AG816" s="338"/>
      <c r="AH816" s="338"/>
      <c r="AI816" s="339"/>
      <c r="AJ816" s="339"/>
      <c r="AK816" s="91"/>
      <c r="AL816" s="92"/>
      <c r="AM816" s="93"/>
      <c r="AN816" s="340"/>
      <c r="AO816" s="341"/>
      <c r="AP816" s="336"/>
      <c r="AQ816" s="342"/>
      <c r="AR816" s="343"/>
      <c r="AS816" s="342"/>
      <c r="AT816" s="94"/>
      <c r="AU816" s="341"/>
      <c r="AV816" s="136"/>
      <c r="AW816" s="339"/>
      <c r="AY816" s="30" t="s">
        <v>3880</v>
      </c>
      <c r="AZ816" s="31" t="e">
        <f t="shared" si="12"/>
        <v>#VALUE!</v>
      </c>
    </row>
    <row r="817" spans="1:52" ht="12.75" customHeight="1">
      <c r="A817">
        <v>814</v>
      </c>
      <c r="B817" s="29" t="s">
        <v>2</v>
      </c>
      <c r="C817" s="134" t="s">
        <v>251</v>
      </c>
      <c r="D817" s="29" t="s">
        <v>3880</v>
      </c>
      <c r="E817" s="29" t="s">
        <v>3880</v>
      </c>
      <c r="F817" s="335"/>
      <c r="G817" s="335"/>
      <c r="H817" s="335"/>
      <c r="I817" s="335"/>
      <c r="J817" s="335"/>
      <c r="K817" s="335"/>
      <c r="L817" s="335"/>
      <c r="M817" s="82" t="s">
        <v>3880</v>
      </c>
      <c r="N817" s="57" t="s">
        <v>3880</v>
      </c>
      <c r="O817" s="30" t="s">
        <v>3880</v>
      </c>
      <c r="P817" s="29" t="s">
        <v>3880</v>
      </c>
      <c r="Q817" s="29"/>
      <c r="R817" s="134" t="s">
        <v>251</v>
      </c>
      <c r="S817" s="104" t="s">
        <v>3</v>
      </c>
      <c r="T817" s="403">
        <v>3000</v>
      </c>
      <c r="U817" s="403">
        <v>-13310</v>
      </c>
      <c r="V817" s="123" t="s">
        <v>2</v>
      </c>
      <c r="W817" s="336"/>
      <c r="X817" s="123"/>
      <c r="Y817" s="337"/>
      <c r="Z817" s="87"/>
      <c r="AA817" s="88" t="s">
        <v>3880</v>
      </c>
      <c r="AB817" s="88"/>
      <c r="AC817" s="88"/>
      <c r="AD817" s="90"/>
      <c r="AE817" s="90"/>
      <c r="AF817" s="136"/>
      <c r="AG817" s="338"/>
      <c r="AH817" s="338"/>
      <c r="AI817" s="339"/>
      <c r="AJ817" s="339"/>
      <c r="AK817" s="91"/>
      <c r="AL817" s="92"/>
      <c r="AM817" s="93"/>
      <c r="AN817" s="340"/>
      <c r="AO817" s="341"/>
      <c r="AP817" s="336"/>
      <c r="AQ817" s="342"/>
      <c r="AR817" s="343"/>
      <c r="AS817" s="342"/>
      <c r="AT817" s="94"/>
      <c r="AU817" s="341"/>
      <c r="AV817" s="136"/>
      <c r="AW817" s="339"/>
      <c r="AY817" s="30" t="s">
        <v>3880</v>
      </c>
      <c r="AZ817" s="31" t="e">
        <f t="shared" si="12"/>
        <v>#VALUE!</v>
      </c>
    </row>
    <row r="818" spans="1:52" ht="12.75" customHeight="1">
      <c r="A818">
        <v>815</v>
      </c>
      <c r="B818" s="29" t="s">
        <v>2</v>
      </c>
      <c r="C818" s="134" t="s">
        <v>235</v>
      </c>
      <c r="D818" s="29" t="s">
        <v>3880</v>
      </c>
      <c r="E818" s="29" t="s">
        <v>3880</v>
      </c>
      <c r="F818" s="335"/>
      <c r="G818" s="335"/>
      <c r="H818" s="335"/>
      <c r="I818" s="335"/>
      <c r="J818" s="335"/>
      <c r="K818" s="335"/>
      <c r="L818" s="335"/>
      <c r="M818" s="82" t="s">
        <v>3880</v>
      </c>
      <c r="N818" s="57" t="s">
        <v>3880</v>
      </c>
      <c r="O818" s="30" t="s">
        <v>3880</v>
      </c>
      <c r="P818" s="29" t="s">
        <v>3880</v>
      </c>
      <c r="Q818" s="29"/>
      <c r="R818" s="134" t="s">
        <v>235</v>
      </c>
      <c r="S818" s="104" t="s">
        <v>3</v>
      </c>
      <c r="T818" s="403">
        <v>1000</v>
      </c>
      <c r="U818" s="403">
        <v>-13310</v>
      </c>
      <c r="V818" s="123" t="s">
        <v>2</v>
      </c>
      <c r="W818" s="336"/>
      <c r="X818" s="123"/>
      <c r="Y818" s="337"/>
      <c r="Z818" s="87"/>
      <c r="AA818" s="88" t="s">
        <v>3880</v>
      </c>
      <c r="AB818" s="88"/>
      <c r="AC818" s="88"/>
      <c r="AD818" s="90"/>
      <c r="AE818" s="90"/>
      <c r="AF818" s="136"/>
      <c r="AG818" s="338"/>
      <c r="AH818" s="338"/>
      <c r="AI818" s="339"/>
      <c r="AJ818" s="339"/>
      <c r="AK818" s="91"/>
      <c r="AL818" s="92"/>
      <c r="AM818" s="93"/>
      <c r="AN818" s="340"/>
      <c r="AO818" s="341"/>
      <c r="AP818" s="336"/>
      <c r="AQ818" s="342"/>
      <c r="AR818" s="343"/>
      <c r="AS818" s="342"/>
      <c r="AT818" s="94"/>
      <c r="AU818" s="341"/>
      <c r="AV818" s="136"/>
      <c r="AW818" s="339"/>
      <c r="AY818" s="30" t="s">
        <v>3880</v>
      </c>
      <c r="AZ818" s="31" t="e">
        <f t="shared" si="12"/>
        <v>#VALUE!</v>
      </c>
    </row>
    <row r="819" spans="1:52" ht="12.75" customHeight="1">
      <c r="A819">
        <v>816</v>
      </c>
      <c r="B819" s="29" t="s">
        <v>2</v>
      </c>
      <c r="C819" s="134" t="s">
        <v>5177</v>
      </c>
      <c r="D819" s="29" t="s">
        <v>3880</v>
      </c>
      <c r="E819" s="29" t="s">
        <v>3880</v>
      </c>
      <c r="F819" s="335"/>
      <c r="G819" s="335"/>
      <c r="H819" s="335"/>
      <c r="I819" s="335"/>
      <c r="J819" s="335"/>
      <c r="K819" s="335"/>
      <c r="L819" s="335"/>
      <c r="M819" s="82" t="s">
        <v>3880</v>
      </c>
      <c r="N819" s="57" t="s">
        <v>3880</v>
      </c>
      <c r="O819" s="30" t="s">
        <v>3880</v>
      </c>
      <c r="P819" s="29" t="s">
        <v>3880</v>
      </c>
      <c r="Q819" s="29"/>
      <c r="R819" s="134" t="s">
        <v>5177</v>
      </c>
      <c r="S819" s="104" t="s">
        <v>3</v>
      </c>
      <c r="T819" s="403">
        <v>0</v>
      </c>
      <c r="U819" s="403">
        <v>-13310</v>
      </c>
      <c r="V819" s="123" t="s">
        <v>2</v>
      </c>
      <c r="W819" s="336"/>
      <c r="X819" s="123"/>
      <c r="Y819" s="337"/>
      <c r="Z819" s="87"/>
      <c r="AA819" s="88" t="s">
        <v>3880</v>
      </c>
      <c r="AB819" s="88"/>
      <c r="AC819" s="88"/>
      <c r="AD819" s="90"/>
      <c r="AE819" s="90"/>
      <c r="AF819" s="136"/>
      <c r="AG819" s="338"/>
      <c r="AH819" s="338"/>
      <c r="AI819" s="339"/>
      <c r="AJ819" s="339"/>
      <c r="AK819" s="91"/>
      <c r="AL819" s="92"/>
      <c r="AM819" s="93"/>
      <c r="AN819" s="340"/>
      <c r="AO819" s="341"/>
      <c r="AP819" s="336"/>
      <c r="AQ819" s="342"/>
      <c r="AR819" s="343"/>
      <c r="AS819" s="342"/>
      <c r="AT819" s="94"/>
      <c r="AU819" s="341"/>
      <c r="AV819" s="136"/>
      <c r="AW819" s="339"/>
      <c r="AY819" s="30" t="s">
        <v>3880</v>
      </c>
      <c r="AZ819" s="31" t="e">
        <f t="shared" si="12"/>
        <v>#VALUE!</v>
      </c>
    </row>
    <row r="820" spans="1:52" ht="12.75" customHeight="1">
      <c r="A820">
        <v>817</v>
      </c>
      <c r="B820" s="29" t="s">
        <v>2</v>
      </c>
      <c r="C820" s="134" t="s">
        <v>5178</v>
      </c>
      <c r="D820" s="29" t="s">
        <v>3880</v>
      </c>
      <c r="E820" s="29" t="s">
        <v>3880</v>
      </c>
      <c r="F820" s="335"/>
      <c r="G820" s="335"/>
      <c r="H820" s="335"/>
      <c r="I820" s="335"/>
      <c r="J820" s="335"/>
      <c r="K820" s="335"/>
      <c r="L820" s="335"/>
      <c r="M820" s="82" t="s">
        <v>3880</v>
      </c>
      <c r="N820" s="57" t="s">
        <v>3880</v>
      </c>
      <c r="O820" s="30" t="s">
        <v>3880</v>
      </c>
      <c r="P820" s="29" t="s">
        <v>3880</v>
      </c>
      <c r="Q820" s="29"/>
      <c r="R820" s="134" t="s">
        <v>5178</v>
      </c>
      <c r="S820" s="104" t="s">
        <v>3</v>
      </c>
      <c r="T820" s="403">
        <v>-2000</v>
      </c>
      <c r="U820" s="403">
        <v>-13310</v>
      </c>
      <c r="V820" s="123" t="s">
        <v>2</v>
      </c>
      <c r="W820" s="336"/>
      <c r="X820" s="123"/>
      <c r="Y820" s="337"/>
      <c r="Z820" s="87"/>
      <c r="AA820" s="88" t="s">
        <v>3880</v>
      </c>
      <c r="AB820" s="88"/>
      <c r="AC820" s="88"/>
      <c r="AD820" s="90"/>
      <c r="AE820" s="90"/>
      <c r="AF820" s="136"/>
      <c r="AG820" s="338"/>
      <c r="AH820" s="338"/>
      <c r="AI820" s="339"/>
      <c r="AJ820" s="339"/>
      <c r="AK820" s="91"/>
      <c r="AL820" s="92"/>
      <c r="AM820" s="93"/>
      <c r="AN820" s="340"/>
      <c r="AO820" s="341"/>
      <c r="AP820" s="336"/>
      <c r="AQ820" s="342"/>
      <c r="AR820" s="343"/>
      <c r="AS820" s="342"/>
      <c r="AT820" s="94"/>
      <c r="AU820" s="341"/>
      <c r="AV820" s="136"/>
      <c r="AW820" s="339"/>
      <c r="AY820" s="30" t="s">
        <v>3880</v>
      </c>
      <c r="AZ820" s="31" t="e">
        <f t="shared" si="12"/>
        <v>#VALUE!</v>
      </c>
    </row>
    <row r="821" spans="1:52" ht="12.75" customHeight="1">
      <c r="A821">
        <v>818</v>
      </c>
      <c r="B821" s="29" t="s">
        <v>2</v>
      </c>
      <c r="C821" s="134" t="s">
        <v>3700</v>
      </c>
      <c r="D821" s="29" t="s">
        <v>3880</v>
      </c>
      <c r="E821" s="29" t="s">
        <v>3880</v>
      </c>
      <c r="F821" s="335"/>
      <c r="G821" s="335"/>
      <c r="H821" s="335"/>
      <c r="I821" s="335"/>
      <c r="J821" s="335"/>
      <c r="K821" s="335"/>
      <c r="L821" s="335"/>
      <c r="M821" s="82" t="s">
        <v>3880</v>
      </c>
      <c r="N821" s="57" t="s">
        <v>3880</v>
      </c>
      <c r="O821" s="30" t="s">
        <v>3880</v>
      </c>
      <c r="P821" s="29" t="s">
        <v>3880</v>
      </c>
      <c r="Q821" s="29"/>
      <c r="R821" s="134" t="s">
        <v>3700</v>
      </c>
      <c r="S821" s="103" t="s">
        <v>3</v>
      </c>
      <c r="T821" s="403">
        <v>5200.6499999999996</v>
      </c>
      <c r="U821" s="403">
        <v>-4248.1499999999996</v>
      </c>
      <c r="V821" s="123" t="s">
        <v>2</v>
      </c>
      <c r="W821" s="336"/>
      <c r="X821" s="123"/>
      <c r="Y821" s="337"/>
      <c r="Z821" s="87"/>
      <c r="AA821" s="88" t="s">
        <v>3880</v>
      </c>
      <c r="AB821" s="88"/>
      <c r="AC821" s="88"/>
      <c r="AD821" s="90"/>
      <c r="AE821" s="90"/>
      <c r="AF821" s="136"/>
      <c r="AG821" s="338"/>
      <c r="AH821" s="338"/>
      <c r="AI821" s="339"/>
      <c r="AJ821" s="339"/>
      <c r="AK821" s="91"/>
      <c r="AL821" s="92"/>
      <c r="AM821" s="93"/>
      <c r="AN821" s="340"/>
      <c r="AO821" s="341"/>
      <c r="AP821" s="336"/>
      <c r="AQ821" s="342"/>
      <c r="AR821" s="343"/>
      <c r="AS821" s="342"/>
      <c r="AT821" s="94"/>
      <c r="AU821" s="341"/>
      <c r="AV821" s="136"/>
      <c r="AW821" s="339"/>
      <c r="AY821" s="30" t="s">
        <v>3880</v>
      </c>
      <c r="AZ821" s="31" t="e">
        <f t="shared" si="12"/>
        <v>#VALUE!</v>
      </c>
    </row>
    <row r="822" spans="1:52" ht="12.75" customHeight="1">
      <c r="A822">
        <v>819</v>
      </c>
      <c r="B822" s="29" t="s">
        <v>2</v>
      </c>
      <c r="C822" s="134" t="s">
        <v>5179</v>
      </c>
      <c r="D822" s="29" t="s">
        <v>3880</v>
      </c>
      <c r="E822" s="29" t="s">
        <v>3880</v>
      </c>
      <c r="F822" s="335"/>
      <c r="G822" s="335"/>
      <c r="H822" s="335"/>
      <c r="I822" s="335"/>
      <c r="J822" s="335"/>
      <c r="K822" s="335"/>
      <c r="L822" s="335"/>
      <c r="M822" s="82" t="s">
        <v>3880</v>
      </c>
      <c r="N822" s="57" t="s">
        <v>3880</v>
      </c>
      <c r="O822" s="30" t="s">
        <v>3880</v>
      </c>
      <c r="P822" s="29" t="s">
        <v>3880</v>
      </c>
      <c r="Q822" s="29"/>
      <c r="R822" s="134" t="s">
        <v>5179</v>
      </c>
      <c r="S822" s="103" t="s">
        <v>3</v>
      </c>
      <c r="T822" s="403">
        <v>4400.55</v>
      </c>
      <c r="U822" s="403">
        <v>-4248.1499999999996</v>
      </c>
      <c r="V822" s="123" t="s">
        <v>2</v>
      </c>
      <c r="W822" s="336"/>
      <c r="X822" s="123"/>
      <c r="Y822" s="337"/>
      <c r="Z822" s="87"/>
      <c r="AA822" s="88" t="s">
        <v>3880</v>
      </c>
      <c r="AB822" s="88"/>
      <c r="AC822" s="88"/>
      <c r="AD822" s="90"/>
      <c r="AE822" s="90"/>
      <c r="AF822" s="136"/>
      <c r="AG822" s="338"/>
      <c r="AH822" s="338"/>
      <c r="AI822" s="339"/>
      <c r="AJ822" s="339"/>
      <c r="AK822" s="91"/>
      <c r="AL822" s="92"/>
      <c r="AM822" s="93"/>
      <c r="AN822" s="340"/>
      <c r="AO822" s="341"/>
      <c r="AP822" s="336"/>
      <c r="AQ822" s="342"/>
      <c r="AR822" s="343"/>
      <c r="AS822" s="342"/>
      <c r="AT822" s="94"/>
      <c r="AU822" s="341"/>
      <c r="AV822" s="136"/>
      <c r="AW822" s="339"/>
      <c r="AY822" s="30" t="s">
        <v>3880</v>
      </c>
      <c r="AZ822" s="31" t="e">
        <f t="shared" si="12"/>
        <v>#VALUE!</v>
      </c>
    </row>
    <row r="823" spans="1:52" ht="12.75" customHeight="1">
      <c r="A823">
        <v>820</v>
      </c>
      <c r="B823" s="29" t="s">
        <v>2</v>
      </c>
      <c r="C823" s="134" t="s">
        <v>5180</v>
      </c>
      <c r="D823" s="29" t="s">
        <v>3880</v>
      </c>
      <c r="E823" s="29" t="s">
        <v>3880</v>
      </c>
      <c r="F823" s="335"/>
      <c r="G823" s="335"/>
      <c r="H823" s="335"/>
      <c r="I823" s="335"/>
      <c r="J823" s="335"/>
      <c r="K823" s="335"/>
      <c r="L823" s="335"/>
      <c r="M823" s="82" t="s">
        <v>3880</v>
      </c>
      <c r="N823" s="57" t="s">
        <v>3880</v>
      </c>
      <c r="O823" s="30" t="s">
        <v>3880</v>
      </c>
      <c r="P823" s="29" t="s">
        <v>3880</v>
      </c>
      <c r="Q823" s="29"/>
      <c r="R823" s="134" t="s">
        <v>5180</v>
      </c>
      <c r="S823" s="103" t="s">
        <v>3</v>
      </c>
      <c r="T823" s="403">
        <v>-2800.35</v>
      </c>
      <c r="U823" s="403">
        <v>-4248.1499999999996</v>
      </c>
      <c r="V823" s="123" t="s">
        <v>2</v>
      </c>
      <c r="W823" s="336"/>
      <c r="X823" s="123"/>
      <c r="Y823" s="337"/>
      <c r="Z823" s="87"/>
      <c r="AA823" s="88" t="s">
        <v>3880</v>
      </c>
      <c r="AB823" s="88"/>
      <c r="AC823" s="88"/>
      <c r="AD823" s="90"/>
      <c r="AE823" s="90"/>
      <c r="AF823" s="136"/>
      <c r="AG823" s="338"/>
      <c r="AH823" s="338"/>
      <c r="AI823" s="339"/>
      <c r="AJ823" s="339"/>
      <c r="AK823" s="91"/>
      <c r="AL823" s="92"/>
      <c r="AM823" s="93"/>
      <c r="AN823" s="340"/>
      <c r="AO823" s="341"/>
      <c r="AP823" s="336"/>
      <c r="AQ823" s="342"/>
      <c r="AR823" s="343"/>
      <c r="AS823" s="342"/>
      <c r="AT823" s="94"/>
      <c r="AU823" s="341"/>
      <c r="AV823" s="136"/>
      <c r="AW823" s="339"/>
      <c r="AY823" s="30" t="s">
        <v>3880</v>
      </c>
      <c r="AZ823" s="31" t="e">
        <f t="shared" si="12"/>
        <v>#VALUE!</v>
      </c>
    </row>
    <row r="824" spans="1:52" ht="12.75" customHeight="1">
      <c r="A824">
        <v>821</v>
      </c>
      <c r="B824" s="29" t="s">
        <v>2</v>
      </c>
      <c r="C824" s="134" t="s">
        <v>3659</v>
      </c>
      <c r="D824" s="29" t="s">
        <v>3880</v>
      </c>
      <c r="E824" s="29" t="s">
        <v>3880</v>
      </c>
      <c r="F824" s="335"/>
      <c r="G824" s="335"/>
      <c r="H824" s="335"/>
      <c r="I824" s="335"/>
      <c r="J824" s="335"/>
      <c r="K824" s="335"/>
      <c r="L824" s="335"/>
      <c r="M824" s="82" t="s">
        <v>3880</v>
      </c>
      <c r="N824" s="57" t="s">
        <v>3880</v>
      </c>
      <c r="O824" s="30" t="s">
        <v>3880</v>
      </c>
      <c r="P824" s="29" t="s">
        <v>3880</v>
      </c>
      <c r="Q824" s="29"/>
      <c r="R824" s="134" t="s">
        <v>3659</v>
      </c>
      <c r="S824" s="103" t="s">
        <v>3</v>
      </c>
      <c r="T824" s="403">
        <v>-5200.6499999999996</v>
      </c>
      <c r="U824" s="403">
        <v>-4248.1499999999996</v>
      </c>
      <c r="V824" s="123" t="s">
        <v>2</v>
      </c>
      <c r="W824" s="336"/>
      <c r="X824" s="123"/>
      <c r="Y824" s="337"/>
      <c r="Z824" s="87"/>
      <c r="AA824" s="88" t="s">
        <v>3880</v>
      </c>
      <c r="AB824" s="88"/>
      <c r="AC824" s="88"/>
      <c r="AD824" s="90"/>
      <c r="AE824" s="90"/>
      <c r="AF824" s="136"/>
      <c r="AG824" s="338"/>
      <c r="AH824" s="338"/>
      <c r="AI824" s="339"/>
      <c r="AJ824" s="339"/>
      <c r="AK824" s="91"/>
      <c r="AL824" s="92"/>
      <c r="AM824" s="93"/>
      <c r="AN824" s="340"/>
      <c r="AO824" s="341"/>
      <c r="AP824" s="336"/>
      <c r="AQ824" s="342"/>
      <c r="AR824" s="343"/>
      <c r="AS824" s="342"/>
      <c r="AT824" s="94"/>
      <c r="AU824" s="341"/>
      <c r="AV824" s="136"/>
      <c r="AW824" s="339"/>
      <c r="AY824" s="30" t="s">
        <v>3880</v>
      </c>
      <c r="AZ824" s="31" t="e">
        <f t="shared" si="12"/>
        <v>#VALUE!</v>
      </c>
    </row>
    <row r="825" spans="1:52" ht="12.75" customHeight="1">
      <c r="A825">
        <v>822</v>
      </c>
      <c r="B825" s="29" t="s">
        <v>2</v>
      </c>
      <c r="C825" s="134" t="s">
        <v>3660</v>
      </c>
      <c r="D825" s="29" t="s">
        <v>3880</v>
      </c>
      <c r="E825" s="29" t="s">
        <v>3880</v>
      </c>
      <c r="F825" s="335"/>
      <c r="G825" s="335"/>
      <c r="H825" s="335"/>
      <c r="I825" s="335"/>
      <c r="J825" s="335"/>
      <c r="K825" s="335"/>
      <c r="L825" s="335"/>
      <c r="M825" s="82" t="s">
        <v>3880</v>
      </c>
      <c r="N825" s="57" t="s">
        <v>3880</v>
      </c>
      <c r="O825" s="30" t="s">
        <v>3880</v>
      </c>
      <c r="P825" s="29" t="s">
        <v>3880</v>
      </c>
      <c r="Q825" s="29"/>
      <c r="R825" s="134" t="s">
        <v>3660</v>
      </c>
      <c r="S825" s="103" t="s">
        <v>3</v>
      </c>
      <c r="T825" s="403">
        <v>-6009.64</v>
      </c>
      <c r="U825" s="403">
        <v>-4210.05</v>
      </c>
      <c r="V825" s="123" t="s">
        <v>2</v>
      </c>
      <c r="W825" s="336"/>
      <c r="X825" s="123"/>
      <c r="Y825" s="337"/>
      <c r="Z825" s="87"/>
      <c r="AA825" s="88" t="s">
        <v>3880</v>
      </c>
      <c r="AB825" s="88"/>
      <c r="AC825" s="88"/>
      <c r="AD825" s="90"/>
      <c r="AE825" s="90"/>
      <c r="AF825" s="136"/>
      <c r="AG825" s="338"/>
      <c r="AH825" s="338"/>
      <c r="AI825" s="339"/>
      <c r="AJ825" s="339"/>
      <c r="AK825" s="91"/>
      <c r="AL825" s="92"/>
      <c r="AM825" s="93"/>
      <c r="AN825" s="340"/>
      <c r="AO825" s="341"/>
      <c r="AP825" s="336"/>
      <c r="AQ825" s="342"/>
      <c r="AR825" s="343"/>
      <c r="AS825" s="342"/>
      <c r="AT825" s="94"/>
      <c r="AU825" s="341"/>
      <c r="AV825" s="136"/>
      <c r="AW825" s="339"/>
      <c r="AY825" s="30" t="s">
        <v>3880</v>
      </c>
      <c r="AZ825" s="31" t="e">
        <f t="shared" si="12"/>
        <v>#VALUE!</v>
      </c>
    </row>
    <row r="826" spans="1:52" ht="12.75" customHeight="1">
      <c r="A826">
        <v>823</v>
      </c>
      <c r="B826" s="29" t="s">
        <v>2</v>
      </c>
      <c r="C826" s="134" t="s">
        <v>287</v>
      </c>
      <c r="D826" s="29" t="s">
        <v>3880</v>
      </c>
      <c r="E826" s="29" t="s">
        <v>3880</v>
      </c>
      <c r="F826" s="335"/>
      <c r="G826" s="335"/>
      <c r="H826" s="335"/>
      <c r="I826" s="335"/>
      <c r="J826" s="335"/>
      <c r="K826" s="335"/>
      <c r="L826" s="335"/>
      <c r="M826" s="82" t="s">
        <v>3880</v>
      </c>
      <c r="N826" s="57" t="s">
        <v>3880</v>
      </c>
      <c r="O826" s="30" t="s">
        <v>3880</v>
      </c>
      <c r="P826" s="29" t="s">
        <v>3880</v>
      </c>
      <c r="Q826" s="29"/>
      <c r="R826" s="134" t="s">
        <v>287</v>
      </c>
      <c r="S826" s="103" t="s">
        <v>3</v>
      </c>
      <c r="T826" s="403">
        <v>14650</v>
      </c>
      <c r="U826" s="403">
        <v>-4000</v>
      </c>
      <c r="V826" s="123" t="s">
        <v>2</v>
      </c>
      <c r="W826" s="336"/>
      <c r="X826" s="123"/>
      <c r="Y826" s="337"/>
      <c r="Z826" s="87"/>
      <c r="AA826" s="88" t="s">
        <v>3880</v>
      </c>
      <c r="AB826" s="88"/>
      <c r="AC826" s="88"/>
      <c r="AD826" s="90"/>
      <c r="AE826" s="90"/>
      <c r="AF826" s="136"/>
      <c r="AG826" s="338"/>
      <c r="AH826" s="338"/>
      <c r="AI826" s="339"/>
      <c r="AJ826" s="339"/>
      <c r="AK826" s="91"/>
      <c r="AL826" s="92"/>
      <c r="AM826" s="93"/>
      <c r="AN826" s="340"/>
      <c r="AO826" s="341"/>
      <c r="AP826" s="336"/>
      <c r="AQ826" s="342"/>
      <c r="AR826" s="343"/>
      <c r="AS826" s="342"/>
      <c r="AT826" s="94"/>
      <c r="AU826" s="341"/>
      <c r="AV826" s="136"/>
      <c r="AW826" s="339"/>
      <c r="AY826" s="30" t="s">
        <v>3880</v>
      </c>
      <c r="AZ826" s="31" t="e">
        <f t="shared" si="12"/>
        <v>#VALUE!</v>
      </c>
    </row>
    <row r="827" spans="1:52" ht="12.75" customHeight="1">
      <c r="A827">
        <v>824</v>
      </c>
      <c r="B827" s="29" t="s">
        <v>2</v>
      </c>
      <c r="C827" s="134" t="s">
        <v>5181</v>
      </c>
      <c r="D827" s="29" t="s">
        <v>3880</v>
      </c>
      <c r="E827" s="29" t="s">
        <v>3880</v>
      </c>
      <c r="F827" s="335"/>
      <c r="G827" s="335"/>
      <c r="H827" s="335"/>
      <c r="I827" s="335"/>
      <c r="J827" s="335"/>
      <c r="K827" s="335"/>
      <c r="L827" s="335"/>
      <c r="M827" s="82" t="s">
        <v>3880</v>
      </c>
      <c r="N827" s="57" t="s">
        <v>3880</v>
      </c>
      <c r="O827" s="30" t="s">
        <v>3880</v>
      </c>
      <c r="P827" s="29" t="s">
        <v>3880</v>
      </c>
      <c r="Q827" s="29"/>
      <c r="R827" s="134" t="s">
        <v>5181</v>
      </c>
      <c r="S827" s="103" t="s">
        <v>3</v>
      </c>
      <c r="T827" s="403">
        <v>-14650</v>
      </c>
      <c r="U827" s="403">
        <v>-4000</v>
      </c>
      <c r="V827" s="123" t="s">
        <v>2</v>
      </c>
      <c r="W827" s="336"/>
      <c r="X827" s="123"/>
      <c r="Y827" s="337"/>
      <c r="Z827" s="87"/>
      <c r="AA827" s="88" t="s">
        <v>3880</v>
      </c>
      <c r="AB827" s="88"/>
      <c r="AC827" s="88"/>
      <c r="AD827" s="90"/>
      <c r="AE827" s="90"/>
      <c r="AF827" s="136"/>
      <c r="AG827" s="338"/>
      <c r="AH827" s="338"/>
      <c r="AI827" s="339"/>
      <c r="AJ827" s="339"/>
      <c r="AK827" s="91"/>
      <c r="AL827" s="92"/>
      <c r="AM827" s="93"/>
      <c r="AN827" s="340"/>
      <c r="AO827" s="341"/>
      <c r="AP827" s="336"/>
      <c r="AQ827" s="342"/>
      <c r="AR827" s="343"/>
      <c r="AS827" s="342"/>
      <c r="AT827" s="94"/>
      <c r="AU827" s="341"/>
      <c r="AV827" s="136"/>
      <c r="AW827" s="339"/>
      <c r="AY827" s="30" t="s">
        <v>3880</v>
      </c>
      <c r="AZ827" s="31" t="e">
        <f t="shared" si="12"/>
        <v>#VALUE!</v>
      </c>
    </row>
    <row r="828" spans="1:52" ht="12.75" customHeight="1">
      <c r="A828">
        <v>825</v>
      </c>
      <c r="B828" s="29" t="s">
        <v>2</v>
      </c>
      <c r="C828" s="134" t="s">
        <v>5182</v>
      </c>
      <c r="D828" s="29" t="s">
        <v>3880</v>
      </c>
      <c r="E828" s="29" t="s">
        <v>3880</v>
      </c>
      <c r="F828" s="335"/>
      <c r="G828" s="335"/>
      <c r="H828" s="335"/>
      <c r="I828" s="335"/>
      <c r="J828" s="335"/>
      <c r="K828" s="335"/>
      <c r="L828" s="335"/>
      <c r="M828" s="82" t="s">
        <v>3880</v>
      </c>
      <c r="N828" s="57" t="s">
        <v>3880</v>
      </c>
      <c r="O828" s="30" t="s">
        <v>3880</v>
      </c>
      <c r="P828" s="29" t="s">
        <v>3880</v>
      </c>
      <c r="Q828" s="29"/>
      <c r="R828" s="134" t="s">
        <v>5182</v>
      </c>
      <c r="S828" s="103" t="s">
        <v>3</v>
      </c>
      <c r="T828" s="403">
        <v>-15480</v>
      </c>
      <c r="U828" s="403">
        <v>-4000</v>
      </c>
      <c r="V828" s="123" t="s">
        <v>2</v>
      </c>
      <c r="W828" s="336"/>
      <c r="X828" s="123"/>
      <c r="Y828" s="337"/>
      <c r="Z828" s="87"/>
      <c r="AA828" s="88" t="s">
        <v>3880</v>
      </c>
      <c r="AB828" s="88"/>
      <c r="AC828" s="88"/>
      <c r="AD828" s="90"/>
      <c r="AE828" s="90"/>
      <c r="AF828" s="136"/>
      <c r="AG828" s="338"/>
      <c r="AH828" s="338"/>
      <c r="AI828" s="339"/>
      <c r="AJ828" s="339"/>
      <c r="AK828" s="91"/>
      <c r="AL828" s="92"/>
      <c r="AM828" s="93"/>
      <c r="AN828" s="340"/>
      <c r="AO828" s="341"/>
      <c r="AP828" s="336"/>
      <c r="AQ828" s="342"/>
      <c r="AR828" s="343"/>
      <c r="AS828" s="342"/>
      <c r="AT828" s="94"/>
      <c r="AU828" s="341"/>
      <c r="AV828" s="136"/>
      <c r="AW828" s="339"/>
      <c r="AY828" s="30" t="s">
        <v>3880</v>
      </c>
      <c r="AZ828" s="31" t="e">
        <f t="shared" si="12"/>
        <v>#VALUE!</v>
      </c>
    </row>
    <row r="829" spans="1:52" ht="12.75" customHeight="1">
      <c r="A829">
        <v>826</v>
      </c>
      <c r="B829" s="29" t="s">
        <v>2</v>
      </c>
      <c r="C829" s="134" t="s">
        <v>5183</v>
      </c>
      <c r="D829" s="29" t="s">
        <v>3880</v>
      </c>
      <c r="E829" s="29" t="s">
        <v>3880</v>
      </c>
      <c r="F829" s="335"/>
      <c r="G829" s="335"/>
      <c r="H829" s="335"/>
      <c r="I829" s="335"/>
      <c r="J829" s="335"/>
      <c r="K829" s="335"/>
      <c r="L829" s="335"/>
      <c r="M829" s="82" t="s">
        <v>3880</v>
      </c>
      <c r="N829" s="57" t="s">
        <v>3880</v>
      </c>
      <c r="O829" s="30" t="s">
        <v>3880</v>
      </c>
      <c r="P829" s="29" t="s">
        <v>3880</v>
      </c>
      <c r="Q829" s="29"/>
      <c r="R829" s="134" t="s">
        <v>5183</v>
      </c>
      <c r="S829" s="103" t="s">
        <v>3</v>
      </c>
      <c r="T829" s="403">
        <v>-16310</v>
      </c>
      <c r="U829" s="403">
        <v>-4000</v>
      </c>
      <c r="V829" s="123" t="s">
        <v>2</v>
      </c>
      <c r="W829" s="336"/>
      <c r="X829" s="123"/>
      <c r="Y829" s="337"/>
      <c r="Z829" s="87"/>
      <c r="AA829" s="88" t="s">
        <v>3880</v>
      </c>
      <c r="AB829" s="88"/>
      <c r="AC829" s="88"/>
      <c r="AD829" s="90"/>
      <c r="AE829" s="90"/>
      <c r="AF829" s="136"/>
      <c r="AG829" s="338"/>
      <c r="AH829" s="338"/>
      <c r="AI829" s="339"/>
      <c r="AJ829" s="339"/>
      <c r="AK829" s="91"/>
      <c r="AL829" s="92"/>
      <c r="AM829" s="93"/>
      <c r="AN829" s="340"/>
      <c r="AO829" s="341"/>
      <c r="AP829" s="336"/>
      <c r="AQ829" s="342"/>
      <c r="AR829" s="343"/>
      <c r="AS829" s="342"/>
      <c r="AT829" s="94"/>
      <c r="AU829" s="341"/>
      <c r="AV829" s="136"/>
      <c r="AW829" s="339"/>
      <c r="AY829" s="30" t="s">
        <v>3880</v>
      </c>
      <c r="AZ829" s="31" t="e">
        <f t="shared" si="12"/>
        <v>#VALUE!</v>
      </c>
    </row>
    <row r="830" spans="1:52" ht="12.75" customHeight="1">
      <c r="A830">
        <v>827</v>
      </c>
      <c r="B830" s="29" t="s">
        <v>2</v>
      </c>
      <c r="C830" s="134" t="s">
        <v>5184</v>
      </c>
      <c r="D830" s="29" t="s">
        <v>3880</v>
      </c>
      <c r="E830" s="29" t="s">
        <v>3880</v>
      </c>
      <c r="F830" s="335"/>
      <c r="G830" s="335"/>
      <c r="H830" s="335"/>
      <c r="I830" s="335"/>
      <c r="J830" s="335"/>
      <c r="K830" s="335"/>
      <c r="L830" s="335"/>
      <c r="M830" s="82" t="s">
        <v>3880</v>
      </c>
      <c r="N830" s="57" t="s">
        <v>3880</v>
      </c>
      <c r="O830" s="30" t="s">
        <v>3880</v>
      </c>
      <c r="P830" s="29" t="s">
        <v>3880</v>
      </c>
      <c r="Q830" s="29"/>
      <c r="R830" s="134" t="s">
        <v>5184</v>
      </c>
      <c r="S830" s="103" t="s">
        <v>3</v>
      </c>
      <c r="T830" s="403">
        <v>12019.28</v>
      </c>
      <c r="U830" s="403">
        <v>-3714.75</v>
      </c>
      <c r="V830" s="123" t="s">
        <v>2</v>
      </c>
      <c r="W830" s="336"/>
      <c r="X830" s="123"/>
      <c r="Y830" s="337"/>
      <c r="Z830" s="87"/>
      <c r="AA830" s="88" t="s">
        <v>3880</v>
      </c>
      <c r="AB830" s="88"/>
      <c r="AC830" s="88"/>
      <c r="AD830" s="90"/>
      <c r="AE830" s="90"/>
      <c r="AF830" s="136"/>
      <c r="AG830" s="338"/>
      <c r="AH830" s="338"/>
      <c r="AI830" s="339"/>
      <c r="AJ830" s="339"/>
      <c r="AK830" s="91"/>
      <c r="AL830" s="92"/>
      <c r="AM830" s="93"/>
      <c r="AN830" s="340"/>
      <c r="AO830" s="341"/>
      <c r="AP830" s="336"/>
      <c r="AQ830" s="342"/>
      <c r="AR830" s="343"/>
      <c r="AS830" s="342"/>
      <c r="AT830" s="94"/>
      <c r="AU830" s="341"/>
      <c r="AV830" s="136"/>
      <c r="AW830" s="339"/>
      <c r="AY830" s="30" t="s">
        <v>3880</v>
      </c>
      <c r="AZ830" s="31" t="e">
        <f t="shared" si="12"/>
        <v>#VALUE!</v>
      </c>
    </row>
    <row r="831" spans="1:52" ht="12.75" customHeight="1">
      <c r="A831">
        <v>828</v>
      </c>
      <c r="B831" s="29" t="s">
        <v>2</v>
      </c>
      <c r="C831" s="134" t="s">
        <v>5185</v>
      </c>
      <c r="D831" s="29" t="s">
        <v>3880</v>
      </c>
      <c r="E831" s="29" t="s">
        <v>3880</v>
      </c>
      <c r="F831" s="335"/>
      <c r="G831" s="335"/>
      <c r="H831" s="335"/>
      <c r="I831" s="335"/>
      <c r="J831" s="335"/>
      <c r="K831" s="335"/>
      <c r="L831" s="335"/>
      <c r="M831" s="82" t="s">
        <v>3880</v>
      </c>
      <c r="N831" s="57" t="s">
        <v>3880</v>
      </c>
      <c r="O831" s="30" t="s">
        <v>3880</v>
      </c>
      <c r="P831" s="29" t="s">
        <v>3880</v>
      </c>
      <c r="Q831" s="29"/>
      <c r="R831" s="134" t="s">
        <v>5185</v>
      </c>
      <c r="S831" s="103" t="s">
        <v>3</v>
      </c>
      <c r="T831" s="403">
        <v>10302.24</v>
      </c>
      <c r="U831" s="403">
        <v>-3714.75</v>
      </c>
      <c r="V831" s="123" t="s">
        <v>2</v>
      </c>
      <c r="W831" s="336"/>
      <c r="X831" s="123"/>
      <c r="Y831" s="337"/>
      <c r="Z831" s="87"/>
      <c r="AA831" s="88" t="s">
        <v>3880</v>
      </c>
      <c r="AB831" s="88"/>
      <c r="AC831" s="88"/>
      <c r="AD831" s="90"/>
      <c r="AE831" s="90"/>
      <c r="AF831" s="136"/>
      <c r="AG831" s="338"/>
      <c r="AH831" s="338"/>
      <c r="AI831" s="339"/>
      <c r="AJ831" s="339"/>
      <c r="AK831" s="91"/>
      <c r="AL831" s="92"/>
      <c r="AM831" s="93"/>
      <c r="AN831" s="340"/>
      <c r="AO831" s="341"/>
      <c r="AP831" s="336"/>
      <c r="AQ831" s="342"/>
      <c r="AR831" s="343"/>
      <c r="AS831" s="342"/>
      <c r="AT831" s="94"/>
      <c r="AU831" s="341"/>
      <c r="AV831" s="136"/>
      <c r="AW831" s="339"/>
      <c r="AY831" s="30" t="s">
        <v>3880</v>
      </c>
      <c r="AZ831" s="31" t="e">
        <f t="shared" si="12"/>
        <v>#VALUE!</v>
      </c>
    </row>
    <row r="832" spans="1:52" ht="12.75" customHeight="1">
      <c r="A832">
        <v>829</v>
      </c>
      <c r="B832" s="29" t="s">
        <v>2</v>
      </c>
      <c r="C832" s="134" t="s">
        <v>3507</v>
      </c>
      <c r="D832" s="29" t="s">
        <v>3880</v>
      </c>
      <c r="E832" s="29" t="s">
        <v>3880</v>
      </c>
      <c r="F832" s="335"/>
      <c r="G832" s="335"/>
      <c r="H832" s="335"/>
      <c r="I832" s="335"/>
      <c r="J832" s="335"/>
      <c r="K832" s="335"/>
      <c r="L832" s="335"/>
      <c r="M832" s="82" t="s">
        <v>3880</v>
      </c>
      <c r="N832" s="57" t="s">
        <v>3880</v>
      </c>
      <c r="O832" s="30" t="s">
        <v>3880</v>
      </c>
      <c r="P832" s="29" t="s">
        <v>3880</v>
      </c>
      <c r="Q832" s="29"/>
      <c r="R832" s="134" t="s">
        <v>3507</v>
      </c>
      <c r="S832" s="103" t="s">
        <v>3</v>
      </c>
      <c r="T832" s="403">
        <v>8585.2000000000007</v>
      </c>
      <c r="U832" s="403">
        <v>-3714.75</v>
      </c>
      <c r="V832" s="123" t="s">
        <v>2</v>
      </c>
      <c r="W832" s="336"/>
      <c r="X832" s="123"/>
      <c r="Y832" s="337"/>
      <c r="Z832" s="87"/>
      <c r="AA832" s="88" t="s">
        <v>3880</v>
      </c>
      <c r="AB832" s="88"/>
      <c r="AC832" s="88"/>
      <c r="AD832" s="90"/>
      <c r="AE832" s="90"/>
      <c r="AF832" s="136"/>
      <c r="AG832" s="338"/>
      <c r="AH832" s="338"/>
      <c r="AI832" s="339"/>
      <c r="AJ832" s="339"/>
      <c r="AK832" s="91"/>
      <c r="AL832" s="92"/>
      <c r="AM832" s="93"/>
      <c r="AN832" s="340"/>
      <c r="AO832" s="341"/>
      <c r="AP832" s="336"/>
      <c r="AQ832" s="342"/>
      <c r="AR832" s="343"/>
      <c r="AS832" s="342"/>
      <c r="AT832" s="94"/>
      <c r="AU832" s="341"/>
      <c r="AV832" s="136"/>
      <c r="AW832" s="339"/>
      <c r="AY832" s="30" t="s">
        <v>3880</v>
      </c>
      <c r="AZ832" s="31" t="e">
        <f t="shared" si="12"/>
        <v>#VALUE!</v>
      </c>
    </row>
    <row r="833" spans="1:52" ht="12.75" customHeight="1">
      <c r="A833">
        <v>830</v>
      </c>
      <c r="B833" s="29" t="s">
        <v>2</v>
      </c>
      <c r="C833" s="134" t="s">
        <v>3502</v>
      </c>
      <c r="D833" s="29" t="s">
        <v>3880</v>
      </c>
      <c r="E833" s="29" t="s">
        <v>3880</v>
      </c>
      <c r="F833" s="335"/>
      <c r="G833" s="335"/>
      <c r="H833" s="335"/>
      <c r="I833" s="335"/>
      <c r="J833" s="335"/>
      <c r="K833" s="335"/>
      <c r="L833" s="335"/>
      <c r="M833" s="82" t="s">
        <v>3880</v>
      </c>
      <c r="N833" s="57" t="s">
        <v>3880</v>
      </c>
      <c r="O833" s="30" t="s">
        <v>3880</v>
      </c>
      <c r="P833" s="29" t="s">
        <v>3880</v>
      </c>
      <c r="Q833" s="29"/>
      <c r="R833" s="134" t="s">
        <v>3502</v>
      </c>
      <c r="S833" s="103" t="s">
        <v>3</v>
      </c>
      <c r="T833" s="403">
        <v>6868.16</v>
      </c>
      <c r="U833" s="403">
        <v>-3714.75</v>
      </c>
      <c r="V833" s="123" t="s">
        <v>2</v>
      </c>
      <c r="W833" s="336"/>
      <c r="X833" s="123"/>
      <c r="Y833" s="337"/>
      <c r="Z833" s="87"/>
      <c r="AA833" s="88" t="s">
        <v>3880</v>
      </c>
      <c r="AB833" s="88"/>
      <c r="AC833" s="88"/>
      <c r="AD833" s="90"/>
      <c r="AE833" s="90"/>
      <c r="AF833" s="136"/>
      <c r="AG833" s="338"/>
      <c r="AH833" s="338"/>
      <c r="AI833" s="339"/>
      <c r="AJ833" s="339"/>
      <c r="AK833" s="91"/>
      <c r="AL833" s="92"/>
      <c r="AM833" s="93"/>
      <c r="AN833" s="340"/>
      <c r="AO833" s="341"/>
      <c r="AP833" s="336"/>
      <c r="AQ833" s="342"/>
      <c r="AR833" s="343"/>
      <c r="AS833" s="342"/>
      <c r="AT833" s="94"/>
      <c r="AU833" s="341"/>
      <c r="AV833" s="136"/>
      <c r="AW833" s="339"/>
      <c r="AY833" s="30" t="s">
        <v>3880</v>
      </c>
      <c r="AZ833" s="31" t="e">
        <f t="shared" si="12"/>
        <v>#VALUE!</v>
      </c>
    </row>
    <row r="834" spans="1:52" ht="12.75" customHeight="1">
      <c r="A834">
        <v>831</v>
      </c>
      <c r="B834" s="29" t="s">
        <v>2</v>
      </c>
      <c r="C834" s="134" t="s">
        <v>5186</v>
      </c>
      <c r="D834" s="29" t="s">
        <v>3880</v>
      </c>
      <c r="E834" s="29" t="s">
        <v>3880</v>
      </c>
      <c r="F834" s="335"/>
      <c r="G834" s="335"/>
      <c r="H834" s="335"/>
      <c r="I834" s="335"/>
      <c r="J834" s="335"/>
      <c r="K834" s="335"/>
      <c r="L834" s="335"/>
      <c r="M834" s="82" t="s">
        <v>3880</v>
      </c>
      <c r="N834" s="57" t="s">
        <v>3880</v>
      </c>
      <c r="O834" s="30" t="s">
        <v>3880</v>
      </c>
      <c r="P834" s="29" t="s">
        <v>3880</v>
      </c>
      <c r="Q834" s="29"/>
      <c r="R834" s="134" t="s">
        <v>5186</v>
      </c>
      <c r="S834" s="103" t="s">
        <v>3</v>
      </c>
      <c r="T834" s="403">
        <v>4400.55</v>
      </c>
      <c r="U834" s="403">
        <v>-3448.05</v>
      </c>
      <c r="V834" s="123" t="s">
        <v>2</v>
      </c>
      <c r="W834" s="336"/>
      <c r="X834" s="123"/>
      <c r="Y834" s="337"/>
      <c r="Z834" s="87"/>
      <c r="AA834" s="88" t="s">
        <v>3880</v>
      </c>
      <c r="AB834" s="88"/>
      <c r="AC834" s="88"/>
      <c r="AD834" s="90"/>
      <c r="AE834" s="90"/>
      <c r="AF834" s="136"/>
      <c r="AG834" s="338"/>
      <c r="AH834" s="338"/>
      <c r="AI834" s="339"/>
      <c r="AJ834" s="339"/>
      <c r="AK834" s="91"/>
      <c r="AL834" s="92"/>
      <c r="AM834" s="93"/>
      <c r="AN834" s="340"/>
      <c r="AO834" s="341"/>
      <c r="AP834" s="336"/>
      <c r="AQ834" s="342"/>
      <c r="AR834" s="343"/>
      <c r="AS834" s="342"/>
      <c r="AT834" s="94"/>
      <c r="AU834" s="341"/>
      <c r="AV834" s="136"/>
      <c r="AW834" s="339"/>
      <c r="AY834" s="30" t="s">
        <v>3880</v>
      </c>
      <c r="AZ834" s="31" t="e">
        <f t="shared" si="12"/>
        <v>#VALUE!</v>
      </c>
    </row>
    <row r="835" spans="1:52" ht="12.75" customHeight="1">
      <c r="A835">
        <v>832</v>
      </c>
      <c r="B835" s="29" t="s">
        <v>2</v>
      </c>
      <c r="C835" s="134" t="s">
        <v>5187</v>
      </c>
      <c r="D835" s="29" t="s">
        <v>3880</v>
      </c>
      <c r="E835" s="29" t="s">
        <v>3880</v>
      </c>
      <c r="F835" s="335"/>
      <c r="G835" s="335"/>
      <c r="H835" s="335"/>
      <c r="I835" s="335"/>
      <c r="J835" s="335"/>
      <c r="K835" s="335"/>
      <c r="L835" s="335"/>
      <c r="M835" s="82" t="s">
        <v>3880</v>
      </c>
      <c r="N835" s="57" t="s">
        <v>3880</v>
      </c>
      <c r="O835" s="30" t="s">
        <v>3880</v>
      </c>
      <c r="P835" s="29" t="s">
        <v>3880</v>
      </c>
      <c r="Q835" s="29"/>
      <c r="R835" s="134" t="s">
        <v>5187</v>
      </c>
      <c r="S835" s="103" t="s">
        <v>3</v>
      </c>
      <c r="T835" s="403">
        <v>-2800.35</v>
      </c>
      <c r="U835" s="403">
        <v>-3448.05</v>
      </c>
      <c r="V835" s="123" t="s">
        <v>2</v>
      </c>
      <c r="W835" s="336"/>
      <c r="X835" s="123"/>
      <c r="Y835" s="337"/>
      <c r="Z835" s="87"/>
      <c r="AA835" s="88" t="s">
        <v>3880</v>
      </c>
      <c r="AB835" s="88"/>
      <c r="AC835" s="88"/>
      <c r="AD835" s="90"/>
      <c r="AE835" s="90"/>
      <c r="AF835" s="136"/>
      <c r="AG835" s="338"/>
      <c r="AH835" s="338"/>
      <c r="AI835" s="339"/>
      <c r="AJ835" s="339"/>
      <c r="AK835" s="91"/>
      <c r="AL835" s="92"/>
      <c r="AM835" s="93"/>
      <c r="AN835" s="340"/>
      <c r="AO835" s="341"/>
      <c r="AP835" s="336"/>
      <c r="AQ835" s="342"/>
      <c r="AR835" s="343"/>
      <c r="AS835" s="342"/>
      <c r="AT835" s="94"/>
      <c r="AU835" s="341"/>
      <c r="AV835" s="136"/>
      <c r="AW835" s="339"/>
      <c r="AY835" s="30" t="s">
        <v>3880</v>
      </c>
      <c r="AZ835" s="31" t="e">
        <f t="shared" si="12"/>
        <v>#VALUE!</v>
      </c>
    </row>
    <row r="836" spans="1:52" ht="12.75" customHeight="1">
      <c r="A836">
        <v>833</v>
      </c>
      <c r="B836" s="29" t="s">
        <v>2</v>
      </c>
      <c r="C836" s="134" t="s">
        <v>5188</v>
      </c>
      <c r="D836" s="29" t="s">
        <v>3880</v>
      </c>
      <c r="E836" s="29" t="s">
        <v>3880</v>
      </c>
      <c r="F836" s="335"/>
      <c r="G836" s="335"/>
      <c r="H836" s="335"/>
      <c r="I836" s="335"/>
      <c r="J836" s="335"/>
      <c r="K836" s="335"/>
      <c r="L836" s="335"/>
      <c r="M836" s="82" t="s">
        <v>3880</v>
      </c>
      <c r="N836" s="57" t="s">
        <v>3880</v>
      </c>
      <c r="O836" s="30" t="s">
        <v>3880</v>
      </c>
      <c r="P836" s="29" t="s">
        <v>3880</v>
      </c>
      <c r="Q836" s="29"/>
      <c r="R836" s="134" t="s">
        <v>5188</v>
      </c>
      <c r="S836" s="103" t="s">
        <v>3</v>
      </c>
      <c r="T836" s="403">
        <v>-3600.45</v>
      </c>
      <c r="U836" s="403">
        <v>-3448.05</v>
      </c>
      <c r="V836" s="123" t="s">
        <v>2</v>
      </c>
      <c r="W836" s="336"/>
      <c r="X836" s="123"/>
      <c r="Y836" s="337"/>
      <c r="Z836" s="87"/>
      <c r="AA836" s="88" t="s">
        <v>3880</v>
      </c>
      <c r="AB836" s="88"/>
      <c r="AC836" s="88"/>
      <c r="AD836" s="90"/>
      <c r="AE836" s="90"/>
      <c r="AF836" s="136"/>
      <c r="AG836" s="338"/>
      <c r="AH836" s="338"/>
      <c r="AI836" s="339"/>
      <c r="AJ836" s="339"/>
      <c r="AK836" s="91"/>
      <c r="AL836" s="92"/>
      <c r="AM836" s="93"/>
      <c r="AN836" s="340"/>
      <c r="AO836" s="341"/>
      <c r="AP836" s="336"/>
      <c r="AQ836" s="342"/>
      <c r="AR836" s="343"/>
      <c r="AS836" s="342"/>
      <c r="AT836" s="94"/>
      <c r="AU836" s="341"/>
      <c r="AV836" s="136"/>
      <c r="AW836" s="339"/>
      <c r="AY836" s="30" t="s">
        <v>3880</v>
      </c>
      <c r="AZ836" s="31" t="e">
        <f t="shared" ref="AZ836:AZ899" si="13">-AY836+O836</f>
        <v>#VALUE!</v>
      </c>
    </row>
    <row r="837" spans="1:52" ht="12.75" customHeight="1">
      <c r="A837">
        <v>834</v>
      </c>
      <c r="B837" s="29" t="s">
        <v>2</v>
      </c>
      <c r="C837" s="134" t="s">
        <v>3703</v>
      </c>
      <c r="D837" s="29" t="s">
        <v>3880</v>
      </c>
      <c r="E837" s="29" t="s">
        <v>3880</v>
      </c>
      <c r="F837" s="335"/>
      <c r="G837" s="335"/>
      <c r="H837" s="335"/>
      <c r="I837" s="335"/>
      <c r="J837" s="335"/>
      <c r="K837" s="335"/>
      <c r="L837" s="335"/>
      <c r="M837" s="82" t="s">
        <v>3880</v>
      </c>
      <c r="N837" s="57" t="s">
        <v>3880</v>
      </c>
      <c r="O837" s="30" t="s">
        <v>3880</v>
      </c>
      <c r="P837" s="29" t="s">
        <v>3880</v>
      </c>
      <c r="Q837" s="29"/>
      <c r="R837" s="134" t="s">
        <v>3703</v>
      </c>
      <c r="S837" s="103" t="s">
        <v>3</v>
      </c>
      <c r="T837" s="403">
        <v>-4400.55</v>
      </c>
      <c r="U837" s="403">
        <v>-3448.05</v>
      </c>
      <c r="V837" s="123" t="s">
        <v>2</v>
      </c>
      <c r="W837" s="336"/>
      <c r="X837" s="123"/>
      <c r="Y837" s="337"/>
      <c r="Z837" s="87"/>
      <c r="AA837" s="88" t="s">
        <v>3880</v>
      </c>
      <c r="AB837" s="88"/>
      <c r="AC837" s="88"/>
      <c r="AD837" s="90"/>
      <c r="AE837" s="90"/>
      <c r="AF837" s="136"/>
      <c r="AG837" s="338"/>
      <c r="AH837" s="338"/>
      <c r="AI837" s="339"/>
      <c r="AJ837" s="339"/>
      <c r="AK837" s="91"/>
      <c r="AL837" s="92"/>
      <c r="AM837" s="93"/>
      <c r="AN837" s="340"/>
      <c r="AO837" s="341"/>
      <c r="AP837" s="336"/>
      <c r="AQ837" s="342"/>
      <c r="AR837" s="343"/>
      <c r="AS837" s="342"/>
      <c r="AT837" s="94"/>
      <c r="AU837" s="341"/>
      <c r="AV837" s="136"/>
      <c r="AW837" s="339"/>
      <c r="AY837" s="30" t="s">
        <v>3880</v>
      </c>
      <c r="AZ837" s="31" t="e">
        <f t="shared" si="13"/>
        <v>#VALUE!</v>
      </c>
    </row>
    <row r="838" spans="1:52" ht="12.75" customHeight="1">
      <c r="A838">
        <v>835</v>
      </c>
      <c r="B838" s="29" t="s">
        <v>2</v>
      </c>
      <c r="C838" s="134" t="s">
        <v>3704</v>
      </c>
      <c r="D838" s="29" t="s">
        <v>3880</v>
      </c>
      <c r="E838" s="29" t="s">
        <v>3880</v>
      </c>
      <c r="F838" s="335"/>
      <c r="G838" s="335"/>
      <c r="H838" s="335"/>
      <c r="I838" s="335"/>
      <c r="J838" s="335"/>
      <c r="K838" s="335"/>
      <c r="L838" s="335"/>
      <c r="M838" s="82" t="s">
        <v>3880</v>
      </c>
      <c r="N838" s="57" t="s">
        <v>3880</v>
      </c>
      <c r="O838" s="30" t="s">
        <v>3880</v>
      </c>
      <c r="P838" s="29" t="s">
        <v>3880</v>
      </c>
      <c r="Q838" s="29"/>
      <c r="R838" s="134" t="s">
        <v>3704</v>
      </c>
      <c r="S838" s="103" t="s">
        <v>3</v>
      </c>
      <c r="T838" s="403">
        <v>-5200.6499999999996</v>
      </c>
      <c r="U838" s="403">
        <v>-3448.05</v>
      </c>
      <c r="V838" s="123" t="s">
        <v>2</v>
      </c>
      <c r="W838" s="336"/>
      <c r="X838" s="123"/>
      <c r="Y838" s="337"/>
      <c r="Z838" s="87"/>
      <c r="AA838" s="88" t="s">
        <v>3880</v>
      </c>
      <c r="AB838" s="88"/>
      <c r="AC838" s="88"/>
      <c r="AD838" s="90"/>
      <c r="AE838" s="90"/>
      <c r="AF838" s="136"/>
      <c r="AG838" s="338"/>
      <c r="AH838" s="338"/>
      <c r="AI838" s="339"/>
      <c r="AJ838" s="339"/>
      <c r="AK838" s="91"/>
      <c r="AL838" s="92"/>
      <c r="AM838" s="93"/>
      <c r="AN838" s="340"/>
      <c r="AO838" s="341"/>
      <c r="AP838" s="336"/>
      <c r="AQ838" s="342"/>
      <c r="AR838" s="343"/>
      <c r="AS838" s="342"/>
      <c r="AT838" s="94"/>
      <c r="AU838" s="341"/>
      <c r="AV838" s="136"/>
      <c r="AW838" s="339"/>
      <c r="AY838" s="30" t="s">
        <v>3880</v>
      </c>
      <c r="AZ838" s="31" t="e">
        <f t="shared" si="13"/>
        <v>#VALUE!</v>
      </c>
    </row>
    <row r="839" spans="1:52" ht="12.75" customHeight="1">
      <c r="A839">
        <v>836</v>
      </c>
      <c r="B839" s="29" t="s">
        <v>2</v>
      </c>
      <c r="C839" s="134" t="s">
        <v>3705</v>
      </c>
      <c r="D839" s="29" t="s">
        <v>3880</v>
      </c>
      <c r="E839" s="29" t="s">
        <v>3880</v>
      </c>
      <c r="F839" s="335"/>
      <c r="G839" s="335"/>
      <c r="H839" s="335"/>
      <c r="I839" s="335"/>
      <c r="J839" s="335"/>
      <c r="K839" s="335"/>
      <c r="L839" s="335"/>
      <c r="M839" s="82" t="s">
        <v>3880</v>
      </c>
      <c r="N839" s="57" t="s">
        <v>3880</v>
      </c>
      <c r="O839" s="30" t="s">
        <v>3880</v>
      </c>
      <c r="P839" s="29" t="s">
        <v>3880</v>
      </c>
      <c r="Q839" s="29"/>
      <c r="R839" s="134" t="s">
        <v>3705</v>
      </c>
      <c r="S839" s="103" t="s">
        <v>3</v>
      </c>
      <c r="T839" s="403">
        <v>-6868.16</v>
      </c>
      <c r="U839" s="403">
        <v>-3714.75</v>
      </c>
      <c r="V839" s="123" t="s">
        <v>2</v>
      </c>
      <c r="W839" s="336"/>
      <c r="X839" s="123"/>
      <c r="Y839" s="337"/>
      <c r="Z839" s="87"/>
      <c r="AA839" s="88" t="s">
        <v>3880</v>
      </c>
      <c r="AB839" s="88"/>
      <c r="AC839" s="88"/>
      <c r="AD839" s="90"/>
      <c r="AE839" s="90"/>
      <c r="AF839" s="136"/>
      <c r="AG839" s="338"/>
      <c r="AH839" s="338"/>
      <c r="AI839" s="339"/>
      <c r="AJ839" s="339"/>
      <c r="AK839" s="91"/>
      <c r="AL839" s="92"/>
      <c r="AM839" s="93"/>
      <c r="AN839" s="340"/>
      <c r="AO839" s="341"/>
      <c r="AP839" s="336"/>
      <c r="AQ839" s="342"/>
      <c r="AR839" s="343"/>
      <c r="AS839" s="342"/>
      <c r="AT839" s="94"/>
      <c r="AU839" s="341"/>
      <c r="AV839" s="136"/>
      <c r="AW839" s="339"/>
      <c r="AY839" s="30" t="s">
        <v>3880</v>
      </c>
      <c r="AZ839" s="31" t="e">
        <f t="shared" si="13"/>
        <v>#VALUE!</v>
      </c>
    </row>
    <row r="840" spans="1:52" ht="12.75" customHeight="1">
      <c r="A840">
        <v>837</v>
      </c>
      <c r="B840" s="29" t="s">
        <v>2</v>
      </c>
      <c r="C840" s="134" t="s">
        <v>5189</v>
      </c>
      <c r="D840" s="29" t="s">
        <v>3880</v>
      </c>
      <c r="E840" s="29" t="s">
        <v>3880</v>
      </c>
      <c r="F840" s="335"/>
      <c r="G840" s="335"/>
      <c r="H840" s="335"/>
      <c r="I840" s="335"/>
      <c r="J840" s="335"/>
      <c r="K840" s="335"/>
      <c r="L840" s="335"/>
      <c r="M840" s="82" t="s">
        <v>3880</v>
      </c>
      <c r="N840" s="57" t="s">
        <v>3880</v>
      </c>
      <c r="O840" s="30" t="s">
        <v>3880</v>
      </c>
      <c r="P840" s="29" t="s">
        <v>3880</v>
      </c>
      <c r="Q840" s="29"/>
      <c r="R840" s="134" t="s">
        <v>5189</v>
      </c>
      <c r="S840" s="103" t="s">
        <v>3</v>
      </c>
      <c r="T840" s="403">
        <v>-10302.24</v>
      </c>
      <c r="U840" s="403">
        <v>-3714.75</v>
      </c>
      <c r="V840" s="123" t="s">
        <v>2</v>
      </c>
      <c r="W840" s="336"/>
      <c r="X840" s="123"/>
      <c r="Y840" s="337"/>
      <c r="Z840" s="87"/>
      <c r="AA840" s="88" t="s">
        <v>3880</v>
      </c>
      <c r="AB840" s="88"/>
      <c r="AC840" s="88"/>
      <c r="AD840" s="90"/>
      <c r="AE840" s="90"/>
      <c r="AF840" s="136"/>
      <c r="AG840" s="338"/>
      <c r="AH840" s="338"/>
      <c r="AI840" s="339"/>
      <c r="AJ840" s="339"/>
      <c r="AK840" s="91"/>
      <c r="AL840" s="92"/>
      <c r="AM840" s="93"/>
      <c r="AN840" s="340"/>
      <c r="AO840" s="341"/>
      <c r="AP840" s="336"/>
      <c r="AQ840" s="342"/>
      <c r="AR840" s="343"/>
      <c r="AS840" s="342"/>
      <c r="AT840" s="94"/>
      <c r="AU840" s="341"/>
      <c r="AV840" s="136"/>
      <c r="AW840" s="339"/>
      <c r="AY840" s="30" t="s">
        <v>3880</v>
      </c>
      <c r="AZ840" s="31" t="e">
        <f t="shared" si="13"/>
        <v>#VALUE!</v>
      </c>
    </row>
    <row r="841" spans="1:52" ht="12.75" customHeight="1">
      <c r="A841">
        <v>838</v>
      </c>
      <c r="B841" s="29" t="s">
        <v>2</v>
      </c>
      <c r="C841" s="134" t="s">
        <v>5190</v>
      </c>
      <c r="D841" s="29" t="s">
        <v>3880</v>
      </c>
      <c r="E841" s="29" t="s">
        <v>3880</v>
      </c>
      <c r="F841" s="335"/>
      <c r="G841" s="335"/>
      <c r="H841" s="335"/>
      <c r="I841" s="335"/>
      <c r="J841" s="335"/>
      <c r="K841" s="335"/>
      <c r="L841" s="335"/>
      <c r="M841" s="82" t="s">
        <v>3880</v>
      </c>
      <c r="N841" s="57" t="s">
        <v>3880</v>
      </c>
      <c r="O841" s="30" t="s">
        <v>3880</v>
      </c>
      <c r="P841" s="29" t="s">
        <v>3880</v>
      </c>
      <c r="Q841" s="29"/>
      <c r="R841" s="134" t="s">
        <v>5190</v>
      </c>
      <c r="S841" s="103" t="s">
        <v>3</v>
      </c>
      <c r="T841" s="403">
        <v>-12019.28</v>
      </c>
      <c r="U841" s="403">
        <v>-3714.75</v>
      </c>
      <c r="V841" s="123" t="s">
        <v>2</v>
      </c>
      <c r="W841" s="336"/>
      <c r="X841" s="123"/>
      <c r="Y841" s="337"/>
      <c r="Z841" s="87"/>
      <c r="AA841" s="88" t="s">
        <v>3880</v>
      </c>
      <c r="AB841" s="88"/>
      <c r="AC841" s="88"/>
      <c r="AD841" s="90"/>
      <c r="AE841" s="90"/>
      <c r="AF841" s="136"/>
      <c r="AG841" s="338"/>
      <c r="AH841" s="338"/>
      <c r="AI841" s="339"/>
      <c r="AJ841" s="339"/>
      <c r="AK841" s="91"/>
      <c r="AL841" s="92"/>
      <c r="AM841" s="93"/>
      <c r="AN841" s="340"/>
      <c r="AO841" s="341"/>
      <c r="AP841" s="336"/>
      <c r="AQ841" s="342"/>
      <c r="AR841" s="343"/>
      <c r="AS841" s="342"/>
      <c r="AT841" s="94"/>
      <c r="AU841" s="341"/>
      <c r="AV841" s="136"/>
      <c r="AW841" s="339"/>
      <c r="AY841" s="30" t="s">
        <v>3880</v>
      </c>
      <c r="AZ841" s="31" t="e">
        <f t="shared" si="13"/>
        <v>#VALUE!</v>
      </c>
    </row>
    <row r="842" spans="1:52" ht="12.75" customHeight="1">
      <c r="A842">
        <v>839</v>
      </c>
      <c r="B842" s="29" t="s">
        <v>2</v>
      </c>
      <c r="C842" s="134" t="s">
        <v>3706</v>
      </c>
      <c r="D842" s="29" t="s">
        <v>3880</v>
      </c>
      <c r="E842" s="29" t="s">
        <v>3880</v>
      </c>
      <c r="F842" s="335"/>
      <c r="G842" s="335"/>
      <c r="H842" s="335"/>
      <c r="I842" s="335"/>
      <c r="J842" s="335"/>
      <c r="K842" s="335"/>
      <c r="L842" s="335"/>
      <c r="M842" s="82" t="s">
        <v>3880</v>
      </c>
      <c r="N842" s="57" t="s">
        <v>3880</v>
      </c>
      <c r="O842" s="30" t="s">
        <v>3880</v>
      </c>
      <c r="P842" s="29" t="s">
        <v>3880</v>
      </c>
      <c r="Q842" s="29"/>
      <c r="R842" s="134" t="s">
        <v>3706</v>
      </c>
      <c r="S842" s="103" t="s">
        <v>3</v>
      </c>
      <c r="T842" s="403">
        <v>-13736.32</v>
      </c>
      <c r="U842" s="403">
        <v>-3714.75</v>
      </c>
      <c r="V842" s="123" t="s">
        <v>2</v>
      </c>
      <c r="W842" s="336"/>
      <c r="X842" s="123"/>
      <c r="Y842" s="337"/>
      <c r="Z842" s="87"/>
      <c r="AA842" s="88" t="s">
        <v>3880</v>
      </c>
      <c r="AB842" s="88"/>
      <c r="AC842" s="88"/>
      <c r="AD842" s="90"/>
      <c r="AE842" s="90"/>
      <c r="AF842" s="136"/>
      <c r="AG842" s="338"/>
      <c r="AH842" s="338"/>
      <c r="AI842" s="339"/>
      <c r="AJ842" s="339"/>
      <c r="AK842" s="91"/>
      <c r="AL842" s="92"/>
      <c r="AM842" s="93"/>
      <c r="AN842" s="340"/>
      <c r="AO842" s="341"/>
      <c r="AP842" s="336"/>
      <c r="AQ842" s="342"/>
      <c r="AR842" s="343"/>
      <c r="AS842" s="342"/>
      <c r="AT842" s="94"/>
      <c r="AU842" s="341"/>
      <c r="AV842" s="136"/>
      <c r="AW842" s="339"/>
      <c r="AY842" s="30" t="s">
        <v>3880</v>
      </c>
      <c r="AZ842" s="31" t="e">
        <f t="shared" si="13"/>
        <v>#VALUE!</v>
      </c>
    </row>
    <row r="843" spans="1:52" ht="12.75" customHeight="1">
      <c r="A843">
        <v>840</v>
      </c>
      <c r="B843" s="29" t="s">
        <v>2</v>
      </c>
      <c r="C843" s="134" t="s">
        <v>5191</v>
      </c>
      <c r="D843" s="29" t="s">
        <v>3880</v>
      </c>
      <c r="E843" s="29" t="s">
        <v>3880</v>
      </c>
      <c r="F843" s="335"/>
      <c r="G843" s="335"/>
      <c r="H843" s="335"/>
      <c r="I843" s="335"/>
      <c r="J843" s="335"/>
      <c r="K843" s="335"/>
      <c r="L843" s="335"/>
      <c r="M843" s="82" t="s">
        <v>3880</v>
      </c>
      <c r="N843" s="57" t="s">
        <v>3880</v>
      </c>
      <c r="O843" s="30" t="s">
        <v>3880</v>
      </c>
      <c r="P843" s="29" t="s">
        <v>3880</v>
      </c>
      <c r="Q843" s="29"/>
      <c r="R843" s="134" t="s">
        <v>5191</v>
      </c>
      <c r="S843" s="103" t="s">
        <v>3</v>
      </c>
      <c r="T843" s="403">
        <v>13736.32</v>
      </c>
      <c r="U843" s="403">
        <v>-3714.75</v>
      </c>
      <c r="V843" s="123" t="s">
        <v>2</v>
      </c>
      <c r="W843" s="336"/>
      <c r="X843" s="123"/>
      <c r="Y843" s="337"/>
      <c r="Z843" s="87"/>
      <c r="AA843" s="88" t="s">
        <v>3880</v>
      </c>
      <c r="AB843" s="88"/>
      <c r="AC843" s="88"/>
      <c r="AD843" s="90"/>
      <c r="AE843" s="90"/>
      <c r="AF843" s="136"/>
      <c r="AG843" s="338"/>
      <c r="AH843" s="338"/>
      <c r="AI843" s="339"/>
      <c r="AJ843" s="339"/>
      <c r="AK843" s="91"/>
      <c r="AL843" s="92"/>
      <c r="AM843" s="93"/>
      <c r="AN843" s="340"/>
      <c r="AO843" s="341"/>
      <c r="AP843" s="336"/>
      <c r="AQ843" s="342"/>
      <c r="AR843" s="343"/>
      <c r="AS843" s="342"/>
      <c r="AT843" s="94"/>
      <c r="AU843" s="341"/>
      <c r="AV843" s="136"/>
      <c r="AW843" s="339"/>
      <c r="AY843" s="30" t="s">
        <v>3880</v>
      </c>
      <c r="AZ843" s="31" t="e">
        <f t="shared" si="13"/>
        <v>#VALUE!</v>
      </c>
    </row>
    <row r="844" spans="1:52" ht="12.75" customHeight="1">
      <c r="A844">
        <v>841</v>
      </c>
      <c r="B844" s="29" t="s">
        <v>2</v>
      </c>
      <c r="C844" s="134" t="s">
        <v>289</v>
      </c>
      <c r="D844" s="29" t="s">
        <v>3880</v>
      </c>
      <c r="E844" s="29" t="s">
        <v>3880</v>
      </c>
      <c r="F844" s="335"/>
      <c r="G844" s="335"/>
      <c r="H844" s="335"/>
      <c r="I844" s="335"/>
      <c r="J844" s="335"/>
      <c r="K844" s="335"/>
      <c r="L844" s="335"/>
      <c r="M844" s="82" t="s">
        <v>3880</v>
      </c>
      <c r="N844" s="57" t="s">
        <v>3880</v>
      </c>
      <c r="O844" s="30" t="s">
        <v>3880</v>
      </c>
      <c r="P844" s="29" t="s">
        <v>3880</v>
      </c>
      <c r="Q844" s="29"/>
      <c r="R844" s="134" t="s">
        <v>289</v>
      </c>
      <c r="S844" s="103" t="s">
        <v>3</v>
      </c>
      <c r="T844" s="403">
        <v>14650</v>
      </c>
      <c r="U844" s="403">
        <v>-3000</v>
      </c>
      <c r="V844" s="123" t="s">
        <v>2</v>
      </c>
      <c r="W844" s="336"/>
      <c r="X844" s="123"/>
      <c r="Y844" s="337"/>
      <c r="Z844" s="87"/>
      <c r="AA844" s="88" t="s">
        <v>3880</v>
      </c>
      <c r="AB844" s="88"/>
      <c r="AC844" s="88"/>
      <c r="AD844" s="90"/>
      <c r="AE844" s="90"/>
      <c r="AF844" s="136"/>
      <c r="AG844" s="338"/>
      <c r="AH844" s="338"/>
      <c r="AI844" s="339"/>
      <c r="AJ844" s="339"/>
      <c r="AK844" s="91"/>
      <c r="AL844" s="92"/>
      <c r="AM844" s="93"/>
      <c r="AN844" s="340"/>
      <c r="AO844" s="341"/>
      <c r="AP844" s="336"/>
      <c r="AQ844" s="342"/>
      <c r="AR844" s="343"/>
      <c r="AS844" s="342"/>
      <c r="AT844" s="94"/>
      <c r="AU844" s="341"/>
      <c r="AV844" s="136"/>
      <c r="AW844" s="339"/>
      <c r="AY844" s="30" t="s">
        <v>3880</v>
      </c>
      <c r="AZ844" s="31" t="e">
        <f t="shared" si="13"/>
        <v>#VALUE!</v>
      </c>
    </row>
    <row r="845" spans="1:52" ht="12.75" customHeight="1">
      <c r="A845">
        <v>842</v>
      </c>
      <c r="B845" s="29" t="s">
        <v>2</v>
      </c>
      <c r="C845" s="134" t="s">
        <v>5192</v>
      </c>
      <c r="D845" s="29" t="s">
        <v>3880</v>
      </c>
      <c r="E845" s="29" t="s">
        <v>3880</v>
      </c>
      <c r="F845" s="335"/>
      <c r="G845" s="335"/>
      <c r="H845" s="335"/>
      <c r="I845" s="335"/>
      <c r="J845" s="335"/>
      <c r="K845" s="335"/>
      <c r="L845" s="335"/>
      <c r="M845" s="82" t="s">
        <v>3880</v>
      </c>
      <c r="N845" s="57" t="s">
        <v>3880</v>
      </c>
      <c r="O845" s="30" t="s">
        <v>3880</v>
      </c>
      <c r="P845" s="29" t="s">
        <v>3880</v>
      </c>
      <c r="Q845" s="29"/>
      <c r="R845" s="134" t="s">
        <v>5192</v>
      </c>
      <c r="S845" s="103" t="s">
        <v>3</v>
      </c>
      <c r="T845" s="403">
        <v>-9443.7199999999993</v>
      </c>
      <c r="U845" s="403">
        <v>-3219.45</v>
      </c>
      <c r="V845" s="123" t="s">
        <v>2</v>
      </c>
      <c r="W845" s="336"/>
      <c r="X845" s="123"/>
      <c r="Y845" s="337"/>
      <c r="Z845" s="87"/>
      <c r="AA845" s="88" t="s">
        <v>3880</v>
      </c>
      <c r="AB845" s="88"/>
      <c r="AC845" s="88"/>
      <c r="AD845" s="90"/>
      <c r="AE845" s="90"/>
      <c r="AF845" s="136"/>
      <c r="AG845" s="338"/>
      <c r="AH845" s="338"/>
      <c r="AI845" s="339"/>
      <c r="AJ845" s="339"/>
      <c r="AK845" s="91"/>
      <c r="AL845" s="92"/>
      <c r="AM845" s="93"/>
      <c r="AN845" s="340"/>
      <c r="AO845" s="341"/>
      <c r="AP845" s="336"/>
      <c r="AQ845" s="342"/>
      <c r="AR845" s="343"/>
      <c r="AS845" s="342"/>
      <c r="AT845" s="94"/>
      <c r="AU845" s="341"/>
      <c r="AV845" s="136"/>
      <c r="AW845" s="339"/>
      <c r="AY845" s="30" t="s">
        <v>3880</v>
      </c>
      <c r="AZ845" s="31" t="e">
        <f t="shared" si="13"/>
        <v>#VALUE!</v>
      </c>
    </row>
    <row r="846" spans="1:52" ht="12.75" customHeight="1">
      <c r="A846">
        <v>843</v>
      </c>
      <c r="B846" s="29" t="s">
        <v>2</v>
      </c>
      <c r="C846" s="134" t="s">
        <v>3709</v>
      </c>
      <c r="D846" s="29" t="s">
        <v>3880</v>
      </c>
      <c r="E846" s="29" t="s">
        <v>3880</v>
      </c>
      <c r="F846" s="335"/>
      <c r="G846" s="335"/>
      <c r="H846" s="335"/>
      <c r="I846" s="335"/>
      <c r="J846" s="335"/>
      <c r="K846" s="335"/>
      <c r="L846" s="335"/>
      <c r="M846" s="82" t="s">
        <v>3880</v>
      </c>
      <c r="N846" s="57" t="s">
        <v>3880</v>
      </c>
      <c r="O846" s="30" t="s">
        <v>3880</v>
      </c>
      <c r="P846" s="29" t="s">
        <v>3880</v>
      </c>
      <c r="Q846" s="29"/>
      <c r="R846" s="134" t="s">
        <v>3709</v>
      </c>
      <c r="S846" s="103" t="s">
        <v>3</v>
      </c>
      <c r="T846" s="403">
        <v>-12877.8</v>
      </c>
      <c r="U846" s="403">
        <v>-3219.45</v>
      </c>
      <c r="V846" s="123" t="s">
        <v>2</v>
      </c>
      <c r="W846" s="336"/>
      <c r="X846" s="123"/>
      <c r="Y846" s="337"/>
      <c r="Z846" s="87"/>
      <c r="AA846" s="88" t="s">
        <v>3880</v>
      </c>
      <c r="AB846" s="88"/>
      <c r="AC846" s="88"/>
      <c r="AD846" s="90"/>
      <c r="AE846" s="90"/>
      <c r="AF846" s="136"/>
      <c r="AG846" s="338"/>
      <c r="AH846" s="338"/>
      <c r="AI846" s="339"/>
      <c r="AJ846" s="339"/>
      <c r="AK846" s="91"/>
      <c r="AL846" s="92"/>
      <c r="AM846" s="93"/>
      <c r="AN846" s="340"/>
      <c r="AO846" s="341"/>
      <c r="AP846" s="336"/>
      <c r="AQ846" s="342"/>
      <c r="AR846" s="343"/>
      <c r="AS846" s="342"/>
      <c r="AT846" s="94"/>
      <c r="AU846" s="341"/>
      <c r="AV846" s="136"/>
      <c r="AW846" s="339"/>
      <c r="AY846" s="30" t="s">
        <v>3880</v>
      </c>
      <c r="AZ846" s="31" t="e">
        <f t="shared" si="13"/>
        <v>#VALUE!</v>
      </c>
    </row>
    <row r="847" spans="1:52" ht="12.75" customHeight="1">
      <c r="A847">
        <v>844</v>
      </c>
      <c r="B847" s="29" t="s">
        <v>2</v>
      </c>
      <c r="C847" s="134" t="s">
        <v>5193</v>
      </c>
      <c r="D847" s="29" t="s">
        <v>3880</v>
      </c>
      <c r="E847" s="29" t="s">
        <v>3880</v>
      </c>
      <c r="F847" s="335"/>
      <c r="G847" s="335"/>
      <c r="H847" s="335"/>
      <c r="I847" s="335"/>
      <c r="J847" s="335"/>
      <c r="K847" s="335"/>
      <c r="L847" s="335"/>
      <c r="M847" s="82" t="s">
        <v>3880</v>
      </c>
      <c r="N847" s="57" t="s">
        <v>3880</v>
      </c>
      <c r="O847" s="30" t="s">
        <v>3880</v>
      </c>
      <c r="P847" s="29" t="s">
        <v>3880</v>
      </c>
      <c r="Q847" s="29"/>
      <c r="R847" s="134" t="s">
        <v>5193</v>
      </c>
      <c r="S847" s="103" t="s">
        <v>3</v>
      </c>
      <c r="T847" s="403">
        <v>-14650</v>
      </c>
      <c r="U847" s="403">
        <v>-3000</v>
      </c>
      <c r="V847" s="123" t="s">
        <v>2</v>
      </c>
      <c r="W847" s="336"/>
      <c r="X847" s="123"/>
      <c r="Y847" s="337"/>
      <c r="Z847" s="87"/>
      <c r="AA847" s="88" t="s">
        <v>3880</v>
      </c>
      <c r="AB847" s="88"/>
      <c r="AC847" s="88"/>
      <c r="AD847" s="90"/>
      <c r="AE847" s="90"/>
      <c r="AF847" s="136"/>
      <c r="AG847" s="338"/>
      <c r="AH847" s="338"/>
      <c r="AI847" s="339"/>
      <c r="AJ847" s="339"/>
      <c r="AK847" s="91"/>
      <c r="AL847" s="92"/>
      <c r="AM847" s="93"/>
      <c r="AN847" s="340"/>
      <c r="AO847" s="341"/>
      <c r="AP847" s="336"/>
      <c r="AQ847" s="342"/>
      <c r="AR847" s="343"/>
      <c r="AS847" s="342"/>
      <c r="AT847" s="94"/>
      <c r="AU847" s="341"/>
      <c r="AV847" s="136"/>
      <c r="AW847" s="339"/>
      <c r="AY847" s="30" t="s">
        <v>3880</v>
      </c>
      <c r="AZ847" s="31" t="e">
        <f t="shared" si="13"/>
        <v>#VALUE!</v>
      </c>
    </row>
    <row r="848" spans="1:52" ht="12.75" customHeight="1">
      <c r="A848">
        <v>845</v>
      </c>
      <c r="B848" s="29" t="s">
        <v>2</v>
      </c>
      <c r="C848" s="104" t="s">
        <v>3500</v>
      </c>
      <c r="D848" s="29" t="s">
        <v>3880</v>
      </c>
      <c r="E848" s="29" t="s">
        <v>3880</v>
      </c>
      <c r="F848" s="335"/>
      <c r="G848" s="335"/>
      <c r="H848" s="335"/>
      <c r="I848" s="335"/>
      <c r="J848" s="335"/>
      <c r="K848" s="335"/>
      <c r="L848" s="335"/>
      <c r="M848" s="82" t="s">
        <v>3880</v>
      </c>
      <c r="N848" s="57" t="s">
        <v>3880</v>
      </c>
      <c r="O848" s="30" t="s">
        <v>3880</v>
      </c>
      <c r="P848" s="29" t="s">
        <v>3880</v>
      </c>
      <c r="Q848" s="29"/>
      <c r="R848" s="104" t="s">
        <v>3500</v>
      </c>
      <c r="S848" s="104" t="s">
        <v>3</v>
      </c>
      <c r="T848" s="403">
        <v>6868.16</v>
      </c>
      <c r="U848" s="403">
        <v>-2724.15</v>
      </c>
      <c r="V848" s="123" t="s">
        <v>2</v>
      </c>
      <c r="W848" s="336"/>
      <c r="X848" s="123"/>
      <c r="Y848" s="337"/>
      <c r="Z848" s="87"/>
      <c r="AA848" s="88" t="s">
        <v>3880</v>
      </c>
      <c r="AB848" s="88"/>
      <c r="AC848" s="88"/>
      <c r="AD848" s="90"/>
      <c r="AE848" s="90"/>
      <c r="AF848" s="136"/>
      <c r="AG848" s="338"/>
      <c r="AH848" s="338"/>
      <c r="AI848" s="339"/>
      <c r="AJ848" s="339"/>
      <c r="AK848" s="91"/>
      <c r="AL848" s="92"/>
      <c r="AM848" s="93"/>
      <c r="AN848" s="340"/>
      <c r="AO848" s="341"/>
      <c r="AP848" s="336"/>
      <c r="AQ848" s="342"/>
      <c r="AR848" s="343"/>
      <c r="AS848" s="342"/>
      <c r="AT848" s="94"/>
      <c r="AU848" s="341"/>
      <c r="AV848" s="136"/>
      <c r="AW848" s="339"/>
      <c r="AY848" s="30" t="s">
        <v>3880</v>
      </c>
      <c r="AZ848" s="31" t="e">
        <f t="shared" si="13"/>
        <v>#VALUE!</v>
      </c>
    </row>
    <row r="849" spans="1:52" ht="12.75" customHeight="1">
      <c r="A849">
        <v>846</v>
      </c>
      <c r="B849" s="29" t="s">
        <v>2</v>
      </c>
      <c r="C849" s="134" t="s">
        <v>5194</v>
      </c>
      <c r="D849" s="29" t="s">
        <v>3880</v>
      </c>
      <c r="E849" s="29" t="s">
        <v>3880</v>
      </c>
      <c r="F849" s="335"/>
      <c r="G849" s="335"/>
      <c r="H849" s="335"/>
      <c r="I849" s="335"/>
      <c r="J849" s="335"/>
      <c r="K849" s="335"/>
      <c r="L849" s="335"/>
      <c r="M849" s="82" t="s">
        <v>3880</v>
      </c>
      <c r="N849" s="57" t="s">
        <v>3880</v>
      </c>
      <c r="O849" s="30" t="s">
        <v>3880</v>
      </c>
      <c r="P849" s="29" t="s">
        <v>3880</v>
      </c>
      <c r="Q849" s="29"/>
      <c r="R849" s="134" t="s">
        <v>5194</v>
      </c>
      <c r="S849" s="103" t="s">
        <v>3</v>
      </c>
      <c r="T849" s="403">
        <v>3600.45</v>
      </c>
      <c r="U849" s="403">
        <v>-2647.95</v>
      </c>
      <c r="V849" s="123" t="s">
        <v>2</v>
      </c>
      <c r="W849" s="336"/>
      <c r="X849" s="123"/>
      <c r="Y849" s="337"/>
      <c r="Z849" s="87"/>
      <c r="AA849" s="88" t="s">
        <v>3880</v>
      </c>
      <c r="AB849" s="88"/>
      <c r="AC849" s="88"/>
      <c r="AD849" s="90"/>
      <c r="AE849" s="90"/>
      <c r="AF849" s="136"/>
      <c r="AG849" s="338"/>
      <c r="AH849" s="338"/>
      <c r="AI849" s="339"/>
      <c r="AJ849" s="339"/>
      <c r="AK849" s="91"/>
      <c r="AL849" s="92"/>
      <c r="AM849" s="93"/>
      <c r="AN849" s="340"/>
      <c r="AO849" s="341"/>
      <c r="AP849" s="336"/>
      <c r="AQ849" s="342"/>
      <c r="AR849" s="343"/>
      <c r="AS849" s="342"/>
      <c r="AT849" s="94"/>
      <c r="AU849" s="341"/>
      <c r="AV849" s="136"/>
      <c r="AW849" s="339"/>
      <c r="AY849" s="30" t="s">
        <v>3880</v>
      </c>
      <c r="AZ849" s="31" t="e">
        <f t="shared" si="13"/>
        <v>#VALUE!</v>
      </c>
    </row>
    <row r="850" spans="1:52" ht="12.75" customHeight="1">
      <c r="A850">
        <v>847</v>
      </c>
      <c r="B850" s="29" t="s">
        <v>2</v>
      </c>
      <c r="C850" s="134" t="s">
        <v>5195</v>
      </c>
      <c r="D850" s="29" t="s">
        <v>3880</v>
      </c>
      <c r="E850" s="29" t="s">
        <v>3880</v>
      </c>
      <c r="F850" s="335"/>
      <c r="G850" s="335"/>
      <c r="H850" s="335"/>
      <c r="I850" s="335"/>
      <c r="J850" s="335"/>
      <c r="K850" s="335"/>
      <c r="L850" s="335"/>
      <c r="M850" s="82" t="s">
        <v>3880</v>
      </c>
      <c r="N850" s="57" t="s">
        <v>3880</v>
      </c>
      <c r="O850" s="30" t="s">
        <v>3880</v>
      </c>
      <c r="P850" s="29" t="s">
        <v>3880</v>
      </c>
      <c r="Q850" s="29"/>
      <c r="R850" s="134" t="s">
        <v>5195</v>
      </c>
      <c r="S850" s="103" t="s">
        <v>3</v>
      </c>
      <c r="T850" s="403">
        <v>-2800.35</v>
      </c>
      <c r="U850" s="403">
        <v>-2647.95</v>
      </c>
      <c r="V850" s="123" t="s">
        <v>2</v>
      </c>
      <c r="W850" s="336"/>
      <c r="X850" s="123"/>
      <c r="Y850" s="337"/>
      <c r="Z850" s="87"/>
      <c r="AA850" s="88" t="s">
        <v>3880</v>
      </c>
      <c r="AB850" s="88"/>
      <c r="AC850" s="88"/>
      <c r="AD850" s="90"/>
      <c r="AE850" s="90"/>
      <c r="AF850" s="136"/>
      <c r="AG850" s="338"/>
      <c r="AH850" s="338"/>
      <c r="AI850" s="339"/>
      <c r="AJ850" s="339"/>
      <c r="AK850" s="91"/>
      <c r="AL850" s="92"/>
      <c r="AM850" s="93"/>
      <c r="AN850" s="340"/>
      <c r="AO850" s="341"/>
      <c r="AP850" s="336"/>
      <c r="AQ850" s="342"/>
      <c r="AR850" s="343"/>
      <c r="AS850" s="342"/>
      <c r="AT850" s="94"/>
      <c r="AU850" s="341"/>
      <c r="AV850" s="136"/>
      <c r="AW850" s="339"/>
      <c r="AY850" s="30" t="s">
        <v>3880</v>
      </c>
      <c r="AZ850" s="31" t="e">
        <f t="shared" si="13"/>
        <v>#VALUE!</v>
      </c>
    </row>
    <row r="851" spans="1:52" ht="12.75" customHeight="1">
      <c r="A851">
        <v>848</v>
      </c>
      <c r="B851" s="29" t="s">
        <v>2</v>
      </c>
      <c r="C851" s="134" t="s">
        <v>3619</v>
      </c>
      <c r="D851" s="29" t="s">
        <v>3880</v>
      </c>
      <c r="E851" s="29" t="s">
        <v>3880</v>
      </c>
      <c r="F851" s="335"/>
      <c r="G851" s="335"/>
      <c r="H851" s="335"/>
      <c r="I851" s="335"/>
      <c r="J851" s="335"/>
      <c r="K851" s="335"/>
      <c r="L851" s="335"/>
      <c r="M851" s="82" t="s">
        <v>3880</v>
      </c>
      <c r="N851" s="57" t="s">
        <v>3880</v>
      </c>
      <c r="O851" s="30" t="s">
        <v>3880</v>
      </c>
      <c r="P851" s="29" t="s">
        <v>3880</v>
      </c>
      <c r="Q851" s="29"/>
      <c r="R851" s="134" t="s">
        <v>3619</v>
      </c>
      <c r="S851" s="103" t="s">
        <v>3</v>
      </c>
      <c r="T851" s="403">
        <v>-5200.6499999999996</v>
      </c>
      <c r="U851" s="403">
        <v>-2647.95</v>
      </c>
      <c r="V851" s="123" t="s">
        <v>2</v>
      </c>
      <c r="W851" s="336"/>
      <c r="X851" s="123"/>
      <c r="Y851" s="337"/>
      <c r="Z851" s="87"/>
      <c r="AA851" s="88" t="s">
        <v>3880</v>
      </c>
      <c r="AB851" s="88"/>
      <c r="AC851" s="88"/>
      <c r="AD851" s="90"/>
      <c r="AE851" s="90"/>
      <c r="AF851" s="136"/>
      <c r="AG851" s="338"/>
      <c r="AH851" s="338"/>
      <c r="AI851" s="339"/>
      <c r="AJ851" s="339"/>
      <c r="AK851" s="91"/>
      <c r="AL851" s="92"/>
      <c r="AM851" s="93"/>
      <c r="AN851" s="340"/>
      <c r="AO851" s="341"/>
      <c r="AP851" s="336"/>
      <c r="AQ851" s="342"/>
      <c r="AR851" s="343"/>
      <c r="AS851" s="342"/>
      <c r="AT851" s="94"/>
      <c r="AU851" s="341"/>
      <c r="AV851" s="136"/>
      <c r="AW851" s="339"/>
      <c r="AY851" s="30" t="s">
        <v>3880</v>
      </c>
      <c r="AZ851" s="31" t="e">
        <f t="shared" si="13"/>
        <v>#VALUE!</v>
      </c>
    </row>
    <row r="852" spans="1:52" ht="12.75" customHeight="1">
      <c r="A852">
        <v>849</v>
      </c>
      <c r="B852" s="29" t="s">
        <v>2</v>
      </c>
      <c r="C852" s="134" t="s">
        <v>3711</v>
      </c>
      <c r="D852" s="29" t="s">
        <v>3880</v>
      </c>
      <c r="E852" s="29" t="s">
        <v>3880</v>
      </c>
      <c r="F852" s="335"/>
      <c r="G852" s="335"/>
      <c r="H852" s="335"/>
      <c r="I852" s="335"/>
      <c r="J852" s="335"/>
      <c r="K852" s="335"/>
      <c r="L852" s="335"/>
      <c r="M852" s="82" t="s">
        <v>3880</v>
      </c>
      <c r="N852" s="57" t="s">
        <v>3880</v>
      </c>
      <c r="O852" s="30" t="s">
        <v>3880</v>
      </c>
      <c r="P852" s="29" t="s">
        <v>3880</v>
      </c>
      <c r="Q852" s="29"/>
      <c r="R852" s="134" t="s">
        <v>3711</v>
      </c>
      <c r="S852" s="103" t="s">
        <v>3</v>
      </c>
      <c r="T852" s="403">
        <v>-6868.16</v>
      </c>
      <c r="U852" s="403">
        <v>-2724.15</v>
      </c>
      <c r="V852" s="123" t="s">
        <v>2</v>
      </c>
      <c r="W852" s="336"/>
      <c r="X852" s="123"/>
      <c r="Y852" s="337"/>
      <c r="Z852" s="87"/>
      <c r="AA852" s="88" t="s">
        <v>3880</v>
      </c>
      <c r="AB852" s="88"/>
      <c r="AC852" s="88"/>
      <c r="AD852" s="90"/>
      <c r="AE852" s="90"/>
      <c r="AF852" s="136"/>
      <c r="AG852" s="338"/>
      <c r="AH852" s="338"/>
      <c r="AI852" s="339"/>
      <c r="AJ852" s="339"/>
      <c r="AK852" s="91"/>
      <c r="AL852" s="92"/>
      <c r="AM852" s="93"/>
      <c r="AN852" s="340"/>
      <c r="AO852" s="341"/>
      <c r="AP852" s="336"/>
      <c r="AQ852" s="342"/>
      <c r="AR852" s="343"/>
      <c r="AS852" s="342"/>
      <c r="AT852" s="94"/>
      <c r="AU852" s="341"/>
      <c r="AV852" s="136"/>
      <c r="AW852" s="339"/>
      <c r="AY852" s="30" t="s">
        <v>3880</v>
      </c>
      <c r="AZ852" s="31" t="e">
        <f t="shared" si="13"/>
        <v>#VALUE!</v>
      </c>
    </row>
    <row r="853" spans="1:52" ht="12.75" customHeight="1">
      <c r="A853">
        <v>850</v>
      </c>
      <c r="B853" s="29" t="s">
        <v>2</v>
      </c>
      <c r="C853" s="134" t="s">
        <v>3511</v>
      </c>
      <c r="D853" s="29" t="s">
        <v>3880</v>
      </c>
      <c r="E853" s="29" t="s">
        <v>3880</v>
      </c>
      <c r="F853" s="335"/>
      <c r="G853" s="335"/>
      <c r="H853" s="335"/>
      <c r="I853" s="335"/>
      <c r="J853" s="335"/>
      <c r="K853" s="335"/>
      <c r="L853" s="335"/>
      <c r="M853" s="82" t="s">
        <v>3880</v>
      </c>
      <c r="N853" s="57" t="s">
        <v>3880</v>
      </c>
      <c r="O853" s="30" t="s">
        <v>3880</v>
      </c>
      <c r="P853" s="29" t="s">
        <v>3880</v>
      </c>
      <c r="Q853" s="29"/>
      <c r="R853" s="134" t="s">
        <v>3511</v>
      </c>
      <c r="S853" s="103" t="s">
        <v>3</v>
      </c>
      <c r="T853" s="403">
        <v>-8585.2000000000007</v>
      </c>
      <c r="U853" s="403">
        <v>-2724.15</v>
      </c>
      <c r="V853" s="123" t="s">
        <v>2</v>
      </c>
      <c r="W853" s="336"/>
      <c r="X853" s="123"/>
      <c r="Y853" s="337"/>
      <c r="Z853" s="87"/>
      <c r="AA853" s="88" t="s">
        <v>3880</v>
      </c>
      <c r="AB853" s="88"/>
      <c r="AC853" s="88"/>
      <c r="AD853" s="90"/>
      <c r="AE853" s="90"/>
      <c r="AF853" s="136"/>
      <c r="AG853" s="338"/>
      <c r="AH853" s="338"/>
      <c r="AI853" s="339"/>
      <c r="AJ853" s="339"/>
      <c r="AK853" s="91"/>
      <c r="AL853" s="92"/>
      <c r="AM853" s="93"/>
      <c r="AN853" s="340"/>
      <c r="AO853" s="341"/>
      <c r="AP853" s="336"/>
      <c r="AQ853" s="342"/>
      <c r="AR853" s="343"/>
      <c r="AS853" s="342"/>
      <c r="AT853" s="94"/>
      <c r="AU853" s="341"/>
      <c r="AV853" s="136"/>
      <c r="AW853" s="339"/>
      <c r="AY853" s="30" t="s">
        <v>3880</v>
      </c>
      <c r="AZ853" s="31" t="e">
        <f t="shared" si="13"/>
        <v>#VALUE!</v>
      </c>
    </row>
    <row r="854" spans="1:52" ht="12.75" customHeight="1">
      <c r="A854">
        <v>851</v>
      </c>
      <c r="B854" s="29" t="s">
        <v>2</v>
      </c>
      <c r="C854" s="134" t="s">
        <v>5196</v>
      </c>
      <c r="D854" s="29" t="s">
        <v>3880</v>
      </c>
      <c r="E854" s="29" t="s">
        <v>3880</v>
      </c>
      <c r="F854" s="335"/>
      <c r="G854" s="335"/>
      <c r="H854" s="335"/>
      <c r="I854" s="335"/>
      <c r="J854" s="335"/>
      <c r="K854" s="335"/>
      <c r="L854" s="335"/>
      <c r="M854" s="82" t="s">
        <v>3880</v>
      </c>
      <c r="N854" s="57" t="s">
        <v>3880</v>
      </c>
      <c r="O854" s="30" t="s">
        <v>3880</v>
      </c>
      <c r="P854" s="29" t="s">
        <v>3880</v>
      </c>
      <c r="Q854" s="29"/>
      <c r="R854" s="134" t="s">
        <v>5196</v>
      </c>
      <c r="S854" s="103" t="s">
        <v>3</v>
      </c>
      <c r="T854" s="403">
        <v>-10302.24</v>
      </c>
      <c r="U854" s="403">
        <v>-2724.15</v>
      </c>
      <c r="V854" s="123" t="s">
        <v>2</v>
      </c>
      <c r="W854" s="336"/>
      <c r="X854" s="123"/>
      <c r="Y854" s="337"/>
      <c r="Z854" s="87"/>
      <c r="AA854" s="88" t="s">
        <v>3880</v>
      </c>
      <c r="AB854" s="88"/>
      <c r="AC854" s="88"/>
      <c r="AD854" s="90"/>
      <c r="AE854" s="90"/>
      <c r="AF854" s="136"/>
      <c r="AG854" s="338"/>
      <c r="AH854" s="338"/>
      <c r="AI854" s="339"/>
      <c r="AJ854" s="339"/>
      <c r="AK854" s="91"/>
      <c r="AL854" s="92"/>
      <c r="AM854" s="93"/>
      <c r="AN854" s="340"/>
      <c r="AO854" s="341"/>
      <c r="AP854" s="336"/>
      <c r="AQ854" s="342"/>
      <c r="AR854" s="343"/>
      <c r="AS854" s="342"/>
      <c r="AT854" s="94"/>
      <c r="AU854" s="341"/>
      <c r="AV854" s="136"/>
      <c r="AW854" s="339"/>
      <c r="AY854" s="30" t="s">
        <v>3880</v>
      </c>
      <c r="AZ854" s="31" t="e">
        <f t="shared" si="13"/>
        <v>#VALUE!</v>
      </c>
    </row>
    <row r="855" spans="1:52" ht="12.75" customHeight="1">
      <c r="A855">
        <v>852</v>
      </c>
      <c r="B855" s="29" t="s">
        <v>2</v>
      </c>
      <c r="C855" s="134" t="s">
        <v>5197</v>
      </c>
      <c r="D855" s="29" t="s">
        <v>3880</v>
      </c>
      <c r="E855" s="29" t="s">
        <v>3880</v>
      </c>
      <c r="F855" s="335"/>
      <c r="G855" s="335"/>
      <c r="H855" s="335"/>
      <c r="I855" s="335"/>
      <c r="J855" s="335"/>
      <c r="K855" s="335"/>
      <c r="L855" s="335"/>
      <c r="M855" s="82" t="s">
        <v>3880</v>
      </c>
      <c r="N855" s="57" t="s">
        <v>3880</v>
      </c>
      <c r="O855" s="30" t="s">
        <v>3880</v>
      </c>
      <c r="P855" s="29" t="s">
        <v>3880</v>
      </c>
      <c r="Q855" s="29"/>
      <c r="R855" s="134" t="s">
        <v>5197</v>
      </c>
      <c r="S855" s="103" t="s">
        <v>3</v>
      </c>
      <c r="T855" s="403">
        <v>-12019.28</v>
      </c>
      <c r="U855" s="403">
        <v>-2724.15</v>
      </c>
      <c r="V855" s="123" t="s">
        <v>2</v>
      </c>
      <c r="W855" s="336"/>
      <c r="X855" s="123"/>
      <c r="Y855" s="337"/>
      <c r="Z855" s="87"/>
      <c r="AA855" s="88" t="s">
        <v>3880</v>
      </c>
      <c r="AB855" s="88"/>
      <c r="AC855" s="88"/>
      <c r="AD855" s="90"/>
      <c r="AE855" s="90"/>
      <c r="AF855" s="136"/>
      <c r="AG855" s="338"/>
      <c r="AH855" s="338"/>
      <c r="AI855" s="339"/>
      <c r="AJ855" s="339"/>
      <c r="AK855" s="91"/>
      <c r="AL855" s="92"/>
      <c r="AM855" s="93"/>
      <c r="AN855" s="340"/>
      <c r="AO855" s="341"/>
      <c r="AP855" s="336"/>
      <c r="AQ855" s="342"/>
      <c r="AR855" s="343"/>
      <c r="AS855" s="342"/>
      <c r="AT855" s="94"/>
      <c r="AU855" s="341"/>
      <c r="AV855" s="136"/>
      <c r="AW855" s="339"/>
      <c r="AY855" s="30" t="s">
        <v>3880</v>
      </c>
      <c r="AZ855" s="31" t="e">
        <f t="shared" si="13"/>
        <v>#VALUE!</v>
      </c>
    </row>
    <row r="856" spans="1:52" ht="12.75" customHeight="1">
      <c r="A856">
        <v>853</v>
      </c>
      <c r="B856" s="29" t="s">
        <v>2</v>
      </c>
      <c r="C856" s="134" t="s">
        <v>3496</v>
      </c>
      <c r="D856" s="29" t="s">
        <v>3880</v>
      </c>
      <c r="E856" s="29" t="s">
        <v>3880</v>
      </c>
      <c r="F856" s="335"/>
      <c r="G856" s="335"/>
      <c r="H856" s="335"/>
      <c r="I856" s="335"/>
      <c r="J856" s="335"/>
      <c r="K856" s="335"/>
      <c r="L856" s="335"/>
      <c r="M856" s="82" t="s">
        <v>3880</v>
      </c>
      <c r="N856" s="57" t="s">
        <v>3880</v>
      </c>
      <c r="O856" s="30" t="s">
        <v>3880</v>
      </c>
      <c r="P856" s="29" t="s">
        <v>3880</v>
      </c>
      <c r="Q856" s="29"/>
      <c r="R856" s="134" t="s">
        <v>3496</v>
      </c>
      <c r="S856" s="103" t="s">
        <v>3</v>
      </c>
      <c r="T856" s="403">
        <v>-13736.32</v>
      </c>
      <c r="U856" s="403">
        <v>-2724.15</v>
      </c>
      <c r="V856" s="123" t="s">
        <v>2</v>
      </c>
      <c r="W856" s="336"/>
      <c r="X856" s="123"/>
      <c r="Y856" s="337"/>
      <c r="Z856" s="87"/>
      <c r="AA856" s="88" t="s">
        <v>3880</v>
      </c>
      <c r="AB856" s="88"/>
      <c r="AC856" s="88"/>
      <c r="AD856" s="90"/>
      <c r="AE856" s="90"/>
      <c r="AF856" s="136"/>
      <c r="AG856" s="338"/>
      <c r="AH856" s="338"/>
      <c r="AI856" s="339"/>
      <c r="AJ856" s="339"/>
      <c r="AK856" s="91"/>
      <c r="AL856" s="92"/>
      <c r="AM856" s="93"/>
      <c r="AN856" s="340"/>
      <c r="AO856" s="341"/>
      <c r="AP856" s="336"/>
      <c r="AQ856" s="342"/>
      <c r="AR856" s="343"/>
      <c r="AS856" s="342"/>
      <c r="AT856" s="94"/>
      <c r="AU856" s="341"/>
      <c r="AV856" s="136"/>
      <c r="AW856" s="339"/>
      <c r="AY856" s="30" t="s">
        <v>3880</v>
      </c>
      <c r="AZ856" s="31" t="e">
        <f t="shared" si="13"/>
        <v>#VALUE!</v>
      </c>
    </row>
    <row r="857" spans="1:52" ht="12.75" customHeight="1">
      <c r="A857">
        <v>854</v>
      </c>
      <c r="B857" s="29" t="s">
        <v>2</v>
      </c>
      <c r="C857" s="134" t="s">
        <v>355</v>
      </c>
      <c r="D857" s="29" t="s">
        <v>3880</v>
      </c>
      <c r="E857" s="29" t="s">
        <v>3880</v>
      </c>
      <c r="F857" s="335"/>
      <c r="G857" s="335"/>
      <c r="H857" s="335"/>
      <c r="I857" s="335"/>
      <c r="J857" s="335"/>
      <c r="K857" s="335"/>
      <c r="L857" s="335"/>
      <c r="M857" s="82" t="s">
        <v>3880</v>
      </c>
      <c r="N857" s="57" t="s">
        <v>3880</v>
      </c>
      <c r="O857" s="30" t="s">
        <v>3880</v>
      </c>
      <c r="P857" s="29" t="s">
        <v>3880</v>
      </c>
      <c r="Q857" s="29"/>
      <c r="R857" s="134" t="s">
        <v>355</v>
      </c>
      <c r="S857" s="103" t="s">
        <v>3</v>
      </c>
      <c r="T857" s="403">
        <v>16310</v>
      </c>
      <c r="U857" s="403">
        <v>-2000</v>
      </c>
      <c r="V857" s="123" t="s">
        <v>2</v>
      </c>
      <c r="W857" s="336"/>
      <c r="X857" s="123"/>
      <c r="Y857" s="337"/>
      <c r="Z857" s="87"/>
      <c r="AA857" s="88" t="s">
        <v>3880</v>
      </c>
      <c r="AB857" s="88"/>
      <c r="AC857" s="88"/>
      <c r="AD857" s="90"/>
      <c r="AE857" s="90"/>
      <c r="AF857" s="136"/>
      <c r="AG857" s="338"/>
      <c r="AH857" s="338"/>
      <c r="AI857" s="339"/>
      <c r="AJ857" s="339"/>
      <c r="AK857" s="91"/>
      <c r="AL857" s="92"/>
      <c r="AM857" s="93"/>
      <c r="AN857" s="340"/>
      <c r="AO857" s="341"/>
      <c r="AP857" s="336"/>
      <c r="AQ857" s="342"/>
      <c r="AR857" s="343"/>
      <c r="AS857" s="342"/>
      <c r="AT857" s="94"/>
      <c r="AU857" s="341"/>
      <c r="AV857" s="136"/>
      <c r="AW857" s="339"/>
      <c r="AY857" s="30" t="s">
        <v>3880</v>
      </c>
      <c r="AZ857" s="31" t="e">
        <f t="shared" si="13"/>
        <v>#VALUE!</v>
      </c>
    </row>
    <row r="858" spans="1:52" ht="12.75" customHeight="1">
      <c r="A858">
        <v>855</v>
      </c>
      <c r="B858" s="29" t="s">
        <v>2</v>
      </c>
      <c r="C858" s="134" t="s">
        <v>3508</v>
      </c>
      <c r="D858" s="29" t="s">
        <v>3880</v>
      </c>
      <c r="E858" s="29" t="s">
        <v>3880</v>
      </c>
      <c r="F858" s="335"/>
      <c r="G858" s="335"/>
      <c r="H858" s="335"/>
      <c r="I858" s="335"/>
      <c r="J858" s="335"/>
      <c r="K858" s="335"/>
      <c r="L858" s="335"/>
      <c r="M858" s="82" t="s">
        <v>3880</v>
      </c>
      <c r="N858" s="57" t="s">
        <v>3880</v>
      </c>
      <c r="O858" s="30" t="s">
        <v>3880</v>
      </c>
      <c r="P858" s="29" t="s">
        <v>3880</v>
      </c>
      <c r="Q858" s="29"/>
      <c r="R858" s="134" t="s">
        <v>3508</v>
      </c>
      <c r="S858" s="103" t="s">
        <v>3</v>
      </c>
      <c r="T858" s="403">
        <v>11160.76</v>
      </c>
      <c r="U858" s="403">
        <v>-2228.85</v>
      </c>
      <c r="V858" s="123" t="s">
        <v>2</v>
      </c>
      <c r="W858" s="336"/>
      <c r="X858" s="123"/>
      <c r="Y858" s="337"/>
      <c r="Z858" s="87"/>
      <c r="AA858" s="88" t="s">
        <v>3880</v>
      </c>
      <c r="AB858" s="88"/>
      <c r="AC858" s="88"/>
      <c r="AD858" s="90"/>
      <c r="AE858" s="90"/>
      <c r="AF858" s="136"/>
      <c r="AG858" s="338"/>
      <c r="AH858" s="338"/>
      <c r="AI858" s="339"/>
      <c r="AJ858" s="339"/>
      <c r="AK858" s="91"/>
      <c r="AL858" s="92"/>
      <c r="AM858" s="93"/>
      <c r="AN858" s="340"/>
      <c r="AO858" s="341"/>
      <c r="AP858" s="336"/>
      <c r="AQ858" s="342"/>
      <c r="AR858" s="343"/>
      <c r="AS858" s="342"/>
      <c r="AT858" s="94"/>
      <c r="AU858" s="341"/>
      <c r="AV858" s="136"/>
      <c r="AW858" s="339"/>
      <c r="AY858" s="30" t="s">
        <v>3880</v>
      </c>
      <c r="AZ858" s="31" t="e">
        <f t="shared" si="13"/>
        <v>#VALUE!</v>
      </c>
    </row>
    <row r="859" spans="1:52" ht="12.75" customHeight="1">
      <c r="A859">
        <v>856</v>
      </c>
      <c r="B859" s="29" t="s">
        <v>2</v>
      </c>
      <c r="C859" s="134" t="s">
        <v>3504</v>
      </c>
      <c r="D859" s="29" t="s">
        <v>3880</v>
      </c>
      <c r="E859" s="29" t="s">
        <v>3880</v>
      </c>
      <c r="F859" s="335"/>
      <c r="G859" s="335"/>
      <c r="H859" s="335"/>
      <c r="I859" s="335"/>
      <c r="J859" s="335"/>
      <c r="K859" s="335"/>
      <c r="L859" s="335"/>
      <c r="M859" s="82" t="s">
        <v>3880</v>
      </c>
      <c r="N859" s="57" t="s">
        <v>3880</v>
      </c>
      <c r="O859" s="30" t="s">
        <v>3880</v>
      </c>
      <c r="P859" s="29" t="s">
        <v>3880</v>
      </c>
      <c r="Q859" s="29"/>
      <c r="R859" s="134" t="s">
        <v>3504</v>
      </c>
      <c r="S859" s="103" t="s">
        <v>3</v>
      </c>
      <c r="T859" s="403">
        <v>9443.7199999999993</v>
      </c>
      <c r="U859" s="403">
        <v>-2228.85</v>
      </c>
      <c r="V859" s="123" t="s">
        <v>2</v>
      </c>
      <c r="W859" s="336"/>
      <c r="X859" s="123"/>
      <c r="Y859" s="337"/>
      <c r="Z859" s="87"/>
      <c r="AA859" s="88" t="s">
        <v>3880</v>
      </c>
      <c r="AB859" s="88"/>
      <c r="AC859" s="88"/>
      <c r="AD859" s="90"/>
      <c r="AE859" s="90"/>
      <c r="AF859" s="136"/>
      <c r="AG859" s="338"/>
      <c r="AH859" s="338"/>
      <c r="AI859" s="339"/>
      <c r="AJ859" s="339"/>
      <c r="AK859" s="91"/>
      <c r="AL859" s="92"/>
      <c r="AM859" s="93"/>
      <c r="AN859" s="340"/>
      <c r="AO859" s="341"/>
      <c r="AP859" s="336"/>
      <c r="AQ859" s="342"/>
      <c r="AR859" s="343"/>
      <c r="AS859" s="342"/>
      <c r="AT859" s="94"/>
      <c r="AU859" s="341"/>
      <c r="AV859" s="136"/>
      <c r="AW859" s="339"/>
      <c r="AY859" s="30" t="s">
        <v>3880</v>
      </c>
      <c r="AZ859" s="31" t="e">
        <f t="shared" si="13"/>
        <v>#VALUE!</v>
      </c>
    </row>
    <row r="860" spans="1:52" ht="12.75" customHeight="1">
      <c r="A860">
        <v>857</v>
      </c>
      <c r="B860" s="29" t="s">
        <v>2</v>
      </c>
      <c r="C860" s="134" t="s">
        <v>5198</v>
      </c>
      <c r="D860" s="29" t="s">
        <v>3880</v>
      </c>
      <c r="E860" s="29" t="s">
        <v>3880</v>
      </c>
      <c r="F860" s="335"/>
      <c r="G860" s="335"/>
      <c r="H860" s="335"/>
      <c r="I860" s="335"/>
      <c r="J860" s="335"/>
      <c r="K860" s="335"/>
      <c r="L860" s="335"/>
      <c r="M860" s="82" t="s">
        <v>3880</v>
      </c>
      <c r="N860" s="57" t="s">
        <v>3880</v>
      </c>
      <c r="O860" s="30" t="s">
        <v>3880</v>
      </c>
      <c r="P860" s="29" t="s">
        <v>3880</v>
      </c>
      <c r="Q860" s="29"/>
      <c r="R860" s="134" t="s">
        <v>5198</v>
      </c>
      <c r="S860" s="103" t="s">
        <v>3</v>
      </c>
      <c r="T860" s="403">
        <v>6009.64</v>
      </c>
      <c r="U860" s="403">
        <v>-2228.85</v>
      </c>
      <c r="V860" s="123" t="s">
        <v>2</v>
      </c>
      <c r="W860" s="336"/>
      <c r="X860" s="123"/>
      <c r="Y860" s="337"/>
      <c r="Z860" s="87"/>
      <c r="AA860" s="88" t="s">
        <v>3880</v>
      </c>
      <c r="AB860" s="88"/>
      <c r="AC860" s="88"/>
      <c r="AD860" s="90"/>
      <c r="AE860" s="90"/>
      <c r="AF860" s="136"/>
      <c r="AG860" s="338"/>
      <c r="AH860" s="338"/>
      <c r="AI860" s="339"/>
      <c r="AJ860" s="339"/>
      <c r="AK860" s="91"/>
      <c r="AL860" s="92"/>
      <c r="AM860" s="93"/>
      <c r="AN860" s="340"/>
      <c r="AO860" s="341"/>
      <c r="AP860" s="336"/>
      <c r="AQ860" s="342"/>
      <c r="AR860" s="343"/>
      <c r="AS860" s="342"/>
      <c r="AT860" s="94"/>
      <c r="AU860" s="341"/>
      <c r="AV860" s="136"/>
      <c r="AW860" s="339"/>
      <c r="AY860" s="30" t="s">
        <v>3880</v>
      </c>
      <c r="AZ860" s="31" t="e">
        <f t="shared" si="13"/>
        <v>#VALUE!</v>
      </c>
    </row>
    <row r="861" spans="1:52" ht="12.75" customHeight="1">
      <c r="A861">
        <v>858</v>
      </c>
      <c r="B861" s="29" t="s">
        <v>2</v>
      </c>
      <c r="C861" s="134" t="s">
        <v>218</v>
      </c>
      <c r="D861" s="29" t="s">
        <v>3880</v>
      </c>
      <c r="E861" s="29" t="s">
        <v>3880</v>
      </c>
      <c r="F861" s="335"/>
      <c r="G861" s="335"/>
      <c r="H861" s="335"/>
      <c r="I861" s="335"/>
      <c r="J861" s="335"/>
      <c r="K861" s="335"/>
      <c r="L861" s="335"/>
      <c r="M861" s="82" t="s">
        <v>3880</v>
      </c>
      <c r="N861" s="57" t="s">
        <v>3880</v>
      </c>
      <c r="O861" s="30" t="s">
        <v>3880</v>
      </c>
      <c r="P861" s="29" t="s">
        <v>3880</v>
      </c>
      <c r="Q861" s="29"/>
      <c r="R861" s="134" t="s">
        <v>218</v>
      </c>
      <c r="S861" s="103" t="s">
        <v>3</v>
      </c>
      <c r="T861" s="403">
        <v>15480</v>
      </c>
      <c r="U861" s="403">
        <v>-2000</v>
      </c>
      <c r="V861" s="123" t="s">
        <v>2</v>
      </c>
      <c r="W861" s="336"/>
      <c r="X861" s="123"/>
      <c r="Y861" s="337"/>
      <c r="Z861" s="87"/>
      <c r="AA861" s="88" t="s">
        <v>3880</v>
      </c>
      <c r="AB861" s="88"/>
      <c r="AC861" s="88"/>
      <c r="AD861" s="90"/>
      <c r="AE861" s="90"/>
      <c r="AF861" s="136"/>
      <c r="AG861" s="338"/>
      <c r="AH861" s="338"/>
      <c r="AI861" s="339"/>
      <c r="AJ861" s="339"/>
      <c r="AK861" s="91"/>
      <c r="AL861" s="92"/>
      <c r="AM861" s="93"/>
      <c r="AN861" s="340"/>
      <c r="AO861" s="341"/>
      <c r="AP861" s="336"/>
      <c r="AQ861" s="342"/>
      <c r="AR861" s="343"/>
      <c r="AS861" s="342"/>
      <c r="AT861" s="94"/>
      <c r="AU861" s="341"/>
      <c r="AV861" s="136"/>
      <c r="AW861" s="339"/>
      <c r="AY861" s="30" t="s">
        <v>3880</v>
      </c>
      <c r="AZ861" s="31" t="e">
        <f t="shared" si="13"/>
        <v>#VALUE!</v>
      </c>
    </row>
    <row r="862" spans="1:52" ht="12.75" customHeight="1">
      <c r="A862">
        <v>859</v>
      </c>
      <c r="B862" s="29" t="s">
        <v>2</v>
      </c>
      <c r="C862" s="134" t="s">
        <v>54</v>
      </c>
      <c r="D862" s="29" t="s">
        <v>3880</v>
      </c>
      <c r="E862" s="29" t="s">
        <v>3880</v>
      </c>
      <c r="F862" s="335"/>
      <c r="G862" s="335"/>
      <c r="H862" s="335"/>
      <c r="I862" s="335"/>
      <c r="J862" s="335"/>
      <c r="K862" s="335"/>
      <c r="L862" s="335"/>
      <c r="M862" s="82" t="s">
        <v>3880</v>
      </c>
      <c r="N862" s="57" t="s">
        <v>3880</v>
      </c>
      <c r="O862" s="30" t="s">
        <v>3880</v>
      </c>
      <c r="P862" s="29" t="s">
        <v>3880</v>
      </c>
      <c r="Q862" s="29"/>
      <c r="R862" s="134" t="s">
        <v>54</v>
      </c>
      <c r="S862" s="103" t="s">
        <v>3</v>
      </c>
      <c r="T862" s="403">
        <v>14650</v>
      </c>
      <c r="U862" s="403">
        <v>-2000</v>
      </c>
      <c r="V862" s="123" t="s">
        <v>2</v>
      </c>
      <c r="W862" s="336"/>
      <c r="X862" s="123"/>
      <c r="Y862" s="337"/>
      <c r="Z862" s="87"/>
      <c r="AA862" s="88" t="s">
        <v>3880</v>
      </c>
      <c r="AB862" s="88"/>
      <c r="AC862" s="88"/>
      <c r="AD862" s="90"/>
      <c r="AE862" s="90"/>
      <c r="AF862" s="136"/>
      <c r="AG862" s="338"/>
      <c r="AH862" s="338"/>
      <c r="AI862" s="339"/>
      <c r="AJ862" s="339"/>
      <c r="AK862" s="91"/>
      <c r="AL862" s="92"/>
      <c r="AM862" s="93"/>
      <c r="AN862" s="340"/>
      <c r="AO862" s="341"/>
      <c r="AP862" s="336"/>
      <c r="AQ862" s="342"/>
      <c r="AR862" s="343"/>
      <c r="AS862" s="342"/>
      <c r="AT862" s="94"/>
      <c r="AU862" s="341"/>
      <c r="AV862" s="136"/>
      <c r="AW862" s="339"/>
      <c r="AY862" s="30" t="s">
        <v>3880</v>
      </c>
      <c r="AZ862" s="31" t="e">
        <f t="shared" si="13"/>
        <v>#VALUE!</v>
      </c>
    </row>
    <row r="863" spans="1:52" ht="12.75" customHeight="1">
      <c r="A863">
        <v>860</v>
      </c>
      <c r="B863" s="29" t="s">
        <v>2</v>
      </c>
      <c r="C863" s="134" t="s">
        <v>5199</v>
      </c>
      <c r="D863" s="29" t="s">
        <v>3880</v>
      </c>
      <c r="E863" s="29" t="s">
        <v>3880</v>
      </c>
      <c r="F863" s="335"/>
      <c r="G863" s="335"/>
      <c r="H863" s="335"/>
      <c r="I863" s="335"/>
      <c r="J863" s="335"/>
      <c r="K863" s="335"/>
      <c r="L863" s="335"/>
      <c r="M863" s="82" t="s">
        <v>3880</v>
      </c>
      <c r="N863" s="57" t="s">
        <v>3880</v>
      </c>
      <c r="O863" s="30" t="s">
        <v>3880</v>
      </c>
      <c r="P863" s="29" t="s">
        <v>3880</v>
      </c>
      <c r="Q863" s="29"/>
      <c r="R863" s="134" t="s">
        <v>5199</v>
      </c>
      <c r="S863" s="103" t="s">
        <v>3</v>
      </c>
      <c r="T863" s="403">
        <v>-6009.64</v>
      </c>
      <c r="U863" s="403">
        <v>-2228.85</v>
      </c>
      <c r="V863" s="123" t="s">
        <v>2</v>
      </c>
      <c r="W863" s="336"/>
      <c r="X863" s="123"/>
      <c r="Y863" s="337"/>
      <c r="Z863" s="87"/>
      <c r="AA863" s="88" t="s">
        <v>3880</v>
      </c>
      <c r="AB863" s="88"/>
      <c r="AC863" s="88"/>
      <c r="AD863" s="90"/>
      <c r="AE863" s="90"/>
      <c r="AF863" s="136"/>
      <c r="AG863" s="338"/>
      <c r="AH863" s="338"/>
      <c r="AI863" s="339"/>
      <c r="AJ863" s="339"/>
      <c r="AK863" s="91"/>
      <c r="AL863" s="92"/>
      <c r="AM863" s="93"/>
      <c r="AN863" s="340"/>
      <c r="AO863" s="341"/>
      <c r="AP863" s="336"/>
      <c r="AQ863" s="342"/>
      <c r="AR863" s="343"/>
      <c r="AS863" s="342"/>
      <c r="AT863" s="94"/>
      <c r="AU863" s="341"/>
      <c r="AV863" s="136"/>
      <c r="AW863" s="339"/>
      <c r="AY863" s="30" t="s">
        <v>3880</v>
      </c>
      <c r="AZ863" s="31" t="e">
        <f t="shared" si="13"/>
        <v>#VALUE!</v>
      </c>
    </row>
    <row r="864" spans="1:52" ht="12.75" customHeight="1">
      <c r="A864">
        <v>861</v>
      </c>
      <c r="B864" s="29" t="s">
        <v>2</v>
      </c>
      <c r="C864" s="134" t="s">
        <v>5200</v>
      </c>
      <c r="D864" s="29" t="s">
        <v>3880</v>
      </c>
      <c r="E864" s="29" t="s">
        <v>3880</v>
      </c>
      <c r="F864" s="335"/>
      <c r="G864" s="335"/>
      <c r="H864" s="335"/>
      <c r="I864" s="335"/>
      <c r="J864" s="335"/>
      <c r="K864" s="335"/>
      <c r="L864" s="335"/>
      <c r="M864" s="82" t="s">
        <v>3880</v>
      </c>
      <c r="N864" s="57" t="s">
        <v>3880</v>
      </c>
      <c r="O864" s="30" t="s">
        <v>3880</v>
      </c>
      <c r="P864" s="29" t="s">
        <v>3880</v>
      </c>
      <c r="Q864" s="29"/>
      <c r="R864" s="134" t="s">
        <v>5200</v>
      </c>
      <c r="S864" s="103" t="s">
        <v>3</v>
      </c>
      <c r="T864" s="403">
        <v>-14650</v>
      </c>
      <c r="U864" s="403">
        <v>-2000</v>
      </c>
      <c r="V864" s="123" t="s">
        <v>2</v>
      </c>
      <c r="W864" s="336"/>
      <c r="X864" s="123"/>
      <c r="Y864" s="337"/>
      <c r="Z864" s="87"/>
      <c r="AA864" s="88" t="s">
        <v>3880</v>
      </c>
      <c r="AB864" s="88"/>
      <c r="AC864" s="88"/>
      <c r="AD864" s="90"/>
      <c r="AE864" s="90"/>
      <c r="AF864" s="136"/>
      <c r="AG864" s="338"/>
      <c r="AH864" s="338"/>
      <c r="AI864" s="339"/>
      <c r="AJ864" s="339"/>
      <c r="AK864" s="91"/>
      <c r="AL864" s="92"/>
      <c r="AM864" s="93"/>
      <c r="AN864" s="340"/>
      <c r="AO864" s="341"/>
      <c r="AP864" s="336"/>
      <c r="AQ864" s="342"/>
      <c r="AR864" s="343"/>
      <c r="AS864" s="342"/>
      <c r="AT864" s="94"/>
      <c r="AU864" s="341"/>
      <c r="AV864" s="136"/>
      <c r="AW864" s="339"/>
      <c r="AY864" s="30" t="s">
        <v>3880</v>
      </c>
      <c r="AZ864" s="31" t="e">
        <f t="shared" si="13"/>
        <v>#VALUE!</v>
      </c>
    </row>
    <row r="865" spans="1:52" ht="12.75" customHeight="1">
      <c r="A865">
        <v>862</v>
      </c>
      <c r="B865" s="29" t="s">
        <v>2</v>
      </c>
      <c r="C865" s="134" t="s">
        <v>79</v>
      </c>
      <c r="D865" s="29" t="s">
        <v>3880</v>
      </c>
      <c r="E865" s="29" t="s">
        <v>3880</v>
      </c>
      <c r="F865" s="335"/>
      <c r="G865" s="335"/>
      <c r="H865" s="335"/>
      <c r="I865" s="335"/>
      <c r="J865" s="335"/>
      <c r="K865" s="335"/>
      <c r="L865" s="335"/>
      <c r="M865" s="82" t="s">
        <v>3880</v>
      </c>
      <c r="N865" s="57" t="s">
        <v>3880</v>
      </c>
      <c r="O865" s="30" t="s">
        <v>3880</v>
      </c>
      <c r="P865" s="29" t="s">
        <v>3880</v>
      </c>
      <c r="Q865" s="29"/>
      <c r="R865" s="134" t="s">
        <v>79</v>
      </c>
      <c r="S865" s="103" t="s">
        <v>3</v>
      </c>
      <c r="T865" s="403">
        <v>12877.8</v>
      </c>
      <c r="U865" s="403">
        <v>-2228.85</v>
      </c>
      <c r="V865" s="123" t="s">
        <v>2</v>
      </c>
      <c r="W865" s="336"/>
      <c r="X865" s="123"/>
      <c r="Y865" s="337"/>
      <c r="Z865" s="87"/>
      <c r="AA865" s="88" t="s">
        <v>3880</v>
      </c>
      <c r="AB865" s="88"/>
      <c r="AC865" s="88"/>
      <c r="AD865" s="90"/>
      <c r="AE865" s="90"/>
      <c r="AF865" s="136"/>
      <c r="AG865" s="338"/>
      <c r="AH865" s="338"/>
      <c r="AI865" s="339"/>
      <c r="AJ865" s="339"/>
      <c r="AK865" s="91"/>
      <c r="AL865" s="92"/>
      <c r="AM865" s="93"/>
      <c r="AN865" s="340"/>
      <c r="AO865" s="341"/>
      <c r="AP865" s="336"/>
      <c r="AQ865" s="342"/>
      <c r="AR865" s="343"/>
      <c r="AS865" s="342"/>
      <c r="AT865" s="94"/>
      <c r="AU865" s="341"/>
      <c r="AV865" s="136"/>
      <c r="AW865" s="339"/>
      <c r="AY865" s="30" t="s">
        <v>3880</v>
      </c>
      <c r="AZ865" s="31" t="e">
        <f t="shared" si="13"/>
        <v>#VALUE!</v>
      </c>
    </row>
    <row r="866" spans="1:52" ht="12.75" customHeight="1">
      <c r="A866">
        <v>863</v>
      </c>
      <c r="B866" s="29" t="s">
        <v>2</v>
      </c>
      <c r="C866" s="134" t="s">
        <v>3715</v>
      </c>
      <c r="D866" s="29" t="s">
        <v>3880</v>
      </c>
      <c r="E866" s="29" t="s">
        <v>3880</v>
      </c>
      <c r="F866" s="335"/>
      <c r="G866" s="335"/>
      <c r="H866" s="335"/>
      <c r="I866" s="335"/>
      <c r="J866" s="335"/>
      <c r="K866" s="335"/>
      <c r="L866" s="335"/>
      <c r="M866" s="82" t="s">
        <v>3880</v>
      </c>
      <c r="N866" s="57" t="s">
        <v>3880</v>
      </c>
      <c r="O866" s="30" t="s">
        <v>3880</v>
      </c>
      <c r="P866" s="29" t="s">
        <v>3880</v>
      </c>
      <c r="Q866" s="29"/>
      <c r="R866" s="134" t="s">
        <v>3715</v>
      </c>
      <c r="S866" s="103" t="s">
        <v>3</v>
      </c>
      <c r="T866" s="403">
        <v>5200.6499999999996</v>
      </c>
      <c r="U866" s="403">
        <v>-1847.85</v>
      </c>
      <c r="V866" s="123" t="s">
        <v>2</v>
      </c>
      <c r="W866" s="336"/>
      <c r="X866" s="123"/>
      <c r="Y866" s="337"/>
      <c r="Z866" s="87"/>
      <c r="AA866" s="88" t="s">
        <v>3880</v>
      </c>
      <c r="AB866" s="88"/>
      <c r="AC866" s="88"/>
      <c r="AD866" s="90"/>
      <c r="AE866" s="90"/>
      <c r="AF866" s="136"/>
      <c r="AG866" s="338"/>
      <c r="AH866" s="338"/>
      <c r="AI866" s="339"/>
      <c r="AJ866" s="339"/>
      <c r="AK866" s="91"/>
      <c r="AL866" s="92"/>
      <c r="AM866" s="93"/>
      <c r="AN866" s="340"/>
      <c r="AO866" s="341"/>
      <c r="AP866" s="336"/>
      <c r="AQ866" s="342"/>
      <c r="AR866" s="343"/>
      <c r="AS866" s="342"/>
      <c r="AT866" s="94"/>
      <c r="AU866" s="341"/>
      <c r="AV866" s="136"/>
      <c r="AW866" s="339"/>
      <c r="AY866" s="30" t="s">
        <v>3880</v>
      </c>
      <c r="AZ866" s="31" t="e">
        <f t="shared" si="13"/>
        <v>#VALUE!</v>
      </c>
    </row>
    <row r="867" spans="1:52" ht="12.75" customHeight="1">
      <c r="A867">
        <v>864</v>
      </c>
      <c r="B867" s="29" t="s">
        <v>2</v>
      </c>
      <c r="C867" s="134" t="s">
        <v>3639</v>
      </c>
      <c r="D867" s="29" t="s">
        <v>3880</v>
      </c>
      <c r="E867" s="29" t="s">
        <v>3880</v>
      </c>
      <c r="F867" s="335"/>
      <c r="G867" s="335"/>
      <c r="H867" s="335"/>
      <c r="I867" s="335"/>
      <c r="J867" s="335"/>
      <c r="K867" s="335"/>
      <c r="L867" s="335"/>
      <c r="M867" s="82" t="s">
        <v>3880</v>
      </c>
      <c r="N867" s="57" t="s">
        <v>3880</v>
      </c>
      <c r="O867" s="30" t="s">
        <v>3880</v>
      </c>
      <c r="P867" s="29" t="s">
        <v>3880</v>
      </c>
      <c r="Q867" s="29"/>
      <c r="R867" s="134" t="s">
        <v>3639</v>
      </c>
      <c r="S867" s="103" t="s">
        <v>3</v>
      </c>
      <c r="T867" s="403">
        <v>2800.35</v>
      </c>
      <c r="U867" s="403">
        <v>-1847.85</v>
      </c>
      <c r="V867" s="123" t="s">
        <v>2</v>
      </c>
      <c r="W867" s="336"/>
      <c r="X867" s="123"/>
      <c r="Y867" s="337"/>
      <c r="Z867" s="87"/>
      <c r="AA867" s="88" t="s">
        <v>3880</v>
      </c>
      <c r="AB867" s="88"/>
      <c r="AC867" s="88"/>
      <c r="AD867" s="90"/>
      <c r="AE867" s="90"/>
      <c r="AF867" s="136"/>
      <c r="AG867" s="338"/>
      <c r="AH867" s="338"/>
      <c r="AI867" s="339"/>
      <c r="AJ867" s="339"/>
      <c r="AK867" s="91"/>
      <c r="AL867" s="92"/>
      <c r="AM867" s="93"/>
      <c r="AN867" s="340"/>
      <c r="AO867" s="341"/>
      <c r="AP867" s="336"/>
      <c r="AQ867" s="342"/>
      <c r="AR867" s="343"/>
      <c r="AS867" s="342"/>
      <c r="AT867" s="94"/>
      <c r="AU867" s="341"/>
      <c r="AV867" s="136"/>
      <c r="AW867" s="339"/>
      <c r="AY867" s="30" t="s">
        <v>3880</v>
      </c>
      <c r="AZ867" s="31" t="e">
        <f t="shared" si="13"/>
        <v>#VALUE!</v>
      </c>
    </row>
    <row r="868" spans="1:52" ht="12.75" customHeight="1">
      <c r="A868">
        <v>865</v>
      </c>
      <c r="B868" s="29" t="s">
        <v>2</v>
      </c>
      <c r="C868" s="134" t="s">
        <v>5201</v>
      </c>
      <c r="D868" s="29" t="s">
        <v>3880</v>
      </c>
      <c r="E868" s="29" t="s">
        <v>3880</v>
      </c>
      <c r="F868" s="335"/>
      <c r="G868" s="335"/>
      <c r="H868" s="335"/>
      <c r="I868" s="335"/>
      <c r="J868" s="335"/>
      <c r="K868" s="335"/>
      <c r="L868" s="335"/>
      <c r="M868" s="82" t="s">
        <v>3880</v>
      </c>
      <c r="N868" s="57" t="s">
        <v>3880</v>
      </c>
      <c r="O868" s="30" t="s">
        <v>3880</v>
      </c>
      <c r="P868" s="29" t="s">
        <v>3880</v>
      </c>
      <c r="Q868" s="29"/>
      <c r="R868" s="134" t="s">
        <v>5201</v>
      </c>
      <c r="S868" s="103" t="s">
        <v>3</v>
      </c>
      <c r="T868" s="403">
        <v>-2000.25</v>
      </c>
      <c r="U868" s="403">
        <v>-1847.85</v>
      </c>
      <c r="V868" s="123" t="s">
        <v>2</v>
      </c>
      <c r="W868" s="336"/>
      <c r="X868" s="123"/>
      <c r="Y868" s="337"/>
      <c r="Z868" s="87"/>
      <c r="AA868" s="88" t="s">
        <v>3880</v>
      </c>
      <c r="AB868" s="88"/>
      <c r="AC868" s="88"/>
      <c r="AD868" s="90"/>
      <c r="AE868" s="90"/>
      <c r="AF868" s="136"/>
      <c r="AG868" s="338"/>
      <c r="AH868" s="338"/>
      <c r="AI868" s="339"/>
      <c r="AJ868" s="339"/>
      <c r="AK868" s="91"/>
      <c r="AL868" s="92"/>
      <c r="AM868" s="93"/>
      <c r="AN868" s="340"/>
      <c r="AO868" s="341"/>
      <c r="AP868" s="336"/>
      <c r="AQ868" s="342"/>
      <c r="AR868" s="343"/>
      <c r="AS868" s="342"/>
      <c r="AT868" s="94"/>
      <c r="AU868" s="341"/>
      <c r="AV868" s="136"/>
      <c r="AW868" s="339"/>
      <c r="AY868" s="30" t="s">
        <v>3880</v>
      </c>
      <c r="AZ868" s="31" t="e">
        <f t="shared" si="13"/>
        <v>#VALUE!</v>
      </c>
    </row>
    <row r="869" spans="1:52" ht="12.75" customHeight="1">
      <c r="A869">
        <v>866</v>
      </c>
      <c r="B869" s="29" t="s">
        <v>2</v>
      </c>
      <c r="C869" s="134" t="s">
        <v>5202</v>
      </c>
      <c r="D869" s="29" t="s">
        <v>3880</v>
      </c>
      <c r="E869" s="29" t="s">
        <v>3880</v>
      </c>
      <c r="F869" s="335"/>
      <c r="G869" s="335"/>
      <c r="H869" s="335"/>
      <c r="I869" s="335"/>
      <c r="J869" s="335"/>
      <c r="K869" s="335"/>
      <c r="L869" s="335"/>
      <c r="M869" s="82" t="s">
        <v>3880</v>
      </c>
      <c r="N869" s="57" t="s">
        <v>3880</v>
      </c>
      <c r="O869" s="30" t="s">
        <v>3880</v>
      </c>
      <c r="P869" s="29" t="s">
        <v>3880</v>
      </c>
      <c r="Q869" s="29"/>
      <c r="R869" s="134" t="s">
        <v>5202</v>
      </c>
      <c r="S869" s="103" t="s">
        <v>3</v>
      </c>
      <c r="T869" s="403">
        <v>-2800.35</v>
      </c>
      <c r="U869" s="403">
        <v>-1847.85</v>
      </c>
      <c r="V869" s="123" t="s">
        <v>2</v>
      </c>
      <c r="W869" s="336"/>
      <c r="X869" s="123"/>
      <c r="Y869" s="337"/>
      <c r="Z869" s="87"/>
      <c r="AA869" s="88" t="s">
        <v>3880</v>
      </c>
      <c r="AB869" s="88"/>
      <c r="AC869" s="88"/>
      <c r="AD869" s="90"/>
      <c r="AE869" s="90"/>
      <c r="AF869" s="136"/>
      <c r="AG869" s="338"/>
      <c r="AH869" s="338"/>
      <c r="AI869" s="339"/>
      <c r="AJ869" s="339"/>
      <c r="AK869" s="91"/>
      <c r="AL869" s="92"/>
      <c r="AM869" s="93"/>
      <c r="AN869" s="340"/>
      <c r="AO869" s="341"/>
      <c r="AP869" s="336"/>
      <c r="AQ869" s="342"/>
      <c r="AR869" s="343"/>
      <c r="AS869" s="342"/>
      <c r="AT869" s="94"/>
      <c r="AU869" s="341"/>
      <c r="AV869" s="136"/>
      <c r="AW869" s="339"/>
      <c r="AY869" s="30" t="s">
        <v>3880</v>
      </c>
      <c r="AZ869" s="31" t="e">
        <f t="shared" si="13"/>
        <v>#VALUE!</v>
      </c>
    </row>
    <row r="870" spans="1:52" ht="12.75" customHeight="1">
      <c r="A870">
        <v>867</v>
      </c>
      <c r="B870" s="29" t="s">
        <v>2</v>
      </c>
      <c r="C870" s="134" t="s">
        <v>3620</v>
      </c>
      <c r="D870" s="29" t="s">
        <v>3880</v>
      </c>
      <c r="E870" s="29" t="s">
        <v>3880</v>
      </c>
      <c r="F870" s="335"/>
      <c r="G870" s="335"/>
      <c r="H870" s="335"/>
      <c r="I870" s="335"/>
      <c r="J870" s="335"/>
      <c r="K870" s="335"/>
      <c r="L870" s="335"/>
      <c r="M870" s="82" t="s">
        <v>3880</v>
      </c>
      <c r="N870" s="57" t="s">
        <v>3880</v>
      </c>
      <c r="O870" s="30" t="s">
        <v>3880</v>
      </c>
      <c r="P870" s="29" t="s">
        <v>3880</v>
      </c>
      <c r="Q870" s="29"/>
      <c r="R870" s="134" t="s">
        <v>3620</v>
      </c>
      <c r="S870" s="103" t="s">
        <v>3</v>
      </c>
      <c r="T870" s="403">
        <v>-4400.55</v>
      </c>
      <c r="U870" s="403">
        <v>-1847.85</v>
      </c>
      <c r="V870" s="123" t="s">
        <v>2</v>
      </c>
      <c r="W870" s="336"/>
      <c r="X870" s="123"/>
      <c r="Y870" s="337"/>
      <c r="Z870" s="87"/>
      <c r="AA870" s="88" t="s">
        <v>3880</v>
      </c>
      <c r="AB870" s="88"/>
      <c r="AC870" s="88"/>
      <c r="AD870" s="90"/>
      <c r="AE870" s="90"/>
      <c r="AF870" s="136"/>
      <c r="AG870" s="338"/>
      <c r="AH870" s="338"/>
      <c r="AI870" s="339"/>
      <c r="AJ870" s="339"/>
      <c r="AK870" s="91"/>
      <c r="AL870" s="92"/>
      <c r="AM870" s="93"/>
      <c r="AN870" s="340"/>
      <c r="AO870" s="341"/>
      <c r="AP870" s="336"/>
      <c r="AQ870" s="342"/>
      <c r="AR870" s="343"/>
      <c r="AS870" s="342"/>
      <c r="AT870" s="94"/>
      <c r="AU870" s="341"/>
      <c r="AV870" s="136"/>
      <c r="AW870" s="339"/>
      <c r="AY870" s="30" t="s">
        <v>3880</v>
      </c>
      <c r="AZ870" s="31" t="e">
        <f t="shared" si="13"/>
        <v>#VALUE!</v>
      </c>
    </row>
    <row r="871" spans="1:52" ht="12.75" customHeight="1">
      <c r="A871">
        <v>868</v>
      </c>
      <c r="B871" s="29" t="s">
        <v>2</v>
      </c>
      <c r="C871" s="134" t="s">
        <v>3717</v>
      </c>
      <c r="D871" s="29" t="s">
        <v>3880</v>
      </c>
      <c r="E871" s="29" t="s">
        <v>3880</v>
      </c>
      <c r="F871" s="335"/>
      <c r="G871" s="335"/>
      <c r="H871" s="335"/>
      <c r="I871" s="335"/>
      <c r="J871" s="335"/>
      <c r="K871" s="335"/>
      <c r="L871" s="335"/>
      <c r="M871" s="82" t="s">
        <v>3880</v>
      </c>
      <c r="N871" s="57" t="s">
        <v>3880</v>
      </c>
      <c r="O871" s="30" t="s">
        <v>3880</v>
      </c>
      <c r="P871" s="29" t="s">
        <v>3880</v>
      </c>
      <c r="Q871" s="29"/>
      <c r="R871" s="134" t="s">
        <v>3717</v>
      </c>
      <c r="S871" s="103" t="s">
        <v>3</v>
      </c>
      <c r="T871" s="403">
        <v>-6868.16</v>
      </c>
      <c r="U871" s="403">
        <v>-1733.55</v>
      </c>
      <c r="V871" s="123" t="s">
        <v>2</v>
      </c>
      <c r="W871" s="336"/>
      <c r="X871" s="123"/>
      <c r="Y871" s="337"/>
      <c r="Z871" s="87"/>
      <c r="AA871" s="88" t="s">
        <v>3880</v>
      </c>
      <c r="AB871" s="88"/>
      <c r="AC871" s="88"/>
      <c r="AD871" s="90"/>
      <c r="AE871" s="90"/>
      <c r="AF871" s="136"/>
      <c r="AG871" s="338"/>
      <c r="AH871" s="338"/>
      <c r="AI871" s="339"/>
      <c r="AJ871" s="339"/>
      <c r="AK871" s="91"/>
      <c r="AL871" s="92"/>
      <c r="AM871" s="93"/>
      <c r="AN871" s="340"/>
      <c r="AO871" s="341"/>
      <c r="AP871" s="336"/>
      <c r="AQ871" s="342"/>
      <c r="AR871" s="343"/>
      <c r="AS871" s="342"/>
      <c r="AT871" s="94"/>
      <c r="AU871" s="341"/>
      <c r="AV871" s="136"/>
      <c r="AW871" s="339"/>
      <c r="AY871" s="30" t="s">
        <v>3880</v>
      </c>
      <c r="AZ871" s="31" t="e">
        <f t="shared" si="13"/>
        <v>#VALUE!</v>
      </c>
    </row>
    <row r="872" spans="1:52" ht="12.75" customHeight="1">
      <c r="A872">
        <v>869</v>
      </c>
      <c r="B872" s="29" t="s">
        <v>2</v>
      </c>
      <c r="C872" s="134" t="s">
        <v>3510</v>
      </c>
      <c r="D872" s="29" t="s">
        <v>3880</v>
      </c>
      <c r="E872" s="29" t="s">
        <v>3880</v>
      </c>
      <c r="F872" s="335"/>
      <c r="G872" s="335"/>
      <c r="H872" s="335"/>
      <c r="I872" s="335"/>
      <c r="J872" s="335"/>
      <c r="K872" s="335"/>
      <c r="L872" s="335"/>
      <c r="M872" s="82" t="s">
        <v>3880</v>
      </c>
      <c r="N872" s="57" t="s">
        <v>3880</v>
      </c>
      <c r="O872" s="30" t="s">
        <v>3880</v>
      </c>
      <c r="P872" s="29" t="s">
        <v>3880</v>
      </c>
      <c r="Q872" s="29"/>
      <c r="R872" s="134" t="s">
        <v>3510</v>
      </c>
      <c r="S872" s="103" t="s">
        <v>3</v>
      </c>
      <c r="T872" s="403">
        <v>-8585.2000000000007</v>
      </c>
      <c r="U872" s="403">
        <v>-1733.55</v>
      </c>
      <c r="V872" s="123" t="s">
        <v>2</v>
      </c>
      <c r="W872" s="336"/>
      <c r="X872" s="123"/>
      <c r="Y872" s="337"/>
      <c r="Z872" s="87"/>
      <c r="AA872" s="88" t="s">
        <v>3880</v>
      </c>
      <c r="AB872" s="88"/>
      <c r="AC872" s="88"/>
      <c r="AD872" s="90"/>
      <c r="AE872" s="90"/>
      <c r="AF872" s="136"/>
      <c r="AG872" s="338"/>
      <c r="AH872" s="338"/>
      <c r="AI872" s="339"/>
      <c r="AJ872" s="339"/>
      <c r="AK872" s="91"/>
      <c r="AL872" s="92"/>
      <c r="AM872" s="93"/>
      <c r="AN872" s="340"/>
      <c r="AO872" s="341"/>
      <c r="AP872" s="336"/>
      <c r="AQ872" s="342"/>
      <c r="AR872" s="343"/>
      <c r="AS872" s="342"/>
      <c r="AT872" s="94"/>
      <c r="AU872" s="341"/>
      <c r="AV872" s="136"/>
      <c r="AW872" s="339"/>
      <c r="AY872" s="30" t="s">
        <v>3880</v>
      </c>
      <c r="AZ872" s="31" t="e">
        <f t="shared" si="13"/>
        <v>#VALUE!</v>
      </c>
    </row>
    <row r="873" spans="1:52" ht="12.75" customHeight="1">
      <c r="A873">
        <v>870</v>
      </c>
      <c r="B873" s="29" t="s">
        <v>2</v>
      </c>
      <c r="C873" s="134" t="s">
        <v>5203</v>
      </c>
      <c r="D873" s="29" t="s">
        <v>3880</v>
      </c>
      <c r="E873" s="29" t="s">
        <v>3880</v>
      </c>
      <c r="F873" s="335"/>
      <c r="G873" s="335"/>
      <c r="H873" s="335"/>
      <c r="I873" s="335"/>
      <c r="J873" s="335"/>
      <c r="K873" s="335"/>
      <c r="L873" s="335"/>
      <c r="M873" s="82" t="s">
        <v>3880</v>
      </c>
      <c r="N873" s="57" t="s">
        <v>3880</v>
      </c>
      <c r="O873" s="30" t="s">
        <v>3880</v>
      </c>
      <c r="P873" s="29" t="s">
        <v>3880</v>
      </c>
      <c r="Q873" s="29"/>
      <c r="R873" s="134" t="s">
        <v>5203</v>
      </c>
      <c r="S873" s="103" t="s">
        <v>3</v>
      </c>
      <c r="T873" s="403">
        <v>-10302.24</v>
      </c>
      <c r="U873" s="403">
        <v>-1733.55</v>
      </c>
      <c r="V873" s="123" t="s">
        <v>2</v>
      </c>
      <c r="W873" s="336"/>
      <c r="X873" s="123"/>
      <c r="Y873" s="337"/>
      <c r="Z873" s="87"/>
      <c r="AA873" s="88" t="s">
        <v>3880</v>
      </c>
      <c r="AB873" s="88"/>
      <c r="AC873" s="88"/>
      <c r="AD873" s="90"/>
      <c r="AE873" s="90"/>
      <c r="AF873" s="136"/>
      <c r="AG873" s="338"/>
      <c r="AH873" s="338"/>
      <c r="AI873" s="339"/>
      <c r="AJ873" s="339"/>
      <c r="AK873" s="91"/>
      <c r="AL873" s="92"/>
      <c r="AM873" s="93"/>
      <c r="AN873" s="340"/>
      <c r="AO873" s="341"/>
      <c r="AP873" s="336"/>
      <c r="AQ873" s="342"/>
      <c r="AR873" s="343"/>
      <c r="AS873" s="342"/>
      <c r="AT873" s="94"/>
      <c r="AU873" s="341"/>
      <c r="AV873" s="136"/>
      <c r="AW873" s="339"/>
      <c r="AY873" s="30" t="s">
        <v>3880</v>
      </c>
      <c r="AZ873" s="31" t="e">
        <f t="shared" si="13"/>
        <v>#VALUE!</v>
      </c>
    </row>
    <row r="874" spans="1:52" ht="12.75" customHeight="1">
      <c r="A874">
        <v>871</v>
      </c>
      <c r="B874" s="29" t="s">
        <v>2</v>
      </c>
      <c r="C874" s="134" t="s">
        <v>3493</v>
      </c>
      <c r="D874" s="29" t="s">
        <v>3880</v>
      </c>
      <c r="E874" s="29" t="s">
        <v>3880</v>
      </c>
      <c r="F874" s="335"/>
      <c r="G874" s="335"/>
      <c r="H874" s="335"/>
      <c r="I874" s="335"/>
      <c r="J874" s="335"/>
      <c r="K874" s="335"/>
      <c r="L874" s="335"/>
      <c r="M874" s="82" t="s">
        <v>3880</v>
      </c>
      <c r="N874" s="57" t="s">
        <v>3880</v>
      </c>
      <c r="O874" s="30" t="s">
        <v>3880</v>
      </c>
      <c r="P874" s="29" t="s">
        <v>3880</v>
      </c>
      <c r="Q874" s="29"/>
      <c r="R874" s="134" t="s">
        <v>3493</v>
      </c>
      <c r="S874" s="103" t="s">
        <v>3</v>
      </c>
      <c r="T874" s="403">
        <v>-13736.32</v>
      </c>
      <c r="U874" s="403">
        <v>-1733.55</v>
      </c>
      <c r="V874" s="123" t="s">
        <v>2</v>
      </c>
      <c r="W874" s="336"/>
      <c r="X874" s="123"/>
      <c r="Y874" s="337"/>
      <c r="Z874" s="87"/>
      <c r="AA874" s="88" t="s">
        <v>3880</v>
      </c>
      <c r="AB874" s="88"/>
      <c r="AC874" s="88"/>
      <c r="AD874" s="90"/>
      <c r="AE874" s="90"/>
      <c r="AF874" s="136"/>
      <c r="AG874" s="338"/>
      <c r="AH874" s="338"/>
      <c r="AI874" s="339"/>
      <c r="AJ874" s="339"/>
      <c r="AK874" s="91"/>
      <c r="AL874" s="92"/>
      <c r="AM874" s="93"/>
      <c r="AN874" s="340"/>
      <c r="AO874" s="341"/>
      <c r="AP874" s="336"/>
      <c r="AQ874" s="342"/>
      <c r="AR874" s="343"/>
      <c r="AS874" s="342"/>
      <c r="AT874" s="94"/>
      <c r="AU874" s="341"/>
      <c r="AV874" s="136"/>
      <c r="AW874" s="339"/>
      <c r="AY874" s="30" t="s">
        <v>3880</v>
      </c>
      <c r="AZ874" s="31" t="e">
        <f t="shared" si="13"/>
        <v>#VALUE!</v>
      </c>
    </row>
    <row r="875" spans="1:52" ht="12.75" customHeight="1">
      <c r="A875">
        <v>872</v>
      </c>
      <c r="B875" s="29" t="s">
        <v>2</v>
      </c>
      <c r="C875" s="134" t="s">
        <v>5204</v>
      </c>
      <c r="D875" s="29" t="s">
        <v>3880</v>
      </c>
      <c r="E875" s="29" t="s">
        <v>3880</v>
      </c>
      <c r="F875" s="335"/>
      <c r="G875" s="335"/>
      <c r="H875" s="335"/>
      <c r="I875" s="335"/>
      <c r="J875" s="335"/>
      <c r="K875" s="335"/>
      <c r="L875" s="335"/>
      <c r="M875" s="82" t="s">
        <v>3880</v>
      </c>
      <c r="N875" s="57" t="s">
        <v>3880</v>
      </c>
      <c r="O875" s="30" t="s">
        <v>3880</v>
      </c>
      <c r="P875" s="29" t="s">
        <v>3880</v>
      </c>
      <c r="Q875" s="29"/>
      <c r="R875" s="134" t="s">
        <v>5204</v>
      </c>
      <c r="S875" s="103" t="s">
        <v>3</v>
      </c>
      <c r="T875" s="403">
        <v>7726.68</v>
      </c>
      <c r="U875" s="403">
        <v>-1238.25</v>
      </c>
      <c r="V875" s="123" t="s">
        <v>2</v>
      </c>
      <c r="W875" s="336"/>
      <c r="X875" s="123"/>
      <c r="Y875" s="337"/>
      <c r="Z875" s="87"/>
      <c r="AA875" s="88" t="s">
        <v>3880</v>
      </c>
      <c r="AB875" s="88"/>
      <c r="AC875" s="88"/>
      <c r="AD875" s="90"/>
      <c r="AE875" s="90"/>
      <c r="AF875" s="136"/>
      <c r="AG875" s="338"/>
      <c r="AH875" s="338"/>
      <c r="AI875" s="339"/>
      <c r="AJ875" s="339"/>
      <c r="AK875" s="91"/>
      <c r="AL875" s="92"/>
      <c r="AM875" s="93"/>
      <c r="AN875" s="340"/>
      <c r="AO875" s="341"/>
      <c r="AP875" s="336"/>
      <c r="AQ875" s="342"/>
      <c r="AR875" s="343"/>
      <c r="AS875" s="342"/>
      <c r="AT875" s="94"/>
      <c r="AU875" s="341"/>
      <c r="AV875" s="136"/>
      <c r="AW875" s="339"/>
      <c r="AY875" s="30" t="s">
        <v>3880</v>
      </c>
      <c r="AZ875" s="31" t="e">
        <f t="shared" si="13"/>
        <v>#VALUE!</v>
      </c>
    </row>
    <row r="876" spans="1:52" ht="12.75" customHeight="1">
      <c r="A876">
        <v>873</v>
      </c>
      <c r="B876" s="29" t="s">
        <v>2</v>
      </c>
      <c r="C876" s="134" t="s">
        <v>5205</v>
      </c>
      <c r="D876" s="29" t="s">
        <v>3880</v>
      </c>
      <c r="E876" s="29" t="s">
        <v>3880</v>
      </c>
      <c r="F876" s="335"/>
      <c r="G876" s="335"/>
      <c r="H876" s="335"/>
      <c r="I876" s="335"/>
      <c r="J876" s="335"/>
      <c r="K876" s="335"/>
      <c r="L876" s="335"/>
      <c r="M876" s="82" t="s">
        <v>3880</v>
      </c>
      <c r="N876" s="57" t="s">
        <v>3880</v>
      </c>
      <c r="O876" s="30" t="s">
        <v>3880</v>
      </c>
      <c r="P876" s="29" t="s">
        <v>3880</v>
      </c>
      <c r="Q876" s="29"/>
      <c r="R876" s="134" t="s">
        <v>5205</v>
      </c>
      <c r="S876" s="103" t="s">
        <v>3</v>
      </c>
      <c r="T876" s="403">
        <v>12019.28</v>
      </c>
      <c r="U876" s="403">
        <v>-742.95</v>
      </c>
      <c r="V876" s="123" t="s">
        <v>2</v>
      </c>
      <c r="W876" s="336"/>
      <c r="X876" s="123"/>
      <c r="Y876" s="337"/>
      <c r="Z876" s="87"/>
      <c r="AA876" s="88" t="s">
        <v>3880</v>
      </c>
      <c r="AB876" s="88"/>
      <c r="AC876" s="88"/>
      <c r="AD876" s="90"/>
      <c r="AE876" s="90"/>
      <c r="AF876" s="136"/>
      <c r="AG876" s="338"/>
      <c r="AH876" s="338"/>
      <c r="AI876" s="339"/>
      <c r="AJ876" s="339"/>
      <c r="AK876" s="91"/>
      <c r="AL876" s="92"/>
      <c r="AM876" s="93"/>
      <c r="AN876" s="340"/>
      <c r="AO876" s="341"/>
      <c r="AP876" s="336"/>
      <c r="AQ876" s="342"/>
      <c r="AR876" s="343"/>
      <c r="AS876" s="342"/>
      <c r="AT876" s="94"/>
      <c r="AU876" s="341"/>
      <c r="AV876" s="136"/>
      <c r="AW876" s="339"/>
      <c r="AY876" s="30" t="s">
        <v>3880</v>
      </c>
      <c r="AZ876" s="31" t="e">
        <f t="shared" si="13"/>
        <v>#VALUE!</v>
      </c>
    </row>
    <row r="877" spans="1:52" ht="12.75" customHeight="1">
      <c r="A877">
        <v>874</v>
      </c>
      <c r="B877" s="29" t="s">
        <v>2</v>
      </c>
      <c r="C877" s="134" t="s">
        <v>5206</v>
      </c>
      <c r="D877" s="29" t="s">
        <v>3880</v>
      </c>
      <c r="E877" s="29" t="s">
        <v>3880</v>
      </c>
      <c r="F877" s="335"/>
      <c r="G877" s="335"/>
      <c r="H877" s="335"/>
      <c r="I877" s="335"/>
      <c r="J877" s="335"/>
      <c r="K877" s="335"/>
      <c r="L877" s="335"/>
      <c r="M877" s="82" t="s">
        <v>3880</v>
      </c>
      <c r="N877" s="57" t="s">
        <v>3880</v>
      </c>
      <c r="O877" s="30" t="s">
        <v>3880</v>
      </c>
      <c r="P877" s="29" t="s">
        <v>3880</v>
      </c>
      <c r="Q877" s="29"/>
      <c r="R877" s="134" t="s">
        <v>5206</v>
      </c>
      <c r="S877" s="103" t="s">
        <v>3</v>
      </c>
      <c r="T877" s="403">
        <v>10302.24</v>
      </c>
      <c r="U877" s="403">
        <v>-742.95</v>
      </c>
      <c r="V877" s="123" t="s">
        <v>2</v>
      </c>
      <c r="W877" s="336"/>
      <c r="X877" s="123"/>
      <c r="Y877" s="337"/>
      <c r="Z877" s="87"/>
      <c r="AA877" s="88" t="s">
        <v>3880</v>
      </c>
      <c r="AB877" s="88"/>
      <c r="AC877" s="88"/>
      <c r="AD877" s="90"/>
      <c r="AE877" s="90"/>
      <c r="AF877" s="136"/>
      <c r="AG877" s="338"/>
      <c r="AH877" s="338"/>
      <c r="AI877" s="339"/>
      <c r="AJ877" s="339"/>
      <c r="AK877" s="91"/>
      <c r="AL877" s="92"/>
      <c r="AM877" s="93"/>
      <c r="AN877" s="340"/>
      <c r="AO877" s="341"/>
      <c r="AP877" s="336"/>
      <c r="AQ877" s="342"/>
      <c r="AR877" s="343"/>
      <c r="AS877" s="342"/>
      <c r="AT877" s="94"/>
      <c r="AU877" s="341"/>
      <c r="AV877" s="136"/>
      <c r="AW877" s="339"/>
      <c r="AY877" s="30" t="s">
        <v>3880</v>
      </c>
      <c r="AZ877" s="31" t="e">
        <f t="shared" si="13"/>
        <v>#VALUE!</v>
      </c>
    </row>
    <row r="878" spans="1:52" ht="12.75" customHeight="1">
      <c r="A878">
        <v>875</v>
      </c>
      <c r="B878" s="29" t="s">
        <v>2</v>
      </c>
      <c r="C878" s="134" t="s">
        <v>3721</v>
      </c>
      <c r="D878" s="29" t="s">
        <v>3880</v>
      </c>
      <c r="E878" s="29" t="s">
        <v>3880</v>
      </c>
      <c r="F878" s="335"/>
      <c r="G878" s="335"/>
      <c r="H878" s="335"/>
      <c r="I878" s="335"/>
      <c r="J878" s="335"/>
      <c r="K878" s="335"/>
      <c r="L878" s="335"/>
      <c r="M878" s="82" t="s">
        <v>3880</v>
      </c>
      <c r="N878" s="57" t="s">
        <v>3880</v>
      </c>
      <c r="O878" s="30" t="s">
        <v>3880</v>
      </c>
      <c r="P878" s="29" t="s">
        <v>3880</v>
      </c>
      <c r="Q878" s="29"/>
      <c r="R878" s="134" t="s">
        <v>3721</v>
      </c>
      <c r="S878" s="103" t="s">
        <v>3</v>
      </c>
      <c r="T878" s="403">
        <v>8585.2000000000007</v>
      </c>
      <c r="U878" s="403">
        <v>-742.95</v>
      </c>
      <c r="V878" s="123" t="s">
        <v>2</v>
      </c>
      <c r="W878" s="336"/>
      <c r="X878" s="123"/>
      <c r="Y878" s="337"/>
      <c r="Z878" s="87"/>
      <c r="AA878" s="88" t="s">
        <v>3880</v>
      </c>
      <c r="AB878" s="88"/>
      <c r="AC878" s="88"/>
      <c r="AD878" s="90"/>
      <c r="AE878" s="90"/>
      <c r="AF878" s="136"/>
      <c r="AG878" s="338"/>
      <c r="AH878" s="338"/>
      <c r="AI878" s="339"/>
      <c r="AJ878" s="339"/>
      <c r="AK878" s="91"/>
      <c r="AL878" s="92"/>
      <c r="AM878" s="93"/>
      <c r="AN878" s="340"/>
      <c r="AO878" s="341"/>
      <c r="AP878" s="336"/>
      <c r="AQ878" s="342"/>
      <c r="AR878" s="343"/>
      <c r="AS878" s="342"/>
      <c r="AT878" s="94"/>
      <c r="AU878" s="341"/>
      <c r="AV878" s="136"/>
      <c r="AW878" s="339"/>
      <c r="AY878" s="30" t="s">
        <v>3880</v>
      </c>
      <c r="AZ878" s="31" t="e">
        <f t="shared" si="13"/>
        <v>#VALUE!</v>
      </c>
    </row>
    <row r="879" spans="1:52" ht="12.75" customHeight="1">
      <c r="A879">
        <v>876</v>
      </c>
      <c r="B879" s="29" t="s">
        <v>2</v>
      </c>
      <c r="C879" s="134" t="s">
        <v>3553</v>
      </c>
      <c r="D879" s="29" t="s">
        <v>3880</v>
      </c>
      <c r="E879" s="29" t="s">
        <v>3880</v>
      </c>
      <c r="F879" s="335"/>
      <c r="G879" s="335"/>
      <c r="H879" s="335"/>
      <c r="I879" s="335"/>
      <c r="J879" s="335"/>
      <c r="K879" s="335"/>
      <c r="L879" s="335"/>
      <c r="M879" s="82" t="s">
        <v>3880</v>
      </c>
      <c r="N879" s="57" t="s">
        <v>3880</v>
      </c>
      <c r="O879" s="30" t="s">
        <v>3880</v>
      </c>
      <c r="P879" s="29" t="s">
        <v>3880</v>
      </c>
      <c r="Q879" s="29"/>
      <c r="R879" s="134" t="s">
        <v>3553</v>
      </c>
      <c r="S879" s="103" t="s">
        <v>3</v>
      </c>
      <c r="T879" s="403">
        <v>6868.16</v>
      </c>
      <c r="U879" s="403">
        <v>-742.95</v>
      </c>
      <c r="V879" s="123" t="s">
        <v>2</v>
      </c>
      <c r="W879" s="336"/>
      <c r="X879" s="123"/>
      <c r="Y879" s="337"/>
      <c r="Z879" s="87"/>
      <c r="AA879" s="88" t="s">
        <v>3880</v>
      </c>
      <c r="AB879" s="88"/>
      <c r="AC879" s="88"/>
      <c r="AD879" s="90"/>
      <c r="AE879" s="90"/>
      <c r="AF879" s="136"/>
      <c r="AG879" s="338"/>
      <c r="AH879" s="338"/>
      <c r="AI879" s="339"/>
      <c r="AJ879" s="339"/>
      <c r="AK879" s="91"/>
      <c r="AL879" s="92"/>
      <c r="AM879" s="93"/>
      <c r="AN879" s="340"/>
      <c r="AO879" s="341"/>
      <c r="AP879" s="336"/>
      <c r="AQ879" s="342"/>
      <c r="AR879" s="343"/>
      <c r="AS879" s="342"/>
      <c r="AT879" s="94"/>
      <c r="AU879" s="341"/>
      <c r="AV879" s="136"/>
      <c r="AW879" s="339"/>
      <c r="AY879" s="30" t="s">
        <v>3880</v>
      </c>
      <c r="AZ879" s="31" t="e">
        <f t="shared" si="13"/>
        <v>#VALUE!</v>
      </c>
    </row>
    <row r="880" spans="1:52" ht="12.75" customHeight="1">
      <c r="A880">
        <v>877</v>
      </c>
      <c r="B880" s="29" t="s">
        <v>2</v>
      </c>
      <c r="C880" s="134" t="s">
        <v>3550</v>
      </c>
      <c r="D880" s="29" t="s">
        <v>3880</v>
      </c>
      <c r="E880" s="29" t="s">
        <v>3880</v>
      </c>
      <c r="F880" s="335"/>
      <c r="G880" s="335"/>
      <c r="H880" s="335"/>
      <c r="I880" s="335"/>
      <c r="J880" s="335"/>
      <c r="K880" s="335"/>
      <c r="L880" s="335"/>
      <c r="M880" s="82" t="s">
        <v>3880</v>
      </c>
      <c r="N880" s="57" t="s">
        <v>3880</v>
      </c>
      <c r="O880" s="30" t="s">
        <v>3880</v>
      </c>
      <c r="P880" s="29" t="s">
        <v>3880</v>
      </c>
      <c r="Q880" s="29"/>
      <c r="R880" s="134" t="s">
        <v>3550</v>
      </c>
      <c r="S880" s="103" t="s">
        <v>3</v>
      </c>
      <c r="T880" s="403">
        <v>5200.6499999999996</v>
      </c>
      <c r="U880" s="403">
        <v>-1047.75</v>
      </c>
      <c r="V880" s="123" t="s">
        <v>2</v>
      </c>
      <c r="W880" s="336"/>
      <c r="X880" s="123"/>
      <c r="Y880" s="337"/>
      <c r="Z880" s="87"/>
      <c r="AA880" s="88" t="s">
        <v>3880</v>
      </c>
      <c r="AB880" s="88"/>
      <c r="AC880" s="88"/>
      <c r="AD880" s="90"/>
      <c r="AE880" s="90"/>
      <c r="AF880" s="136"/>
      <c r="AG880" s="338"/>
      <c r="AH880" s="338"/>
      <c r="AI880" s="339"/>
      <c r="AJ880" s="339"/>
      <c r="AK880" s="91"/>
      <c r="AL880" s="92"/>
      <c r="AM880" s="93"/>
      <c r="AN880" s="340"/>
      <c r="AO880" s="341"/>
      <c r="AP880" s="336"/>
      <c r="AQ880" s="342"/>
      <c r="AR880" s="343"/>
      <c r="AS880" s="342"/>
      <c r="AT880" s="94"/>
      <c r="AU880" s="341"/>
      <c r="AV880" s="136"/>
      <c r="AW880" s="339"/>
      <c r="AY880" s="30" t="s">
        <v>3880</v>
      </c>
      <c r="AZ880" s="31" t="e">
        <f t="shared" si="13"/>
        <v>#VALUE!</v>
      </c>
    </row>
    <row r="881" spans="1:52" ht="12.75" customHeight="1">
      <c r="A881">
        <v>878</v>
      </c>
      <c r="B881" s="29" t="s">
        <v>2</v>
      </c>
      <c r="C881" s="134" t="s">
        <v>3722</v>
      </c>
      <c r="D881" s="29" t="s">
        <v>3880</v>
      </c>
      <c r="E881" s="29" t="s">
        <v>3880</v>
      </c>
      <c r="F881" s="335"/>
      <c r="G881" s="335"/>
      <c r="H881" s="335"/>
      <c r="I881" s="335"/>
      <c r="J881" s="335"/>
      <c r="K881" s="335"/>
      <c r="L881" s="335"/>
      <c r="M881" s="82" t="s">
        <v>3880</v>
      </c>
      <c r="N881" s="57" t="s">
        <v>3880</v>
      </c>
      <c r="O881" s="30" t="s">
        <v>3880</v>
      </c>
      <c r="P881" s="29" t="s">
        <v>3880</v>
      </c>
      <c r="Q881" s="29"/>
      <c r="R881" s="134" t="s">
        <v>3722</v>
      </c>
      <c r="S881" s="103" t="s">
        <v>3</v>
      </c>
      <c r="T881" s="403">
        <v>2800.35</v>
      </c>
      <c r="U881" s="403">
        <v>-1047.75</v>
      </c>
      <c r="V881" s="123" t="s">
        <v>2</v>
      </c>
      <c r="W881" s="336"/>
      <c r="X881" s="123"/>
      <c r="Y881" s="337"/>
      <c r="Z881" s="87"/>
      <c r="AA881" s="88" t="s">
        <v>3880</v>
      </c>
      <c r="AB881" s="88"/>
      <c r="AC881" s="88"/>
      <c r="AD881" s="90"/>
      <c r="AE881" s="90"/>
      <c r="AF881" s="136"/>
      <c r="AG881" s="338"/>
      <c r="AH881" s="338"/>
      <c r="AI881" s="339"/>
      <c r="AJ881" s="339"/>
      <c r="AK881" s="91"/>
      <c r="AL881" s="92"/>
      <c r="AM881" s="93"/>
      <c r="AN881" s="340"/>
      <c r="AO881" s="341"/>
      <c r="AP881" s="336"/>
      <c r="AQ881" s="342"/>
      <c r="AR881" s="343"/>
      <c r="AS881" s="342"/>
      <c r="AT881" s="94"/>
      <c r="AU881" s="341"/>
      <c r="AV881" s="136"/>
      <c r="AW881" s="339"/>
      <c r="AY881" s="30" t="s">
        <v>3880</v>
      </c>
      <c r="AZ881" s="31" t="e">
        <f t="shared" si="13"/>
        <v>#VALUE!</v>
      </c>
    </row>
    <row r="882" spans="1:52" ht="12.75" customHeight="1">
      <c r="A882">
        <v>879</v>
      </c>
      <c r="B882" s="29" t="s">
        <v>2</v>
      </c>
      <c r="C882" s="134" t="s">
        <v>3567</v>
      </c>
      <c r="D882" s="29" t="s">
        <v>3880</v>
      </c>
      <c r="E882" s="29" t="s">
        <v>3880</v>
      </c>
      <c r="F882" s="335"/>
      <c r="G882" s="335"/>
      <c r="H882" s="335"/>
      <c r="I882" s="335"/>
      <c r="J882" s="335"/>
      <c r="K882" s="335"/>
      <c r="L882" s="335"/>
      <c r="M882" s="82" t="s">
        <v>3880</v>
      </c>
      <c r="N882" s="57" t="s">
        <v>3880</v>
      </c>
      <c r="O882" s="30" t="s">
        <v>3880</v>
      </c>
      <c r="P882" s="29" t="s">
        <v>3880</v>
      </c>
      <c r="Q882" s="29"/>
      <c r="R882" s="134" t="s">
        <v>3567</v>
      </c>
      <c r="S882" s="103" t="s">
        <v>3</v>
      </c>
      <c r="T882" s="403">
        <v>2000.25</v>
      </c>
      <c r="U882" s="403">
        <v>-1047.75</v>
      </c>
      <c r="V882" s="123" t="s">
        <v>2</v>
      </c>
      <c r="W882" s="336"/>
      <c r="X882" s="123"/>
      <c r="Y882" s="337"/>
      <c r="Z882" s="87"/>
      <c r="AA882" s="88" t="s">
        <v>3880</v>
      </c>
      <c r="AB882" s="88"/>
      <c r="AC882" s="88"/>
      <c r="AD882" s="90"/>
      <c r="AE882" s="90"/>
      <c r="AF882" s="136"/>
      <c r="AG882" s="338"/>
      <c r="AH882" s="338"/>
      <c r="AI882" s="339"/>
      <c r="AJ882" s="339"/>
      <c r="AK882" s="91"/>
      <c r="AL882" s="92"/>
      <c r="AM882" s="93"/>
      <c r="AN882" s="340"/>
      <c r="AO882" s="341"/>
      <c r="AP882" s="336"/>
      <c r="AQ882" s="342"/>
      <c r="AR882" s="343"/>
      <c r="AS882" s="342"/>
      <c r="AT882" s="94"/>
      <c r="AU882" s="341"/>
      <c r="AV882" s="136"/>
      <c r="AW882" s="339"/>
      <c r="AY882" s="30" t="s">
        <v>3880</v>
      </c>
      <c r="AZ882" s="31" t="e">
        <f t="shared" si="13"/>
        <v>#VALUE!</v>
      </c>
    </row>
    <row r="883" spans="1:52" ht="12.75" customHeight="1">
      <c r="A883">
        <v>880</v>
      </c>
      <c r="B883" s="29" t="s">
        <v>2</v>
      </c>
      <c r="C883" s="134" t="s">
        <v>237</v>
      </c>
      <c r="D883" s="29" t="s">
        <v>3880</v>
      </c>
      <c r="E883" s="29" t="s">
        <v>3880</v>
      </c>
      <c r="F883" s="335"/>
      <c r="G883" s="335"/>
      <c r="H883" s="335"/>
      <c r="I883" s="335"/>
      <c r="J883" s="335"/>
      <c r="K883" s="335"/>
      <c r="L883" s="335"/>
      <c r="M883" s="82" t="s">
        <v>3880</v>
      </c>
      <c r="N883" s="57" t="s">
        <v>3880</v>
      </c>
      <c r="O883" s="30" t="s">
        <v>3880</v>
      </c>
      <c r="P883" s="29" t="s">
        <v>3880</v>
      </c>
      <c r="Q883" s="29"/>
      <c r="R883" s="134" t="s">
        <v>237</v>
      </c>
      <c r="S883" s="103" t="s">
        <v>3</v>
      </c>
      <c r="T883" s="403">
        <v>1200.1500000000001</v>
      </c>
      <c r="U883" s="403">
        <v>-1047.75</v>
      </c>
      <c r="V883" s="123" t="s">
        <v>2</v>
      </c>
      <c r="W883" s="336"/>
      <c r="X883" s="123"/>
      <c r="Y883" s="337"/>
      <c r="Z883" s="87"/>
      <c r="AA883" s="88" t="s">
        <v>3880</v>
      </c>
      <c r="AB883" s="88"/>
      <c r="AC883" s="88"/>
      <c r="AD883" s="90"/>
      <c r="AE883" s="90"/>
      <c r="AF883" s="136"/>
      <c r="AG883" s="338"/>
      <c r="AH883" s="338"/>
      <c r="AI883" s="339"/>
      <c r="AJ883" s="339"/>
      <c r="AK883" s="91"/>
      <c r="AL883" s="92"/>
      <c r="AM883" s="93"/>
      <c r="AN883" s="340"/>
      <c r="AO883" s="341"/>
      <c r="AP883" s="336"/>
      <c r="AQ883" s="342"/>
      <c r="AR883" s="343"/>
      <c r="AS883" s="342"/>
      <c r="AT883" s="94"/>
      <c r="AU883" s="341"/>
      <c r="AV883" s="136"/>
      <c r="AW883" s="339"/>
      <c r="AY883" s="30" t="s">
        <v>3880</v>
      </c>
      <c r="AZ883" s="31" t="e">
        <f t="shared" si="13"/>
        <v>#VALUE!</v>
      </c>
    </row>
    <row r="884" spans="1:52" ht="12.75" customHeight="1">
      <c r="A884">
        <v>881</v>
      </c>
      <c r="B884" s="29" t="s">
        <v>2</v>
      </c>
      <c r="C884" s="134" t="s">
        <v>240</v>
      </c>
      <c r="D884" s="29" t="s">
        <v>3880</v>
      </c>
      <c r="E884" s="29" t="s">
        <v>3880</v>
      </c>
      <c r="F884" s="335"/>
      <c r="G884" s="335"/>
      <c r="H884" s="335"/>
      <c r="I884" s="335"/>
      <c r="J884" s="335"/>
      <c r="K884" s="335"/>
      <c r="L884" s="335"/>
      <c r="M884" s="82" t="s">
        <v>3880</v>
      </c>
      <c r="N884" s="57" t="s">
        <v>3880</v>
      </c>
      <c r="O884" s="30" t="s">
        <v>3880</v>
      </c>
      <c r="P884" s="29" t="s">
        <v>3880</v>
      </c>
      <c r="Q884" s="29"/>
      <c r="R884" s="134" t="s">
        <v>240</v>
      </c>
      <c r="S884" s="103" t="s">
        <v>3</v>
      </c>
      <c r="T884" s="403">
        <v>400.05</v>
      </c>
      <c r="U884" s="403">
        <v>-1047.75</v>
      </c>
      <c r="V884" s="123" t="s">
        <v>2</v>
      </c>
      <c r="W884" s="336"/>
      <c r="X884" s="123"/>
      <c r="Y884" s="337"/>
      <c r="Z884" s="87"/>
      <c r="AA884" s="88" t="s">
        <v>3880</v>
      </c>
      <c r="AB884" s="88"/>
      <c r="AC884" s="88"/>
      <c r="AD884" s="90"/>
      <c r="AE884" s="90"/>
      <c r="AF884" s="136"/>
      <c r="AG884" s="338"/>
      <c r="AH884" s="338"/>
      <c r="AI884" s="339"/>
      <c r="AJ884" s="339"/>
      <c r="AK884" s="91"/>
      <c r="AL884" s="92"/>
      <c r="AM884" s="93"/>
      <c r="AN884" s="340"/>
      <c r="AO884" s="341"/>
      <c r="AP884" s="336"/>
      <c r="AQ884" s="342"/>
      <c r="AR884" s="343"/>
      <c r="AS884" s="342"/>
      <c r="AT884" s="94"/>
      <c r="AU884" s="341"/>
      <c r="AV884" s="136"/>
      <c r="AW884" s="339"/>
      <c r="AY884" s="30" t="s">
        <v>3880</v>
      </c>
      <c r="AZ884" s="31" t="e">
        <f t="shared" si="13"/>
        <v>#VALUE!</v>
      </c>
    </row>
    <row r="885" spans="1:52" ht="12.75" customHeight="1">
      <c r="A885">
        <v>882</v>
      </c>
      <c r="B885" s="29" t="s">
        <v>2</v>
      </c>
      <c r="C885" s="134" t="s">
        <v>5207</v>
      </c>
      <c r="D885" s="29" t="s">
        <v>3880</v>
      </c>
      <c r="E885" s="29" t="s">
        <v>3880</v>
      </c>
      <c r="F885" s="335"/>
      <c r="G885" s="335"/>
      <c r="H885" s="335"/>
      <c r="I885" s="335"/>
      <c r="J885" s="335"/>
      <c r="K885" s="335"/>
      <c r="L885" s="335"/>
      <c r="M885" s="82" t="s">
        <v>3880</v>
      </c>
      <c r="N885" s="57" t="s">
        <v>3880</v>
      </c>
      <c r="O885" s="30" t="s">
        <v>3880</v>
      </c>
      <c r="P885" s="29" t="s">
        <v>3880</v>
      </c>
      <c r="Q885" s="29"/>
      <c r="R885" s="134" t="s">
        <v>5207</v>
      </c>
      <c r="S885" s="103" t="s">
        <v>3</v>
      </c>
      <c r="T885" s="403">
        <v>-400.05</v>
      </c>
      <c r="U885" s="403">
        <v>-1047.75</v>
      </c>
      <c r="V885" s="123" t="s">
        <v>2</v>
      </c>
      <c r="W885" s="336"/>
      <c r="X885" s="123"/>
      <c r="Y885" s="337"/>
      <c r="Z885" s="87"/>
      <c r="AA885" s="88" t="s">
        <v>3880</v>
      </c>
      <c r="AB885" s="88"/>
      <c r="AC885" s="88"/>
      <c r="AD885" s="90"/>
      <c r="AE885" s="90"/>
      <c r="AF885" s="136"/>
      <c r="AG885" s="338"/>
      <c r="AH885" s="338"/>
      <c r="AI885" s="339"/>
      <c r="AJ885" s="339"/>
      <c r="AK885" s="91"/>
      <c r="AL885" s="92"/>
      <c r="AM885" s="93"/>
      <c r="AN885" s="340"/>
      <c r="AO885" s="341"/>
      <c r="AP885" s="336"/>
      <c r="AQ885" s="342"/>
      <c r="AR885" s="343"/>
      <c r="AS885" s="342"/>
      <c r="AT885" s="94"/>
      <c r="AU885" s="341"/>
      <c r="AV885" s="136"/>
      <c r="AW885" s="339"/>
      <c r="AY885" s="30" t="s">
        <v>3880</v>
      </c>
      <c r="AZ885" s="31" t="e">
        <f t="shared" si="13"/>
        <v>#VALUE!</v>
      </c>
    </row>
    <row r="886" spans="1:52" ht="12.75" customHeight="1">
      <c r="A886">
        <v>883</v>
      </c>
      <c r="B886" s="29" t="s">
        <v>2</v>
      </c>
      <c r="C886" s="134" t="s">
        <v>5208</v>
      </c>
      <c r="D886" s="29" t="s">
        <v>3880</v>
      </c>
      <c r="E886" s="29" t="s">
        <v>3880</v>
      </c>
      <c r="F886" s="335"/>
      <c r="G886" s="335"/>
      <c r="H886" s="335"/>
      <c r="I886" s="335"/>
      <c r="J886" s="335"/>
      <c r="K886" s="335"/>
      <c r="L886" s="335"/>
      <c r="M886" s="82" t="s">
        <v>3880</v>
      </c>
      <c r="N886" s="57" t="s">
        <v>3880</v>
      </c>
      <c r="O886" s="30" t="s">
        <v>3880</v>
      </c>
      <c r="P886" s="29" t="s">
        <v>3880</v>
      </c>
      <c r="Q886" s="29"/>
      <c r="R886" s="134" t="s">
        <v>5208</v>
      </c>
      <c r="S886" s="103" t="s">
        <v>3</v>
      </c>
      <c r="T886" s="403">
        <v>-1200.1500000000001</v>
      </c>
      <c r="U886" s="403">
        <v>-1047.75</v>
      </c>
      <c r="V886" s="123" t="s">
        <v>2</v>
      </c>
      <c r="W886" s="336"/>
      <c r="X886" s="123"/>
      <c r="Y886" s="337"/>
      <c r="Z886" s="87"/>
      <c r="AA886" s="88" t="s">
        <v>3880</v>
      </c>
      <c r="AB886" s="88"/>
      <c r="AC886" s="88"/>
      <c r="AD886" s="90"/>
      <c r="AE886" s="90"/>
      <c r="AF886" s="136"/>
      <c r="AG886" s="338"/>
      <c r="AH886" s="338"/>
      <c r="AI886" s="339"/>
      <c r="AJ886" s="339"/>
      <c r="AK886" s="91"/>
      <c r="AL886" s="92"/>
      <c r="AM886" s="93"/>
      <c r="AN886" s="340"/>
      <c r="AO886" s="341"/>
      <c r="AP886" s="336"/>
      <c r="AQ886" s="342"/>
      <c r="AR886" s="343"/>
      <c r="AS886" s="342"/>
      <c r="AT886" s="94"/>
      <c r="AU886" s="341"/>
      <c r="AV886" s="136"/>
      <c r="AW886" s="339"/>
      <c r="AY886" s="30" t="s">
        <v>3880</v>
      </c>
      <c r="AZ886" s="31" t="e">
        <f t="shared" si="13"/>
        <v>#VALUE!</v>
      </c>
    </row>
    <row r="887" spans="1:52" ht="12.75" customHeight="1">
      <c r="A887">
        <v>884</v>
      </c>
      <c r="B887" s="29" t="s">
        <v>2</v>
      </c>
      <c r="C887" s="134" t="s">
        <v>5209</v>
      </c>
      <c r="D887" s="29" t="s">
        <v>3880</v>
      </c>
      <c r="E887" s="29" t="s">
        <v>3880</v>
      </c>
      <c r="F887" s="335"/>
      <c r="G887" s="335"/>
      <c r="H887" s="335"/>
      <c r="I887" s="335"/>
      <c r="J887" s="335"/>
      <c r="K887" s="335"/>
      <c r="L887" s="335"/>
      <c r="M887" s="82" t="s">
        <v>3880</v>
      </c>
      <c r="N887" s="57" t="s">
        <v>3880</v>
      </c>
      <c r="O887" s="30" t="s">
        <v>3880</v>
      </c>
      <c r="P887" s="29" t="s">
        <v>3880</v>
      </c>
      <c r="Q887" s="29"/>
      <c r="R887" s="134" t="s">
        <v>5209</v>
      </c>
      <c r="S887" s="103" t="s">
        <v>3</v>
      </c>
      <c r="T887" s="403">
        <v>-2000.25</v>
      </c>
      <c r="U887" s="403">
        <v>-1047.75</v>
      </c>
      <c r="V887" s="123" t="s">
        <v>2</v>
      </c>
      <c r="W887" s="336"/>
      <c r="X887" s="123"/>
      <c r="Y887" s="337"/>
      <c r="Z887" s="87"/>
      <c r="AA887" s="88" t="s">
        <v>3880</v>
      </c>
      <c r="AB887" s="88"/>
      <c r="AC887" s="88"/>
      <c r="AD887" s="90"/>
      <c r="AE887" s="90"/>
      <c r="AF887" s="136"/>
      <c r="AG887" s="338"/>
      <c r="AH887" s="338"/>
      <c r="AI887" s="339"/>
      <c r="AJ887" s="339"/>
      <c r="AK887" s="91"/>
      <c r="AL887" s="92"/>
      <c r="AM887" s="93"/>
      <c r="AN887" s="340"/>
      <c r="AO887" s="341"/>
      <c r="AP887" s="336"/>
      <c r="AQ887" s="342"/>
      <c r="AR887" s="343"/>
      <c r="AS887" s="342"/>
      <c r="AT887" s="94"/>
      <c r="AU887" s="341"/>
      <c r="AV887" s="136"/>
      <c r="AW887" s="339"/>
      <c r="AY887" s="30" t="s">
        <v>3880</v>
      </c>
      <c r="AZ887" s="31" t="e">
        <f t="shared" si="13"/>
        <v>#VALUE!</v>
      </c>
    </row>
    <row r="888" spans="1:52" ht="12.75" customHeight="1">
      <c r="A888">
        <v>885</v>
      </c>
      <c r="B888" s="29" t="s">
        <v>2</v>
      </c>
      <c r="C888" s="134" t="s">
        <v>5210</v>
      </c>
      <c r="D888" s="29" t="s">
        <v>3880</v>
      </c>
      <c r="E888" s="29" t="s">
        <v>3880</v>
      </c>
      <c r="F888" s="335"/>
      <c r="G888" s="335"/>
      <c r="H888" s="335"/>
      <c r="I888" s="335"/>
      <c r="J888" s="335"/>
      <c r="K888" s="335"/>
      <c r="L888" s="335"/>
      <c r="M888" s="82" t="s">
        <v>3880</v>
      </c>
      <c r="N888" s="57" t="s">
        <v>3880</v>
      </c>
      <c r="O888" s="30" t="s">
        <v>3880</v>
      </c>
      <c r="P888" s="29" t="s">
        <v>3880</v>
      </c>
      <c r="Q888" s="29"/>
      <c r="R888" s="134" t="s">
        <v>5210</v>
      </c>
      <c r="S888" s="103" t="s">
        <v>3</v>
      </c>
      <c r="T888" s="403">
        <v>-3600.45</v>
      </c>
      <c r="U888" s="403">
        <v>-1047.75</v>
      </c>
      <c r="V888" s="123" t="s">
        <v>2</v>
      </c>
      <c r="W888" s="336"/>
      <c r="X888" s="123"/>
      <c r="Y888" s="337"/>
      <c r="Z888" s="87"/>
      <c r="AA888" s="88" t="s">
        <v>3880</v>
      </c>
      <c r="AB888" s="88"/>
      <c r="AC888" s="88"/>
      <c r="AD888" s="90"/>
      <c r="AE888" s="90"/>
      <c r="AF888" s="136"/>
      <c r="AG888" s="338"/>
      <c r="AH888" s="338"/>
      <c r="AI888" s="339"/>
      <c r="AJ888" s="339"/>
      <c r="AK888" s="91"/>
      <c r="AL888" s="92"/>
      <c r="AM888" s="93"/>
      <c r="AN888" s="340"/>
      <c r="AO888" s="341"/>
      <c r="AP888" s="336"/>
      <c r="AQ888" s="342"/>
      <c r="AR888" s="343"/>
      <c r="AS888" s="342"/>
      <c r="AT888" s="94"/>
      <c r="AU888" s="341"/>
      <c r="AV888" s="136"/>
      <c r="AW888" s="339"/>
      <c r="AY888" s="30" t="s">
        <v>3880</v>
      </c>
      <c r="AZ888" s="31" t="e">
        <f t="shared" si="13"/>
        <v>#VALUE!</v>
      </c>
    </row>
    <row r="889" spans="1:52" ht="12.75" customHeight="1">
      <c r="A889">
        <v>886</v>
      </c>
      <c r="B889" s="29" t="s">
        <v>2</v>
      </c>
      <c r="C889" s="134" t="s">
        <v>5211</v>
      </c>
      <c r="D889" s="29" t="s">
        <v>3880</v>
      </c>
      <c r="E889" s="29" t="s">
        <v>3880</v>
      </c>
      <c r="F889" s="335"/>
      <c r="G889" s="335"/>
      <c r="H889" s="335"/>
      <c r="I889" s="335"/>
      <c r="J889" s="335"/>
      <c r="K889" s="335"/>
      <c r="L889" s="335"/>
      <c r="M889" s="82" t="s">
        <v>3880</v>
      </c>
      <c r="N889" s="57" t="s">
        <v>3880</v>
      </c>
      <c r="O889" s="30" t="s">
        <v>3880</v>
      </c>
      <c r="P889" s="29" t="s">
        <v>3880</v>
      </c>
      <c r="Q889" s="29"/>
      <c r="R889" s="134" t="s">
        <v>5211</v>
      </c>
      <c r="S889" s="103" t="s">
        <v>3</v>
      </c>
      <c r="T889" s="403">
        <v>14650</v>
      </c>
      <c r="U889" s="403">
        <v>-1000</v>
      </c>
      <c r="V889" s="123" t="s">
        <v>2</v>
      </c>
      <c r="W889" s="336"/>
      <c r="X889" s="123"/>
      <c r="Y889" s="337"/>
      <c r="Z889" s="87"/>
      <c r="AA889" s="88" t="s">
        <v>3880</v>
      </c>
      <c r="AB889" s="88"/>
      <c r="AC889" s="88"/>
      <c r="AD889" s="90"/>
      <c r="AE889" s="90"/>
      <c r="AF889" s="136"/>
      <c r="AG889" s="338"/>
      <c r="AH889" s="338"/>
      <c r="AI889" s="339"/>
      <c r="AJ889" s="339"/>
      <c r="AK889" s="91"/>
      <c r="AL889" s="92"/>
      <c r="AM889" s="93"/>
      <c r="AN889" s="340"/>
      <c r="AO889" s="341"/>
      <c r="AP889" s="336"/>
      <c r="AQ889" s="342"/>
      <c r="AR889" s="343"/>
      <c r="AS889" s="342"/>
      <c r="AT889" s="94"/>
      <c r="AU889" s="341"/>
      <c r="AV889" s="136"/>
      <c r="AW889" s="339"/>
      <c r="AY889" s="30" t="s">
        <v>3880</v>
      </c>
      <c r="AZ889" s="31" t="e">
        <f t="shared" si="13"/>
        <v>#VALUE!</v>
      </c>
    </row>
    <row r="890" spans="1:52" ht="12.75" customHeight="1">
      <c r="A890">
        <v>887</v>
      </c>
      <c r="B890" s="29" t="s">
        <v>2</v>
      </c>
      <c r="C890" s="134" t="s">
        <v>3723</v>
      </c>
      <c r="D890" s="29" t="s">
        <v>3880</v>
      </c>
      <c r="E890" s="29" t="s">
        <v>3880</v>
      </c>
      <c r="F890" s="335"/>
      <c r="G890" s="335"/>
      <c r="H890" s="335"/>
      <c r="I890" s="335"/>
      <c r="J890" s="335"/>
      <c r="K890" s="335"/>
      <c r="L890" s="335"/>
      <c r="M890" s="82" t="s">
        <v>3880</v>
      </c>
      <c r="N890" s="57" t="s">
        <v>3880</v>
      </c>
      <c r="O890" s="30" t="s">
        <v>3880</v>
      </c>
      <c r="P890" s="29" t="s">
        <v>3880</v>
      </c>
      <c r="Q890" s="29"/>
      <c r="R890" s="134" t="s">
        <v>3723</v>
      </c>
      <c r="S890" s="103" t="s">
        <v>3</v>
      </c>
      <c r="T890" s="403">
        <v>-6868.16</v>
      </c>
      <c r="U890" s="403">
        <v>-742.95</v>
      </c>
      <c r="V890" s="123" t="s">
        <v>2</v>
      </c>
      <c r="W890" s="336"/>
      <c r="X890" s="123"/>
      <c r="Y890" s="337"/>
      <c r="Z890" s="87"/>
      <c r="AA890" s="88" t="s">
        <v>3880</v>
      </c>
      <c r="AB890" s="88"/>
      <c r="AC890" s="88"/>
      <c r="AD890" s="90"/>
      <c r="AE890" s="90"/>
      <c r="AF890" s="136"/>
      <c r="AG890" s="338"/>
      <c r="AH890" s="338"/>
      <c r="AI890" s="339"/>
      <c r="AJ890" s="339"/>
      <c r="AK890" s="91"/>
      <c r="AL890" s="92"/>
      <c r="AM890" s="93"/>
      <c r="AN890" s="340"/>
      <c r="AO890" s="341"/>
      <c r="AP890" s="336"/>
      <c r="AQ890" s="342"/>
      <c r="AR890" s="343"/>
      <c r="AS890" s="342"/>
      <c r="AT890" s="94"/>
      <c r="AU890" s="341"/>
      <c r="AV890" s="136"/>
      <c r="AW890" s="339"/>
      <c r="AY890" s="30" t="s">
        <v>3880</v>
      </c>
      <c r="AZ890" s="31" t="e">
        <f t="shared" si="13"/>
        <v>#VALUE!</v>
      </c>
    </row>
    <row r="891" spans="1:52" ht="12.75" customHeight="1">
      <c r="A891">
        <v>888</v>
      </c>
      <c r="B891" s="29" t="s">
        <v>2</v>
      </c>
      <c r="C891" s="134" t="s">
        <v>3509</v>
      </c>
      <c r="D891" s="29" t="s">
        <v>3880</v>
      </c>
      <c r="E891" s="29" t="s">
        <v>3880</v>
      </c>
      <c r="F891" s="335"/>
      <c r="G891" s="335"/>
      <c r="H891" s="335"/>
      <c r="I891" s="335"/>
      <c r="J891" s="335"/>
      <c r="K891" s="335"/>
      <c r="L891" s="335"/>
      <c r="M891" s="82" t="s">
        <v>3880</v>
      </c>
      <c r="N891" s="57" t="s">
        <v>3880</v>
      </c>
      <c r="O891" s="30" t="s">
        <v>3880</v>
      </c>
      <c r="P891" s="29" t="s">
        <v>3880</v>
      </c>
      <c r="Q891" s="29"/>
      <c r="R891" s="134" t="s">
        <v>3509</v>
      </c>
      <c r="S891" s="103" t="s">
        <v>3</v>
      </c>
      <c r="T891" s="403">
        <v>-8585.2000000000007</v>
      </c>
      <c r="U891" s="403">
        <v>-742.95</v>
      </c>
      <c r="V891" s="123" t="s">
        <v>2</v>
      </c>
      <c r="W891" s="336"/>
      <c r="X891" s="123"/>
      <c r="Y891" s="337"/>
      <c r="Z891" s="87"/>
      <c r="AA891" s="88" t="s">
        <v>3880</v>
      </c>
      <c r="AB891" s="88"/>
      <c r="AC891" s="88"/>
      <c r="AD891" s="90"/>
      <c r="AE891" s="90"/>
      <c r="AF891" s="136"/>
      <c r="AG891" s="338"/>
      <c r="AH891" s="338"/>
      <c r="AI891" s="339"/>
      <c r="AJ891" s="339"/>
      <c r="AK891" s="91"/>
      <c r="AL891" s="92"/>
      <c r="AM891" s="93"/>
      <c r="AN891" s="340"/>
      <c r="AO891" s="341"/>
      <c r="AP891" s="336"/>
      <c r="AQ891" s="342"/>
      <c r="AR891" s="343"/>
      <c r="AS891" s="342"/>
      <c r="AT891" s="94"/>
      <c r="AU891" s="341"/>
      <c r="AV891" s="136"/>
      <c r="AW891" s="339"/>
      <c r="AY891" s="30" t="s">
        <v>3880</v>
      </c>
      <c r="AZ891" s="31" t="e">
        <f t="shared" si="13"/>
        <v>#VALUE!</v>
      </c>
    </row>
    <row r="892" spans="1:52" ht="12.75" customHeight="1">
      <c r="A892">
        <v>889</v>
      </c>
      <c r="B892" s="29" t="s">
        <v>2</v>
      </c>
      <c r="C892" s="134" t="s">
        <v>5212</v>
      </c>
      <c r="D892" s="29" t="s">
        <v>3880</v>
      </c>
      <c r="E892" s="29" t="s">
        <v>3880</v>
      </c>
      <c r="F892" s="335"/>
      <c r="G892" s="335"/>
      <c r="H892" s="335"/>
      <c r="I892" s="335"/>
      <c r="J892" s="335"/>
      <c r="K892" s="335"/>
      <c r="L892" s="335"/>
      <c r="M892" s="82" t="s">
        <v>3880</v>
      </c>
      <c r="N892" s="57" t="s">
        <v>3880</v>
      </c>
      <c r="O892" s="30" t="s">
        <v>3880</v>
      </c>
      <c r="P892" s="29" t="s">
        <v>3880</v>
      </c>
      <c r="Q892" s="29"/>
      <c r="R892" s="134" t="s">
        <v>5212</v>
      </c>
      <c r="S892" s="103" t="s">
        <v>3</v>
      </c>
      <c r="T892" s="403">
        <v>-10302.24</v>
      </c>
      <c r="U892" s="403">
        <v>-742.95</v>
      </c>
      <c r="V892" s="123" t="s">
        <v>2</v>
      </c>
      <c r="W892" s="336"/>
      <c r="X892" s="123"/>
      <c r="Y892" s="337"/>
      <c r="Z892" s="87"/>
      <c r="AA892" s="88" t="s">
        <v>3880</v>
      </c>
      <c r="AB892" s="88"/>
      <c r="AC892" s="88"/>
      <c r="AD892" s="90"/>
      <c r="AE892" s="90"/>
      <c r="AF892" s="136"/>
      <c r="AG892" s="338"/>
      <c r="AH892" s="338"/>
      <c r="AI892" s="339"/>
      <c r="AJ892" s="339"/>
      <c r="AK892" s="91"/>
      <c r="AL892" s="92"/>
      <c r="AM892" s="93"/>
      <c r="AN892" s="340"/>
      <c r="AO892" s="341"/>
      <c r="AP892" s="336"/>
      <c r="AQ892" s="342"/>
      <c r="AR892" s="343"/>
      <c r="AS892" s="342"/>
      <c r="AT892" s="94"/>
      <c r="AU892" s="341"/>
      <c r="AV892" s="136"/>
      <c r="AW892" s="339"/>
      <c r="AY892" s="30" t="s">
        <v>3880</v>
      </c>
      <c r="AZ892" s="31" t="e">
        <f t="shared" si="13"/>
        <v>#VALUE!</v>
      </c>
    </row>
    <row r="893" spans="1:52" ht="12.75" customHeight="1">
      <c r="A893">
        <v>890</v>
      </c>
      <c r="B893" s="29" t="s">
        <v>2</v>
      </c>
      <c r="C893" s="134" t="s">
        <v>3724</v>
      </c>
      <c r="D893" s="29" t="s">
        <v>3880</v>
      </c>
      <c r="E893" s="29" t="s">
        <v>3880</v>
      </c>
      <c r="F893" s="335"/>
      <c r="G893" s="335"/>
      <c r="H893" s="335"/>
      <c r="I893" s="335"/>
      <c r="J893" s="335"/>
      <c r="K893" s="335"/>
      <c r="L893" s="335"/>
      <c r="M893" s="82" t="s">
        <v>3880</v>
      </c>
      <c r="N893" s="57" t="s">
        <v>3880</v>
      </c>
      <c r="O893" s="30" t="s">
        <v>3880</v>
      </c>
      <c r="P893" s="29" t="s">
        <v>3880</v>
      </c>
      <c r="Q893" s="29"/>
      <c r="R893" s="134" t="s">
        <v>3724</v>
      </c>
      <c r="S893" s="103" t="s">
        <v>3</v>
      </c>
      <c r="T893" s="403">
        <v>-13736.32</v>
      </c>
      <c r="U893" s="403">
        <v>-742.95</v>
      </c>
      <c r="V893" s="123" t="s">
        <v>2</v>
      </c>
      <c r="W893" s="336"/>
      <c r="X893" s="123"/>
      <c r="Y893" s="337"/>
      <c r="Z893" s="87"/>
      <c r="AA893" s="88" t="s">
        <v>3880</v>
      </c>
      <c r="AB893" s="88"/>
      <c r="AC893" s="88"/>
      <c r="AD893" s="90"/>
      <c r="AE893" s="90"/>
      <c r="AF893" s="136"/>
      <c r="AG893" s="338"/>
      <c r="AH893" s="338"/>
      <c r="AI893" s="339"/>
      <c r="AJ893" s="339"/>
      <c r="AK893" s="91"/>
      <c r="AL893" s="92"/>
      <c r="AM893" s="93"/>
      <c r="AN893" s="340"/>
      <c r="AO893" s="341"/>
      <c r="AP893" s="336"/>
      <c r="AQ893" s="342"/>
      <c r="AR893" s="343"/>
      <c r="AS893" s="342"/>
      <c r="AT893" s="94"/>
      <c r="AU893" s="341"/>
      <c r="AV893" s="136"/>
      <c r="AW893" s="339"/>
      <c r="AY893" s="30" t="s">
        <v>3880</v>
      </c>
      <c r="AZ893" s="31" t="e">
        <f t="shared" si="13"/>
        <v>#VALUE!</v>
      </c>
    </row>
    <row r="894" spans="1:52" ht="12.75" customHeight="1">
      <c r="A894">
        <v>891</v>
      </c>
      <c r="B894" s="29" t="s">
        <v>2</v>
      </c>
      <c r="C894" s="134" t="s">
        <v>3494</v>
      </c>
      <c r="D894" s="29" t="s">
        <v>3880</v>
      </c>
      <c r="E894" s="29" t="s">
        <v>3880</v>
      </c>
      <c r="F894" s="335"/>
      <c r="G894" s="335"/>
      <c r="H894" s="335"/>
      <c r="I894" s="335"/>
      <c r="J894" s="335"/>
      <c r="K894" s="335"/>
      <c r="L894" s="335"/>
      <c r="M894" s="82" t="s">
        <v>3880</v>
      </c>
      <c r="N894" s="57" t="s">
        <v>3880</v>
      </c>
      <c r="O894" s="30" t="s">
        <v>3880</v>
      </c>
      <c r="P894" s="29" t="s">
        <v>3880</v>
      </c>
      <c r="Q894" s="29"/>
      <c r="R894" s="134" t="s">
        <v>3494</v>
      </c>
      <c r="S894" s="103" t="s">
        <v>3</v>
      </c>
      <c r="T894" s="403">
        <v>-14650</v>
      </c>
      <c r="U894" s="403">
        <v>-1000</v>
      </c>
      <c r="V894" s="123" t="s">
        <v>2</v>
      </c>
      <c r="W894" s="336"/>
      <c r="X894" s="123"/>
      <c r="Y894" s="337"/>
      <c r="Z894" s="87"/>
      <c r="AA894" s="88" t="s">
        <v>3880</v>
      </c>
      <c r="AB894" s="88"/>
      <c r="AC894" s="88"/>
      <c r="AD894" s="90"/>
      <c r="AE894" s="90"/>
      <c r="AF894" s="136"/>
      <c r="AG894" s="338"/>
      <c r="AH894" s="338"/>
      <c r="AI894" s="339"/>
      <c r="AJ894" s="339"/>
      <c r="AK894" s="91"/>
      <c r="AL894" s="92"/>
      <c r="AM894" s="93"/>
      <c r="AN894" s="340"/>
      <c r="AO894" s="341"/>
      <c r="AP894" s="336"/>
      <c r="AQ894" s="342"/>
      <c r="AR894" s="343"/>
      <c r="AS894" s="342"/>
      <c r="AT894" s="94"/>
      <c r="AU894" s="341"/>
      <c r="AV894" s="136"/>
      <c r="AW894" s="339"/>
      <c r="AY894" s="30" t="s">
        <v>3880</v>
      </c>
      <c r="AZ894" s="31" t="e">
        <f t="shared" si="13"/>
        <v>#VALUE!</v>
      </c>
    </row>
    <row r="895" spans="1:52" ht="12.75" customHeight="1">
      <c r="A895">
        <v>892</v>
      </c>
      <c r="B895" s="29" t="s">
        <v>2</v>
      </c>
      <c r="C895" s="134" t="s">
        <v>5213</v>
      </c>
      <c r="D895" s="29" t="s">
        <v>3880</v>
      </c>
      <c r="E895" s="29" t="s">
        <v>3880</v>
      </c>
      <c r="F895" s="335"/>
      <c r="G895" s="335"/>
      <c r="H895" s="335"/>
      <c r="I895" s="335"/>
      <c r="J895" s="335"/>
      <c r="K895" s="335"/>
      <c r="L895" s="335"/>
      <c r="M895" s="82" t="s">
        <v>3880</v>
      </c>
      <c r="N895" s="57" t="s">
        <v>3880</v>
      </c>
      <c r="O895" s="30" t="s">
        <v>3880</v>
      </c>
      <c r="P895" s="29" t="s">
        <v>3880</v>
      </c>
      <c r="Q895" s="29"/>
      <c r="R895" s="134" t="s">
        <v>5213</v>
      </c>
      <c r="S895" s="103" t="s">
        <v>3</v>
      </c>
      <c r="T895" s="403">
        <v>13736.32</v>
      </c>
      <c r="U895" s="403">
        <v>-742.95</v>
      </c>
      <c r="V895" s="123" t="s">
        <v>2</v>
      </c>
      <c r="W895" s="336"/>
      <c r="X895" s="123"/>
      <c r="Y895" s="337"/>
      <c r="Z895" s="87"/>
      <c r="AA895" s="88" t="s">
        <v>3880</v>
      </c>
      <c r="AB895" s="88"/>
      <c r="AC895" s="88"/>
      <c r="AD895" s="90"/>
      <c r="AE895" s="90"/>
      <c r="AF895" s="136"/>
      <c r="AG895" s="338"/>
      <c r="AH895" s="338"/>
      <c r="AI895" s="339"/>
      <c r="AJ895" s="339"/>
      <c r="AK895" s="91"/>
      <c r="AL895" s="92"/>
      <c r="AM895" s="93"/>
      <c r="AN895" s="340"/>
      <c r="AO895" s="341"/>
      <c r="AP895" s="336"/>
      <c r="AQ895" s="342"/>
      <c r="AR895" s="343"/>
      <c r="AS895" s="342"/>
      <c r="AT895" s="94"/>
      <c r="AU895" s="341"/>
      <c r="AV895" s="136"/>
      <c r="AW895" s="339"/>
      <c r="AY895" s="30" t="s">
        <v>3880</v>
      </c>
      <c r="AZ895" s="31" t="e">
        <f t="shared" si="13"/>
        <v>#VALUE!</v>
      </c>
    </row>
    <row r="896" spans="1:52" ht="12.75" customHeight="1">
      <c r="A896">
        <v>893</v>
      </c>
      <c r="B896" s="29" t="s">
        <v>2</v>
      </c>
      <c r="C896" s="134" t="s">
        <v>5214</v>
      </c>
      <c r="D896" s="29" t="s">
        <v>3880</v>
      </c>
      <c r="E896" s="29" t="s">
        <v>3880</v>
      </c>
      <c r="F896" s="335"/>
      <c r="G896" s="335"/>
      <c r="H896" s="335"/>
      <c r="I896" s="335"/>
      <c r="J896" s="335"/>
      <c r="K896" s="335"/>
      <c r="L896" s="335"/>
      <c r="M896" s="82" t="s">
        <v>3880</v>
      </c>
      <c r="N896" s="57" t="s">
        <v>3880</v>
      </c>
      <c r="O896" s="30" t="s">
        <v>3880</v>
      </c>
      <c r="P896" s="29" t="s">
        <v>3880</v>
      </c>
      <c r="Q896" s="29"/>
      <c r="R896" s="134" t="s">
        <v>5214</v>
      </c>
      <c r="S896" s="103" t="s">
        <v>3</v>
      </c>
      <c r="T896" s="403">
        <v>5200.6499999999996</v>
      </c>
      <c r="U896" s="403">
        <v>-247.65</v>
      </c>
      <c r="V896" s="123" t="s">
        <v>2</v>
      </c>
      <c r="W896" s="336"/>
      <c r="X896" s="123"/>
      <c r="Y896" s="337"/>
      <c r="Z896" s="87"/>
      <c r="AA896" s="88" t="s">
        <v>3880</v>
      </c>
      <c r="AB896" s="88"/>
      <c r="AC896" s="88"/>
      <c r="AD896" s="90"/>
      <c r="AE896" s="90"/>
      <c r="AF896" s="136"/>
      <c r="AG896" s="338"/>
      <c r="AH896" s="338"/>
      <c r="AI896" s="339"/>
      <c r="AJ896" s="339"/>
      <c r="AK896" s="91"/>
      <c r="AL896" s="92"/>
      <c r="AM896" s="93"/>
      <c r="AN896" s="340"/>
      <c r="AO896" s="341"/>
      <c r="AP896" s="336"/>
      <c r="AQ896" s="342"/>
      <c r="AR896" s="343"/>
      <c r="AS896" s="342"/>
      <c r="AT896" s="94"/>
      <c r="AU896" s="341"/>
      <c r="AV896" s="136"/>
      <c r="AW896" s="339"/>
      <c r="AY896" s="30" t="s">
        <v>3880</v>
      </c>
      <c r="AZ896" s="31" t="e">
        <f t="shared" si="13"/>
        <v>#VALUE!</v>
      </c>
    </row>
    <row r="897" spans="1:52" ht="12.75" customHeight="1">
      <c r="A897">
        <v>894</v>
      </c>
      <c r="B897" s="29" t="s">
        <v>2</v>
      </c>
      <c r="C897" s="134" t="s">
        <v>5215</v>
      </c>
      <c r="D897" s="29" t="s">
        <v>3880</v>
      </c>
      <c r="E897" s="29" t="s">
        <v>3880</v>
      </c>
      <c r="F897" s="335"/>
      <c r="G897" s="335"/>
      <c r="H897" s="335"/>
      <c r="I897" s="335"/>
      <c r="J897" s="335"/>
      <c r="K897" s="335"/>
      <c r="L897" s="335"/>
      <c r="M897" s="82" t="s">
        <v>3880</v>
      </c>
      <c r="N897" s="57" t="s">
        <v>3880</v>
      </c>
      <c r="O897" s="30" t="s">
        <v>3880</v>
      </c>
      <c r="P897" s="29" t="s">
        <v>3880</v>
      </c>
      <c r="Q897" s="29"/>
      <c r="R897" s="134" t="s">
        <v>5215</v>
      </c>
      <c r="S897" s="103" t="s">
        <v>3</v>
      </c>
      <c r="T897" s="403">
        <v>2800.35</v>
      </c>
      <c r="U897" s="403">
        <v>-247.65</v>
      </c>
      <c r="V897" s="123" t="s">
        <v>2</v>
      </c>
      <c r="W897" s="336"/>
      <c r="X897" s="123"/>
      <c r="Y897" s="337"/>
      <c r="Z897" s="87"/>
      <c r="AA897" s="88" t="s">
        <v>3880</v>
      </c>
      <c r="AB897" s="88"/>
      <c r="AC897" s="88"/>
      <c r="AD897" s="90"/>
      <c r="AE897" s="90"/>
      <c r="AF897" s="136"/>
      <c r="AG897" s="338"/>
      <c r="AH897" s="338"/>
      <c r="AI897" s="339"/>
      <c r="AJ897" s="339"/>
      <c r="AK897" s="91"/>
      <c r="AL897" s="92"/>
      <c r="AM897" s="93"/>
      <c r="AN897" s="340"/>
      <c r="AO897" s="341"/>
      <c r="AP897" s="336"/>
      <c r="AQ897" s="342"/>
      <c r="AR897" s="343"/>
      <c r="AS897" s="342"/>
      <c r="AT897" s="94"/>
      <c r="AU897" s="341"/>
      <c r="AV897" s="136"/>
      <c r="AW897" s="339"/>
      <c r="AY897" s="30" t="s">
        <v>3880</v>
      </c>
      <c r="AZ897" s="31" t="e">
        <f t="shared" si="13"/>
        <v>#VALUE!</v>
      </c>
    </row>
    <row r="898" spans="1:52" ht="12.75" customHeight="1">
      <c r="A898">
        <v>895</v>
      </c>
      <c r="B898" s="29" t="s">
        <v>2</v>
      </c>
      <c r="C898" s="134" t="s">
        <v>5216</v>
      </c>
      <c r="D898" s="29" t="s">
        <v>3880</v>
      </c>
      <c r="E898" s="29" t="s">
        <v>3880</v>
      </c>
      <c r="F898" s="335"/>
      <c r="G898" s="335"/>
      <c r="H898" s="335"/>
      <c r="I898" s="335"/>
      <c r="J898" s="335"/>
      <c r="K898" s="335"/>
      <c r="L898" s="335"/>
      <c r="M898" s="82" t="s">
        <v>3880</v>
      </c>
      <c r="N898" s="57" t="s">
        <v>3880</v>
      </c>
      <c r="O898" s="30" t="s">
        <v>3880</v>
      </c>
      <c r="P898" s="29" t="s">
        <v>3880</v>
      </c>
      <c r="Q898" s="29"/>
      <c r="R898" s="134" t="s">
        <v>5216</v>
      </c>
      <c r="S898" s="103" t="s">
        <v>3</v>
      </c>
      <c r="T898" s="403">
        <v>-2000.25</v>
      </c>
      <c r="U898" s="403">
        <v>-247.65</v>
      </c>
      <c r="V898" s="123" t="s">
        <v>2</v>
      </c>
      <c r="W898" s="336"/>
      <c r="X898" s="123"/>
      <c r="Y898" s="337"/>
      <c r="Z898" s="87"/>
      <c r="AA898" s="88" t="s">
        <v>3880</v>
      </c>
      <c r="AB898" s="88"/>
      <c r="AC898" s="88"/>
      <c r="AD898" s="90"/>
      <c r="AE898" s="90"/>
      <c r="AF898" s="136"/>
      <c r="AG898" s="338"/>
      <c r="AH898" s="338"/>
      <c r="AI898" s="339"/>
      <c r="AJ898" s="339"/>
      <c r="AK898" s="91"/>
      <c r="AL898" s="92"/>
      <c r="AM898" s="93"/>
      <c r="AN898" s="340"/>
      <c r="AO898" s="341"/>
      <c r="AP898" s="336"/>
      <c r="AQ898" s="342"/>
      <c r="AR898" s="343"/>
      <c r="AS898" s="342"/>
      <c r="AT898" s="94"/>
      <c r="AU898" s="341"/>
      <c r="AV898" s="136"/>
      <c r="AW898" s="339"/>
      <c r="AY898" s="30" t="s">
        <v>3880</v>
      </c>
      <c r="AZ898" s="31" t="e">
        <f t="shared" si="13"/>
        <v>#VALUE!</v>
      </c>
    </row>
    <row r="899" spans="1:52" ht="12.75" customHeight="1">
      <c r="A899">
        <v>896</v>
      </c>
      <c r="B899" s="29" t="s">
        <v>2</v>
      </c>
      <c r="C899" s="134" t="s">
        <v>5217</v>
      </c>
      <c r="D899" s="29" t="s">
        <v>3880</v>
      </c>
      <c r="E899" s="29" t="s">
        <v>3880</v>
      </c>
      <c r="F899" s="335"/>
      <c r="G899" s="335"/>
      <c r="H899" s="335"/>
      <c r="I899" s="335"/>
      <c r="J899" s="335"/>
      <c r="K899" s="335"/>
      <c r="L899" s="335"/>
      <c r="M899" s="82" t="s">
        <v>3880</v>
      </c>
      <c r="N899" s="57" t="s">
        <v>3880</v>
      </c>
      <c r="O899" s="30" t="s">
        <v>3880</v>
      </c>
      <c r="P899" s="29" t="s">
        <v>3880</v>
      </c>
      <c r="Q899" s="29"/>
      <c r="R899" s="134" t="s">
        <v>5217</v>
      </c>
      <c r="S899" s="103" t="s">
        <v>3</v>
      </c>
      <c r="T899" s="403">
        <v>-4400.55</v>
      </c>
      <c r="U899" s="403">
        <v>-247.65</v>
      </c>
      <c r="V899" s="123" t="s">
        <v>2</v>
      </c>
      <c r="W899" s="336"/>
      <c r="X899" s="123"/>
      <c r="Y899" s="337"/>
      <c r="Z899" s="87"/>
      <c r="AA899" s="88" t="s">
        <v>3880</v>
      </c>
      <c r="AB899" s="88"/>
      <c r="AC899" s="88"/>
      <c r="AD899" s="90"/>
      <c r="AE899" s="90"/>
      <c r="AF899" s="136"/>
      <c r="AG899" s="338"/>
      <c r="AH899" s="338"/>
      <c r="AI899" s="339"/>
      <c r="AJ899" s="339"/>
      <c r="AK899" s="91"/>
      <c r="AL899" s="92"/>
      <c r="AM899" s="93"/>
      <c r="AN899" s="340"/>
      <c r="AO899" s="341"/>
      <c r="AP899" s="336"/>
      <c r="AQ899" s="342"/>
      <c r="AR899" s="343"/>
      <c r="AS899" s="342"/>
      <c r="AT899" s="94"/>
      <c r="AU899" s="341"/>
      <c r="AV899" s="136"/>
      <c r="AW899" s="339"/>
      <c r="AY899" s="30" t="s">
        <v>3880</v>
      </c>
      <c r="AZ899" s="31" t="e">
        <f t="shared" si="13"/>
        <v>#VALUE!</v>
      </c>
    </row>
    <row r="900" spans="1:52" ht="12.75" customHeight="1">
      <c r="A900">
        <v>897</v>
      </c>
      <c r="B900" s="29" t="s">
        <v>2</v>
      </c>
      <c r="C900" s="134" t="s">
        <v>5218</v>
      </c>
      <c r="D900" s="29" t="s">
        <v>3880</v>
      </c>
      <c r="E900" s="29" t="s">
        <v>3880</v>
      </c>
      <c r="F900" s="335"/>
      <c r="G900" s="335"/>
      <c r="H900" s="335"/>
      <c r="I900" s="335"/>
      <c r="J900" s="335"/>
      <c r="K900" s="335"/>
      <c r="L900" s="335"/>
      <c r="M900" s="82" t="s">
        <v>3880</v>
      </c>
      <c r="N900" s="57" t="s">
        <v>3880</v>
      </c>
      <c r="O900" s="30" t="s">
        <v>3880</v>
      </c>
      <c r="P900" s="29" t="s">
        <v>3880</v>
      </c>
      <c r="Q900" s="29"/>
      <c r="R900" s="134" t="s">
        <v>5218</v>
      </c>
      <c r="S900" s="103" t="s">
        <v>3</v>
      </c>
      <c r="T900" s="403">
        <v>-5200.6499999999996</v>
      </c>
      <c r="U900" s="403">
        <v>-247.65</v>
      </c>
      <c r="V900" s="123" t="s">
        <v>2</v>
      </c>
      <c r="W900" s="336"/>
      <c r="X900" s="123"/>
      <c r="Y900" s="337"/>
      <c r="Z900" s="87"/>
      <c r="AA900" s="88" t="s">
        <v>3880</v>
      </c>
      <c r="AB900" s="88"/>
      <c r="AC900" s="88"/>
      <c r="AD900" s="90"/>
      <c r="AE900" s="90"/>
      <c r="AF900" s="136"/>
      <c r="AG900" s="338"/>
      <c r="AH900" s="338"/>
      <c r="AI900" s="339"/>
      <c r="AJ900" s="339"/>
      <c r="AK900" s="91"/>
      <c r="AL900" s="92"/>
      <c r="AM900" s="93"/>
      <c r="AN900" s="340"/>
      <c r="AO900" s="341"/>
      <c r="AP900" s="336"/>
      <c r="AQ900" s="342"/>
      <c r="AR900" s="343"/>
      <c r="AS900" s="342"/>
      <c r="AT900" s="94"/>
      <c r="AU900" s="341"/>
      <c r="AV900" s="136"/>
      <c r="AW900" s="339"/>
      <c r="AY900" s="30" t="s">
        <v>3880</v>
      </c>
      <c r="AZ900" s="31" t="e">
        <f t="shared" ref="AZ900:AZ963" si="14">-AY900+O900</f>
        <v>#VALUE!</v>
      </c>
    </row>
    <row r="901" spans="1:52" ht="12.75" customHeight="1">
      <c r="A901">
        <v>898</v>
      </c>
      <c r="B901" s="29" t="s">
        <v>2</v>
      </c>
      <c r="C901" s="134" t="s">
        <v>5219</v>
      </c>
      <c r="D901" s="29" t="s">
        <v>3880</v>
      </c>
      <c r="E901" s="29" t="s">
        <v>3880</v>
      </c>
      <c r="F901" s="335"/>
      <c r="G901" s="335"/>
      <c r="H901" s="335"/>
      <c r="I901" s="335"/>
      <c r="J901" s="335"/>
      <c r="K901" s="335"/>
      <c r="L901" s="335"/>
      <c r="M901" s="82" t="s">
        <v>3880</v>
      </c>
      <c r="N901" s="57" t="s">
        <v>3880</v>
      </c>
      <c r="O901" s="30" t="s">
        <v>3880</v>
      </c>
      <c r="P901" s="29" t="s">
        <v>3880</v>
      </c>
      <c r="Q901" s="29"/>
      <c r="R901" s="134" t="s">
        <v>5219</v>
      </c>
      <c r="S901" s="103" t="s">
        <v>3</v>
      </c>
      <c r="T901" s="403">
        <v>-9443.7199999999993</v>
      </c>
      <c r="U901" s="403">
        <v>-247.65</v>
      </c>
      <c r="V901" s="123" t="s">
        <v>2</v>
      </c>
      <c r="W901" s="336"/>
      <c r="X901" s="123"/>
      <c r="Y901" s="337"/>
      <c r="Z901" s="87"/>
      <c r="AA901" s="88" t="s">
        <v>3880</v>
      </c>
      <c r="AB901" s="88"/>
      <c r="AC901" s="88"/>
      <c r="AD901" s="90"/>
      <c r="AE901" s="90"/>
      <c r="AF901" s="136"/>
      <c r="AG901" s="338"/>
      <c r="AH901" s="338"/>
      <c r="AI901" s="339"/>
      <c r="AJ901" s="339"/>
      <c r="AK901" s="91"/>
      <c r="AL901" s="92"/>
      <c r="AM901" s="93"/>
      <c r="AN901" s="340"/>
      <c r="AO901" s="341"/>
      <c r="AP901" s="336"/>
      <c r="AQ901" s="342"/>
      <c r="AR901" s="343"/>
      <c r="AS901" s="342"/>
      <c r="AT901" s="94"/>
      <c r="AU901" s="341"/>
      <c r="AV901" s="136"/>
      <c r="AW901" s="339"/>
      <c r="AY901" s="30" t="s">
        <v>3880</v>
      </c>
      <c r="AZ901" s="31" t="e">
        <f t="shared" si="14"/>
        <v>#VALUE!</v>
      </c>
    </row>
    <row r="902" spans="1:52" ht="12.75" customHeight="1">
      <c r="A902">
        <v>899</v>
      </c>
      <c r="B902" s="29" t="s">
        <v>2</v>
      </c>
      <c r="C902" s="134" t="s">
        <v>3726</v>
      </c>
      <c r="D902" s="29" t="s">
        <v>3880</v>
      </c>
      <c r="E902" s="29" t="s">
        <v>3880</v>
      </c>
      <c r="F902" s="335"/>
      <c r="G902" s="335"/>
      <c r="H902" s="335"/>
      <c r="I902" s="335"/>
      <c r="J902" s="335"/>
      <c r="K902" s="335"/>
      <c r="L902" s="335"/>
      <c r="M902" s="82" t="s">
        <v>3880</v>
      </c>
      <c r="N902" s="57" t="s">
        <v>3880</v>
      </c>
      <c r="O902" s="30" t="s">
        <v>3880</v>
      </c>
      <c r="P902" s="29" t="s">
        <v>3880</v>
      </c>
      <c r="Q902" s="29"/>
      <c r="R902" s="134" t="s">
        <v>3726</v>
      </c>
      <c r="S902" s="103" t="s">
        <v>3</v>
      </c>
      <c r="T902" s="403">
        <v>-11160.76</v>
      </c>
      <c r="U902" s="403">
        <v>-247.65</v>
      </c>
      <c r="V902" s="123" t="s">
        <v>2</v>
      </c>
      <c r="W902" s="336"/>
      <c r="X902" s="123"/>
      <c r="Y902" s="337"/>
      <c r="Z902" s="87"/>
      <c r="AA902" s="88" t="s">
        <v>3880</v>
      </c>
      <c r="AB902" s="88"/>
      <c r="AC902" s="88"/>
      <c r="AD902" s="90"/>
      <c r="AE902" s="90"/>
      <c r="AF902" s="136"/>
      <c r="AG902" s="338"/>
      <c r="AH902" s="338"/>
      <c r="AI902" s="339"/>
      <c r="AJ902" s="339"/>
      <c r="AK902" s="91"/>
      <c r="AL902" s="92"/>
      <c r="AM902" s="93"/>
      <c r="AN902" s="340"/>
      <c r="AO902" s="341"/>
      <c r="AP902" s="336"/>
      <c r="AQ902" s="342"/>
      <c r="AR902" s="343"/>
      <c r="AS902" s="342"/>
      <c r="AT902" s="94"/>
      <c r="AU902" s="341"/>
      <c r="AV902" s="136"/>
      <c r="AW902" s="339"/>
      <c r="AY902" s="30" t="s">
        <v>3880</v>
      </c>
      <c r="AZ902" s="31" t="e">
        <f t="shared" si="14"/>
        <v>#VALUE!</v>
      </c>
    </row>
    <row r="903" spans="1:52" ht="12.75" customHeight="1">
      <c r="A903">
        <v>900</v>
      </c>
      <c r="B903" s="29" t="s">
        <v>2</v>
      </c>
      <c r="C903" s="134" t="s">
        <v>3727</v>
      </c>
      <c r="D903" s="29" t="s">
        <v>3880</v>
      </c>
      <c r="E903" s="29" t="s">
        <v>3880</v>
      </c>
      <c r="F903" s="335"/>
      <c r="G903" s="335"/>
      <c r="H903" s="335"/>
      <c r="I903" s="335"/>
      <c r="J903" s="335"/>
      <c r="K903" s="335"/>
      <c r="L903" s="335"/>
      <c r="M903" s="82" t="s">
        <v>3880</v>
      </c>
      <c r="N903" s="57" t="s">
        <v>3880</v>
      </c>
      <c r="O903" s="30" t="s">
        <v>3880</v>
      </c>
      <c r="P903" s="29" t="s">
        <v>3880</v>
      </c>
      <c r="Q903" s="29"/>
      <c r="R903" s="134" t="s">
        <v>3727</v>
      </c>
      <c r="S903" s="103" t="s">
        <v>3</v>
      </c>
      <c r="T903" s="403">
        <v>-15065</v>
      </c>
      <c r="U903" s="403">
        <v>-500</v>
      </c>
      <c r="V903" s="123" t="s">
        <v>2</v>
      </c>
      <c r="W903" s="336"/>
      <c r="X903" s="123"/>
      <c r="Y903" s="337"/>
      <c r="Z903" s="87"/>
      <c r="AA903" s="88" t="s">
        <v>3880</v>
      </c>
      <c r="AB903" s="88"/>
      <c r="AC903" s="88"/>
      <c r="AD903" s="90"/>
      <c r="AE903" s="90"/>
      <c r="AF903" s="136"/>
      <c r="AG903" s="338"/>
      <c r="AH903" s="338"/>
      <c r="AI903" s="339"/>
      <c r="AJ903" s="339"/>
      <c r="AK903" s="91"/>
      <c r="AL903" s="92"/>
      <c r="AM903" s="93"/>
      <c r="AN903" s="340"/>
      <c r="AO903" s="341"/>
      <c r="AP903" s="336"/>
      <c r="AQ903" s="342"/>
      <c r="AR903" s="343"/>
      <c r="AS903" s="342"/>
      <c r="AT903" s="94"/>
      <c r="AU903" s="341"/>
      <c r="AV903" s="136"/>
      <c r="AW903" s="339"/>
      <c r="AY903" s="30" t="s">
        <v>3880</v>
      </c>
      <c r="AZ903" s="31" t="e">
        <f t="shared" si="14"/>
        <v>#VALUE!</v>
      </c>
    </row>
    <row r="904" spans="1:52" ht="12.75" customHeight="1">
      <c r="A904">
        <v>901</v>
      </c>
      <c r="B904" s="29" t="s">
        <v>2</v>
      </c>
      <c r="C904" s="134" t="s">
        <v>5220</v>
      </c>
      <c r="D904" s="29" t="s">
        <v>3880</v>
      </c>
      <c r="E904" s="29" t="s">
        <v>3880</v>
      </c>
      <c r="F904" s="335"/>
      <c r="G904" s="335"/>
      <c r="H904" s="335"/>
      <c r="I904" s="335"/>
      <c r="J904" s="335"/>
      <c r="K904" s="335"/>
      <c r="L904" s="335"/>
      <c r="M904" s="82" t="s">
        <v>3880</v>
      </c>
      <c r="N904" s="57" t="s">
        <v>3880</v>
      </c>
      <c r="O904" s="30" t="s">
        <v>3880</v>
      </c>
      <c r="P904" s="29" t="s">
        <v>3880</v>
      </c>
      <c r="Q904" s="29"/>
      <c r="R904" s="134" t="s">
        <v>5220</v>
      </c>
      <c r="S904" s="103" t="s">
        <v>3</v>
      </c>
      <c r="T904" s="403">
        <v>-15895</v>
      </c>
      <c r="U904" s="403">
        <v>-500</v>
      </c>
      <c r="V904" s="123" t="s">
        <v>2</v>
      </c>
      <c r="W904" s="336"/>
      <c r="X904" s="123"/>
      <c r="Y904" s="337"/>
      <c r="Z904" s="87"/>
      <c r="AA904" s="88" t="s">
        <v>3880</v>
      </c>
      <c r="AB904" s="88"/>
      <c r="AC904" s="88"/>
      <c r="AD904" s="90"/>
      <c r="AE904" s="90"/>
      <c r="AF904" s="136"/>
      <c r="AG904" s="338"/>
      <c r="AH904" s="338"/>
      <c r="AI904" s="339"/>
      <c r="AJ904" s="339"/>
      <c r="AK904" s="91"/>
      <c r="AL904" s="92"/>
      <c r="AM904" s="93"/>
      <c r="AN904" s="340"/>
      <c r="AO904" s="341"/>
      <c r="AP904" s="336"/>
      <c r="AQ904" s="342"/>
      <c r="AR904" s="343"/>
      <c r="AS904" s="342"/>
      <c r="AT904" s="94"/>
      <c r="AU904" s="341"/>
      <c r="AV904" s="136"/>
      <c r="AW904" s="339"/>
      <c r="AY904" s="30" t="s">
        <v>3880</v>
      </c>
      <c r="AZ904" s="31" t="e">
        <f t="shared" si="14"/>
        <v>#VALUE!</v>
      </c>
    </row>
    <row r="905" spans="1:52" ht="12.75" customHeight="1">
      <c r="A905">
        <v>902</v>
      </c>
      <c r="B905" s="29" t="s">
        <v>2</v>
      </c>
      <c r="C905" s="134" t="s">
        <v>73</v>
      </c>
      <c r="D905" s="29" t="s">
        <v>3880</v>
      </c>
      <c r="E905" s="29" t="s">
        <v>3880</v>
      </c>
      <c r="F905" s="335"/>
      <c r="G905" s="335"/>
      <c r="H905" s="335"/>
      <c r="I905" s="335"/>
      <c r="J905" s="335"/>
      <c r="K905" s="335"/>
      <c r="L905" s="335"/>
      <c r="M905" s="82" t="s">
        <v>3880</v>
      </c>
      <c r="N905" s="57" t="s">
        <v>3880</v>
      </c>
      <c r="O905" s="30" t="s">
        <v>3880</v>
      </c>
      <c r="P905" s="29" t="s">
        <v>3880</v>
      </c>
      <c r="Q905" s="29"/>
      <c r="R905" s="134" t="s">
        <v>73</v>
      </c>
      <c r="S905" s="103" t="s">
        <v>3</v>
      </c>
      <c r="T905" s="403">
        <v>6868.16</v>
      </c>
      <c r="U905" s="403">
        <v>247.65</v>
      </c>
      <c r="V905" s="123" t="s">
        <v>2</v>
      </c>
      <c r="W905" s="336"/>
      <c r="X905" s="123"/>
      <c r="Y905" s="337"/>
      <c r="Z905" s="87"/>
      <c r="AA905" s="88" t="s">
        <v>3880</v>
      </c>
      <c r="AB905" s="88"/>
      <c r="AC905" s="88"/>
      <c r="AD905" s="90"/>
      <c r="AE905" s="90"/>
      <c r="AF905" s="136"/>
      <c r="AG905" s="338"/>
      <c r="AH905" s="338"/>
      <c r="AI905" s="339"/>
      <c r="AJ905" s="339"/>
      <c r="AK905" s="91"/>
      <c r="AL905" s="92"/>
      <c r="AM905" s="93"/>
      <c r="AN905" s="340"/>
      <c r="AO905" s="341"/>
      <c r="AP905" s="336"/>
      <c r="AQ905" s="342"/>
      <c r="AR905" s="343"/>
      <c r="AS905" s="342"/>
      <c r="AT905" s="94"/>
      <c r="AU905" s="341"/>
      <c r="AV905" s="136"/>
      <c r="AW905" s="339"/>
      <c r="AY905" s="30" t="s">
        <v>3880</v>
      </c>
      <c r="AZ905" s="31" t="e">
        <f t="shared" si="14"/>
        <v>#VALUE!</v>
      </c>
    </row>
    <row r="906" spans="1:52" ht="12.75" customHeight="1">
      <c r="A906">
        <v>903</v>
      </c>
      <c r="B906" s="29" t="s">
        <v>2</v>
      </c>
      <c r="C906" s="134" t="s">
        <v>5221</v>
      </c>
      <c r="D906" s="29" t="s">
        <v>3880</v>
      </c>
      <c r="E906" s="29" t="s">
        <v>3880</v>
      </c>
      <c r="F906" s="335"/>
      <c r="G906" s="335"/>
      <c r="H906" s="335"/>
      <c r="I906" s="335"/>
      <c r="J906" s="335"/>
      <c r="K906" s="335"/>
      <c r="L906" s="335"/>
      <c r="M906" s="82" t="s">
        <v>3880</v>
      </c>
      <c r="N906" s="57" t="s">
        <v>3880</v>
      </c>
      <c r="O906" s="30" t="s">
        <v>3880</v>
      </c>
      <c r="P906" s="29" t="s">
        <v>3880</v>
      </c>
      <c r="Q906" s="29"/>
      <c r="R906" s="134" t="s">
        <v>5221</v>
      </c>
      <c r="S906" s="103" t="s">
        <v>3</v>
      </c>
      <c r="T906" s="403">
        <v>14650</v>
      </c>
      <c r="U906" s="403">
        <v>0</v>
      </c>
      <c r="V906" s="123" t="s">
        <v>2</v>
      </c>
      <c r="W906" s="336"/>
      <c r="X906" s="123"/>
      <c r="Y906" s="337"/>
      <c r="Z906" s="87"/>
      <c r="AA906" s="88" t="s">
        <v>3880</v>
      </c>
      <c r="AB906" s="88"/>
      <c r="AC906" s="88"/>
      <c r="AD906" s="90"/>
      <c r="AE906" s="90"/>
      <c r="AF906" s="136"/>
      <c r="AG906" s="338"/>
      <c r="AH906" s="338"/>
      <c r="AI906" s="339"/>
      <c r="AJ906" s="339"/>
      <c r="AK906" s="91"/>
      <c r="AL906" s="92"/>
      <c r="AM906" s="93"/>
      <c r="AN906" s="340"/>
      <c r="AO906" s="341"/>
      <c r="AP906" s="336"/>
      <c r="AQ906" s="342"/>
      <c r="AR906" s="343"/>
      <c r="AS906" s="342"/>
      <c r="AT906" s="94"/>
      <c r="AU906" s="341"/>
      <c r="AV906" s="136"/>
      <c r="AW906" s="339"/>
      <c r="AY906" s="30" t="s">
        <v>3880</v>
      </c>
      <c r="AZ906" s="31" t="e">
        <f t="shared" si="14"/>
        <v>#VALUE!</v>
      </c>
    </row>
    <row r="907" spans="1:52" ht="12.75" customHeight="1">
      <c r="A907">
        <v>904</v>
      </c>
      <c r="B907" s="29" t="s">
        <v>2</v>
      </c>
      <c r="C907" s="134" t="s">
        <v>3625</v>
      </c>
      <c r="D907" s="29" t="s">
        <v>3880</v>
      </c>
      <c r="E907" s="29" t="s">
        <v>3880</v>
      </c>
      <c r="F907" s="335"/>
      <c r="G907" s="335"/>
      <c r="H907" s="335"/>
      <c r="I907" s="335"/>
      <c r="J907" s="335"/>
      <c r="K907" s="335"/>
      <c r="L907" s="335"/>
      <c r="M907" s="82" t="s">
        <v>3880</v>
      </c>
      <c r="N907" s="57" t="s">
        <v>3880</v>
      </c>
      <c r="O907" s="30" t="s">
        <v>3880</v>
      </c>
      <c r="P907" s="29" t="s">
        <v>3880</v>
      </c>
      <c r="Q907" s="29"/>
      <c r="R907" s="134" t="s">
        <v>3625</v>
      </c>
      <c r="S907" s="103" t="s">
        <v>3</v>
      </c>
      <c r="T907" s="403">
        <v>-6868.16</v>
      </c>
      <c r="U907" s="403">
        <v>247.65</v>
      </c>
      <c r="V907" s="123" t="s">
        <v>2</v>
      </c>
      <c r="W907" s="336"/>
      <c r="X907" s="123"/>
      <c r="Y907" s="337"/>
      <c r="Z907" s="87"/>
      <c r="AA907" s="88" t="s">
        <v>3880</v>
      </c>
      <c r="AB907" s="88"/>
      <c r="AC907" s="88"/>
      <c r="AD907" s="90"/>
      <c r="AE907" s="90"/>
      <c r="AF907" s="136"/>
      <c r="AG907" s="338"/>
      <c r="AH907" s="338"/>
      <c r="AI907" s="339"/>
      <c r="AJ907" s="339"/>
      <c r="AK907" s="91"/>
      <c r="AL907" s="92"/>
      <c r="AM907" s="93"/>
      <c r="AN907" s="340"/>
      <c r="AO907" s="341"/>
      <c r="AP907" s="336"/>
      <c r="AQ907" s="342"/>
      <c r="AR907" s="343"/>
      <c r="AS907" s="342"/>
      <c r="AT907" s="94"/>
      <c r="AU907" s="341"/>
      <c r="AV907" s="136"/>
      <c r="AW907" s="339"/>
      <c r="AY907" s="30" t="s">
        <v>3880</v>
      </c>
      <c r="AZ907" s="31" t="e">
        <f t="shared" si="14"/>
        <v>#VALUE!</v>
      </c>
    </row>
    <row r="908" spans="1:52" ht="12.75" customHeight="1">
      <c r="A908">
        <v>905</v>
      </c>
      <c r="B908" s="29" t="s">
        <v>2</v>
      </c>
      <c r="C908" s="134" t="s">
        <v>5222</v>
      </c>
      <c r="D908" s="29" t="s">
        <v>3880</v>
      </c>
      <c r="E908" s="29" t="s">
        <v>3880</v>
      </c>
      <c r="F908" s="335"/>
      <c r="G908" s="335"/>
      <c r="H908" s="335"/>
      <c r="I908" s="335"/>
      <c r="J908" s="335"/>
      <c r="K908" s="335"/>
      <c r="L908" s="335"/>
      <c r="M908" s="82" t="s">
        <v>3880</v>
      </c>
      <c r="N908" s="57" t="s">
        <v>3880</v>
      </c>
      <c r="O908" s="30" t="s">
        <v>3880</v>
      </c>
      <c r="P908" s="29" t="s">
        <v>3880</v>
      </c>
      <c r="Q908" s="29"/>
      <c r="R908" s="134" t="s">
        <v>5222</v>
      </c>
      <c r="S908" s="103" t="s">
        <v>3</v>
      </c>
      <c r="T908" s="403">
        <v>-10302.24</v>
      </c>
      <c r="U908" s="403">
        <v>247.65</v>
      </c>
      <c r="V908" s="123" t="s">
        <v>2</v>
      </c>
      <c r="W908" s="336"/>
      <c r="X908" s="123"/>
      <c r="Y908" s="337"/>
      <c r="Z908" s="87"/>
      <c r="AA908" s="88" t="s">
        <v>3880</v>
      </c>
      <c r="AB908" s="88"/>
      <c r="AC908" s="88"/>
      <c r="AD908" s="90"/>
      <c r="AE908" s="90"/>
      <c r="AF908" s="136"/>
      <c r="AG908" s="338"/>
      <c r="AH908" s="338"/>
      <c r="AI908" s="339"/>
      <c r="AJ908" s="339"/>
      <c r="AK908" s="91"/>
      <c r="AL908" s="92"/>
      <c r="AM908" s="93"/>
      <c r="AN908" s="340"/>
      <c r="AO908" s="341"/>
      <c r="AP908" s="336"/>
      <c r="AQ908" s="342"/>
      <c r="AR908" s="343"/>
      <c r="AS908" s="342"/>
      <c r="AT908" s="94"/>
      <c r="AU908" s="341"/>
      <c r="AV908" s="136"/>
      <c r="AW908" s="339"/>
      <c r="AY908" s="30" t="s">
        <v>3880</v>
      </c>
      <c r="AZ908" s="31" t="e">
        <f t="shared" si="14"/>
        <v>#VALUE!</v>
      </c>
    </row>
    <row r="909" spans="1:52" ht="12.75" customHeight="1">
      <c r="A909">
        <v>906</v>
      </c>
      <c r="B909" s="29" t="s">
        <v>2</v>
      </c>
      <c r="C909" s="134" t="s">
        <v>3729</v>
      </c>
      <c r="D909" s="29" t="s">
        <v>3880</v>
      </c>
      <c r="E909" s="29" t="s">
        <v>3880</v>
      </c>
      <c r="F909" s="335"/>
      <c r="G909" s="335"/>
      <c r="H909" s="335"/>
      <c r="I909" s="335"/>
      <c r="J909" s="335"/>
      <c r="K909" s="335"/>
      <c r="L909" s="335"/>
      <c r="M909" s="82" t="s">
        <v>3880</v>
      </c>
      <c r="N909" s="57" t="s">
        <v>3880</v>
      </c>
      <c r="O909" s="30" t="s">
        <v>3880</v>
      </c>
      <c r="P909" s="29" t="s">
        <v>3880</v>
      </c>
      <c r="Q909" s="29"/>
      <c r="R909" s="134" t="s">
        <v>3729</v>
      </c>
      <c r="S909" s="103" t="s">
        <v>3</v>
      </c>
      <c r="T909" s="403">
        <v>-14650</v>
      </c>
      <c r="U909" s="403">
        <v>0</v>
      </c>
      <c r="V909" s="123" t="s">
        <v>2</v>
      </c>
      <c r="W909" s="336"/>
      <c r="X909" s="123"/>
      <c r="Y909" s="337"/>
      <c r="Z909" s="87"/>
      <c r="AA909" s="88" t="s">
        <v>3880</v>
      </c>
      <c r="AB909" s="88"/>
      <c r="AC909" s="88"/>
      <c r="AD909" s="90"/>
      <c r="AE909" s="90"/>
      <c r="AF909" s="136"/>
      <c r="AG909" s="338"/>
      <c r="AH909" s="338"/>
      <c r="AI909" s="339"/>
      <c r="AJ909" s="339"/>
      <c r="AK909" s="91"/>
      <c r="AL909" s="92"/>
      <c r="AM909" s="93"/>
      <c r="AN909" s="340"/>
      <c r="AO909" s="341"/>
      <c r="AP909" s="336"/>
      <c r="AQ909" s="342"/>
      <c r="AR909" s="343"/>
      <c r="AS909" s="342"/>
      <c r="AT909" s="94"/>
      <c r="AU909" s="341"/>
      <c r="AV909" s="136"/>
      <c r="AW909" s="339"/>
      <c r="AY909" s="30" t="s">
        <v>3880</v>
      </c>
      <c r="AZ909" s="31" t="e">
        <f t="shared" si="14"/>
        <v>#VALUE!</v>
      </c>
    </row>
    <row r="910" spans="1:52" ht="12.75" customHeight="1">
      <c r="A910">
        <v>907</v>
      </c>
      <c r="B910" s="29" t="s">
        <v>2</v>
      </c>
      <c r="C910" s="134" t="s">
        <v>5223</v>
      </c>
      <c r="D910" s="29" t="s">
        <v>3880</v>
      </c>
      <c r="E910" s="29" t="s">
        <v>3880</v>
      </c>
      <c r="F910" s="335"/>
      <c r="G910" s="335"/>
      <c r="H910" s="335"/>
      <c r="I910" s="335"/>
      <c r="J910" s="335"/>
      <c r="K910" s="335"/>
      <c r="L910" s="335"/>
      <c r="M910" s="82" t="s">
        <v>3880</v>
      </c>
      <c r="N910" s="57" t="s">
        <v>3880</v>
      </c>
      <c r="O910" s="30" t="s">
        <v>3880</v>
      </c>
      <c r="P910" s="29" t="s">
        <v>3880</v>
      </c>
      <c r="Q910" s="29"/>
      <c r="R910" s="134" t="s">
        <v>5223</v>
      </c>
      <c r="S910" s="103" t="s">
        <v>3</v>
      </c>
      <c r="T910" s="403">
        <v>-15480</v>
      </c>
      <c r="U910" s="403">
        <v>0</v>
      </c>
      <c r="V910" s="123" t="s">
        <v>2</v>
      </c>
      <c r="W910" s="336"/>
      <c r="X910" s="123"/>
      <c r="Y910" s="337"/>
      <c r="Z910" s="87"/>
      <c r="AA910" s="88" t="s">
        <v>3880</v>
      </c>
      <c r="AB910" s="88"/>
      <c r="AC910" s="88"/>
      <c r="AD910" s="90"/>
      <c r="AE910" s="90"/>
      <c r="AF910" s="136"/>
      <c r="AG910" s="338"/>
      <c r="AH910" s="338"/>
      <c r="AI910" s="339"/>
      <c r="AJ910" s="339"/>
      <c r="AK910" s="91"/>
      <c r="AL910" s="92"/>
      <c r="AM910" s="93"/>
      <c r="AN910" s="340"/>
      <c r="AO910" s="341"/>
      <c r="AP910" s="336"/>
      <c r="AQ910" s="342"/>
      <c r="AR910" s="343"/>
      <c r="AS910" s="342"/>
      <c r="AT910" s="94"/>
      <c r="AU910" s="341"/>
      <c r="AV910" s="136"/>
      <c r="AW910" s="339"/>
      <c r="AY910" s="30" t="s">
        <v>3880</v>
      </c>
      <c r="AZ910" s="31" t="e">
        <f t="shared" si="14"/>
        <v>#VALUE!</v>
      </c>
    </row>
    <row r="911" spans="1:52" ht="12.75" customHeight="1">
      <c r="A911">
        <v>908</v>
      </c>
      <c r="B911" s="29" t="s">
        <v>2</v>
      </c>
      <c r="C911" s="134" t="s">
        <v>5224</v>
      </c>
      <c r="D911" s="29" t="s">
        <v>3880</v>
      </c>
      <c r="E911" s="29" t="s">
        <v>3880</v>
      </c>
      <c r="F911" s="335"/>
      <c r="G911" s="335"/>
      <c r="H911" s="335"/>
      <c r="I911" s="335"/>
      <c r="J911" s="335"/>
      <c r="K911" s="335"/>
      <c r="L911" s="335"/>
      <c r="M911" s="82" t="s">
        <v>3880</v>
      </c>
      <c r="N911" s="57" t="s">
        <v>3880</v>
      </c>
      <c r="O911" s="30" t="s">
        <v>3880</v>
      </c>
      <c r="P911" s="29" t="s">
        <v>3880</v>
      </c>
      <c r="Q911" s="29"/>
      <c r="R911" s="134" t="s">
        <v>5224</v>
      </c>
      <c r="S911" s="103" t="s">
        <v>3</v>
      </c>
      <c r="T911" s="403">
        <v>-16310</v>
      </c>
      <c r="U911" s="403">
        <v>0</v>
      </c>
      <c r="V911" s="123" t="s">
        <v>2</v>
      </c>
      <c r="W911" s="336"/>
      <c r="X911" s="123"/>
      <c r="Y911" s="337"/>
      <c r="Z911" s="87"/>
      <c r="AA911" s="88" t="s">
        <v>3880</v>
      </c>
      <c r="AB911" s="88"/>
      <c r="AC911" s="88"/>
      <c r="AD911" s="90"/>
      <c r="AE911" s="90"/>
      <c r="AF911" s="136"/>
      <c r="AG911" s="338"/>
      <c r="AH911" s="338"/>
      <c r="AI911" s="339"/>
      <c r="AJ911" s="339"/>
      <c r="AK911" s="91"/>
      <c r="AL911" s="92"/>
      <c r="AM911" s="93"/>
      <c r="AN911" s="340"/>
      <c r="AO911" s="341"/>
      <c r="AP911" s="336"/>
      <c r="AQ911" s="342"/>
      <c r="AR911" s="343"/>
      <c r="AS911" s="342"/>
      <c r="AT911" s="94"/>
      <c r="AU911" s="341"/>
      <c r="AV911" s="136"/>
      <c r="AW911" s="339"/>
      <c r="AY911" s="30" t="s">
        <v>3880</v>
      </c>
      <c r="AZ911" s="31" t="e">
        <f t="shared" si="14"/>
        <v>#VALUE!</v>
      </c>
    </row>
    <row r="912" spans="1:52" ht="12.75" customHeight="1">
      <c r="A912">
        <v>909</v>
      </c>
      <c r="B912" s="29" t="s">
        <v>2</v>
      </c>
      <c r="C912" s="134" t="s">
        <v>5225</v>
      </c>
      <c r="D912" s="29" t="s">
        <v>3880</v>
      </c>
      <c r="E912" s="29" t="s">
        <v>3880</v>
      </c>
      <c r="F912" s="335"/>
      <c r="G912" s="335"/>
      <c r="H912" s="335"/>
      <c r="I912" s="335"/>
      <c r="J912" s="335"/>
      <c r="K912" s="335"/>
      <c r="L912" s="335"/>
      <c r="M912" s="82" t="s">
        <v>3880</v>
      </c>
      <c r="N912" s="57" t="s">
        <v>3880</v>
      </c>
      <c r="O912" s="30" t="s">
        <v>3880</v>
      </c>
      <c r="P912" s="29" t="s">
        <v>3880</v>
      </c>
      <c r="Q912" s="29"/>
      <c r="R912" s="134" t="s">
        <v>5225</v>
      </c>
      <c r="S912" s="103" t="s">
        <v>3</v>
      </c>
      <c r="T912" s="403">
        <v>5200.6499999999996</v>
      </c>
      <c r="U912" s="403">
        <v>552.45000000000005</v>
      </c>
      <c r="V912" s="123" t="s">
        <v>2</v>
      </c>
      <c r="W912" s="336"/>
      <c r="X912" s="123"/>
      <c r="Y912" s="337"/>
      <c r="Z912" s="87"/>
      <c r="AA912" s="88" t="s">
        <v>3880</v>
      </c>
      <c r="AB912" s="88"/>
      <c r="AC912" s="88"/>
      <c r="AD912" s="90"/>
      <c r="AE912" s="90"/>
      <c r="AF912" s="136"/>
      <c r="AG912" s="338"/>
      <c r="AH912" s="338"/>
      <c r="AI912" s="339"/>
      <c r="AJ912" s="339"/>
      <c r="AK912" s="91"/>
      <c r="AL912" s="92"/>
      <c r="AM912" s="93"/>
      <c r="AN912" s="340"/>
      <c r="AO912" s="341"/>
      <c r="AP912" s="336"/>
      <c r="AQ912" s="342"/>
      <c r="AR912" s="343"/>
      <c r="AS912" s="342"/>
      <c r="AT912" s="94"/>
      <c r="AU912" s="341"/>
      <c r="AV912" s="136"/>
      <c r="AW912" s="339"/>
      <c r="AY912" s="30" t="s">
        <v>3880</v>
      </c>
      <c r="AZ912" s="31" t="e">
        <f t="shared" si="14"/>
        <v>#VALUE!</v>
      </c>
    </row>
    <row r="913" spans="1:52" ht="12.75" customHeight="1">
      <c r="A913">
        <v>910</v>
      </c>
      <c r="B913" s="29" t="s">
        <v>2</v>
      </c>
      <c r="C913" s="134" t="s">
        <v>5226</v>
      </c>
      <c r="D913" s="29" t="s">
        <v>3880</v>
      </c>
      <c r="E913" s="29" t="s">
        <v>3880</v>
      </c>
      <c r="F913" s="335"/>
      <c r="G913" s="335"/>
      <c r="H913" s="335"/>
      <c r="I913" s="335"/>
      <c r="J913" s="335"/>
      <c r="K913" s="335"/>
      <c r="L913" s="335"/>
      <c r="M913" s="82" t="s">
        <v>3880</v>
      </c>
      <c r="N913" s="57" t="s">
        <v>3880</v>
      </c>
      <c r="O913" s="30" t="s">
        <v>3880</v>
      </c>
      <c r="P913" s="29" t="s">
        <v>3880</v>
      </c>
      <c r="Q913" s="29"/>
      <c r="R913" s="134" t="s">
        <v>5226</v>
      </c>
      <c r="S913" s="103" t="s">
        <v>3</v>
      </c>
      <c r="T913" s="403">
        <v>2800.35</v>
      </c>
      <c r="U913" s="403">
        <v>552.45000000000005</v>
      </c>
      <c r="V913" s="123" t="s">
        <v>2</v>
      </c>
      <c r="W913" s="336"/>
      <c r="X913" s="123"/>
      <c r="Y913" s="337"/>
      <c r="Z913" s="87"/>
      <c r="AA913" s="88" t="s">
        <v>3880</v>
      </c>
      <c r="AB913" s="88"/>
      <c r="AC913" s="88"/>
      <c r="AD913" s="90"/>
      <c r="AE913" s="90"/>
      <c r="AF913" s="136"/>
      <c r="AG913" s="338"/>
      <c r="AH913" s="338"/>
      <c r="AI913" s="339"/>
      <c r="AJ913" s="339"/>
      <c r="AK913" s="91"/>
      <c r="AL913" s="92"/>
      <c r="AM913" s="93"/>
      <c r="AN913" s="340"/>
      <c r="AO913" s="341"/>
      <c r="AP913" s="336"/>
      <c r="AQ913" s="342"/>
      <c r="AR913" s="343"/>
      <c r="AS913" s="342"/>
      <c r="AT913" s="94"/>
      <c r="AU913" s="341"/>
      <c r="AV913" s="136"/>
      <c r="AW913" s="339"/>
      <c r="AY913" s="30" t="s">
        <v>3880</v>
      </c>
      <c r="AZ913" s="31" t="e">
        <f t="shared" si="14"/>
        <v>#VALUE!</v>
      </c>
    </row>
    <row r="914" spans="1:52" ht="12.75" customHeight="1">
      <c r="A914">
        <v>911</v>
      </c>
      <c r="B914" s="29" t="s">
        <v>2</v>
      </c>
      <c r="C914" s="134" t="s">
        <v>5227</v>
      </c>
      <c r="D914" s="29" t="s">
        <v>3880</v>
      </c>
      <c r="E914" s="29" t="s">
        <v>3880</v>
      </c>
      <c r="F914" s="335"/>
      <c r="G914" s="335"/>
      <c r="H914" s="335"/>
      <c r="I914" s="335"/>
      <c r="J914" s="335"/>
      <c r="K914" s="335"/>
      <c r="L914" s="335"/>
      <c r="M914" s="82" t="s">
        <v>3880</v>
      </c>
      <c r="N914" s="57" t="s">
        <v>3880</v>
      </c>
      <c r="O914" s="30" t="s">
        <v>3880</v>
      </c>
      <c r="P914" s="29" t="s">
        <v>3880</v>
      </c>
      <c r="Q914" s="29"/>
      <c r="R914" s="134" t="s">
        <v>5227</v>
      </c>
      <c r="S914" s="103" t="s">
        <v>3</v>
      </c>
      <c r="T914" s="403">
        <v>-2000.25</v>
      </c>
      <c r="U914" s="403">
        <v>552.45000000000005</v>
      </c>
      <c r="V914" s="123" t="s">
        <v>2</v>
      </c>
      <c r="W914" s="336"/>
      <c r="X914" s="123"/>
      <c r="Y914" s="337"/>
      <c r="Z914" s="87"/>
      <c r="AA914" s="88" t="s">
        <v>3880</v>
      </c>
      <c r="AB914" s="88"/>
      <c r="AC914" s="88"/>
      <c r="AD914" s="90"/>
      <c r="AE914" s="90"/>
      <c r="AF914" s="136"/>
      <c r="AG914" s="338"/>
      <c r="AH914" s="338"/>
      <c r="AI914" s="339"/>
      <c r="AJ914" s="339"/>
      <c r="AK914" s="91"/>
      <c r="AL914" s="92"/>
      <c r="AM914" s="93"/>
      <c r="AN914" s="340"/>
      <c r="AO914" s="341"/>
      <c r="AP914" s="336"/>
      <c r="AQ914" s="342"/>
      <c r="AR914" s="343"/>
      <c r="AS914" s="342"/>
      <c r="AT914" s="94"/>
      <c r="AU914" s="341"/>
      <c r="AV914" s="136"/>
      <c r="AW914" s="339"/>
      <c r="AY914" s="30" t="s">
        <v>3880</v>
      </c>
      <c r="AZ914" s="31" t="e">
        <f t="shared" si="14"/>
        <v>#VALUE!</v>
      </c>
    </row>
    <row r="915" spans="1:52" ht="12.75" customHeight="1">
      <c r="A915">
        <v>912</v>
      </c>
      <c r="B915" s="29" t="s">
        <v>2</v>
      </c>
      <c r="C915" s="134" t="s">
        <v>5228</v>
      </c>
      <c r="D915" s="29" t="s">
        <v>3880</v>
      </c>
      <c r="E915" s="29" t="s">
        <v>3880</v>
      </c>
      <c r="F915" s="335"/>
      <c r="G915" s="335"/>
      <c r="H915" s="335"/>
      <c r="I915" s="335"/>
      <c r="J915" s="335"/>
      <c r="K915" s="335"/>
      <c r="L915" s="335"/>
      <c r="M915" s="82" t="s">
        <v>3880</v>
      </c>
      <c r="N915" s="57" t="s">
        <v>3880</v>
      </c>
      <c r="O915" s="30" t="s">
        <v>3880</v>
      </c>
      <c r="P915" s="29" t="s">
        <v>3880</v>
      </c>
      <c r="Q915" s="29"/>
      <c r="R915" s="134" t="s">
        <v>5228</v>
      </c>
      <c r="S915" s="103" t="s">
        <v>3</v>
      </c>
      <c r="T915" s="403">
        <v>-4400.55</v>
      </c>
      <c r="U915" s="403">
        <v>552.45000000000005</v>
      </c>
      <c r="V915" s="123" t="s">
        <v>2</v>
      </c>
      <c r="W915" s="336"/>
      <c r="X915" s="123"/>
      <c r="Y915" s="337"/>
      <c r="Z915" s="87"/>
      <c r="AA915" s="88" t="s">
        <v>3880</v>
      </c>
      <c r="AB915" s="88"/>
      <c r="AC915" s="88"/>
      <c r="AD915" s="90"/>
      <c r="AE915" s="90"/>
      <c r="AF915" s="136"/>
      <c r="AG915" s="338"/>
      <c r="AH915" s="338"/>
      <c r="AI915" s="339"/>
      <c r="AJ915" s="339"/>
      <c r="AK915" s="91"/>
      <c r="AL915" s="92"/>
      <c r="AM915" s="93"/>
      <c r="AN915" s="340"/>
      <c r="AO915" s="341"/>
      <c r="AP915" s="336"/>
      <c r="AQ915" s="342"/>
      <c r="AR915" s="343"/>
      <c r="AS915" s="342"/>
      <c r="AT915" s="94"/>
      <c r="AU915" s="341"/>
      <c r="AV915" s="136"/>
      <c r="AW915" s="339"/>
      <c r="AY915" s="30" t="s">
        <v>3880</v>
      </c>
      <c r="AZ915" s="31" t="e">
        <f t="shared" si="14"/>
        <v>#VALUE!</v>
      </c>
    </row>
    <row r="916" spans="1:52" ht="12.75" customHeight="1">
      <c r="A916">
        <v>913</v>
      </c>
      <c r="B916" s="29" t="s">
        <v>2</v>
      </c>
      <c r="C916" s="134" t="s">
        <v>5229</v>
      </c>
      <c r="D916" s="29" t="s">
        <v>3880</v>
      </c>
      <c r="E916" s="29" t="s">
        <v>3880</v>
      </c>
      <c r="F916" s="335"/>
      <c r="G916" s="335"/>
      <c r="H916" s="335"/>
      <c r="I916" s="335"/>
      <c r="J916" s="335"/>
      <c r="K916" s="335"/>
      <c r="L916" s="335"/>
      <c r="M916" s="82" t="s">
        <v>3880</v>
      </c>
      <c r="N916" s="57" t="s">
        <v>3880</v>
      </c>
      <c r="O916" s="30" t="s">
        <v>3880</v>
      </c>
      <c r="P916" s="29" t="s">
        <v>3880</v>
      </c>
      <c r="Q916" s="29"/>
      <c r="R916" s="134" t="s">
        <v>5229</v>
      </c>
      <c r="S916" s="103" t="s">
        <v>3</v>
      </c>
      <c r="T916" s="403">
        <v>11160.76</v>
      </c>
      <c r="U916" s="403">
        <v>742.95</v>
      </c>
      <c r="V916" s="123" t="s">
        <v>2</v>
      </c>
      <c r="W916" s="336"/>
      <c r="X916" s="123"/>
      <c r="Y916" s="337"/>
      <c r="Z916" s="87"/>
      <c r="AA916" s="88" t="s">
        <v>3880</v>
      </c>
      <c r="AB916" s="88"/>
      <c r="AC916" s="88"/>
      <c r="AD916" s="90"/>
      <c r="AE916" s="90"/>
      <c r="AF916" s="136"/>
      <c r="AG916" s="338"/>
      <c r="AH916" s="338"/>
      <c r="AI916" s="339"/>
      <c r="AJ916" s="339"/>
      <c r="AK916" s="91"/>
      <c r="AL916" s="92"/>
      <c r="AM916" s="93"/>
      <c r="AN916" s="340"/>
      <c r="AO916" s="341"/>
      <c r="AP916" s="336"/>
      <c r="AQ916" s="342"/>
      <c r="AR916" s="343"/>
      <c r="AS916" s="342"/>
      <c r="AT916" s="94"/>
      <c r="AU916" s="341"/>
      <c r="AV916" s="136"/>
      <c r="AW916" s="339"/>
      <c r="AY916" s="30" t="s">
        <v>3880</v>
      </c>
      <c r="AZ916" s="31" t="e">
        <f t="shared" si="14"/>
        <v>#VALUE!</v>
      </c>
    </row>
    <row r="917" spans="1:52" ht="12.75" customHeight="1">
      <c r="A917">
        <v>914</v>
      </c>
      <c r="B917" s="29" t="s">
        <v>2</v>
      </c>
      <c r="C917" s="134" t="s">
        <v>5230</v>
      </c>
      <c r="D917" s="29" t="s">
        <v>3880</v>
      </c>
      <c r="E917" s="29" t="s">
        <v>3880</v>
      </c>
      <c r="F917" s="335"/>
      <c r="G917" s="335"/>
      <c r="H917" s="335"/>
      <c r="I917" s="335"/>
      <c r="J917" s="335"/>
      <c r="K917" s="335"/>
      <c r="L917" s="335"/>
      <c r="M917" s="82" t="s">
        <v>3880</v>
      </c>
      <c r="N917" s="57" t="s">
        <v>3880</v>
      </c>
      <c r="O917" s="30" t="s">
        <v>3880</v>
      </c>
      <c r="P917" s="29" t="s">
        <v>3880</v>
      </c>
      <c r="Q917" s="29"/>
      <c r="R917" s="134" t="s">
        <v>5230</v>
      </c>
      <c r="S917" s="103" t="s">
        <v>3</v>
      </c>
      <c r="T917" s="403">
        <v>9443.7199999999993</v>
      </c>
      <c r="U917" s="403">
        <v>742.95</v>
      </c>
      <c r="V917" s="123" t="s">
        <v>2</v>
      </c>
      <c r="W917" s="336"/>
      <c r="X917" s="123"/>
      <c r="Y917" s="337"/>
      <c r="Z917" s="87"/>
      <c r="AA917" s="88" t="s">
        <v>3880</v>
      </c>
      <c r="AB917" s="88"/>
      <c r="AC917" s="88"/>
      <c r="AD917" s="90"/>
      <c r="AE917" s="90"/>
      <c r="AF917" s="136"/>
      <c r="AG917" s="338"/>
      <c r="AH917" s="338"/>
      <c r="AI917" s="339"/>
      <c r="AJ917" s="339"/>
      <c r="AK917" s="91"/>
      <c r="AL917" s="92"/>
      <c r="AM917" s="93"/>
      <c r="AN917" s="340"/>
      <c r="AO917" s="341"/>
      <c r="AP917" s="336"/>
      <c r="AQ917" s="342"/>
      <c r="AR917" s="343"/>
      <c r="AS917" s="342"/>
      <c r="AT917" s="94"/>
      <c r="AU917" s="341"/>
      <c r="AV917" s="136"/>
      <c r="AW917" s="339"/>
      <c r="AY917" s="30" t="s">
        <v>3880</v>
      </c>
      <c r="AZ917" s="31" t="e">
        <f t="shared" si="14"/>
        <v>#VALUE!</v>
      </c>
    </row>
    <row r="918" spans="1:52" ht="12.75" customHeight="1">
      <c r="A918">
        <v>915</v>
      </c>
      <c r="B918" s="29" t="s">
        <v>2</v>
      </c>
      <c r="C918" s="134" t="s">
        <v>50</v>
      </c>
      <c r="D918" s="29" t="s">
        <v>3880</v>
      </c>
      <c r="E918" s="29" t="s">
        <v>3880</v>
      </c>
      <c r="F918" s="335"/>
      <c r="G918" s="335"/>
      <c r="H918" s="335"/>
      <c r="I918" s="335"/>
      <c r="J918" s="335"/>
      <c r="K918" s="335"/>
      <c r="L918" s="335"/>
      <c r="M918" s="82" t="s">
        <v>3880</v>
      </c>
      <c r="N918" s="57" t="s">
        <v>3880</v>
      </c>
      <c r="O918" s="30" t="s">
        <v>3880</v>
      </c>
      <c r="P918" s="29" t="s">
        <v>3880</v>
      </c>
      <c r="Q918" s="29"/>
      <c r="R918" s="134" t="s">
        <v>50</v>
      </c>
      <c r="S918" s="103" t="s">
        <v>3</v>
      </c>
      <c r="T918" s="403">
        <v>7726.68</v>
      </c>
      <c r="U918" s="403">
        <v>742.95</v>
      </c>
      <c r="V918" s="123" t="s">
        <v>2</v>
      </c>
      <c r="W918" s="336"/>
      <c r="X918" s="123"/>
      <c r="Y918" s="337"/>
      <c r="Z918" s="87"/>
      <c r="AA918" s="88" t="s">
        <v>3880</v>
      </c>
      <c r="AB918" s="88"/>
      <c r="AC918" s="88"/>
      <c r="AD918" s="90"/>
      <c r="AE918" s="90"/>
      <c r="AF918" s="136"/>
      <c r="AG918" s="338"/>
      <c r="AH918" s="338"/>
      <c r="AI918" s="339"/>
      <c r="AJ918" s="339"/>
      <c r="AK918" s="91"/>
      <c r="AL918" s="92"/>
      <c r="AM918" s="93"/>
      <c r="AN918" s="340"/>
      <c r="AO918" s="341"/>
      <c r="AP918" s="336"/>
      <c r="AQ918" s="342"/>
      <c r="AR918" s="343"/>
      <c r="AS918" s="342"/>
      <c r="AT918" s="94"/>
      <c r="AU918" s="341"/>
      <c r="AV918" s="136"/>
      <c r="AW918" s="339"/>
      <c r="AY918" s="30" t="s">
        <v>3880</v>
      </c>
      <c r="AZ918" s="31" t="e">
        <f t="shared" si="14"/>
        <v>#VALUE!</v>
      </c>
    </row>
    <row r="919" spans="1:52" ht="12.75" customHeight="1">
      <c r="A919">
        <v>916</v>
      </c>
      <c r="B919" s="29" t="s">
        <v>2</v>
      </c>
      <c r="C919" s="134" t="s">
        <v>5231</v>
      </c>
      <c r="D919" s="29" t="s">
        <v>3880</v>
      </c>
      <c r="E919" s="29" t="s">
        <v>3880</v>
      </c>
      <c r="F919" s="335"/>
      <c r="G919" s="335"/>
      <c r="H919" s="335"/>
      <c r="I919" s="335"/>
      <c r="J919" s="335"/>
      <c r="K919" s="335"/>
      <c r="L919" s="335"/>
      <c r="M919" s="82" t="s">
        <v>3880</v>
      </c>
      <c r="N919" s="57" t="s">
        <v>3880</v>
      </c>
      <c r="O919" s="30" t="s">
        <v>3880</v>
      </c>
      <c r="P919" s="29" t="s">
        <v>3880</v>
      </c>
      <c r="Q919" s="29"/>
      <c r="R919" s="134" t="s">
        <v>5231</v>
      </c>
      <c r="S919" s="103" t="s">
        <v>3</v>
      </c>
      <c r="T919" s="403">
        <v>14650</v>
      </c>
      <c r="U919" s="403">
        <v>1000</v>
      </c>
      <c r="V919" s="123" t="s">
        <v>2</v>
      </c>
      <c r="W919" s="336"/>
      <c r="X919" s="123"/>
      <c r="Y919" s="337"/>
      <c r="Z919" s="87"/>
      <c r="AA919" s="88" t="s">
        <v>3880</v>
      </c>
      <c r="AB919" s="88"/>
      <c r="AC919" s="88"/>
      <c r="AD919" s="90"/>
      <c r="AE919" s="90"/>
      <c r="AF919" s="136"/>
      <c r="AG919" s="338"/>
      <c r="AH919" s="338"/>
      <c r="AI919" s="339"/>
      <c r="AJ919" s="339"/>
      <c r="AK919" s="91"/>
      <c r="AL919" s="92"/>
      <c r="AM919" s="93"/>
      <c r="AN919" s="340"/>
      <c r="AO919" s="341"/>
      <c r="AP919" s="336"/>
      <c r="AQ919" s="342"/>
      <c r="AR919" s="343"/>
      <c r="AS919" s="342"/>
      <c r="AT919" s="94"/>
      <c r="AU919" s="341"/>
      <c r="AV919" s="136"/>
      <c r="AW919" s="339"/>
      <c r="AY919" s="30" t="s">
        <v>3880</v>
      </c>
      <c r="AZ919" s="31" t="e">
        <f t="shared" si="14"/>
        <v>#VALUE!</v>
      </c>
    </row>
    <row r="920" spans="1:52" ht="12.75" customHeight="1">
      <c r="A920">
        <v>917</v>
      </c>
      <c r="B920" s="29" t="s">
        <v>2</v>
      </c>
      <c r="C920" s="134" t="s">
        <v>3627</v>
      </c>
      <c r="D920" s="29" t="s">
        <v>3880</v>
      </c>
      <c r="E920" s="29" t="s">
        <v>3880</v>
      </c>
      <c r="F920" s="335"/>
      <c r="G920" s="335"/>
      <c r="H920" s="335"/>
      <c r="I920" s="335"/>
      <c r="J920" s="335"/>
      <c r="K920" s="335"/>
      <c r="L920" s="335"/>
      <c r="M920" s="82" t="s">
        <v>3880</v>
      </c>
      <c r="N920" s="57" t="s">
        <v>3880</v>
      </c>
      <c r="O920" s="30" t="s">
        <v>3880</v>
      </c>
      <c r="P920" s="29" t="s">
        <v>3880</v>
      </c>
      <c r="Q920" s="29"/>
      <c r="R920" s="134" t="s">
        <v>3627</v>
      </c>
      <c r="S920" s="103" t="s">
        <v>3</v>
      </c>
      <c r="T920" s="403">
        <v>-9443.7199999999993</v>
      </c>
      <c r="U920" s="403">
        <v>742.95</v>
      </c>
      <c r="V920" s="123" t="s">
        <v>2</v>
      </c>
      <c r="W920" s="336"/>
      <c r="X920" s="123"/>
      <c r="Y920" s="337"/>
      <c r="Z920" s="87"/>
      <c r="AA920" s="88" t="s">
        <v>3880</v>
      </c>
      <c r="AB920" s="88"/>
      <c r="AC920" s="88"/>
      <c r="AD920" s="90"/>
      <c r="AE920" s="90"/>
      <c r="AF920" s="136"/>
      <c r="AG920" s="338"/>
      <c r="AH920" s="338"/>
      <c r="AI920" s="339"/>
      <c r="AJ920" s="339"/>
      <c r="AK920" s="91"/>
      <c r="AL920" s="92"/>
      <c r="AM920" s="93"/>
      <c r="AN920" s="340"/>
      <c r="AO920" s="341"/>
      <c r="AP920" s="336"/>
      <c r="AQ920" s="342"/>
      <c r="AR920" s="343"/>
      <c r="AS920" s="342"/>
      <c r="AT920" s="94"/>
      <c r="AU920" s="341"/>
      <c r="AV920" s="136"/>
      <c r="AW920" s="339"/>
      <c r="AY920" s="30" t="s">
        <v>3880</v>
      </c>
      <c r="AZ920" s="31" t="e">
        <f t="shared" si="14"/>
        <v>#VALUE!</v>
      </c>
    </row>
    <row r="921" spans="1:52" ht="12.75" customHeight="1">
      <c r="A921">
        <v>918</v>
      </c>
      <c r="B921" s="29" t="s">
        <v>2</v>
      </c>
      <c r="C921" s="134" t="s">
        <v>3730</v>
      </c>
      <c r="D921" s="29" t="s">
        <v>3880</v>
      </c>
      <c r="E921" s="29" t="s">
        <v>3880</v>
      </c>
      <c r="F921" s="335"/>
      <c r="G921" s="335"/>
      <c r="H921" s="335"/>
      <c r="I921" s="335"/>
      <c r="J921" s="335"/>
      <c r="K921" s="335"/>
      <c r="L921" s="335"/>
      <c r="M921" s="82" t="s">
        <v>3880</v>
      </c>
      <c r="N921" s="57" t="s">
        <v>3880</v>
      </c>
      <c r="O921" s="30" t="s">
        <v>3880</v>
      </c>
      <c r="P921" s="29" t="s">
        <v>3880</v>
      </c>
      <c r="Q921" s="29"/>
      <c r="R921" s="134" t="s">
        <v>3730</v>
      </c>
      <c r="S921" s="103" t="s">
        <v>3</v>
      </c>
      <c r="T921" s="403">
        <v>-14650</v>
      </c>
      <c r="U921" s="403">
        <v>1000</v>
      </c>
      <c r="V921" s="123" t="s">
        <v>2</v>
      </c>
      <c r="W921" s="336"/>
      <c r="X921" s="123"/>
      <c r="Y921" s="337"/>
      <c r="Z921" s="87"/>
      <c r="AA921" s="88" t="s">
        <v>3880</v>
      </c>
      <c r="AB921" s="88"/>
      <c r="AC921" s="88"/>
      <c r="AD921" s="90"/>
      <c r="AE921" s="90"/>
      <c r="AF921" s="136"/>
      <c r="AG921" s="338"/>
      <c r="AH921" s="338"/>
      <c r="AI921" s="339"/>
      <c r="AJ921" s="339"/>
      <c r="AK921" s="91"/>
      <c r="AL921" s="92"/>
      <c r="AM921" s="93"/>
      <c r="AN921" s="340"/>
      <c r="AO921" s="341"/>
      <c r="AP921" s="336"/>
      <c r="AQ921" s="342"/>
      <c r="AR921" s="343"/>
      <c r="AS921" s="342"/>
      <c r="AT921" s="94"/>
      <c r="AU921" s="341"/>
      <c r="AV921" s="136"/>
      <c r="AW921" s="339"/>
      <c r="AY921" s="30" t="s">
        <v>3880</v>
      </c>
      <c r="AZ921" s="31" t="e">
        <f t="shared" si="14"/>
        <v>#VALUE!</v>
      </c>
    </row>
    <row r="922" spans="1:52" ht="12.75" customHeight="1">
      <c r="A922">
        <v>919</v>
      </c>
      <c r="B922" s="29" t="s">
        <v>2</v>
      </c>
      <c r="C922" s="134" t="s">
        <v>5232</v>
      </c>
      <c r="D922" s="29" t="s">
        <v>3880</v>
      </c>
      <c r="E922" s="29" t="s">
        <v>3880</v>
      </c>
      <c r="F922" s="335"/>
      <c r="G922" s="335"/>
      <c r="H922" s="335"/>
      <c r="I922" s="335"/>
      <c r="J922" s="335"/>
      <c r="K922" s="335"/>
      <c r="L922" s="335"/>
      <c r="M922" s="82" t="s">
        <v>3880</v>
      </c>
      <c r="N922" s="57" t="s">
        <v>3880</v>
      </c>
      <c r="O922" s="30" t="s">
        <v>3880</v>
      </c>
      <c r="P922" s="29" t="s">
        <v>3880</v>
      </c>
      <c r="Q922" s="29"/>
      <c r="R922" s="134" t="s">
        <v>5232</v>
      </c>
      <c r="S922" s="103" t="s">
        <v>3</v>
      </c>
      <c r="T922" s="403">
        <v>12877.8</v>
      </c>
      <c r="U922" s="403">
        <v>742.95</v>
      </c>
      <c r="V922" s="123" t="s">
        <v>2</v>
      </c>
      <c r="W922" s="336"/>
      <c r="X922" s="123"/>
      <c r="Y922" s="337"/>
      <c r="Z922" s="87"/>
      <c r="AA922" s="88" t="s">
        <v>3880</v>
      </c>
      <c r="AB922" s="88"/>
      <c r="AC922" s="88"/>
      <c r="AD922" s="90"/>
      <c r="AE922" s="90"/>
      <c r="AF922" s="136"/>
      <c r="AG922" s="338"/>
      <c r="AH922" s="338"/>
      <c r="AI922" s="339"/>
      <c r="AJ922" s="339"/>
      <c r="AK922" s="91"/>
      <c r="AL922" s="92"/>
      <c r="AM922" s="93"/>
      <c r="AN922" s="340"/>
      <c r="AO922" s="341"/>
      <c r="AP922" s="336"/>
      <c r="AQ922" s="342"/>
      <c r="AR922" s="343"/>
      <c r="AS922" s="342"/>
      <c r="AT922" s="94"/>
      <c r="AU922" s="341"/>
      <c r="AV922" s="136"/>
      <c r="AW922" s="339"/>
      <c r="AY922" s="30" t="s">
        <v>3880</v>
      </c>
      <c r="AZ922" s="31" t="e">
        <f t="shared" si="14"/>
        <v>#VALUE!</v>
      </c>
    </row>
    <row r="923" spans="1:52" ht="12.75" customHeight="1">
      <c r="A923">
        <v>920</v>
      </c>
      <c r="B923" s="29" t="s">
        <v>2</v>
      </c>
      <c r="C923" s="134" t="s">
        <v>5233</v>
      </c>
      <c r="D923" s="29" t="s">
        <v>3880</v>
      </c>
      <c r="E923" s="29" t="s">
        <v>3880</v>
      </c>
      <c r="F923" s="335"/>
      <c r="G923" s="335"/>
      <c r="H923" s="335"/>
      <c r="I923" s="335"/>
      <c r="J923" s="335"/>
      <c r="K923" s="335"/>
      <c r="L923" s="335"/>
      <c r="M923" s="82" t="s">
        <v>3880</v>
      </c>
      <c r="N923" s="57" t="s">
        <v>3880</v>
      </c>
      <c r="O923" s="30" t="s">
        <v>3880</v>
      </c>
      <c r="P923" s="29" t="s">
        <v>3880</v>
      </c>
      <c r="Q923" s="29"/>
      <c r="R923" s="134" t="s">
        <v>5233</v>
      </c>
      <c r="S923" s="103" t="s">
        <v>3</v>
      </c>
      <c r="T923" s="403">
        <v>15895</v>
      </c>
      <c r="U923" s="403">
        <v>1500</v>
      </c>
      <c r="V923" s="123" t="s">
        <v>2</v>
      </c>
      <c r="W923" s="336"/>
      <c r="X923" s="123"/>
      <c r="Y923" s="337"/>
      <c r="Z923" s="87"/>
      <c r="AA923" s="88" t="s">
        <v>3880</v>
      </c>
      <c r="AB923" s="88"/>
      <c r="AC923" s="88"/>
      <c r="AD923" s="90"/>
      <c r="AE923" s="90"/>
      <c r="AF923" s="136"/>
      <c r="AG923" s="338"/>
      <c r="AH923" s="338"/>
      <c r="AI923" s="339"/>
      <c r="AJ923" s="339"/>
      <c r="AK923" s="91"/>
      <c r="AL923" s="92"/>
      <c r="AM923" s="93"/>
      <c r="AN923" s="340"/>
      <c r="AO923" s="341"/>
      <c r="AP923" s="336"/>
      <c r="AQ923" s="342"/>
      <c r="AR923" s="343"/>
      <c r="AS923" s="342"/>
      <c r="AT923" s="94"/>
      <c r="AU923" s="341"/>
      <c r="AV923" s="136"/>
      <c r="AW923" s="339"/>
      <c r="AY923" s="30" t="s">
        <v>3880</v>
      </c>
      <c r="AZ923" s="31" t="e">
        <f t="shared" si="14"/>
        <v>#VALUE!</v>
      </c>
    </row>
    <row r="924" spans="1:52" ht="12.75" customHeight="1">
      <c r="A924">
        <v>921</v>
      </c>
      <c r="B924" s="29" t="s">
        <v>2</v>
      </c>
      <c r="C924" s="134" t="s">
        <v>5234</v>
      </c>
      <c r="D924" s="29" t="s">
        <v>3880</v>
      </c>
      <c r="E924" s="29" t="s">
        <v>3880</v>
      </c>
      <c r="F924" s="335"/>
      <c r="G924" s="335"/>
      <c r="H924" s="335"/>
      <c r="I924" s="335"/>
      <c r="J924" s="335"/>
      <c r="K924" s="335"/>
      <c r="L924" s="335"/>
      <c r="M924" s="82" t="s">
        <v>3880</v>
      </c>
      <c r="N924" s="57" t="s">
        <v>3880</v>
      </c>
      <c r="O924" s="30" t="s">
        <v>3880</v>
      </c>
      <c r="P924" s="29" t="s">
        <v>3880</v>
      </c>
      <c r="Q924" s="29"/>
      <c r="R924" s="134" t="s">
        <v>5234</v>
      </c>
      <c r="S924" s="103" t="s">
        <v>3</v>
      </c>
      <c r="T924" s="403">
        <v>6868.16</v>
      </c>
      <c r="U924" s="403">
        <v>1238.25</v>
      </c>
      <c r="V924" s="123" t="s">
        <v>2</v>
      </c>
      <c r="W924" s="336"/>
      <c r="X924" s="123"/>
      <c r="Y924" s="337"/>
      <c r="Z924" s="87"/>
      <c r="AA924" s="88" t="s">
        <v>3880</v>
      </c>
      <c r="AB924" s="88"/>
      <c r="AC924" s="88"/>
      <c r="AD924" s="90"/>
      <c r="AE924" s="90"/>
      <c r="AF924" s="136"/>
      <c r="AG924" s="338"/>
      <c r="AH924" s="338"/>
      <c r="AI924" s="339"/>
      <c r="AJ924" s="339"/>
      <c r="AK924" s="91"/>
      <c r="AL924" s="92"/>
      <c r="AM924" s="93"/>
      <c r="AN924" s="340"/>
      <c r="AO924" s="341"/>
      <c r="AP924" s="336"/>
      <c r="AQ924" s="342"/>
      <c r="AR924" s="343"/>
      <c r="AS924" s="342"/>
      <c r="AT924" s="94"/>
      <c r="AU924" s="341"/>
      <c r="AV924" s="136"/>
      <c r="AW924" s="339"/>
      <c r="AY924" s="30" t="s">
        <v>3880</v>
      </c>
      <c r="AZ924" s="31" t="e">
        <f t="shared" si="14"/>
        <v>#VALUE!</v>
      </c>
    </row>
    <row r="925" spans="1:52" ht="12.75" customHeight="1">
      <c r="A925">
        <v>922</v>
      </c>
      <c r="B925" s="29" t="s">
        <v>2</v>
      </c>
      <c r="C925" s="134" t="s">
        <v>5235</v>
      </c>
      <c r="D925" s="29" t="s">
        <v>3880</v>
      </c>
      <c r="E925" s="29" t="s">
        <v>3880</v>
      </c>
      <c r="F925" s="335"/>
      <c r="G925" s="335"/>
      <c r="H925" s="335"/>
      <c r="I925" s="335"/>
      <c r="J925" s="335"/>
      <c r="K925" s="335"/>
      <c r="L925" s="335"/>
      <c r="M925" s="82" t="s">
        <v>3880</v>
      </c>
      <c r="N925" s="57" t="s">
        <v>3880</v>
      </c>
      <c r="O925" s="30" t="s">
        <v>3880</v>
      </c>
      <c r="P925" s="29" t="s">
        <v>3880</v>
      </c>
      <c r="Q925" s="29"/>
      <c r="R925" s="134" t="s">
        <v>5235</v>
      </c>
      <c r="S925" s="104" t="s">
        <v>3</v>
      </c>
      <c r="T925" s="403">
        <v>5200.6499999999996</v>
      </c>
      <c r="U925" s="403">
        <v>1352.55</v>
      </c>
      <c r="V925" s="123" t="s">
        <v>2</v>
      </c>
      <c r="W925" s="336"/>
      <c r="X925" s="123"/>
      <c r="Y925" s="337"/>
      <c r="Z925" s="87"/>
      <c r="AA925" s="88" t="s">
        <v>3880</v>
      </c>
      <c r="AB925" s="88"/>
      <c r="AC925" s="88"/>
      <c r="AD925" s="90"/>
      <c r="AE925" s="90"/>
      <c r="AF925" s="136"/>
      <c r="AG925" s="338"/>
      <c r="AH925" s="338"/>
      <c r="AI925" s="339"/>
      <c r="AJ925" s="339"/>
      <c r="AK925" s="91"/>
      <c r="AL925" s="92"/>
      <c r="AM925" s="93"/>
      <c r="AN925" s="340"/>
      <c r="AO925" s="341"/>
      <c r="AP925" s="336"/>
      <c r="AQ925" s="342"/>
      <c r="AR925" s="343"/>
      <c r="AS925" s="342"/>
      <c r="AT925" s="94"/>
      <c r="AU925" s="341"/>
      <c r="AV925" s="136"/>
      <c r="AW925" s="339"/>
      <c r="AY925" s="30" t="s">
        <v>3880</v>
      </c>
      <c r="AZ925" s="31" t="e">
        <f t="shared" si="14"/>
        <v>#VALUE!</v>
      </c>
    </row>
    <row r="926" spans="1:52" ht="12.75" customHeight="1">
      <c r="A926">
        <v>923</v>
      </c>
      <c r="B926" s="29" t="s">
        <v>2</v>
      </c>
      <c r="C926" s="134" t="s">
        <v>5236</v>
      </c>
      <c r="D926" s="29" t="s">
        <v>3880</v>
      </c>
      <c r="E926" s="29" t="s">
        <v>3880</v>
      </c>
      <c r="F926" s="335"/>
      <c r="G926" s="335"/>
      <c r="H926" s="335"/>
      <c r="I926" s="335"/>
      <c r="J926" s="335"/>
      <c r="K926" s="335"/>
      <c r="L926" s="335"/>
      <c r="M926" s="82" t="s">
        <v>3880</v>
      </c>
      <c r="N926" s="57" t="s">
        <v>3880</v>
      </c>
      <c r="O926" s="30" t="s">
        <v>3880</v>
      </c>
      <c r="P926" s="29" t="s">
        <v>3880</v>
      </c>
      <c r="Q926" s="29"/>
      <c r="R926" s="134" t="s">
        <v>5236</v>
      </c>
      <c r="S926" s="104" t="s">
        <v>3</v>
      </c>
      <c r="T926" s="403">
        <v>2800.35</v>
      </c>
      <c r="U926" s="403">
        <v>1352.55</v>
      </c>
      <c r="V926" s="123" t="s">
        <v>2</v>
      </c>
      <c r="W926" s="336"/>
      <c r="X926" s="123"/>
      <c r="Y926" s="337"/>
      <c r="Z926" s="87"/>
      <c r="AA926" s="88" t="s">
        <v>3880</v>
      </c>
      <c r="AB926" s="88"/>
      <c r="AC926" s="88"/>
      <c r="AD926" s="90"/>
      <c r="AE926" s="90"/>
      <c r="AF926" s="136"/>
      <c r="AG926" s="338"/>
      <c r="AH926" s="338"/>
      <c r="AI926" s="339"/>
      <c r="AJ926" s="339"/>
      <c r="AK926" s="91"/>
      <c r="AL926" s="92"/>
      <c r="AM926" s="93"/>
      <c r="AN926" s="340"/>
      <c r="AO926" s="341"/>
      <c r="AP926" s="336"/>
      <c r="AQ926" s="342"/>
      <c r="AR926" s="343"/>
      <c r="AS926" s="342"/>
      <c r="AT926" s="94"/>
      <c r="AU926" s="341"/>
      <c r="AV926" s="136"/>
      <c r="AW926" s="339"/>
      <c r="AY926" s="30" t="s">
        <v>3880</v>
      </c>
      <c r="AZ926" s="31" t="e">
        <f t="shared" si="14"/>
        <v>#VALUE!</v>
      </c>
    </row>
    <row r="927" spans="1:52" ht="12.75" customHeight="1">
      <c r="A927">
        <v>924</v>
      </c>
      <c r="B927" s="29" t="s">
        <v>2</v>
      </c>
      <c r="C927" s="134" t="s">
        <v>5237</v>
      </c>
      <c r="D927" s="29" t="s">
        <v>3880</v>
      </c>
      <c r="E927" s="29" t="s">
        <v>3880</v>
      </c>
      <c r="F927" s="335"/>
      <c r="G927" s="335"/>
      <c r="H927" s="335"/>
      <c r="I927" s="335"/>
      <c r="J927" s="335"/>
      <c r="K927" s="335"/>
      <c r="L927" s="335"/>
      <c r="M927" s="82" t="s">
        <v>3880</v>
      </c>
      <c r="N927" s="57" t="s">
        <v>3880</v>
      </c>
      <c r="O927" s="30" t="s">
        <v>3880</v>
      </c>
      <c r="P927" s="29" t="s">
        <v>3880</v>
      </c>
      <c r="Q927" s="29"/>
      <c r="R927" s="134" t="s">
        <v>5237</v>
      </c>
      <c r="S927" s="103" t="s">
        <v>3</v>
      </c>
      <c r="T927" s="403">
        <v>15065</v>
      </c>
      <c r="U927" s="403">
        <v>1500</v>
      </c>
      <c r="V927" s="123" t="s">
        <v>2</v>
      </c>
      <c r="W927" s="336"/>
      <c r="X927" s="123"/>
      <c r="Y927" s="337"/>
      <c r="Z927" s="87"/>
      <c r="AA927" s="88" t="s">
        <v>3880</v>
      </c>
      <c r="AB927" s="88"/>
      <c r="AC927" s="88"/>
      <c r="AD927" s="90"/>
      <c r="AE927" s="90"/>
      <c r="AF927" s="136"/>
      <c r="AG927" s="338"/>
      <c r="AH927" s="338"/>
      <c r="AI927" s="339"/>
      <c r="AJ927" s="339"/>
      <c r="AK927" s="91"/>
      <c r="AL927" s="92"/>
      <c r="AM927" s="93"/>
      <c r="AN927" s="340"/>
      <c r="AO927" s="341"/>
      <c r="AP927" s="336"/>
      <c r="AQ927" s="342"/>
      <c r="AR927" s="343"/>
      <c r="AS927" s="342"/>
      <c r="AT927" s="94"/>
      <c r="AU927" s="341"/>
      <c r="AV927" s="136"/>
      <c r="AW927" s="339"/>
      <c r="AY927" s="30" t="s">
        <v>3880</v>
      </c>
      <c r="AZ927" s="31" t="e">
        <f t="shared" si="14"/>
        <v>#VALUE!</v>
      </c>
    </row>
    <row r="928" spans="1:52" ht="12.75" customHeight="1">
      <c r="A928">
        <v>925</v>
      </c>
      <c r="B928" s="29" t="s">
        <v>2</v>
      </c>
      <c r="C928" s="134" t="s">
        <v>5238</v>
      </c>
      <c r="D928" s="29" t="s">
        <v>3880</v>
      </c>
      <c r="E928" s="29" t="s">
        <v>3880</v>
      </c>
      <c r="F928" s="335"/>
      <c r="G928" s="335"/>
      <c r="H928" s="335"/>
      <c r="I928" s="335"/>
      <c r="J928" s="335"/>
      <c r="K928" s="335"/>
      <c r="L928" s="335"/>
      <c r="M928" s="82" t="s">
        <v>3880</v>
      </c>
      <c r="N928" s="57" t="s">
        <v>3880</v>
      </c>
      <c r="O928" s="30" t="s">
        <v>3880</v>
      </c>
      <c r="P928" s="29" t="s">
        <v>3880</v>
      </c>
      <c r="Q928" s="29"/>
      <c r="R928" s="134" t="s">
        <v>5238</v>
      </c>
      <c r="S928" s="103" t="s">
        <v>3</v>
      </c>
      <c r="T928" s="403">
        <v>-2000.25</v>
      </c>
      <c r="U928" s="403">
        <v>1352.55</v>
      </c>
      <c r="V928" s="123" t="s">
        <v>2</v>
      </c>
      <c r="W928" s="336"/>
      <c r="X928" s="123"/>
      <c r="Y928" s="337"/>
      <c r="Z928" s="87"/>
      <c r="AA928" s="88" t="s">
        <v>3880</v>
      </c>
      <c r="AB928" s="88"/>
      <c r="AC928" s="88"/>
      <c r="AD928" s="90"/>
      <c r="AE928" s="90"/>
      <c r="AF928" s="136"/>
      <c r="AG928" s="338"/>
      <c r="AH928" s="338"/>
      <c r="AI928" s="339"/>
      <c r="AJ928" s="339"/>
      <c r="AK928" s="91"/>
      <c r="AL928" s="92"/>
      <c r="AM928" s="93"/>
      <c r="AN928" s="340"/>
      <c r="AO928" s="341"/>
      <c r="AP928" s="336"/>
      <c r="AQ928" s="342"/>
      <c r="AR928" s="343"/>
      <c r="AS928" s="342"/>
      <c r="AT928" s="94"/>
      <c r="AU928" s="341"/>
      <c r="AV928" s="136"/>
      <c r="AW928" s="339"/>
      <c r="AY928" s="30" t="s">
        <v>3880</v>
      </c>
      <c r="AZ928" s="31" t="e">
        <f t="shared" si="14"/>
        <v>#VALUE!</v>
      </c>
    </row>
    <row r="929" spans="1:52" ht="12.75" customHeight="1">
      <c r="A929">
        <v>926</v>
      </c>
      <c r="B929" s="29" t="s">
        <v>2</v>
      </c>
      <c r="C929" s="134" t="s">
        <v>5239</v>
      </c>
      <c r="D929" s="29" t="s">
        <v>3880</v>
      </c>
      <c r="E929" s="29" t="s">
        <v>3880</v>
      </c>
      <c r="F929" s="335"/>
      <c r="G929" s="335"/>
      <c r="H929" s="335"/>
      <c r="I929" s="335"/>
      <c r="J929" s="335"/>
      <c r="K929" s="335"/>
      <c r="L929" s="335"/>
      <c r="M929" s="82" t="s">
        <v>3880</v>
      </c>
      <c r="N929" s="57" t="s">
        <v>3880</v>
      </c>
      <c r="O929" s="30" t="s">
        <v>3880</v>
      </c>
      <c r="P929" s="29" t="s">
        <v>3880</v>
      </c>
      <c r="Q929" s="29"/>
      <c r="R929" s="134" t="s">
        <v>5239</v>
      </c>
      <c r="S929" s="103" t="s">
        <v>3</v>
      </c>
      <c r="T929" s="403">
        <v>-4400.55</v>
      </c>
      <c r="U929" s="403">
        <v>1352.55</v>
      </c>
      <c r="V929" s="123" t="s">
        <v>2</v>
      </c>
      <c r="W929" s="336"/>
      <c r="X929" s="123"/>
      <c r="Y929" s="337"/>
      <c r="Z929" s="87"/>
      <c r="AA929" s="88" t="s">
        <v>3880</v>
      </c>
      <c r="AB929" s="88"/>
      <c r="AC929" s="88"/>
      <c r="AD929" s="90"/>
      <c r="AE929" s="90"/>
      <c r="AF929" s="136"/>
      <c r="AG929" s="338"/>
      <c r="AH929" s="338"/>
      <c r="AI929" s="339"/>
      <c r="AJ929" s="339"/>
      <c r="AK929" s="91"/>
      <c r="AL929" s="92"/>
      <c r="AM929" s="93"/>
      <c r="AN929" s="340"/>
      <c r="AO929" s="341"/>
      <c r="AP929" s="336"/>
      <c r="AQ929" s="342"/>
      <c r="AR929" s="343"/>
      <c r="AS929" s="342"/>
      <c r="AT929" s="94"/>
      <c r="AU929" s="341"/>
      <c r="AV929" s="136"/>
      <c r="AW929" s="339"/>
      <c r="AY929" s="30" t="s">
        <v>3880</v>
      </c>
      <c r="AZ929" s="31" t="e">
        <f t="shared" si="14"/>
        <v>#VALUE!</v>
      </c>
    </row>
    <row r="930" spans="1:52" ht="12.75" customHeight="1">
      <c r="A930">
        <v>927</v>
      </c>
      <c r="B930" s="29" t="s">
        <v>2</v>
      </c>
      <c r="C930" s="134" t="s">
        <v>5240</v>
      </c>
      <c r="D930" s="29" t="s">
        <v>3880</v>
      </c>
      <c r="E930" s="29" t="s">
        <v>3880</v>
      </c>
      <c r="F930" s="335"/>
      <c r="G930" s="335"/>
      <c r="H930" s="335"/>
      <c r="I930" s="335"/>
      <c r="J930" s="335"/>
      <c r="K930" s="335"/>
      <c r="L930" s="335"/>
      <c r="M930" s="82" t="s">
        <v>3880</v>
      </c>
      <c r="N930" s="57" t="s">
        <v>3880</v>
      </c>
      <c r="O930" s="30" t="s">
        <v>3880</v>
      </c>
      <c r="P930" s="29" t="s">
        <v>3880</v>
      </c>
      <c r="Q930" s="29"/>
      <c r="R930" s="134" t="s">
        <v>5240</v>
      </c>
      <c r="S930" s="103" t="s">
        <v>3</v>
      </c>
      <c r="T930" s="403">
        <v>-6868.16</v>
      </c>
      <c r="U930" s="403">
        <v>1238.25</v>
      </c>
      <c r="V930" s="123" t="s">
        <v>2</v>
      </c>
      <c r="W930" s="336"/>
      <c r="X930" s="123"/>
      <c r="Y930" s="337"/>
      <c r="Z930" s="87"/>
      <c r="AA930" s="88" t="s">
        <v>3880</v>
      </c>
      <c r="AB930" s="88"/>
      <c r="AC930" s="88"/>
      <c r="AD930" s="90"/>
      <c r="AE930" s="90"/>
      <c r="AF930" s="136"/>
      <c r="AG930" s="338"/>
      <c r="AH930" s="338"/>
      <c r="AI930" s="339"/>
      <c r="AJ930" s="339"/>
      <c r="AK930" s="91"/>
      <c r="AL930" s="92"/>
      <c r="AM930" s="93"/>
      <c r="AN930" s="340"/>
      <c r="AO930" s="341"/>
      <c r="AP930" s="336"/>
      <c r="AQ930" s="342"/>
      <c r="AR930" s="343"/>
      <c r="AS930" s="342"/>
      <c r="AT930" s="94"/>
      <c r="AU930" s="341"/>
      <c r="AV930" s="136"/>
      <c r="AW930" s="339"/>
      <c r="AY930" s="30" t="s">
        <v>3880</v>
      </c>
      <c r="AZ930" s="31" t="e">
        <f t="shared" si="14"/>
        <v>#VALUE!</v>
      </c>
    </row>
    <row r="931" spans="1:52" ht="12.75" customHeight="1">
      <c r="A931">
        <v>928</v>
      </c>
      <c r="B931" s="29" t="s">
        <v>2</v>
      </c>
      <c r="C931" s="134" t="s">
        <v>5241</v>
      </c>
      <c r="D931" s="29" t="s">
        <v>3880</v>
      </c>
      <c r="E931" s="29" t="s">
        <v>3880</v>
      </c>
      <c r="F931" s="335"/>
      <c r="G931" s="335"/>
      <c r="H931" s="335"/>
      <c r="I931" s="335"/>
      <c r="J931" s="335"/>
      <c r="K931" s="335"/>
      <c r="L931" s="335"/>
      <c r="M931" s="82" t="s">
        <v>3880</v>
      </c>
      <c r="N931" s="57" t="s">
        <v>3880</v>
      </c>
      <c r="O931" s="30" t="s">
        <v>3880</v>
      </c>
      <c r="P931" s="29" t="s">
        <v>3880</v>
      </c>
      <c r="Q931" s="29"/>
      <c r="R931" s="134" t="s">
        <v>5241</v>
      </c>
      <c r="S931" s="103" t="s">
        <v>3</v>
      </c>
      <c r="T931" s="403">
        <v>-13736.32</v>
      </c>
      <c r="U931" s="403">
        <v>1238.25</v>
      </c>
      <c r="V931" s="123" t="s">
        <v>2</v>
      </c>
      <c r="W931" s="336"/>
      <c r="X931" s="123"/>
      <c r="Y931" s="337"/>
      <c r="Z931" s="87"/>
      <c r="AA931" s="88" t="s">
        <v>3880</v>
      </c>
      <c r="AB931" s="88"/>
      <c r="AC931" s="88"/>
      <c r="AD931" s="90"/>
      <c r="AE931" s="90"/>
      <c r="AF931" s="136"/>
      <c r="AG931" s="338"/>
      <c r="AH931" s="338"/>
      <c r="AI931" s="339"/>
      <c r="AJ931" s="339"/>
      <c r="AK931" s="91"/>
      <c r="AL931" s="92"/>
      <c r="AM931" s="93"/>
      <c r="AN931" s="340"/>
      <c r="AO931" s="341"/>
      <c r="AP931" s="336"/>
      <c r="AQ931" s="342"/>
      <c r="AR931" s="343"/>
      <c r="AS931" s="342"/>
      <c r="AT931" s="94"/>
      <c r="AU931" s="341"/>
      <c r="AV931" s="136"/>
      <c r="AW931" s="339"/>
      <c r="AY931" s="30" t="s">
        <v>3880</v>
      </c>
      <c r="AZ931" s="31" t="e">
        <f t="shared" si="14"/>
        <v>#VALUE!</v>
      </c>
    </row>
    <row r="932" spans="1:52" ht="12.75" customHeight="1">
      <c r="A932">
        <v>929</v>
      </c>
      <c r="B932" s="29" t="s">
        <v>2</v>
      </c>
      <c r="C932" s="134" t="s">
        <v>5242</v>
      </c>
      <c r="D932" s="29" t="s">
        <v>3880</v>
      </c>
      <c r="E932" s="29" t="s">
        <v>3880</v>
      </c>
      <c r="F932" s="335"/>
      <c r="G932" s="335"/>
      <c r="H932" s="335"/>
      <c r="I932" s="335"/>
      <c r="J932" s="335"/>
      <c r="K932" s="335"/>
      <c r="L932" s="335"/>
      <c r="M932" s="82" t="s">
        <v>3880</v>
      </c>
      <c r="N932" s="57" t="s">
        <v>3880</v>
      </c>
      <c r="O932" s="30" t="s">
        <v>3880</v>
      </c>
      <c r="P932" s="29" t="s">
        <v>3880</v>
      </c>
      <c r="Q932" s="29"/>
      <c r="R932" s="134" t="s">
        <v>5242</v>
      </c>
      <c r="S932" s="103" t="s">
        <v>3</v>
      </c>
      <c r="T932" s="403">
        <v>14650</v>
      </c>
      <c r="U932" s="403">
        <v>2000</v>
      </c>
      <c r="V932" s="123" t="s">
        <v>2</v>
      </c>
      <c r="W932" s="336"/>
      <c r="X932" s="123"/>
      <c r="Y932" s="337"/>
      <c r="Z932" s="87"/>
      <c r="AA932" s="88" t="s">
        <v>3880</v>
      </c>
      <c r="AB932" s="88"/>
      <c r="AC932" s="88"/>
      <c r="AD932" s="90"/>
      <c r="AE932" s="90"/>
      <c r="AF932" s="136"/>
      <c r="AG932" s="338"/>
      <c r="AH932" s="338"/>
      <c r="AI932" s="339"/>
      <c r="AJ932" s="339"/>
      <c r="AK932" s="91"/>
      <c r="AL932" s="92"/>
      <c r="AM932" s="93"/>
      <c r="AN932" s="340"/>
      <c r="AO932" s="341"/>
      <c r="AP932" s="336"/>
      <c r="AQ932" s="342"/>
      <c r="AR932" s="343"/>
      <c r="AS932" s="342"/>
      <c r="AT932" s="94"/>
      <c r="AU932" s="341"/>
      <c r="AV932" s="136"/>
      <c r="AW932" s="339"/>
      <c r="AY932" s="30" t="s">
        <v>3880</v>
      </c>
      <c r="AZ932" s="31" t="e">
        <f t="shared" si="14"/>
        <v>#VALUE!</v>
      </c>
    </row>
    <row r="933" spans="1:52" ht="12.75" customHeight="1">
      <c r="A933">
        <v>930</v>
      </c>
      <c r="B933" s="29" t="s">
        <v>2</v>
      </c>
      <c r="C933" s="134" t="s">
        <v>5243</v>
      </c>
      <c r="D933" s="29" t="s">
        <v>3880</v>
      </c>
      <c r="E933" s="29" t="s">
        <v>3880</v>
      </c>
      <c r="F933" s="335"/>
      <c r="G933" s="335"/>
      <c r="H933" s="335"/>
      <c r="I933" s="335"/>
      <c r="J933" s="335"/>
      <c r="K933" s="335"/>
      <c r="L933" s="335"/>
      <c r="M933" s="82" t="s">
        <v>3880</v>
      </c>
      <c r="N933" s="57" t="s">
        <v>3880</v>
      </c>
      <c r="O933" s="30" t="s">
        <v>3880</v>
      </c>
      <c r="P933" s="29" t="s">
        <v>3880</v>
      </c>
      <c r="Q933" s="29"/>
      <c r="R933" s="134" t="s">
        <v>5243</v>
      </c>
      <c r="S933" s="103" t="s">
        <v>3</v>
      </c>
      <c r="T933" s="403">
        <v>-6009.64</v>
      </c>
      <c r="U933" s="403">
        <v>1733.55</v>
      </c>
      <c r="V933" s="123" t="s">
        <v>2</v>
      </c>
      <c r="W933" s="336"/>
      <c r="X933" s="123"/>
      <c r="Y933" s="337"/>
      <c r="Z933" s="87"/>
      <c r="AA933" s="88" t="s">
        <v>3880</v>
      </c>
      <c r="AB933" s="88"/>
      <c r="AC933" s="88"/>
      <c r="AD933" s="90"/>
      <c r="AE933" s="90"/>
      <c r="AF933" s="136"/>
      <c r="AG933" s="338"/>
      <c r="AH933" s="338"/>
      <c r="AI933" s="339"/>
      <c r="AJ933" s="339"/>
      <c r="AK933" s="91"/>
      <c r="AL933" s="92"/>
      <c r="AM933" s="93"/>
      <c r="AN933" s="340"/>
      <c r="AO933" s="341"/>
      <c r="AP933" s="336"/>
      <c r="AQ933" s="342"/>
      <c r="AR933" s="343"/>
      <c r="AS933" s="342"/>
      <c r="AT933" s="94"/>
      <c r="AU933" s="341"/>
      <c r="AV933" s="136"/>
      <c r="AW933" s="339"/>
      <c r="AY933" s="30" t="s">
        <v>3880</v>
      </c>
      <c r="AZ933" s="31" t="e">
        <f t="shared" si="14"/>
        <v>#VALUE!</v>
      </c>
    </row>
    <row r="934" spans="1:52" ht="12.75" customHeight="1">
      <c r="A934">
        <v>931</v>
      </c>
      <c r="B934" s="29" t="s">
        <v>2</v>
      </c>
      <c r="C934" s="134" t="s">
        <v>3731</v>
      </c>
      <c r="D934" s="29" t="s">
        <v>3880</v>
      </c>
      <c r="E934" s="29" t="s">
        <v>3880</v>
      </c>
      <c r="F934" s="335"/>
      <c r="G934" s="335"/>
      <c r="H934" s="335"/>
      <c r="I934" s="335"/>
      <c r="J934" s="335"/>
      <c r="K934" s="335"/>
      <c r="L934" s="335"/>
      <c r="M934" s="82" t="s">
        <v>3880</v>
      </c>
      <c r="N934" s="57" t="s">
        <v>3880</v>
      </c>
      <c r="O934" s="30" t="s">
        <v>3880</v>
      </c>
      <c r="P934" s="29" t="s">
        <v>3880</v>
      </c>
      <c r="Q934" s="29"/>
      <c r="R934" s="134" t="s">
        <v>3731</v>
      </c>
      <c r="S934" s="103" t="s">
        <v>3</v>
      </c>
      <c r="T934" s="403">
        <v>-9443.7199999999993</v>
      </c>
      <c r="U934" s="403">
        <v>1733.55</v>
      </c>
      <c r="V934" s="123" t="s">
        <v>2</v>
      </c>
      <c r="W934" s="336"/>
      <c r="X934" s="123"/>
      <c r="Y934" s="337"/>
      <c r="Z934" s="87"/>
      <c r="AA934" s="88" t="s">
        <v>3880</v>
      </c>
      <c r="AB934" s="88"/>
      <c r="AC934" s="88"/>
      <c r="AD934" s="90"/>
      <c r="AE934" s="90"/>
      <c r="AF934" s="136"/>
      <c r="AG934" s="338"/>
      <c r="AH934" s="338"/>
      <c r="AI934" s="339"/>
      <c r="AJ934" s="339"/>
      <c r="AK934" s="91"/>
      <c r="AL934" s="92"/>
      <c r="AM934" s="93"/>
      <c r="AN934" s="340"/>
      <c r="AO934" s="341"/>
      <c r="AP934" s="336"/>
      <c r="AQ934" s="342"/>
      <c r="AR934" s="343"/>
      <c r="AS934" s="342"/>
      <c r="AT934" s="94"/>
      <c r="AU934" s="341"/>
      <c r="AV934" s="136"/>
      <c r="AW934" s="339"/>
      <c r="AY934" s="30" t="s">
        <v>3880</v>
      </c>
      <c r="AZ934" s="31" t="e">
        <f t="shared" si="14"/>
        <v>#VALUE!</v>
      </c>
    </row>
    <row r="935" spans="1:52" ht="12.75" customHeight="1">
      <c r="A935">
        <v>932</v>
      </c>
      <c r="B935" s="29" t="s">
        <v>2</v>
      </c>
      <c r="C935" s="134" t="s">
        <v>5244</v>
      </c>
      <c r="D935" s="29" t="s">
        <v>3880</v>
      </c>
      <c r="E935" s="29" t="s">
        <v>3880</v>
      </c>
      <c r="F935" s="335"/>
      <c r="G935" s="335"/>
      <c r="H935" s="335"/>
      <c r="I935" s="335"/>
      <c r="J935" s="335"/>
      <c r="K935" s="335"/>
      <c r="L935" s="335"/>
      <c r="M935" s="82" t="s">
        <v>3880</v>
      </c>
      <c r="N935" s="57" t="s">
        <v>3880</v>
      </c>
      <c r="O935" s="30" t="s">
        <v>3880</v>
      </c>
      <c r="P935" s="29" t="s">
        <v>3880</v>
      </c>
      <c r="Q935" s="29"/>
      <c r="R935" s="134" t="s">
        <v>5244</v>
      </c>
      <c r="S935" s="103" t="s">
        <v>3</v>
      </c>
      <c r="T935" s="403">
        <v>-12877.8</v>
      </c>
      <c r="U935" s="403">
        <v>1733.55</v>
      </c>
      <c r="V935" s="123" t="s">
        <v>2</v>
      </c>
      <c r="W935" s="336"/>
      <c r="X935" s="123"/>
      <c r="Y935" s="337"/>
      <c r="Z935" s="87"/>
      <c r="AA935" s="88" t="s">
        <v>3880</v>
      </c>
      <c r="AB935" s="88"/>
      <c r="AC935" s="88"/>
      <c r="AD935" s="90"/>
      <c r="AE935" s="90"/>
      <c r="AF935" s="136"/>
      <c r="AG935" s="338"/>
      <c r="AH935" s="338"/>
      <c r="AI935" s="339"/>
      <c r="AJ935" s="339"/>
      <c r="AK935" s="91"/>
      <c r="AL935" s="92"/>
      <c r="AM935" s="93"/>
      <c r="AN935" s="340"/>
      <c r="AO935" s="341"/>
      <c r="AP935" s="336"/>
      <c r="AQ935" s="342"/>
      <c r="AR935" s="343"/>
      <c r="AS935" s="342"/>
      <c r="AT935" s="94"/>
      <c r="AU935" s="341"/>
      <c r="AV935" s="136"/>
      <c r="AW935" s="339"/>
      <c r="AY935" s="30" t="s">
        <v>3880</v>
      </c>
      <c r="AZ935" s="31" t="e">
        <f t="shared" si="14"/>
        <v>#VALUE!</v>
      </c>
    </row>
    <row r="936" spans="1:52" ht="12.75" customHeight="1">
      <c r="A936">
        <v>933</v>
      </c>
      <c r="B936" s="29" t="s">
        <v>2</v>
      </c>
      <c r="C936" s="134" t="s">
        <v>3732</v>
      </c>
      <c r="D936" s="29" t="s">
        <v>3880</v>
      </c>
      <c r="E936" s="29" t="s">
        <v>3880</v>
      </c>
      <c r="F936" s="335"/>
      <c r="G936" s="335"/>
      <c r="H936" s="335"/>
      <c r="I936" s="335"/>
      <c r="J936" s="335"/>
      <c r="K936" s="335"/>
      <c r="L936" s="335"/>
      <c r="M936" s="82" t="s">
        <v>3880</v>
      </c>
      <c r="N936" s="57" t="s">
        <v>3880</v>
      </c>
      <c r="O936" s="30" t="s">
        <v>3880</v>
      </c>
      <c r="P936" s="29" t="s">
        <v>3880</v>
      </c>
      <c r="Q936" s="29"/>
      <c r="R936" s="134" t="s">
        <v>3732</v>
      </c>
      <c r="S936" s="103" t="s">
        <v>3</v>
      </c>
      <c r="T936" s="403">
        <v>-14650</v>
      </c>
      <c r="U936" s="403">
        <v>2000</v>
      </c>
      <c r="V936" s="123" t="s">
        <v>2</v>
      </c>
      <c r="W936" s="336"/>
      <c r="X936" s="123"/>
      <c r="Y936" s="337"/>
      <c r="Z936" s="87"/>
      <c r="AA936" s="88" t="s">
        <v>3880</v>
      </c>
      <c r="AB936" s="88"/>
      <c r="AC936" s="88"/>
      <c r="AD936" s="90"/>
      <c r="AE936" s="90"/>
      <c r="AF936" s="136"/>
      <c r="AG936" s="338"/>
      <c r="AH936" s="338"/>
      <c r="AI936" s="339"/>
      <c r="AJ936" s="339"/>
      <c r="AK936" s="91"/>
      <c r="AL936" s="92"/>
      <c r="AM936" s="93"/>
      <c r="AN936" s="340"/>
      <c r="AO936" s="341"/>
      <c r="AP936" s="336"/>
      <c r="AQ936" s="342"/>
      <c r="AR936" s="343"/>
      <c r="AS936" s="342"/>
      <c r="AT936" s="94"/>
      <c r="AU936" s="341"/>
      <c r="AV936" s="136"/>
      <c r="AW936" s="339"/>
      <c r="AY936" s="30" t="s">
        <v>3880</v>
      </c>
      <c r="AZ936" s="31" t="e">
        <f t="shared" si="14"/>
        <v>#VALUE!</v>
      </c>
    </row>
    <row r="937" spans="1:52" ht="12.75" customHeight="1">
      <c r="A937">
        <v>934</v>
      </c>
      <c r="B937" s="29" t="s">
        <v>2</v>
      </c>
      <c r="C937" s="134" t="s">
        <v>5245</v>
      </c>
      <c r="D937" s="29" t="s">
        <v>3880</v>
      </c>
      <c r="E937" s="29" t="s">
        <v>3880</v>
      </c>
      <c r="F937" s="335"/>
      <c r="G937" s="335"/>
      <c r="H937" s="335"/>
      <c r="I937" s="335"/>
      <c r="J937" s="335"/>
      <c r="K937" s="335"/>
      <c r="L937" s="335"/>
      <c r="M937" s="82" t="s">
        <v>3880</v>
      </c>
      <c r="N937" s="57" t="s">
        <v>3880</v>
      </c>
      <c r="O937" s="30" t="s">
        <v>3880</v>
      </c>
      <c r="P937" s="29" t="s">
        <v>3880</v>
      </c>
      <c r="Q937" s="29"/>
      <c r="R937" s="134" t="s">
        <v>5245</v>
      </c>
      <c r="S937" s="103" t="s">
        <v>3</v>
      </c>
      <c r="T937" s="403">
        <v>-15480</v>
      </c>
      <c r="U937" s="403">
        <v>2000</v>
      </c>
      <c r="V937" s="123" t="s">
        <v>2</v>
      </c>
      <c r="W937" s="336"/>
      <c r="X937" s="123"/>
      <c r="Y937" s="337"/>
      <c r="Z937" s="87"/>
      <c r="AA937" s="88" t="s">
        <v>3880</v>
      </c>
      <c r="AB937" s="88"/>
      <c r="AC937" s="88"/>
      <c r="AD937" s="90"/>
      <c r="AE937" s="90"/>
      <c r="AF937" s="136"/>
      <c r="AG937" s="338"/>
      <c r="AH937" s="338"/>
      <c r="AI937" s="339"/>
      <c r="AJ937" s="339"/>
      <c r="AK937" s="91"/>
      <c r="AL937" s="92"/>
      <c r="AM937" s="93"/>
      <c r="AN937" s="340"/>
      <c r="AO937" s="341"/>
      <c r="AP937" s="336"/>
      <c r="AQ937" s="342"/>
      <c r="AR937" s="343"/>
      <c r="AS937" s="342"/>
      <c r="AT937" s="94"/>
      <c r="AU937" s="341"/>
      <c r="AV937" s="136"/>
      <c r="AW937" s="339"/>
      <c r="AY937" s="30" t="s">
        <v>3880</v>
      </c>
      <c r="AZ937" s="31" t="e">
        <f t="shared" si="14"/>
        <v>#VALUE!</v>
      </c>
    </row>
    <row r="938" spans="1:52" ht="12.75" customHeight="1">
      <c r="A938">
        <v>935</v>
      </c>
      <c r="B938" s="29" t="s">
        <v>2</v>
      </c>
      <c r="C938" s="134" t="s">
        <v>3644</v>
      </c>
      <c r="D938" s="29" t="s">
        <v>3880</v>
      </c>
      <c r="E938" s="29" t="s">
        <v>3880</v>
      </c>
      <c r="F938" s="335"/>
      <c r="G938" s="335"/>
      <c r="H938" s="335"/>
      <c r="I938" s="335"/>
      <c r="J938" s="335"/>
      <c r="K938" s="335"/>
      <c r="L938" s="335"/>
      <c r="M938" s="82" t="s">
        <v>3880</v>
      </c>
      <c r="N938" s="57" t="s">
        <v>3880</v>
      </c>
      <c r="O938" s="30" t="s">
        <v>3880</v>
      </c>
      <c r="P938" s="29" t="s">
        <v>3880</v>
      </c>
      <c r="Q938" s="29"/>
      <c r="R938" s="134" t="s">
        <v>3644</v>
      </c>
      <c r="S938" s="103" t="s">
        <v>3</v>
      </c>
      <c r="T938" s="403">
        <v>-16310</v>
      </c>
      <c r="U938" s="403">
        <v>2000</v>
      </c>
      <c r="V938" s="123" t="s">
        <v>2</v>
      </c>
      <c r="W938" s="336"/>
      <c r="X938" s="123"/>
      <c r="Y938" s="337"/>
      <c r="Z938" s="87"/>
      <c r="AA938" s="88" t="s">
        <v>3880</v>
      </c>
      <c r="AB938" s="88"/>
      <c r="AC938" s="88"/>
      <c r="AD938" s="90"/>
      <c r="AE938" s="90"/>
      <c r="AF938" s="136"/>
      <c r="AG938" s="338"/>
      <c r="AH938" s="338"/>
      <c r="AI938" s="339"/>
      <c r="AJ938" s="339"/>
      <c r="AK938" s="91"/>
      <c r="AL938" s="92"/>
      <c r="AM938" s="93"/>
      <c r="AN938" s="340"/>
      <c r="AO938" s="341"/>
      <c r="AP938" s="336"/>
      <c r="AQ938" s="342"/>
      <c r="AR938" s="343"/>
      <c r="AS938" s="342"/>
      <c r="AT938" s="94"/>
      <c r="AU938" s="341"/>
      <c r="AV938" s="136"/>
      <c r="AW938" s="339"/>
      <c r="AY938" s="30" t="s">
        <v>3880</v>
      </c>
      <c r="AZ938" s="31" t="e">
        <f t="shared" si="14"/>
        <v>#VALUE!</v>
      </c>
    </row>
    <row r="939" spans="1:52" ht="12.75" customHeight="1">
      <c r="A939">
        <v>936</v>
      </c>
      <c r="B939" s="29" t="s">
        <v>2</v>
      </c>
      <c r="C939" s="134" t="s">
        <v>46</v>
      </c>
      <c r="D939" s="29" t="s">
        <v>3880</v>
      </c>
      <c r="E939" s="29" t="s">
        <v>3880</v>
      </c>
      <c r="F939" s="335"/>
      <c r="G939" s="335"/>
      <c r="H939" s="335"/>
      <c r="I939" s="335"/>
      <c r="J939" s="335"/>
      <c r="K939" s="335"/>
      <c r="L939" s="335"/>
      <c r="M939" s="82" t="s">
        <v>3880</v>
      </c>
      <c r="N939" s="57" t="s">
        <v>3880</v>
      </c>
      <c r="O939" s="30" t="s">
        <v>3880</v>
      </c>
      <c r="P939" s="29" t="s">
        <v>3880</v>
      </c>
      <c r="Q939" s="29"/>
      <c r="R939" s="134" t="s">
        <v>46</v>
      </c>
      <c r="S939" s="103" t="s">
        <v>3</v>
      </c>
      <c r="T939" s="403">
        <v>12019.28</v>
      </c>
      <c r="U939" s="403">
        <v>2228.85</v>
      </c>
      <c r="V939" s="123" t="s">
        <v>2</v>
      </c>
      <c r="W939" s="336"/>
      <c r="X939" s="123"/>
      <c r="Y939" s="337"/>
      <c r="Z939" s="87"/>
      <c r="AA939" s="88" t="s">
        <v>3880</v>
      </c>
      <c r="AB939" s="88"/>
      <c r="AC939" s="88"/>
      <c r="AD939" s="90"/>
      <c r="AE939" s="90"/>
      <c r="AF939" s="136"/>
      <c r="AG939" s="338"/>
      <c r="AH939" s="338"/>
      <c r="AI939" s="339"/>
      <c r="AJ939" s="339"/>
      <c r="AK939" s="91"/>
      <c r="AL939" s="92"/>
      <c r="AM939" s="93"/>
      <c r="AN939" s="340"/>
      <c r="AO939" s="341"/>
      <c r="AP939" s="336"/>
      <c r="AQ939" s="342"/>
      <c r="AR939" s="343"/>
      <c r="AS939" s="342"/>
      <c r="AT939" s="94"/>
      <c r="AU939" s="341"/>
      <c r="AV939" s="136"/>
      <c r="AW939" s="339"/>
      <c r="AY939" s="30" t="s">
        <v>3880</v>
      </c>
      <c r="AZ939" s="31" t="e">
        <f t="shared" si="14"/>
        <v>#VALUE!</v>
      </c>
    </row>
    <row r="940" spans="1:52" ht="12.75" customHeight="1">
      <c r="A940">
        <v>937</v>
      </c>
      <c r="B940" s="29" t="s">
        <v>2</v>
      </c>
      <c r="C940" s="134" t="s">
        <v>148</v>
      </c>
      <c r="D940" s="29" t="s">
        <v>3880</v>
      </c>
      <c r="E940" s="29" t="s">
        <v>3880</v>
      </c>
      <c r="F940" s="335"/>
      <c r="G940" s="335"/>
      <c r="H940" s="335"/>
      <c r="I940" s="335"/>
      <c r="J940" s="335"/>
      <c r="K940" s="335"/>
      <c r="L940" s="335"/>
      <c r="M940" s="82" t="s">
        <v>3880</v>
      </c>
      <c r="N940" s="57" t="s">
        <v>3880</v>
      </c>
      <c r="O940" s="30" t="s">
        <v>3880</v>
      </c>
      <c r="P940" s="29" t="s">
        <v>3880</v>
      </c>
      <c r="Q940" s="29"/>
      <c r="R940" s="134" t="s">
        <v>148</v>
      </c>
      <c r="S940" s="103" t="s">
        <v>3</v>
      </c>
      <c r="T940" s="403">
        <v>10302.24</v>
      </c>
      <c r="U940" s="403">
        <v>2228.85</v>
      </c>
      <c r="V940" s="123" t="s">
        <v>2</v>
      </c>
      <c r="W940" s="336"/>
      <c r="X940" s="123"/>
      <c r="Y940" s="337"/>
      <c r="Z940" s="87"/>
      <c r="AA940" s="88" t="s">
        <v>3880</v>
      </c>
      <c r="AB940" s="88"/>
      <c r="AC940" s="88"/>
      <c r="AD940" s="90"/>
      <c r="AE940" s="90"/>
      <c r="AF940" s="136"/>
      <c r="AG940" s="338"/>
      <c r="AH940" s="338"/>
      <c r="AI940" s="339"/>
      <c r="AJ940" s="339"/>
      <c r="AK940" s="91"/>
      <c r="AL940" s="92"/>
      <c r="AM940" s="93"/>
      <c r="AN940" s="340"/>
      <c r="AO940" s="341"/>
      <c r="AP940" s="336"/>
      <c r="AQ940" s="342"/>
      <c r="AR940" s="343"/>
      <c r="AS940" s="342"/>
      <c r="AT940" s="94"/>
      <c r="AU940" s="341"/>
      <c r="AV940" s="136"/>
      <c r="AW940" s="339"/>
      <c r="AY940" s="30" t="s">
        <v>3880</v>
      </c>
      <c r="AZ940" s="31" t="e">
        <f t="shared" si="14"/>
        <v>#VALUE!</v>
      </c>
    </row>
    <row r="941" spans="1:52" ht="12.75" customHeight="1">
      <c r="A941">
        <v>938</v>
      </c>
      <c r="B941" s="29" t="s">
        <v>2</v>
      </c>
      <c r="C941" s="134" t="s">
        <v>5246</v>
      </c>
      <c r="D941" s="29" t="s">
        <v>3880</v>
      </c>
      <c r="E941" s="29" t="s">
        <v>3880</v>
      </c>
      <c r="F941" s="335"/>
      <c r="G941" s="335"/>
      <c r="H941" s="335"/>
      <c r="I941" s="335"/>
      <c r="J941" s="335"/>
      <c r="K941" s="335"/>
      <c r="L941" s="335"/>
      <c r="M941" s="82" t="s">
        <v>3880</v>
      </c>
      <c r="N941" s="57" t="s">
        <v>3880</v>
      </c>
      <c r="O941" s="30" t="s">
        <v>3880</v>
      </c>
      <c r="P941" s="29" t="s">
        <v>3880</v>
      </c>
      <c r="Q941" s="29"/>
      <c r="R941" s="134" t="s">
        <v>5246</v>
      </c>
      <c r="S941" s="103" t="s">
        <v>3</v>
      </c>
      <c r="T941" s="403">
        <v>8585.2000000000007</v>
      </c>
      <c r="U941" s="403">
        <v>2228.85</v>
      </c>
      <c r="V941" s="123" t="s">
        <v>2</v>
      </c>
      <c r="W941" s="336"/>
      <c r="X941" s="123"/>
      <c r="Y941" s="337"/>
      <c r="Z941" s="87"/>
      <c r="AA941" s="88" t="s">
        <v>3880</v>
      </c>
      <c r="AB941" s="88"/>
      <c r="AC941" s="88"/>
      <c r="AD941" s="90"/>
      <c r="AE941" s="90"/>
      <c r="AF941" s="136"/>
      <c r="AG941" s="338"/>
      <c r="AH941" s="338"/>
      <c r="AI941" s="339"/>
      <c r="AJ941" s="339"/>
      <c r="AK941" s="91"/>
      <c r="AL941" s="92"/>
      <c r="AM941" s="93"/>
      <c r="AN941" s="340"/>
      <c r="AO941" s="341"/>
      <c r="AP941" s="336"/>
      <c r="AQ941" s="342"/>
      <c r="AR941" s="343"/>
      <c r="AS941" s="342"/>
      <c r="AT941" s="94"/>
      <c r="AU941" s="341"/>
      <c r="AV941" s="136"/>
      <c r="AW941" s="339"/>
      <c r="AY941" s="30" t="s">
        <v>3880</v>
      </c>
      <c r="AZ941" s="31" t="e">
        <f t="shared" si="14"/>
        <v>#VALUE!</v>
      </c>
    </row>
    <row r="942" spans="1:52" ht="12.75" customHeight="1">
      <c r="A942">
        <v>939</v>
      </c>
      <c r="B942" s="29" t="s">
        <v>2</v>
      </c>
      <c r="C942" s="134" t="s">
        <v>5247</v>
      </c>
      <c r="D942" s="29" t="s">
        <v>3880</v>
      </c>
      <c r="E942" s="29" t="s">
        <v>3880</v>
      </c>
      <c r="F942" s="335"/>
      <c r="G942" s="335"/>
      <c r="H942" s="335"/>
      <c r="I942" s="335"/>
      <c r="J942" s="335"/>
      <c r="K942" s="335"/>
      <c r="L942" s="335"/>
      <c r="M942" s="82" t="s">
        <v>3880</v>
      </c>
      <c r="N942" s="57" t="s">
        <v>3880</v>
      </c>
      <c r="O942" s="30" t="s">
        <v>3880</v>
      </c>
      <c r="P942" s="29" t="s">
        <v>3880</v>
      </c>
      <c r="Q942" s="29"/>
      <c r="R942" s="134" t="s">
        <v>5247</v>
      </c>
      <c r="S942" s="104" t="s">
        <v>3</v>
      </c>
      <c r="T942" s="403">
        <v>6868.16</v>
      </c>
      <c r="U942" s="403">
        <v>2228.85</v>
      </c>
      <c r="V942" s="123" t="s">
        <v>2</v>
      </c>
      <c r="W942" s="336"/>
      <c r="X942" s="123"/>
      <c r="Y942" s="337"/>
      <c r="Z942" s="87"/>
      <c r="AA942" s="88" t="s">
        <v>3880</v>
      </c>
      <c r="AB942" s="88"/>
      <c r="AC942" s="88"/>
      <c r="AD942" s="90"/>
      <c r="AE942" s="90"/>
      <c r="AF942" s="136"/>
      <c r="AG942" s="338"/>
      <c r="AH942" s="338"/>
      <c r="AI942" s="339"/>
      <c r="AJ942" s="339"/>
      <c r="AK942" s="91"/>
      <c r="AL942" s="92"/>
      <c r="AM942" s="93"/>
      <c r="AN942" s="340"/>
      <c r="AO942" s="341"/>
      <c r="AP942" s="336"/>
      <c r="AQ942" s="342"/>
      <c r="AR942" s="343"/>
      <c r="AS942" s="342"/>
      <c r="AT942" s="94"/>
      <c r="AU942" s="341"/>
      <c r="AV942" s="136"/>
      <c r="AW942" s="339"/>
      <c r="AY942" s="30" t="s">
        <v>3880</v>
      </c>
      <c r="AZ942" s="31" t="e">
        <f t="shared" si="14"/>
        <v>#VALUE!</v>
      </c>
    </row>
    <row r="943" spans="1:52" ht="12.75" customHeight="1">
      <c r="A943">
        <v>940</v>
      </c>
      <c r="B943" s="29" t="s">
        <v>2</v>
      </c>
      <c r="C943" s="134" t="s">
        <v>5248</v>
      </c>
      <c r="D943" s="29" t="s">
        <v>3880</v>
      </c>
      <c r="E943" s="29" t="s">
        <v>3880</v>
      </c>
      <c r="F943" s="335"/>
      <c r="G943" s="335"/>
      <c r="H943" s="335"/>
      <c r="I943" s="335"/>
      <c r="J943" s="335"/>
      <c r="K943" s="335"/>
      <c r="L943" s="335"/>
      <c r="M943" s="82" t="s">
        <v>3880</v>
      </c>
      <c r="N943" s="57" t="s">
        <v>3880</v>
      </c>
      <c r="O943" s="30" t="s">
        <v>3880</v>
      </c>
      <c r="P943" s="29" t="s">
        <v>3880</v>
      </c>
      <c r="Q943" s="29"/>
      <c r="R943" s="134" t="s">
        <v>5248</v>
      </c>
      <c r="S943" s="103" t="s">
        <v>3</v>
      </c>
      <c r="T943" s="403">
        <v>5200.6499999999996</v>
      </c>
      <c r="U943" s="403">
        <v>2152.65</v>
      </c>
      <c r="V943" s="123" t="s">
        <v>2</v>
      </c>
      <c r="W943" s="336"/>
      <c r="X943" s="123"/>
      <c r="Y943" s="337"/>
      <c r="Z943" s="87"/>
      <c r="AA943" s="88" t="s">
        <v>3880</v>
      </c>
      <c r="AB943" s="88"/>
      <c r="AC943" s="88"/>
      <c r="AD943" s="90"/>
      <c r="AE943" s="90"/>
      <c r="AF943" s="136"/>
      <c r="AG943" s="338"/>
      <c r="AH943" s="338"/>
      <c r="AI943" s="339"/>
      <c r="AJ943" s="339"/>
      <c r="AK943" s="91"/>
      <c r="AL943" s="92"/>
      <c r="AM943" s="93"/>
      <c r="AN943" s="340"/>
      <c r="AO943" s="341"/>
      <c r="AP943" s="336"/>
      <c r="AQ943" s="342"/>
      <c r="AR943" s="343"/>
      <c r="AS943" s="342"/>
      <c r="AT943" s="94"/>
      <c r="AU943" s="341"/>
      <c r="AV943" s="136"/>
      <c r="AW943" s="339"/>
      <c r="AY943" s="30" t="s">
        <v>3880</v>
      </c>
      <c r="AZ943" s="31" t="e">
        <f t="shared" si="14"/>
        <v>#VALUE!</v>
      </c>
    </row>
    <row r="944" spans="1:52" ht="12.75" customHeight="1">
      <c r="A944">
        <v>941</v>
      </c>
      <c r="B944" s="29" t="s">
        <v>2</v>
      </c>
      <c r="C944" s="134" t="s">
        <v>5249</v>
      </c>
      <c r="D944" s="29" t="s">
        <v>3880</v>
      </c>
      <c r="E944" s="29" t="s">
        <v>3880</v>
      </c>
      <c r="F944" s="335"/>
      <c r="G944" s="335"/>
      <c r="H944" s="335"/>
      <c r="I944" s="335"/>
      <c r="J944" s="335"/>
      <c r="K944" s="335"/>
      <c r="L944" s="335"/>
      <c r="M944" s="82" t="s">
        <v>3880</v>
      </c>
      <c r="N944" s="57" t="s">
        <v>3880</v>
      </c>
      <c r="O944" s="30" t="s">
        <v>3880</v>
      </c>
      <c r="P944" s="29" t="s">
        <v>3880</v>
      </c>
      <c r="Q944" s="29"/>
      <c r="R944" s="134" t="s">
        <v>5249</v>
      </c>
      <c r="S944" s="103" t="s">
        <v>3</v>
      </c>
      <c r="T944" s="403">
        <v>2800.35</v>
      </c>
      <c r="U944" s="403">
        <v>2152.65</v>
      </c>
      <c r="V944" s="123" t="s">
        <v>2</v>
      </c>
      <c r="W944" s="336"/>
      <c r="X944" s="123"/>
      <c r="Y944" s="337"/>
      <c r="Z944" s="87"/>
      <c r="AA944" s="88" t="s">
        <v>3880</v>
      </c>
      <c r="AB944" s="88"/>
      <c r="AC944" s="88"/>
      <c r="AD944" s="90"/>
      <c r="AE944" s="90"/>
      <c r="AF944" s="136"/>
      <c r="AG944" s="338"/>
      <c r="AH944" s="338"/>
      <c r="AI944" s="339"/>
      <c r="AJ944" s="339"/>
      <c r="AK944" s="91"/>
      <c r="AL944" s="92"/>
      <c r="AM944" s="93"/>
      <c r="AN944" s="340"/>
      <c r="AO944" s="341"/>
      <c r="AP944" s="336"/>
      <c r="AQ944" s="342"/>
      <c r="AR944" s="343"/>
      <c r="AS944" s="342"/>
      <c r="AT944" s="94"/>
      <c r="AU944" s="341"/>
      <c r="AV944" s="136"/>
      <c r="AW944" s="339"/>
      <c r="AY944" s="30" t="s">
        <v>3880</v>
      </c>
      <c r="AZ944" s="31" t="e">
        <f t="shared" si="14"/>
        <v>#VALUE!</v>
      </c>
    </row>
    <row r="945" spans="1:52" ht="12.75" customHeight="1">
      <c r="A945">
        <v>942</v>
      </c>
      <c r="B945" s="29" t="s">
        <v>2</v>
      </c>
      <c r="C945" s="134" t="s">
        <v>5250</v>
      </c>
      <c r="D945" s="29" t="s">
        <v>3880</v>
      </c>
      <c r="E945" s="29" t="s">
        <v>3880</v>
      </c>
      <c r="F945" s="335"/>
      <c r="G945" s="335"/>
      <c r="H945" s="335"/>
      <c r="I945" s="335"/>
      <c r="J945" s="335"/>
      <c r="K945" s="335"/>
      <c r="L945" s="335"/>
      <c r="M945" s="82" t="s">
        <v>3880</v>
      </c>
      <c r="N945" s="57" t="s">
        <v>3880</v>
      </c>
      <c r="O945" s="30" t="s">
        <v>3880</v>
      </c>
      <c r="P945" s="29" t="s">
        <v>3880</v>
      </c>
      <c r="Q945" s="29"/>
      <c r="R945" s="134" t="s">
        <v>5250</v>
      </c>
      <c r="S945" s="103" t="s">
        <v>3</v>
      </c>
      <c r="T945" s="403">
        <v>-400.05</v>
      </c>
      <c r="U945" s="403">
        <v>2152.65</v>
      </c>
      <c r="V945" s="123" t="s">
        <v>2</v>
      </c>
      <c r="W945" s="336"/>
      <c r="X945" s="123"/>
      <c r="Y945" s="337"/>
      <c r="Z945" s="87"/>
      <c r="AA945" s="88" t="s">
        <v>3880</v>
      </c>
      <c r="AB945" s="88"/>
      <c r="AC945" s="88"/>
      <c r="AD945" s="90"/>
      <c r="AE945" s="90"/>
      <c r="AF945" s="136"/>
      <c r="AG945" s="338"/>
      <c r="AH945" s="338"/>
      <c r="AI945" s="339"/>
      <c r="AJ945" s="339"/>
      <c r="AK945" s="91"/>
      <c r="AL945" s="92"/>
      <c r="AM945" s="93"/>
      <c r="AN945" s="340"/>
      <c r="AO945" s="341"/>
      <c r="AP945" s="336"/>
      <c r="AQ945" s="342"/>
      <c r="AR945" s="343"/>
      <c r="AS945" s="342"/>
      <c r="AT945" s="94"/>
      <c r="AU945" s="341"/>
      <c r="AV945" s="136"/>
      <c r="AW945" s="339"/>
      <c r="AY945" s="30" t="s">
        <v>3880</v>
      </c>
      <c r="AZ945" s="31" t="e">
        <f t="shared" si="14"/>
        <v>#VALUE!</v>
      </c>
    </row>
    <row r="946" spans="1:52" ht="12.75" customHeight="1">
      <c r="A946">
        <v>943</v>
      </c>
      <c r="B946" s="29" t="s">
        <v>2</v>
      </c>
      <c r="C946" s="134" t="s">
        <v>5251</v>
      </c>
      <c r="D946" s="29" t="s">
        <v>3880</v>
      </c>
      <c r="E946" s="29" t="s">
        <v>3880</v>
      </c>
      <c r="F946" s="335"/>
      <c r="G946" s="335"/>
      <c r="H946" s="335"/>
      <c r="I946" s="335"/>
      <c r="J946" s="335"/>
      <c r="K946" s="335"/>
      <c r="L946" s="335"/>
      <c r="M946" s="82" t="s">
        <v>3880</v>
      </c>
      <c r="N946" s="57" t="s">
        <v>3880</v>
      </c>
      <c r="O946" s="30" t="s">
        <v>3880</v>
      </c>
      <c r="P946" s="29" t="s">
        <v>3880</v>
      </c>
      <c r="Q946" s="29"/>
      <c r="R946" s="134" t="s">
        <v>5251</v>
      </c>
      <c r="S946" s="103" t="s">
        <v>3</v>
      </c>
      <c r="T946" s="403">
        <v>-2000.25</v>
      </c>
      <c r="U946" s="403">
        <v>2152.65</v>
      </c>
      <c r="V946" s="123" t="s">
        <v>2</v>
      </c>
      <c r="W946" s="336"/>
      <c r="X946" s="123"/>
      <c r="Y946" s="337"/>
      <c r="Z946" s="87"/>
      <c r="AA946" s="88" t="s">
        <v>3880</v>
      </c>
      <c r="AB946" s="88"/>
      <c r="AC946" s="88"/>
      <c r="AD946" s="90"/>
      <c r="AE946" s="90"/>
      <c r="AF946" s="136"/>
      <c r="AG946" s="338"/>
      <c r="AH946" s="338"/>
      <c r="AI946" s="339"/>
      <c r="AJ946" s="339"/>
      <c r="AK946" s="91"/>
      <c r="AL946" s="92"/>
      <c r="AM946" s="93"/>
      <c r="AN946" s="340"/>
      <c r="AO946" s="341"/>
      <c r="AP946" s="336"/>
      <c r="AQ946" s="342"/>
      <c r="AR946" s="343"/>
      <c r="AS946" s="342"/>
      <c r="AT946" s="94"/>
      <c r="AU946" s="341"/>
      <c r="AV946" s="136"/>
      <c r="AW946" s="339"/>
      <c r="AY946" s="30" t="s">
        <v>3880</v>
      </c>
      <c r="AZ946" s="31" t="e">
        <f t="shared" si="14"/>
        <v>#VALUE!</v>
      </c>
    </row>
    <row r="947" spans="1:52" ht="12.75" customHeight="1">
      <c r="A947">
        <v>944</v>
      </c>
      <c r="B947" s="29" t="s">
        <v>2</v>
      </c>
      <c r="C947" s="134" t="s">
        <v>5252</v>
      </c>
      <c r="D947" s="29" t="s">
        <v>3880</v>
      </c>
      <c r="E947" s="29" t="s">
        <v>3880</v>
      </c>
      <c r="F947" s="335"/>
      <c r="G947" s="335"/>
      <c r="H947" s="335"/>
      <c r="I947" s="335"/>
      <c r="J947" s="335"/>
      <c r="K947" s="335"/>
      <c r="L947" s="335"/>
      <c r="M947" s="82" t="s">
        <v>3880</v>
      </c>
      <c r="N947" s="57" t="s">
        <v>3880</v>
      </c>
      <c r="O947" s="30" t="s">
        <v>3880</v>
      </c>
      <c r="P947" s="29" t="s">
        <v>3880</v>
      </c>
      <c r="Q947" s="29"/>
      <c r="R947" s="134" t="s">
        <v>5252</v>
      </c>
      <c r="S947" s="103" t="s">
        <v>3</v>
      </c>
      <c r="T947" s="403">
        <v>-4400.55</v>
      </c>
      <c r="U947" s="403">
        <v>2152.65</v>
      </c>
      <c r="V947" s="123" t="s">
        <v>2</v>
      </c>
      <c r="W947" s="336"/>
      <c r="X947" s="123"/>
      <c r="Y947" s="337"/>
      <c r="Z947" s="87"/>
      <c r="AA947" s="88" t="s">
        <v>3880</v>
      </c>
      <c r="AB947" s="88"/>
      <c r="AC947" s="88"/>
      <c r="AD947" s="90"/>
      <c r="AE947" s="90"/>
      <c r="AF947" s="136"/>
      <c r="AG947" s="338"/>
      <c r="AH947" s="338"/>
      <c r="AI947" s="339"/>
      <c r="AJ947" s="339"/>
      <c r="AK947" s="91"/>
      <c r="AL947" s="92"/>
      <c r="AM947" s="93"/>
      <c r="AN947" s="340"/>
      <c r="AO947" s="341"/>
      <c r="AP947" s="336"/>
      <c r="AQ947" s="342"/>
      <c r="AR947" s="343"/>
      <c r="AS947" s="342"/>
      <c r="AT947" s="94"/>
      <c r="AU947" s="341"/>
      <c r="AV947" s="136"/>
      <c r="AW947" s="339"/>
      <c r="AY947" s="30" t="s">
        <v>3880</v>
      </c>
      <c r="AZ947" s="31" t="e">
        <f t="shared" si="14"/>
        <v>#VALUE!</v>
      </c>
    </row>
    <row r="948" spans="1:52" ht="12.75" customHeight="1">
      <c r="A948">
        <v>945</v>
      </c>
      <c r="B948" s="29" t="s">
        <v>2</v>
      </c>
      <c r="C948" s="134" t="s">
        <v>3629</v>
      </c>
      <c r="D948" s="29" t="s">
        <v>3880</v>
      </c>
      <c r="E948" s="29" t="s">
        <v>3880</v>
      </c>
      <c r="F948" s="335"/>
      <c r="G948" s="335"/>
      <c r="H948" s="335"/>
      <c r="I948" s="335"/>
      <c r="J948" s="335"/>
      <c r="K948" s="335"/>
      <c r="L948" s="335"/>
      <c r="M948" s="82" t="s">
        <v>3880</v>
      </c>
      <c r="N948" s="57" t="s">
        <v>3880</v>
      </c>
      <c r="O948" s="30" t="s">
        <v>3880</v>
      </c>
      <c r="P948" s="29" t="s">
        <v>3880</v>
      </c>
      <c r="Q948" s="29"/>
      <c r="R948" s="134" t="s">
        <v>3629</v>
      </c>
      <c r="S948" s="103" t="s">
        <v>3</v>
      </c>
      <c r="T948" s="403">
        <v>-10302.24</v>
      </c>
      <c r="U948" s="403">
        <v>2228.85</v>
      </c>
      <c r="V948" s="123" t="s">
        <v>2</v>
      </c>
      <c r="W948" s="336"/>
      <c r="X948" s="123"/>
      <c r="Y948" s="337"/>
      <c r="Z948" s="87"/>
      <c r="AA948" s="88" t="s">
        <v>3880</v>
      </c>
      <c r="AB948" s="88"/>
      <c r="AC948" s="88"/>
      <c r="AD948" s="90"/>
      <c r="AE948" s="90"/>
      <c r="AF948" s="136"/>
      <c r="AG948" s="338"/>
      <c r="AH948" s="338"/>
      <c r="AI948" s="339"/>
      <c r="AJ948" s="339"/>
      <c r="AK948" s="91"/>
      <c r="AL948" s="92"/>
      <c r="AM948" s="93"/>
      <c r="AN948" s="340"/>
      <c r="AO948" s="341"/>
      <c r="AP948" s="336"/>
      <c r="AQ948" s="342"/>
      <c r="AR948" s="343"/>
      <c r="AS948" s="342"/>
      <c r="AT948" s="94"/>
      <c r="AU948" s="341"/>
      <c r="AV948" s="136"/>
      <c r="AW948" s="339"/>
      <c r="AY948" s="30" t="s">
        <v>3880</v>
      </c>
      <c r="AZ948" s="31" t="e">
        <f t="shared" si="14"/>
        <v>#VALUE!</v>
      </c>
    </row>
    <row r="949" spans="1:52" ht="12.75" customHeight="1">
      <c r="A949">
        <v>946</v>
      </c>
      <c r="B949" s="29" t="s">
        <v>2</v>
      </c>
      <c r="C949" s="134" t="s">
        <v>43</v>
      </c>
      <c r="D949" s="29" t="s">
        <v>3880</v>
      </c>
      <c r="E949" s="29" t="s">
        <v>3880</v>
      </c>
      <c r="F949" s="335"/>
      <c r="G949" s="335"/>
      <c r="H949" s="335"/>
      <c r="I949" s="335"/>
      <c r="J949" s="335"/>
      <c r="K949" s="335"/>
      <c r="L949" s="335"/>
      <c r="M949" s="82" t="s">
        <v>3880</v>
      </c>
      <c r="N949" s="57" t="s">
        <v>3880</v>
      </c>
      <c r="O949" s="30" t="s">
        <v>3880</v>
      </c>
      <c r="P949" s="29" t="s">
        <v>3880</v>
      </c>
      <c r="Q949" s="29"/>
      <c r="R949" s="134" t="s">
        <v>43</v>
      </c>
      <c r="S949" s="103" t="s">
        <v>3</v>
      </c>
      <c r="T949" s="403">
        <v>13736.32</v>
      </c>
      <c r="U949" s="403">
        <v>2228.85</v>
      </c>
      <c r="V949" s="123" t="s">
        <v>2</v>
      </c>
      <c r="W949" s="336"/>
      <c r="X949" s="123"/>
      <c r="Y949" s="337"/>
      <c r="Z949" s="87"/>
      <c r="AA949" s="88" t="s">
        <v>3880</v>
      </c>
      <c r="AB949" s="88"/>
      <c r="AC949" s="88"/>
      <c r="AD949" s="90"/>
      <c r="AE949" s="90"/>
      <c r="AF949" s="136"/>
      <c r="AG949" s="338"/>
      <c r="AH949" s="338"/>
      <c r="AI949" s="339"/>
      <c r="AJ949" s="339"/>
      <c r="AK949" s="91"/>
      <c r="AL949" s="92"/>
      <c r="AM949" s="93"/>
      <c r="AN949" s="340"/>
      <c r="AO949" s="341"/>
      <c r="AP949" s="336"/>
      <c r="AQ949" s="342"/>
      <c r="AR949" s="343"/>
      <c r="AS949" s="342"/>
      <c r="AT949" s="94"/>
      <c r="AU949" s="341"/>
      <c r="AV949" s="136"/>
      <c r="AW949" s="339"/>
      <c r="AY949" s="30" t="s">
        <v>3880</v>
      </c>
      <c r="AZ949" s="31" t="e">
        <f t="shared" si="14"/>
        <v>#VALUE!</v>
      </c>
    </row>
    <row r="950" spans="1:52" ht="12.75" customHeight="1">
      <c r="A950">
        <v>947</v>
      </c>
      <c r="B950" s="29" t="s">
        <v>2</v>
      </c>
      <c r="C950" s="134" t="s">
        <v>69</v>
      </c>
      <c r="D950" s="29" t="s">
        <v>3880</v>
      </c>
      <c r="E950" s="29" t="s">
        <v>3880</v>
      </c>
      <c r="F950" s="335"/>
      <c r="G950" s="335"/>
      <c r="H950" s="335"/>
      <c r="I950" s="335"/>
      <c r="J950" s="335"/>
      <c r="K950" s="335"/>
      <c r="L950" s="335"/>
      <c r="M950" s="82" t="s">
        <v>3880</v>
      </c>
      <c r="N950" s="57" t="s">
        <v>3880</v>
      </c>
      <c r="O950" s="30" t="s">
        <v>3880</v>
      </c>
      <c r="P950" s="29" t="s">
        <v>3880</v>
      </c>
      <c r="Q950" s="29"/>
      <c r="R950" s="134" t="s">
        <v>69</v>
      </c>
      <c r="S950" s="104" t="s">
        <v>3</v>
      </c>
      <c r="T950" s="403">
        <v>5200.6499999999996</v>
      </c>
      <c r="U950" s="403">
        <v>2952.75</v>
      </c>
      <c r="V950" s="123" t="s">
        <v>2</v>
      </c>
      <c r="W950" s="336"/>
      <c r="X950" s="123"/>
      <c r="Y950" s="337"/>
      <c r="Z950" s="87"/>
      <c r="AA950" s="88" t="s">
        <v>3880</v>
      </c>
      <c r="AB950" s="88"/>
      <c r="AC950" s="88"/>
      <c r="AD950" s="90"/>
      <c r="AE950" s="90"/>
      <c r="AF950" s="136"/>
      <c r="AG950" s="338"/>
      <c r="AH950" s="338"/>
      <c r="AI950" s="339"/>
      <c r="AJ950" s="339"/>
      <c r="AK950" s="91"/>
      <c r="AL950" s="92"/>
      <c r="AM950" s="93"/>
      <c r="AN950" s="340"/>
      <c r="AO950" s="341"/>
      <c r="AP950" s="336"/>
      <c r="AQ950" s="342"/>
      <c r="AR950" s="343"/>
      <c r="AS950" s="342"/>
      <c r="AT950" s="94"/>
      <c r="AU950" s="341"/>
      <c r="AV950" s="136"/>
      <c r="AW950" s="339"/>
      <c r="AY950" s="30" t="s">
        <v>3880</v>
      </c>
      <c r="AZ950" s="31" t="e">
        <f t="shared" si="14"/>
        <v>#VALUE!</v>
      </c>
    </row>
    <row r="951" spans="1:52" ht="12.75" customHeight="1">
      <c r="A951">
        <v>948</v>
      </c>
      <c r="B951" s="29" t="s">
        <v>2</v>
      </c>
      <c r="C951" s="134" t="s">
        <v>5253</v>
      </c>
      <c r="D951" s="29" t="s">
        <v>3880</v>
      </c>
      <c r="E951" s="29" t="s">
        <v>3880</v>
      </c>
      <c r="F951" s="335"/>
      <c r="G951" s="335"/>
      <c r="H951" s="335"/>
      <c r="I951" s="335"/>
      <c r="J951" s="335"/>
      <c r="K951" s="335"/>
      <c r="L951" s="335"/>
      <c r="M951" s="82" t="s">
        <v>3880</v>
      </c>
      <c r="N951" s="57" t="s">
        <v>3880</v>
      </c>
      <c r="O951" s="30" t="s">
        <v>3880</v>
      </c>
      <c r="P951" s="29" t="s">
        <v>3880</v>
      </c>
      <c r="Q951" s="29"/>
      <c r="R951" s="134" t="s">
        <v>5253</v>
      </c>
      <c r="S951" s="104" t="s">
        <v>3</v>
      </c>
      <c r="T951" s="403">
        <v>2800.35</v>
      </c>
      <c r="U951" s="403">
        <v>2952.75</v>
      </c>
      <c r="V951" s="123" t="s">
        <v>2</v>
      </c>
      <c r="W951" s="336"/>
      <c r="X951" s="123"/>
      <c r="Y951" s="337"/>
      <c r="Z951" s="87"/>
      <c r="AA951" s="88" t="s">
        <v>3880</v>
      </c>
      <c r="AB951" s="88"/>
      <c r="AC951" s="88"/>
      <c r="AD951" s="90"/>
      <c r="AE951" s="90"/>
      <c r="AF951" s="136"/>
      <c r="AG951" s="338"/>
      <c r="AH951" s="338"/>
      <c r="AI951" s="339"/>
      <c r="AJ951" s="339"/>
      <c r="AK951" s="91"/>
      <c r="AL951" s="92"/>
      <c r="AM951" s="93"/>
      <c r="AN951" s="340"/>
      <c r="AO951" s="341"/>
      <c r="AP951" s="336"/>
      <c r="AQ951" s="342"/>
      <c r="AR951" s="343"/>
      <c r="AS951" s="342"/>
      <c r="AT951" s="94"/>
      <c r="AU951" s="341"/>
      <c r="AV951" s="136"/>
      <c r="AW951" s="339"/>
      <c r="AY951" s="30" t="s">
        <v>3880</v>
      </c>
      <c r="AZ951" s="31" t="e">
        <f t="shared" si="14"/>
        <v>#VALUE!</v>
      </c>
    </row>
    <row r="952" spans="1:52" ht="12.75" customHeight="1">
      <c r="A952">
        <v>949</v>
      </c>
      <c r="B952" s="29" t="s">
        <v>2</v>
      </c>
      <c r="C952" s="134" t="s">
        <v>5254</v>
      </c>
      <c r="D952" s="29" t="s">
        <v>3880</v>
      </c>
      <c r="E952" s="29" t="s">
        <v>3880</v>
      </c>
      <c r="F952" s="335"/>
      <c r="G952" s="335"/>
      <c r="H952" s="335"/>
      <c r="I952" s="335"/>
      <c r="J952" s="335"/>
      <c r="K952" s="335"/>
      <c r="L952" s="335"/>
      <c r="M952" s="82" t="s">
        <v>3880</v>
      </c>
      <c r="N952" s="57" t="s">
        <v>3880</v>
      </c>
      <c r="O952" s="30" t="s">
        <v>3880</v>
      </c>
      <c r="P952" s="29" t="s">
        <v>3880</v>
      </c>
      <c r="Q952" s="29"/>
      <c r="R952" s="134" t="s">
        <v>5254</v>
      </c>
      <c r="S952" s="103" t="s">
        <v>3</v>
      </c>
      <c r="T952" s="403">
        <v>-2000.25</v>
      </c>
      <c r="U952" s="403">
        <v>2952.75</v>
      </c>
      <c r="V952" s="123" t="s">
        <v>2</v>
      </c>
      <c r="W952" s="336"/>
      <c r="X952" s="123"/>
      <c r="Y952" s="337"/>
      <c r="Z952" s="87"/>
      <c r="AA952" s="88" t="s">
        <v>3880</v>
      </c>
      <c r="AB952" s="88"/>
      <c r="AC952" s="88"/>
      <c r="AD952" s="90"/>
      <c r="AE952" s="90"/>
      <c r="AF952" s="136"/>
      <c r="AG952" s="338"/>
      <c r="AH952" s="338"/>
      <c r="AI952" s="339"/>
      <c r="AJ952" s="339"/>
      <c r="AK952" s="91"/>
      <c r="AL952" s="92"/>
      <c r="AM952" s="93"/>
      <c r="AN952" s="340"/>
      <c r="AO952" s="341"/>
      <c r="AP952" s="336"/>
      <c r="AQ952" s="342"/>
      <c r="AR952" s="343"/>
      <c r="AS952" s="342"/>
      <c r="AT952" s="94"/>
      <c r="AU952" s="341"/>
      <c r="AV952" s="136"/>
      <c r="AW952" s="339"/>
      <c r="AY952" s="30" t="s">
        <v>3880</v>
      </c>
      <c r="AZ952" s="31" t="e">
        <f t="shared" si="14"/>
        <v>#VALUE!</v>
      </c>
    </row>
    <row r="953" spans="1:52" ht="12.75" customHeight="1">
      <c r="A953">
        <v>950</v>
      </c>
      <c r="B953" s="29" t="s">
        <v>2</v>
      </c>
      <c r="C953" s="134" t="s">
        <v>5255</v>
      </c>
      <c r="D953" s="29" t="s">
        <v>3880</v>
      </c>
      <c r="E953" s="29" t="s">
        <v>3880</v>
      </c>
      <c r="F953" s="335"/>
      <c r="G953" s="335"/>
      <c r="H953" s="335"/>
      <c r="I953" s="335"/>
      <c r="J953" s="335"/>
      <c r="K953" s="335"/>
      <c r="L953" s="335"/>
      <c r="M953" s="82" t="s">
        <v>3880</v>
      </c>
      <c r="N953" s="57" t="s">
        <v>3880</v>
      </c>
      <c r="O953" s="30" t="s">
        <v>3880</v>
      </c>
      <c r="P953" s="29" t="s">
        <v>3880</v>
      </c>
      <c r="Q953" s="29"/>
      <c r="R953" s="134" t="s">
        <v>5255</v>
      </c>
      <c r="S953" s="103" t="s">
        <v>3</v>
      </c>
      <c r="T953" s="403">
        <v>-4400.55</v>
      </c>
      <c r="U953" s="403">
        <v>2952.75</v>
      </c>
      <c r="V953" s="123" t="s">
        <v>2</v>
      </c>
      <c r="W953" s="336"/>
      <c r="X953" s="123"/>
      <c r="Y953" s="337"/>
      <c r="Z953" s="87"/>
      <c r="AA953" s="88" t="s">
        <v>3880</v>
      </c>
      <c r="AB953" s="88"/>
      <c r="AC953" s="88"/>
      <c r="AD953" s="90"/>
      <c r="AE953" s="90"/>
      <c r="AF953" s="136"/>
      <c r="AG953" s="338"/>
      <c r="AH953" s="338"/>
      <c r="AI953" s="339"/>
      <c r="AJ953" s="339"/>
      <c r="AK953" s="91"/>
      <c r="AL953" s="92"/>
      <c r="AM953" s="93"/>
      <c r="AN953" s="340"/>
      <c r="AO953" s="341"/>
      <c r="AP953" s="336"/>
      <c r="AQ953" s="342"/>
      <c r="AR953" s="343"/>
      <c r="AS953" s="342"/>
      <c r="AT953" s="94"/>
      <c r="AU953" s="341"/>
      <c r="AV953" s="136"/>
      <c r="AW953" s="339"/>
      <c r="AY953" s="30" t="s">
        <v>3880</v>
      </c>
      <c r="AZ953" s="31" t="e">
        <f t="shared" si="14"/>
        <v>#VALUE!</v>
      </c>
    </row>
    <row r="954" spans="1:52" ht="12.75" customHeight="1">
      <c r="A954">
        <v>951</v>
      </c>
      <c r="B954" s="29" t="s">
        <v>2</v>
      </c>
      <c r="C954" s="134" t="s">
        <v>5256</v>
      </c>
      <c r="D954" s="29" t="s">
        <v>3880</v>
      </c>
      <c r="E954" s="29" t="s">
        <v>3880</v>
      </c>
      <c r="F954" s="335"/>
      <c r="G954" s="335"/>
      <c r="H954" s="335"/>
      <c r="I954" s="335"/>
      <c r="J954" s="335"/>
      <c r="K954" s="335"/>
      <c r="L954" s="335"/>
      <c r="M954" s="82" t="s">
        <v>3880</v>
      </c>
      <c r="N954" s="57" t="s">
        <v>3880</v>
      </c>
      <c r="O954" s="30" t="s">
        <v>3880</v>
      </c>
      <c r="P954" s="29" t="s">
        <v>3880</v>
      </c>
      <c r="Q954" s="29"/>
      <c r="R954" s="134" t="s">
        <v>5256</v>
      </c>
      <c r="S954" s="103" t="s">
        <v>3</v>
      </c>
      <c r="T954" s="403">
        <v>-6009.64</v>
      </c>
      <c r="U954" s="403">
        <v>2724.15</v>
      </c>
      <c r="V954" s="123" t="s">
        <v>2</v>
      </c>
      <c r="W954" s="336"/>
      <c r="X954" s="123"/>
      <c r="Y954" s="337"/>
      <c r="Z954" s="87"/>
      <c r="AA954" s="88" t="s">
        <v>3880</v>
      </c>
      <c r="AB954" s="88"/>
      <c r="AC954" s="88"/>
      <c r="AD954" s="90"/>
      <c r="AE954" s="90"/>
      <c r="AF954" s="136"/>
      <c r="AG954" s="338"/>
      <c r="AH954" s="338"/>
      <c r="AI954" s="339"/>
      <c r="AJ954" s="339"/>
      <c r="AK954" s="91"/>
      <c r="AL954" s="92"/>
      <c r="AM954" s="93"/>
      <c r="AN954" s="340"/>
      <c r="AO954" s="341"/>
      <c r="AP954" s="336"/>
      <c r="AQ954" s="342"/>
      <c r="AR954" s="343"/>
      <c r="AS954" s="342"/>
      <c r="AT954" s="94"/>
      <c r="AU954" s="341"/>
      <c r="AV954" s="136"/>
      <c r="AW954" s="339"/>
      <c r="AY954" s="30" t="s">
        <v>3880</v>
      </c>
      <c r="AZ954" s="31" t="e">
        <f t="shared" si="14"/>
        <v>#VALUE!</v>
      </c>
    </row>
    <row r="955" spans="1:52" ht="12.75" customHeight="1">
      <c r="A955">
        <v>952</v>
      </c>
      <c r="B955" s="29" t="s">
        <v>2</v>
      </c>
      <c r="C955" s="134" t="s">
        <v>5257</v>
      </c>
      <c r="D955" s="29" t="s">
        <v>3880</v>
      </c>
      <c r="E955" s="29" t="s">
        <v>3880</v>
      </c>
      <c r="F955" s="335"/>
      <c r="G955" s="335"/>
      <c r="H955" s="335"/>
      <c r="I955" s="335"/>
      <c r="J955" s="335"/>
      <c r="K955" s="335"/>
      <c r="L955" s="335"/>
      <c r="M955" s="82" t="s">
        <v>3880</v>
      </c>
      <c r="N955" s="57" t="s">
        <v>3880</v>
      </c>
      <c r="O955" s="30" t="s">
        <v>3880</v>
      </c>
      <c r="P955" s="29" t="s">
        <v>3880</v>
      </c>
      <c r="Q955" s="29"/>
      <c r="R955" s="134" t="s">
        <v>5257</v>
      </c>
      <c r="S955" s="103" t="s">
        <v>3</v>
      </c>
      <c r="T955" s="403">
        <v>-7726.68</v>
      </c>
      <c r="U955" s="403">
        <v>2724.15</v>
      </c>
      <c r="V955" s="123" t="s">
        <v>2</v>
      </c>
      <c r="W955" s="336"/>
      <c r="X955" s="123"/>
      <c r="Y955" s="337"/>
      <c r="Z955" s="87"/>
      <c r="AA955" s="88" t="s">
        <v>3880</v>
      </c>
      <c r="AB955" s="88"/>
      <c r="AC955" s="88"/>
      <c r="AD955" s="90"/>
      <c r="AE955" s="90"/>
      <c r="AF955" s="136"/>
      <c r="AG955" s="338"/>
      <c r="AH955" s="338"/>
      <c r="AI955" s="339"/>
      <c r="AJ955" s="339"/>
      <c r="AK955" s="91"/>
      <c r="AL955" s="92"/>
      <c r="AM955" s="93"/>
      <c r="AN955" s="340"/>
      <c r="AO955" s="341"/>
      <c r="AP955" s="336"/>
      <c r="AQ955" s="342"/>
      <c r="AR955" s="343"/>
      <c r="AS955" s="342"/>
      <c r="AT955" s="94"/>
      <c r="AU955" s="341"/>
      <c r="AV955" s="136"/>
      <c r="AW955" s="339"/>
      <c r="AY955" s="30" t="s">
        <v>3880</v>
      </c>
      <c r="AZ955" s="31" t="e">
        <f t="shared" si="14"/>
        <v>#VALUE!</v>
      </c>
    </row>
    <row r="956" spans="1:52" ht="12.75" customHeight="1">
      <c r="A956">
        <v>953</v>
      </c>
      <c r="B956" s="29" t="s">
        <v>2</v>
      </c>
      <c r="C956" s="134" t="s">
        <v>6063</v>
      </c>
      <c r="D956" s="29" t="s">
        <v>3880</v>
      </c>
      <c r="E956" s="29" t="s">
        <v>3880</v>
      </c>
      <c r="F956" s="335"/>
      <c r="G956" s="335"/>
      <c r="H956" s="335"/>
      <c r="I956" s="335"/>
      <c r="J956" s="335"/>
      <c r="K956" s="335"/>
      <c r="L956" s="335"/>
      <c r="M956" s="82" t="s">
        <v>3880</v>
      </c>
      <c r="N956" s="57" t="s">
        <v>3880</v>
      </c>
      <c r="O956" s="30" t="s">
        <v>3880</v>
      </c>
      <c r="P956" s="29" t="s">
        <v>3880</v>
      </c>
      <c r="Q956" s="29"/>
      <c r="R956" s="134" t="s">
        <v>6063</v>
      </c>
      <c r="S956" s="103" t="s">
        <v>3</v>
      </c>
      <c r="T956" s="403">
        <v>-11160.76</v>
      </c>
      <c r="U956" s="403">
        <v>2724.15</v>
      </c>
      <c r="V956" s="123" t="s">
        <v>2</v>
      </c>
      <c r="W956" s="336"/>
      <c r="X956" s="123"/>
      <c r="Y956" s="337"/>
      <c r="Z956" s="87"/>
      <c r="AA956" s="88" t="s">
        <v>3880</v>
      </c>
      <c r="AB956" s="88"/>
      <c r="AC956" s="88"/>
      <c r="AD956" s="90"/>
      <c r="AE956" s="90"/>
      <c r="AF956" s="136"/>
      <c r="AG956" s="338"/>
      <c r="AH956" s="338"/>
      <c r="AI956" s="339"/>
      <c r="AJ956" s="339"/>
      <c r="AK956" s="91"/>
      <c r="AL956" s="92"/>
      <c r="AM956" s="93"/>
      <c r="AN956" s="340"/>
      <c r="AO956" s="341"/>
      <c r="AP956" s="336"/>
      <c r="AQ956" s="342"/>
      <c r="AR956" s="343"/>
      <c r="AS956" s="342"/>
      <c r="AT956" s="94">
        <v>6000</v>
      </c>
      <c r="AU956" s="341"/>
      <c r="AV956" s="136"/>
      <c r="AW956" s="339"/>
      <c r="AY956" s="30" t="s">
        <v>3880</v>
      </c>
      <c r="AZ956" s="31" t="e">
        <f t="shared" si="14"/>
        <v>#VALUE!</v>
      </c>
    </row>
    <row r="957" spans="1:52" ht="12.75" customHeight="1">
      <c r="A957">
        <v>954</v>
      </c>
      <c r="B957" s="29" t="s">
        <v>2</v>
      </c>
      <c r="C957" s="134" t="s">
        <v>5258</v>
      </c>
      <c r="D957" s="29" t="s">
        <v>3880</v>
      </c>
      <c r="E957" s="29" t="s">
        <v>3880</v>
      </c>
      <c r="F957" s="335"/>
      <c r="G957" s="335"/>
      <c r="H957" s="335"/>
      <c r="I957" s="335"/>
      <c r="J957" s="335"/>
      <c r="K957" s="335"/>
      <c r="L957" s="335"/>
      <c r="M957" s="82" t="s">
        <v>3880</v>
      </c>
      <c r="N957" s="57" t="s">
        <v>3880</v>
      </c>
      <c r="O957" s="30" t="s">
        <v>3880</v>
      </c>
      <c r="P957" s="29" t="s">
        <v>3880</v>
      </c>
      <c r="Q957" s="29"/>
      <c r="R957" s="134" t="s">
        <v>5258</v>
      </c>
      <c r="S957" s="103" t="s">
        <v>3</v>
      </c>
      <c r="T957" s="403">
        <v>6868.16</v>
      </c>
      <c r="U957" s="403">
        <v>3219.45</v>
      </c>
      <c r="V957" s="123" t="s">
        <v>2</v>
      </c>
      <c r="W957" s="336"/>
      <c r="X957" s="123"/>
      <c r="Y957" s="337"/>
      <c r="Z957" s="87"/>
      <c r="AA957" s="88" t="s">
        <v>3880</v>
      </c>
      <c r="AB957" s="88"/>
      <c r="AC957" s="88"/>
      <c r="AD957" s="90"/>
      <c r="AE957" s="90"/>
      <c r="AF957" s="136"/>
      <c r="AG957" s="338"/>
      <c r="AH957" s="338"/>
      <c r="AI957" s="339"/>
      <c r="AJ957" s="339"/>
      <c r="AK957" s="91"/>
      <c r="AL957" s="92"/>
      <c r="AM957" s="93"/>
      <c r="AN957" s="340"/>
      <c r="AO957" s="341"/>
      <c r="AP957" s="336"/>
      <c r="AQ957" s="342"/>
      <c r="AR957" s="343"/>
      <c r="AS957" s="342"/>
      <c r="AT957" s="94"/>
      <c r="AU957" s="341"/>
      <c r="AV957" s="136"/>
      <c r="AW957" s="339"/>
      <c r="AY957" s="30" t="s">
        <v>3880</v>
      </c>
      <c r="AZ957" s="31" t="e">
        <f t="shared" si="14"/>
        <v>#VALUE!</v>
      </c>
    </row>
    <row r="958" spans="1:52" ht="12.75" customHeight="1">
      <c r="A958">
        <v>955</v>
      </c>
      <c r="B958" s="29" t="s">
        <v>2</v>
      </c>
      <c r="C958" s="134" t="s">
        <v>109</v>
      </c>
      <c r="D958" s="29" t="s">
        <v>3880</v>
      </c>
      <c r="E958" s="29" t="s">
        <v>3880</v>
      </c>
      <c r="F958" s="335"/>
      <c r="G958" s="335"/>
      <c r="H958" s="335"/>
      <c r="I958" s="335"/>
      <c r="J958" s="335"/>
      <c r="K958" s="335"/>
      <c r="L958" s="335"/>
      <c r="M958" s="82" t="s">
        <v>3880</v>
      </c>
      <c r="N958" s="57" t="s">
        <v>3880</v>
      </c>
      <c r="O958" s="30" t="s">
        <v>3880</v>
      </c>
      <c r="P958" s="29" t="s">
        <v>3880</v>
      </c>
      <c r="Q958" s="29"/>
      <c r="R958" s="134" t="s">
        <v>109</v>
      </c>
      <c r="S958" s="103" t="s">
        <v>3</v>
      </c>
      <c r="T958" s="403">
        <v>14650</v>
      </c>
      <c r="U958" s="403">
        <v>3000</v>
      </c>
      <c r="V958" s="123" t="s">
        <v>2</v>
      </c>
      <c r="W958" s="336"/>
      <c r="X958" s="123"/>
      <c r="Y958" s="337"/>
      <c r="Z958" s="87"/>
      <c r="AA958" s="88" t="s">
        <v>3880</v>
      </c>
      <c r="AB958" s="88"/>
      <c r="AC958" s="88"/>
      <c r="AD958" s="90"/>
      <c r="AE958" s="90"/>
      <c r="AF958" s="136"/>
      <c r="AG958" s="338"/>
      <c r="AH958" s="338"/>
      <c r="AI958" s="339"/>
      <c r="AJ958" s="339"/>
      <c r="AK958" s="91"/>
      <c r="AL958" s="92"/>
      <c r="AM958" s="93"/>
      <c r="AN958" s="340"/>
      <c r="AO958" s="341"/>
      <c r="AP958" s="336"/>
      <c r="AQ958" s="342"/>
      <c r="AR958" s="343"/>
      <c r="AS958" s="342"/>
      <c r="AT958" s="94"/>
      <c r="AU958" s="341"/>
      <c r="AV958" s="136"/>
      <c r="AW958" s="339"/>
      <c r="AY958" s="30" t="s">
        <v>3880</v>
      </c>
      <c r="AZ958" s="31" t="e">
        <f t="shared" si="14"/>
        <v>#VALUE!</v>
      </c>
    </row>
    <row r="959" spans="1:52" ht="12.75" customHeight="1">
      <c r="A959">
        <v>956</v>
      </c>
      <c r="B959" s="29" t="s">
        <v>2</v>
      </c>
      <c r="C959" s="134" t="s">
        <v>3631</v>
      </c>
      <c r="D959" s="29" t="s">
        <v>3880</v>
      </c>
      <c r="E959" s="29" t="s">
        <v>3880</v>
      </c>
      <c r="F959" s="335"/>
      <c r="G959" s="335"/>
      <c r="H959" s="335"/>
      <c r="I959" s="335"/>
      <c r="J959" s="335"/>
      <c r="K959" s="335"/>
      <c r="L959" s="335"/>
      <c r="M959" s="82" t="s">
        <v>3880</v>
      </c>
      <c r="N959" s="57" t="s">
        <v>3880</v>
      </c>
      <c r="O959" s="30" t="s">
        <v>3880</v>
      </c>
      <c r="P959" s="29" t="s">
        <v>3880</v>
      </c>
      <c r="Q959" s="29"/>
      <c r="R959" s="134" t="s">
        <v>3631</v>
      </c>
      <c r="S959" s="103" t="s">
        <v>3</v>
      </c>
      <c r="T959" s="403">
        <v>-10302.24</v>
      </c>
      <c r="U959" s="403">
        <v>3219.45</v>
      </c>
      <c r="V959" s="123" t="s">
        <v>2</v>
      </c>
      <c r="W959" s="336"/>
      <c r="X959" s="123"/>
      <c r="Y959" s="337"/>
      <c r="Z959" s="87"/>
      <c r="AA959" s="88" t="s">
        <v>3880</v>
      </c>
      <c r="AB959" s="88"/>
      <c r="AC959" s="88"/>
      <c r="AD959" s="90"/>
      <c r="AE959" s="90"/>
      <c r="AF959" s="136"/>
      <c r="AG959" s="338"/>
      <c r="AH959" s="338"/>
      <c r="AI959" s="339"/>
      <c r="AJ959" s="339"/>
      <c r="AK959" s="91"/>
      <c r="AL959" s="92"/>
      <c r="AM959" s="93"/>
      <c r="AN959" s="340"/>
      <c r="AO959" s="341"/>
      <c r="AP959" s="336"/>
      <c r="AQ959" s="342"/>
      <c r="AR959" s="343"/>
      <c r="AS959" s="342"/>
      <c r="AT959" s="94"/>
      <c r="AU959" s="341"/>
      <c r="AV959" s="136"/>
      <c r="AW959" s="339"/>
      <c r="AY959" s="30" t="s">
        <v>3880</v>
      </c>
      <c r="AZ959" s="31" t="e">
        <f t="shared" si="14"/>
        <v>#VALUE!</v>
      </c>
    </row>
    <row r="960" spans="1:52" ht="12.75" customHeight="1">
      <c r="A960">
        <v>957</v>
      </c>
      <c r="B960" s="29" t="s">
        <v>2</v>
      </c>
      <c r="C960" s="134" t="s">
        <v>5259</v>
      </c>
      <c r="D960" s="29" t="s">
        <v>3880</v>
      </c>
      <c r="E960" s="29" t="s">
        <v>3880</v>
      </c>
      <c r="F960" s="335"/>
      <c r="G960" s="335"/>
      <c r="H960" s="335"/>
      <c r="I960" s="335"/>
      <c r="J960" s="335"/>
      <c r="K960" s="335"/>
      <c r="L960" s="335"/>
      <c r="M960" s="82" t="s">
        <v>3880</v>
      </c>
      <c r="N960" s="57" t="s">
        <v>3880</v>
      </c>
      <c r="O960" s="30" t="s">
        <v>3880</v>
      </c>
      <c r="P960" s="29" t="s">
        <v>3880</v>
      </c>
      <c r="Q960" s="29"/>
      <c r="R960" s="134" t="s">
        <v>5259</v>
      </c>
      <c r="S960" s="103" t="s">
        <v>3</v>
      </c>
      <c r="T960" s="403">
        <v>-14650</v>
      </c>
      <c r="U960" s="403">
        <v>3000</v>
      </c>
      <c r="V960" s="123" t="s">
        <v>2</v>
      </c>
      <c r="W960" s="336"/>
      <c r="X960" s="123"/>
      <c r="Y960" s="337"/>
      <c r="Z960" s="87"/>
      <c r="AA960" s="88" t="s">
        <v>3880</v>
      </c>
      <c r="AB960" s="88"/>
      <c r="AC960" s="88"/>
      <c r="AD960" s="90"/>
      <c r="AE960" s="90"/>
      <c r="AF960" s="136"/>
      <c r="AG960" s="338"/>
      <c r="AH960" s="338"/>
      <c r="AI960" s="339"/>
      <c r="AJ960" s="339"/>
      <c r="AK960" s="91"/>
      <c r="AL960" s="92"/>
      <c r="AM960" s="93"/>
      <c r="AN960" s="340"/>
      <c r="AO960" s="341"/>
      <c r="AP960" s="336"/>
      <c r="AQ960" s="342"/>
      <c r="AR960" s="343"/>
      <c r="AS960" s="342"/>
      <c r="AT960" s="94"/>
      <c r="AU960" s="341"/>
      <c r="AV960" s="136"/>
      <c r="AW960" s="339"/>
      <c r="AY960" s="30" t="s">
        <v>3880</v>
      </c>
      <c r="AZ960" s="31" t="e">
        <f t="shared" si="14"/>
        <v>#VALUE!</v>
      </c>
    </row>
    <row r="961" spans="1:52" ht="12.75" customHeight="1">
      <c r="A961">
        <v>958</v>
      </c>
      <c r="B961" s="29" t="s">
        <v>2</v>
      </c>
      <c r="C961" s="134" t="s">
        <v>5260</v>
      </c>
      <c r="D961" s="29" t="s">
        <v>3880</v>
      </c>
      <c r="E961" s="29" t="s">
        <v>3880</v>
      </c>
      <c r="F961" s="335"/>
      <c r="G961" s="335"/>
      <c r="H961" s="335"/>
      <c r="I961" s="335"/>
      <c r="J961" s="335"/>
      <c r="K961" s="335"/>
      <c r="L961" s="335"/>
      <c r="M961" s="82" t="s">
        <v>3880</v>
      </c>
      <c r="N961" s="57" t="s">
        <v>3880</v>
      </c>
      <c r="O961" s="30" t="s">
        <v>3880</v>
      </c>
      <c r="P961" s="29" t="s">
        <v>3880</v>
      </c>
      <c r="Q961" s="29"/>
      <c r="R961" s="134" t="s">
        <v>5260</v>
      </c>
      <c r="S961" s="103" t="s">
        <v>3</v>
      </c>
      <c r="T961" s="403">
        <v>11160.76</v>
      </c>
      <c r="U961" s="403">
        <v>3714.75</v>
      </c>
      <c r="V961" s="123" t="s">
        <v>2</v>
      </c>
      <c r="W961" s="336"/>
      <c r="X961" s="123"/>
      <c r="Y961" s="337"/>
      <c r="Z961" s="87"/>
      <c r="AA961" s="88" t="s">
        <v>3880</v>
      </c>
      <c r="AB961" s="88"/>
      <c r="AC961" s="88"/>
      <c r="AD961" s="90"/>
      <c r="AE961" s="90"/>
      <c r="AF961" s="136"/>
      <c r="AG961" s="338"/>
      <c r="AH961" s="338"/>
      <c r="AI961" s="339"/>
      <c r="AJ961" s="339"/>
      <c r="AK961" s="91"/>
      <c r="AL961" s="92"/>
      <c r="AM961" s="93"/>
      <c r="AN961" s="340"/>
      <c r="AO961" s="341"/>
      <c r="AP961" s="336"/>
      <c r="AQ961" s="342"/>
      <c r="AR961" s="343"/>
      <c r="AS961" s="342"/>
      <c r="AT961" s="94"/>
      <c r="AU961" s="341"/>
      <c r="AV961" s="136"/>
      <c r="AW961" s="339"/>
      <c r="AY961" s="30" t="s">
        <v>3880</v>
      </c>
      <c r="AZ961" s="31" t="e">
        <f t="shared" si="14"/>
        <v>#VALUE!</v>
      </c>
    </row>
    <row r="962" spans="1:52" ht="12.75" customHeight="1">
      <c r="A962">
        <v>959</v>
      </c>
      <c r="B962" s="29" t="s">
        <v>2</v>
      </c>
      <c r="C962" s="134" t="s">
        <v>5261</v>
      </c>
      <c r="D962" s="29" t="s">
        <v>3880</v>
      </c>
      <c r="E962" s="29" t="s">
        <v>3880</v>
      </c>
      <c r="F962" s="335"/>
      <c r="G962" s="335"/>
      <c r="H962" s="335"/>
      <c r="I962" s="335"/>
      <c r="J962" s="335"/>
      <c r="K962" s="335"/>
      <c r="L962" s="335"/>
      <c r="M962" s="82" t="s">
        <v>3880</v>
      </c>
      <c r="N962" s="57" t="s">
        <v>3880</v>
      </c>
      <c r="O962" s="30" t="s">
        <v>3880</v>
      </c>
      <c r="P962" s="29" t="s">
        <v>3880</v>
      </c>
      <c r="Q962" s="29"/>
      <c r="R962" s="134" t="s">
        <v>5261</v>
      </c>
      <c r="S962" s="103" t="s">
        <v>3</v>
      </c>
      <c r="T962" s="403">
        <v>9443.7199999999993</v>
      </c>
      <c r="U962" s="403">
        <v>3714.75</v>
      </c>
      <c r="V962" s="123" t="s">
        <v>2</v>
      </c>
      <c r="W962" s="336"/>
      <c r="X962" s="123"/>
      <c r="Y962" s="337"/>
      <c r="Z962" s="87"/>
      <c r="AA962" s="88" t="s">
        <v>3880</v>
      </c>
      <c r="AB962" s="88"/>
      <c r="AC962" s="88"/>
      <c r="AD962" s="90"/>
      <c r="AE962" s="90"/>
      <c r="AF962" s="136"/>
      <c r="AG962" s="338"/>
      <c r="AH962" s="338"/>
      <c r="AI962" s="339"/>
      <c r="AJ962" s="339"/>
      <c r="AK962" s="91"/>
      <c r="AL962" s="92"/>
      <c r="AM962" s="93"/>
      <c r="AN962" s="340"/>
      <c r="AO962" s="341"/>
      <c r="AP962" s="336"/>
      <c r="AQ962" s="342"/>
      <c r="AR962" s="343"/>
      <c r="AS962" s="342"/>
      <c r="AT962" s="94"/>
      <c r="AU962" s="341"/>
      <c r="AV962" s="136"/>
      <c r="AW962" s="339"/>
      <c r="AY962" s="30" t="s">
        <v>3880</v>
      </c>
      <c r="AZ962" s="31" t="e">
        <f t="shared" si="14"/>
        <v>#VALUE!</v>
      </c>
    </row>
    <row r="963" spans="1:52" ht="12.75" customHeight="1">
      <c r="A963">
        <v>960</v>
      </c>
      <c r="B963" s="29" t="s">
        <v>2</v>
      </c>
      <c r="C963" s="134" t="s">
        <v>67</v>
      </c>
      <c r="D963" s="29" t="s">
        <v>3880</v>
      </c>
      <c r="E963" s="29" t="s">
        <v>3880</v>
      </c>
      <c r="F963" s="335"/>
      <c r="G963" s="335"/>
      <c r="H963" s="335"/>
      <c r="I963" s="335"/>
      <c r="J963" s="335"/>
      <c r="K963" s="335"/>
      <c r="L963" s="335"/>
      <c r="M963" s="82" t="s">
        <v>3880</v>
      </c>
      <c r="N963" s="57" t="s">
        <v>3880</v>
      </c>
      <c r="O963" s="30" t="s">
        <v>3880</v>
      </c>
      <c r="P963" s="29" t="s">
        <v>3880</v>
      </c>
      <c r="Q963" s="29"/>
      <c r="R963" s="134" t="s">
        <v>67</v>
      </c>
      <c r="S963" s="103" t="s">
        <v>3</v>
      </c>
      <c r="T963" s="403">
        <v>5200.6499999999996</v>
      </c>
      <c r="U963" s="403">
        <v>3752.85</v>
      </c>
      <c r="V963" s="123" t="s">
        <v>2</v>
      </c>
      <c r="W963" s="336"/>
      <c r="X963" s="123"/>
      <c r="Y963" s="337"/>
      <c r="Z963" s="87"/>
      <c r="AA963" s="88" t="s">
        <v>3880</v>
      </c>
      <c r="AB963" s="88"/>
      <c r="AC963" s="88"/>
      <c r="AD963" s="90"/>
      <c r="AE963" s="90"/>
      <c r="AF963" s="136"/>
      <c r="AG963" s="338"/>
      <c r="AH963" s="338"/>
      <c r="AI963" s="339"/>
      <c r="AJ963" s="339"/>
      <c r="AK963" s="91"/>
      <c r="AL963" s="92"/>
      <c r="AM963" s="93"/>
      <c r="AN963" s="340"/>
      <c r="AO963" s="341"/>
      <c r="AP963" s="336"/>
      <c r="AQ963" s="342"/>
      <c r="AR963" s="343"/>
      <c r="AS963" s="342"/>
      <c r="AT963" s="94"/>
      <c r="AU963" s="341"/>
      <c r="AV963" s="136"/>
      <c r="AW963" s="339"/>
      <c r="AY963" s="30" t="s">
        <v>3880</v>
      </c>
      <c r="AZ963" s="31" t="e">
        <f t="shared" si="14"/>
        <v>#VALUE!</v>
      </c>
    </row>
    <row r="964" spans="1:52" ht="12.75" customHeight="1">
      <c r="A964">
        <v>961</v>
      </c>
      <c r="B964" s="29" t="s">
        <v>2</v>
      </c>
      <c r="C964" s="134" t="s">
        <v>5262</v>
      </c>
      <c r="D964" s="29" t="s">
        <v>3880</v>
      </c>
      <c r="E964" s="29" t="s">
        <v>3880</v>
      </c>
      <c r="F964" s="335"/>
      <c r="G964" s="335"/>
      <c r="H964" s="335"/>
      <c r="I964" s="335"/>
      <c r="J964" s="335"/>
      <c r="K964" s="335"/>
      <c r="L964" s="335"/>
      <c r="M964" s="82" t="s">
        <v>3880</v>
      </c>
      <c r="N964" s="57" t="s">
        <v>3880</v>
      </c>
      <c r="O964" s="30" t="s">
        <v>3880</v>
      </c>
      <c r="P964" s="29" t="s">
        <v>3880</v>
      </c>
      <c r="Q964" s="29"/>
      <c r="R964" s="134" t="s">
        <v>5262</v>
      </c>
      <c r="S964" s="103" t="s">
        <v>3</v>
      </c>
      <c r="T964" s="403">
        <v>2800.35</v>
      </c>
      <c r="U964" s="403">
        <v>3752.85</v>
      </c>
      <c r="V964" s="123" t="s">
        <v>2</v>
      </c>
      <c r="W964" s="336"/>
      <c r="X964" s="123"/>
      <c r="Y964" s="337"/>
      <c r="Z964" s="87"/>
      <c r="AA964" s="88" t="s">
        <v>3880</v>
      </c>
      <c r="AB964" s="88"/>
      <c r="AC964" s="88"/>
      <c r="AD964" s="90"/>
      <c r="AE964" s="90"/>
      <c r="AF964" s="136"/>
      <c r="AG964" s="338"/>
      <c r="AH964" s="338"/>
      <c r="AI964" s="339"/>
      <c r="AJ964" s="339"/>
      <c r="AK964" s="91"/>
      <c r="AL964" s="92"/>
      <c r="AM964" s="93"/>
      <c r="AN964" s="340"/>
      <c r="AO964" s="341"/>
      <c r="AP964" s="336"/>
      <c r="AQ964" s="342"/>
      <c r="AR964" s="343"/>
      <c r="AS964" s="342"/>
      <c r="AT964" s="94"/>
      <c r="AU964" s="341"/>
      <c r="AV964" s="136"/>
      <c r="AW964" s="339"/>
      <c r="AY964" s="30" t="s">
        <v>3880</v>
      </c>
      <c r="AZ964" s="31" t="e">
        <f t="shared" ref="AZ964:AZ1027" si="15">-AY964+O964</f>
        <v>#VALUE!</v>
      </c>
    </row>
    <row r="965" spans="1:52" ht="12.75" customHeight="1">
      <c r="A965">
        <v>962</v>
      </c>
      <c r="B965" s="29" t="s">
        <v>2</v>
      </c>
      <c r="C965" s="134" t="s">
        <v>5263</v>
      </c>
      <c r="D965" s="29" t="s">
        <v>3880</v>
      </c>
      <c r="E965" s="29" t="s">
        <v>3880</v>
      </c>
      <c r="F965" s="335"/>
      <c r="G965" s="335"/>
      <c r="H965" s="335"/>
      <c r="I965" s="335"/>
      <c r="J965" s="335"/>
      <c r="K965" s="335"/>
      <c r="L965" s="335"/>
      <c r="M965" s="82" t="s">
        <v>3880</v>
      </c>
      <c r="N965" s="57" t="s">
        <v>3880</v>
      </c>
      <c r="O965" s="30" t="s">
        <v>3880</v>
      </c>
      <c r="P965" s="29" t="s">
        <v>3880</v>
      </c>
      <c r="Q965" s="29"/>
      <c r="R965" s="134" t="s">
        <v>5263</v>
      </c>
      <c r="S965" s="103" t="s">
        <v>3</v>
      </c>
      <c r="T965" s="403">
        <v>2000.25</v>
      </c>
      <c r="U965" s="403">
        <v>3752.85</v>
      </c>
      <c r="V965" s="123" t="s">
        <v>2</v>
      </c>
      <c r="W965" s="336"/>
      <c r="X965" s="123"/>
      <c r="Y965" s="337"/>
      <c r="Z965" s="87"/>
      <c r="AA965" s="88" t="s">
        <v>3880</v>
      </c>
      <c r="AB965" s="88"/>
      <c r="AC965" s="88"/>
      <c r="AD965" s="90"/>
      <c r="AE965" s="90"/>
      <c r="AF965" s="136"/>
      <c r="AG965" s="338"/>
      <c r="AH965" s="338"/>
      <c r="AI965" s="339"/>
      <c r="AJ965" s="339"/>
      <c r="AK965" s="91"/>
      <c r="AL965" s="92"/>
      <c r="AM965" s="93"/>
      <c r="AN965" s="340"/>
      <c r="AO965" s="341"/>
      <c r="AP965" s="336"/>
      <c r="AQ965" s="342"/>
      <c r="AR965" s="343"/>
      <c r="AS965" s="342"/>
      <c r="AT965" s="94"/>
      <c r="AU965" s="341"/>
      <c r="AV965" s="136"/>
      <c r="AW965" s="339"/>
      <c r="AY965" s="30" t="s">
        <v>3880</v>
      </c>
      <c r="AZ965" s="31" t="e">
        <f t="shared" si="15"/>
        <v>#VALUE!</v>
      </c>
    </row>
    <row r="966" spans="1:52" ht="12.75" customHeight="1">
      <c r="A966">
        <v>963</v>
      </c>
      <c r="B966" s="29" t="s">
        <v>2</v>
      </c>
      <c r="C966" s="134" t="s">
        <v>5264</v>
      </c>
      <c r="D966" s="29" t="s">
        <v>3880</v>
      </c>
      <c r="E966" s="29" t="s">
        <v>3880</v>
      </c>
      <c r="F966" s="335"/>
      <c r="G966" s="335"/>
      <c r="H966" s="335"/>
      <c r="I966" s="335"/>
      <c r="J966" s="335"/>
      <c r="K966" s="335"/>
      <c r="L966" s="335"/>
      <c r="M966" s="82" t="s">
        <v>3880</v>
      </c>
      <c r="N966" s="57" t="s">
        <v>3880</v>
      </c>
      <c r="O966" s="30" t="s">
        <v>3880</v>
      </c>
      <c r="P966" s="29" t="s">
        <v>3880</v>
      </c>
      <c r="Q966" s="29"/>
      <c r="R966" s="134" t="s">
        <v>5264</v>
      </c>
      <c r="S966" s="103" t="s">
        <v>3</v>
      </c>
      <c r="T966" s="403">
        <v>1200.1500000000001</v>
      </c>
      <c r="U966" s="403">
        <v>3752.85</v>
      </c>
      <c r="V966" s="123" t="s">
        <v>2</v>
      </c>
      <c r="W966" s="336"/>
      <c r="X966" s="123"/>
      <c r="Y966" s="337"/>
      <c r="Z966" s="87"/>
      <c r="AA966" s="88" t="s">
        <v>3880</v>
      </c>
      <c r="AB966" s="88"/>
      <c r="AC966" s="88"/>
      <c r="AD966" s="90"/>
      <c r="AE966" s="90"/>
      <c r="AF966" s="136"/>
      <c r="AG966" s="338"/>
      <c r="AH966" s="338"/>
      <c r="AI966" s="339"/>
      <c r="AJ966" s="339"/>
      <c r="AK966" s="91"/>
      <c r="AL966" s="92"/>
      <c r="AM966" s="93"/>
      <c r="AN966" s="340"/>
      <c r="AO966" s="341"/>
      <c r="AP966" s="336"/>
      <c r="AQ966" s="342"/>
      <c r="AR966" s="343"/>
      <c r="AS966" s="342"/>
      <c r="AT966" s="94"/>
      <c r="AU966" s="341"/>
      <c r="AV966" s="136"/>
      <c r="AW966" s="339"/>
      <c r="AY966" s="30" t="s">
        <v>3880</v>
      </c>
      <c r="AZ966" s="31" t="e">
        <f t="shared" si="15"/>
        <v>#VALUE!</v>
      </c>
    </row>
    <row r="967" spans="1:52" ht="12.75" customHeight="1">
      <c r="A967">
        <v>964</v>
      </c>
      <c r="B967" s="29" t="s">
        <v>2</v>
      </c>
      <c r="C967" s="134" t="s">
        <v>5265</v>
      </c>
      <c r="D967" s="29" t="s">
        <v>3880</v>
      </c>
      <c r="E967" s="29" t="s">
        <v>3880</v>
      </c>
      <c r="F967" s="335"/>
      <c r="G967" s="335"/>
      <c r="H967" s="335"/>
      <c r="I967" s="335"/>
      <c r="J967" s="335"/>
      <c r="K967" s="335"/>
      <c r="L967" s="335"/>
      <c r="M967" s="82" t="s">
        <v>3880</v>
      </c>
      <c r="N967" s="57" t="s">
        <v>3880</v>
      </c>
      <c r="O967" s="30" t="s">
        <v>3880</v>
      </c>
      <c r="P967" s="29" t="s">
        <v>3880</v>
      </c>
      <c r="Q967" s="29"/>
      <c r="R967" s="134" t="s">
        <v>5265</v>
      </c>
      <c r="S967" s="104" t="s">
        <v>3</v>
      </c>
      <c r="T967" s="403">
        <v>400.05</v>
      </c>
      <c r="U967" s="403">
        <v>3752.85</v>
      </c>
      <c r="V967" s="123" t="s">
        <v>2</v>
      </c>
      <c r="W967" s="336"/>
      <c r="X967" s="123"/>
      <c r="Y967" s="337"/>
      <c r="Z967" s="87"/>
      <c r="AA967" s="88" t="s">
        <v>3880</v>
      </c>
      <c r="AB967" s="88"/>
      <c r="AC967" s="88"/>
      <c r="AD967" s="90"/>
      <c r="AE967" s="90"/>
      <c r="AF967" s="136"/>
      <c r="AG967" s="338"/>
      <c r="AH967" s="338"/>
      <c r="AI967" s="339"/>
      <c r="AJ967" s="339"/>
      <c r="AK967" s="91"/>
      <c r="AL967" s="92"/>
      <c r="AM967" s="93"/>
      <c r="AN967" s="340"/>
      <c r="AO967" s="341"/>
      <c r="AP967" s="336"/>
      <c r="AQ967" s="342"/>
      <c r="AR967" s="343"/>
      <c r="AS967" s="342"/>
      <c r="AT967" s="94"/>
      <c r="AU967" s="341"/>
      <c r="AV967" s="136"/>
      <c r="AW967" s="339"/>
      <c r="AY967" s="30" t="s">
        <v>3880</v>
      </c>
      <c r="AZ967" s="31" t="e">
        <f t="shared" si="15"/>
        <v>#VALUE!</v>
      </c>
    </row>
    <row r="968" spans="1:52" ht="12.75" customHeight="1">
      <c r="A968">
        <v>965</v>
      </c>
      <c r="B968" s="29" t="s">
        <v>2</v>
      </c>
      <c r="C968" s="134" t="s">
        <v>5266</v>
      </c>
      <c r="D968" s="29" t="s">
        <v>3880</v>
      </c>
      <c r="E968" s="29" t="s">
        <v>3880</v>
      </c>
      <c r="F968" s="335"/>
      <c r="G968" s="335"/>
      <c r="H968" s="335"/>
      <c r="I968" s="335"/>
      <c r="J968" s="335"/>
      <c r="K968" s="335"/>
      <c r="L968" s="335"/>
      <c r="M968" s="82" t="s">
        <v>3880</v>
      </c>
      <c r="N968" s="57" t="s">
        <v>3880</v>
      </c>
      <c r="O968" s="30" t="s">
        <v>3880</v>
      </c>
      <c r="P968" s="29" t="s">
        <v>3880</v>
      </c>
      <c r="Q968" s="29"/>
      <c r="R968" s="134" t="s">
        <v>5266</v>
      </c>
      <c r="S968" s="104" t="s">
        <v>3</v>
      </c>
      <c r="T968" s="403">
        <v>-400.05</v>
      </c>
      <c r="U968" s="403">
        <v>3752.85</v>
      </c>
      <c r="V968" s="123" t="s">
        <v>2</v>
      </c>
      <c r="W968" s="336"/>
      <c r="X968" s="123"/>
      <c r="Y968" s="337"/>
      <c r="Z968" s="87"/>
      <c r="AA968" s="88" t="s">
        <v>3880</v>
      </c>
      <c r="AB968" s="88"/>
      <c r="AC968" s="88"/>
      <c r="AD968" s="90"/>
      <c r="AE968" s="90"/>
      <c r="AF968" s="136"/>
      <c r="AG968" s="338"/>
      <c r="AH968" s="338"/>
      <c r="AI968" s="339"/>
      <c r="AJ968" s="339"/>
      <c r="AK968" s="91"/>
      <c r="AL968" s="92"/>
      <c r="AM968" s="93"/>
      <c r="AN968" s="340"/>
      <c r="AO968" s="341"/>
      <c r="AP968" s="336"/>
      <c r="AQ968" s="342"/>
      <c r="AR968" s="343"/>
      <c r="AS968" s="342"/>
      <c r="AT968" s="94"/>
      <c r="AU968" s="341"/>
      <c r="AV968" s="136"/>
      <c r="AW968" s="339"/>
      <c r="AY968" s="30" t="s">
        <v>3880</v>
      </c>
      <c r="AZ968" s="31" t="e">
        <f t="shared" si="15"/>
        <v>#VALUE!</v>
      </c>
    </row>
    <row r="969" spans="1:52" ht="12.75" customHeight="1">
      <c r="A969">
        <v>966</v>
      </c>
      <c r="B969" s="29" t="s">
        <v>2</v>
      </c>
      <c r="C969" s="134" t="s">
        <v>5267</v>
      </c>
      <c r="D969" s="29" t="s">
        <v>3880</v>
      </c>
      <c r="E969" s="29" t="s">
        <v>3880</v>
      </c>
      <c r="F969" s="335"/>
      <c r="G969" s="335"/>
      <c r="H969" s="335"/>
      <c r="I969" s="335"/>
      <c r="J969" s="335"/>
      <c r="K969" s="335"/>
      <c r="L969" s="335"/>
      <c r="M969" s="82" t="s">
        <v>3880</v>
      </c>
      <c r="N969" s="57" t="s">
        <v>3880</v>
      </c>
      <c r="O969" s="30" t="s">
        <v>3880</v>
      </c>
      <c r="P969" s="29" t="s">
        <v>3880</v>
      </c>
      <c r="Q969" s="29"/>
      <c r="R969" s="134" t="s">
        <v>5267</v>
      </c>
      <c r="S969" s="104" t="s">
        <v>3</v>
      </c>
      <c r="T969" s="403">
        <v>-1200.1500000000001</v>
      </c>
      <c r="U969" s="403">
        <v>3752.85</v>
      </c>
      <c r="V969" s="123" t="s">
        <v>2</v>
      </c>
      <c r="W969" s="336"/>
      <c r="X969" s="123"/>
      <c r="Y969" s="337"/>
      <c r="Z969" s="87"/>
      <c r="AA969" s="88" t="s">
        <v>3880</v>
      </c>
      <c r="AB969" s="88"/>
      <c r="AC969" s="88"/>
      <c r="AD969" s="90"/>
      <c r="AE969" s="90"/>
      <c r="AF969" s="136"/>
      <c r="AG969" s="338"/>
      <c r="AH969" s="338"/>
      <c r="AI969" s="339"/>
      <c r="AJ969" s="339"/>
      <c r="AK969" s="91"/>
      <c r="AL969" s="92"/>
      <c r="AM969" s="93"/>
      <c r="AN969" s="340"/>
      <c r="AO969" s="341"/>
      <c r="AP969" s="336"/>
      <c r="AQ969" s="342"/>
      <c r="AR969" s="343"/>
      <c r="AS969" s="342"/>
      <c r="AT969" s="94"/>
      <c r="AU969" s="341"/>
      <c r="AV969" s="136"/>
      <c r="AW969" s="339"/>
      <c r="AY969" s="30" t="s">
        <v>3880</v>
      </c>
      <c r="AZ969" s="31" t="e">
        <f t="shared" si="15"/>
        <v>#VALUE!</v>
      </c>
    </row>
    <row r="970" spans="1:52" ht="12.75" customHeight="1">
      <c r="A970">
        <v>967</v>
      </c>
      <c r="B970" s="29" t="s">
        <v>2</v>
      </c>
      <c r="C970" s="134" t="s">
        <v>5268</v>
      </c>
      <c r="D970" s="29" t="s">
        <v>3880</v>
      </c>
      <c r="E970" s="29" t="s">
        <v>3880</v>
      </c>
      <c r="F970" s="335"/>
      <c r="G970" s="335"/>
      <c r="H970" s="335"/>
      <c r="I970" s="335"/>
      <c r="J970" s="335"/>
      <c r="K970" s="335"/>
      <c r="L970" s="335"/>
      <c r="M970" s="82" t="s">
        <v>3880</v>
      </c>
      <c r="N970" s="57" t="s">
        <v>3880</v>
      </c>
      <c r="O970" s="30" t="s">
        <v>3880</v>
      </c>
      <c r="P970" s="29" t="s">
        <v>3880</v>
      </c>
      <c r="Q970" s="29"/>
      <c r="R970" s="134" t="s">
        <v>5268</v>
      </c>
      <c r="S970" s="104" t="s">
        <v>3</v>
      </c>
      <c r="T970" s="403">
        <v>-2000.25</v>
      </c>
      <c r="U970" s="403">
        <v>3752.85</v>
      </c>
      <c r="V970" s="123" t="s">
        <v>2</v>
      </c>
      <c r="W970" s="336"/>
      <c r="X970" s="123"/>
      <c r="Y970" s="337"/>
      <c r="Z970" s="87"/>
      <c r="AA970" s="88" t="s">
        <v>3880</v>
      </c>
      <c r="AB970" s="88"/>
      <c r="AC970" s="88"/>
      <c r="AD970" s="90"/>
      <c r="AE970" s="90"/>
      <c r="AF970" s="136"/>
      <c r="AG970" s="338"/>
      <c r="AH970" s="338"/>
      <c r="AI970" s="339"/>
      <c r="AJ970" s="339"/>
      <c r="AK970" s="91"/>
      <c r="AL970" s="92"/>
      <c r="AM970" s="93"/>
      <c r="AN970" s="340"/>
      <c r="AO970" s="341"/>
      <c r="AP970" s="336"/>
      <c r="AQ970" s="342"/>
      <c r="AR970" s="343"/>
      <c r="AS970" s="342"/>
      <c r="AT970" s="94">
        <v>6000</v>
      </c>
      <c r="AU970" s="341"/>
      <c r="AV970" s="136"/>
      <c r="AW970" s="339"/>
      <c r="AY970" s="30" t="s">
        <v>3880</v>
      </c>
      <c r="AZ970" s="31" t="e">
        <f t="shared" si="15"/>
        <v>#VALUE!</v>
      </c>
    </row>
    <row r="971" spans="1:52" ht="12.75" customHeight="1">
      <c r="A971">
        <v>968</v>
      </c>
      <c r="B971" s="29" t="s">
        <v>2</v>
      </c>
      <c r="C971" s="134" t="s">
        <v>5269</v>
      </c>
      <c r="D971" s="29" t="s">
        <v>3880</v>
      </c>
      <c r="E971" s="29" t="s">
        <v>3880</v>
      </c>
      <c r="F971" s="335"/>
      <c r="G971" s="335"/>
      <c r="H971" s="335"/>
      <c r="I971" s="335"/>
      <c r="J971" s="335"/>
      <c r="K971" s="335"/>
      <c r="L971" s="335"/>
      <c r="M971" s="82" t="s">
        <v>3880</v>
      </c>
      <c r="N971" s="57" t="s">
        <v>3880</v>
      </c>
      <c r="O971" s="30" t="s">
        <v>3880</v>
      </c>
      <c r="P971" s="29" t="s">
        <v>3880</v>
      </c>
      <c r="Q971" s="29"/>
      <c r="R971" s="134" t="s">
        <v>5269</v>
      </c>
      <c r="S971" s="103" t="s">
        <v>3</v>
      </c>
      <c r="T971" s="403">
        <v>-4400.55</v>
      </c>
      <c r="U971" s="403">
        <v>3752.85</v>
      </c>
      <c r="V971" s="123" t="s">
        <v>2</v>
      </c>
      <c r="W971" s="336"/>
      <c r="X971" s="123"/>
      <c r="Y971" s="337"/>
      <c r="Z971" s="87"/>
      <c r="AA971" s="88" t="s">
        <v>3880</v>
      </c>
      <c r="AB971" s="88"/>
      <c r="AC971" s="88"/>
      <c r="AD971" s="90"/>
      <c r="AE971" s="90"/>
      <c r="AF971" s="136"/>
      <c r="AG971" s="338"/>
      <c r="AH971" s="338"/>
      <c r="AI971" s="339"/>
      <c r="AJ971" s="339"/>
      <c r="AK971" s="91"/>
      <c r="AL971" s="92"/>
      <c r="AM971" s="93"/>
      <c r="AN971" s="340"/>
      <c r="AO971" s="341"/>
      <c r="AP971" s="336"/>
      <c r="AQ971" s="342"/>
      <c r="AR971" s="343"/>
      <c r="AS971" s="342"/>
      <c r="AT971" s="94"/>
      <c r="AU971" s="341"/>
      <c r="AV971" s="136"/>
      <c r="AW971" s="339"/>
      <c r="AY971" s="30" t="s">
        <v>3880</v>
      </c>
      <c r="AZ971" s="31" t="e">
        <f t="shared" si="15"/>
        <v>#VALUE!</v>
      </c>
    </row>
    <row r="972" spans="1:52" ht="12.75" customHeight="1">
      <c r="A972">
        <v>969</v>
      </c>
      <c r="B972" s="29" t="s">
        <v>2</v>
      </c>
      <c r="C972" s="134" t="s">
        <v>5270</v>
      </c>
      <c r="D972" s="29" t="s">
        <v>3880</v>
      </c>
      <c r="E972" s="29" t="s">
        <v>3880</v>
      </c>
      <c r="F972" s="335"/>
      <c r="G972" s="335"/>
      <c r="H972" s="335"/>
      <c r="I972" s="335"/>
      <c r="J972" s="335"/>
      <c r="K972" s="335"/>
      <c r="L972" s="335"/>
      <c r="M972" s="82" t="s">
        <v>3880</v>
      </c>
      <c r="N972" s="57" t="s">
        <v>3880</v>
      </c>
      <c r="O972" s="30" t="s">
        <v>3880</v>
      </c>
      <c r="P972" s="29" t="s">
        <v>3880</v>
      </c>
      <c r="Q972" s="29"/>
      <c r="R972" s="134" t="s">
        <v>5270</v>
      </c>
      <c r="S972" s="103" t="s">
        <v>3</v>
      </c>
      <c r="T972" s="403">
        <v>-6009.64</v>
      </c>
      <c r="U972" s="403">
        <v>3714.75</v>
      </c>
      <c r="V972" s="123" t="s">
        <v>2</v>
      </c>
      <c r="W972" s="336"/>
      <c r="X972" s="123"/>
      <c r="Y972" s="337"/>
      <c r="Z972" s="87"/>
      <c r="AA972" s="88" t="s">
        <v>3880</v>
      </c>
      <c r="AB972" s="88"/>
      <c r="AC972" s="88"/>
      <c r="AD972" s="90"/>
      <c r="AE972" s="90"/>
      <c r="AF972" s="136"/>
      <c r="AG972" s="338"/>
      <c r="AH972" s="338"/>
      <c r="AI972" s="339"/>
      <c r="AJ972" s="339"/>
      <c r="AK972" s="91"/>
      <c r="AL972" s="92"/>
      <c r="AM972" s="93"/>
      <c r="AN972" s="340"/>
      <c r="AO972" s="341"/>
      <c r="AP972" s="336"/>
      <c r="AQ972" s="342"/>
      <c r="AR972" s="343"/>
      <c r="AS972" s="342"/>
      <c r="AT972" s="94"/>
      <c r="AU972" s="341"/>
      <c r="AV972" s="136"/>
      <c r="AW972" s="339"/>
      <c r="AY972" s="30" t="s">
        <v>3880</v>
      </c>
      <c r="AZ972" s="31" t="e">
        <f t="shared" si="15"/>
        <v>#VALUE!</v>
      </c>
    </row>
    <row r="973" spans="1:52" ht="12.75" customHeight="1">
      <c r="A973">
        <v>970</v>
      </c>
      <c r="B973" s="29" t="s">
        <v>2</v>
      </c>
      <c r="C973" s="134" t="s">
        <v>5271</v>
      </c>
      <c r="D973" s="29" t="s">
        <v>3880</v>
      </c>
      <c r="E973" s="29" t="s">
        <v>3880</v>
      </c>
      <c r="F973" s="335"/>
      <c r="G973" s="335"/>
      <c r="H973" s="335"/>
      <c r="I973" s="335"/>
      <c r="J973" s="335"/>
      <c r="K973" s="335"/>
      <c r="L973" s="335"/>
      <c r="M973" s="82" t="s">
        <v>3880</v>
      </c>
      <c r="N973" s="57" t="s">
        <v>3880</v>
      </c>
      <c r="O973" s="30" t="s">
        <v>3880</v>
      </c>
      <c r="P973" s="29" t="s">
        <v>3880</v>
      </c>
      <c r="Q973" s="29"/>
      <c r="R973" s="134" t="s">
        <v>5271</v>
      </c>
      <c r="S973" s="103" t="s">
        <v>3</v>
      </c>
      <c r="T973" s="403">
        <v>-9443.7199999999993</v>
      </c>
      <c r="U973" s="403">
        <v>3714.75</v>
      </c>
      <c r="V973" s="123" t="s">
        <v>2</v>
      </c>
      <c r="W973" s="336"/>
      <c r="X973" s="123"/>
      <c r="Y973" s="337"/>
      <c r="Z973" s="87"/>
      <c r="AA973" s="88" t="s">
        <v>3880</v>
      </c>
      <c r="AB973" s="88"/>
      <c r="AC973" s="88"/>
      <c r="AD973" s="90"/>
      <c r="AE973" s="90"/>
      <c r="AF973" s="136"/>
      <c r="AG973" s="338"/>
      <c r="AH973" s="338"/>
      <c r="AI973" s="339"/>
      <c r="AJ973" s="339"/>
      <c r="AK973" s="91"/>
      <c r="AL973" s="92"/>
      <c r="AM973" s="93"/>
      <c r="AN973" s="340"/>
      <c r="AO973" s="341"/>
      <c r="AP973" s="336"/>
      <c r="AQ973" s="342"/>
      <c r="AR973" s="343"/>
      <c r="AS973" s="342"/>
      <c r="AT973" s="94"/>
      <c r="AU973" s="341"/>
      <c r="AV973" s="136"/>
      <c r="AW973" s="339"/>
      <c r="AY973" s="30" t="s">
        <v>3880</v>
      </c>
      <c r="AZ973" s="31" t="e">
        <f t="shared" si="15"/>
        <v>#VALUE!</v>
      </c>
    </row>
    <row r="974" spans="1:52" ht="12.75" customHeight="1">
      <c r="A974">
        <v>971</v>
      </c>
      <c r="B974" s="29" t="s">
        <v>2</v>
      </c>
      <c r="C974" s="134" t="s">
        <v>5272</v>
      </c>
      <c r="D974" s="29" t="s">
        <v>3880</v>
      </c>
      <c r="E974" s="29" t="s">
        <v>3880</v>
      </c>
      <c r="F974" s="335"/>
      <c r="G974" s="335"/>
      <c r="H974" s="335"/>
      <c r="I974" s="335"/>
      <c r="J974" s="335"/>
      <c r="K974" s="335"/>
      <c r="L974" s="335"/>
      <c r="M974" s="82" t="s">
        <v>3880</v>
      </c>
      <c r="N974" s="57" t="s">
        <v>3880</v>
      </c>
      <c r="O974" s="30" t="s">
        <v>3880</v>
      </c>
      <c r="P974" s="29" t="s">
        <v>3880</v>
      </c>
      <c r="Q974" s="29"/>
      <c r="R974" s="134" t="s">
        <v>5272</v>
      </c>
      <c r="S974" s="103" t="s">
        <v>3</v>
      </c>
      <c r="T974" s="403">
        <v>-11160.76</v>
      </c>
      <c r="U974" s="403">
        <v>3714.75</v>
      </c>
      <c r="V974" s="123" t="s">
        <v>2</v>
      </c>
      <c r="W974" s="336"/>
      <c r="X974" s="123"/>
      <c r="Y974" s="337"/>
      <c r="Z974" s="87"/>
      <c r="AA974" s="88" t="s">
        <v>3880</v>
      </c>
      <c r="AB974" s="88"/>
      <c r="AC974" s="88"/>
      <c r="AD974" s="90"/>
      <c r="AE974" s="90"/>
      <c r="AF974" s="136"/>
      <c r="AG974" s="338"/>
      <c r="AH974" s="338"/>
      <c r="AI974" s="339"/>
      <c r="AJ974" s="339"/>
      <c r="AK974" s="91"/>
      <c r="AL974" s="92"/>
      <c r="AM974" s="93"/>
      <c r="AN974" s="340"/>
      <c r="AO974" s="341"/>
      <c r="AP974" s="336"/>
      <c r="AQ974" s="342"/>
      <c r="AR974" s="343"/>
      <c r="AS974" s="342"/>
      <c r="AT974" s="94"/>
      <c r="AU974" s="341"/>
      <c r="AV974" s="136"/>
      <c r="AW974" s="339"/>
      <c r="AY974" s="30" t="s">
        <v>3880</v>
      </c>
      <c r="AZ974" s="31" t="e">
        <f t="shared" si="15"/>
        <v>#VALUE!</v>
      </c>
    </row>
    <row r="975" spans="1:52" ht="12.75" customHeight="1">
      <c r="A975">
        <v>972</v>
      </c>
      <c r="B975" s="29" t="s">
        <v>2</v>
      </c>
      <c r="C975" s="134" t="s">
        <v>5273</v>
      </c>
      <c r="D975" s="29" t="s">
        <v>3880</v>
      </c>
      <c r="E975" s="29" t="s">
        <v>3880</v>
      </c>
      <c r="F975" s="335"/>
      <c r="G975" s="335"/>
      <c r="H975" s="335"/>
      <c r="I975" s="335"/>
      <c r="J975" s="335"/>
      <c r="K975" s="335"/>
      <c r="L975" s="335"/>
      <c r="M975" s="82" t="s">
        <v>3880</v>
      </c>
      <c r="N975" s="57" t="s">
        <v>3880</v>
      </c>
      <c r="O975" s="30" t="s">
        <v>3880</v>
      </c>
      <c r="P975" s="29" t="s">
        <v>3880</v>
      </c>
      <c r="Q975" s="29"/>
      <c r="R975" s="134" t="s">
        <v>5273</v>
      </c>
      <c r="S975" s="103" t="s">
        <v>3</v>
      </c>
      <c r="T975" s="403">
        <v>12877.8</v>
      </c>
      <c r="U975" s="403">
        <v>3714.75</v>
      </c>
      <c r="V975" s="123" t="s">
        <v>2</v>
      </c>
      <c r="W975" s="336"/>
      <c r="X975" s="123"/>
      <c r="Y975" s="337"/>
      <c r="Z975" s="87"/>
      <c r="AA975" s="88" t="s">
        <v>3880</v>
      </c>
      <c r="AB975" s="88"/>
      <c r="AC975" s="88"/>
      <c r="AD975" s="90"/>
      <c r="AE975" s="90"/>
      <c r="AF975" s="136"/>
      <c r="AG975" s="338"/>
      <c r="AH975" s="338"/>
      <c r="AI975" s="339"/>
      <c r="AJ975" s="339"/>
      <c r="AK975" s="91"/>
      <c r="AL975" s="92"/>
      <c r="AM975" s="93"/>
      <c r="AN975" s="340"/>
      <c r="AO975" s="341"/>
      <c r="AP975" s="336"/>
      <c r="AQ975" s="342"/>
      <c r="AR975" s="343"/>
      <c r="AS975" s="342"/>
      <c r="AT975" s="94"/>
      <c r="AU975" s="341"/>
      <c r="AV975" s="136"/>
      <c r="AW975" s="339"/>
      <c r="AY975" s="30" t="s">
        <v>3880</v>
      </c>
      <c r="AZ975" s="31" t="e">
        <f t="shared" si="15"/>
        <v>#VALUE!</v>
      </c>
    </row>
    <row r="976" spans="1:52" ht="12.75" customHeight="1">
      <c r="A976">
        <v>973</v>
      </c>
      <c r="B976" s="29" t="s">
        <v>2</v>
      </c>
      <c r="C976" s="134" t="s">
        <v>5274</v>
      </c>
      <c r="D976" s="29" t="s">
        <v>3880</v>
      </c>
      <c r="E976" s="29" t="s">
        <v>3880</v>
      </c>
      <c r="F976" s="335"/>
      <c r="G976" s="335"/>
      <c r="H976" s="335"/>
      <c r="I976" s="335"/>
      <c r="J976" s="335"/>
      <c r="K976" s="335"/>
      <c r="L976" s="335"/>
      <c r="M976" s="82" t="s">
        <v>3880</v>
      </c>
      <c r="N976" s="57" t="s">
        <v>3880</v>
      </c>
      <c r="O976" s="30" t="s">
        <v>3880</v>
      </c>
      <c r="P976" s="29" t="s">
        <v>3880</v>
      </c>
      <c r="Q976" s="29"/>
      <c r="R976" s="134" t="s">
        <v>5274</v>
      </c>
      <c r="S976" s="103" t="s">
        <v>3</v>
      </c>
      <c r="T976" s="403">
        <v>6868.16</v>
      </c>
      <c r="U976" s="403">
        <v>4210.05</v>
      </c>
      <c r="V976" s="123" t="s">
        <v>2</v>
      </c>
      <c r="W976" s="336"/>
      <c r="X976" s="123"/>
      <c r="Y976" s="337"/>
      <c r="Z976" s="87"/>
      <c r="AA976" s="88" t="s">
        <v>3880</v>
      </c>
      <c r="AB976" s="88"/>
      <c r="AC976" s="88"/>
      <c r="AD976" s="90"/>
      <c r="AE976" s="90"/>
      <c r="AF976" s="136"/>
      <c r="AG976" s="338"/>
      <c r="AH976" s="338"/>
      <c r="AI976" s="339"/>
      <c r="AJ976" s="339"/>
      <c r="AK976" s="91"/>
      <c r="AL976" s="92"/>
      <c r="AM976" s="93"/>
      <c r="AN976" s="340"/>
      <c r="AO976" s="341"/>
      <c r="AP976" s="336"/>
      <c r="AQ976" s="342"/>
      <c r="AR976" s="343"/>
      <c r="AS976" s="342"/>
      <c r="AT976" s="94"/>
      <c r="AU976" s="341"/>
      <c r="AV976" s="136"/>
      <c r="AW976" s="339"/>
      <c r="AY976" s="30" t="s">
        <v>3880</v>
      </c>
      <c r="AZ976" s="31" t="e">
        <f t="shared" si="15"/>
        <v>#VALUE!</v>
      </c>
    </row>
    <row r="977" spans="1:52" ht="12.75" customHeight="1">
      <c r="A977">
        <v>974</v>
      </c>
      <c r="B977" s="29" t="s">
        <v>2</v>
      </c>
      <c r="C977" s="134" t="s">
        <v>38</v>
      </c>
      <c r="D977" s="29" t="s">
        <v>3880</v>
      </c>
      <c r="E977" s="29" t="s">
        <v>3880</v>
      </c>
      <c r="F977" s="335"/>
      <c r="G977" s="335"/>
      <c r="H977" s="335"/>
      <c r="I977" s="335"/>
      <c r="J977" s="335"/>
      <c r="K977" s="335"/>
      <c r="L977" s="335"/>
      <c r="M977" s="82" t="s">
        <v>3880</v>
      </c>
      <c r="N977" s="57" t="s">
        <v>3880</v>
      </c>
      <c r="O977" s="30" t="s">
        <v>3880</v>
      </c>
      <c r="P977" s="29" t="s">
        <v>3880</v>
      </c>
      <c r="Q977" s="29"/>
      <c r="R977" s="134" t="s">
        <v>38</v>
      </c>
      <c r="S977" s="103" t="s">
        <v>3</v>
      </c>
      <c r="T977" s="403">
        <v>14650</v>
      </c>
      <c r="U977" s="403">
        <v>4000</v>
      </c>
      <c r="V977" s="123" t="s">
        <v>2</v>
      </c>
      <c r="W977" s="336"/>
      <c r="X977" s="123"/>
      <c r="Y977" s="337"/>
      <c r="Z977" s="87"/>
      <c r="AA977" s="88" t="s">
        <v>3880</v>
      </c>
      <c r="AB977" s="88"/>
      <c r="AC977" s="88"/>
      <c r="AD977" s="90"/>
      <c r="AE977" s="90"/>
      <c r="AF977" s="136"/>
      <c r="AG977" s="338"/>
      <c r="AH977" s="338"/>
      <c r="AI977" s="339"/>
      <c r="AJ977" s="339"/>
      <c r="AK977" s="91"/>
      <c r="AL977" s="92"/>
      <c r="AM977" s="93"/>
      <c r="AN977" s="340"/>
      <c r="AO977" s="341"/>
      <c r="AP977" s="336"/>
      <c r="AQ977" s="342"/>
      <c r="AR977" s="343"/>
      <c r="AS977" s="342"/>
      <c r="AT977" s="94"/>
      <c r="AU977" s="341"/>
      <c r="AV977" s="136"/>
      <c r="AW977" s="339"/>
      <c r="AY977" s="30" t="s">
        <v>3880</v>
      </c>
      <c r="AZ977" s="31" t="e">
        <f t="shared" si="15"/>
        <v>#VALUE!</v>
      </c>
    </row>
    <row r="978" spans="1:52" ht="12.75" customHeight="1">
      <c r="A978">
        <v>975</v>
      </c>
      <c r="B978" s="29" t="s">
        <v>2</v>
      </c>
      <c r="C978" s="134" t="s">
        <v>5275</v>
      </c>
      <c r="D978" s="29" t="s">
        <v>3880</v>
      </c>
      <c r="E978" s="29" t="s">
        <v>3880</v>
      </c>
      <c r="F978" s="335"/>
      <c r="G978" s="335"/>
      <c r="H978" s="335"/>
      <c r="I978" s="335"/>
      <c r="J978" s="335"/>
      <c r="K978" s="335"/>
      <c r="L978" s="335"/>
      <c r="M978" s="82" t="s">
        <v>3880</v>
      </c>
      <c r="N978" s="57" t="s">
        <v>3880</v>
      </c>
      <c r="O978" s="30" t="s">
        <v>3880</v>
      </c>
      <c r="P978" s="29" t="s">
        <v>3880</v>
      </c>
      <c r="Q978" s="29"/>
      <c r="R978" s="134" t="s">
        <v>5275</v>
      </c>
      <c r="S978" s="104" t="s">
        <v>3</v>
      </c>
      <c r="T978" s="403">
        <v>-8585.2000000000007</v>
      </c>
      <c r="U978" s="403">
        <v>4210.05</v>
      </c>
      <c r="V978" s="123" t="s">
        <v>2</v>
      </c>
      <c r="W978" s="336"/>
      <c r="X978" s="123"/>
      <c r="Y978" s="337"/>
      <c r="Z978" s="87"/>
      <c r="AA978" s="88" t="s">
        <v>3880</v>
      </c>
      <c r="AB978" s="88"/>
      <c r="AC978" s="88"/>
      <c r="AD978" s="90"/>
      <c r="AE978" s="90"/>
      <c r="AF978" s="136"/>
      <c r="AG978" s="338"/>
      <c r="AH978" s="338"/>
      <c r="AI978" s="339"/>
      <c r="AJ978" s="339"/>
      <c r="AK978" s="91"/>
      <c r="AL978" s="92"/>
      <c r="AM978" s="93"/>
      <c r="AN978" s="340"/>
      <c r="AO978" s="341"/>
      <c r="AP978" s="336"/>
      <c r="AQ978" s="342"/>
      <c r="AR978" s="343"/>
      <c r="AS978" s="342"/>
      <c r="AT978" s="94"/>
      <c r="AU978" s="341"/>
      <c r="AV978" s="136"/>
      <c r="AW978" s="339"/>
      <c r="AY978" s="30" t="s">
        <v>3880</v>
      </c>
      <c r="AZ978" s="31" t="e">
        <f t="shared" si="15"/>
        <v>#VALUE!</v>
      </c>
    </row>
    <row r="979" spans="1:52" ht="12.75" customHeight="1">
      <c r="A979">
        <v>976</v>
      </c>
      <c r="B979" s="29" t="s">
        <v>2</v>
      </c>
      <c r="C979" s="134" t="s">
        <v>3632</v>
      </c>
      <c r="D979" s="29" t="s">
        <v>3880</v>
      </c>
      <c r="E979" s="29" t="s">
        <v>3880</v>
      </c>
      <c r="F979" s="335"/>
      <c r="G979" s="335"/>
      <c r="H979" s="335"/>
      <c r="I979" s="335"/>
      <c r="J979" s="335"/>
      <c r="K979" s="335"/>
      <c r="L979" s="335"/>
      <c r="M979" s="82" t="s">
        <v>3880</v>
      </c>
      <c r="N979" s="57" t="s">
        <v>3880</v>
      </c>
      <c r="O979" s="30" t="s">
        <v>3880</v>
      </c>
      <c r="P979" s="29" t="s">
        <v>3880</v>
      </c>
      <c r="Q979" s="29"/>
      <c r="R979" s="134" t="s">
        <v>3632</v>
      </c>
      <c r="S979" s="104" t="s">
        <v>3</v>
      </c>
      <c r="T979" s="403">
        <v>-12019.28</v>
      </c>
      <c r="U979" s="403">
        <v>4210.05</v>
      </c>
      <c r="V979" s="123" t="s">
        <v>2</v>
      </c>
      <c r="W979" s="336"/>
      <c r="X979" s="123"/>
      <c r="Y979" s="337"/>
      <c r="Z979" s="87"/>
      <c r="AA979" s="88" t="s">
        <v>3880</v>
      </c>
      <c r="AB979" s="88"/>
      <c r="AC979" s="88"/>
      <c r="AD979" s="90"/>
      <c r="AE979" s="90"/>
      <c r="AF979" s="136"/>
      <c r="AG979" s="338"/>
      <c r="AH979" s="338"/>
      <c r="AI979" s="339"/>
      <c r="AJ979" s="339"/>
      <c r="AK979" s="91"/>
      <c r="AL979" s="92"/>
      <c r="AM979" s="93"/>
      <c r="AN979" s="340"/>
      <c r="AO979" s="341"/>
      <c r="AP979" s="336"/>
      <c r="AQ979" s="342"/>
      <c r="AR979" s="343"/>
      <c r="AS979" s="342"/>
      <c r="AT979" s="94"/>
      <c r="AU979" s="341"/>
      <c r="AV979" s="136"/>
      <c r="AW979" s="339"/>
      <c r="AY979" s="30" t="s">
        <v>3880</v>
      </c>
      <c r="AZ979" s="31" t="e">
        <f t="shared" si="15"/>
        <v>#VALUE!</v>
      </c>
    </row>
    <row r="980" spans="1:52" ht="12.75" customHeight="1">
      <c r="A980">
        <v>977</v>
      </c>
      <c r="B980" s="29" t="s">
        <v>2</v>
      </c>
      <c r="C980" s="134" t="s">
        <v>5276</v>
      </c>
      <c r="D980" s="29" t="s">
        <v>3880</v>
      </c>
      <c r="E980" s="29" t="s">
        <v>3880</v>
      </c>
      <c r="F980" s="335"/>
      <c r="G980" s="335"/>
      <c r="H980" s="335"/>
      <c r="I980" s="335"/>
      <c r="J980" s="335"/>
      <c r="K980" s="335"/>
      <c r="L980" s="335"/>
      <c r="M980" s="82" t="s">
        <v>3880</v>
      </c>
      <c r="N980" s="57" t="s">
        <v>3880</v>
      </c>
      <c r="O980" s="30" t="s">
        <v>3880</v>
      </c>
      <c r="P980" s="29" t="s">
        <v>3880</v>
      </c>
      <c r="Q980" s="29"/>
      <c r="R980" s="134" t="s">
        <v>5276</v>
      </c>
      <c r="S980" s="104" t="s">
        <v>3</v>
      </c>
      <c r="T980" s="403">
        <v>-14650</v>
      </c>
      <c r="U980" s="403">
        <v>4000</v>
      </c>
      <c r="V980" s="123" t="s">
        <v>2</v>
      </c>
      <c r="W980" s="336"/>
      <c r="X980" s="123"/>
      <c r="Y980" s="337"/>
      <c r="Z980" s="87"/>
      <c r="AA980" s="88" t="s">
        <v>3880</v>
      </c>
      <c r="AB980" s="88"/>
      <c r="AC980" s="88"/>
      <c r="AD980" s="90"/>
      <c r="AE980" s="90"/>
      <c r="AF980" s="136"/>
      <c r="AG980" s="338"/>
      <c r="AH980" s="338"/>
      <c r="AI980" s="339"/>
      <c r="AJ980" s="339"/>
      <c r="AK980" s="91"/>
      <c r="AL980" s="92"/>
      <c r="AM980" s="93"/>
      <c r="AN980" s="340"/>
      <c r="AO980" s="341"/>
      <c r="AP980" s="336"/>
      <c r="AQ980" s="342"/>
      <c r="AR980" s="343"/>
      <c r="AS980" s="342"/>
      <c r="AT980" s="94"/>
      <c r="AU980" s="341"/>
      <c r="AV980" s="136"/>
      <c r="AW980" s="339"/>
      <c r="AY980" s="30" t="s">
        <v>3880</v>
      </c>
      <c r="AZ980" s="31" t="e">
        <f t="shared" si="15"/>
        <v>#VALUE!</v>
      </c>
    </row>
    <row r="981" spans="1:52" ht="12.75" customHeight="1">
      <c r="A981">
        <v>978</v>
      </c>
      <c r="B981" s="29" t="s">
        <v>2</v>
      </c>
      <c r="C981" s="134" t="s">
        <v>5277</v>
      </c>
      <c r="D981" s="29" t="s">
        <v>3880</v>
      </c>
      <c r="E981" s="29" t="s">
        <v>3880</v>
      </c>
      <c r="F981" s="335"/>
      <c r="G981" s="335"/>
      <c r="H981" s="335"/>
      <c r="I981" s="335"/>
      <c r="J981" s="335"/>
      <c r="K981" s="335"/>
      <c r="L981" s="335"/>
      <c r="M981" s="82" t="s">
        <v>3880</v>
      </c>
      <c r="N981" s="57" t="s">
        <v>3880</v>
      </c>
      <c r="O981" s="30" t="s">
        <v>3880</v>
      </c>
      <c r="P981" s="29" t="s">
        <v>3880</v>
      </c>
      <c r="Q981" s="29"/>
      <c r="R981" s="134" t="s">
        <v>5277</v>
      </c>
      <c r="S981" s="104" t="s">
        <v>3</v>
      </c>
      <c r="T981" s="403">
        <v>11500</v>
      </c>
      <c r="U981" s="403">
        <v>-12895</v>
      </c>
      <c r="V981" s="123" t="s">
        <v>2</v>
      </c>
      <c r="W981" s="336"/>
      <c r="X981" s="123"/>
      <c r="Y981" s="337"/>
      <c r="Z981" s="87"/>
      <c r="AA981" s="88" t="s">
        <v>3880</v>
      </c>
      <c r="AB981" s="88"/>
      <c r="AC981" s="88"/>
      <c r="AD981" s="90"/>
      <c r="AE981" s="90"/>
      <c r="AF981" s="136"/>
      <c r="AG981" s="338"/>
      <c r="AH981" s="338"/>
      <c r="AI981" s="339"/>
      <c r="AJ981" s="339"/>
      <c r="AK981" s="91"/>
      <c r="AL981" s="92"/>
      <c r="AM981" s="93"/>
      <c r="AN981" s="340"/>
      <c r="AO981" s="341"/>
      <c r="AP981" s="336"/>
      <c r="AQ981" s="342"/>
      <c r="AR981" s="343"/>
      <c r="AS981" s="342"/>
      <c r="AT981" s="94"/>
      <c r="AU981" s="341"/>
      <c r="AV981" s="136"/>
      <c r="AW981" s="339"/>
      <c r="AY981" s="30" t="s">
        <v>3880</v>
      </c>
      <c r="AZ981" s="31" t="e">
        <f t="shared" si="15"/>
        <v>#VALUE!</v>
      </c>
    </row>
    <row r="982" spans="1:52" ht="12.75" customHeight="1">
      <c r="A982">
        <v>979</v>
      </c>
      <c r="B982" s="29" t="s">
        <v>2</v>
      </c>
      <c r="C982" s="134" t="s">
        <v>5278</v>
      </c>
      <c r="D982" s="29" t="s">
        <v>3880</v>
      </c>
      <c r="E982" s="29" t="s">
        <v>3880</v>
      </c>
      <c r="F982" s="335"/>
      <c r="G982" s="335"/>
      <c r="H982" s="335"/>
      <c r="I982" s="335"/>
      <c r="J982" s="335"/>
      <c r="K982" s="335"/>
      <c r="L982" s="335"/>
      <c r="M982" s="82" t="s">
        <v>3880</v>
      </c>
      <c r="N982" s="57" t="s">
        <v>3880</v>
      </c>
      <c r="O982" s="30" t="s">
        <v>3880</v>
      </c>
      <c r="P982" s="29" t="s">
        <v>3880</v>
      </c>
      <c r="Q982" s="29"/>
      <c r="R982" s="134" t="s">
        <v>5278</v>
      </c>
      <c r="S982" s="104" t="s">
        <v>3</v>
      </c>
      <c r="T982" s="403">
        <v>8500</v>
      </c>
      <c r="U982" s="403">
        <v>-12895</v>
      </c>
      <c r="V982" s="123" t="s">
        <v>2</v>
      </c>
      <c r="W982" s="336"/>
      <c r="X982" s="123"/>
      <c r="Y982" s="337"/>
      <c r="Z982" s="87"/>
      <c r="AA982" s="88" t="s">
        <v>3880</v>
      </c>
      <c r="AB982" s="88"/>
      <c r="AC982" s="88"/>
      <c r="AD982" s="90"/>
      <c r="AE982" s="90"/>
      <c r="AF982" s="136"/>
      <c r="AG982" s="338"/>
      <c r="AH982" s="338"/>
      <c r="AI982" s="339"/>
      <c r="AJ982" s="339"/>
      <c r="AK982" s="91"/>
      <c r="AL982" s="92"/>
      <c r="AM982" s="93"/>
      <c r="AN982" s="340"/>
      <c r="AO982" s="341"/>
      <c r="AP982" s="336"/>
      <c r="AQ982" s="342"/>
      <c r="AR982" s="343"/>
      <c r="AS982" s="342"/>
      <c r="AT982" s="94"/>
      <c r="AU982" s="341"/>
      <c r="AV982" s="136"/>
      <c r="AW982" s="339"/>
      <c r="AY982" s="30" t="s">
        <v>3880</v>
      </c>
      <c r="AZ982" s="31" t="e">
        <f t="shared" si="15"/>
        <v>#VALUE!</v>
      </c>
    </row>
    <row r="983" spans="1:52" ht="12.75" customHeight="1">
      <c r="A983">
        <v>980</v>
      </c>
      <c r="B983" s="29" t="s">
        <v>2</v>
      </c>
      <c r="C983" s="134" t="s">
        <v>260</v>
      </c>
      <c r="D983" s="29" t="s">
        <v>3880</v>
      </c>
      <c r="E983" s="29" t="s">
        <v>3880</v>
      </c>
      <c r="F983" s="335"/>
      <c r="G983" s="335"/>
      <c r="H983" s="335"/>
      <c r="I983" s="335"/>
      <c r="J983" s="335"/>
      <c r="K983" s="335"/>
      <c r="L983" s="335"/>
      <c r="M983" s="82" t="s">
        <v>3880</v>
      </c>
      <c r="N983" s="57" t="s">
        <v>3880</v>
      </c>
      <c r="O983" s="30" t="s">
        <v>3880</v>
      </c>
      <c r="P983" s="29" t="s">
        <v>3880</v>
      </c>
      <c r="Q983" s="29"/>
      <c r="R983" s="134" t="s">
        <v>260</v>
      </c>
      <c r="S983" s="103" t="s">
        <v>3</v>
      </c>
      <c r="T983" s="403">
        <v>5500</v>
      </c>
      <c r="U983" s="403">
        <v>-12895</v>
      </c>
      <c r="V983" s="123" t="s">
        <v>2</v>
      </c>
      <c r="W983" s="336"/>
      <c r="X983" s="123"/>
      <c r="Y983" s="337"/>
      <c r="Z983" s="87"/>
      <c r="AA983" s="88" t="s">
        <v>3880</v>
      </c>
      <c r="AB983" s="88"/>
      <c r="AC983" s="88"/>
      <c r="AD983" s="90"/>
      <c r="AE983" s="90"/>
      <c r="AF983" s="136"/>
      <c r="AG983" s="338"/>
      <c r="AH983" s="338"/>
      <c r="AI983" s="339"/>
      <c r="AJ983" s="339"/>
      <c r="AK983" s="91"/>
      <c r="AL983" s="92"/>
      <c r="AM983" s="93"/>
      <c r="AN983" s="340"/>
      <c r="AO983" s="341"/>
      <c r="AP983" s="336"/>
      <c r="AQ983" s="342"/>
      <c r="AR983" s="343"/>
      <c r="AS983" s="342"/>
      <c r="AT983" s="94"/>
      <c r="AU983" s="341"/>
      <c r="AV983" s="136"/>
      <c r="AW983" s="339"/>
      <c r="AY983" s="30" t="s">
        <v>3880</v>
      </c>
      <c r="AZ983" s="31" t="e">
        <f t="shared" si="15"/>
        <v>#VALUE!</v>
      </c>
    </row>
    <row r="984" spans="1:52" ht="12.75" customHeight="1">
      <c r="A984">
        <v>981</v>
      </c>
      <c r="B984" s="29" t="s">
        <v>2</v>
      </c>
      <c r="C984" s="134" t="s">
        <v>247</v>
      </c>
      <c r="D984" s="29" t="s">
        <v>3880</v>
      </c>
      <c r="E984" s="29" t="s">
        <v>3880</v>
      </c>
      <c r="F984" s="335"/>
      <c r="G984" s="335"/>
      <c r="H984" s="335"/>
      <c r="I984" s="335"/>
      <c r="J984" s="335"/>
      <c r="K984" s="335"/>
      <c r="L984" s="335"/>
      <c r="M984" s="82" t="s">
        <v>3880</v>
      </c>
      <c r="N984" s="57" t="s">
        <v>3880</v>
      </c>
      <c r="O984" s="30" t="s">
        <v>3880</v>
      </c>
      <c r="P984" s="29" t="s">
        <v>3880</v>
      </c>
      <c r="Q984" s="29"/>
      <c r="R984" s="134" t="s">
        <v>247</v>
      </c>
      <c r="S984" s="103" t="s">
        <v>3</v>
      </c>
      <c r="T984" s="403">
        <v>4500</v>
      </c>
      <c r="U984" s="403">
        <v>-12895</v>
      </c>
      <c r="V984" s="123" t="s">
        <v>2</v>
      </c>
      <c r="W984" s="336"/>
      <c r="X984" s="123"/>
      <c r="Y984" s="337"/>
      <c r="Z984" s="87"/>
      <c r="AA984" s="88" t="s">
        <v>3880</v>
      </c>
      <c r="AB984" s="88"/>
      <c r="AC984" s="88"/>
      <c r="AD984" s="90"/>
      <c r="AE984" s="90"/>
      <c r="AF984" s="136"/>
      <c r="AG984" s="338"/>
      <c r="AH984" s="338"/>
      <c r="AI984" s="339"/>
      <c r="AJ984" s="339"/>
      <c r="AK984" s="91"/>
      <c r="AL984" s="92"/>
      <c r="AM984" s="93"/>
      <c r="AN984" s="340"/>
      <c r="AO984" s="341"/>
      <c r="AP984" s="336"/>
      <c r="AQ984" s="342"/>
      <c r="AR984" s="343"/>
      <c r="AS984" s="342"/>
      <c r="AT984" s="94"/>
      <c r="AU984" s="341"/>
      <c r="AV984" s="136"/>
      <c r="AW984" s="339"/>
      <c r="AY984" s="30" t="s">
        <v>3880</v>
      </c>
      <c r="AZ984" s="31" t="e">
        <f t="shared" si="15"/>
        <v>#VALUE!</v>
      </c>
    </row>
    <row r="985" spans="1:52" ht="12.75" customHeight="1">
      <c r="A985">
        <v>982</v>
      </c>
      <c r="B985" s="29" t="s">
        <v>2</v>
      </c>
      <c r="C985" s="134" t="s">
        <v>3566</v>
      </c>
      <c r="D985" s="29" t="s">
        <v>3880</v>
      </c>
      <c r="E985" s="29" t="s">
        <v>3880</v>
      </c>
      <c r="F985" s="335"/>
      <c r="G985" s="335"/>
      <c r="H985" s="335"/>
      <c r="I985" s="335"/>
      <c r="J985" s="335"/>
      <c r="K985" s="335"/>
      <c r="L985" s="335"/>
      <c r="M985" s="82" t="s">
        <v>3880</v>
      </c>
      <c r="N985" s="57" t="s">
        <v>3880</v>
      </c>
      <c r="O985" s="30" t="s">
        <v>3880</v>
      </c>
      <c r="P985" s="29" t="s">
        <v>3880</v>
      </c>
      <c r="Q985" s="29"/>
      <c r="R985" s="134" t="s">
        <v>3566</v>
      </c>
      <c r="S985" s="103" t="s">
        <v>3</v>
      </c>
      <c r="T985" s="403">
        <v>-4500</v>
      </c>
      <c r="U985" s="403">
        <v>-12895</v>
      </c>
      <c r="V985" s="123" t="s">
        <v>2</v>
      </c>
      <c r="W985" s="336"/>
      <c r="X985" s="123"/>
      <c r="Y985" s="337"/>
      <c r="Z985" s="87"/>
      <c r="AA985" s="88" t="s">
        <v>3880</v>
      </c>
      <c r="AB985" s="88"/>
      <c r="AC985" s="88"/>
      <c r="AD985" s="90"/>
      <c r="AE985" s="90"/>
      <c r="AF985" s="136"/>
      <c r="AG985" s="338"/>
      <c r="AH985" s="338"/>
      <c r="AI985" s="339"/>
      <c r="AJ985" s="339"/>
      <c r="AK985" s="91"/>
      <c r="AL985" s="92"/>
      <c r="AM985" s="93"/>
      <c r="AN985" s="340"/>
      <c r="AO985" s="341"/>
      <c r="AP985" s="336"/>
      <c r="AQ985" s="342"/>
      <c r="AR985" s="343"/>
      <c r="AS985" s="342"/>
      <c r="AT985" s="94"/>
      <c r="AU985" s="341"/>
      <c r="AV985" s="136"/>
      <c r="AW985" s="339"/>
      <c r="AY985" s="30" t="s">
        <v>3880</v>
      </c>
      <c r="AZ985" s="31" t="e">
        <f t="shared" si="15"/>
        <v>#VALUE!</v>
      </c>
    </row>
    <row r="986" spans="1:52" ht="12.75" customHeight="1">
      <c r="A986">
        <v>983</v>
      </c>
      <c r="B986" s="29" t="s">
        <v>2</v>
      </c>
      <c r="C986" s="134" t="s">
        <v>5279</v>
      </c>
      <c r="D986" s="29" t="s">
        <v>3880</v>
      </c>
      <c r="E986" s="29" t="s">
        <v>3880</v>
      </c>
      <c r="F986" s="335"/>
      <c r="G986" s="335"/>
      <c r="H986" s="335"/>
      <c r="I986" s="335"/>
      <c r="J986" s="335"/>
      <c r="K986" s="335"/>
      <c r="L986" s="335"/>
      <c r="M986" s="82" t="s">
        <v>3880</v>
      </c>
      <c r="N986" s="57" t="s">
        <v>3880</v>
      </c>
      <c r="O986" s="30" t="s">
        <v>3880</v>
      </c>
      <c r="P986" s="29" t="s">
        <v>3880</v>
      </c>
      <c r="Q986" s="29"/>
      <c r="R986" s="134" t="s">
        <v>5279</v>
      </c>
      <c r="S986" s="103" t="s">
        <v>3</v>
      </c>
      <c r="T986" s="403">
        <v>-6009.64</v>
      </c>
      <c r="U986" s="403">
        <v>4705.3500000000004</v>
      </c>
      <c r="V986" s="123" t="s">
        <v>2</v>
      </c>
      <c r="W986" s="336"/>
      <c r="X986" s="123"/>
      <c r="Y986" s="337"/>
      <c r="Z986" s="87"/>
      <c r="AA986" s="88" t="s">
        <v>3880</v>
      </c>
      <c r="AB986" s="88"/>
      <c r="AC986" s="88"/>
      <c r="AD986" s="90"/>
      <c r="AE986" s="90"/>
      <c r="AF986" s="136"/>
      <c r="AG986" s="338"/>
      <c r="AH986" s="338"/>
      <c r="AI986" s="339"/>
      <c r="AJ986" s="339"/>
      <c r="AK986" s="91"/>
      <c r="AL986" s="92"/>
      <c r="AM986" s="93"/>
      <c r="AN986" s="340"/>
      <c r="AO986" s="341"/>
      <c r="AP986" s="336"/>
      <c r="AQ986" s="342"/>
      <c r="AR986" s="343"/>
      <c r="AS986" s="342"/>
      <c r="AT986" s="94"/>
      <c r="AU986" s="341"/>
      <c r="AV986" s="136"/>
      <c r="AW986" s="339"/>
      <c r="AY986" s="30" t="s">
        <v>3880</v>
      </c>
      <c r="AZ986" s="31" t="e">
        <f t="shared" si="15"/>
        <v>#VALUE!</v>
      </c>
    </row>
    <row r="987" spans="1:52" ht="12.75" customHeight="1">
      <c r="A987">
        <v>984</v>
      </c>
      <c r="B987" s="29" t="s">
        <v>2</v>
      </c>
      <c r="C987" s="134" t="s">
        <v>5280</v>
      </c>
      <c r="D987" s="29" t="s">
        <v>3880</v>
      </c>
      <c r="E987" s="29" t="s">
        <v>3880</v>
      </c>
      <c r="F987" s="335"/>
      <c r="G987" s="335"/>
      <c r="H987" s="335"/>
      <c r="I987" s="335"/>
      <c r="J987" s="335"/>
      <c r="K987" s="335"/>
      <c r="L987" s="335"/>
      <c r="M987" s="82" t="s">
        <v>3880</v>
      </c>
      <c r="N987" s="57" t="s">
        <v>3880</v>
      </c>
      <c r="O987" s="30" t="s">
        <v>3880</v>
      </c>
      <c r="P987" s="29" t="s">
        <v>3880</v>
      </c>
      <c r="Q987" s="29"/>
      <c r="R987" s="134" t="s">
        <v>5280</v>
      </c>
      <c r="S987" s="103" t="s">
        <v>3</v>
      </c>
      <c r="T987" s="403">
        <v>-7726.68</v>
      </c>
      <c r="U987" s="403">
        <v>4705.3500000000004</v>
      </c>
      <c r="V987" s="123" t="s">
        <v>2</v>
      </c>
      <c r="W987" s="336"/>
      <c r="X987" s="123"/>
      <c r="Y987" s="337"/>
      <c r="Z987" s="87"/>
      <c r="AA987" s="88" t="s">
        <v>3880</v>
      </c>
      <c r="AB987" s="88"/>
      <c r="AC987" s="88"/>
      <c r="AD987" s="90"/>
      <c r="AE987" s="90"/>
      <c r="AF987" s="136"/>
      <c r="AG987" s="338"/>
      <c r="AH987" s="338"/>
      <c r="AI987" s="339"/>
      <c r="AJ987" s="339"/>
      <c r="AK987" s="91"/>
      <c r="AL987" s="92"/>
      <c r="AM987" s="93"/>
      <c r="AN987" s="340"/>
      <c r="AO987" s="341"/>
      <c r="AP987" s="336"/>
      <c r="AQ987" s="342"/>
      <c r="AR987" s="343"/>
      <c r="AS987" s="342"/>
      <c r="AT987" s="94"/>
      <c r="AU987" s="341"/>
      <c r="AV987" s="136"/>
      <c r="AW987" s="339"/>
      <c r="AY987" s="30" t="s">
        <v>3880</v>
      </c>
      <c r="AZ987" s="31" t="e">
        <f t="shared" si="15"/>
        <v>#VALUE!</v>
      </c>
    </row>
    <row r="988" spans="1:52" ht="12.75" customHeight="1">
      <c r="A988">
        <v>985</v>
      </c>
      <c r="B988" s="29" t="s">
        <v>2</v>
      </c>
      <c r="C988" s="134" t="s">
        <v>5281</v>
      </c>
      <c r="D988" s="29" t="s">
        <v>3880</v>
      </c>
      <c r="E988" s="29" t="s">
        <v>3880</v>
      </c>
      <c r="F988" s="335"/>
      <c r="G988" s="335"/>
      <c r="H988" s="335"/>
      <c r="I988" s="335"/>
      <c r="J988" s="335"/>
      <c r="K988" s="335"/>
      <c r="L988" s="335"/>
      <c r="M988" s="82" t="s">
        <v>3880</v>
      </c>
      <c r="N988" s="57" t="s">
        <v>3880</v>
      </c>
      <c r="O988" s="30" t="s">
        <v>3880</v>
      </c>
      <c r="P988" s="29" t="s">
        <v>3880</v>
      </c>
      <c r="Q988" s="29"/>
      <c r="R988" s="134" t="s">
        <v>5281</v>
      </c>
      <c r="S988" s="103" t="s">
        <v>3</v>
      </c>
      <c r="T988" s="403">
        <v>-9443.7199999999993</v>
      </c>
      <c r="U988" s="403">
        <v>4705.3500000000004</v>
      </c>
      <c r="V988" s="123" t="s">
        <v>2</v>
      </c>
      <c r="W988" s="336"/>
      <c r="X988" s="123"/>
      <c r="Y988" s="337"/>
      <c r="Z988" s="87"/>
      <c r="AA988" s="88" t="s">
        <v>3880</v>
      </c>
      <c r="AB988" s="88"/>
      <c r="AC988" s="88"/>
      <c r="AD988" s="90"/>
      <c r="AE988" s="90"/>
      <c r="AF988" s="136"/>
      <c r="AG988" s="338"/>
      <c r="AH988" s="338"/>
      <c r="AI988" s="339"/>
      <c r="AJ988" s="339"/>
      <c r="AK988" s="91"/>
      <c r="AL988" s="92"/>
      <c r="AM988" s="93"/>
      <c r="AN988" s="340"/>
      <c r="AO988" s="341"/>
      <c r="AP988" s="336"/>
      <c r="AQ988" s="342"/>
      <c r="AR988" s="343"/>
      <c r="AS988" s="342"/>
      <c r="AT988" s="94"/>
      <c r="AU988" s="341"/>
      <c r="AV988" s="136"/>
      <c r="AW988" s="339"/>
      <c r="AY988" s="30" t="s">
        <v>3880</v>
      </c>
      <c r="AZ988" s="31" t="e">
        <f t="shared" si="15"/>
        <v>#VALUE!</v>
      </c>
    </row>
    <row r="989" spans="1:52" ht="12.75" customHeight="1">
      <c r="A989">
        <v>986</v>
      </c>
      <c r="B989" s="29" t="s">
        <v>2</v>
      </c>
      <c r="C989" s="134" t="s">
        <v>3572</v>
      </c>
      <c r="D989" s="29" t="s">
        <v>3880</v>
      </c>
      <c r="E989" s="29" t="s">
        <v>3880</v>
      </c>
      <c r="F989" s="335"/>
      <c r="G989" s="335"/>
      <c r="H989" s="335"/>
      <c r="I989" s="335"/>
      <c r="J989" s="335"/>
      <c r="K989" s="335"/>
      <c r="L989" s="335"/>
      <c r="M989" s="82" t="s">
        <v>3880</v>
      </c>
      <c r="N989" s="57" t="s">
        <v>3880</v>
      </c>
      <c r="O989" s="30" t="s">
        <v>3880</v>
      </c>
      <c r="P989" s="29" t="s">
        <v>3880</v>
      </c>
      <c r="Q989" s="29"/>
      <c r="R989" s="134" t="s">
        <v>3572</v>
      </c>
      <c r="S989" s="103" t="s">
        <v>3</v>
      </c>
      <c r="T989" s="403">
        <v>12019.28</v>
      </c>
      <c r="U989" s="403">
        <v>5200.6499999999996</v>
      </c>
      <c r="V989" s="123" t="s">
        <v>2</v>
      </c>
      <c r="W989" s="336"/>
      <c r="X989" s="123"/>
      <c r="Y989" s="337"/>
      <c r="Z989" s="87"/>
      <c r="AA989" s="88" t="s">
        <v>3880</v>
      </c>
      <c r="AB989" s="88"/>
      <c r="AC989" s="88"/>
      <c r="AD989" s="90"/>
      <c r="AE989" s="90"/>
      <c r="AF989" s="136"/>
      <c r="AG989" s="338"/>
      <c r="AH989" s="338"/>
      <c r="AI989" s="339"/>
      <c r="AJ989" s="339"/>
      <c r="AK989" s="91"/>
      <c r="AL989" s="92"/>
      <c r="AM989" s="93"/>
      <c r="AN989" s="340"/>
      <c r="AO989" s="341"/>
      <c r="AP989" s="336"/>
      <c r="AQ989" s="342"/>
      <c r="AR989" s="343"/>
      <c r="AS989" s="342"/>
      <c r="AT989" s="94"/>
      <c r="AU989" s="341"/>
      <c r="AV989" s="136"/>
      <c r="AW989" s="339"/>
      <c r="AY989" s="30" t="s">
        <v>3880</v>
      </c>
      <c r="AZ989" s="31" t="e">
        <f t="shared" si="15"/>
        <v>#VALUE!</v>
      </c>
    </row>
    <row r="990" spans="1:52" ht="12.75" customHeight="1">
      <c r="A990">
        <v>987</v>
      </c>
      <c r="B990" s="29" t="s">
        <v>2</v>
      </c>
      <c r="C990" s="134" t="s">
        <v>3573</v>
      </c>
      <c r="D990" s="29" t="s">
        <v>3880</v>
      </c>
      <c r="E990" s="29" t="s">
        <v>3880</v>
      </c>
      <c r="F990" s="335"/>
      <c r="G990" s="335"/>
      <c r="H990" s="335"/>
      <c r="I990" s="335"/>
      <c r="J990" s="335"/>
      <c r="K990" s="335"/>
      <c r="L990" s="335"/>
      <c r="M990" s="82" t="s">
        <v>3880</v>
      </c>
      <c r="N990" s="57" t="s">
        <v>3880</v>
      </c>
      <c r="O990" s="30" t="s">
        <v>3880</v>
      </c>
      <c r="P990" s="29" t="s">
        <v>3880</v>
      </c>
      <c r="Q990" s="29"/>
      <c r="R990" s="134" t="s">
        <v>3573</v>
      </c>
      <c r="S990" s="103" t="s">
        <v>3</v>
      </c>
      <c r="T990" s="403">
        <v>10302.24</v>
      </c>
      <c r="U990" s="403">
        <v>5200.6499999999996</v>
      </c>
      <c r="V990" s="123" t="s">
        <v>2</v>
      </c>
      <c r="W990" s="336"/>
      <c r="X990" s="123"/>
      <c r="Y990" s="337"/>
      <c r="Z990" s="87"/>
      <c r="AA990" s="88" t="s">
        <v>3880</v>
      </c>
      <c r="AB990" s="88"/>
      <c r="AC990" s="88"/>
      <c r="AD990" s="90"/>
      <c r="AE990" s="90"/>
      <c r="AF990" s="136"/>
      <c r="AG990" s="338"/>
      <c r="AH990" s="338"/>
      <c r="AI990" s="339"/>
      <c r="AJ990" s="339"/>
      <c r="AK990" s="91"/>
      <c r="AL990" s="92"/>
      <c r="AM990" s="93"/>
      <c r="AN990" s="340"/>
      <c r="AO990" s="341"/>
      <c r="AP990" s="336"/>
      <c r="AQ990" s="342"/>
      <c r="AR990" s="343"/>
      <c r="AS990" s="342"/>
      <c r="AT990" s="94"/>
      <c r="AU990" s="341"/>
      <c r="AV990" s="136"/>
      <c r="AW990" s="339"/>
      <c r="AY990" s="30" t="s">
        <v>3880</v>
      </c>
      <c r="AZ990" s="31" t="e">
        <f t="shared" si="15"/>
        <v>#VALUE!</v>
      </c>
    </row>
    <row r="991" spans="1:52" ht="12.75" customHeight="1">
      <c r="A991">
        <v>988</v>
      </c>
      <c r="B991" s="29" t="s">
        <v>2</v>
      </c>
      <c r="C991" s="134" t="s">
        <v>5282</v>
      </c>
      <c r="D991" s="29" t="s">
        <v>3880</v>
      </c>
      <c r="E991" s="29" t="s">
        <v>3880</v>
      </c>
      <c r="F991" s="335"/>
      <c r="G991" s="335"/>
      <c r="H991" s="335"/>
      <c r="I991" s="335"/>
      <c r="J991" s="335"/>
      <c r="K991" s="335"/>
      <c r="L991" s="335"/>
      <c r="M991" s="82" t="s">
        <v>3880</v>
      </c>
      <c r="N991" s="57" t="s">
        <v>3880</v>
      </c>
      <c r="O991" s="30" t="s">
        <v>3880</v>
      </c>
      <c r="P991" s="29" t="s">
        <v>3880</v>
      </c>
      <c r="Q991" s="29"/>
      <c r="R991" s="134" t="s">
        <v>5282</v>
      </c>
      <c r="S991" s="103" t="s">
        <v>3</v>
      </c>
      <c r="T991" s="403">
        <v>8585.2000000000007</v>
      </c>
      <c r="U991" s="403">
        <v>5200.6499999999996</v>
      </c>
      <c r="V991" s="123" t="s">
        <v>2</v>
      </c>
      <c r="W991" s="336"/>
      <c r="X991" s="123"/>
      <c r="Y991" s="337"/>
      <c r="Z991" s="87"/>
      <c r="AA991" s="88" t="s">
        <v>3880</v>
      </c>
      <c r="AB991" s="88"/>
      <c r="AC991" s="88"/>
      <c r="AD991" s="90"/>
      <c r="AE991" s="90"/>
      <c r="AF991" s="136"/>
      <c r="AG991" s="338"/>
      <c r="AH991" s="338"/>
      <c r="AI991" s="339"/>
      <c r="AJ991" s="339"/>
      <c r="AK991" s="91"/>
      <c r="AL991" s="92"/>
      <c r="AM991" s="93"/>
      <c r="AN991" s="340"/>
      <c r="AO991" s="341"/>
      <c r="AP991" s="336"/>
      <c r="AQ991" s="342"/>
      <c r="AR991" s="343"/>
      <c r="AS991" s="342"/>
      <c r="AT991" s="94"/>
      <c r="AU991" s="341"/>
      <c r="AV991" s="136"/>
      <c r="AW991" s="339"/>
      <c r="AY991" s="30" t="s">
        <v>3880</v>
      </c>
      <c r="AZ991" s="31" t="e">
        <f t="shared" si="15"/>
        <v>#VALUE!</v>
      </c>
    </row>
    <row r="992" spans="1:52" ht="12.75" customHeight="1">
      <c r="A992">
        <v>989</v>
      </c>
      <c r="B992" s="29" t="s">
        <v>2</v>
      </c>
      <c r="C992" s="134" t="s">
        <v>5283</v>
      </c>
      <c r="D992" s="29" t="s">
        <v>3880</v>
      </c>
      <c r="E992" s="29" t="s">
        <v>3880</v>
      </c>
      <c r="F992" s="335"/>
      <c r="G992" s="335"/>
      <c r="H992" s="335"/>
      <c r="I992" s="335"/>
      <c r="J992" s="335"/>
      <c r="K992" s="335"/>
      <c r="L992" s="335"/>
      <c r="M992" s="82" t="s">
        <v>3880</v>
      </c>
      <c r="N992" s="57" t="s">
        <v>3880</v>
      </c>
      <c r="O992" s="30" t="s">
        <v>3880</v>
      </c>
      <c r="P992" s="29" t="s">
        <v>3880</v>
      </c>
      <c r="Q992" s="29"/>
      <c r="R992" s="134" t="s">
        <v>5283</v>
      </c>
      <c r="S992" s="103" t="s">
        <v>3</v>
      </c>
      <c r="T992" s="403">
        <v>6868.16</v>
      </c>
      <c r="U992" s="403">
        <v>5200.6499999999996</v>
      </c>
      <c r="V992" s="123" t="s">
        <v>2</v>
      </c>
      <c r="W992" s="336"/>
      <c r="X992" s="123"/>
      <c r="Y992" s="337"/>
      <c r="Z992" s="87"/>
      <c r="AA992" s="88" t="s">
        <v>3880</v>
      </c>
      <c r="AB992" s="88"/>
      <c r="AC992" s="88"/>
      <c r="AD992" s="90"/>
      <c r="AE992" s="90"/>
      <c r="AF992" s="136"/>
      <c r="AG992" s="338"/>
      <c r="AH992" s="338"/>
      <c r="AI992" s="339"/>
      <c r="AJ992" s="339"/>
      <c r="AK992" s="91"/>
      <c r="AL992" s="92"/>
      <c r="AM992" s="93"/>
      <c r="AN992" s="340"/>
      <c r="AO992" s="341"/>
      <c r="AP992" s="336"/>
      <c r="AQ992" s="342"/>
      <c r="AR992" s="343"/>
      <c r="AS992" s="342"/>
      <c r="AT992" s="94"/>
      <c r="AU992" s="341"/>
      <c r="AV992" s="136"/>
      <c r="AW992" s="339"/>
      <c r="AY992" s="30" t="s">
        <v>3880</v>
      </c>
      <c r="AZ992" s="31" t="e">
        <f t="shared" si="15"/>
        <v>#VALUE!</v>
      </c>
    </row>
    <row r="993" spans="1:52" ht="12.75" customHeight="1">
      <c r="A993">
        <v>990</v>
      </c>
      <c r="B993" s="29" t="s">
        <v>2</v>
      </c>
      <c r="C993" s="134" t="s">
        <v>5284</v>
      </c>
      <c r="D993" s="29" t="s">
        <v>3880</v>
      </c>
      <c r="E993" s="29" t="s">
        <v>3880</v>
      </c>
      <c r="F993" s="335"/>
      <c r="G993" s="335"/>
      <c r="H993" s="335"/>
      <c r="I993" s="335"/>
      <c r="J993" s="335"/>
      <c r="K993" s="335"/>
      <c r="L993" s="335"/>
      <c r="M993" s="82" t="s">
        <v>3880</v>
      </c>
      <c r="N993" s="57" t="s">
        <v>3880</v>
      </c>
      <c r="O993" s="30" t="s">
        <v>3880</v>
      </c>
      <c r="P993" s="29" t="s">
        <v>3880</v>
      </c>
      <c r="Q993" s="29"/>
      <c r="R993" s="134" t="s">
        <v>5284</v>
      </c>
      <c r="S993" s="103" t="s">
        <v>3</v>
      </c>
      <c r="T993" s="403">
        <v>-3434.08</v>
      </c>
      <c r="U993" s="403">
        <v>5200.6499999999996</v>
      </c>
      <c r="V993" s="123" t="s">
        <v>2</v>
      </c>
      <c r="W993" s="336"/>
      <c r="X993" s="123"/>
      <c r="Y993" s="337"/>
      <c r="Z993" s="87"/>
      <c r="AA993" s="88" t="s">
        <v>3880</v>
      </c>
      <c r="AB993" s="88"/>
      <c r="AC993" s="88"/>
      <c r="AD993" s="90"/>
      <c r="AE993" s="90"/>
      <c r="AF993" s="136"/>
      <c r="AG993" s="338"/>
      <c r="AH993" s="338"/>
      <c r="AI993" s="339"/>
      <c r="AJ993" s="339"/>
      <c r="AK993" s="91"/>
      <c r="AL993" s="92"/>
      <c r="AM993" s="93"/>
      <c r="AN993" s="340"/>
      <c r="AO993" s="341"/>
      <c r="AP993" s="336"/>
      <c r="AQ993" s="342"/>
      <c r="AR993" s="343"/>
      <c r="AS993" s="342"/>
      <c r="AT993" s="94"/>
      <c r="AU993" s="341"/>
      <c r="AV993" s="136"/>
      <c r="AW993" s="339"/>
      <c r="AY993" s="30" t="s">
        <v>3880</v>
      </c>
      <c r="AZ993" s="31" t="e">
        <f t="shared" si="15"/>
        <v>#VALUE!</v>
      </c>
    </row>
    <row r="994" spans="1:52" ht="12.75" customHeight="1">
      <c r="A994">
        <v>991</v>
      </c>
      <c r="B994" s="29" t="s">
        <v>2</v>
      </c>
      <c r="C994" s="104" t="s">
        <v>5285</v>
      </c>
      <c r="D994" s="29" t="s">
        <v>3880</v>
      </c>
      <c r="E994" s="29" t="s">
        <v>3880</v>
      </c>
      <c r="F994" s="335"/>
      <c r="G994" s="335"/>
      <c r="H994" s="335"/>
      <c r="I994" s="335"/>
      <c r="J994" s="335"/>
      <c r="K994" s="335"/>
      <c r="L994" s="335"/>
      <c r="M994" s="82" t="s">
        <v>3880</v>
      </c>
      <c r="N994" s="57" t="s">
        <v>3880</v>
      </c>
      <c r="O994" s="30" t="s">
        <v>3880</v>
      </c>
      <c r="P994" s="29" t="s">
        <v>3880</v>
      </c>
      <c r="Q994" s="29"/>
      <c r="R994" s="104" t="s">
        <v>5285</v>
      </c>
      <c r="S994" s="103" t="s">
        <v>3</v>
      </c>
      <c r="T994" s="403">
        <v>-5151.12</v>
      </c>
      <c r="U994" s="403">
        <v>5201.1499999999996</v>
      </c>
      <c r="V994" s="123" t="s">
        <v>2</v>
      </c>
      <c r="W994" s="336"/>
      <c r="X994" s="123"/>
      <c r="Y994" s="337"/>
      <c r="Z994" s="87"/>
      <c r="AA994" s="88" t="s">
        <v>3880</v>
      </c>
      <c r="AB994" s="88"/>
      <c r="AC994" s="88"/>
      <c r="AD994" s="90"/>
      <c r="AE994" s="90"/>
      <c r="AF994" s="136"/>
      <c r="AG994" s="338"/>
      <c r="AH994" s="338"/>
      <c r="AI994" s="339"/>
      <c r="AJ994" s="339"/>
      <c r="AK994" s="91"/>
      <c r="AL994" s="92"/>
      <c r="AM994" s="93"/>
      <c r="AN994" s="340"/>
      <c r="AO994" s="341"/>
      <c r="AP994" s="336"/>
      <c r="AQ994" s="342"/>
      <c r="AR994" s="343"/>
      <c r="AS994" s="342"/>
      <c r="AT994" s="94"/>
      <c r="AU994" s="341"/>
      <c r="AV994" s="136"/>
      <c r="AW994" s="339"/>
      <c r="AY994" s="30" t="s">
        <v>3880</v>
      </c>
      <c r="AZ994" s="31" t="e">
        <f t="shared" si="15"/>
        <v>#VALUE!</v>
      </c>
    </row>
    <row r="995" spans="1:52" ht="12.75" customHeight="1">
      <c r="A995">
        <v>992</v>
      </c>
      <c r="B995" s="29" t="s">
        <v>2</v>
      </c>
      <c r="C995" s="134" t="s">
        <v>3570</v>
      </c>
      <c r="D995" s="29" t="s">
        <v>3880</v>
      </c>
      <c r="E995" s="29" t="s">
        <v>3880</v>
      </c>
      <c r="F995" s="335"/>
      <c r="G995" s="335"/>
      <c r="H995" s="335"/>
      <c r="I995" s="335"/>
      <c r="J995" s="335"/>
      <c r="K995" s="335"/>
      <c r="L995" s="335"/>
      <c r="M995" s="82" t="s">
        <v>3880</v>
      </c>
      <c r="N995" s="57" t="s">
        <v>3880</v>
      </c>
      <c r="O995" s="30" t="s">
        <v>3880</v>
      </c>
      <c r="P995" s="29" t="s">
        <v>3880</v>
      </c>
      <c r="Q995" s="29"/>
      <c r="R995" s="134" t="s">
        <v>3570</v>
      </c>
      <c r="S995" s="103" t="s">
        <v>3</v>
      </c>
      <c r="T995" s="403">
        <v>14650</v>
      </c>
      <c r="U995" s="403">
        <v>5000</v>
      </c>
      <c r="V995" s="123" t="s">
        <v>2</v>
      </c>
      <c r="W995" s="336"/>
      <c r="X995" s="123"/>
      <c r="Y995" s="337"/>
      <c r="Z995" s="87"/>
      <c r="AA995" s="88" t="s">
        <v>3880</v>
      </c>
      <c r="AB995" s="88"/>
      <c r="AC995" s="88"/>
      <c r="AD995" s="90"/>
      <c r="AE995" s="90"/>
      <c r="AF995" s="136"/>
      <c r="AG995" s="338"/>
      <c r="AH995" s="338"/>
      <c r="AI995" s="339"/>
      <c r="AJ995" s="339"/>
      <c r="AK995" s="91"/>
      <c r="AL995" s="92"/>
      <c r="AM995" s="93"/>
      <c r="AN995" s="340"/>
      <c r="AO995" s="341"/>
      <c r="AP995" s="336"/>
      <c r="AQ995" s="342"/>
      <c r="AR995" s="343"/>
      <c r="AS995" s="342"/>
      <c r="AT995" s="94"/>
      <c r="AU995" s="341"/>
      <c r="AV995" s="136"/>
      <c r="AW995" s="339"/>
      <c r="AY995" s="30" t="s">
        <v>3880</v>
      </c>
      <c r="AZ995" s="31" t="e">
        <f t="shared" si="15"/>
        <v>#VALUE!</v>
      </c>
    </row>
    <row r="996" spans="1:52" ht="12.75" customHeight="1">
      <c r="A996">
        <v>993</v>
      </c>
      <c r="B996" s="29" t="s">
        <v>2</v>
      </c>
      <c r="C996" s="134" t="s">
        <v>5286</v>
      </c>
      <c r="D996" s="29" t="s">
        <v>3880</v>
      </c>
      <c r="E996" s="29" t="s">
        <v>3880</v>
      </c>
      <c r="F996" s="335"/>
      <c r="G996" s="335"/>
      <c r="H996" s="335"/>
      <c r="I996" s="335"/>
      <c r="J996" s="335"/>
      <c r="K996" s="335"/>
      <c r="L996" s="335"/>
      <c r="M996" s="82" t="s">
        <v>3880</v>
      </c>
      <c r="N996" s="57" t="s">
        <v>3880</v>
      </c>
      <c r="O996" s="30" t="s">
        <v>3880</v>
      </c>
      <c r="P996" s="29" t="s">
        <v>3880</v>
      </c>
      <c r="Q996" s="29"/>
      <c r="R996" s="134" t="s">
        <v>5286</v>
      </c>
      <c r="S996" s="103" t="s">
        <v>3</v>
      </c>
      <c r="T996" s="403">
        <v>-10302.24</v>
      </c>
      <c r="U996" s="403">
        <v>5200.6499999999996</v>
      </c>
      <c r="V996" s="123" t="s">
        <v>2</v>
      </c>
      <c r="W996" s="336"/>
      <c r="X996" s="123"/>
      <c r="Y996" s="337"/>
      <c r="Z996" s="87"/>
      <c r="AA996" s="88" t="s">
        <v>3880</v>
      </c>
      <c r="AB996" s="88"/>
      <c r="AC996" s="88"/>
      <c r="AD996" s="90"/>
      <c r="AE996" s="90"/>
      <c r="AF996" s="136"/>
      <c r="AG996" s="338"/>
      <c r="AH996" s="338"/>
      <c r="AI996" s="339"/>
      <c r="AJ996" s="339"/>
      <c r="AK996" s="91"/>
      <c r="AL996" s="92"/>
      <c r="AM996" s="93"/>
      <c r="AN996" s="340"/>
      <c r="AO996" s="341"/>
      <c r="AP996" s="336"/>
      <c r="AQ996" s="342"/>
      <c r="AR996" s="343"/>
      <c r="AS996" s="342"/>
      <c r="AT996" s="94"/>
      <c r="AU996" s="341"/>
      <c r="AV996" s="136"/>
      <c r="AW996" s="339"/>
      <c r="AY996" s="30" t="s">
        <v>3880</v>
      </c>
      <c r="AZ996" s="31" t="e">
        <f t="shared" si="15"/>
        <v>#VALUE!</v>
      </c>
    </row>
    <row r="997" spans="1:52" ht="12.75" customHeight="1">
      <c r="A997">
        <v>994</v>
      </c>
      <c r="B997" s="29" t="s">
        <v>2</v>
      </c>
      <c r="C997" s="134" t="s">
        <v>5287</v>
      </c>
      <c r="D997" s="29" t="s">
        <v>3880</v>
      </c>
      <c r="E997" s="29" t="s">
        <v>3880</v>
      </c>
      <c r="F997" s="335"/>
      <c r="G997" s="335"/>
      <c r="H997" s="335"/>
      <c r="I997" s="335"/>
      <c r="J997" s="335"/>
      <c r="K997" s="335"/>
      <c r="L997" s="335"/>
      <c r="M997" s="82" t="s">
        <v>3880</v>
      </c>
      <c r="N997" s="57" t="s">
        <v>3880</v>
      </c>
      <c r="O997" s="30" t="s">
        <v>3880</v>
      </c>
      <c r="P997" s="29" t="s">
        <v>3880</v>
      </c>
      <c r="Q997" s="29"/>
      <c r="R997" s="134" t="s">
        <v>5287</v>
      </c>
      <c r="S997" s="103" t="s">
        <v>3</v>
      </c>
      <c r="T997" s="403">
        <v>-13736.32</v>
      </c>
      <c r="U997" s="403">
        <v>5200.6499999999996</v>
      </c>
      <c r="V997" s="123" t="s">
        <v>2</v>
      </c>
      <c r="W997" s="336"/>
      <c r="X997" s="123"/>
      <c r="Y997" s="337"/>
      <c r="Z997" s="87"/>
      <c r="AA997" s="88" t="s">
        <v>3880</v>
      </c>
      <c r="AB997" s="88"/>
      <c r="AC997" s="88"/>
      <c r="AD997" s="90"/>
      <c r="AE997" s="90"/>
      <c r="AF997" s="136"/>
      <c r="AG997" s="338"/>
      <c r="AH997" s="338"/>
      <c r="AI997" s="339"/>
      <c r="AJ997" s="339"/>
      <c r="AK997" s="91"/>
      <c r="AL997" s="92"/>
      <c r="AM997" s="93"/>
      <c r="AN997" s="340"/>
      <c r="AO997" s="341"/>
      <c r="AP997" s="336"/>
      <c r="AQ997" s="342"/>
      <c r="AR997" s="343"/>
      <c r="AS997" s="342"/>
      <c r="AT997" s="94"/>
      <c r="AU997" s="341"/>
      <c r="AV997" s="136"/>
      <c r="AW997" s="339"/>
      <c r="AY997" s="30" t="s">
        <v>3880</v>
      </c>
      <c r="AZ997" s="31" t="e">
        <f t="shared" si="15"/>
        <v>#VALUE!</v>
      </c>
    </row>
    <row r="998" spans="1:52" ht="12.75" customHeight="1">
      <c r="A998">
        <v>995</v>
      </c>
      <c r="B998" s="29" t="s">
        <v>2</v>
      </c>
      <c r="C998" s="134" t="s">
        <v>5288</v>
      </c>
      <c r="D998" s="29" t="s">
        <v>3880</v>
      </c>
      <c r="E998" s="29" t="s">
        <v>3880</v>
      </c>
      <c r="F998" s="335"/>
      <c r="G998" s="335"/>
      <c r="H998" s="335"/>
      <c r="I998" s="335"/>
      <c r="J998" s="335"/>
      <c r="K998" s="335"/>
      <c r="L998" s="335"/>
      <c r="M998" s="82" t="s">
        <v>3880</v>
      </c>
      <c r="N998" s="57" t="s">
        <v>3880</v>
      </c>
      <c r="O998" s="30" t="s">
        <v>3880</v>
      </c>
      <c r="P998" s="29" t="s">
        <v>3880</v>
      </c>
      <c r="Q998" s="29"/>
      <c r="R998" s="134" t="s">
        <v>5288</v>
      </c>
      <c r="S998" s="103" t="s">
        <v>3</v>
      </c>
      <c r="T998" s="403">
        <v>-14650</v>
      </c>
      <c r="U998" s="403">
        <v>5000</v>
      </c>
      <c r="V998" s="123" t="s">
        <v>2</v>
      </c>
      <c r="W998" s="336"/>
      <c r="X998" s="123"/>
      <c r="Y998" s="337"/>
      <c r="Z998" s="87"/>
      <c r="AA998" s="88" t="s">
        <v>3880</v>
      </c>
      <c r="AB998" s="88"/>
      <c r="AC998" s="88"/>
      <c r="AD998" s="90"/>
      <c r="AE998" s="90"/>
      <c r="AF998" s="136"/>
      <c r="AG998" s="338"/>
      <c r="AH998" s="338"/>
      <c r="AI998" s="339"/>
      <c r="AJ998" s="339"/>
      <c r="AK998" s="91"/>
      <c r="AL998" s="92"/>
      <c r="AM998" s="93"/>
      <c r="AN998" s="340"/>
      <c r="AO998" s="341"/>
      <c r="AP998" s="336"/>
      <c r="AQ998" s="342"/>
      <c r="AR998" s="343"/>
      <c r="AS998" s="342"/>
      <c r="AT998" s="94"/>
      <c r="AU998" s="341"/>
      <c r="AV998" s="136"/>
      <c r="AW998" s="339"/>
      <c r="AY998" s="30" t="s">
        <v>3880</v>
      </c>
      <c r="AZ998" s="31" t="e">
        <f t="shared" si="15"/>
        <v>#VALUE!</v>
      </c>
    </row>
    <row r="999" spans="1:52" ht="12.75" customHeight="1">
      <c r="A999">
        <v>996</v>
      </c>
      <c r="B999" s="29" t="s">
        <v>2</v>
      </c>
      <c r="C999" s="134" t="s">
        <v>3571</v>
      </c>
      <c r="D999" s="29" t="s">
        <v>3880</v>
      </c>
      <c r="E999" s="29" t="s">
        <v>3880</v>
      </c>
      <c r="F999" s="335"/>
      <c r="G999" s="335"/>
      <c r="H999" s="335"/>
      <c r="I999" s="335"/>
      <c r="J999" s="335"/>
      <c r="K999" s="335"/>
      <c r="L999" s="335"/>
      <c r="M999" s="82" t="s">
        <v>3880</v>
      </c>
      <c r="N999" s="57" t="s">
        <v>3880</v>
      </c>
      <c r="O999" s="30" t="s">
        <v>3880</v>
      </c>
      <c r="P999" s="29" t="s">
        <v>3880</v>
      </c>
      <c r="Q999" s="29"/>
      <c r="R999" s="134" t="s">
        <v>3571</v>
      </c>
      <c r="S999" s="103" t="s">
        <v>3</v>
      </c>
      <c r="T999" s="403">
        <v>13736.32</v>
      </c>
      <c r="U999" s="403">
        <v>5200.6499999999996</v>
      </c>
      <c r="V999" s="123" t="s">
        <v>2</v>
      </c>
      <c r="W999" s="336"/>
      <c r="X999" s="123"/>
      <c r="Y999" s="337"/>
      <c r="Z999" s="87"/>
      <c r="AA999" s="88" t="s">
        <v>3880</v>
      </c>
      <c r="AB999" s="88"/>
      <c r="AC999" s="88"/>
      <c r="AD999" s="90"/>
      <c r="AE999" s="90"/>
      <c r="AF999" s="136"/>
      <c r="AG999" s="338"/>
      <c r="AH999" s="338"/>
      <c r="AI999" s="339"/>
      <c r="AJ999" s="339"/>
      <c r="AK999" s="91"/>
      <c r="AL999" s="92"/>
      <c r="AM999" s="93"/>
      <c r="AN999" s="340"/>
      <c r="AO999" s="341"/>
      <c r="AP999" s="336"/>
      <c r="AQ999" s="342"/>
      <c r="AR999" s="343"/>
      <c r="AS999" s="342"/>
      <c r="AT999" s="94"/>
      <c r="AU999" s="341"/>
      <c r="AV999" s="136"/>
      <c r="AW999" s="339"/>
      <c r="AY999" s="30" t="s">
        <v>3880</v>
      </c>
      <c r="AZ999" s="31" t="e">
        <f t="shared" si="15"/>
        <v>#VALUE!</v>
      </c>
    </row>
    <row r="1000" spans="1:52" ht="12.75" customHeight="1">
      <c r="A1000">
        <v>997</v>
      </c>
      <c r="B1000" s="29" t="s">
        <v>2</v>
      </c>
      <c r="C1000" s="134" t="s">
        <v>5289</v>
      </c>
      <c r="D1000" s="29" t="s">
        <v>3880</v>
      </c>
      <c r="E1000" s="29" t="s">
        <v>3880</v>
      </c>
      <c r="F1000" s="335"/>
      <c r="G1000" s="335"/>
      <c r="H1000" s="335"/>
      <c r="I1000" s="335"/>
      <c r="J1000" s="335"/>
      <c r="K1000" s="335"/>
      <c r="L1000" s="335"/>
      <c r="M1000" s="82" t="s">
        <v>3880</v>
      </c>
      <c r="N1000" s="57" t="s">
        <v>3880</v>
      </c>
      <c r="O1000" s="30" t="s">
        <v>3880</v>
      </c>
      <c r="P1000" s="29" t="s">
        <v>3880</v>
      </c>
      <c r="Q1000" s="29"/>
      <c r="R1000" s="134" t="s">
        <v>5289</v>
      </c>
      <c r="S1000" s="103" t="s">
        <v>3</v>
      </c>
      <c r="T1000" s="403">
        <v>-15480</v>
      </c>
      <c r="U1000" s="403">
        <v>5000</v>
      </c>
      <c r="V1000" s="123" t="s">
        <v>2</v>
      </c>
      <c r="W1000" s="336"/>
      <c r="X1000" s="123"/>
      <c r="Y1000" s="337"/>
      <c r="Z1000" s="87"/>
      <c r="AA1000" s="88" t="s">
        <v>3880</v>
      </c>
      <c r="AB1000" s="88"/>
      <c r="AC1000" s="88"/>
      <c r="AD1000" s="90"/>
      <c r="AE1000" s="90"/>
      <c r="AF1000" s="136"/>
      <c r="AG1000" s="338"/>
      <c r="AH1000" s="338"/>
      <c r="AI1000" s="339"/>
      <c r="AJ1000" s="339"/>
      <c r="AK1000" s="91"/>
      <c r="AL1000" s="92"/>
      <c r="AM1000" s="93"/>
      <c r="AN1000" s="340"/>
      <c r="AO1000" s="341"/>
      <c r="AP1000" s="336"/>
      <c r="AQ1000" s="342"/>
      <c r="AR1000" s="343"/>
      <c r="AS1000" s="342"/>
      <c r="AT1000" s="94"/>
      <c r="AU1000" s="341"/>
      <c r="AV1000" s="136"/>
      <c r="AW1000" s="339"/>
      <c r="AY1000" s="30" t="s">
        <v>3880</v>
      </c>
      <c r="AZ1000" s="31" t="e">
        <f t="shared" si="15"/>
        <v>#VALUE!</v>
      </c>
    </row>
    <row r="1001" spans="1:52" ht="12.75" customHeight="1">
      <c r="A1001">
        <v>998</v>
      </c>
      <c r="B1001" s="29" t="s">
        <v>2</v>
      </c>
      <c r="C1001" s="134" t="s">
        <v>5290</v>
      </c>
      <c r="D1001" s="29" t="s">
        <v>3880</v>
      </c>
      <c r="E1001" s="29" t="s">
        <v>3880</v>
      </c>
      <c r="F1001" s="335"/>
      <c r="G1001" s="335"/>
      <c r="H1001" s="335"/>
      <c r="I1001" s="335"/>
      <c r="J1001" s="335"/>
      <c r="K1001" s="335"/>
      <c r="L1001" s="335"/>
      <c r="M1001" s="82" t="s">
        <v>3880</v>
      </c>
      <c r="N1001" s="57" t="s">
        <v>3880</v>
      </c>
      <c r="O1001" s="30" t="s">
        <v>3880</v>
      </c>
      <c r="P1001" s="29" t="s">
        <v>3880</v>
      </c>
      <c r="Q1001" s="29"/>
      <c r="R1001" s="134" t="s">
        <v>5290</v>
      </c>
      <c r="S1001" s="103" t="s">
        <v>3</v>
      </c>
      <c r="T1001" s="403">
        <v>-16310</v>
      </c>
      <c r="U1001" s="403">
        <v>5000</v>
      </c>
      <c r="V1001" s="123" t="s">
        <v>2</v>
      </c>
      <c r="W1001" s="336"/>
      <c r="X1001" s="123"/>
      <c r="Y1001" s="337"/>
      <c r="Z1001" s="87"/>
      <c r="AA1001" s="88" t="s">
        <v>3880</v>
      </c>
      <c r="AB1001" s="88"/>
      <c r="AC1001" s="88"/>
      <c r="AD1001" s="90"/>
      <c r="AE1001" s="90"/>
      <c r="AF1001" s="136"/>
      <c r="AG1001" s="338"/>
      <c r="AH1001" s="338"/>
      <c r="AI1001" s="339"/>
      <c r="AJ1001" s="339"/>
      <c r="AK1001" s="91"/>
      <c r="AL1001" s="92"/>
      <c r="AM1001" s="93"/>
      <c r="AN1001" s="340"/>
      <c r="AO1001" s="341"/>
      <c r="AP1001" s="336"/>
      <c r="AQ1001" s="342"/>
      <c r="AR1001" s="343"/>
      <c r="AS1001" s="342"/>
      <c r="AT1001" s="94"/>
      <c r="AU1001" s="341"/>
      <c r="AV1001" s="136"/>
      <c r="AW1001" s="339"/>
      <c r="AY1001" s="30" t="s">
        <v>3880</v>
      </c>
      <c r="AZ1001" s="31" t="e">
        <f t="shared" si="15"/>
        <v>#VALUE!</v>
      </c>
    </row>
    <row r="1002" spans="1:52" ht="12.75" customHeight="1">
      <c r="A1002">
        <v>999</v>
      </c>
      <c r="B1002" s="29" t="s">
        <v>2</v>
      </c>
      <c r="C1002" s="134" t="s">
        <v>5291</v>
      </c>
      <c r="D1002" s="29" t="s">
        <v>3880</v>
      </c>
      <c r="E1002" s="29" t="s">
        <v>3880</v>
      </c>
      <c r="F1002" s="335"/>
      <c r="G1002" s="335"/>
      <c r="H1002" s="335"/>
      <c r="I1002" s="335"/>
      <c r="J1002" s="335"/>
      <c r="K1002" s="335"/>
      <c r="L1002" s="335"/>
      <c r="M1002" s="82" t="s">
        <v>3880</v>
      </c>
      <c r="N1002" s="57" t="s">
        <v>3880</v>
      </c>
      <c r="O1002" s="30" t="s">
        <v>3880</v>
      </c>
      <c r="P1002" s="29" t="s">
        <v>3880</v>
      </c>
      <c r="Q1002" s="29"/>
      <c r="R1002" s="134" t="s">
        <v>5291</v>
      </c>
      <c r="S1002" s="103" t="s">
        <v>3</v>
      </c>
      <c r="T1002" s="403">
        <v>-15065</v>
      </c>
      <c r="U1002" s="403">
        <v>5500</v>
      </c>
      <c r="V1002" s="123" t="s">
        <v>2</v>
      </c>
      <c r="W1002" s="336"/>
      <c r="X1002" s="123"/>
      <c r="Y1002" s="337"/>
      <c r="Z1002" s="87"/>
      <c r="AA1002" s="88" t="s">
        <v>3880</v>
      </c>
      <c r="AB1002" s="88"/>
      <c r="AC1002" s="88"/>
      <c r="AD1002" s="90"/>
      <c r="AE1002" s="90"/>
      <c r="AF1002" s="136"/>
      <c r="AG1002" s="338"/>
      <c r="AH1002" s="338"/>
      <c r="AI1002" s="339"/>
      <c r="AJ1002" s="339"/>
      <c r="AK1002" s="91"/>
      <c r="AL1002" s="92"/>
      <c r="AM1002" s="93"/>
      <c r="AN1002" s="340"/>
      <c r="AO1002" s="341"/>
      <c r="AP1002" s="336"/>
      <c r="AQ1002" s="342"/>
      <c r="AR1002" s="343"/>
      <c r="AS1002" s="342"/>
      <c r="AT1002" s="94"/>
      <c r="AU1002" s="341"/>
      <c r="AV1002" s="136"/>
      <c r="AW1002" s="339"/>
      <c r="AY1002" s="30" t="s">
        <v>3880</v>
      </c>
      <c r="AZ1002" s="31" t="e">
        <f t="shared" si="15"/>
        <v>#VALUE!</v>
      </c>
    </row>
    <row r="1003" spans="1:52" ht="12.75" customHeight="1">
      <c r="A1003">
        <v>1000</v>
      </c>
      <c r="B1003" s="29" t="s">
        <v>2</v>
      </c>
      <c r="C1003" s="134" t="s">
        <v>5292</v>
      </c>
      <c r="D1003" s="29" t="s">
        <v>3880</v>
      </c>
      <c r="E1003" s="29" t="s">
        <v>3880</v>
      </c>
      <c r="F1003" s="335"/>
      <c r="G1003" s="335"/>
      <c r="H1003" s="335"/>
      <c r="I1003" s="335"/>
      <c r="J1003" s="335"/>
      <c r="K1003" s="335"/>
      <c r="L1003" s="335"/>
      <c r="M1003" s="82" t="s">
        <v>3880</v>
      </c>
      <c r="N1003" s="57" t="s">
        <v>3880</v>
      </c>
      <c r="O1003" s="30" t="s">
        <v>3880</v>
      </c>
      <c r="P1003" s="29" t="s">
        <v>3880</v>
      </c>
      <c r="Q1003" s="29"/>
      <c r="R1003" s="134" t="s">
        <v>5292</v>
      </c>
      <c r="S1003" s="103" t="s">
        <v>3</v>
      </c>
      <c r="T1003" s="403">
        <v>-15895</v>
      </c>
      <c r="U1003" s="403">
        <v>5500</v>
      </c>
      <c r="V1003" s="123" t="s">
        <v>2</v>
      </c>
      <c r="W1003" s="336"/>
      <c r="X1003" s="123"/>
      <c r="Y1003" s="337"/>
      <c r="Z1003" s="87"/>
      <c r="AA1003" s="88" t="s">
        <v>3880</v>
      </c>
      <c r="AB1003" s="88"/>
      <c r="AC1003" s="88"/>
      <c r="AD1003" s="90"/>
      <c r="AE1003" s="90"/>
      <c r="AF1003" s="136"/>
      <c r="AG1003" s="338"/>
      <c r="AH1003" s="338"/>
      <c r="AI1003" s="339"/>
      <c r="AJ1003" s="339"/>
      <c r="AK1003" s="91"/>
      <c r="AL1003" s="92"/>
      <c r="AM1003" s="93"/>
      <c r="AN1003" s="340"/>
      <c r="AO1003" s="341"/>
      <c r="AP1003" s="336"/>
      <c r="AQ1003" s="342"/>
      <c r="AR1003" s="343"/>
      <c r="AS1003" s="342"/>
      <c r="AT1003" s="94"/>
      <c r="AU1003" s="341"/>
      <c r="AV1003" s="136"/>
      <c r="AW1003" s="339"/>
      <c r="AY1003" s="30" t="s">
        <v>3880</v>
      </c>
      <c r="AZ1003" s="31" t="e">
        <f t="shared" si="15"/>
        <v>#VALUE!</v>
      </c>
    </row>
    <row r="1004" spans="1:52" ht="12.75" customHeight="1">
      <c r="A1004">
        <v>1001</v>
      </c>
      <c r="B1004" s="29" t="s">
        <v>2</v>
      </c>
      <c r="C1004" s="134" t="s">
        <v>5293</v>
      </c>
      <c r="D1004" s="29" t="s">
        <v>3880</v>
      </c>
      <c r="E1004" s="29" t="s">
        <v>3880</v>
      </c>
      <c r="F1004" s="335"/>
      <c r="G1004" s="335"/>
      <c r="H1004" s="335"/>
      <c r="I1004" s="335"/>
      <c r="J1004" s="335"/>
      <c r="K1004" s="335"/>
      <c r="L1004" s="335"/>
      <c r="M1004" s="82" t="s">
        <v>3880</v>
      </c>
      <c r="N1004" s="57" t="s">
        <v>3880</v>
      </c>
      <c r="O1004" s="30" t="s">
        <v>3880</v>
      </c>
      <c r="P1004" s="29" t="s">
        <v>3880</v>
      </c>
      <c r="Q1004" s="29"/>
      <c r="R1004" s="134" t="s">
        <v>5293</v>
      </c>
      <c r="S1004" s="103" t="s">
        <v>3</v>
      </c>
      <c r="T1004" s="403">
        <v>6009.64</v>
      </c>
      <c r="U1004" s="403">
        <v>5695.95</v>
      </c>
      <c r="V1004" s="123" t="s">
        <v>2</v>
      </c>
      <c r="W1004" s="336"/>
      <c r="X1004" s="123"/>
      <c r="Y1004" s="337"/>
      <c r="Z1004" s="87"/>
      <c r="AA1004" s="88" t="s">
        <v>3880</v>
      </c>
      <c r="AB1004" s="88"/>
      <c r="AC1004" s="88"/>
      <c r="AD1004" s="90"/>
      <c r="AE1004" s="90"/>
      <c r="AF1004" s="136"/>
      <c r="AG1004" s="338"/>
      <c r="AH1004" s="338"/>
      <c r="AI1004" s="339"/>
      <c r="AJ1004" s="339"/>
      <c r="AK1004" s="91"/>
      <c r="AL1004" s="92"/>
      <c r="AM1004" s="93"/>
      <c r="AN1004" s="340"/>
      <c r="AO1004" s="341"/>
      <c r="AP1004" s="336"/>
      <c r="AQ1004" s="342"/>
      <c r="AR1004" s="343"/>
      <c r="AS1004" s="342"/>
      <c r="AT1004" s="94"/>
      <c r="AU1004" s="341"/>
      <c r="AV1004" s="136"/>
      <c r="AW1004" s="339"/>
      <c r="AY1004" s="30" t="s">
        <v>3880</v>
      </c>
      <c r="AZ1004" s="31" t="e">
        <f t="shared" si="15"/>
        <v>#VALUE!</v>
      </c>
    </row>
    <row r="1005" spans="1:52" ht="12.75" customHeight="1">
      <c r="A1005">
        <v>1002</v>
      </c>
      <c r="B1005" s="29" t="s">
        <v>2</v>
      </c>
      <c r="C1005" s="134" t="s">
        <v>3739</v>
      </c>
      <c r="D1005" s="29" t="s">
        <v>3880</v>
      </c>
      <c r="E1005" s="29" t="s">
        <v>3880</v>
      </c>
      <c r="F1005" s="335"/>
      <c r="G1005" s="335"/>
      <c r="H1005" s="335"/>
      <c r="I1005" s="335"/>
      <c r="J1005" s="335"/>
      <c r="K1005" s="335"/>
      <c r="L1005" s="335"/>
      <c r="M1005" s="82" t="s">
        <v>3880</v>
      </c>
      <c r="N1005" s="57" t="s">
        <v>3880</v>
      </c>
      <c r="O1005" s="30" t="s">
        <v>3880</v>
      </c>
      <c r="P1005" s="29" t="s">
        <v>3880</v>
      </c>
      <c r="Q1005" s="29"/>
      <c r="R1005" s="134" t="s">
        <v>3739</v>
      </c>
      <c r="S1005" s="103" t="s">
        <v>3</v>
      </c>
      <c r="T1005" s="403">
        <v>4292.6000000000004</v>
      </c>
      <c r="U1005" s="403">
        <v>5695.95</v>
      </c>
      <c r="V1005" s="123" t="s">
        <v>2</v>
      </c>
      <c r="W1005" s="336"/>
      <c r="X1005" s="123"/>
      <c r="Y1005" s="337"/>
      <c r="Z1005" s="87"/>
      <c r="AA1005" s="88" t="s">
        <v>3880</v>
      </c>
      <c r="AB1005" s="88"/>
      <c r="AC1005" s="88"/>
      <c r="AD1005" s="90"/>
      <c r="AE1005" s="90"/>
      <c r="AF1005" s="136"/>
      <c r="AG1005" s="338"/>
      <c r="AH1005" s="338"/>
      <c r="AI1005" s="339"/>
      <c r="AJ1005" s="339"/>
      <c r="AK1005" s="91"/>
      <c r="AL1005" s="92"/>
      <c r="AM1005" s="93"/>
      <c r="AN1005" s="340"/>
      <c r="AO1005" s="341"/>
      <c r="AP1005" s="336"/>
      <c r="AQ1005" s="342"/>
      <c r="AR1005" s="343"/>
      <c r="AS1005" s="342"/>
      <c r="AT1005" s="94"/>
      <c r="AU1005" s="341"/>
      <c r="AV1005" s="136"/>
      <c r="AW1005" s="339"/>
      <c r="AY1005" s="30" t="s">
        <v>3880</v>
      </c>
      <c r="AZ1005" s="31" t="e">
        <f t="shared" si="15"/>
        <v>#VALUE!</v>
      </c>
    </row>
    <row r="1006" spans="1:52" ht="12.75" customHeight="1">
      <c r="A1006">
        <v>1003</v>
      </c>
      <c r="B1006" s="29" t="s">
        <v>2</v>
      </c>
      <c r="C1006" s="134" t="s">
        <v>5294</v>
      </c>
      <c r="D1006" s="29" t="s">
        <v>3880</v>
      </c>
      <c r="E1006" s="29" t="s">
        <v>3880</v>
      </c>
      <c r="F1006" s="335"/>
      <c r="G1006" s="335"/>
      <c r="H1006" s="335"/>
      <c r="I1006" s="335"/>
      <c r="J1006" s="335"/>
      <c r="K1006" s="335"/>
      <c r="L1006" s="335"/>
      <c r="M1006" s="82" t="s">
        <v>3880</v>
      </c>
      <c r="N1006" s="57" t="s">
        <v>3880</v>
      </c>
      <c r="O1006" s="30" t="s">
        <v>3880</v>
      </c>
      <c r="P1006" s="29" t="s">
        <v>3880</v>
      </c>
      <c r="Q1006" s="29"/>
      <c r="R1006" s="134" t="s">
        <v>5294</v>
      </c>
      <c r="S1006" s="103" t="s">
        <v>3</v>
      </c>
      <c r="T1006" s="403">
        <v>2575.56</v>
      </c>
      <c r="U1006" s="403">
        <v>5695.95</v>
      </c>
      <c r="V1006" s="123" t="s">
        <v>2</v>
      </c>
      <c r="W1006" s="336"/>
      <c r="X1006" s="123"/>
      <c r="Y1006" s="337"/>
      <c r="Z1006" s="87"/>
      <c r="AA1006" s="88" t="s">
        <v>3880</v>
      </c>
      <c r="AB1006" s="88"/>
      <c r="AC1006" s="88"/>
      <c r="AD1006" s="90"/>
      <c r="AE1006" s="90"/>
      <c r="AF1006" s="136"/>
      <c r="AG1006" s="338"/>
      <c r="AH1006" s="338"/>
      <c r="AI1006" s="339"/>
      <c r="AJ1006" s="339"/>
      <c r="AK1006" s="91"/>
      <c r="AL1006" s="92"/>
      <c r="AM1006" s="93"/>
      <c r="AN1006" s="340"/>
      <c r="AO1006" s="341"/>
      <c r="AP1006" s="336"/>
      <c r="AQ1006" s="342"/>
      <c r="AR1006" s="343"/>
      <c r="AS1006" s="342"/>
      <c r="AT1006" s="94"/>
      <c r="AU1006" s="341"/>
      <c r="AV1006" s="136"/>
      <c r="AW1006" s="339"/>
      <c r="AY1006" s="30" t="s">
        <v>3880</v>
      </c>
      <c r="AZ1006" s="31" t="e">
        <f t="shared" si="15"/>
        <v>#VALUE!</v>
      </c>
    </row>
    <row r="1007" spans="1:52" ht="12.75" customHeight="1">
      <c r="A1007">
        <v>1004</v>
      </c>
      <c r="B1007" s="29" t="s">
        <v>2</v>
      </c>
      <c r="C1007" s="134" t="s">
        <v>5295</v>
      </c>
      <c r="D1007" s="29" t="s">
        <v>3880</v>
      </c>
      <c r="E1007" s="29" t="s">
        <v>3880</v>
      </c>
      <c r="F1007" s="335"/>
      <c r="G1007" s="335"/>
      <c r="H1007" s="335"/>
      <c r="I1007" s="335"/>
      <c r="J1007" s="335"/>
      <c r="K1007" s="335"/>
      <c r="L1007" s="335"/>
      <c r="M1007" s="82" t="s">
        <v>3880</v>
      </c>
      <c r="N1007" s="57" t="s">
        <v>3880</v>
      </c>
      <c r="O1007" s="30" t="s">
        <v>3880</v>
      </c>
      <c r="P1007" s="29" t="s">
        <v>3880</v>
      </c>
      <c r="Q1007" s="29"/>
      <c r="R1007" s="134" t="s">
        <v>5295</v>
      </c>
      <c r="S1007" s="103" t="s">
        <v>3</v>
      </c>
      <c r="T1007" s="403">
        <v>858.52</v>
      </c>
      <c r="U1007" s="403">
        <v>5695.95</v>
      </c>
      <c r="V1007" s="123" t="s">
        <v>2</v>
      </c>
      <c r="W1007" s="336"/>
      <c r="X1007" s="123"/>
      <c r="Y1007" s="337"/>
      <c r="Z1007" s="87"/>
      <c r="AA1007" s="88" t="s">
        <v>3880</v>
      </c>
      <c r="AB1007" s="88"/>
      <c r="AC1007" s="88"/>
      <c r="AD1007" s="90"/>
      <c r="AE1007" s="90"/>
      <c r="AF1007" s="136"/>
      <c r="AG1007" s="338"/>
      <c r="AH1007" s="338"/>
      <c r="AI1007" s="339"/>
      <c r="AJ1007" s="339"/>
      <c r="AK1007" s="91"/>
      <c r="AL1007" s="92"/>
      <c r="AM1007" s="93"/>
      <c r="AN1007" s="340"/>
      <c r="AO1007" s="341"/>
      <c r="AP1007" s="336"/>
      <c r="AQ1007" s="342"/>
      <c r="AR1007" s="343"/>
      <c r="AS1007" s="342"/>
      <c r="AT1007" s="94"/>
      <c r="AU1007" s="341"/>
      <c r="AV1007" s="136"/>
      <c r="AW1007" s="339"/>
      <c r="AY1007" s="30" t="s">
        <v>3880</v>
      </c>
      <c r="AZ1007" s="31" t="e">
        <f t="shared" si="15"/>
        <v>#VALUE!</v>
      </c>
    </row>
    <row r="1008" spans="1:52" ht="12.75" customHeight="1">
      <c r="A1008">
        <v>1005</v>
      </c>
      <c r="B1008" s="29" t="s">
        <v>2</v>
      </c>
      <c r="C1008" s="134" t="s">
        <v>3735</v>
      </c>
      <c r="D1008" s="29" t="s">
        <v>3880</v>
      </c>
      <c r="E1008" s="29" t="s">
        <v>3880</v>
      </c>
      <c r="F1008" s="335"/>
      <c r="G1008" s="335"/>
      <c r="H1008" s="335"/>
      <c r="I1008" s="335"/>
      <c r="J1008" s="335"/>
      <c r="K1008" s="335"/>
      <c r="L1008" s="335"/>
      <c r="M1008" s="82" t="s">
        <v>3880</v>
      </c>
      <c r="N1008" s="57" t="s">
        <v>3880</v>
      </c>
      <c r="O1008" s="30" t="s">
        <v>3880</v>
      </c>
      <c r="P1008" s="29" t="s">
        <v>3880</v>
      </c>
      <c r="Q1008" s="29"/>
      <c r="R1008" s="134" t="s">
        <v>3735</v>
      </c>
      <c r="S1008" s="103" t="s">
        <v>3</v>
      </c>
      <c r="T1008" s="403">
        <v>14650</v>
      </c>
      <c r="U1008" s="403">
        <v>6000</v>
      </c>
      <c r="V1008" s="123" t="s">
        <v>2</v>
      </c>
      <c r="W1008" s="336"/>
      <c r="X1008" s="123"/>
      <c r="Y1008" s="337"/>
      <c r="Z1008" s="87"/>
      <c r="AA1008" s="88" t="s">
        <v>3880</v>
      </c>
      <c r="AB1008" s="88"/>
      <c r="AC1008" s="88"/>
      <c r="AD1008" s="90"/>
      <c r="AE1008" s="90"/>
      <c r="AF1008" s="136"/>
      <c r="AG1008" s="338"/>
      <c r="AH1008" s="338"/>
      <c r="AI1008" s="339"/>
      <c r="AJ1008" s="339"/>
      <c r="AK1008" s="91"/>
      <c r="AL1008" s="92"/>
      <c r="AM1008" s="93"/>
      <c r="AN1008" s="340"/>
      <c r="AO1008" s="341"/>
      <c r="AP1008" s="336"/>
      <c r="AQ1008" s="342"/>
      <c r="AR1008" s="343"/>
      <c r="AS1008" s="342"/>
      <c r="AT1008" s="94"/>
      <c r="AU1008" s="341"/>
      <c r="AV1008" s="136"/>
      <c r="AW1008" s="339"/>
      <c r="AY1008" s="30" t="s">
        <v>3880</v>
      </c>
      <c r="AZ1008" s="31" t="e">
        <f t="shared" si="15"/>
        <v>#VALUE!</v>
      </c>
    </row>
    <row r="1009" spans="1:52" ht="12.75" customHeight="1">
      <c r="A1009">
        <v>1006</v>
      </c>
      <c r="B1009" s="29" t="s">
        <v>2</v>
      </c>
      <c r="C1009" s="134" t="s">
        <v>5296</v>
      </c>
      <c r="D1009" s="29" t="s">
        <v>3880</v>
      </c>
      <c r="E1009" s="29" t="s">
        <v>3880</v>
      </c>
      <c r="F1009" s="335"/>
      <c r="G1009" s="335"/>
      <c r="H1009" s="335"/>
      <c r="I1009" s="335"/>
      <c r="J1009" s="335"/>
      <c r="K1009" s="335"/>
      <c r="L1009" s="335"/>
      <c r="M1009" s="82" t="s">
        <v>3880</v>
      </c>
      <c r="N1009" s="57" t="s">
        <v>3880</v>
      </c>
      <c r="O1009" s="30" t="s">
        <v>3880</v>
      </c>
      <c r="P1009" s="29" t="s">
        <v>3880</v>
      </c>
      <c r="Q1009" s="29"/>
      <c r="R1009" s="134" t="s">
        <v>5296</v>
      </c>
      <c r="S1009" s="103" t="s">
        <v>3</v>
      </c>
      <c r="T1009" s="403">
        <v>-6009.64</v>
      </c>
      <c r="U1009" s="403">
        <v>5695.95</v>
      </c>
      <c r="V1009" s="123" t="s">
        <v>2</v>
      </c>
      <c r="W1009" s="336"/>
      <c r="X1009" s="123"/>
      <c r="Y1009" s="337"/>
      <c r="Z1009" s="87"/>
      <c r="AA1009" s="88" t="s">
        <v>3880</v>
      </c>
      <c r="AB1009" s="88"/>
      <c r="AC1009" s="88"/>
      <c r="AD1009" s="90"/>
      <c r="AE1009" s="90"/>
      <c r="AF1009" s="136"/>
      <c r="AG1009" s="338"/>
      <c r="AH1009" s="338"/>
      <c r="AI1009" s="339"/>
      <c r="AJ1009" s="339"/>
      <c r="AK1009" s="91"/>
      <c r="AL1009" s="92"/>
      <c r="AM1009" s="93"/>
      <c r="AN1009" s="340"/>
      <c r="AO1009" s="341"/>
      <c r="AP1009" s="336"/>
      <c r="AQ1009" s="342"/>
      <c r="AR1009" s="343"/>
      <c r="AS1009" s="342"/>
      <c r="AT1009" s="94"/>
      <c r="AU1009" s="341"/>
      <c r="AV1009" s="136"/>
      <c r="AW1009" s="339"/>
      <c r="AY1009" s="30" t="s">
        <v>3880</v>
      </c>
      <c r="AZ1009" s="31" t="e">
        <f t="shared" si="15"/>
        <v>#VALUE!</v>
      </c>
    </row>
    <row r="1010" spans="1:52" ht="12.75" customHeight="1">
      <c r="A1010">
        <v>1007</v>
      </c>
      <c r="B1010" s="29" t="s">
        <v>2</v>
      </c>
      <c r="C1010" s="134" t="s">
        <v>5297</v>
      </c>
      <c r="D1010" s="29" t="s">
        <v>3880</v>
      </c>
      <c r="E1010" s="29" t="s">
        <v>3880</v>
      </c>
      <c r="F1010" s="335"/>
      <c r="G1010" s="335"/>
      <c r="H1010" s="335"/>
      <c r="I1010" s="335"/>
      <c r="J1010" s="335"/>
      <c r="K1010" s="335"/>
      <c r="L1010" s="335"/>
      <c r="M1010" s="82" t="s">
        <v>3880</v>
      </c>
      <c r="N1010" s="57" t="s">
        <v>3880</v>
      </c>
      <c r="O1010" s="30" t="s">
        <v>3880</v>
      </c>
      <c r="P1010" s="29" t="s">
        <v>3880</v>
      </c>
      <c r="Q1010" s="29"/>
      <c r="R1010" s="134" t="s">
        <v>5297</v>
      </c>
      <c r="S1010" s="103" t="s">
        <v>3</v>
      </c>
      <c r="T1010" s="403">
        <v>-7726.68</v>
      </c>
      <c r="U1010" s="403">
        <v>5695.95</v>
      </c>
      <c r="V1010" s="123" t="s">
        <v>2</v>
      </c>
      <c r="W1010" s="336"/>
      <c r="X1010" s="123"/>
      <c r="Y1010" s="337"/>
      <c r="Z1010" s="87"/>
      <c r="AA1010" s="88" t="s">
        <v>3880</v>
      </c>
      <c r="AB1010" s="88"/>
      <c r="AC1010" s="88"/>
      <c r="AD1010" s="90"/>
      <c r="AE1010" s="90"/>
      <c r="AF1010" s="136"/>
      <c r="AG1010" s="338"/>
      <c r="AH1010" s="338"/>
      <c r="AI1010" s="339"/>
      <c r="AJ1010" s="339"/>
      <c r="AK1010" s="91"/>
      <c r="AL1010" s="92"/>
      <c r="AM1010" s="93"/>
      <c r="AN1010" s="340"/>
      <c r="AO1010" s="341"/>
      <c r="AP1010" s="336"/>
      <c r="AQ1010" s="342"/>
      <c r="AR1010" s="343"/>
      <c r="AS1010" s="342"/>
      <c r="AT1010" s="94"/>
      <c r="AU1010" s="341"/>
      <c r="AV1010" s="136"/>
      <c r="AW1010" s="339"/>
      <c r="AY1010" s="30" t="s">
        <v>3880</v>
      </c>
      <c r="AZ1010" s="31" t="e">
        <f t="shared" si="15"/>
        <v>#VALUE!</v>
      </c>
    </row>
    <row r="1011" spans="1:52" ht="12.75" customHeight="1">
      <c r="A1011">
        <v>1008</v>
      </c>
      <c r="B1011" s="29" t="s">
        <v>2</v>
      </c>
      <c r="C1011" s="134" t="s">
        <v>5298</v>
      </c>
      <c r="D1011" s="29" t="s">
        <v>3880</v>
      </c>
      <c r="E1011" s="29" t="s">
        <v>3880</v>
      </c>
      <c r="F1011" s="335"/>
      <c r="G1011" s="335"/>
      <c r="H1011" s="335"/>
      <c r="I1011" s="335"/>
      <c r="J1011" s="335"/>
      <c r="K1011" s="335"/>
      <c r="L1011" s="335"/>
      <c r="M1011" s="82" t="s">
        <v>3880</v>
      </c>
      <c r="N1011" s="57" t="s">
        <v>3880</v>
      </c>
      <c r="O1011" s="30" t="s">
        <v>3880</v>
      </c>
      <c r="P1011" s="29" t="s">
        <v>3880</v>
      </c>
      <c r="Q1011" s="29"/>
      <c r="R1011" s="134" t="s">
        <v>5298</v>
      </c>
      <c r="S1011" s="103" t="s">
        <v>3</v>
      </c>
      <c r="T1011" s="403">
        <v>-14650</v>
      </c>
      <c r="U1011" s="403">
        <v>6000</v>
      </c>
      <c r="V1011" s="123" t="s">
        <v>2</v>
      </c>
      <c r="W1011" s="336"/>
      <c r="X1011" s="123"/>
      <c r="Y1011" s="337"/>
      <c r="Z1011" s="87"/>
      <c r="AA1011" s="88" t="s">
        <v>3880</v>
      </c>
      <c r="AB1011" s="88"/>
      <c r="AC1011" s="88"/>
      <c r="AD1011" s="90"/>
      <c r="AE1011" s="90"/>
      <c r="AF1011" s="136"/>
      <c r="AG1011" s="338"/>
      <c r="AH1011" s="338"/>
      <c r="AI1011" s="339"/>
      <c r="AJ1011" s="339"/>
      <c r="AK1011" s="91"/>
      <c r="AL1011" s="92"/>
      <c r="AM1011" s="93"/>
      <c r="AN1011" s="340"/>
      <c r="AO1011" s="341"/>
      <c r="AP1011" s="336"/>
      <c r="AQ1011" s="342"/>
      <c r="AR1011" s="343"/>
      <c r="AS1011" s="342"/>
      <c r="AT1011" s="94"/>
      <c r="AU1011" s="341"/>
      <c r="AV1011" s="136"/>
      <c r="AW1011" s="339"/>
      <c r="AY1011" s="30" t="s">
        <v>3880</v>
      </c>
      <c r="AZ1011" s="31" t="e">
        <f t="shared" si="15"/>
        <v>#VALUE!</v>
      </c>
    </row>
    <row r="1012" spans="1:52" ht="12.75" customHeight="1">
      <c r="A1012">
        <v>1009</v>
      </c>
      <c r="B1012" s="29" t="s">
        <v>2</v>
      </c>
      <c r="C1012" s="134" t="s">
        <v>5299</v>
      </c>
      <c r="D1012" s="29" t="s">
        <v>3880</v>
      </c>
      <c r="E1012" s="29" t="s">
        <v>3880</v>
      </c>
      <c r="F1012" s="335"/>
      <c r="G1012" s="335"/>
      <c r="H1012" s="335"/>
      <c r="I1012" s="335"/>
      <c r="J1012" s="335"/>
      <c r="K1012" s="335"/>
      <c r="L1012" s="335"/>
      <c r="M1012" s="82" t="s">
        <v>3880</v>
      </c>
      <c r="N1012" s="57" t="s">
        <v>3880</v>
      </c>
      <c r="O1012" s="30" t="s">
        <v>3880</v>
      </c>
      <c r="P1012" s="29" t="s">
        <v>3880</v>
      </c>
      <c r="Q1012" s="29"/>
      <c r="R1012" s="134" t="s">
        <v>5299</v>
      </c>
      <c r="S1012" s="103" t="s">
        <v>3</v>
      </c>
      <c r="T1012" s="403">
        <v>3434.08</v>
      </c>
      <c r="U1012" s="403">
        <v>6191.25</v>
      </c>
      <c r="V1012" s="123" t="s">
        <v>2</v>
      </c>
      <c r="W1012" s="336"/>
      <c r="X1012" s="123"/>
      <c r="Y1012" s="337"/>
      <c r="Z1012" s="87"/>
      <c r="AA1012" s="88" t="s">
        <v>3880</v>
      </c>
      <c r="AB1012" s="88"/>
      <c r="AC1012" s="88"/>
      <c r="AD1012" s="90"/>
      <c r="AE1012" s="90"/>
      <c r="AF1012" s="136"/>
      <c r="AG1012" s="338"/>
      <c r="AH1012" s="338"/>
      <c r="AI1012" s="339"/>
      <c r="AJ1012" s="339"/>
      <c r="AK1012" s="91"/>
      <c r="AL1012" s="92"/>
      <c r="AM1012" s="93"/>
      <c r="AN1012" s="340"/>
      <c r="AO1012" s="341"/>
      <c r="AP1012" s="336"/>
      <c r="AQ1012" s="342"/>
      <c r="AR1012" s="343"/>
      <c r="AS1012" s="342"/>
      <c r="AT1012" s="94"/>
      <c r="AU1012" s="341"/>
      <c r="AV1012" s="136"/>
      <c r="AW1012" s="339"/>
      <c r="AY1012" s="30" t="s">
        <v>3880</v>
      </c>
      <c r="AZ1012" s="31" t="e">
        <f t="shared" si="15"/>
        <v>#VALUE!</v>
      </c>
    </row>
    <row r="1013" spans="1:52" ht="12.75" customHeight="1">
      <c r="A1013">
        <v>1010</v>
      </c>
      <c r="B1013" s="29" t="s">
        <v>2</v>
      </c>
      <c r="C1013" s="134" t="s">
        <v>5300</v>
      </c>
      <c r="D1013" s="29" t="s">
        <v>3880</v>
      </c>
      <c r="E1013" s="29" t="s">
        <v>3880</v>
      </c>
      <c r="F1013" s="335"/>
      <c r="G1013" s="335"/>
      <c r="H1013" s="335"/>
      <c r="I1013" s="335"/>
      <c r="J1013" s="335"/>
      <c r="K1013" s="335"/>
      <c r="L1013" s="335"/>
      <c r="M1013" s="82" t="s">
        <v>3880</v>
      </c>
      <c r="N1013" s="57" t="s">
        <v>3880</v>
      </c>
      <c r="O1013" s="30" t="s">
        <v>3880</v>
      </c>
      <c r="P1013" s="29" t="s">
        <v>3880</v>
      </c>
      <c r="Q1013" s="29"/>
      <c r="R1013" s="134" t="s">
        <v>5300</v>
      </c>
      <c r="S1013" s="103" t="s">
        <v>3</v>
      </c>
      <c r="T1013" s="403">
        <v>1717.04</v>
      </c>
      <c r="U1013" s="403">
        <v>6191.25</v>
      </c>
      <c r="V1013" s="123" t="s">
        <v>2</v>
      </c>
      <c r="W1013" s="336"/>
      <c r="X1013" s="123"/>
      <c r="Y1013" s="337"/>
      <c r="Z1013" s="87"/>
      <c r="AA1013" s="88" t="s">
        <v>3880</v>
      </c>
      <c r="AB1013" s="88"/>
      <c r="AC1013" s="88"/>
      <c r="AD1013" s="90"/>
      <c r="AE1013" s="90"/>
      <c r="AF1013" s="136"/>
      <c r="AG1013" s="338"/>
      <c r="AH1013" s="338"/>
      <c r="AI1013" s="339"/>
      <c r="AJ1013" s="339"/>
      <c r="AK1013" s="91"/>
      <c r="AL1013" s="92"/>
      <c r="AM1013" s="93"/>
      <c r="AN1013" s="340"/>
      <c r="AO1013" s="341"/>
      <c r="AP1013" s="336"/>
      <c r="AQ1013" s="342"/>
      <c r="AR1013" s="343"/>
      <c r="AS1013" s="342"/>
      <c r="AT1013" s="94"/>
      <c r="AU1013" s="341"/>
      <c r="AV1013" s="136"/>
      <c r="AW1013" s="339"/>
      <c r="AY1013" s="30" t="s">
        <v>3880</v>
      </c>
      <c r="AZ1013" s="31" t="e">
        <f t="shared" si="15"/>
        <v>#VALUE!</v>
      </c>
    </row>
    <row r="1014" spans="1:52" ht="12.75" customHeight="1">
      <c r="A1014">
        <v>1011</v>
      </c>
      <c r="B1014" s="29" t="s">
        <v>2</v>
      </c>
      <c r="C1014" s="134" t="s">
        <v>5301</v>
      </c>
      <c r="D1014" s="29" t="s">
        <v>3880</v>
      </c>
      <c r="E1014" s="29" t="s">
        <v>3880</v>
      </c>
      <c r="F1014" s="335"/>
      <c r="G1014" s="335"/>
      <c r="H1014" s="335"/>
      <c r="I1014" s="335"/>
      <c r="J1014" s="335"/>
      <c r="K1014" s="335"/>
      <c r="L1014" s="335"/>
      <c r="M1014" s="82" t="s">
        <v>3880</v>
      </c>
      <c r="N1014" s="57" t="s">
        <v>3880</v>
      </c>
      <c r="O1014" s="30" t="s">
        <v>3880</v>
      </c>
      <c r="P1014" s="29" t="s">
        <v>3880</v>
      </c>
      <c r="Q1014" s="29"/>
      <c r="R1014" s="134" t="s">
        <v>5301</v>
      </c>
      <c r="S1014" s="103" t="s">
        <v>3</v>
      </c>
      <c r="T1014" s="403">
        <v>0</v>
      </c>
      <c r="U1014" s="403">
        <v>6191.25</v>
      </c>
      <c r="V1014" s="123" t="s">
        <v>2</v>
      </c>
      <c r="W1014" s="336"/>
      <c r="X1014" s="123"/>
      <c r="Y1014" s="337"/>
      <c r="Z1014" s="87"/>
      <c r="AA1014" s="88" t="s">
        <v>3880</v>
      </c>
      <c r="AB1014" s="88"/>
      <c r="AC1014" s="88"/>
      <c r="AD1014" s="90"/>
      <c r="AE1014" s="90"/>
      <c r="AF1014" s="136"/>
      <c r="AG1014" s="338"/>
      <c r="AH1014" s="338"/>
      <c r="AI1014" s="339"/>
      <c r="AJ1014" s="339"/>
      <c r="AK1014" s="91"/>
      <c r="AL1014" s="92"/>
      <c r="AM1014" s="93"/>
      <c r="AN1014" s="340"/>
      <c r="AO1014" s="341"/>
      <c r="AP1014" s="336"/>
      <c r="AQ1014" s="342"/>
      <c r="AR1014" s="343"/>
      <c r="AS1014" s="342"/>
      <c r="AT1014" s="94"/>
      <c r="AU1014" s="341"/>
      <c r="AV1014" s="136"/>
      <c r="AW1014" s="339"/>
      <c r="AY1014" s="30" t="s">
        <v>3880</v>
      </c>
      <c r="AZ1014" s="31" t="e">
        <f t="shared" si="15"/>
        <v>#VALUE!</v>
      </c>
    </row>
    <row r="1015" spans="1:52" ht="12.75" customHeight="1">
      <c r="A1015">
        <v>1012</v>
      </c>
      <c r="B1015" s="29" t="s">
        <v>2</v>
      </c>
      <c r="C1015" s="134" t="s">
        <v>5302</v>
      </c>
      <c r="D1015" s="29" t="s">
        <v>3880</v>
      </c>
      <c r="E1015" s="29" t="s">
        <v>3880</v>
      </c>
      <c r="F1015" s="335"/>
      <c r="G1015" s="335"/>
      <c r="H1015" s="335"/>
      <c r="I1015" s="335"/>
      <c r="J1015" s="335"/>
      <c r="K1015" s="335"/>
      <c r="L1015" s="335"/>
      <c r="M1015" s="82" t="s">
        <v>3880</v>
      </c>
      <c r="N1015" s="57" t="s">
        <v>3880</v>
      </c>
      <c r="O1015" s="30" t="s">
        <v>3880</v>
      </c>
      <c r="P1015" s="29" t="s">
        <v>3880</v>
      </c>
      <c r="Q1015" s="29"/>
      <c r="R1015" s="134" t="s">
        <v>5302</v>
      </c>
      <c r="S1015" s="103" t="s">
        <v>3</v>
      </c>
      <c r="T1015" s="403">
        <v>-8585.2000000000007</v>
      </c>
      <c r="U1015" s="403">
        <v>6191.25</v>
      </c>
      <c r="V1015" s="123" t="s">
        <v>2</v>
      </c>
      <c r="W1015" s="336"/>
      <c r="X1015" s="123"/>
      <c r="Y1015" s="337"/>
      <c r="Z1015" s="87"/>
      <c r="AA1015" s="88" t="s">
        <v>3880</v>
      </c>
      <c r="AB1015" s="88"/>
      <c r="AC1015" s="88"/>
      <c r="AD1015" s="90"/>
      <c r="AE1015" s="90"/>
      <c r="AF1015" s="136"/>
      <c r="AG1015" s="338"/>
      <c r="AH1015" s="338"/>
      <c r="AI1015" s="339"/>
      <c r="AJ1015" s="339"/>
      <c r="AK1015" s="91"/>
      <c r="AL1015" s="92"/>
      <c r="AM1015" s="93"/>
      <c r="AN1015" s="340"/>
      <c r="AO1015" s="341"/>
      <c r="AP1015" s="336"/>
      <c r="AQ1015" s="342"/>
      <c r="AR1015" s="343"/>
      <c r="AS1015" s="342"/>
      <c r="AT1015" s="94"/>
      <c r="AU1015" s="341"/>
      <c r="AV1015" s="136"/>
      <c r="AW1015" s="339"/>
      <c r="AY1015" s="30" t="s">
        <v>3880</v>
      </c>
      <c r="AZ1015" s="31" t="e">
        <f t="shared" si="15"/>
        <v>#VALUE!</v>
      </c>
    </row>
    <row r="1016" spans="1:52" ht="12.75" customHeight="1">
      <c r="A1016">
        <v>1013</v>
      </c>
      <c r="B1016" s="29" t="s">
        <v>2</v>
      </c>
      <c r="C1016" s="134" t="s">
        <v>5303</v>
      </c>
      <c r="D1016" s="29" t="s">
        <v>3880</v>
      </c>
      <c r="E1016" s="29" t="s">
        <v>3880</v>
      </c>
      <c r="F1016" s="335"/>
      <c r="G1016" s="335"/>
      <c r="H1016" s="335"/>
      <c r="I1016" s="335"/>
      <c r="J1016" s="335"/>
      <c r="K1016" s="335"/>
      <c r="L1016" s="335"/>
      <c r="M1016" s="82" t="s">
        <v>3880</v>
      </c>
      <c r="N1016" s="57" t="s">
        <v>3880</v>
      </c>
      <c r="O1016" s="30" t="s">
        <v>3880</v>
      </c>
      <c r="P1016" s="29" t="s">
        <v>3880</v>
      </c>
      <c r="Q1016" s="29"/>
      <c r="R1016" s="134" t="s">
        <v>5303</v>
      </c>
      <c r="S1016" s="103" t="s">
        <v>3</v>
      </c>
      <c r="T1016" s="403">
        <v>-10302.24</v>
      </c>
      <c r="U1016" s="403">
        <v>6191.25</v>
      </c>
      <c r="V1016" s="123" t="s">
        <v>2</v>
      </c>
      <c r="W1016" s="336"/>
      <c r="X1016" s="123"/>
      <c r="Y1016" s="337"/>
      <c r="Z1016" s="87"/>
      <c r="AA1016" s="88" t="s">
        <v>3880</v>
      </c>
      <c r="AB1016" s="88"/>
      <c r="AC1016" s="88"/>
      <c r="AD1016" s="90"/>
      <c r="AE1016" s="90"/>
      <c r="AF1016" s="136"/>
      <c r="AG1016" s="338"/>
      <c r="AH1016" s="338"/>
      <c r="AI1016" s="339"/>
      <c r="AJ1016" s="339"/>
      <c r="AK1016" s="91"/>
      <c r="AL1016" s="92"/>
      <c r="AM1016" s="93"/>
      <c r="AN1016" s="340"/>
      <c r="AO1016" s="341"/>
      <c r="AP1016" s="336"/>
      <c r="AQ1016" s="342"/>
      <c r="AR1016" s="343"/>
      <c r="AS1016" s="342"/>
      <c r="AT1016" s="94"/>
      <c r="AU1016" s="341"/>
      <c r="AV1016" s="136"/>
      <c r="AW1016" s="339"/>
      <c r="AY1016" s="30" t="s">
        <v>3880</v>
      </c>
      <c r="AZ1016" s="31" t="e">
        <f t="shared" si="15"/>
        <v>#VALUE!</v>
      </c>
    </row>
    <row r="1017" spans="1:52" ht="12.75" customHeight="1">
      <c r="A1017">
        <v>1014</v>
      </c>
      <c r="B1017" s="29" t="s">
        <v>2</v>
      </c>
      <c r="C1017" s="134" t="s">
        <v>5304</v>
      </c>
      <c r="D1017" s="29" t="s">
        <v>3880</v>
      </c>
      <c r="E1017" s="29" t="s">
        <v>3880</v>
      </c>
      <c r="F1017" s="335"/>
      <c r="G1017" s="335"/>
      <c r="H1017" s="335"/>
      <c r="I1017" s="335"/>
      <c r="J1017" s="335"/>
      <c r="K1017" s="335"/>
      <c r="L1017" s="335"/>
      <c r="M1017" s="82" t="s">
        <v>3880</v>
      </c>
      <c r="N1017" s="57" t="s">
        <v>3880</v>
      </c>
      <c r="O1017" s="30" t="s">
        <v>3880</v>
      </c>
      <c r="P1017" s="29" t="s">
        <v>3880</v>
      </c>
      <c r="Q1017" s="29"/>
      <c r="R1017" s="134" t="s">
        <v>5304</v>
      </c>
      <c r="S1017" s="103" t="s">
        <v>3</v>
      </c>
      <c r="T1017" s="403">
        <v>-12019.28</v>
      </c>
      <c r="U1017" s="403">
        <v>6191.25</v>
      </c>
      <c r="V1017" s="123" t="s">
        <v>2</v>
      </c>
      <c r="W1017" s="336"/>
      <c r="X1017" s="123"/>
      <c r="Y1017" s="337"/>
      <c r="Z1017" s="87"/>
      <c r="AA1017" s="88" t="s">
        <v>3880</v>
      </c>
      <c r="AB1017" s="88"/>
      <c r="AC1017" s="88"/>
      <c r="AD1017" s="90"/>
      <c r="AE1017" s="90"/>
      <c r="AF1017" s="136"/>
      <c r="AG1017" s="338"/>
      <c r="AH1017" s="338"/>
      <c r="AI1017" s="339"/>
      <c r="AJ1017" s="339"/>
      <c r="AK1017" s="91"/>
      <c r="AL1017" s="92"/>
      <c r="AM1017" s="93"/>
      <c r="AN1017" s="340"/>
      <c r="AO1017" s="341"/>
      <c r="AP1017" s="336"/>
      <c r="AQ1017" s="342"/>
      <c r="AR1017" s="343"/>
      <c r="AS1017" s="342"/>
      <c r="AT1017" s="94"/>
      <c r="AU1017" s="341"/>
      <c r="AV1017" s="136"/>
      <c r="AW1017" s="339"/>
      <c r="AY1017" s="30" t="s">
        <v>3880</v>
      </c>
      <c r="AZ1017" s="31" t="e">
        <f t="shared" si="15"/>
        <v>#VALUE!</v>
      </c>
    </row>
    <row r="1018" spans="1:52" ht="12.75" customHeight="1">
      <c r="A1018">
        <v>1015</v>
      </c>
      <c r="B1018" s="29" t="s">
        <v>2</v>
      </c>
      <c r="C1018" s="134" t="s">
        <v>3669</v>
      </c>
      <c r="D1018" s="29" t="s">
        <v>3880</v>
      </c>
      <c r="E1018" s="29" t="s">
        <v>3880</v>
      </c>
      <c r="F1018" s="335"/>
      <c r="G1018" s="335"/>
      <c r="H1018" s="335"/>
      <c r="I1018" s="335"/>
      <c r="J1018" s="335"/>
      <c r="K1018" s="335"/>
      <c r="L1018" s="335"/>
      <c r="M1018" s="82" t="s">
        <v>3880</v>
      </c>
      <c r="N1018" s="57" t="s">
        <v>3880</v>
      </c>
      <c r="O1018" s="30" t="s">
        <v>3880</v>
      </c>
      <c r="P1018" s="29" t="s">
        <v>3880</v>
      </c>
      <c r="Q1018" s="29"/>
      <c r="R1018" s="134" t="s">
        <v>3669</v>
      </c>
      <c r="S1018" s="103" t="s">
        <v>3</v>
      </c>
      <c r="T1018" s="403">
        <v>-13736.32</v>
      </c>
      <c r="U1018" s="403">
        <v>6191.25</v>
      </c>
      <c r="V1018" s="123" t="s">
        <v>2</v>
      </c>
      <c r="W1018" s="336"/>
      <c r="X1018" s="123"/>
      <c r="Y1018" s="337"/>
      <c r="Z1018" s="87"/>
      <c r="AA1018" s="88" t="s">
        <v>3880</v>
      </c>
      <c r="AB1018" s="88"/>
      <c r="AC1018" s="88"/>
      <c r="AD1018" s="90"/>
      <c r="AE1018" s="90"/>
      <c r="AF1018" s="136"/>
      <c r="AG1018" s="338"/>
      <c r="AH1018" s="338"/>
      <c r="AI1018" s="339"/>
      <c r="AJ1018" s="339"/>
      <c r="AK1018" s="91"/>
      <c r="AL1018" s="92"/>
      <c r="AM1018" s="93"/>
      <c r="AN1018" s="340"/>
      <c r="AO1018" s="341"/>
      <c r="AP1018" s="336"/>
      <c r="AQ1018" s="342"/>
      <c r="AR1018" s="343"/>
      <c r="AS1018" s="342"/>
      <c r="AT1018" s="94"/>
      <c r="AU1018" s="341"/>
      <c r="AV1018" s="136"/>
      <c r="AW1018" s="339"/>
      <c r="AY1018" s="30" t="s">
        <v>3880</v>
      </c>
      <c r="AZ1018" s="31" t="e">
        <f t="shared" si="15"/>
        <v>#VALUE!</v>
      </c>
    </row>
    <row r="1019" spans="1:52" ht="12.75" customHeight="1">
      <c r="A1019">
        <v>1016</v>
      </c>
      <c r="B1019" s="29" t="s">
        <v>2</v>
      </c>
      <c r="C1019" s="134" t="s">
        <v>3579</v>
      </c>
      <c r="D1019" s="29" t="s">
        <v>3880</v>
      </c>
      <c r="E1019" s="29" t="s">
        <v>3880</v>
      </c>
      <c r="F1019" s="335"/>
      <c r="G1019" s="335"/>
      <c r="H1019" s="335"/>
      <c r="I1019" s="335"/>
      <c r="J1019" s="335"/>
      <c r="K1019" s="335"/>
      <c r="L1019" s="335"/>
      <c r="M1019" s="82" t="s">
        <v>3880</v>
      </c>
      <c r="N1019" s="57" t="s">
        <v>3880</v>
      </c>
      <c r="O1019" s="30" t="s">
        <v>3880</v>
      </c>
      <c r="P1019" s="29" t="s">
        <v>3880</v>
      </c>
      <c r="Q1019" s="29"/>
      <c r="R1019" s="134" t="s">
        <v>3579</v>
      </c>
      <c r="S1019" s="103" t="s">
        <v>3</v>
      </c>
      <c r="T1019" s="403">
        <v>11160.76</v>
      </c>
      <c r="U1019" s="403">
        <v>6686.55</v>
      </c>
      <c r="V1019" s="123" t="s">
        <v>2</v>
      </c>
      <c r="W1019" s="336"/>
      <c r="X1019" s="123"/>
      <c r="Y1019" s="337"/>
      <c r="Z1019" s="87"/>
      <c r="AA1019" s="88" t="s">
        <v>3880</v>
      </c>
      <c r="AB1019" s="88"/>
      <c r="AC1019" s="88"/>
      <c r="AD1019" s="90"/>
      <c r="AE1019" s="90"/>
      <c r="AF1019" s="136"/>
      <c r="AG1019" s="338"/>
      <c r="AH1019" s="338"/>
      <c r="AI1019" s="339"/>
      <c r="AJ1019" s="339"/>
      <c r="AK1019" s="91"/>
      <c r="AL1019" s="92"/>
      <c r="AM1019" s="93"/>
      <c r="AN1019" s="340"/>
      <c r="AO1019" s="341"/>
      <c r="AP1019" s="336"/>
      <c r="AQ1019" s="342"/>
      <c r="AR1019" s="343"/>
      <c r="AS1019" s="342"/>
      <c r="AT1019" s="94"/>
      <c r="AU1019" s="341"/>
      <c r="AV1019" s="136"/>
      <c r="AW1019" s="339"/>
      <c r="AY1019" s="30" t="s">
        <v>3880</v>
      </c>
      <c r="AZ1019" s="31" t="e">
        <f t="shared" si="15"/>
        <v>#VALUE!</v>
      </c>
    </row>
    <row r="1020" spans="1:52" ht="12.75" customHeight="1">
      <c r="A1020">
        <v>1017</v>
      </c>
      <c r="B1020" s="29" t="s">
        <v>2</v>
      </c>
      <c r="C1020" s="134" t="s">
        <v>3580</v>
      </c>
      <c r="D1020" s="29" t="s">
        <v>3880</v>
      </c>
      <c r="E1020" s="29" t="s">
        <v>3880</v>
      </c>
      <c r="F1020" s="335"/>
      <c r="G1020" s="335"/>
      <c r="H1020" s="335"/>
      <c r="I1020" s="335"/>
      <c r="J1020" s="335"/>
      <c r="K1020" s="335"/>
      <c r="L1020" s="335"/>
      <c r="M1020" s="82" t="s">
        <v>3880</v>
      </c>
      <c r="N1020" s="57" t="s">
        <v>3880</v>
      </c>
      <c r="O1020" s="30" t="s">
        <v>3880</v>
      </c>
      <c r="P1020" s="29" t="s">
        <v>3880</v>
      </c>
      <c r="Q1020" s="29"/>
      <c r="R1020" s="134" t="s">
        <v>3580</v>
      </c>
      <c r="S1020" s="103" t="s">
        <v>3</v>
      </c>
      <c r="T1020" s="403">
        <v>9443.7199999999993</v>
      </c>
      <c r="U1020" s="403">
        <v>6686.55</v>
      </c>
      <c r="V1020" s="123" t="s">
        <v>2</v>
      </c>
      <c r="W1020" s="336"/>
      <c r="X1020" s="123"/>
      <c r="Y1020" s="337"/>
      <c r="Z1020" s="87"/>
      <c r="AA1020" s="88" t="s">
        <v>3880</v>
      </c>
      <c r="AB1020" s="88"/>
      <c r="AC1020" s="88"/>
      <c r="AD1020" s="90"/>
      <c r="AE1020" s="90"/>
      <c r="AF1020" s="136"/>
      <c r="AG1020" s="338"/>
      <c r="AH1020" s="338"/>
      <c r="AI1020" s="339"/>
      <c r="AJ1020" s="339"/>
      <c r="AK1020" s="91"/>
      <c r="AL1020" s="92"/>
      <c r="AM1020" s="93"/>
      <c r="AN1020" s="340"/>
      <c r="AO1020" s="341"/>
      <c r="AP1020" s="336"/>
      <c r="AQ1020" s="342"/>
      <c r="AR1020" s="343"/>
      <c r="AS1020" s="342"/>
      <c r="AT1020" s="94"/>
      <c r="AU1020" s="341"/>
      <c r="AV1020" s="136"/>
      <c r="AW1020" s="339"/>
      <c r="AY1020" s="30" t="s">
        <v>3880</v>
      </c>
      <c r="AZ1020" s="31" t="e">
        <f t="shared" si="15"/>
        <v>#VALUE!</v>
      </c>
    </row>
    <row r="1021" spans="1:52" ht="12.75" customHeight="1">
      <c r="A1021">
        <v>1018</v>
      </c>
      <c r="B1021" s="29" t="s">
        <v>2</v>
      </c>
      <c r="C1021" s="134" t="s">
        <v>5305</v>
      </c>
      <c r="D1021" s="29" t="s">
        <v>3880</v>
      </c>
      <c r="E1021" s="29" t="s">
        <v>3880</v>
      </c>
      <c r="F1021" s="335"/>
      <c r="G1021" s="335"/>
      <c r="H1021" s="335"/>
      <c r="I1021" s="335"/>
      <c r="J1021" s="335"/>
      <c r="K1021" s="335"/>
      <c r="L1021" s="335"/>
      <c r="M1021" s="82" t="s">
        <v>3880</v>
      </c>
      <c r="N1021" s="57" t="s">
        <v>3880</v>
      </c>
      <c r="O1021" s="30" t="s">
        <v>3880</v>
      </c>
      <c r="P1021" s="29" t="s">
        <v>3880</v>
      </c>
      <c r="Q1021" s="29"/>
      <c r="R1021" s="134" t="s">
        <v>5305</v>
      </c>
      <c r="S1021" s="103" t="s">
        <v>3</v>
      </c>
      <c r="T1021" s="403">
        <v>7726.68</v>
      </c>
      <c r="U1021" s="403">
        <v>6686.55</v>
      </c>
      <c r="V1021" s="123" t="s">
        <v>2</v>
      </c>
      <c r="W1021" s="336"/>
      <c r="X1021" s="123"/>
      <c r="Y1021" s="337"/>
      <c r="Z1021" s="87"/>
      <c r="AA1021" s="88" t="s">
        <v>3880</v>
      </c>
      <c r="AB1021" s="88"/>
      <c r="AC1021" s="88"/>
      <c r="AD1021" s="90"/>
      <c r="AE1021" s="90"/>
      <c r="AF1021" s="136"/>
      <c r="AG1021" s="338"/>
      <c r="AH1021" s="338"/>
      <c r="AI1021" s="339"/>
      <c r="AJ1021" s="339"/>
      <c r="AK1021" s="91"/>
      <c r="AL1021" s="92"/>
      <c r="AM1021" s="93"/>
      <c r="AN1021" s="340"/>
      <c r="AO1021" s="341"/>
      <c r="AP1021" s="336"/>
      <c r="AQ1021" s="342"/>
      <c r="AR1021" s="343"/>
      <c r="AS1021" s="342"/>
      <c r="AT1021" s="94"/>
      <c r="AU1021" s="341"/>
      <c r="AV1021" s="136"/>
      <c r="AW1021" s="339"/>
      <c r="AY1021" s="30" t="s">
        <v>3880</v>
      </c>
      <c r="AZ1021" s="31" t="e">
        <f t="shared" si="15"/>
        <v>#VALUE!</v>
      </c>
    </row>
    <row r="1022" spans="1:52" ht="12.75" customHeight="1">
      <c r="A1022">
        <v>1019</v>
      </c>
      <c r="B1022" s="29" t="s">
        <v>2</v>
      </c>
      <c r="C1022" s="134" t="s">
        <v>5306</v>
      </c>
      <c r="D1022" s="29" t="s">
        <v>3880</v>
      </c>
      <c r="E1022" s="29" t="s">
        <v>3880</v>
      </c>
      <c r="F1022" s="335"/>
      <c r="G1022" s="335"/>
      <c r="H1022" s="335"/>
      <c r="I1022" s="335"/>
      <c r="J1022" s="335"/>
      <c r="K1022" s="335"/>
      <c r="L1022" s="335"/>
      <c r="M1022" s="82" t="s">
        <v>3880</v>
      </c>
      <c r="N1022" s="57" t="s">
        <v>3880</v>
      </c>
      <c r="O1022" s="30" t="s">
        <v>3880</v>
      </c>
      <c r="P1022" s="29" t="s">
        <v>3880</v>
      </c>
      <c r="Q1022" s="29"/>
      <c r="R1022" s="134" t="s">
        <v>5306</v>
      </c>
      <c r="S1022" s="103" t="s">
        <v>3</v>
      </c>
      <c r="T1022" s="403">
        <v>6009.64</v>
      </c>
      <c r="U1022" s="403">
        <v>6686.55</v>
      </c>
      <c r="V1022" s="123" t="s">
        <v>2</v>
      </c>
      <c r="W1022" s="336"/>
      <c r="X1022" s="123"/>
      <c r="Y1022" s="337"/>
      <c r="Z1022" s="87"/>
      <c r="AA1022" s="88" t="s">
        <v>3880</v>
      </c>
      <c r="AB1022" s="88"/>
      <c r="AC1022" s="88"/>
      <c r="AD1022" s="90"/>
      <c r="AE1022" s="90"/>
      <c r="AF1022" s="136"/>
      <c r="AG1022" s="338"/>
      <c r="AH1022" s="338"/>
      <c r="AI1022" s="339"/>
      <c r="AJ1022" s="339"/>
      <c r="AK1022" s="91"/>
      <c r="AL1022" s="92"/>
      <c r="AM1022" s="93"/>
      <c r="AN1022" s="340"/>
      <c r="AO1022" s="341"/>
      <c r="AP1022" s="336"/>
      <c r="AQ1022" s="342"/>
      <c r="AR1022" s="343"/>
      <c r="AS1022" s="342"/>
      <c r="AT1022" s="94"/>
      <c r="AU1022" s="341"/>
      <c r="AV1022" s="136"/>
      <c r="AW1022" s="339"/>
      <c r="AY1022" s="30" t="s">
        <v>3880</v>
      </c>
      <c r="AZ1022" s="31" t="e">
        <f t="shared" si="15"/>
        <v>#VALUE!</v>
      </c>
    </row>
    <row r="1023" spans="1:52" ht="12.75" customHeight="1">
      <c r="A1023">
        <v>1020</v>
      </c>
      <c r="B1023" s="29" t="s">
        <v>2</v>
      </c>
      <c r="C1023" s="134" t="s">
        <v>3581</v>
      </c>
      <c r="D1023" s="29" t="s">
        <v>3880</v>
      </c>
      <c r="E1023" s="29" t="s">
        <v>3880</v>
      </c>
      <c r="F1023" s="335"/>
      <c r="G1023" s="335"/>
      <c r="H1023" s="335"/>
      <c r="I1023" s="335"/>
      <c r="J1023" s="335"/>
      <c r="K1023" s="335"/>
      <c r="L1023" s="335"/>
      <c r="M1023" s="82" t="s">
        <v>3880</v>
      </c>
      <c r="N1023" s="57" t="s">
        <v>3880</v>
      </c>
      <c r="O1023" s="30" t="s">
        <v>3880</v>
      </c>
      <c r="P1023" s="29" t="s">
        <v>3880</v>
      </c>
      <c r="Q1023" s="29"/>
      <c r="R1023" s="134" t="s">
        <v>3581</v>
      </c>
      <c r="S1023" s="103" t="s">
        <v>3</v>
      </c>
      <c r="T1023" s="403">
        <v>4292.6000000000004</v>
      </c>
      <c r="U1023" s="403">
        <v>6686.55</v>
      </c>
      <c r="V1023" s="123" t="s">
        <v>2</v>
      </c>
      <c r="W1023" s="336"/>
      <c r="X1023" s="123"/>
      <c r="Y1023" s="337"/>
      <c r="Z1023" s="87"/>
      <c r="AA1023" s="88" t="s">
        <v>3880</v>
      </c>
      <c r="AB1023" s="88"/>
      <c r="AC1023" s="88"/>
      <c r="AD1023" s="90"/>
      <c r="AE1023" s="90"/>
      <c r="AF1023" s="136"/>
      <c r="AG1023" s="338"/>
      <c r="AH1023" s="338"/>
      <c r="AI1023" s="339"/>
      <c r="AJ1023" s="339"/>
      <c r="AK1023" s="91"/>
      <c r="AL1023" s="92"/>
      <c r="AM1023" s="93"/>
      <c r="AN1023" s="340"/>
      <c r="AO1023" s="341"/>
      <c r="AP1023" s="336"/>
      <c r="AQ1023" s="342"/>
      <c r="AR1023" s="343"/>
      <c r="AS1023" s="342"/>
      <c r="AT1023" s="94"/>
      <c r="AU1023" s="341"/>
      <c r="AV1023" s="136"/>
      <c r="AW1023" s="339"/>
      <c r="AY1023" s="30" t="s">
        <v>3880</v>
      </c>
      <c r="AZ1023" s="31" t="e">
        <f t="shared" si="15"/>
        <v>#VALUE!</v>
      </c>
    </row>
    <row r="1024" spans="1:52" ht="12.75" customHeight="1">
      <c r="A1024">
        <v>1021</v>
      </c>
      <c r="B1024" s="29" t="s">
        <v>2</v>
      </c>
      <c r="C1024" s="134" t="s">
        <v>5307</v>
      </c>
      <c r="D1024" s="29" t="s">
        <v>3880</v>
      </c>
      <c r="E1024" s="29" t="s">
        <v>3880</v>
      </c>
      <c r="F1024" s="335"/>
      <c r="G1024" s="335"/>
      <c r="H1024" s="335"/>
      <c r="I1024" s="335"/>
      <c r="J1024" s="335"/>
      <c r="K1024" s="335"/>
      <c r="L1024" s="335"/>
      <c r="M1024" s="82" t="s">
        <v>3880</v>
      </c>
      <c r="N1024" s="57" t="s">
        <v>3880</v>
      </c>
      <c r="O1024" s="30" t="s">
        <v>3880</v>
      </c>
      <c r="P1024" s="29" t="s">
        <v>3880</v>
      </c>
      <c r="Q1024" s="29"/>
      <c r="R1024" s="134" t="s">
        <v>5307</v>
      </c>
      <c r="S1024" s="103" t="s">
        <v>3</v>
      </c>
      <c r="T1024" s="403">
        <v>-858.52</v>
      </c>
      <c r="U1024" s="403">
        <v>6686.55</v>
      </c>
      <c r="V1024" s="123" t="s">
        <v>2</v>
      </c>
      <c r="W1024" s="336"/>
      <c r="X1024" s="123"/>
      <c r="Y1024" s="337"/>
      <c r="Z1024" s="87"/>
      <c r="AA1024" s="88" t="s">
        <v>3880</v>
      </c>
      <c r="AB1024" s="88"/>
      <c r="AC1024" s="88"/>
      <c r="AD1024" s="90"/>
      <c r="AE1024" s="90"/>
      <c r="AF1024" s="136"/>
      <c r="AG1024" s="338"/>
      <c r="AH1024" s="338"/>
      <c r="AI1024" s="339"/>
      <c r="AJ1024" s="339"/>
      <c r="AK1024" s="91"/>
      <c r="AL1024" s="92"/>
      <c r="AM1024" s="93"/>
      <c r="AN1024" s="340"/>
      <c r="AO1024" s="341"/>
      <c r="AP1024" s="336"/>
      <c r="AQ1024" s="342"/>
      <c r="AR1024" s="343"/>
      <c r="AS1024" s="342"/>
      <c r="AT1024" s="94"/>
      <c r="AU1024" s="341"/>
      <c r="AV1024" s="136"/>
      <c r="AW1024" s="339"/>
      <c r="AY1024" s="30" t="s">
        <v>3880</v>
      </c>
      <c r="AZ1024" s="31" t="e">
        <f t="shared" si="15"/>
        <v>#VALUE!</v>
      </c>
    </row>
    <row r="1025" spans="1:52" ht="12.75" customHeight="1">
      <c r="A1025">
        <v>1022</v>
      </c>
      <c r="B1025" s="29" t="s">
        <v>2</v>
      </c>
      <c r="C1025" s="134" t="s">
        <v>5308</v>
      </c>
      <c r="D1025" s="29" t="s">
        <v>3880</v>
      </c>
      <c r="E1025" s="29" t="s">
        <v>3880</v>
      </c>
      <c r="F1025" s="335"/>
      <c r="G1025" s="335"/>
      <c r="H1025" s="335"/>
      <c r="I1025" s="335"/>
      <c r="J1025" s="335"/>
      <c r="K1025" s="335"/>
      <c r="L1025" s="335"/>
      <c r="M1025" s="82" t="s">
        <v>3880</v>
      </c>
      <c r="N1025" s="57" t="s">
        <v>3880</v>
      </c>
      <c r="O1025" s="30" t="s">
        <v>3880</v>
      </c>
      <c r="P1025" s="29" t="s">
        <v>3880</v>
      </c>
      <c r="Q1025" s="29"/>
      <c r="R1025" s="134" t="s">
        <v>5308</v>
      </c>
      <c r="S1025" s="103" t="s">
        <v>3</v>
      </c>
      <c r="T1025" s="403">
        <v>-2575.56</v>
      </c>
      <c r="U1025" s="403">
        <v>6686.55</v>
      </c>
      <c r="V1025" s="123" t="s">
        <v>2</v>
      </c>
      <c r="W1025" s="336"/>
      <c r="X1025" s="123"/>
      <c r="Y1025" s="337"/>
      <c r="Z1025" s="87"/>
      <c r="AA1025" s="88" t="s">
        <v>3880</v>
      </c>
      <c r="AB1025" s="88"/>
      <c r="AC1025" s="88"/>
      <c r="AD1025" s="90"/>
      <c r="AE1025" s="90"/>
      <c r="AF1025" s="136"/>
      <c r="AG1025" s="338"/>
      <c r="AH1025" s="338"/>
      <c r="AI1025" s="339"/>
      <c r="AJ1025" s="339"/>
      <c r="AK1025" s="91"/>
      <c r="AL1025" s="92"/>
      <c r="AM1025" s="93"/>
      <c r="AN1025" s="340"/>
      <c r="AO1025" s="341"/>
      <c r="AP1025" s="336"/>
      <c r="AQ1025" s="342"/>
      <c r="AR1025" s="343"/>
      <c r="AS1025" s="342"/>
      <c r="AT1025" s="94"/>
      <c r="AU1025" s="341"/>
      <c r="AV1025" s="136"/>
      <c r="AW1025" s="339"/>
      <c r="AY1025" s="30" t="s">
        <v>3880</v>
      </c>
      <c r="AZ1025" s="31" t="e">
        <f t="shared" si="15"/>
        <v>#VALUE!</v>
      </c>
    </row>
    <row r="1026" spans="1:52" ht="12.75" customHeight="1">
      <c r="A1026">
        <v>1023</v>
      </c>
      <c r="B1026" s="29" t="s">
        <v>2</v>
      </c>
      <c r="C1026" s="134" t="s">
        <v>3577</v>
      </c>
      <c r="D1026" s="29" t="s">
        <v>3880</v>
      </c>
      <c r="E1026" s="29" t="s">
        <v>3880</v>
      </c>
      <c r="F1026" s="335"/>
      <c r="G1026" s="335"/>
      <c r="H1026" s="335"/>
      <c r="I1026" s="335"/>
      <c r="J1026" s="335"/>
      <c r="K1026" s="335"/>
      <c r="L1026" s="335"/>
      <c r="M1026" s="82" t="s">
        <v>3880</v>
      </c>
      <c r="N1026" s="57" t="s">
        <v>3880</v>
      </c>
      <c r="O1026" s="30" t="s">
        <v>3880</v>
      </c>
      <c r="P1026" s="29" t="s">
        <v>3880</v>
      </c>
      <c r="Q1026" s="29"/>
      <c r="R1026" s="134" t="s">
        <v>3577</v>
      </c>
      <c r="S1026" s="103" t="s">
        <v>3</v>
      </c>
      <c r="T1026" s="403">
        <v>14650</v>
      </c>
      <c r="U1026" s="403">
        <v>7000</v>
      </c>
      <c r="V1026" s="123" t="s">
        <v>2</v>
      </c>
      <c r="W1026" s="336"/>
      <c r="X1026" s="123"/>
      <c r="Y1026" s="337"/>
      <c r="Z1026" s="87"/>
      <c r="AA1026" s="88" t="s">
        <v>3880</v>
      </c>
      <c r="AB1026" s="88"/>
      <c r="AC1026" s="88"/>
      <c r="AD1026" s="90"/>
      <c r="AE1026" s="90"/>
      <c r="AF1026" s="136"/>
      <c r="AG1026" s="338"/>
      <c r="AH1026" s="338"/>
      <c r="AI1026" s="339"/>
      <c r="AJ1026" s="339"/>
      <c r="AK1026" s="91"/>
      <c r="AL1026" s="92"/>
      <c r="AM1026" s="93"/>
      <c r="AN1026" s="340"/>
      <c r="AO1026" s="341"/>
      <c r="AP1026" s="336"/>
      <c r="AQ1026" s="342"/>
      <c r="AR1026" s="343"/>
      <c r="AS1026" s="342"/>
      <c r="AT1026" s="94"/>
      <c r="AU1026" s="341"/>
      <c r="AV1026" s="136"/>
      <c r="AW1026" s="339"/>
      <c r="AY1026" s="30" t="s">
        <v>3880</v>
      </c>
      <c r="AZ1026" s="31" t="e">
        <f t="shared" si="15"/>
        <v>#VALUE!</v>
      </c>
    </row>
    <row r="1027" spans="1:52" ht="12.75" customHeight="1">
      <c r="A1027">
        <v>1024</v>
      </c>
      <c r="B1027" s="29" t="s">
        <v>2</v>
      </c>
      <c r="C1027" s="134" t="s">
        <v>5309</v>
      </c>
      <c r="D1027" s="29" t="s">
        <v>3880</v>
      </c>
      <c r="E1027" s="29" t="s">
        <v>3880</v>
      </c>
      <c r="F1027" s="335"/>
      <c r="G1027" s="335"/>
      <c r="H1027" s="335"/>
      <c r="I1027" s="335"/>
      <c r="J1027" s="335"/>
      <c r="K1027" s="335"/>
      <c r="L1027" s="335"/>
      <c r="M1027" s="82" t="s">
        <v>3880</v>
      </c>
      <c r="N1027" s="57" t="s">
        <v>3880</v>
      </c>
      <c r="O1027" s="30" t="s">
        <v>3880</v>
      </c>
      <c r="P1027" s="29" t="s">
        <v>3880</v>
      </c>
      <c r="Q1027" s="29"/>
      <c r="R1027" s="134" t="s">
        <v>5309</v>
      </c>
      <c r="S1027" s="103" t="s">
        <v>3</v>
      </c>
      <c r="T1027" s="403">
        <v>-6009.64</v>
      </c>
      <c r="U1027" s="403">
        <v>6686.55</v>
      </c>
      <c r="V1027" s="123" t="s">
        <v>2</v>
      </c>
      <c r="W1027" s="336"/>
      <c r="X1027" s="123"/>
      <c r="Y1027" s="337"/>
      <c r="Z1027" s="87"/>
      <c r="AA1027" s="88" t="s">
        <v>3880</v>
      </c>
      <c r="AB1027" s="88"/>
      <c r="AC1027" s="88"/>
      <c r="AD1027" s="90"/>
      <c r="AE1027" s="90"/>
      <c r="AF1027" s="136"/>
      <c r="AG1027" s="338"/>
      <c r="AH1027" s="338"/>
      <c r="AI1027" s="339"/>
      <c r="AJ1027" s="339"/>
      <c r="AK1027" s="91"/>
      <c r="AL1027" s="92"/>
      <c r="AM1027" s="93"/>
      <c r="AN1027" s="340"/>
      <c r="AO1027" s="341"/>
      <c r="AP1027" s="336"/>
      <c r="AQ1027" s="342"/>
      <c r="AR1027" s="343"/>
      <c r="AS1027" s="342"/>
      <c r="AT1027" s="94"/>
      <c r="AU1027" s="341"/>
      <c r="AV1027" s="136"/>
      <c r="AW1027" s="339"/>
      <c r="AY1027" s="30" t="s">
        <v>3880</v>
      </c>
      <c r="AZ1027" s="31" t="e">
        <f t="shared" si="15"/>
        <v>#VALUE!</v>
      </c>
    </row>
    <row r="1028" spans="1:52" ht="12.75" customHeight="1">
      <c r="A1028">
        <v>1025</v>
      </c>
      <c r="B1028" s="29" t="s">
        <v>2</v>
      </c>
      <c r="C1028" s="134" t="s">
        <v>5310</v>
      </c>
      <c r="D1028" s="29" t="s">
        <v>3880</v>
      </c>
      <c r="E1028" s="29" t="s">
        <v>3880</v>
      </c>
      <c r="F1028" s="335"/>
      <c r="G1028" s="335"/>
      <c r="H1028" s="335"/>
      <c r="I1028" s="335"/>
      <c r="J1028" s="335"/>
      <c r="K1028" s="335"/>
      <c r="L1028" s="335"/>
      <c r="M1028" s="82" t="s">
        <v>3880</v>
      </c>
      <c r="N1028" s="57" t="s">
        <v>3880</v>
      </c>
      <c r="O1028" s="30" t="s">
        <v>3880</v>
      </c>
      <c r="P1028" s="29" t="s">
        <v>3880</v>
      </c>
      <c r="Q1028" s="29"/>
      <c r="R1028" s="134" t="s">
        <v>5310</v>
      </c>
      <c r="S1028" s="103" t="s">
        <v>3</v>
      </c>
      <c r="T1028" s="403">
        <v>-7726.68</v>
      </c>
      <c r="U1028" s="403">
        <v>6686.55</v>
      </c>
      <c r="V1028" s="123" t="s">
        <v>2</v>
      </c>
      <c r="W1028" s="336"/>
      <c r="X1028" s="123"/>
      <c r="Y1028" s="337"/>
      <c r="Z1028" s="87"/>
      <c r="AA1028" s="88" t="s">
        <v>3880</v>
      </c>
      <c r="AB1028" s="88"/>
      <c r="AC1028" s="88"/>
      <c r="AD1028" s="90"/>
      <c r="AE1028" s="90"/>
      <c r="AF1028" s="136"/>
      <c r="AG1028" s="338"/>
      <c r="AH1028" s="338"/>
      <c r="AI1028" s="339"/>
      <c r="AJ1028" s="339"/>
      <c r="AK1028" s="91"/>
      <c r="AL1028" s="92"/>
      <c r="AM1028" s="93"/>
      <c r="AN1028" s="340"/>
      <c r="AO1028" s="341"/>
      <c r="AP1028" s="336"/>
      <c r="AQ1028" s="342"/>
      <c r="AR1028" s="343"/>
      <c r="AS1028" s="342"/>
      <c r="AT1028" s="94"/>
      <c r="AU1028" s="341"/>
      <c r="AV1028" s="136"/>
      <c r="AW1028" s="339"/>
      <c r="AY1028" s="30" t="s">
        <v>3880</v>
      </c>
      <c r="AZ1028" s="31" t="e">
        <f t="shared" ref="AZ1028:AZ1091" si="16">-AY1028+O1028</f>
        <v>#VALUE!</v>
      </c>
    </row>
    <row r="1029" spans="1:52" ht="12.75" customHeight="1">
      <c r="A1029">
        <v>1026</v>
      </c>
      <c r="B1029" s="29" t="s">
        <v>2</v>
      </c>
      <c r="C1029" s="134" t="s">
        <v>5311</v>
      </c>
      <c r="D1029" s="29" t="s">
        <v>3880</v>
      </c>
      <c r="E1029" s="29" t="s">
        <v>3880</v>
      </c>
      <c r="F1029" s="335"/>
      <c r="G1029" s="335"/>
      <c r="H1029" s="335"/>
      <c r="I1029" s="335"/>
      <c r="J1029" s="335"/>
      <c r="K1029" s="335"/>
      <c r="L1029" s="335"/>
      <c r="M1029" s="82" t="s">
        <v>3880</v>
      </c>
      <c r="N1029" s="57" t="s">
        <v>3880</v>
      </c>
      <c r="O1029" s="30" t="s">
        <v>3880</v>
      </c>
      <c r="P1029" s="29" t="s">
        <v>3880</v>
      </c>
      <c r="Q1029" s="29"/>
      <c r="R1029" s="134" t="s">
        <v>5311</v>
      </c>
      <c r="S1029" s="103" t="s">
        <v>3</v>
      </c>
      <c r="T1029" s="403">
        <v>-9443.7199999999993</v>
      </c>
      <c r="U1029" s="403">
        <v>6686.55</v>
      </c>
      <c r="V1029" s="123" t="s">
        <v>2</v>
      </c>
      <c r="W1029" s="336"/>
      <c r="X1029" s="123"/>
      <c r="Y1029" s="337"/>
      <c r="Z1029" s="87"/>
      <c r="AA1029" s="88" t="s">
        <v>3880</v>
      </c>
      <c r="AB1029" s="88"/>
      <c r="AC1029" s="88"/>
      <c r="AD1029" s="90"/>
      <c r="AE1029" s="90"/>
      <c r="AF1029" s="136"/>
      <c r="AG1029" s="338"/>
      <c r="AH1029" s="338"/>
      <c r="AI1029" s="339"/>
      <c r="AJ1029" s="339"/>
      <c r="AK1029" s="91"/>
      <c r="AL1029" s="92"/>
      <c r="AM1029" s="93"/>
      <c r="AN1029" s="340"/>
      <c r="AO1029" s="341"/>
      <c r="AP1029" s="336"/>
      <c r="AQ1029" s="342"/>
      <c r="AR1029" s="343"/>
      <c r="AS1029" s="342"/>
      <c r="AT1029" s="94"/>
      <c r="AU1029" s="341"/>
      <c r="AV1029" s="136"/>
      <c r="AW1029" s="339"/>
      <c r="AY1029" s="30" t="s">
        <v>3880</v>
      </c>
      <c r="AZ1029" s="31" t="e">
        <f t="shared" si="16"/>
        <v>#VALUE!</v>
      </c>
    </row>
    <row r="1030" spans="1:52" ht="12.75" customHeight="1">
      <c r="A1030">
        <v>1027</v>
      </c>
      <c r="B1030" s="29" t="s">
        <v>2</v>
      </c>
      <c r="C1030" s="134" t="s">
        <v>3635</v>
      </c>
      <c r="D1030" s="29" t="s">
        <v>3880</v>
      </c>
      <c r="E1030" s="29" t="s">
        <v>3880</v>
      </c>
      <c r="F1030" s="335"/>
      <c r="G1030" s="335"/>
      <c r="H1030" s="335"/>
      <c r="I1030" s="335"/>
      <c r="J1030" s="335"/>
      <c r="K1030" s="335"/>
      <c r="L1030" s="335"/>
      <c r="M1030" s="82" t="s">
        <v>3880</v>
      </c>
      <c r="N1030" s="57" t="s">
        <v>3880</v>
      </c>
      <c r="O1030" s="30" t="s">
        <v>3880</v>
      </c>
      <c r="P1030" s="29" t="s">
        <v>3880</v>
      </c>
      <c r="Q1030" s="29"/>
      <c r="R1030" s="134" t="s">
        <v>3635</v>
      </c>
      <c r="S1030" s="103" t="s">
        <v>3</v>
      </c>
      <c r="T1030" s="403">
        <v>-11160.76</v>
      </c>
      <c r="U1030" s="403">
        <v>6686.55</v>
      </c>
      <c r="V1030" s="123" t="s">
        <v>2</v>
      </c>
      <c r="W1030" s="336"/>
      <c r="X1030" s="123"/>
      <c r="Y1030" s="337"/>
      <c r="Z1030" s="87"/>
      <c r="AA1030" s="88" t="s">
        <v>3880</v>
      </c>
      <c r="AB1030" s="88"/>
      <c r="AC1030" s="88"/>
      <c r="AD1030" s="90"/>
      <c r="AE1030" s="90"/>
      <c r="AF1030" s="136"/>
      <c r="AG1030" s="338"/>
      <c r="AH1030" s="338"/>
      <c r="AI1030" s="339"/>
      <c r="AJ1030" s="339"/>
      <c r="AK1030" s="91"/>
      <c r="AL1030" s="92"/>
      <c r="AM1030" s="93"/>
      <c r="AN1030" s="340"/>
      <c r="AO1030" s="341"/>
      <c r="AP1030" s="336"/>
      <c r="AQ1030" s="342"/>
      <c r="AR1030" s="343"/>
      <c r="AS1030" s="342"/>
      <c r="AT1030" s="94"/>
      <c r="AU1030" s="341"/>
      <c r="AV1030" s="136"/>
      <c r="AW1030" s="339"/>
      <c r="AY1030" s="30" t="s">
        <v>3880</v>
      </c>
      <c r="AZ1030" s="31" t="e">
        <f t="shared" si="16"/>
        <v>#VALUE!</v>
      </c>
    </row>
    <row r="1031" spans="1:52" ht="12.75" customHeight="1">
      <c r="A1031">
        <v>1028</v>
      </c>
      <c r="B1031" s="29" t="s">
        <v>2</v>
      </c>
      <c r="C1031" s="134" t="s">
        <v>3744</v>
      </c>
      <c r="D1031" s="29" t="s">
        <v>3880</v>
      </c>
      <c r="E1031" s="29" t="s">
        <v>3880</v>
      </c>
      <c r="F1031" s="335"/>
      <c r="G1031" s="335"/>
      <c r="H1031" s="335"/>
      <c r="I1031" s="335"/>
      <c r="J1031" s="335"/>
      <c r="K1031" s="335"/>
      <c r="L1031" s="335"/>
      <c r="M1031" s="82" t="s">
        <v>3880</v>
      </c>
      <c r="N1031" s="57" t="s">
        <v>3880</v>
      </c>
      <c r="O1031" s="30" t="s">
        <v>3880</v>
      </c>
      <c r="P1031" s="29" t="s">
        <v>3880</v>
      </c>
      <c r="Q1031" s="29"/>
      <c r="R1031" s="134" t="s">
        <v>3744</v>
      </c>
      <c r="S1031" s="103" t="s">
        <v>3</v>
      </c>
      <c r="T1031" s="403">
        <v>-12877.8</v>
      </c>
      <c r="U1031" s="403">
        <v>6686.55</v>
      </c>
      <c r="V1031" s="123" t="s">
        <v>2</v>
      </c>
      <c r="W1031" s="336"/>
      <c r="X1031" s="123"/>
      <c r="Y1031" s="337"/>
      <c r="Z1031" s="87"/>
      <c r="AA1031" s="88" t="s">
        <v>3880</v>
      </c>
      <c r="AB1031" s="88"/>
      <c r="AC1031" s="88"/>
      <c r="AD1031" s="90"/>
      <c r="AE1031" s="90"/>
      <c r="AF1031" s="136"/>
      <c r="AG1031" s="338"/>
      <c r="AH1031" s="338"/>
      <c r="AI1031" s="339"/>
      <c r="AJ1031" s="339"/>
      <c r="AK1031" s="91"/>
      <c r="AL1031" s="92"/>
      <c r="AM1031" s="93"/>
      <c r="AN1031" s="340"/>
      <c r="AO1031" s="341"/>
      <c r="AP1031" s="336"/>
      <c r="AQ1031" s="342"/>
      <c r="AR1031" s="343"/>
      <c r="AS1031" s="342"/>
      <c r="AT1031" s="94"/>
      <c r="AU1031" s="341"/>
      <c r="AV1031" s="136"/>
      <c r="AW1031" s="339"/>
      <c r="AY1031" s="30" t="s">
        <v>3880</v>
      </c>
      <c r="AZ1031" s="31" t="e">
        <f t="shared" si="16"/>
        <v>#VALUE!</v>
      </c>
    </row>
    <row r="1032" spans="1:52" ht="12.75" customHeight="1">
      <c r="A1032">
        <v>1029</v>
      </c>
      <c r="B1032" s="29" t="s">
        <v>2</v>
      </c>
      <c r="C1032" s="134" t="s">
        <v>5312</v>
      </c>
      <c r="D1032" s="29" t="s">
        <v>3880</v>
      </c>
      <c r="E1032" s="29" t="s">
        <v>3880</v>
      </c>
      <c r="F1032" s="335"/>
      <c r="G1032" s="335"/>
      <c r="H1032" s="335"/>
      <c r="I1032" s="335"/>
      <c r="J1032" s="335"/>
      <c r="K1032" s="335"/>
      <c r="L1032" s="335"/>
      <c r="M1032" s="82" t="s">
        <v>3880</v>
      </c>
      <c r="N1032" s="57" t="s">
        <v>3880</v>
      </c>
      <c r="O1032" s="30" t="s">
        <v>3880</v>
      </c>
      <c r="P1032" s="29" t="s">
        <v>3880</v>
      </c>
      <c r="Q1032" s="29"/>
      <c r="R1032" s="134" t="s">
        <v>5312</v>
      </c>
      <c r="S1032" s="103" t="s">
        <v>3</v>
      </c>
      <c r="T1032" s="403">
        <v>-14650</v>
      </c>
      <c r="U1032" s="403">
        <v>7000</v>
      </c>
      <c r="V1032" s="123" t="s">
        <v>2</v>
      </c>
      <c r="W1032" s="336"/>
      <c r="X1032" s="123"/>
      <c r="Y1032" s="337"/>
      <c r="Z1032" s="87"/>
      <c r="AA1032" s="88" t="s">
        <v>3880</v>
      </c>
      <c r="AB1032" s="88"/>
      <c r="AC1032" s="88"/>
      <c r="AD1032" s="90"/>
      <c r="AE1032" s="90"/>
      <c r="AF1032" s="136"/>
      <c r="AG1032" s="338"/>
      <c r="AH1032" s="338"/>
      <c r="AI1032" s="339"/>
      <c r="AJ1032" s="339"/>
      <c r="AK1032" s="91"/>
      <c r="AL1032" s="92"/>
      <c r="AM1032" s="93"/>
      <c r="AN1032" s="340"/>
      <c r="AO1032" s="341"/>
      <c r="AP1032" s="336"/>
      <c r="AQ1032" s="342"/>
      <c r="AR1032" s="343"/>
      <c r="AS1032" s="342"/>
      <c r="AT1032" s="94"/>
      <c r="AU1032" s="341"/>
      <c r="AV1032" s="136"/>
      <c r="AW1032" s="339"/>
      <c r="AY1032" s="30" t="s">
        <v>3880</v>
      </c>
      <c r="AZ1032" s="31" t="e">
        <f t="shared" si="16"/>
        <v>#VALUE!</v>
      </c>
    </row>
    <row r="1033" spans="1:52" ht="12.75" customHeight="1">
      <c r="A1033">
        <v>1030</v>
      </c>
      <c r="B1033" s="29" t="s">
        <v>2</v>
      </c>
      <c r="C1033" s="134" t="s">
        <v>3578</v>
      </c>
      <c r="D1033" s="29" t="s">
        <v>3880</v>
      </c>
      <c r="E1033" s="29" t="s">
        <v>3880</v>
      </c>
      <c r="F1033" s="335"/>
      <c r="G1033" s="335"/>
      <c r="H1033" s="335"/>
      <c r="I1033" s="335"/>
      <c r="J1033" s="335"/>
      <c r="K1033" s="335"/>
      <c r="L1033" s="335"/>
      <c r="M1033" s="82" t="s">
        <v>3880</v>
      </c>
      <c r="N1033" s="57" t="s">
        <v>3880</v>
      </c>
      <c r="O1033" s="30" t="s">
        <v>3880</v>
      </c>
      <c r="P1033" s="29" t="s">
        <v>3880</v>
      </c>
      <c r="Q1033" s="29"/>
      <c r="R1033" s="134" t="s">
        <v>3578</v>
      </c>
      <c r="S1033" s="103" t="s">
        <v>3</v>
      </c>
      <c r="T1033" s="403">
        <v>12877.8</v>
      </c>
      <c r="U1033" s="403">
        <v>6686.55</v>
      </c>
      <c r="V1033" s="123" t="s">
        <v>2</v>
      </c>
      <c r="W1033" s="336"/>
      <c r="X1033" s="123"/>
      <c r="Y1033" s="337"/>
      <c r="Z1033" s="87"/>
      <c r="AA1033" s="88" t="s">
        <v>3880</v>
      </c>
      <c r="AB1033" s="88"/>
      <c r="AC1033" s="88"/>
      <c r="AD1033" s="90"/>
      <c r="AE1033" s="90"/>
      <c r="AF1033" s="136"/>
      <c r="AG1033" s="338"/>
      <c r="AH1033" s="338"/>
      <c r="AI1033" s="339"/>
      <c r="AJ1033" s="339"/>
      <c r="AK1033" s="91"/>
      <c r="AL1033" s="92"/>
      <c r="AM1033" s="93"/>
      <c r="AN1033" s="340"/>
      <c r="AO1033" s="341"/>
      <c r="AP1033" s="336"/>
      <c r="AQ1033" s="342"/>
      <c r="AR1033" s="343"/>
      <c r="AS1033" s="342"/>
      <c r="AT1033" s="94"/>
      <c r="AU1033" s="341"/>
      <c r="AV1033" s="136"/>
      <c r="AW1033" s="339"/>
      <c r="AY1033" s="30" t="s">
        <v>3880</v>
      </c>
      <c r="AZ1033" s="31" t="e">
        <f t="shared" si="16"/>
        <v>#VALUE!</v>
      </c>
    </row>
    <row r="1034" spans="1:52" ht="12.75" customHeight="1">
      <c r="A1034">
        <v>1031</v>
      </c>
      <c r="B1034" s="29" t="s">
        <v>2</v>
      </c>
      <c r="C1034" s="134" t="s">
        <v>5313</v>
      </c>
      <c r="D1034" s="29" t="s">
        <v>3880</v>
      </c>
      <c r="E1034" s="29" t="s">
        <v>3880</v>
      </c>
      <c r="F1034" s="335"/>
      <c r="G1034" s="335"/>
      <c r="H1034" s="335"/>
      <c r="I1034" s="335"/>
      <c r="J1034" s="335"/>
      <c r="K1034" s="335"/>
      <c r="L1034" s="335"/>
      <c r="M1034" s="82" t="s">
        <v>3880</v>
      </c>
      <c r="N1034" s="57" t="s">
        <v>3880</v>
      </c>
      <c r="O1034" s="30" t="s">
        <v>3880</v>
      </c>
      <c r="P1034" s="29" t="s">
        <v>3880</v>
      </c>
      <c r="Q1034" s="29"/>
      <c r="R1034" s="134" t="s">
        <v>5313</v>
      </c>
      <c r="S1034" s="103" t="s">
        <v>3</v>
      </c>
      <c r="T1034" s="403">
        <v>1717.04</v>
      </c>
      <c r="U1034" s="403">
        <v>7181.85</v>
      </c>
      <c r="V1034" s="123" t="s">
        <v>2</v>
      </c>
      <c r="W1034" s="336"/>
      <c r="X1034" s="123"/>
      <c r="Y1034" s="337"/>
      <c r="Z1034" s="87"/>
      <c r="AA1034" s="88" t="s">
        <v>3880</v>
      </c>
      <c r="AB1034" s="88"/>
      <c r="AC1034" s="88"/>
      <c r="AD1034" s="90"/>
      <c r="AE1034" s="90"/>
      <c r="AF1034" s="136"/>
      <c r="AG1034" s="338"/>
      <c r="AH1034" s="338"/>
      <c r="AI1034" s="339"/>
      <c r="AJ1034" s="339"/>
      <c r="AK1034" s="91"/>
      <c r="AL1034" s="92"/>
      <c r="AM1034" s="93"/>
      <c r="AN1034" s="340"/>
      <c r="AO1034" s="341"/>
      <c r="AP1034" s="336"/>
      <c r="AQ1034" s="342"/>
      <c r="AR1034" s="343"/>
      <c r="AS1034" s="342"/>
      <c r="AT1034" s="94"/>
      <c r="AU1034" s="341"/>
      <c r="AV1034" s="136"/>
      <c r="AW1034" s="339"/>
      <c r="AY1034" s="30" t="s">
        <v>3880</v>
      </c>
      <c r="AZ1034" s="31" t="e">
        <f t="shared" si="16"/>
        <v>#VALUE!</v>
      </c>
    </row>
    <row r="1035" spans="1:52" ht="12.75" customHeight="1">
      <c r="A1035">
        <v>1032</v>
      </c>
      <c r="B1035" s="29" t="s">
        <v>2</v>
      </c>
      <c r="C1035" s="134" t="s">
        <v>5314</v>
      </c>
      <c r="D1035" s="29" t="s">
        <v>3880</v>
      </c>
      <c r="E1035" s="29" t="s">
        <v>3880</v>
      </c>
      <c r="F1035" s="335"/>
      <c r="G1035" s="335"/>
      <c r="H1035" s="335"/>
      <c r="I1035" s="335"/>
      <c r="J1035" s="335"/>
      <c r="K1035" s="335"/>
      <c r="L1035" s="335"/>
      <c r="M1035" s="82" t="s">
        <v>3880</v>
      </c>
      <c r="N1035" s="57" t="s">
        <v>3880</v>
      </c>
      <c r="O1035" s="30" t="s">
        <v>3880</v>
      </c>
      <c r="P1035" s="29" t="s">
        <v>3880</v>
      </c>
      <c r="Q1035" s="29"/>
      <c r="R1035" s="134" t="s">
        <v>5314</v>
      </c>
      <c r="S1035" s="103" t="s">
        <v>3</v>
      </c>
      <c r="T1035" s="403">
        <v>-3434.08</v>
      </c>
      <c r="U1035" s="403">
        <v>7181.85</v>
      </c>
      <c r="V1035" s="123" t="s">
        <v>2</v>
      </c>
      <c r="W1035" s="336"/>
      <c r="X1035" s="123"/>
      <c r="Y1035" s="337"/>
      <c r="Z1035" s="87"/>
      <c r="AA1035" s="88" t="s">
        <v>3880</v>
      </c>
      <c r="AB1035" s="88"/>
      <c r="AC1035" s="88"/>
      <c r="AD1035" s="90"/>
      <c r="AE1035" s="90"/>
      <c r="AF1035" s="136"/>
      <c r="AG1035" s="338"/>
      <c r="AH1035" s="338"/>
      <c r="AI1035" s="339"/>
      <c r="AJ1035" s="339"/>
      <c r="AK1035" s="91"/>
      <c r="AL1035" s="92"/>
      <c r="AM1035" s="93"/>
      <c r="AN1035" s="340"/>
      <c r="AO1035" s="341"/>
      <c r="AP1035" s="336"/>
      <c r="AQ1035" s="342"/>
      <c r="AR1035" s="343"/>
      <c r="AS1035" s="342"/>
      <c r="AT1035" s="94"/>
      <c r="AU1035" s="341"/>
      <c r="AV1035" s="136"/>
      <c r="AW1035" s="339"/>
      <c r="AY1035" s="30" t="s">
        <v>3880</v>
      </c>
      <c r="AZ1035" s="31" t="e">
        <f t="shared" si="16"/>
        <v>#VALUE!</v>
      </c>
    </row>
    <row r="1036" spans="1:52" ht="12.75" customHeight="1">
      <c r="A1036">
        <v>1033</v>
      </c>
      <c r="B1036" s="29" t="s">
        <v>2</v>
      </c>
      <c r="C1036" s="134" t="s">
        <v>5315</v>
      </c>
      <c r="D1036" s="29" t="s">
        <v>3880</v>
      </c>
      <c r="E1036" s="29" t="s">
        <v>3880</v>
      </c>
      <c r="F1036" s="335"/>
      <c r="G1036" s="335"/>
      <c r="H1036" s="335"/>
      <c r="I1036" s="335"/>
      <c r="J1036" s="335"/>
      <c r="K1036" s="335"/>
      <c r="L1036" s="335"/>
      <c r="M1036" s="82" t="s">
        <v>3880</v>
      </c>
      <c r="N1036" s="57" t="s">
        <v>3880</v>
      </c>
      <c r="O1036" s="30" t="s">
        <v>3880</v>
      </c>
      <c r="P1036" s="29" t="s">
        <v>3880</v>
      </c>
      <c r="Q1036" s="29"/>
      <c r="R1036" s="134" t="s">
        <v>5315</v>
      </c>
      <c r="S1036" s="103" t="s">
        <v>3</v>
      </c>
      <c r="T1036" s="403">
        <v>-5151.12</v>
      </c>
      <c r="U1036" s="403">
        <v>7181.85</v>
      </c>
      <c r="V1036" s="123" t="s">
        <v>2</v>
      </c>
      <c r="W1036" s="336"/>
      <c r="X1036" s="123"/>
      <c r="Y1036" s="337"/>
      <c r="Z1036" s="87"/>
      <c r="AA1036" s="88" t="s">
        <v>3880</v>
      </c>
      <c r="AB1036" s="88"/>
      <c r="AC1036" s="88"/>
      <c r="AD1036" s="90"/>
      <c r="AE1036" s="90"/>
      <c r="AF1036" s="136"/>
      <c r="AG1036" s="338"/>
      <c r="AH1036" s="338"/>
      <c r="AI1036" s="339"/>
      <c r="AJ1036" s="339"/>
      <c r="AK1036" s="91"/>
      <c r="AL1036" s="92"/>
      <c r="AM1036" s="93"/>
      <c r="AN1036" s="340"/>
      <c r="AO1036" s="341"/>
      <c r="AP1036" s="336"/>
      <c r="AQ1036" s="342"/>
      <c r="AR1036" s="343"/>
      <c r="AS1036" s="342"/>
      <c r="AT1036" s="94"/>
      <c r="AU1036" s="341"/>
      <c r="AV1036" s="136"/>
      <c r="AW1036" s="339"/>
      <c r="AY1036" s="30" t="s">
        <v>3880</v>
      </c>
      <c r="AZ1036" s="31" t="e">
        <f t="shared" si="16"/>
        <v>#VALUE!</v>
      </c>
    </row>
    <row r="1037" spans="1:52" ht="12.75" customHeight="1">
      <c r="A1037">
        <v>1034</v>
      </c>
      <c r="B1037" s="29" t="s">
        <v>2</v>
      </c>
      <c r="C1037" s="134" t="s">
        <v>5316</v>
      </c>
      <c r="D1037" s="29" t="s">
        <v>3880</v>
      </c>
      <c r="E1037" s="29" t="s">
        <v>3880</v>
      </c>
      <c r="F1037" s="335"/>
      <c r="G1037" s="335"/>
      <c r="H1037" s="335"/>
      <c r="I1037" s="335"/>
      <c r="J1037" s="335"/>
      <c r="K1037" s="335"/>
      <c r="L1037" s="335"/>
      <c r="M1037" s="82" t="s">
        <v>3880</v>
      </c>
      <c r="N1037" s="57" t="s">
        <v>3880</v>
      </c>
      <c r="O1037" s="30" t="s">
        <v>3880</v>
      </c>
      <c r="P1037" s="29" t="s">
        <v>3880</v>
      </c>
      <c r="Q1037" s="29"/>
      <c r="R1037" s="134" t="s">
        <v>5316</v>
      </c>
      <c r="S1037" s="103" t="s">
        <v>3</v>
      </c>
      <c r="T1037" s="403">
        <v>-10302.24</v>
      </c>
      <c r="U1037" s="403">
        <v>7181.85</v>
      </c>
      <c r="V1037" s="123" t="s">
        <v>2</v>
      </c>
      <c r="W1037" s="336"/>
      <c r="X1037" s="123"/>
      <c r="Y1037" s="337"/>
      <c r="Z1037" s="87"/>
      <c r="AA1037" s="88" t="s">
        <v>3880</v>
      </c>
      <c r="AB1037" s="88"/>
      <c r="AC1037" s="88"/>
      <c r="AD1037" s="90"/>
      <c r="AE1037" s="90"/>
      <c r="AF1037" s="136"/>
      <c r="AG1037" s="338"/>
      <c r="AH1037" s="338"/>
      <c r="AI1037" s="339"/>
      <c r="AJ1037" s="339"/>
      <c r="AK1037" s="91"/>
      <c r="AL1037" s="92"/>
      <c r="AM1037" s="93"/>
      <c r="AN1037" s="340"/>
      <c r="AO1037" s="341"/>
      <c r="AP1037" s="336"/>
      <c r="AQ1037" s="342"/>
      <c r="AR1037" s="343"/>
      <c r="AS1037" s="342"/>
      <c r="AT1037" s="94"/>
      <c r="AU1037" s="341"/>
      <c r="AV1037" s="136"/>
      <c r="AW1037" s="339"/>
      <c r="AY1037" s="30" t="s">
        <v>3880</v>
      </c>
      <c r="AZ1037" s="31" t="e">
        <f t="shared" si="16"/>
        <v>#VALUE!</v>
      </c>
    </row>
    <row r="1038" spans="1:52" ht="12.75" customHeight="1">
      <c r="A1038">
        <v>1035</v>
      </c>
      <c r="B1038" s="29" t="s">
        <v>2</v>
      </c>
      <c r="C1038" s="134" t="s">
        <v>5317</v>
      </c>
      <c r="D1038" s="29" t="s">
        <v>3880</v>
      </c>
      <c r="E1038" s="29" t="s">
        <v>3880</v>
      </c>
      <c r="F1038" s="335"/>
      <c r="G1038" s="335"/>
      <c r="H1038" s="335"/>
      <c r="I1038" s="335"/>
      <c r="J1038" s="335"/>
      <c r="K1038" s="335"/>
      <c r="L1038" s="335"/>
      <c r="M1038" s="82" t="s">
        <v>3880</v>
      </c>
      <c r="N1038" s="57" t="s">
        <v>3880</v>
      </c>
      <c r="O1038" s="30" t="s">
        <v>3880</v>
      </c>
      <c r="P1038" s="29" t="s">
        <v>3880</v>
      </c>
      <c r="Q1038" s="29"/>
      <c r="R1038" s="134" t="s">
        <v>5317</v>
      </c>
      <c r="S1038" s="103" t="s">
        <v>3</v>
      </c>
      <c r="T1038" s="403">
        <v>-12019.28</v>
      </c>
      <c r="U1038" s="403">
        <v>7181.85</v>
      </c>
      <c r="V1038" s="123" t="s">
        <v>2</v>
      </c>
      <c r="W1038" s="336"/>
      <c r="X1038" s="123"/>
      <c r="Y1038" s="337"/>
      <c r="Z1038" s="87"/>
      <c r="AA1038" s="88" t="s">
        <v>3880</v>
      </c>
      <c r="AB1038" s="88"/>
      <c r="AC1038" s="88"/>
      <c r="AD1038" s="90"/>
      <c r="AE1038" s="90"/>
      <c r="AF1038" s="136"/>
      <c r="AG1038" s="338"/>
      <c r="AH1038" s="338"/>
      <c r="AI1038" s="339"/>
      <c r="AJ1038" s="339"/>
      <c r="AK1038" s="91"/>
      <c r="AL1038" s="92"/>
      <c r="AM1038" s="93"/>
      <c r="AN1038" s="340"/>
      <c r="AO1038" s="341"/>
      <c r="AP1038" s="336"/>
      <c r="AQ1038" s="342"/>
      <c r="AR1038" s="343"/>
      <c r="AS1038" s="342"/>
      <c r="AT1038" s="94"/>
      <c r="AU1038" s="341"/>
      <c r="AV1038" s="136"/>
      <c r="AW1038" s="339"/>
      <c r="AY1038" s="30" t="s">
        <v>3880</v>
      </c>
      <c r="AZ1038" s="31" t="e">
        <f t="shared" si="16"/>
        <v>#VALUE!</v>
      </c>
    </row>
    <row r="1039" spans="1:52" ht="12.75" customHeight="1">
      <c r="A1039">
        <v>1036</v>
      </c>
      <c r="B1039" s="29" t="s">
        <v>2</v>
      </c>
      <c r="C1039" s="134" t="s">
        <v>3588</v>
      </c>
      <c r="D1039" s="29" t="s">
        <v>3880</v>
      </c>
      <c r="E1039" s="29" t="s">
        <v>3880</v>
      </c>
      <c r="F1039" s="335"/>
      <c r="G1039" s="335"/>
      <c r="H1039" s="335"/>
      <c r="I1039" s="335"/>
      <c r="J1039" s="335"/>
      <c r="K1039" s="335"/>
      <c r="L1039" s="335"/>
      <c r="M1039" s="82" t="s">
        <v>3880</v>
      </c>
      <c r="N1039" s="57" t="s">
        <v>3880</v>
      </c>
      <c r="O1039" s="30" t="s">
        <v>3880</v>
      </c>
      <c r="P1039" s="29" t="s">
        <v>3880</v>
      </c>
      <c r="Q1039" s="29"/>
      <c r="R1039" s="134" t="s">
        <v>3588</v>
      </c>
      <c r="S1039" s="103" t="s">
        <v>3</v>
      </c>
      <c r="T1039" s="403">
        <v>4292.6000000000004</v>
      </c>
      <c r="U1039" s="403">
        <v>7677.15</v>
      </c>
      <c r="V1039" s="123" t="s">
        <v>2</v>
      </c>
      <c r="W1039" s="336"/>
      <c r="X1039" s="123"/>
      <c r="Y1039" s="337"/>
      <c r="Z1039" s="87"/>
      <c r="AA1039" s="88" t="s">
        <v>3880</v>
      </c>
      <c r="AB1039" s="88"/>
      <c r="AC1039" s="88"/>
      <c r="AD1039" s="90"/>
      <c r="AE1039" s="90"/>
      <c r="AF1039" s="136"/>
      <c r="AG1039" s="338"/>
      <c r="AH1039" s="338"/>
      <c r="AI1039" s="339"/>
      <c r="AJ1039" s="339"/>
      <c r="AK1039" s="91"/>
      <c r="AL1039" s="92"/>
      <c r="AM1039" s="93"/>
      <c r="AN1039" s="340"/>
      <c r="AO1039" s="341"/>
      <c r="AP1039" s="336"/>
      <c r="AQ1039" s="342"/>
      <c r="AR1039" s="343"/>
      <c r="AS1039" s="342"/>
      <c r="AT1039" s="94"/>
      <c r="AU1039" s="341"/>
      <c r="AV1039" s="136"/>
      <c r="AW1039" s="339"/>
      <c r="AY1039" s="30" t="s">
        <v>3880</v>
      </c>
      <c r="AZ1039" s="31" t="e">
        <f t="shared" si="16"/>
        <v>#VALUE!</v>
      </c>
    </row>
    <row r="1040" spans="1:52" ht="12.75" customHeight="1">
      <c r="A1040">
        <v>1037</v>
      </c>
      <c r="B1040" s="29" t="s">
        <v>2</v>
      </c>
      <c r="C1040" s="134" t="s">
        <v>5318</v>
      </c>
      <c r="D1040" s="29" t="s">
        <v>3880</v>
      </c>
      <c r="E1040" s="29" t="s">
        <v>3880</v>
      </c>
      <c r="F1040" s="335"/>
      <c r="G1040" s="335"/>
      <c r="H1040" s="335"/>
      <c r="I1040" s="335"/>
      <c r="J1040" s="335"/>
      <c r="K1040" s="335"/>
      <c r="L1040" s="335"/>
      <c r="M1040" s="82" t="s">
        <v>3880</v>
      </c>
      <c r="N1040" s="57" t="s">
        <v>3880</v>
      </c>
      <c r="O1040" s="30" t="s">
        <v>3880</v>
      </c>
      <c r="P1040" s="29" t="s">
        <v>3880</v>
      </c>
      <c r="Q1040" s="29"/>
      <c r="R1040" s="134" t="s">
        <v>5318</v>
      </c>
      <c r="S1040" s="103" t="s">
        <v>3</v>
      </c>
      <c r="T1040" s="403">
        <v>-858.52</v>
      </c>
      <c r="U1040" s="403">
        <v>7677.15</v>
      </c>
      <c r="V1040" s="123" t="s">
        <v>2</v>
      </c>
      <c r="W1040" s="336"/>
      <c r="X1040" s="123"/>
      <c r="Y1040" s="337"/>
      <c r="Z1040" s="87"/>
      <c r="AA1040" s="88" t="s">
        <v>3880</v>
      </c>
      <c r="AB1040" s="88"/>
      <c r="AC1040" s="88"/>
      <c r="AD1040" s="90"/>
      <c r="AE1040" s="90"/>
      <c r="AF1040" s="136"/>
      <c r="AG1040" s="338"/>
      <c r="AH1040" s="338"/>
      <c r="AI1040" s="339"/>
      <c r="AJ1040" s="339"/>
      <c r="AK1040" s="91"/>
      <c r="AL1040" s="92"/>
      <c r="AM1040" s="93"/>
      <c r="AN1040" s="340"/>
      <c r="AO1040" s="341"/>
      <c r="AP1040" s="336"/>
      <c r="AQ1040" s="342"/>
      <c r="AR1040" s="343"/>
      <c r="AS1040" s="342"/>
      <c r="AT1040" s="94"/>
      <c r="AU1040" s="341"/>
      <c r="AV1040" s="136"/>
      <c r="AW1040" s="339"/>
      <c r="AY1040" s="30" t="s">
        <v>3880</v>
      </c>
      <c r="AZ1040" s="31" t="e">
        <f t="shared" si="16"/>
        <v>#VALUE!</v>
      </c>
    </row>
    <row r="1041" spans="1:52" ht="12.75" customHeight="1">
      <c r="A1041">
        <v>1038</v>
      </c>
      <c r="B1041" s="29" t="s">
        <v>2</v>
      </c>
      <c r="C1041" s="134" t="s">
        <v>5319</v>
      </c>
      <c r="D1041" s="29" t="s">
        <v>3880</v>
      </c>
      <c r="E1041" s="29" t="s">
        <v>3880</v>
      </c>
      <c r="F1041" s="335"/>
      <c r="G1041" s="335"/>
      <c r="H1041" s="335"/>
      <c r="I1041" s="335"/>
      <c r="J1041" s="335"/>
      <c r="K1041" s="335"/>
      <c r="L1041" s="335"/>
      <c r="M1041" s="82" t="s">
        <v>3880</v>
      </c>
      <c r="N1041" s="57" t="s">
        <v>3880</v>
      </c>
      <c r="O1041" s="30" t="s">
        <v>3880</v>
      </c>
      <c r="P1041" s="29" t="s">
        <v>3880</v>
      </c>
      <c r="Q1041" s="29"/>
      <c r="R1041" s="134" t="s">
        <v>5319</v>
      </c>
      <c r="S1041" s="103" t="s">
        <v>3</v>
      </c>
      <c r="T1041" s="403">
        <v>-2575.56</v>
      </c>
      <c r="U1041" s="403">
        <v>7677.15</v>
      </c>
      <c r="V1041" s="123" t="s">
        <v>2</v>
      </c>
      <c r="W1041" s="336"/>
      <c r="X1041" s="123"/>
      <c r="Y1041" s="337"/>
      <c r="Z1041" s="87"/>
      <c r="AA1041" s="88" t="s">
        <v>3880</v>
      </c>
      <c r="AB1041" s="88"/>
      <c r="AC1041" s="88"/>
      <c r="AD1041" s="90"/>
      <c r="AE1041" s="90"/>
      <c r="AF1041" s="136"/>
      <c r="AG1041" s="338"/>
      <c r="AH1041" s="338"/>
      <c r="AI1041" s="339"/>
      <c r="AJ1041" s="339"/>
      <c r="AK1041" s="91"/>
      <c r="AL1041" s="92"/>
      <c r="AM1041" s="93"/>
      <c r="AN1041" s="340"/>
      <c r="AO1041" s="341"/>
      <c r="AP1041" s="336"/>
      <c r="AQ1041" s="342"/>
      <c r="AR1041" s="343"/>
      <c r="AS1041" s="342"/>
      <c r="AT1041" s="94"/>
      <c r="AU1041" s="341"/>
      <c r="AV1041" s="136"/>
      <c r="AW1041" s="339"/>
      <c r="AY1041" s="30" t="s">
        <v>3880</v>
      </c>
      <c r="AZ1041" s="31" t="e">
        <f t="shared" si="16"/>
        <v>#VALUE!</v>
      </c>
    </row>
    <row r="1042" spans="1:52" ht="12.75" customHeight="1">
      <c r="A1042">
        <v>1039</v>
      </c>
      <c r="B1042" s="29" t="s">
        <v>2</v>
      </c>
      <c r="C1042" s="134" t="s">
        <v>5320</v>
      </c>
      <c r="D1042" s="29" t="s">
        <v>3880</v>
      </c>
      <c r="E1042" s="29" t="s">
        <v>3880</v>
      </c>
      <c r="F1042" s="335"/>
      <c r="G1042" s="335"/>
      <c r="H1042" s="335"/>
      <c r="I1042" s="335"/>
      <c r="J1042" s="335"/>
      <c r="K1042" s="335"/>
      <c r="L1042" s="335"/>
      <c r="M1042" s="82" t="s">
        <v>3880</v>
      </c>
      <c r="N1042" s="57" t="s">
        <v>3880</v>
      </c>
      <c r="O1042" s="30" t="s">
        <v>3880</v>
      </c>
      <c r="P1042" s="29" t="s">
        <v>3880</v>
      </c>
      <c r="Q1042" s="29"/>
      <c r="R1042" s="134" t="s">
        <v>5320</v>
      </c>
      <c r="S1042" s="103" t="s">
        <v>3</v>
      </c>
      <c r="T1042" s="403">
        <v>-4292.6000000000004</v>
      </c>
      <c r="U1042" s="403">
        <v>7677.15</v>
      </c>
      <c r="V1042" s="123" t="s">
        <v>2</v>
      </c>
      <c r="W1042" s="336"/>
      <c r="X1042" s="123"/>
      <c r="Y1042" s="337"/>
      <c r="Z1042" s="87"/>
      <c r="AA1042" s="88" t="s">
        <v>3880</v>
      </c>
      <c r="AB1042" s="88"/>
      <c r="AC1042" s="88"/>
      <c r="AD1042" s="90"/>
      <c r="AE1042" s="90"/>
      <c r="AF1042" s="136"/>
      <c r="AG1042" s="338"/>
      <c r="AH1042" s="338"/>
      <c r="AI1042" s="339"/>
      <c r="AJ1042" s="339"/>
      <c r="AK1042" s="91"/>
      <c r="AL1042" s="92"/>
      <c r="AM1042" s="93"/>
      <c r="AN1042" s="340"/>
      <c r="AO1042" s="341"/>
      <c r="AP1042" s="336"/>
      <c r="AQ1042" s="342"/>
      <c r="AR1042" s="343"/>
      <c r="AS1042" s="342"/>
      <c r="AT1042" s="94"/>
      <c r="AU1042" s="341"/>
      <c r="AV1042" s="136"/>
      <c r="AW1042" s="339"/>
      <c r="AY1042" s="30" t="s">
        <v>3880</v>
      </c>
      <c r="AZ1042" s="31" t="e">
        <f t="shared" si="16"/>
        <v>#VALUE!</v>
      </c>
    </row>
    <row r="1043" spans="1:52" ht="12.75" customHeight="1">
      <c r="A1043">
        <v>1040</v>
      </c>
      <c r="B1043" s="29" t="s">
        <v>2</v>
      </c>
      <c r="C1043" s="134" t="s">
        <v>5321</v>
      </c>
      <c r="D1043" s="29" t="s">
        <v>3880</v>
      </c>
      <c r="E1043" s="29" t="s">
        <v>3880</v>
      </c>
      <c r="F1043" s="335"/>
      <c r="G1043" s="335"/>
      <c r="H1043" s="335"/>
      <c r="I1043" s="335"/>
      <c r="J1043" s="335"/>
      <c r="K1043" s="335"/>
      <c r="L1043" s="335"/>
      <c r="M1043" s="82" t="s">
        <v>3880</v>
      </c>
      <c r="N1043" s="57" t="s">
        <v>3880</v>
      </c>
      <c r="O1043" s="30" t="s">
        <v>3880</v>
      </c>
      <c r="P1043" s="29" t="s">
        <v>3880</v>
      </c>
      <c r="Q1043" s="29"/>
      <c r="R1043" s="134" t="s">
        <v>5321</v>
      </c>
      <c r="S1043" s="103" t="s">
        <v>3</v>
      </c>
      <c r="T1043" s="403">
        <v>-7726.68</v>
      </c>
      <c r="U1043" s="403">
        <v>7677.15</v>
      </c>
      <c r="V1043" s="123" t="s">
        <v>2</v>
      </c>
      <c r="W1043" s="336"/>
      <c r="X1043" s="123"/>
      <c r="Y1043" s="337"/>
      <c r="Z1043" s="87"/>
      <c r="AA1043" s="88" t="s">
        <v>3880</v>
      </c>
      <c r="AB1043" s="88"/>
      <c r="AC1043" s="88"/>
      <c r="AD1043" s="90"/>
      <c r="AE1043" s="90"/>
      <c r="AF1043" s="136"/>
      <c r="AG1043" s="338"/>
      <c r="AH1043" s="338"/>
      <c r="AI1043" s="339"/>
      <c r="AJ1043" s="339"/>
      <c r="AK1043" s="91"/>
      <c r="AL1043" s="92"/>
      <c r="AM1043" s="93"/>
      <c r="AN1043" s="340"/>
      <c r="AO1043" s="341"/>
      <c r="AP1043" s="336"/>
      <c r="AQ1043" s="342"/>
      <c r="AR1043" s="343"/>
      <c r="AS1043" s="342"/>
      <c r="AT1043" s="94"/>
      <c r="AU1043" s="341"/>
      <c r="AV1043" s="136"/>
      <c r="AW1043" s="339"/>
      <c r="AY1043" s="30" t="s">
        <v>3880</v>
      </c>
      <c r="AZ1043" s="31" t="e">
        <f t="shared" si="16"/>
        <v>#VALUE!</v>
      </c>
    </row>
    <row r="1044" spans="1:52" ht="12.75" customHeight="1">
      <c r="A1044">
        <v>1041</v>
      </c>
      <c r="B1044" s="29" t="s">
        <v>2</v>
      </c>
      <c r="C1044" s="134" t="s">
        <v>5322</v>
      </c>
      <c r="D1044" s="29" t="s">
        <v>3880</v>
      </c>
      <c r="E1044" s="29" t="s">
        <v>3880</v>
      </c>
      <c r="F1044" s="335"/>
      <c r="G1044" s="335"/>
      <c r="H1044" s="335"/>
      <c r="I1044" s="335"/>
      <c r="J1044" s="335"/>
      <c r="K1044" s="335"/>
      <c r="L1044" s="335"/>
      <c r="M1044" s="82" t="s">
        <v>3880</v>
      </c>
      <c r="N1044" s="57" t="s">
        <v>3880</v>
      </c>
      <c r="O1044" s="30" t="s">
        <v>3880</v>
      </c>
      <c r="P1044" s="29" t="s">
        <v>3880</v>
      </c>
      <c r="Q1044" s="29"/>
      <c r="R1044" s="134" t="s">
        <v>5322</v>
      </c>
      <c r="S1044" s="103" t="s">
        <v>3</v>
      </c>
      <c r="T1044" s="403">
        <v>16310</v>
      </c>
      <c r="U1044" s="403">
        <v>8000</v>
      </c>
      <c r="V1044" s="123" t="s">
        <v>2</v>
      </c>
      <c r="W1044" s="336"/>
      <c r="X1044" s="123"/>
      <c r="Y1044" s="337"/>
      <c r="Z1044" s="87"/>
      <c r="AA1044" s="88" t="s">
        <v>3880</v>
      </c>
      <c r="AB1044" s="88"/>
      <c r="AC1044" s="88"/>
      <c r="AD1044" s="90"/>
      <c r="AE1044" s="90"/>
      <c r="AF1044" s="136"/>
      <c r="AG1044" s="338"/>
      <c r="AH1044" s="338"/>
      <c r="AI1044" s="339"/>
      <c r="AJ1044" s="339"/>
      <c r="AK1044" s="91"/>
      <c r="AL1044" s="92"/>
      <c r="AM1044" s="93"/>
      <c r="AN1044" s="340"/>
      <c r="AO1044" s="341"/>
      <c r="AP1044" s="336"/>
      <c r="AQ1044" s="342"/>
      <c r="AR1044" s="343"/>
      <c r="AS1044" s="342"/>
      <c r="AT1044" s="94"/>
      <c r="AU1044" s="341"/>
      <c r="AV1044" s="136"/>
      <c r="AW1044" s="339"/>
      <c r="AY1044" s="30" t="s">
        <v>3880</v>
      </c>
      <c r="AZ1044" s="31" t="e">
        <f t="shared" si="16"/>
        <v>#VALUE!</v>
      </c>
    </row>
    <row r="1045" spans="1:52" ht="12.75" customHeight="1">
      <c r="A1045">
        <v>1042</v>
      </c>
      <c r="B1045" s="29" t="s">
        <v>2</v>
      </c>
      <c r="C1045" s="134" t="s">
        <v>5323</v>
      </c>
      <c r="D1045" s="29" t="s">
        <v>3880</v>
      </c>
      <c r="E1045" s="29" t="s">
        <v>3880</v>
      </c>
      <c r="F1045" s="335"/>
      <c r="G1045" s="335"/>
      <c r="H1045" s="335"/>
      <c r="I1045" s="335"/>
      <c r="J1045" s="335"/>
      <c r="K1045" s="335"/>
      <c r="L1045" s="335"/>
      <c r="M1045" s="82" t="s">
        <v>3880</v>
      </c>
      <c r="N1045" s="57" t="s">
        <v>3880</v>
      </c>
      <c r="O1045" s="30" t="s">
        <v>3880</v>
      </c>
      <c r="P1045" s="29" t="s">
        <v>3880</v>
      </c>
      <c r="Q1045" s="29"/>
      <c r="R1045" s="134" t="s">
        <v>5323</v>
      </c>
      <c r="S1045" s="103" t="s">
        <v>3</v>
      </c>
      <c r="T1045" s="403">
        <v>12019.28</v>
      </c>
      <c r="U1045" s="403">
        <v>8172.45</v>
      </c>
      <c r="V1045" s="123" t="s">
        <v>2</v>
      </c>
      <c r="W1045" s="336"/>
      <c r="X1045" s="123"/>
      <c r="Y1045" s="337"/>
      <c r="Z1045" s="87"/>
      <c r="AA1045" s="88" t="s">
        <v>3880</v>
      </c>
      <c r="AB1045" s="88"/>
      <c r="AC1045" s="88"/>
      <c r="AD1045" s="90"/>
      <c r="AE1045" s="90"/>
      <c r="AF1045" s="136"/>
      <c r="AG1045" s="338"/>
      <c r="AH1045" s="338"/>
      <c r="AI1045" s="339"/>
      <c r="AJ1045" s="339"/>
      <c r="AK1045" s="91"/>
      <c r="AL1045" s="92"/>
      <c r="AM1045" s="93"/>
      <c r="AN1045" s="340"/>
      <c r="AO1045" s="341"/>
      <c r="AP1045" s="336"/>
      <c r="AQ1045" s="342"/>
      <c r="AR1045" s="343"/>
      <c r="AS1045" s="342"/>
      <c r="AT1045" s="94"/>
      <c r="AU1045" s="341"/>
      <c r="AV1045" s="136"/>
      <c r="AW1045" s="339"/>
      <c r="AY1045" s="30" t="s">
        <v>3880</v>
      </c>
      <c r="AZ1045" s="31" t="e">
        <f t="shared" si="16"/>
        <v>#VALUE!</v>
      </c>
    </row>
    <row r="1046" spans="1:52" ht="12.75" customHeight="1">
      <c r="A1046">
        <v>1043</v>
      </c>
      <c r="B1046" s="29" t="s">
        <v>2</v>
      </c>
      <c r="C1046" s="134" t="s">
        <v>5324</v>
      </c>
      <c r="D1046" s="29" t="s">
        <v>3880</v>
      </c>
      <c r="E1046" s="29" t="s">
        <v>3880</v>
      </c>
      <c r="F1046" s="335"/>
      <c r="G1046" s="335"/>
      <c r="H1046" s="335"/>
      <c r="I1046" s="335"/>
      <c r="J1046" s="335"/>
      <c r="K1046" s="335"/>
      <c r="L1046" s="335"/>
      <c r="M1046" s="82" t="s">
        <v>3880</v>
      </c>
      <c r="N1046" s="57" t="s">
        <v>3880</v>
      </c>
      <c r="O1046" s="30" t="s">
        <v>3880</v>
      </c>
      <c r="P1046" s="29" t="s">
        <v>3880</v>
      </c>
      <c r="Q1046" s="29"/>
      <c r="R1046" s="134" t="s">
        <v>5324</v>
      </c>
      <c r="S1046" s="103" t="s">
        <v>3</v>
      </c>
      <c r="T1046" s="403">
        <v>10302.24</v>
      </c>
      <c r="U1046" s="403">
        <v>8172.45</v>
      </c>
      <c r="V1046" s="123" t="s">
        <v>2</v>
      </c>
      <c r="W1046" s="336"/>
      <c r="X1046" s="123"/>
      <c r="Y1046" s="337"/>
      <c r="Z1046" s="87"/>
      <c r="AA1046" s="88" t="s">
        <v>3880</v>
      </c>
      <c r="AB1046" s="88"/>
      <c r="AC1046" s="88"/>
      <c r="AD1046" s="90"/>
      <c r="AE1046" s="90"/>
      <c r="AF1046" s="136"/>
      <c r="AG1046" s="338"/>
      <c r="AH1046" s="338"/>
      <c r="AI1046" s="339"/>
      <c r="AJ1046" s="339"/>
      <c r="AK1046" s="91"/>
      <c r="AL1046" s="92"/>
      <c r="AM1046" s="93"/>
      <c r="AN1046" s="340"/>
      <c r="AO1046" s="341"/>
      <c r="AP1046" s="336"/>
      <c r="AQ1046" s="342"/>
      <c r="AR1046" s="343"/>
      <c r="AS1046" s="342"/>
      <c r="AT1046" s="94"/>
      <c r="AU1046" s="341"/>
      <c r="AV1046" s="136"/>
      <c r="AW1046" s="339"/>
      <c r="AY1046" s="30" t="s">
        <v>3880</v>
      </c>
      <c r="AZ1046" s="31" t="e">
        <f t="shared" si="16"/>
        <v>#VALUE!</v>
      </c>
    </row>
    <row r="1047" spans="1:52" ht="12.75" customHeight="1">
      <c r="A1047">
        <v>1044</v>
      </c>
      <c r="B1047" s="29" t="s">
        <v>2</v>
      </c>
      <c r="C1047" s="134" t="s">
        <v>3589</v>
      </c>
      <c r="D1047" s="29" t="s">
        <v>3880</v>
      </c>
      <c r="E1047" s="29" t="s">
        <v>3880</v>
      </c>
      <c r="F1047" s="335"/>
      <c r="G1047" s="335"/>
      <c r="H1047" s="335"/>
      <c r="I1047" s="335"/>
      <c r="J1047" s="335"/>
      <c r="K1047" s="335"/>
      <c r="L1047" s="335"/>
      <c r="M1047" s="82" t="s">
        <v>3880</v>
      </c>
      <c r="N1047" s="57" t="s">
        <v>3880</v>
      </c>
      <c r="O1047" s="30" t="s">
        <v>3880</v>
      </c>
      <c r="P1047" s="29" t="s">
        <v>3880</v>
      </c>
      <c r="Q1047" s="29"/>
      <c r="R1047" s="134" t="s">
        <v>3589</v>
      </c>
      <c r="S1047" s="103" t="s">
        <v>3</v>
      </c>
      <c r="T1047" s="403">
        <v>8585.2000000000007</v>
      </c>
      <c r="U1047" s="403">
        <v>8172.45</v>
      </c>
      <c r="V1047" s="123" t="s">
        <v>2</v>
      </c>
      <c r="W1047" s="336"/>
      <c r="X1047" s="123"/>
      <c r="Y1047" s="337"/>
      <c r="Z1047" s="87"/>
      <c r="AA1047" s="88" t="s">
        <v>3880</v>
      </c>
      <c r="AB1047" s="88"/>
      <c r="AC1047" s="88"/>
      <c r="AD1047" s="90"/>
      <c r="AE1047" s="90"/>
      <c r="AF1047" s="136"/>
      <c r="AG1047" s="338"/>
      <c r="AH1047" s="338"/>
      <c r="AI1047" s="339"/>
      <c r="AJ1047" s="339"/>
      <c r="AK1047" s="91"/>
      <c r="AL1047" s="92"/>
      <c r="AM1047" s="93"/>
      <c r="AN1047" s="340"/>
      <c r="AO1047" s="341"/>
      <c r="AP1047" s="336"/>
      <c r="AQ1047" s="342"/>
      <c r="AR1047" s="343"/>
      <c r="AS1047" s="342"/>
      <c r="AT1047" s="94"/>
      <c r="AU1047" s="341"/>
      <c r="AV1047" s="136"/>
      <c r="AW1047" s="339"/>
      <c r="AY1047" s="30" t="s">
        <v>3880</v>
      </c>
      <c r="AZ1047" s="31" t="e">
        <f t="shared" si="16"/>
        <v>#VALUE!</v>
      </c>
    </row>
    <row r="1048" spans="1:52" ht="12.75" customHeight="1">
      <c r="A1048">
        <v>1045</v>
      </c>
      <c r="B1048" s="29" t="s">
        <v>2</v>
      </c>
      <c r="C1048" s="134" t="s">
        <v>3591</v>
      </c>
      <c r="D1048" s="29" t="s">
        <v>3880</v>
      </c>
      <c r="E1048" s="29" t="s">
        <v>3880</v>
      </c>
      <c r="F1048" s="335"/>
      <c r="G1048" s="335"/>
      <c r="H1048" s="335"/>
      <c r="I1048" s="335"/>
      <c r="J1048" s="335"/>
      <c r="K1048" s="335"/>
      <c r="L1048" s="335"/>
      <c r="M1048" s="82" t="s">
        <v>3880</v>
      </c>
      <c r="N1048" s="57" t="s">
        <v>3880</v>
      </c>
      <c r="O1048" s="30" t="s">
        <v>3880</v>
      </c>
      <c r="P1048" s="29" t="s">
        <v>3880</v>
      </c>
      <c r="Q1048" s="29"/>
      <c r="R1048" s="134" t="s">
        <v>3591</v>
      </c>
      <c r="S1048" s="103" t="s">
        <v>3</v>
      </c>
      <c r="T1048" s="403">
        <v>5151.12</v>
      </c>
      <c r="U1048" s="403">
        <v>8172.45</v>
      </c>
      <c r="V1048" s="123" t="s">
        <v>2</v>
      </c>
      <c r="W1048" s="336"/>
      <c r="X1048" s="123"/>
      <c r="Y1048" s="337"/>
      <c r="Z1048" s="87"/>
      <c r="AA1048" s="88" t="s">
        <v>3880</v>
      </c>
      <c r="AB1048" s="88"/>
      <c r="AC1048" s="88"/>
      <c r="AD1048" s="90"/>
      <c r="AE1048" s="90"/>
      <c r="AF1048" s="136"/>
      <c r="AG1048" s="338"/>
      <c r="AH1048" s="338"/>
      <c r="AI1048" s="339"/>
      <c r="AJ1048" s="339"/>
      <c r="AK1048" s="91"/>
      <c r="AL1048" s="92"/>
      <c r="AM1048" s="93"/>
      <c r="AN1048" s="340"/>
      <c r="AO1048" s="341"/>
      <c r="AP1048" s="336"/>
      <c r="AQ1048" s="342"/>
      <c r="AR1048" s="343"/>
      <c r="AS1048" s="342"/>
      <c r="AT1048" s="94"/>
      <c r="AU1048" s="341"/>
      <c r="AV1048" s="136"/>
      <c r="AW1048" s="339"/>
      <c r="AY1048" s="30" t="s">
        <v>3880</v>
      </c>
      <c r="AZ1048" s="31" t="e">
        <f t="shared" si="16"/>
        <v>#VALUE!</v>
      </c>
    </row>
    <row r="1049" spans="1:52" ht="12.75" customHeight="1">
      <c r="A1049">
        <v>1046</v>
      </c>
      <c r="B1049" s="29" t="s">
        <v>2</v>
      </c>
      <c r="C1049" s="134" t="s">
        <v>5325</v>
      </c>
      <c r="D1049" s="29" t="s">
        <v>3880</v>
      </c>
      <c r="E1049" s="29" t="s">
        <v>3880</v>
      </c>
      <c r="F1049" s="335"/>
      <c r="G1049" s="335"/>
      <c r="H1049" s="335"/>
      <c r="I1049" s="335"/>
      <c r="J1049" s="335"/>
      <c r="K1049" s="335"/>
      <c r="L1049" s="335"/>
      <c r="M1049" s="82" t="s">
        <v>3880</v>
      </c>
      <c r="N1049" s="57" t="s">
        <v>3880</v>
      </c>
      <c r="O1049" s="30" t="s">
        <v>3880</v>
      </c>
      <c r="P1049" s="29" t="s">
        <v>3880</v>
      </c>
      <c r="Q1049" s="29"/>
      <c r="R1049" s="134" t="s">
        <v>5325</v>
      </c>
      <c r="S1049" s="103" t="s">
        <v>3</v>
      </c>
      <c r="T1049" s="403">
        <v>15480</v>
      </c>
      <c r="U1049" s="403">
        <v>8000</v>
      </c>
      <c r="V1049" s="123" t="s">
        <v>2</v>
      </c>
      <c r="W1049" s="336"/>
      <c r="X1049" s="123"/>
      <c r="Y1049" s="337"/>
      <c r="Z1049" s="87"/>
      <c r="AA1049" s="88" t="s">
        <v>3880</v>
      </c>
      <c r="AB1049" s="88"/>
      <c r="AC1049" s="88"/>
      <c r="AD1049" s="90"/>
      <c r="AE1049" s="90"/>
      <c r="AF1049" s="136"/>
      <c r="AG1049" s="338"/>
      <c r="AH1049" s="338"/>
      <c r="AI1049" s="339"/>
      <c r="AJ1049" s="339"/>
      <c r="AK1049" s="91"/>
      <c r="AL1049" s="92"/>
      <c r="AM1049" s="93"/>
      <c r="AN1049" s="340"/>
      <c r="AO1049" s="341"/>
      <c r="AP1049" s="336"/>
      <c r="AQ1049" s="342"/>
      <c r="AR1049" s="343"/>
      <c r="AS1049" s="342"/>
      <c r="AT1049" s="94"/>
      <c r="AU1049" s="341"/>
      <c r="AV1049" s="136"/>
      <c r="AW1049" s="339"/>
      <c r="AY1049" s="30" t="s">
        <v>3880</v>
      </c>
      <c r="AZ1049" s="31" t="e">
        <f t="shared" si="16"/>
        <v>#VALUE!</v>
      </c>
    </row>
    <row r="1050" spans="1:52" ht="12.75" customHeight="1">
      <c r="A1050">
        <v>1047</v>
      </c>
      <c r="B1050" s="29" t="s">
        <v>2</v>
      </c>
      <c r="C1050" s="134" t="s">
        <v>5326</v>
      </c>
      <c r="D1050" s="29" t="s">
        <v>3880</v>
      </c>
      <c r="E1050" s="29" t="s">
        <v>3880</v>
      </c>
      <c r="F1050" s="335"/>
      <c r="G1050" s="335"/>
      <c r="H1050" s="335"/>
      <c r="I1050" s="335"/>
      <c r="J1050" s="335"/>
      <c r="K1050" s="335"/>
      <c r="L1050" s="335"/>
      <c r="M1050" s="82" t="s">
        <v>3880</v>
      </c>
      <c r="N1050" s="57" t="s">
        <v>3880</v>
      </c>
      <c r="O1050" s="30" t="s">
        <v>3880</v>
      </c>
      <c r="P1050" s="29" t="s">
        <v>3880</v>
      </c>
      <c r="Q1050" s="29"/>
      <c r="R1050" s="134" t="s">
        <v>5326</v>
      </c>
      <c r="S1050" s="103" t="s">
        <v>3</v>
      </c>
      <c r="T1050" s="403">
        <v>1717.04</v>
      </c>
      <c r="U1050" s="403">
        <v>8172.45</v>
      </c>
      <c r="V1050" s="123" t="s">
        <v>2</v>
      </c>
      <c r="W1050" s="336"/>
      <c r="X1050" s="123"/>
      <c r="Y1050" s="337"/>
      <c r="Z1050" s="87"/>
      <c r="AA1050" s="88" t="s">
        <v>3880</v>
      </c>
      <c r="AB1050" s="88"/>
      <c r="AC1050" s="88"/>
      <c r="AD1050" s="90"/>
      <c r="AE1050" s="90"/>
      <c r="AF1050" s="136"/>
      <c r="AG1050" s="338"/>
      <c r="AH1050" s="338"/>
      <c r="AI1050" s="339"/>
      <c r="AJ1050" s="339"/>
      <c r="AK1050" s="91"/>
      <c r="AL1050" s="92"/>
      <c r="AM1050" s="93"/>
      <c r="AN1050" s="340"/>
      <c r="AO1050" s="341"/>
      <c r="AP1050" s="336"/>
      <c r="AQ1050" s="342"/>
      <c r="AR1050" s="343"/>
      <c r="AS1050" s="342"/>
      <c r="AT1050" s="94"/>
      <c r="AU1050" s="341"/>
      <c r="AV1050" s="136"/>
      <c r="AW1050" s="339"/>
      <c r="AY1050" s="30" t="s">
        <v>3880</v>
      </c>
      <c r="AZ1050" s="31" t="e">
        <f t="shared" si="16"/>
        <v>#VALUE!</v>
      </c>
    </row>
    <row r="1051" spans="1:52" ht="12.75" customHeight="1">
      <c r="A1051">
        <v>1048</v>
      </c>
      <c r="B1051" s="29" t="s">
        <v>2</v>
      </c>
      <c r="C1051" s="134" t="s">
        <v>5327</v>
      </c>
      <c r="D1051" s="29" t="s">
        <v>3880</v>
      </c>
      <c r="E1051" s="29" t="s">
        <v>3880</v>
      </c>
      <c r="F1051" s="335"/>
      <c r="G1051" s="335"/>
      <c r="H1051" s="335"/>
      <c r="I1051" s="335"/>
      <c r="J1051" s="335"/>
      <c r="K1051" s="335"/>
      <c r="L1051" s="335"/>
      <c r="M1051" s="82" t="s">
        <v>3880</v>
      </c>
      <c r="N1051" s="57" t="s">
        <v>3880</v>
      </c>
      <c r="O1051" s="30" t="s">
        <v>3880</v>
      </c>
      <c r="P1051" s="29" t="s">
        <v>3880</v>
      </c>
      <c r="Q1051" s="29"/>
      <c r="R1051" s="134" t="s">
        <v>5327</v>
      </c>
      <c r="S1051" s="103" t="s">
        <v>3</v>
      </c>
      <c r="T1051" s="403">
        <v>14650</v>
      </c>
      <c r="U1051" s="403">
        <v>8000</v>
      </c>
      <c r="V1051" s="123" t="s">
        <v>2</v>
      </c>
      <c r="W1051" s="336"/>
      <c r="X1051" s="123"/>
      <c r="Y1051" s="337"/>
      <c r="Z1051" s="87"/>
      <c r="AA1051" s="88" t="s">
        <v>3880</v>
      </c>
      <c r="AB1051" s="88"/>
      <c r="AC1051" s="88"/>
      <c r="AD1051" s="90"/>
      <c r="AE1051" s="90"/>
      <c r="AF1051" s="136"/>
      <c r="AG1051" s="338"/>
      <c r="AH1051" s="338"/>
      <c r="AI1051" s="339"/>
      <c r="AJ1051" s="339"/>
      <c r="AK1051" s="91"/>
      <c r="AL1051" s="92"/>
      <c r="AM1051" s="93"/>
      <c r="AN1051" s="340"/>
      <c r="AO1051" s="341"/>
      <c r="AP1051" s="336"/>
      <c r="AQ1051" s="342"/>
      <c r="AR1051" s="343"/>
      <c r="AS1051" s="342"/>
      <c r="AT1051" s="94"/>
      <c r="AU1051" s="341"/>
      <c r="AV1051" s="136"/>
      <c r="AW1051" s="339"/>
      <c r="AY1051" s="30" t="s">
        <v>3880</v>
      </c>
      <c r="AZ1051" s="31" t="e">
        <f t="shared" si="16"/>
        <v>#VALUE!</v>
      </c>
    </row>
    <row r="1052" spans="1:52" ht="12.75" customHeight="1">
      <c r="A1052">
        <v>1049</v>
      </c>
      <c r="B1052" s="29" t="s">
        <v>2</v>
      </c>
      <c r="C1052" s="134" t="s">
        <v>5328</v>
      </c>
      <c r="D1052" s="29" t="s">
        <v>3880</v>
      </c>
      <c r="E1052" s="29" t="s">
        <v>3880</v>
      </c>
      <c r="F1052" s="335"/>
      <c r="G1052" s="335"/>
      <c r="H1052" s="335"/>
      <c r="I1052" s="335"/>
      <c r="J1052" s="335"/>
      <c r="K1052" s="335"/>
      <c r="L1052" s="335"/>
      <c r="M1052" s="82" t="s">
        <v>3880</v>
      </c>
      <c r="N1052" s="57" t="s">
        <v>3880</v>
      </c>
      <c r="O1052" s="30" t="s">
        <v>3880</v>
      </c>
      <c r="P1052" s="29" t="s">
        <v>3880</v>
      </c>
      <c r="Q1052" s="29"/>
      <c r="R1052" s="134" t="s">
        <v>5328</v>
      </c>
      <c r="S1052" s="103" t="s">
        <v>3</v>
      </c>
      <c r="T1052" s="403">
        <v>-6868.16</v>
      </c>
      <c r="U1052" s="403">
        <v>8172.45</v>
      </c>
      <c r="V1052" s="123" t="s">
        <v>2</v>
      </c>
      <c r="W1052" s="336"/>
      <c r="X1052" s="123"/>
      <c r="Y1052" s="337"/>
      <c r="Z1052" s="87"/>
      <c r="AA1052" s="88" t="s">
        <v>3880</v>
      </c>
      <c r="AB1052" s="88"/>
      <c r="AC1052" s="88"/>
      <c r="AD1052" s="90"/>
      <c r="AE1052" s="90"/>
      <c r="AF1052" s="136"/>
      <c r="AG1052" s="338"/>
      <c r="AH1052" s="338"/>
      <c r="AI1052" s="339"/>
      <c r="AJ1052" s="339"/>
      <c r="AK1052" s="91"/>
      <c r="AL1052" s="92"/>
      <c r="AM1052" s="93"/>
      <c r="AN1052" s="340"/>
      <c r="AO1052" s="341"/>
      <c r="AP1052" s="336"/>
      <c r="AQ1052" s="342"/>
      <c r="AR1052" s="343"/>
      <c r="AS1052" s="342"/>
      <c r="AT1052" s="94"/>
      <c r="AU1052" s="341"/>
      <c r="AV1052" s="136"/>
      <c r="AW1052" s="339"/>
      <c r="AY1052" s="30" t="s">
        <v>3880</v>
      </c>
      <c r="AZ1052" s="31" t="e">
        <f t="shared" si="16"/>
        <v>#VALUE!</v>
      </c>
    </row>
    <row r="1053" spans="1:52" ht="12.75" customHeight="1">
      <c r="A1053">
        <v>1050</v>
      </c>
      <c r="B1053" s="29" t="s">
        <v>2</v>
      </c>
      <c r="C1053" s="134" t="s">
        <v>3748</v>
      </c>
      <c r="D1053" s="29" t="s">
        <v>3880</v>
      </c>
      <c r="E1053" s="29" t="s">
        <v>3880</v>
      </c>
      <c r="F1053" s="335"/>
      <c r="G1053" s="335"/>
      <c r="H1053" s="335"/>
      <c r="I1053" s="335"/>
      <c r="J1053" s="335"/>
      <c r="K1053" s="335"/>
      <c r="L1053" s="335"/>
      <c r="M1053" s="82" t="s">
        <v>3880</v>
      </c>
      <c r="N1053" s="57" t="s">
        <v>3880</v>
      </c>
      <c r="O1053" s="30" t="s">
        <v>3880</v>
      </c>
      <c r="P1053" s="29" t="s">
        <v>3880</v>
      </c>
      <c r="Q1053" s="29"/>
      <c r="R1053" s="134" t="s">
        <v>3748</v>
      </c>
      <c r="S1053" s="103" t="s">
        <v>3</v>
      </c>
      <c r="T1053" s="403">
        <v>-14650</v>
      </c>
      <c r="U1053" s="403">
        <v>8000</v>
      </c>
      <c r="V1053" s="123" t="s">
        <v>2</v>
      </c>
      <c r="W1053" s="336"/>
      <c r="X1053" s="123"/>
      <c r="Y1053" s="337"/>
      <c r="Z1053" s="87"/>
      <c r="AA1053" s="88" t="s">
        <v>3880</v>
      </c>
      <c r="AB1053" s="88"/>
      <c r="AC1053" s="88"/>
      <c r="AD1053" s="90"/>
      <c r="AE1053" s="90"/>
      <c r="AF1053" s="136"/>
      <c r="AG1053" s="338"/>
      <c r="AH1053" s="338"/>
      <c r="AI1053" s="339"/>
      <c r="AJ1053" s="339"/>
      <c r="AK1053" s="91"/>
      <c r="AL1053" s="92"/>
      <c r="AM1053" s="93"/>
      <c r="AN1053" s="340"/>
      <c r="AO1053" s="341"/>
      <c r="AP1053" s="336"/>
      <c r="AQ1053" s="342"/>
      <c r="AR1053" s="343"/>
      <c r="AS1053" s="342"/>
      <c r="AT1053" s="94"/>
      <c r="AU1053" s="341"/>
      <c r="AV1053" s="136"/>
      <c r="AW1053" s="339"/>
      <c r="AY1053" s="30" t="s">
        <v>3880</v>
      </c>
      <c r="AZ1053" s="31" t="e">
        <f t="shared" si="16"/>
        <v>#VALUE!</v>
      </c>
    </row>
    <row r="1054" spans="1:52" ht="12.75" customHeight="1">
      <c r="A1054">
        <v>1051</v>
      </c>
      <c r="B1054" s="29" t="s">
        <v>2</v>
      </c>
      <c r="C1054" s="134" t="s">
        <v>5329</v>
      </c>
      <c r="D1054" s="29" t="s">
        <v>3880</v>
      </c>
      <c r="E1054" s="29" t="s">
        <v>3880</v>
      </c>
      <c r="F1054" s="335"/>
      <c r="G1054" s="335"/>
      <c r="H1054" s="335"/>
      <c r="I1054" s="335"/>
      <c r="J1054" s="335"/>
      <c r="K1054" s="335"/>
      <c r="L1054" s="335"/>
      <c r="M1054" s="82" t="s">
        <v>3880</v>
      </c>
      <c r="N1054" s="57" t="s">
        <v>3880</v>
      </c>
      <c r="O1054" s="30" t="s">
        <v>3880</v>
      </c>
      <c r="P1054" s="29" t="s">
        <v>3880</v>
      </c>
      <c r="Q1054" s="29"/>
      <c r="R1054" s="134" t="s">
        <v>5329</v>
      </c>
      <c r="S1054" s="103" t="s">
        <v>3</v>
      </c>
      <c r="T1054" s="403">
        <v>13736.32</v>
      </c>
      <c r="U1054" s="403">
        <v>8172.45</v>
      </c>
      <c r="V1054" s="123" t="s">
        <v>2</v>
      </c>
      <c r="W1054" s="336"/>
      <c r="X1054" s="123"/>
      <c r="Y1054" s="337"/>
      <c r="Z1054" s="87"/>
      <c r="AA1054" s="88" t="s">
        <v>3880</v>
      </c>
      <c r="AB1054" s="88"/>
      <c r="AC1054" s="88"/>
      <c r="AD1054" s="90"/>
      <c r="AE1054" s="90"/>
      <c r="AF1054" s="136"/>
      <c r="AG1054" s="338"/>
      <c r="AH1054" s="338"/>
      <c r="AI1054" s="339"/>
      <c r="AJ1054" s="339"/>
      <c r="AK1054" s="91"/>
      <c r="AL1054" s="92"/>
      <c r="AM1054" s="93"/>
      <c r="AN1054" s="340"/>
      <c r="AO1054" s="341"/>
      <c r="AP1054" s="336"/>
      <c r="AQ1054" s="342"/>
      <c r="AR1054" s="343"/>
      <c r="AS1054" s="342"/>
      <c r="AT1054" s="94"/>
      <c r="AU1054" s="341"/>
      <c r="AV1054" s="136"/>
      <c r="AW1054" s="339"/>
      <c r="AY1054" s="30" t="s">
        <v>3880</v>
      </c>
      <c r="AZ1054" s="31" t="e">
        <f t="shared" si="16"/>
        <v>#VALUE!</v>
      </c>
    </row>
    <row r="1055" spans="1:52" ht="12.75" customHeight="1">
      <c r="A1055">
        <v>1052</v>
      </c>
      <c r="B1055" s="29" t="s">
        <v>2</v>
      </c>
      <c r="C1055" s="134" t="s">
        <v>5330</v>
      </c>
      <c r="D1055" s="29" t="s">
        <v>3880</v>
      </c>
      <c r="E1055" s="29" t="s">
        <v>3880</v>
      </c>
      <c r="F1055" s="335"/>
      <c r="G1055" s="335"/>
      <c r="H1055" s="335"/>
      <c r="I1055" s="335"/>
      <c r="J1055" s="335"/>
      <c r="K1055" s="335"/>
      <c r="L1055" s="335"/>
      <c r="M1055" s="82" t="s">
        <v>3880</v>
      </c>
      <c r="N1055" s="57" t="s">
        <v>3880</v>
      </c>
      <c r="O1055" s="30" t="s">
        <v>3880</v>
      </c>
      <c r="P1055" s="29" t="s">
        <v>3880</v>
      </c>
      <c r="Q1055" s="29"/>
      <c r="R1055" s="134" t="s">
        <v>5330</v>
      </c>
      <c r="S1055" s="103" t="s">
        <v>3</v>
      </c>
      <c r="T1055" s="403">
        <v>6009.64</v>
      </c>
      <c r="U1055" s="403">
        <v>8667.75</v>
      </c>
      <c r="V1055" s="123" t="s">
        <v>2</v>
      </c>
      <c r="W1055" s="336"/>
      <c r="X1055" s="123"/>
      <c r="Y1055" s="337"/>
      <c r="Z1055" s="87"/>
      <c r="AA1055" s="88" t="s">
        <v>3880</v>
      </c>
      <c r="AB1055" s="88"/>
      <c r="AC1055" s="88"/>
      <c r="AD1055" s="90"/>
      <c r="AE1055" s="90"/>
      <c r="AF1055" s="136"/>
      <c r="AG1055" s="338"/>
      <c r="AH1055" s="338"/>
      <c r="AI1055" s="339"/>
      <c r="AJ1055" s="339"/>
      <c r="AK1055" s="91"/>
      <c r="AL1055" s="92"/>
      <c r="AM1055" s="93"/>
      <c r="AN1055" s="340"/>
      <c r="AO1055" s="341"/>
      <c r="AP1055" s="336"/>
      <c r="AQ1055" s="342"/>
      <c r="AR1055" s="343"/>
      <c r="AS1055" s="342"/>
      <c r="AT1055" s="94"/>
      <c r="AU1055" s="341"/>
      <c r="AV1055" s="136"/>
      <c r="AW1055" s="339"/>
      <c r="AY1055" s="30" t="s">
        <v>3880</v>
      </c>
      <c r="AZ1055" s="31" t="e">
        <f t="shared" si="16"/>
        <v>#VALUE!</v>
      </c>
    </row>
    <row r="1056" spans="1:52" ht="12.75" customHeight="1">
      <c r="A1056">
        <v>1053</v>
      </c>
      <c r="B1056" s="29" t="s">
        <v>2</v>
      </c>
      <c r="C1056" s="134" t="s">
        <v>3754</v>
      </c>
      <c r="D1056" s="29" t="s">
        <v>3880</v>
      </c>
      <c r="E1056" s="29" t="s">
        <v>3880</v>
      </c>
      <c r="F1056" s="335"/>
      <c r="G1056" s="335"/>
      <c r="H1056" s="335"/>
      <c r="I1056" s="335"/>
      <c r="J1056" s="335"/>
      <c r="K1056" s="335"/>
      <c r="L1056" s="335"/>
      <c r="M1056" s="82" t="s">
        <v>3880</v>
      </c>
      <c r="N1056" s="57" t="s">
        <v>3880</v>
      </c>
      <c r="O1056" s="30" t="s">
        <v>3880</v>
      </c>
      <c r="P1056" s="29" t="s">
        <v>3880</v>
      </c>
      <c r="Q1056" s="29"/>
      <c r="R1056" s="134" t="s">
        <v>3754</v>
      </c>
      <c r="S1056" s="103" t="s">
        <v>3</v>
      </c>
      <c r="T1056" s="403">
        <v>4292.6000000000004</v>
      </c>
      <c r="U1056" s="403">
        <v>8667.75</v>
      </c>
      <c r="V1056" s="123" t="s">
        <v>2</v>
      </c>
      <c r="W1056" s="336"/>
      <c r="X1056" s="123"/>
      <c r="Y1056" s="337"/>
      <c r="Z1056" s="87"/>
      <c r="AA1056" s="88" t="s">
        <v>3880</v>
      </c>
      <c r="AB1056" s="88"/>
      <c r="AC1056" s="88"/>
      <c r="AD1056" s="90"/>
      <c r="AE1056" s="90"/>
      <c r="AF1056" s="136"/>
      <c r="AG1056" s="338"/>
      <c r="AH1056" s="338"/>
      <c r="AI1056" s="339"/>
      <c r="AJ1056" s="339"/>
      <c r="AK1056" s="91"/>
      <c r="AL1056" s="92"/>
      <c r="AM1056" s="93"/>
      <c r="AN1056" s="340"/>
      <c r="AO1056" s="341"/>
      <c r="AP1056" s="336"/>
      <c r="AQ1056" s="342"/>
      <c r="AR1056" s="343"/>
      <c r="AS1056" s="342"/>
      <c r="AT1056" s="94"/>
      <c r="AU1056" s="341"/>
      <c r="AV1056" s="136"/>
      <c r="AW1056" s="339"/>
      <c r="AY1056" s="30" t="s">
        <v>3880</v>
      </c>
      <c r="AZ1056" s="31" t="e">
        <f t="shared" si="16"/>
        <v>#VALUE!</v>
      </c>
    </row>
    <row r="1057" spans="1:52" ht="12.75" customHeight="1">
      <c r="A1057">
        <v>1054</v>
      </c>
      <c r="B1057" s="29" t="s">
        <v>2</v>
      </c>
      <c r="C1057" s="134" t="s">
        <v>5331</v>
      </c>
      <c r="D1057" s="29" t="s">
        <v>3880</v>
      </c>
      <c r="E1057" s="29" t="s">
        <v>3880</v>
      </c>
      <c r="F1057" s="335"/>
      <c r="G1057" s="335"/>
      <c r="H1057" s="335"/>
      <c r="I1057" s="335"/>
      <c r="J1057" s="335"/>
      <c r="K1057" s="335"/>
      <c r="L1057" s="335"/>
      <c r="M1057" s="82" t="s">
        <v>3880</v>
      </c>
      <c r="N1057" s="57" t="s">
        <v>3880</v>
      </c>
      <c r="O1057" s="30" t="s">
        <v>3880</v>
      </c>
      <c r="P1057" s="29" t="s">
        <v>3880</v>
      </c>
      <c r="Q1057" s="29"/>
      <c r="R1057" s="134" t="s">
        <v>5331</v>
      </c>
      <c r="S1057" s="103" t="s">
        <v>3</v>
      </c>
      <c r="T1057" s="403">
        <v>2575.56</v>
      </c>
      <c r="U1057" s="403">
        <v>8667.75</v>
      </c>
      <c r="V1057" s="123" t="s">
        <v>2</v>
      </c>
      <c r="W1057" s="336"/>
      <c r="X1057" s="123"/>
      <c r="Y1057" s="337"/>
      <c r="Z1057" s="87"/>
      <c r="AA1057" s="88" t="s">
        <v>3880</v>
      </c>
      <c r="AB1057" s="88"/>
      <c r="AC1057" s="88"/>
      <c r="AD1057" s="90"/>
      <c r="AE1057" s="90"/>
      <c r="AF1057" s="136"/>
      <c r="AG1057" s="338"/>
      <c r="AH1057" s="338"/>
      <c r="AI1057" s="339"/>
      <c r="AJ1057" s="339"/>
      <c r="AK1057" s="91"/>
      <c r="AL1057" s="92"/>
      <c r="AM1057" s="93"/>
      <c r="AN1057" s="340"/>
      <c r="AO1057" s="341"/>
      <c r="AP1057" s="336"/>
      <c r="AQ1057" s="342"/>
      <c r="AR1057" s="343"/>
      <c r="AS1057" s="342"/>
      <c r="AT1057" s="94"/>
      <c r="AU1057" s="341"/>
      <c r="AV1057" s="136"/>
      <c r="AW1057" s="339"/>
      <c r="AY1057" s="30" t="s">
        <v>3880</v>
      </c>
      <c r="AZ1057" s="31" t="e">
        <f t="shared" si="16"/>
        <v>#VALUE!</v>
      </c>
    </row>
    <row r="1058" spans="1:52" ht="12.75" customHeight="1">
      <c r="A1058">
        <v>1055</v>
      </c>
      <c r="B1058" s="29" t="s">
        <v>2</v>
      </c>
      <c r="C1058" s="134" t="s">
        <v>5332</v>
      </c>
      <c r="D1058" s="29" t="s">
        <v>3880</v>
      </c>
      <c r="E1058" s="29" t="s">
        <v>3880</v>
      </c>
      <c r="F1058" s="335"/>
      <c r="G1058" s="335"/>
      <c r="H1058" s="335"/>
      <c r="I1058" s="335"/>
      <c r="J1058" s="335"/>
      <c r="K1058" s="335"/>
      <c r="L1058" s="335"/>
      <c r="M1058" s="82" t="s">
        <v>3880</v>
      </c>
      <c r="N1058" s="57" t="s">
        <v>3880</v>
      </c>
      <c r="O1058" s="30" t="s">
        <v>3880</v>
      </c>
      <c r="P1058" s="29" t="s">
        <v>3880</v>
      </c>
      <c r="Q1058" s="29"/>
      <c r="R1058" s="134" t="s">
        <v>5332</v>
      </c>
      <c r="S1058" s="103" t="s">
        <v>3</v>
      </c>
      <c r="T1058" s="403">
        <v>858.52</v>
      </c>
      <c r="U1058" s="403">
        <v>8667.75</v>
      </c>
      <c r="V1058" s="123" t="s">
        <v>2</v>
      </c>
      <c r="W1058" s="336"/>
      <c r="X1058" s="123"/>
      <c r="Y1058" s="337"/>
      <c r="Z1058" s="87"/>
      <c r="AA1058" s="88" t="s">
        <v>3880</v>
      </c>
      <c r="AB1058" s="88"/>
      <c r="AC1058" s="88"/>
      <c r="AD1058" s="90"/>
      <c r="AE1058" s="90"/>
      <c r="AF1058" s="136"/>
      <c r="AG1058" s="338"/>
      <c r="AH1058" s="338"/>
      <c r="AI1058" s="339"/>
      <c r="AJ1058" s="339"/>
      <c r="AK1058" s="91"/>
      <c r="AL1058" s="92"/>
      <c r="AM1058" s="93"/>
      <c r="AN1058" s="340"/>
      <c r="AO1058" s="341"/>
      <c r="AP1058" s="336"/>
      <c r="AQ1058" s="342"/>
      <c r="AR1058" s="343"/>
      <c r="AS1058" s="342"/>
      <c r="AT1058" s="94"/>
      <c r="AU1058" s="341"/>
      <c r="AV1058" s="136"/>
      <c r="AW1058" s="339"/>
      <c r="AY1058" s="30" t="s">
        <v>3880</v>
      </c>
      <c r="AZ1058" s="31" t="e">
        <f t="shared" si="16"/>
        <v>#VALUE!</v>
      </c>
    </row>
    <row r="1059" spans="1:52" ht="12.75" customHeight="1">
      <c r="A1059">
        <v>1056</v>
      </c>
      <c r="B1059" s="29" t="s">
        <v>2</v>
      </c>
      <c r="C1059" s="134" t="s">
        <v>5333</v>
      </c>
      <c r="D1059" s="29" t="s">
        <v>3880</v>
      </c>
      <c r="E1059" s="29" t="s">
        <v>3880</v>
      </c>
      <c r="F1059" s="335"/>
      <c r="G1059" s="335"/>
      <c r="H1059" s="335"/>
      <c r="I1059" s="335"/>
      <c r="J1059" s="335"/>
      <c r="K1059" s="335"/>
      <c r="L1059" s="335"/>
      <c r="M1059" s="82" t="s">
        <v>3880</v>
      </c>
      <c r="N1059" s="57" t="s">
        <v>3880</v>
      </c>
      <c r="O1059" s="30" t="s">
        <v>3880</v>
      </c>
      <c r="P1059" s="29" t="s">
        <v>3880</v>
      </c>
      <c r="Q1059" s="29"/>
      <c r="R1059" s="134" t="s">
        <v>5333</v>
      </c>
      <c r="S1059" s="103" t="s">
        <v>3</v>
      </c>
      <c r="T1059" s="403">
        <v>-858.52</v>
      </c>
      <c r="U1059" s="403">
        <v>8667.75</v>
      </c>
      <c r="V1059" s="123" t="s">
        <v>2</v>
      </c>
      <c r="W1059" s="336"/>
      <c r="X1059" s="123"/>
      <c r="Y1059" s="337"/>
      <c r="Z1059" s="87"/>
      <c r="AA1059" s="88" t="s">
        <v>3880</v>
      </c>
      <c r="AB1059" s="88"/>
      <c r="AC1059" s="88"/>
      <c r="AD1059" s="90"/>
      <c r="AE1059" s="90"/>
      <c r="AF1059" s="136"/>
      <c r="AG1059" s="338"/>
      <c r="AH1059" s="338"/>
      <c r="AI1059" s="339"/>
      <c r="AJ1059" s="339"/>
      <c r="AK1059" s="91"/>
      <c r="AL1059" s="92"/>
      <c r="AM1059" s="93"/>
      <c r="AN1059" s="340"/>
      <c r="AO1059" s="341"/>
      <c r="AP1059" s="336"/>
      <c r="AQ1059" s="342"/>
      <c r="AR1059" s="343"/>
      <c r="AS1059" s="342"/>
      <c r="AT1059" s="94"/>
      <c r="AU1059" s="341"/>
      <c r="AV1059" s="136"/>
      <c r="AW1059" s="339"/>
      <c r="AY1059" s="30" t="s">
        <v>3880</v>
      </c>
      <c r="AZ1059" s="31" t="e">
        <f t="shared" si="16"/>
        <v>#VALUE!</v>
      </c>
    </row>
    <row r="1060" spans="1:52" ht="12.75" customHeight="1">
      <c r="A1060">
        <v>1057</v>
      </c>
      <c r="B1060" s="29" t="s">
        <v>2</v>
      </c>
      <c r="C1060" s="134" t="s">
        <v>5334</v>
      </c>
      <c r="D1060" s="29" t="s">
        <v>3880</v>
      </c>
      <c r="E1060" s="29" t="s">
        <v>3880</v>
      </c>
      <c r="F1060" s="335"/>
      <c r="G1060" s="335"/>
      <c r="H1060" s="335"/>
      <c r="I1060" s="335"/>
      <c r="J1060" s="335"/>
      <c r="K1060" s="335"/>
      <c r="L1060" s="335"/>
      <c r="M1060" s="82" t="s">
        <v>3880</v>
      </c>
      <c r="N1060" s="57" t="s">
        <v>3880</v>
      </c>
      <c r="O1060" s="30" t="s">
        <v>3880</v>
      </c>
      <c r="P1060" s="29" t="s">
        <v>3880</v>
      </c>
      <c r="Q1060" s="29"/>
      <c r="R1060" s="134" t="s">
        <v>5334</v>
      </c>
      <c r="S1060" s="103" t="s">
        <v>3</v>
      </c>
      <c r="T1060" s="403">
        <v>-2575.56</v>
      </c>
      <c r="U1060" s="403">
        <v>8667.75</v>
      </c>
      <c r="V1060" s="123" t="s">
        <v>2</v>
      </c>
      <c r="W1060" s="336"/>
      <c r="X1060" s="123"/>
      <c r="Y1060" s="337"/>
      <c r="Z1060" s="87"/>
      <c r="AA1060" s="88" t="s">
        <v>3880</v>
      </c>
      <c r="AB1060" s="88"/>
      <c r="AC1060" s="88"/>
      <c r="AD1060" s="90"/>
      <c r="AE1060" s="90"/>
      <c r="AF1060" s="136"/>
      <c r="AG1060" s="338"/>
      <c r="AH1060" s="338"/>
      <c r="AI1060" s="339"/>
      <c r="AJ1060" s="339"/>
      <c r="AK1060" s="91"/>
      <c r="AL1060" s="92"/>
      <c r="AM1060" s="93"/>
      <c r="AN1060" s="340"/>
      <c r="AO1060" s="341"/>
      <c r="AP1060" s="336"/>
      <c r="AQ1060" s="342"/>
      <c r="AR1060" s="343"/>
      <c r="AS1060" s="342"/>
      <c r="AT1060" s="94"/>
      <c r="AU1060" s="341"/>
      <c r="AV1060" s="136"/>
      <c r="AW1060" s="339"/>
      <c r="AY1060" s="30" t="s">
        <v>3880</v>
      </c>
      <c r="AZ1060" s="31" t="e">
        <f t="shared" si="16"/>
        <v>#VALUE!</v>
      </c>
    </row>
    <row r="1061" spans="1:52" ht="12.75" customHeight="1">
      <c r="A1061">
        <v>1058</v>
      </c>
      <c r="B1061" s="29" t="s">
        <v>2</v>
      </c>
      <c r="C1061" s="134" t="s">
        <v>5335</v>
      </c>
      <c r="D1061" s="29" t="s">
        <v>3880</v>
      </c>
      <c r="E1061" s="29" t="s">
        <v>3880</v>
      </c>
      <c r="F1061" s="335"/>
      <c r="G1061" s="335"/>
      <c r="H1061" s="335"/>
      <c r="I1061" s="335"/>
      <c r="J1061" s="335"/>
      <c r="K1061" s="335"/>
      <c r="L1061" s="335"/>
      <c r="M1061" s="82" t="s">
        <v>3880</v>
      </c>
      <c r="N1061" s="57" t="s">
        <v>3880</v>
      </c>
      <c r="O1061" s="30" t="s">
        <v>3880</v>
      </c>
      <c r="P1061" s="29" t="s">
        <v>3880</v>
      </c>
      <c r="Q1061" s="29"/>
      <c r="R1061" s="134" t="s">
        <v>5335</v>
      </c>
      <c r="S1061" s="103" t="s">
        <v>3</v>
      </c>
      <c r="T1061" s="403">
        <v>-6009.64</v>
      </c>
      <c r="U1061" s="403">
        <v>8667.75</v>
      </c>
      <c r="V1061" s="123" t="s">
        <v>2</v>
      </c>
      <c r="W1061" s="336"/>
      <c r="X1061" s="123"/>
      <c r="Y1061" s="337"/>
      <c r="Z1061" s="87"/>
      <c r="AA1061" s="88" t="s">
        <v>3880</v>
      </c>
      <c r="AB1061" s="88"/>
      <c r="AC1061" s="88"/>
      <c r="AD1061" s="90"/>
      <c r="AE1061" s="90"/>
      <c r="AF1061" s="136"/>
      <c r="AG1061" s="338"/>
      <c r="AH1061" s="338"/>
      <c r="AI1061" s="339"/>
      <c r="AJ1061" s="339"/>
      <c r="AK1061" s="91"/>
      <c r="AL1061" s="92"/>
      <c r="AM1061" s="93"/>
      <c r="AN1061" s="340"/>
      <c r="AO1061" s="341"/>
      <c r="AP1061" s="336"/>
      <c r="AQ1061" s="342"/>
      <c r="AR1061" s="343"/>
      <c r="AS1061" s="342"/>
      <c r="AT1061" s="94"/>
      <c r="AU1061" s="341"/>
      <c r="AV1061" s="136"/>
      <c r="AW1061" s="339"/>
      <c r="AY1061" s="30" t="s">
        <v>3880</v>
      </c>
      <c r="AZ1061" s="31" t="e">
        <f t="shared" si="16"/>
        <v>#VALUE!</v>
      </c>
    </row>
    <row r="1062" spans="1:52" ht="12.75" customHeight="1">
      <c r="A1062">
        <v>1059</v>
      </c>
      <c r="B1062" s="29" t="s">
        <v>2</v>
      </c>
      <c r="C1062" s="134" t="s">
        <v>3756</v>
      </c>
      <c r="D1062" s="29" t="s">
        <v>3880</v>
      </c>
      <c r="E1062" s="29" t="s">
        <v>3880</v>
      </c>
      <c r="F1062" s="335"/>
      <c r="G1062" s="335"/>
      <c r="H1062" s="335"/>
      <c r="I1062" s="335"/>
      <c r="J1062" s="335"/>
      <c r="K1062" s="335"/>
      <c r="L1062" s="335"/>
      <c r="M1062" s="82" t="s">
        <v>3880</v>
      </c>
      <c r="N1062" s="57" t="s">
        <v>3880</v>
      </c>
      <c r="O1062" s="30" t="s">
        <v>3880</v>
      </c>
      <c r="P1062" s="29" t="s">
        <v>3880</v>
      </c>
      <c r="Q1062" s="29"/>
      <c r="R1062" s="134" t="s">
        <v>3756</v>
      </c>
      <c r="S1062" s="103" t="s">
        <v>3</v>
      </c>
      <c r="T1062" s="403">
        <v>6868.16</v>
      </c>
      <c r="U1062" s="403">
        <v>9163.0499999999993</v>
      </c>
      <c r="V1062" s="123" t="s">
        <v>2</v>
      </c>
      <c r="W1062" s="336"/>
      <c r="X1062" s="123"/>
      <c r="Y1062" s="337"/>
      <c r="Z1062" s="87"/>
      <c r="AA1062" s="88" t="s">
        <v>3880</v>
      </c>
      <c r="AB1062" s="88"/>
      <c r="AC1062" s="88"/>
      <c r="AD1062" s="90"/>
      <c r="AE1062" s="90"/>
      <c r="AF1062" s="136"/>
      <c r="AG1062" s="338"/>
      <c r="AH1062" s="338"/>
      <c r="AI1062" s="339"/>
      <c r="AJ1062" s="339"/>
      <c r="AK1062" s="91"/>
      <c r="AL1062" s="92"/>
      <c r="AM1062" s="93"/>
      <c r="AN1062" s="340"/>
      <c r="AO1062" s="341"/>
      <c r="AP1062" s="336"/>
      <c r="AQ1062" s="342"/>
      <c r="AR1062" s="343"/>
      <c r="AS1062" s="342"/>
      <c r="AT1062" s="94"/>
      <c r="AU1062" s="341"/>
      <c r="AV1062" s="136"/>
      <c r="AW1062" s="339"/>
      <c r="AY1062" s="30" t="s">
        <v>3880</v>
      </c>
      <c r="AZ1062" s="31" t="e">
        <f t="shared" si="16"/>
        <v>#VALUE!</v>
      </c>
    </row>
    <row r="1063" spans="1:52" ht="12.75" customHeight="1">
      <c r="A1063">
        <v>1060</v>
      </c>
      <c r="B1063" s="29" t="s">
        <v>2</v>
      </c>
      <c r="C1063" s="134" t="s">
        <v>5336</v>
      </c>
      <c r="D1063" s="29" t="s">
        <v>3880</v>
      </c>
      <c r="E1063" s="29" t="s">
        <v>3880</v>
      </c>
      <c r="F1063" s="335"/>
      <c r="G1063" s="335"/>
      <c r="H1063" s="335"/>
      <c r="I1063" s="335"/>
      <c r="J1063" s="335"/>
      <c r="K1063" s="335"/>
      <c r="L1063" s="335"/>
      <c r="M1063" s="82" t="s">
        <v>3880</v>
      </c>
      <c r="N1063" s="57" t="s">
        <v>3880</v>
      </c>
      <c r="O1063" s="30" t="s">
        <v>3880</v>
      </c>
      <c r="P1063" s="29" t="s">
        <v>3880</v>
      </c>
      <c r="Q1063" s="29"/>
      <c r="R1063" s="134" t="s">
        <v>5336</v>
      </c>
      <c r="S1063" s="103" t="s">
        <v>3</v>
      </c>
      <c r="T1063" s="403">
        <v>0</v>
      </c>
      <c r="U1063" s="403">
        <v>9163.0499999999993</v>
      </c>
      <c r="V1063" s="123" t="s">
        <v>2</v>
      </c>
      <c r="W1063" s="336"/>
      <c r="X1063" s="123"/>
      <c r="Y1063" s="337"/>
      <c r="Z1063" s="87"/>
      <c r="AA1063" s="88" t="s">
        <v>3880</v>
      </c>
      <c r="AB1063" s="88"/>
      <c r="AC1063" s="88"/>
      <c r="AD1063" s="90"/>
      <c r="AE1063" s="90"/>
      <c r="AF1063" s="136"/>
      <c r="AG1063" s="338"/>
      <c r="AH1063" s="338"/>
      <c r="AI1063" s="339"/>
      <c r="AJ1063" s="339"/>
      <c r="AK1063" s="91"/>
      <c r="AL1063" s="92"/>
      <c r="AM1063" s="93"/>
      <c r="AN1063" s="340"/>
      <c r="AO1063" s="341"/>
      <c r="AP1063" s="336"/>
      <c r="AQ1063" s="342"/>
      <c r="AR1063" s="343"/>
      <c r="AS1063" s="342"/>
      <c r="AT1063" s="94"/>
      <c r="AU1063" s="341"/>
      <c r="AV1063" s="136"/>
      <c r="AW1063" s="339"/>
      <c r="AY1063" s="30" t="s">
        <v>3880</v>
      </c>
      <c r="AZ1063" s="31" t="e">
        <f t="shared" si="16"/>
        <v>#VALUE!</v>
      </c>
    </row>
    <row r="1064" spans="1:52" ht="12.75" customHeight="1">
      <c r="A1064">
        <v>1061</v>
      </c>
      <c r="B1064" s="29" t="s">
        <v>2</v>
      </c>
      <c r="C1064" s="134" t="s">
        <v>5337</v>
      </c>
      <c r="D1064" s="29" t="s">
        <v>3880</v>
      </c>
      <c r="E1064" s="29" t="s">
        <v>3880</v>
      </c>
      <c r="F1064" s="335"/>
      <c r="G1064" s="335"/>
      <c r="H1064" s="335"/>
      <c r="I1064" s="335"/>
      <c r="J1064" s="335"/>
      <c r="K1064" s="335"/>
      <c r="L1064" s="335"/>
      <c r="M1064" s="82" t="s">
        <v>3880</v>
      </c>
      <c r="N1064" s="57" t="s">
        <v>3880</v>
      </c>
      <c r="O1064" s="30" t="s">
        <v>3880</v>
      </c>
      <c r="P1064" s="29" t="s">
        <v>3880</v>
      </c>
      <c r="Q1064" s="29"/>
      <c r="R1064" s="134" t="s">
        <v>5337</v>
      </c>
      <c r="S1064" s="103" t="s">
        <v>3</v>
      </c>
      <c r="T1064" s="403">
        <v>-1717.04</v>
      </c>
      <c r="U1064" s="403">
        <v>9163.0499999999993</v>
      </c>
      <c r="V1064" s="123" t="s">
        <v>2</v>
      </c>
      <c r="W1064" s="336"/>
      <c r="X1064" s="123"/>
      <c r="Y1064" s="337"/>
      <c r="Z1064" s="87"/>
      <c r="AA1064" s="88" t="s">
        <v>3880</v>
      </c>
      <c r="AB1064" s="88"/>
      <c r="AC1064" s="88"/>
      <c r="AD1064" s="90"/>
      <c r="AE1064" s="90"/>
      <c r="AF1064" s="136"/>
      <c r="AG1064" s="338"/>
      <c r="AH1064" s="338"/>
      <c r="AI1064" s="339"/>
      <c r="AJ1064" s="339"/>
      <c r="AK1064" s="91"/>
      <c r="AL1064" s="92"/>
      <c r="AM1064" s="93"/>
      <c r="AN1064" s="340"/>
      <c r="AO1064" s="341"/>
      <c r="AP1064" s="336"/>
      <c r="AQ1064" s="342"/>
      <c r="AR1064" s="343"/>
      <c r="AS1064" s="342"/>
      <c r="AT1064" s="94"/>
      <c r="AU1064" s="341"/>
      <c r="AV1064" s="136"/>
      <c r="AW1064" s="339"/>
      <c r="AY1064" s="30" t="s">
        <v>3880</v>
      </c>
      <c r="AZ1064" s="31" t="e">
        <f t="shared" si="16"/>
        <v>#VALUE!</v>
      </c>
    </row>
    <row r="1065" spans="1:52" ht="12.75" customHeight="1">
      <c r="A1065">
        <v>1062</v>
      </c>
      <c r="B1065" s="29" t="s">
        <v>2</v>
      </c>
      <c r="C1065" s="134" t="s">
        <v>5338</v>
      </c>
      <c r="D1065" s="29" t="s">
        <v>3880</v>
      </c>
      <c r="E1065" s="29" t="s">
        <v>3880</v>
      </c>
      <c r="F1065" s="335"/>
      <c r="G1065" s="335"/>
      <c r="H1065" s="335"/>
      <c r="I1065" s="335"/>
      <c r="J1065" s="335"/>
      <c r="K1065" s="335"/>
      <c r="L1065" s="335"/>
      <c r="M1065" s="82" t="s">
        <v>3880</v>
      </c>
      <c r="N1065" s="57" t="s">
        <v>3880</v>
      </c>
      <c r="O1065" s="30" t="s">
        <v>3880</v>
      </c>
      <c r="P1065" s="29" t="s">
        <v>3880</v>
      </c>
      <c r="Q1065" s="29"/>
      <c r="R1065" s="134" t="s">
        <v>5338</v>
      </c>
      <c r="S1065" s="103" t="s">
        <v>3</v>
      </c>
      <c r="T1065" s="403">
        <v>14650</v>
      </c>
      <c r="U1065" s="403">
        <v>9000</v>
      </c>
      <c r="V1065" s="123" t="s">
        <v>2</v>
      </c>
      <c r="W1065" s="336"/>
      <c r="X1065" s="123"/>
      <c r="Y1065" s="337"/>
      <c r="Z1065" s="87"/>
      <c r="AA1065" s="88" t="s">
        <v>3880</v>
      </c>
      <c r="AB1065" s="88"/>
      <c r="AC1065" s="88"/>
      <c r="AD1065" s="90"/>
      <c r="AE1065" s="90"/>
      <c r="AF1065" s="136"/>
      <c r="AG1065" s="338"/>
      <c r="AH1065" s="338"/>
      <c r="AI1065" s="339"/>
      <c r="AJ1065" s="339"/>
      <c r="AK1065" s="91"/>
      <c r="AL1065" s="92"/>
      <c r="AM1065" s="93"/>
      <c r="AN1065" s="340"/>
      <c r="AO1065" s="341"/>
      <c r="AP1065" s="336"/>
      <c r="AQ1065" s="342"/>
      <c r="AR1065" s="343"/>
      <c r="AS1065" s="342"/>
      <c r="AT1065" s="94"/>
      <c r="AU1065" s="341"/>
      <c r="AV1065" s="136"/>
      <c r="AW1065" s="339"/>
      <c r="AY1065" s="30" t="s">
        <v>3880</v>
      </c>
      <c r="AZ1065" s="31" t="e">
        <f t="shared" si="16"/>
        <v>#VALUE!</v>
      </c>
    </row>
    <row r="1066" spans="1:52" ht="12.75" customHeight="1">
      <c r="A1066">
        <v>1063</v>
      </c>
      <c r="B1066" s="29" t="s">
        <v>2</v>
      </c>
      <c r="C1066" s="134" t="s">
        <v>5339</v>
      </c>
      <c r="D1066" s="29" t="s">
        <v>3880</v>
      </c>
      <c r="E1066" s="29" t="s">
        <v>3880</v>
      </c>
      <c r="F1066" s="335"/>
      <c r="G1066" s="335"/>
      <c r="H1066" s="335"/>
      <c r="I1066" s="335"/>
      <c r="J1066" s="335"/>
      <c r="K1066" s="335"/>
      <c r="L1066" s="335"/>
      <c r="M1066" s="82" t="s">
        <v>3880</v>
      </c>
      <c r="N1066" s="57" t="s">
        <v>3880</v>
      </c>
      <c r="O1066" s="30" t="s">
        <v>3880</v>
      </c>
      <c r="P1066" s="29" t="s">
        <v>3880</v>
      </c>
      <c r="Q1066" s="29"/>
      <c r="R1066" s="134" t="s">
        <v>5339</v>
      </c>
      <c r="S1066" s="103" t="s">
        <v>3</v>
      </c>
      <c r="T1066" s="403">
        <v>-12019.28</v>
      </c>
      <c r="U1066" s="403">
        <v>9163.0499999999993</v>
      </c>
      <c r="V1066" s="123" t="s">
        <v>2</v>
      </c>
      <c r="W1066" s="336"/>
      <c r="X1066" s="123"/>
      <c r="Y1066" s="337"/>
      <c r="Z1066" s="87"/>
      <c r="AA1066" s="88" t="s">
        <v>3880</v>
      </c>
      <c r="AB1066" s="88"/>
      <c r="AC1066" s="88"/>
      <c r="AD1066" s="90"/>
      <c r="AE1066" s="90"/>
      <c r="AF1066" s="136"/>
      <c r="AG1066" s="338"/>
      <c r="AH1066" s="338"/>
      <c r="AI1066" s="339"/>
      <c r="AJ1066" s="339"/>
      <c r="AK1066" s="91"/>
      <c r="AL1066" s="92"/>
      <c r="AM1066" s="93"/>
      <c r="AN1066" s="340"/>
      <c r="AO1066" s="341"/>
      <c r="AP1066" s="336"/>
      <c r="AQ1066" s="342"/>
      <c r="AR1066" s="343"/>
      <c r="AS1066" s="342"/>
      <c r="AT1066" s="94"/>
      <c r="AU1066" s="341"/>
      <c r="AV1066" s="136"/>
      <c r="AW1066" s="339"/>
      <c r="AY1066" s="30" t="s">
        <v>3880</v>
      </c>
      <c r="AZ1066" s="31" t="e">
        <f t="shared" si="16"/>
        <v>#VALUE!</v>
      </c>
    </row>
    <row r="1067" spans="1:52" ht="12.75" customHeight="1">
      <c r="A1067">
        <v>1064</v>
      </c>
      <c r="B1067" s="29" t="s">
        <v>2</v>
      </c>
      <c r="C1067" s="134" t="s">
        <v>3475</v>
      </c>
      <c r="D1067" s="29" t="s">
        <v>3880</v>
      </c>
      <c r="E1067" s="29" t="s">
        <v>3880</v>
      </c>
      <c r="F1067" s="335"/>
      <c r="G1067" s="335"/>
      <c r="H1067" s="335"/>
      <c r="I1067" s="335"/>
      <c r="J1067" s="335"/>
      <c r="K1067" s="335"/>
      <c r="L1067" s="335"/>
      <c r="M1067" s="82" t="s">
        <v>3880</v>
      </c>
      <c r="N1067" s="57" t="s">
        <v>3880</v>
      </c>
      <c r="O1067" s="30" t="s">
        <v>3880</v>
      </c>
      <c r="P1067" s="29" t="s">
        <v>3880</v>
      </c>
      <c r="Q1067" s="29"/>
      <c r="R1067" s="134" t="s">
        <v>3475</v>
      </c>
      <c r="S1067" s="103" t="s">
        <v>3</v>
      </c>
      <c r="T1067" s="403">
        <v>-14650</v>
      </c>
      <c r="U1067" s="403">
        <v>9000</v>
      </c>
      <c r="V1067" s="123" t="s">
        <v>2</v>
      </c>
      <c r="W1067" s="336"/>
      <c r="X1067" s="123"/>
      <c r="Y1067" s="337"/>
      <c r="Z1067" s="87"/>
      <c r="AA1067" s="88" t="s">
        <v>3880</v>
      </c>
      <c r="AB1067" s="88"/>
      <c r="AC1067" s="88"/>
      <c r="AD1067" s="90"/>
      <c r="AE1067" s="90"/>
      <c r="AF1067" s="136"/>
      <c r="AG1067" s="338"/>
      <c r="AH1067" s="338"/>
      <c r="AI1067" s="339"/>
      <c r="AJ1067" s="339"/>
      <c r="AK1067" s="91"/>
      <c r="AL1067" s="92"/>
      <c r="AM1067" s="93"/>
      <c r="AN1067" s="340"/>
      <c r="AO1067" s="341"/>
      <c r="AP1067" s="336"/>
      <c r="AQ1067" s="342"/>
      <c r="AR1067" s="343"/>
      <c r="AS1067" s="342"/>
      <c r="AT1067" s="94"/>
      <c r="AU1067" s="341"/>
      <c r="AV1067" s="136"/>
      <c r="AW1067" s="339"/>
      <c r="AY1067" s="30" t="s">
        <v>3880</v>
      </c>
      <c r="AZ1067" s="31" t="e">
        <f t="shared" si="16"/>
        <v>#VALUE!</v>
      </c>
    </row>
    <row r="1068" spans="1:52" ht="12.75" customHeight="1">
      <c r="A1068">
        <v>1065</v>
      </c>
      <c r="B1068" s="29" t="s">
        <v>2</v>
      </c>
      <c r="C1068" s="134" t="s">
        <v>3471</v>
      </c>
      <c r="D1068" s="29" t="s">
        <v>3880</v>
      </c>
      <c r="E1068" s="29" t="s">
        <v>3880</v>
      </c>
      <c r="F1068" s="335"/>
      <c r="G1068" s="335"/>
      <c r="H1068" s="335"/>
      <c r="I1068" s="335"/>
      <c r="J1068" s="335"/>
      <c r="K1068" s="335"/>
      <c r="L1068" s="335"/>
      <c r="M1068" s="82" t="s">
        <v>3880</v>
      </c>
      <c r="N1068" s="57" t="s">
        <v>3880</v>
      </c>
      <c r="O1068" s="30" t="s">
        <v>3880</v>
      </c>
      <c r="P1068" s="29" t="s">
        <v>3880</v>
      </c>
      <c r="Q1068" s="29"/>
      <c r="R1068" s="134" t="s">
        <v>3471</v>
      </c>
      <c r="S1068" s="103" t="s">
        <v>3</v>
      </c>
      <c r="T1068" s="403">
        <v>-15480</v>
      </c>
      <c r="U1068" s="403">
        <v>9000</v>
      </c>
      <c r="V1068" s="123" t="s">
        <v>2</v>
      </c>
      <c r="W1068" s="336"/>
      <c r="X1068" s="123"/>
      <c r="Y1068" s="337"/>
      <c r="Z1068" s="87"/>
      <c r="AA1068" s="88" t="s">
        <v>3880</v>
      </c>
      <c r="AB1068" s="88"/>
      <c r="AC1068" s="88"/>
      <c r="AD1068" s="90"/>
      <c r="AE1068" s="90"/>
      <c r="AF1068" s="136"/>
      <c r="AG1068" s="338"/>
      <c r="AH1068" s="338"/>
      <c r="AI1068" s="339"/>
      <c r="AJ1068" s="339"/>
      <c r="AK1068" s="91"/>
      <c r="AL1068" s="92"/>
      <c r="AM1068" s="93"/>
      <c r="AN1068" s="340"/>
      <c r="AO1068" s="341"/>
      <c r="AP1068" s="336"/>
      <c r="AQ1068" s="342"/>
      <c r="AR1068" s="343"/>
      <c r="AS1068" s="342"/>
      <c r="AT1068" s="94"/>
      <c r="AU1068" s="341"/>
      <c r="AV1068" s="136"/>
      <c r="AW1068" s="339"/>
      <c r="AY1068" s="30" t="s">
        <v>3880</v>
      </c>
      <c r="AZ1068" s="31" t="e">
        <f t="shared" si="16"/>
        <v>#VALUE!</v>
      </c>
    </row>
    <row r="1069" spans="1:52" ht="12.75" customHeight="1">
      <c r="A1069">
        <v>1066</v>
      </c>
      <c r="B1069" s="29" t="s">
        <v>2</v>
      </c>
      <c r="C1069" s="134" t="s">
        <v>3467</v>
      </c>
      <c r="D1069" s="29" t="s">
        <v>3880</v>
      </c>
      <c r="E1069" s="29" t="s">
        <v>3880</v>
      </c>
      <c r="F1069" s="335"/>
      <c r="G1069" s="335"/>
      <c r="H1069" s="335"/>
      <c r="I1069" s="335"/>
      <c r="J1069" s="335"/>
      <c r="K1069" s="335"/>
      <c r="L1069" s="335"/>
      <c r="M1069" s="82" t="s">
        <v>3880</v>
      </c>
      <c r="N1069" s="57" t="s">
        <v>3880</v>
      </c>
      <c r="O1069" s="30" t="s">
        <v>3880</v>
      </c>
      <c r="P1069" s="29" t="s">
        <v>3880</v>
      </c>
      <c r="Q1069" s="29"/>
      <c r="R1069" s="134" t="s">
        <v>3467</v>
      </c>
      <c r="S1069" s="103" t="s">
        <v>3</v>
      </c>
      <c r="T1069" s="403">
        <v>-16310</v>
      </c>
      <c r="U1069" s="403">
        <v>9000</v>
      </c>
      <c r="V1069" s="123" t="s">
        <v>2</v>
      </c>
      <c r="W1069" s="336"/>
      <c r="X1069" s="123"/>
      <c r="Y1069" s="337"/>
      <c r="Z1069" s="87"/>
      <c r="AA1069" s="88" t="s">
        <v>3880</v>
      </c>
      <c r="AB1069" s="88"/>
      <c r="AC1069" s="88"/>
      <c r="AD1069" s="90"/>
      <c r="AE1069" s="90"/>
      <c r="AF1069" s="136"/>
      <c r="AG1069" s="338"/>
      <c r="AH1069" s="338"/>
      <c r="AI1069" s="339"/>
      <c r="AJ1069" s="339"/>
      <c r="AK1069" s="91"/>
      <c r="AL1069" s="92"/>
      <c r="AM1069" s="93"/>
      <c r="AN1069" s="340"/>
      <c r="AO1069" s="341"/>
      <c r="AP1069" s="336"/>
      <c r="AQ1069" s="342"/>
      <c r="AR1069" s="343"/>
      <c r="AS1069" s="342"/>
      <c r="AT1069" s="94"/>
      <c r="AU1069" s="341"/>
      <c r="AV1069" s="136"/>
      <c r="AW1069" s="339"/>
      <c r="AY1069" s="30" t="s">
        <v>3880</v>
      </c>
      <c r="AZ1069" s="31" t="e">
        <f t="shared" si="16"/>
        <v>#VALUE!</v>
      </c>
    </row>
    <row r="1070" spans="1:52" ht="12.75" customHeight="1">
      <c r="A1070">
        <v>1067</v>
      </c>
      <c r="B1070" s="29" t="s">
        <v>2</v>
      </c>
      <c r="C1070" s="134" t="s">
        <v>3593</v>
      </c>
      <c r="D1070" s="29" t="s">
        <v>3880</v>
      </c>
      <c r="E1070" s="29" t="s">
        <v>3880</v>
      </c>
      <c r="F1070" s="335"/>
      <c r="G1070" s="335"/>
      <c r="H1070" s="335"/>
      <c r="I1070" s="335"/>
      <c r="J1070" s="335"/>
      <c r="K1070" s="335"/>
      <c r="L1070" s="335"/>
      <c r="M1070" s="82" t="s">
        <v>3880</v>
      </c>
      <c r="N1070" s="57" t="s">
        <v>3880</v>
      </c>
      <c r="O1070" s="30" t="s">
        <v>3880</v>
      </c>
      <c r="P1070" s="29" t="s">
        <v>3880</v>
      </c>
      <c r="Q1070" s="29"/>
      <c r="R1070" s="134" t="s">
        <v>3593</v>
      </c>
      <c r="S1070" s="103" t="s">
        <v>3</v>
      </c>
      <c r="T1070" s="403">
        <v>11160.76</v>
      </c>
      <c r="U1070" s="403">
        <v>9658.35</v>
      </c>
      <c r="V1070" s="123" t="s">
        <v>2</v>
      </c>
      <c r="W1070" s="336"/>
      <c r="X1070" s="123"/>
      <c r="Y1070" s="337"/>
      <c r="Z1070" s="87"/>
      <c r="AA1070" s="88" t="s">
        <v>3880</v>
      </c>
      <c r="AB1070" s="88"/>
      <c r="AC1070" s="88"/>
      <c r="AD1070" s="90"/>
      <c r="AE1070" s="90"/>
      <c r="AF1070" s="136"/>
      <c r="AG1070" s="338"/>
      <c r="AH1070" s="338"/>
      <c r="AI1070" s="339"/>
      <c r="AJ1070" s="339"/>
      <c r="AK1070" s="91"/>
      <c r="AL1070" s="92"/>
      <c r="AM1070" s="93"/>
      <c r="AN1070" s="340"/>
      <c r="AO1070" s="341"/>
      <c r="AP1070" s="336"/>
      <c r="AQ1070" s="342"/>
      <c r="AR1070" s="343"/>
      <c r="AS1070" s="342"/>
      <c r="AT1070" s="94"/>
      <c r="AU1070" s="341"/>
      <c r="AV1070" s="136"/>
      <c r="AW1070" s="339"/>
      <c r="AY1070" s="30" t="s">
        <v>3880</v>
      </c>
      <c r="AZ1070" s="31" t="e">
        <f t="shared" si="16"/>
        <v>#VALUE!</v>
      </c>
    </row>
    <row r="1071" spans="1:52" ht="12.75" customHeight="1">
      <c r="A1071">
        <v>1068</v>
      </c>
      <c r="B1071" s="29" t="s">
        <v>2</v>
      </c>
      <c r="C1071" s="134" t="s">
        <v>3594</v>
      </c>
      <c r="D1071" s="29" t="s">
        <v>3880</v>
      </c>
      <c r="E1071" s="29" t="s">
        <v>3880</v>
      </c>
      <c r="F1071" s="335"/>
      <c r="G1071" s="335"/>
      <c r="H1071" s="335"/>
      <c r="I1071" s="335"/>
      <c r="J1071" s="335"/>
      <c r="K1071" s="335"/>
      <c r="L1071" s="335"/>
      <c r="M1071" s="82" t="s">
        <v>3880</v>
      </c>
      <c r="N1071" s="57" t="s">
        <v>3880</v>
      </c>
      <c r="O1071" s="30" t="s">
        <v>3880</v>
      </c>
      <c r="P1071" s="29" t="s">
        <v>3880</v>
      </c>
      <c r="Q1071" s="29"/>
      <c r="R1071" s="134" t="s">
        <v>3594</v>
      </c>
      <c r="S1071" s="103" t="s">
        <v>3</v>
      </c>
      <c r="T1071" s="403">
        <v>9443.7199999999993</v>
      </c>
      <c r="U1071" s="403">
        <v>9658.35</v>
      </c>
      <c r="V1071" s="123" t="s">
        <v>2</v>
      </c>
      <c r="W1071" s="336"/>
      <c r="X1071" s="123"/>
      <c r="Y1071" s="337"/>
      <c r="Z1071" s="87"/>
      <c r="AA1071" s="88" t="s">
        <v>3880</v>
      </c>
      <c r="AB1071" s="88"/>
      <c r="AC1071" s="88"/>
      <c r="AD1071" s="90"/>
      <c r="AE1071" s="90"/>
      <c r="AF1071" s="136"/>
      <c r="AG1071" s="338"/>
      <c r="AH1071" s="338"/>
      <c r="AI1071" s="339"/>
      <c r="AJ1071" s="339"/>
      <c r="AK1071" s="91"/>
      <c r="AL1071" s="92"/>
      <c r="AM1071" s="93"/>
      <c r="AN1071" s="340"/>
      <c r="AO1071" s="341"/>
      <c r="AP1071" s="336"/>
      <c r="AQ1071" s="342"/>
      <c r="AR1071" s="343"/>
      <c r="AS1071" s="342"/>
      <c r="AT1071" s="94"/>
      <c r="AU1071" s="341"/>
      <c r="AV1071" s="136"/>
      <c r="AW1071" s="339"/>
      <c r="AY1071" s="30" t="s">
        <v>3880</v>
      </c>
      <c r="AZ1071" s="31" t="e">
        <f t="shared" si="16"/>
        <v>#VALUE!</v>
      </c>
    </row>
    <row r="1072" spans="1:52" ht="12.75" customHeight="1">
      <c r="A1072">
        <v>1069</v>
      </c>
      <c r="B1072" s="29" t="s">
        <v>2</v>
      </c>
      <c r="C1072" s="134" t="s">
        <v>5340</v>
      </c>
      <c r="D1072" s="29" t="s">
        <v>3880</v>
      </c>
      <c r="E1072" s="29" t="s">
        <v>3880</v>
      </c>
      <c r="F1072" s="335"/>
      <c r="G1072" s="335"/>
      <c r="H1072" s="335"/>
      <c r="I1072" s="335"/>
      <c r="J1072" s="335"/>
      <c r="K1072" s="335"/>
      <c r="L1072" s="335"/>
      <c r="M1072" s="82" t="s">
        <v>3880</v>
      </c>
      <c r="N1072" s="57" t="s">
        <v>3880</v>
      </c>
      <c r="O1072" s="30" t="s">
        <v>3880</v>
      </c>
      <c r="P1072" s="29" t="s">
        <v>3880</v>
      </c>
      <c r="Q1072" s="29"/>
      <c r="R1072" s="134" t="s">
        <v>5340</v>
      </c>
      <c r="S1072" s="103" t="s">
        <v>3</v>
      </c>
      <c r="T1072" s="403">
        <v>-4292.6000000000004</v>
      </c>
      <c r="U1072" s="403">
        <v>9658.35</v>
      </c>
      <c r="V1072" s="123" t="s">
        <v>2</v>
      </c>
      <c r="W1072" s="336"/>
      <c r="X1072" s="123"/>
      <c r="Y1072" s="337"/>
      <c r="Z1072" s="87"/>
      <c r="AA1072" s="88" t="s">
        <v>3880</v>
      </c>
      <c r="AB1072" s="88"/>
      <c r="AC1072" s="88"/>
      <c r="AD1072" s="90"/>
      <c r="AE1072" s="90"/>
      <c r="AF1072" s="136"/>
      <c r="AG1072" s="338"/>
      <c r="AH1072" s="338"/>
      <c r="AI1072" s="339"/>
      <c r="AJ1072" s="339"/>
      <c r="AK1072" s="91"/>
      <c r="AL1072" s="92"/>
      <c r="AM1072" s="93"/>
      <c r="AN1072" s="340"/>
      <c r="AO1072" s="341"/>
      <c r="AP1072" s="336"/>
      <c r="AQ1072" s="342"/>
      <c r="AR1072" s="343"/>
      <c r="AS1072" s="342"/>
      <c r="AT1072" s="94"/>
      <c r="AU1072" s="341"/>
      <c r="AV1072" s="136"/>
      <c r="AW1072" s="339"/>
      <c r="AY1072" s="30" t="s">
        <v>3880</v>
      </c>
      <c r="AZ1072" s="31" t="e">
        <f t="shared" si="16"/>
        <v>#VALUE!</v>
      </c>
    </row>
    <row r="1073" spans="1:52" ht="12.75" customHeight="1">
      <c r="A1073">
        <v>1070</v>
      </c>
      <c r="B1073" s="29" t="s">
        <v>2</v>
      </c>
      <c r="C1073" s="134" t="s">
        <v>5341</v>
      </c>
      <c r="D1073" s="29" t="s">
        <v>3880</v>
      </c>
      <c r="E1073" s="29" t="s">
        <v>3880</v>
      </c>
      <c r="F1073" s="335"/>
      <c r="G1073" s="335"/>
      <c r="H1073" s="335"/>
      <c r="I1073" s="335"/>
      <c r="J1073" s="335"/>
      <c r="K1073" s="335"/>
      <c r="L1073" s="335"/>
      <c r="M1073" s="82" t="s">
        <v>3880</v>
      </c>
      <c r="N1073" s="57" t="s">
        <v>3880</v>
      </c>
      <c r="O1073" s="30" t="s">
        <v>3880</v>
      </c>
      <c r="P1073" s="29" t="s">
        <v>3880</v>
      </c>
      <c r="Q1073" s="29"/>
      <c r="R1073" s="134" t="s">
        <v>5341</v>
      </c>
      <c r="S1073" s="103" t="s">
        <v>3</v>
      </c>
      <c r="T1073" s="403">
        <v>-6009.64</v>
      </c>
      <c r="U1073" s="403">
        <v>9658.35</v>
      </c>
      <c r="V1073" s="123" t="s">
        <v>2</v>
      </c>
      <c r="W1073" s="336"/>
      <c r="X1073" s="123"/>
      <c r="Y1073" s="337"/>
      <c r="Z1073" s="87"/>
      <c r="AA1073" s="88" t="s">
        <v>3880</v>
      </c>
      <c r="AB1073" s="88"/>
      <c r="AC1073" s="88"/>
      <c r="AD1073" s="90"/>
      <c r="AE1073" s="90"/>
      <c r="AF1073" s="136"/>
      <c r="AG1073" s="338"/>
      <c r="AH1073" s="338"/>
      <c r="AI1073" s="339"/>
      <c r="AJ1073" s="339"/>
      <c r="AK1073" s="91"/>
      <c r="AL1073" s="92"/>
      <c r="AM1073" s="93"/>
      <c r="AN1073" s="340"/>
      <c r="AO1073" s="341"/>
      <c r="AP1073" s="336"/>
      <c r="AQ1073" s="342"/>
      <c r="AR1073" s="343"/>
      <c r="AS1073" s="342"/>
      <c r="AT1073" s="94"/>
      <c r="AU1073" s="341"/>
      <c r="AV1073" s="136"/>
      <c r="AW1073" s="339"/>
      <c r="AY1073" s="30" t="s">
        <v>3880</v>
      </c>
      <c r="AZ1073" s="31" t="e">
        <f t="shared" si="16"/>
        <v>#VALUE!</v>
      </c>
    </row>
    <row r="1074" spans="1:52" ht="12.75" customHeight="1">
      <c r="A1074">
        <v>1071</v>
      </c>
      <c r="B1074" s="29" t="s">
        <v>2</v>
      </c>
      <c r="C1074" s="134" t="s">
        <v>5342</v>
      </c>
      <c r="D1074" s="29" t="s">
        <v>3880</v>
      </c>
      <c r="E1074" s="29" t="s">
        <v>3880</v>
      </c>
      <c r="F1074" s="335"/>
      <c r="G1074" s="335"/>
      <c r="H1074" s="335"/>
      <c r="I1074" s="335"/>
      <c r="J1074" s="335"/>
      <c r="K1074" s="335"/>
      <c r="L1074" s="335"/>
      <c r="M1074" s="82" t="s">
        <v>3880</v>
      </c>
      <c r="N1074" s="57" t="s">
        <v>3880</v>
      </c>
      <c r="O1074" s="30" t="s">
        <v>3880</v>
      </c>
      <c r="P1074" s="29" t="s">
        <v>3880</v>
      </c>
      <c r="Q1074" s="29"/>
      <c r="R1074" s="134" t="s">
        <v>5342</v>
      </c>
      <c r="S1074" s="103" t="s">
        <v>3</v>
      </c>
      <c r="T1074" s="403">
        <v>-9443.7199999999993</v>
      </c>
      <c r="U1074" s="403">
        <v>9658.35</v>
      </c>
      <c r="V1074" s="123" t="s">
        <v>2</v>
      </c>
      <c r="W1074" s="336"/>
      <c r="X1074" s="123"/>
      <c r="Y1074" s="337"/>
      <c r="Z1074" s="87"/>
      <c r="AA1074" s="88" t="s">
        <v>3880</v>
      </c>
      <c r="AB1074" s="88"/>
      <c r="AC1074" s="88"/>
      <c r="AD1074" s="90"/>
      <c r="AE1074" s="90"/>
      <c r="AF1074" s="136"/>
      <c r="AG1074" s="338"/>
      <c r="AH1074" s="338"/>
      <c r="AI1074" s="339"/>
      <c r="AJ1074" s="339"/>
      <c r="AK1074" s="91"/>
      <c r="AL1074" s="92"/>
      <c r="AM1074" s="93"/>
      <c r="AN1074" s="340"/>
      <c r="AO1074" s="341"/>
      <c r="AP1074" s="336"/>
      <c r="AQ1074" s="342"/>
      <c r="AR1074" s="343"/>
      <c r="AS1074" s="342"/>
      <c r="AT1074" s="94"/>
      <c r="AU1074" s="341"/>
      <c r="AV1074" s="136"/>
      <c r="AW1074" s="339"/>
      <c r="AY1074" s="30" t="s">
        <v>3880</v>
      </c>
      <c r="AZ1074" s="31" t="e">
        <f t="shared" si="16"/>
        <v>#VALUE!</v>
      </c>
    </row>
    <row r="1075" spans="1:52" ht="12.75" customHeight="1">
      <c r="A1075">
        <v>1072</v>
      </c>
      <c r="B1075" s="29" t="s">
        <v>2</v>
      </c>
      <c r="C1075" s="134" t="s">
        <v>3474</v>
      </c>
      <c r="D1075" s="29" t="s">
        <v>3880</v>
      </c>
      <c r="E1075" s="29" t="s">
        <v>3880</v>
      </c>
      <c r="F1075" s="335"/>
      <c r="G1075" s="335"/>
      <c r="H1075" s="335"/>
      <c r="I1075" s="335"/>
      <c r="J1075" s="335"/>
      <c r="K1075" s="335"/>
      <c r="L1075" s="335"/>
      <c r="M1075" s="82" t="s">
        <v>3880</v>
      </c>
      <c r="N1075" s="57" t="s">
        <v>3880</v>
      </c>
      <c r="O1075" s="30" t="s">
        <v>3880</v>
      </c>
      <c r="P1075" s="29" t="s">
        <v>3880</v>
      </c>
      <c r="Q1075" s="29"/>
      <c r="R1075" s="134" t="s">
        <v>3474</v>
      </c>
      <c r="S1075" s="103" t="s">
        <v>3</v>
      </c>
      <c r="T1075" s="403">
        <v>-15065</v>
      </c>
      <c r="U1075" s="403">
        <v>9500</v>
      </c>
      <c r="V1075" s="123" t="s">
        <v>2</v>
      </c>
      <c r="W1075" s="336"/>
      <c r="X1075" s="123"/>
      <c r="Y1075" s="337"/>
      <c r="Z1075" s="87"/>
      <c r="AA1075" s="88" t="s">
        <v>3880</v>
      </c>
      <c r="AB1075" s="88"/>
      <c r="AC1075" s="88"/>
      <c r="AD1075" s="90"/>
      <c r="AE1075" s="90"/>
      <c r="AF1075" s="136"/>
      <c r="AG1075" s="338"/>
      <c r="AH1075" s="338"/>
      <c r="AI1075" s="339"/>
      <c r="AJ1075" s="339"/>
      <c r="AK1075" s="91"/>
      <c r="AL1075" s="92"/>
      <c r="AM1075" s="93"/>
      <c r="AN1075" s="340"/>
      <c r="AO1075" s="341"/>
      <c r="AP1075" s="336"/>
      <c r="AQ1075" s="342"/>
      <c r="AR1075" s="343"/>
      <c r="AS1075" s="342"/>
      <c r="AT1075" s="94"/>
      <c r="AU1075" s="341"/>
      <c r="AV1075" s="136"/>
      <c r="AW1075" s="339"/>
      <c r="AY1075" s="30" t="s">
        <v>3880</v>
      </c>
      <c r="AZ1075" s="31" t="e">
        <f t="shared" si="16"/>
        <v>#VALUE!</v>
      </c>
    </row>
    <row r="1076" spans="1:52" ht="12.75" customHeight="1">
      <c r="A1076">
        <v>1073</v>
      </c>
      <c r="B1076" s="29" t="s">
        <v>2</v>
      </c>
      <c r="C1076" s="134" t="s">
        <v>3470</v>
      </c>
      <c r="D1076" s="29" t="s">
        <v>3880</v>
      </c>
      <c r="E1076" s="29" t="s">
        <v>3880</v>
      </c>
      <c r="F1076" s="335"/>
      <c r="G1076" s="335"/>
      <c r="H1076" s="335"/>
      <c r="I1076" s="335"/>
      <c r="J1076" s="335"/>
      <c r="K1076" s="335"/>
      <c r="L1076" s="335"/>
      <c r="M1076" s="82" t="s">
        <v>3880</v>
      </c>
      <c r="N1076" s="57" t="s">
        <v>3880</v>
      </c>
      <c r="O1076" s="30" t="s">
        <v>3880</v>
      </c>
      <c r="P1076" s="29" t="s">
        <v>3880</v>
      </c>
      <c r="Q1076" s="29"/>
      <c r="R1076" s="134" t="s">
        <v>3470</v>
      </c>
      <c r="S1076" s="103" t="s">
        <v>3</v>
      </c>
      <c r="T1076" s="403">
        <v>-15895</v>
      </c>
      <c r="U1076" s="403">
        <v>9500</v>
      </c>
      <c r="V1076" s="123" t="s">
        <v>2</v>
      </c>
      <c r="W1076" s="336"/>
      <c r="X1076" s="123"/>
      <c r="Y1076" s="337"/>
      <c r="Z1076" s="87"/>
      <c r="AA1076" s="88" t="s">
        <v>3880</v>
      </c>
      <c r="AB1076" s="88"/>
      <c r="AC1076" s="88"/>
      <c r="AD1076" s="90"/>
      <c r="AE1076" s="90"/>
      <c r="AF1076" s="136"/>
      <c r="AG1076" s="338"/>
      <c r="AH1076" s="338"/>
      <c r="AI1076" s="339"/>
      <c r="AJ1076" s="339"/>
      <c r="AK1076" s="91"/>
      <c r="AL1076" s="92"/>
      <c r="AM1076" s="93"/>
      <c r="AN1076" s="340"/>
      <c r="AO1076" s="341"/>
      <c r="AP1076" s="336"/>
      <c r="AQ1076" s="342"/>
      <c r="AR1076" s="343"/>
      <c r="AS1076" s="342"/>
      <c r="AT1076" s="94"/>
      <c r="AU1076" s="341"/>
      <c r="AV1076" s="136"/>
      <c r="AW1076" s="339"/>
      <c r="AY1076" s="30" t="s">
        <v>3880</v>
      </c>
      <c r="AZ1076" s="31" t="e">
        <f t="shared" si="16"/>
        <v>#VALUE!</v>
      </c>
    </row>
    <row r="1077" spans="1:52" ht="12.75" customHeight="1">
      <c r="A1077">
        <v>1074</v>
      </c>
      <c r="B1077" s="29" t="s">
        <v>2</v>
      </c>
      <c r="C1077" s="134" t="s">
        <v>3592</v>
      </c>
      <c r="D1077" s="29" t="s">
        <v>3880</v>
      </c>
      <c r="E1077" s="29" t="s">
        <v>3880</v>
      </c>
      <c r="F1077" s="335"/>
      <c r="G1077" s="335"/>
      <c r="H1077" s="335"/>
      <c r="I1077" s="335"/>
      <c r="J1077" s="335"/>
      <c r="K1077" s="335"/>
      <c r="L1077" s="335"/>
      <c r="M1077" s="82" t="s">
        <v>3880</v>
      </c>
      <c r="N1077" s="57" t="s">
        <v>3880</v>
      </c>
      <c r="O1077" s="30" t="s">
        <v>3880</v>
      </c>
      <c r="P1077" s="29" t="s">
        <v>3880</v>
      </c>
      <c r="Q1077" s="29"/>
      <c r="R1077" s="134" t="s">
        <v>3592</v>
      </c>
      <c r="S1077" s="103" t="s">
        <v>3</v>
      </c>
      <c r="T1077" s="403">
        <v>12877.8</v>
      </c>
      <c r="U1077" s="403">
        <v>9658.35</v>
      </c>
      <c r="V1077" s="123" t="s">
        <v>2</v>
      </c>
      <c r="W1077" s="336"/>
      <c r="X1077" s="123"/>
      <c r="Y1077" s="337"/>
      <c r="Z1077" s="87"/>
      <c r="AA1077" s="88" t="s">
        <v>3880</v>
      </c>
      <c r="AB1077" s="88"/>
      <c r="AC1077" s="88"/>
      <c r="AD1077" s="90"/>
      <c r="AE1077" s="90"/>
      <c r="AF1077" s="136"/>
      <c r="AG1077" s="338"/>
      <c r="AH1077" s="338"/>
      <c r="AI1077" s="339"/>
      <c r="AJ1077" s="339"/>
      <c r="AK1077" s="91"/>
      <c r="AL1077" s="92"/>
      <c r="AM1077" s="93"/>
      <c r="AN1077" s="340"/>
      <c r="AO1077" s="341"/>
      <c r="AP1077" s="336"/>
      <c r="AQ1077" s="342"/>
      <c r="AR1077" s="343"/>
      <c r="AS1077" s="342"/>
      <c r="AT1077" s="94"/>
      <c r="AU1077" s="341"/>
      <c r="AV1077" s="136"/>
      <c r="AW1077" s="339"/>
      <c r="AY1077" s="30" t="s">
        <v>3880</v>
      </c>
      <c r="AZ1077" s="31" t="e">
        <f t="shared" si="16"/>
        <v>#VALUE!</v>
      </c>
    </row>
    <row r="1078" spans="1:52" ht="12.75" customHeight="1">
      <c r="A1078">
        <v>1075</v>
      </c>
      <c r="B1078" s="29" t="s">
        <v>2</v>
      </c>
      <c r="C1078" s="134" t="s">
        <v>3597</v>
      </c>
      <c r="D1078" s="29" t="s">
        <v>3880</v>
      </c>
      <c r="E1078" s="29" t="s">
        <v>3880</v>
      </c>
      <c r="F1078" s="335"/>
      <c r="G1078" s="335"/>
      <c r="H1078" s="335"/>
      <c r="I1078" s="335"/>
      <c r="J1078" s="335"/>
      <c r="K1078" s="335"/>
      <c r="L1078" s="335"/>
      <c r="M1078" s="82" t="s">
        <v>3880</v>
      </c>
      <c r="N1078" s="57" t="s">
        <v>3880</v>
      </c>
      <c r="O1078" s="30" t="s">
        <v>3880</v>
      </c>
      <c r="P1078" s="29" t="s">
        <v>3880</v>
      </c>
      <c r="Q1078" s="29"/>
      <c r="R1078" s="134" t="s">
        <v>3597</v>
      </c>
      <c r="S1078" s="103" t="s">
        <v>3</v>
      </c>
      <c r="T1078" s="403">
        <v>6868.16</v>
      </c>
      <c r="U1078" s="403">
        <v>10153.65</v>
      </c>
      <c r="V1078" s="123" t="s">
        <v>2</v>
      </c>
      <c r="W1078" s="336"/>
      <c r="X1078" s="123"/>
      <c r="Y1078" s="337"/>
      <c r="Z1078" s="87"/>
      <c r="AA1078" s="88" t="s">
        <v>3880</v>
      </c>
      <c r="AB1078" s="88"/>
      <c r="AC1078" s="88"/>
      <c r="AD1078" s="90"/>
      <c r="AE1078" s="90"/>
      <c r="AF1078" s="136"/>
      <c r="AG1078" s="338"/>
      <c r="AH1078" s="338"/>
      <c r="AI1078" s="339"/>
      <c r="AJ1078" s="339"/>
      <c r="AK1078" s="91"/>
      <c r="AL1078" s="92"/>
      <c r="AM1078" s="93"/>
      <c r="AN1078" s="340"/>
      <c r="AO1078" s="341"/>
      <c r="AP1078" s="336"/>
      <c r="AQ1078" s="342"/>
      <c r="AR1078" s="343"/>
      <c r="AS1078" s="342"/>
      <c r="AT1078" s="94"/>
      <c r="AU1078" s="341"/>
      <c r="AV1078" s="136"/>
      <c r="AW1078" s="339"/>
      <c r="AY1078" s="30" t="s">
        <v>3880</v>
      </c>
      <c r="AZ1078" s="31" t="e">
        <f t="shared" si="16"/>
        <v>#VALUE!</v>
      </c>
    </row>
    <row r="1079" spans="1:52" ht="12.75" customHeight="1">
      <c r="A1079">
        <v>1076</v>
      </c>
      <c r="B1079" s="29" t="s">
        <v>2</v>
      </c>
      <c r="C1079" s="134" t="s">
        <v>5343</v>
      </c>
      <c r="D1079" s="29" t="s">
        <v>3880</v>
      </c>
      <c r="E1079" s="29" t="s">
        <v>3880</v>
      </c>
      <c r="F1079" s="335"/>
      <c r="G1079" s="335"/>
      <c r="H1079" s="344"/>
      <c r="I1079" s="344"/>
      <c r="J1079" s="344"/>
      <c r="K1079" s="344"/>
      <c r="L1079" s="335"/>
      <c r="M1079" s="82" t="s">
        <v>3880</v>
      </c>
      <c r="N1079" s="57" t="s">
        <v>3880</v>
      </c>
      <c r="O1079" s="30" t="s">
        <v>3880</v>
      </c>
      <c r="P1079" s="29" t="s">
        <v>3880</v>
      </c>
      <c r="Q1079" s="29"/>
      <c r="R1079" s="134" t="s">
        <v>5343</v>
      </c>
      <c r="S1079" s="103" t="s">
        <v>3</v>
      </c>
      <c r="T1079" s="403">
        <v>0</v>
      </c>
      <c r="U1079" s="403">
        <v>10153.65</v>
      </c>
      <c r="V1079" s="123" t="s">
        <v>2</v>
      </c>
      <c r="W1079" s="336"/>
      <c r="X1079" s="123"/>
      <c r="Y1079" s="337"/>
      <c r="Z1079" s="87"/>
      <c r="AA1079" s="88" t="s">
        <v>3880</v>
      </c>
      <c r="AB1079" s="88"/>
      <c r="AC1079" s="88"/>
      <c r="AD1079" s="90"/>
      <c r="AE1079" s="90"/>
      <c r="AF1079" s="136"/>
      <c r="AG1079" s="338"/>
      <c r="AH1079" s="338"/>
      <c r="AI1079" s="339"/>
      <c r="AJ1079" s="339"/>
      <c r="AK1079" s="91"/>
      <c r="AL1079" s="92"/>
      <c r="AM1079" s="93"/>
      <c r="AN1079" s="340"/>
      <c r="AO1079" s="341"/>
      <c r="AP1079" s="336"/>
      <c r="AQ1079" s="342"/>
      <c r="AR1079" s="343"/>
      <c r="AS1079" s="342"/>
      <c r="AT1079" s="94"/>
      <c r="AU1079" s="341"/>
      <c r="AV1079" s="136"/>
      <c r="AW1079" s="339"/>
      <c r="AY1079" s="30" t="s">
        <v>3880</v>
      </c>
      <c r="AZ1079" s="31" t="e">
        <f t="shared" si="16"/>
        <v>#VALUE!</v>
      </c>
    </row>
    <row r="1080" spans="1:52" ht="12.75" customHeight="1">
      <c r="A1080">
        <v>1077</v>
      </c>
      <c r="B1080" s="29" t="s">
        <v>2</v>
      </c>
      <c r="C1080" s="134" t="s">
        <v>5344</v>
      </c>
      <c r="D1080" s="29" t="s">
        <v>3880</v>
      </c>
      <c r="E1080" s="29" t="s">
        <v>3880</v>
      </c>
      <c r="F1080" s="335"/>
      <c r="G1080" s="335"/>
      <c r="H1080" s="344"/>
      <c r="I1080" s="344"/>
      <c r="J1080" s="344"/>
      <c r="K1080" s="344"/>
      <c r="L1080" s="335"/>
      <c r="M1080" s="82" t="s">
        <v>3880</v>
      </c>
      <c r="N1080" s="57" t="s">
        <v>3880</v>
      </c>
      <c r="O1080" s="30" t="s">
        <v>3880</v>
      </c>
      <c r="P1080" s="29" t="s">
        <v>3880</v>
      </c>
      <c r="Q1080" s="29"/>
      <c r="R1080" s="134" t="s">
        <v>5344</v>
      </c>
      <c r="S1080" s="103" t="s">
        <v>3</v>
      </c>
      <c r="T1080" s="403">
        <v>14650</v>
      </c>
      <c r="U1080" s="403">
        <v>10000</v>
      </c>
      <c r="V1080" s="123" t="s">
        <v>2</v>
      </c>
      <c r="W1080" s="336"/>
      <c r="X1080" s="123"/>
      <c r="Y1080" s="337"/>
      <c r="Z1080" s="87"/>
      <c r="AA1080" s="88" t="s">
        <v>3880</v>
      </c>
      <c r="AB1080" s="88"/>
      <c r="AC1080" s="88"/>
      <c r="AD1080" s="90"/>
      <c r="AE1080" s="90"/>
      <c r="AF1080" s="136"/>
      <c r="AG1080" s="338"/>
      <c r="AH1080" s="338"/>
      <c r="AI1080" s="339"/>
      <c r="AJ1080" s="339"/>
      <c r="AK1080" s="91"/>
      <c r="AL1080" s="92"/>
      <c r="AM1080" s="93"/>
      <c r="AN1080" s="340"/>
      <c r="AO1080" s="341"/>
      <c r="AP1080" s="336"/>
      <c r="AQ1080" s="342"/>
      <c r="AR1080" s="343"/>
      <c r="AS1080" s="342"/>
      <c r="AT1080" s="94"/>
      <c r="AU1080" s="341"/>
      <c r="AV1080" s="136"/>
      <c r="AW1080" s="339"/>
      <c r="AY1080" s="30" t="s">
        <v>3880</v>
      </c>
      <c r="AZ1080" s="31" t="e">
        <f t="shared" si="16"/>
        <v>#VALUE!</v>
      </c>
    </row>
    <row r="1081" spans="1:52" ht="12.75" customHeight="1">
      <c r="A1081">
        <v>1078</v>
      </c>
      <c r="B1081" s="29" t="s">
        <v>2</v>
      </c>
      <c r="C1081" s="134" t="s">
        <v>5345</v>
      </c>
      <c r="D1081" s="29" t="s">
        <v>3880</v>
      </c>
      <c r="E1081" s="29" t="s">
        <v>3880</v>
      </c>
      <c r="F1081" s="335"/>
      <c r="G1081" s="335"/>
      <c r="H1081" s="344"/>
      <c r="I1081" s="344"/>
      <c r="J1081" s="344"/>
      <c r="K1081" s="344"/>
      <c r="L1081" s="335"/>
      <c r="M1081" s="82" t="s">
        <v>3880</v>
      </c>
      <c r="N1081" s="57" t="s">
        <v>3880</v>
      </c>
      <c r="O1081" s="30" t="s">
        <v>3880</v>
      </c>
      <c r="P1081" s="29" t="s">
        <v>3880</v>
      </c>
      <c r="Q1081" s="29"/>
      <c r="R1081" s="134" t="s">
        <v>5345</v>
      </c>
      <c r="S1081" s="103" t="s">
        <v>3</v>
      </c>
      <c r="T1081" s="403">
        <v>-6868.16</v>
      </c>
      <c r="U1081" s="403">
        <v>10153.65</v>
      </c>
      <c r="V1081" s="123" t="s">
        <v>2</v>
      </c>
      <c r="W1081" s="336"/>
      <c r="X1081" s="123"/>
      <c r="Y1081" s="337"/>
      <c r="Z1081" s="87"/>
      <c r="AA1081" s="88" t="s">
        <v>3880</v>
      </c>
      <c r="AB1081" s="88"/>
      <c r="AC1081" s="88"/>
      <c r="AD1081" s="90"/>
      <c r="AE1081" s="90"/>
      <c r="AF1081" s="136"/>
      <c r="AG1081" s="338"/>
      <c r="AH1081" s="338"/>
      <c r="AI1081" s="339"/>
      <c r="AJ1081" s="339"/>
      <c r="AK1081" s="91"/>
      <c r="AL1081" s="92"/>
      <c r="AM1081" s="93"/>
      <c r="AN1081" s="340"/>
      <c r="AO1081" s="341"/>
      <c r="AP1081" s="336"/>
      <c r="AQ1081" s="342"/>
      <c r="AR1081" s="343"/>
      <c r="AS1081" s="342"/>
      <c r="AT1081" s="94"/>
      <c r="AU1081" s="341"/>
      <c r="AV1081" s="136"/>
      <c r="AW1081" s="339"/>
      <c r="AY1081" s="30" t="s">
        <v>3880</v>
      </c>
      <c r="AZ1081" s="31" t="e">
        <f t="shared" si="16"/>
        <v>#VALUE!</v>
      </c>
    </row>
    <row r="1082" spans="1:52" ht="12.75" customHeight="1">
      <c r="A1082">
        <v>1079</v>
      </c>
      <c r="B1082" s="29" t="s">
        <v>2</v>
      </c>
      <c r="C1082" s="134" t="s">
        <v>5346</v>
      </c>
      <c r="D1082" s="29" t="s">
        <v>3880</v>
      </c>
      <c r="E1082" s="29" t="s">
        <v>3880</v>
      </c>
      <c r="F1082" s="335"/>
      <c r="G1082" s="335"/>
      <c r="H1082" s="344"/>
      <c r="I1082" s="344"/>
      <c r="J1082" s="344"/>
      <c r="K1082" s="344"/>
      <c r="L1082" s="335"/>
      <c r="M1082" s="82" t="s">
        <v>3880</v>
      </c>
      <c r="N1082" s="57" t="s">
        <v>3880</v>
      </c>
      <c r="O1082" s="30" t="s">
        <v>3880</v>
      </c>
      <c r="P1082" s="29" t="s">
        <v>3880</v>
      </c>
      <c r="Q1082" s="29"/>
      <c r="R1082" s="134" t="s">
        <v>5346</v>
      </c>
      <c r="S1082" s="103" t="s">
        <v>3</v>
      </c>
      <c r="T1082" s="403">
        <v>-10302.24</v>
      </c>
      <c r="U1082" s="403">
        <v>10153.65</v>
      </c>
      <c r="V1082" s="123" t="s">
        <v>2</v>
      </c>
      <c r="W1082" s="336"/>
      <c r="X1082" s="123"/>
      <c r="Y1082" s="337"/>
      <c r="Z1082" s="87"/>
      <c r="AA1082" s="88" t="s">
        <v>3880</v>
      </c>
      <c r="AB1082" s="88"/>
      <c r="AC1082" s="88"/>
      <c r="AD1082" s="90"/>
      <c r="AE1082" s="90"/>
      <c r="AF1082" s="136"/>
      <c r="AG1082" s="338"/>
      <c r="AH1082" s="338"/>
      <c r="AI1082" s="339"/>
      <c r="AJ1082" s="339"/>
      <c r="AK1082" s="91"/>
      <c r="AL1082" s="92"/>
      <c r="AM1082" s="93"/>
      <c r="AN1082" s="340"/>
      <c r="AO1082" s="341"/>
      <c r="AP1082" s="336"/>
      <c r="AQ1082" s="342"/>
      <c r="AR1082" s="343"/>
      <c r="AS1082" s="342"/>
      <c r="AT1082" s="94"/>
      <c r="AU1082" s="341"/>
      <c r="AV1082" s="136"/>
      <c r="AW1082" s="339"/>
      <c r="AY1082" s="30" t="s">
        <v>3880</v>
      </c>
      <c r="AZ1082" s="31" t="e">
        <f t="shared" si="16"/>
        <v>#VALUE!</v>
      </c>
    </row>
    <row r="1083" spans="1:52" ht="12.75" customHeight="1">
      <c r="A1083">
        <v>1080</v>
      </c>
      <c r="B1083" s="29" t="s">
        <v>2</v>
      </c>
      <c r="C1083" s="134" t="s">
        <v>3667</v>
      </c>
      <c r="D1083" s="29" t="s">
        <v>3880</v>
      </c>
      <c r="E1083" s="29" t="s">
        <v>3880</v>
      </c>
      <c r="F1083" s="335"/>
      <c r="G1083" s="335"/>
      <c r="H1083" s="344"/>
      <c r="I1083" s="344"/>
      <c r="J1083" s="344"/>
      <c r="K1083" s="344"/>
      <c r="L1083" s="335"/>
      <c r="M1083" s="82" t="s">
        <v>3880</v>
      </c>
      <c r="N1083" s="57" t="s">
        <v>3880</v>
      </c>
      <c r="O1083" s="30" t="s">
        <v>3880</v>
      </c>
      <c r="P1083" s="29" t="s">
        <v>3880</v>
      </c>
      <c r="Q1083" s="29"/>
      <c r="R1083" s="134" t="s">
        <v>3667</v>
      </c>
      <c r="S1083" s="103" t="s">
        <v>3</v>
      </c>
      <c r="T1083" s="403">
        <v>-13736.32</v>
      </c>
      <c r="U1083" s="403">
        <v>10153.65</v>
      </c>
      <c r="V1083" s="123" t="s">
        <v>2</v>
      </c>
      <c r="W1083" s="336"/>
      <c r="X1083" s="123"/>
      <c r="Y1083" s="337"/>
      <c r="Z1083" s="87"/>
      <c r="AA1083" s="88" t="s">
        <v>3880</v>
      </c>
      <c r="AB1083" s="88"/>
      <c r="AC1083" s="88"/>
      <c r="AD1083" s="90"/>
      <c r="AE1083" s="90"/>
      <c r="AF1083" s="136"/>
      <c r="AG1083" s="338"/>
      <c r="AH1083" s="338"/>
      <c r="AI1083" s="339"/>
      <c r="AJ1083" s="339"/>
      <c r="AK1083" s="91"/>
      <c r="AL1083" s="92"/>
      <c r="AM1083" s="93"/>
      <c r="AN1083" s="340"/>
      <c r="AO1083" s="341"/>
      <c r="AP1083" s="336"/>
      <c r="AQ1083" s="342"/>
      <c r="AR1083" s="343"/>
      <c r="AS1083" s="342"/>
      <c r="AT1083" s="94"/>
      <c r="AU1083" s="341"/>
      <c r="AV1083" s="136"/>
      <c r="AW1083" s="339"/>
      <c r="AY1083" s="30" t="s">
        <v>3880</v>
      </c>
      <c r="AZ1083" s="31" t="e">
        <f t="shared" si="16"/>
        <v>#VALUE!</v>
      </c>
    </row>
    <row r="1084" spans="1:52" ht="12.75" customHeight="1">
      <c r="A1084">
        <v>1081</v>
      </c>
      <c r="B1084" s="29" t="s">
        <v>2</v>
      </c>
      <c r="C1084" s="134" t="s">
        <v>3600</v>
      </c>
      <c r="D1084" s="29" t="s">
        <v>3880</v>
      </c>
      <c r="E1084" s="29" t="s">
        <v>3880</v>
      </c>
      <c r="F1084" s="335"/>
      <c r="G1084" s="335"/>
      <c r="H1084" s="344"/>
      <c r="I1084" s="344"/>
      <c r="J1084" s="344"/>
      <c r="K1084" s="344"/>
      <c r="L1084" s="335"/>
      <c r="M1084" s="82" t="s">
        <v>3880</v>
      </c>
      <c r="N1084" s="57" t="s">
        <v>3880</v>
      </c>
      <c r="O1084" s="30" t="s">
        <v>3880</v>
      </c>
      <c r="P1084" s="29" t="s">
        <v>3880</v>
      </c>
      <c r="Q1084" s="29"/>
      <c r="R1084" s="134" t="s">
        <v>3600</v>
      </c>
      <c r="S1084" s="103" t="s">
        <v>3</v>
      </c>
      <c r="T1084" s="403">
        <v>7726.68</v>
      </c>
      <c r="U1084" s="403">
        <v>10648.95</v>
      </c>
      <c r="V1084" s="123" t="s">
        <v>2</v>
      </c>
      <c r="W1084" s="336"/>
      <c r="X1084" s="123"/>
      <c r="Y1084" s="337"/>
      <c r="Z1084" s="87"/>
      <c r="AA1084" s="88" t="s">
        <v>3880</v>
      </c>
      <c r="AB1084" s="88"/>
      <c r="AC1084" s="88"/>
      <c r="AD1084" s="90"/>
      <c r="AE1084" s="90"/>
      <c r="AF1084" s="136"/>
      <c r="AG1084" s="338"/>
      <c r="AH1084" s="338"/>
      <c r="AI1084" s="339"/>
      <c r="AJ1084" s="339"/>
      <c r="AK1084" s="91"/>
      <c r="AL1084" s="92"/>
      <c r="AM1084" s="93"/>
      <c r="AN1084" s="340"/>
      <c r="AO1084" s="341"/>
      <c r="AP1084" s="336"/>
      <c r="AQ1084" s="342"/>
      <c r="AR1084" s="343"/>
      <c r="AS1084" s="342"/>
      <c r="AT1084" s="94"/>
      <c r="AU1084" s="341"/>
      <c r="AV1084" s="136"/>
      <c r="AW1084" s="339"/>
      <c r="AY1084" s="30" t="s">
        <v>3880</v>
      </c>
      <c r="AZ1084" s="31" t="e">
        <f t="shared" si="16"/>
        <v>#VALUE!</v>
      </c>
    </row>
    <row r="1085" spans="1:52" ht="12.75" customHeight="1">
      <c r="A1085">
        <v>1082</v>
      </c>
      <c r="B1085" s="29" t="s">
        <v>2</v>
      </c>
      <c r="C1085" s="134" t="s">
        <v>5347</v>
      </c>
      <c r="D1085" s="29" t="s">
        <v>3880</v>
      </c>
      <c r="E1085" s="29" t="s">
        <v>3880</v>
      </c>
      <c r="F1085" s="335"/>
      <c r="G1085" s="335"/>
      <c r="H1085" s="344"/>
      <c r="I1085" s="344"/>
      <c r="J1085" s="344"/>
      <c r="K1085" s="344"/>
      <c r="L1085" s="335"/>
      <c r="M1085" s="82" t="s">
        <v>3880</v>
      </c>
      <c r="N1085" s="57" t="s">
        <v>3880</v>
      </c>
      <c r="O1085" s="30" t="s">
        <v>3880</v>
      </c>
      <c r="P1085" s="29" t="s">
        <v>3880</v>
      </c>
      <c r="Q1085" s="29"/>
      <c r="R1085" s="134" t="s">
        <v>5347</v>
      </c>
      <c r="S1085" s="103" t="s">
        <v>3</v>
      </c>
      <c r="T1085" s="403">
        <v>-6009.64</v>
      </c>
      <c r="U1085" s="403">
        <v>10648.95</v>
      </c>
      <c r="V1085" s="123" t="s">
        <v>2</v>
      </c>
      <c r="W1085" s="336"/>
      <c r="X1085" s="123"/>
      <c r="Y1085" s="337"/>
      <c r="Z1085" s="87"/>
      <c r="AA1085" s="88" t="s">
        <v>3880</v>
      </c>
      <c r="AB1085" s="88"/>
      <c r="AC1085" s="88"/>
      <c r="AD1085" s="90"/>
      <c r="AE1085" s="90"/>
      <c r="AF1085" s="136"/>
      <c r="AG1085" s="338"/>
      <c r="AH1085" s="338"/>
      <c r="AI1085" s="339"/>
      <c r="AJ1085" s="339"/>
      <c r="AK1085" s="91"/>
      <c r="AL1085" s="92"/>
      <c r="AM1085" s="93"/>
      <c r="AN1085" s="340"/>
      <c r="AO1085" s="341"/>
      <c r="AP1085" s="336"/>
      <c r="AQ1085" s="342"/>
      <c r="AR1085" s="343"/>
      <c r="AS1085" s="342"/>
      <c r="AT1085" s="94"/>
      <c r="AU1085" s="341"/>
      <c r="AV1085" s="136"/>
      <c r="AW1085" s="339"/>
      <c r="AY1085" s="30" t="s">
        <v>3880</v>
      </c>
      <c r="AZ1085" s="31" t="e">
        <f t="shared" si="16"/>
        <v>#VALUE!</v>
      </c>
    </row>
    <row r="1086" spans="1:52" ht="12.75" customHeight="1">
      <c r="A1086">
        <v>1083</v>
      </c>
      <c r="B1086" s="29" t="s">
        <v>2</v>
      </c>
      <c r="C1086" s="134" t="s">
        <v>5348</v>
      </c>
      <c r="D1086" s="29" t="s">
        <v>3880</v>
      </c>
      <c r="E1086" s="29" t="s">
        <v>3880</v>
      </c>
      <c r="F1086" s="335"/>
      <c r="G1086" s="335"/>
      <c r="H1086" s="344"/>
      <c r="I1086" s="344"/>
      <c r="J1086" s="344"/>
      <c r="K1086" s="344"/>
      <c r="L1086" s="335"/>
      <c r="M1086" s="82" t="s">
        <v>3880</v>
      </c>
      <c r="N1086" s="57" t="s">
        <v>3880</v>
      </c>
      <c r="O1086" s="30" t="s">
        <v>3880</v>
      </c>
      <c r="P1086" s="29" t="s">
        <v>3880</v>
      </c>
      <c r="Q1086" s="29"/>
      <c r="R1086" s="134" t="s">
        <v>5348</v>
      </c>
      <c r="S1086" s="103" t="s">
        <v>3</v>
      </c>
      <c r="T1086" s="403">
        <v>-7726.68</v>
      </c>
      <c r="U1086" s="403">
        <v>10648.95</v>
      </c>
      <c r="V1086" s="123" t="s">
        <v>2</v>
      </c>
      <c r="W1086" s="336"/>
      <c r="X1086" s="123"/>
      <c r="Y1086" s="337"/>
      <c r="Z1086" s="87"/>
      <c r="AA1086" s="88" t="s">
        <v>3880</v>
      </c>
      <c r="AB1086" s="88"/>
      <c r="AC1086" s="88"/>
      <c r="AD1086" s="90"/>
      <c r="AE1086" s="90"/>
      <c r="AF1086" s="136"/>
      <c r="AG1086" s="338"/>
      <c r="AH1086" s="338"/>
      <c r="AI1086" s="339"/>
      <c r="AJ1086" s="339"/>
      <c r="AK1086" s="91"/>
      <c r="AL1086" s="92"/>
      <c r="AM1086" s="93"/>
      <c r="AN1086" s="340"/>
      <c r="AO1086" s="341"/>
      <c r="AP1086" s="336"/>
      <c r="AQ1086" s="342"/>
      <c r="AR1086" s="343"/>
      <c r="AS1086" s="342"/>
      <c r="AT1086" s="94"/>
      <c r="AU1086" s="341"/>
      <c r="AV1086" s="136"/>
      <c r="AW1086" s="339"/>
      <c r="AY1086" s="30" t="s">
        <v>3880</v>
      </c>
      <c r="AZ1086" s="31" t="e">
        <f t="shared" si="16"/>
        <v>#VALUE!</v>
      </c>
    </row>
    <row r="1087" spans="1:52" ht="12.75" customHeight="1">
      <c r="A1087">
        <v>1084</v>
      </c>
      <c r="B1087" s="29" t="s">
        <v>2</v>
      </c>
      <c r="C1087" s="134" t="s">
        <v>5349</v>
      </c>
      <c r="D1087" s="29" t="s">
        <v>3880</v>
      </c>
      <c r="E1087" s="29" t="s">
        <v>3880</v>
      </c>
      <c r="F1087" s="335"/>
      <c r="G1087" s="335"/>
      <c r="H1087" s="335"/>
      <c r="I1087" s="335"/>
      <c r="J1087" s="335"/>
      <c r="K1087" s="335"/>
      <c r="L1087" s="335"/>
      <c r="M1087" s="82" t="s">
        <v>3880</v>
      </c>
      <c r="N1087" s="57" t="s">
        <v>3880</v>
      </c>
      <c r="O1087" s="30" t="s">
        <v>3880</v>
      </c>
      <c r="P1087" s="29" t="s">
        <v>3880</v>
      </c>
      <c r="Q1087" s="29"/>
      <c r="R1087" s="134" t="s">
        <v>5349</v>
      </c>
      <c r="S1087" s="103" t="s">
        <v>3</v>
      </c>
      <c r="T1087" s="403">
        <v>-9443.7199999999993</v>
      </c>
      <c r="U1087" s="403">
        <v>10648.95</v>
      </c>
      <c r="V1087" s="123" t="s">
        <v>2</v>
      </c>
      <c r="W1087" s="336"/>
      <c r="X1087" s="123"/>
      <c r="Y1087" s="337"/>
      <c r="Z1087" s="87"/>
      <c r="AA1087" s="88" t="s">
        <v>3880</v>
      </c>
      <c r="AB1087" s="88"/>
      <c r="AC1087" s="88"/>
      <c r="AD1087" s="90"/>
      <c r="AE1087" s="90"/>
      <c r="AF1087" s="136"/>
      <c r="AG1087" s="338"/>
      <c r="AH1087" s="338"/>
      <c r="AI1087" s="339"/>
      <c r="AJ1087" s="339"/>
      <c r="AK1087" s="91"/>
      <c r="AL1087" s="92"/>
      <c r="AM1087" s="93"/>
      <c r="AN1087" s="340"/>
      <c r="AO1087" s="341"/>
      <c r="AP1087" s="336"/>
      <c r="AQ1087" s="342"/>
      <c r="AR1087" s="343"/>
      <c r="AS1087" s="342"/>
      <c r="AT1087" s="94"/>
      <c r="AU1087" s="341"/>
      <c r="AV1087" s="136"/>
      <c r="AW1087" s="339"/>
      <c r="AY1087" s="30" t="s">
        <v>3880</v>
      </c>
      <c r="AZ1087" s="31" t="e">
        <f t="shared" si="16"/>
        <v>#VALUE!</v>
      </c>
    </row>
    <row r="1088" spans="1:52" ht="12.75" customHeight="1">
      <c r="A1088">
        <v>1085</v>
      </c>
      <c r="B1088" s="29" t="s">
        <v>2</v>
      </c>
      <c r="C1088" s="134" t="s">
        <v>3599</v>
      </c>
      <c r="D1088" s="29" t="s">
        <v>3880</v>
      </c>
      <c r="E1088" s="29" t="s">
        <v>3880</v>
      </c>
      <c r="F1088" s="335"/>
      <c r="G1088" s="335"/>
      <c r="H1088" s="335"/>
      <c r="I1088" s="335"/>
      <c r="J1088" s="335"/>
      <c r="K1088" s="335"/>
      <c r="L1088" s="335"/>
      <c r="M1088" s="82" t="s">
        <v>3880</v>
      </c>
      <c r="N1088" s="57" t="s">
        <v>3880</v>
      </c>
      <c r="O1088" s="30" t="s">
        <v>3880</v>
      </c>
      <c r="P1088" s="29" t="s">
        <v>3880</v>
      </c>
      <c r="Q1088" s="29"/>
      <c r="R1088" s="134" t="s">
        <v>3599</v>
      </c>
      <c r="S1088" s="103" t="s">
        <v>3</v>
      </c>
      <c r="T1088" s="403">
        <v>14356.45</v>
      </c>
      <c r="U1088" s="403">
        <v>10891.1</v>
      </c>
      <c r="V1088" s="123" t="s">
        <v>2</v>
      </c>
      <c r="W1088" s="336"/>
      <c r="X1088" s="123"/>
      <c r="Y1088" s="337"/>
      <c r="Z1088" s="87"/>
      <c r="AA1088" s="88" t="s">
        <v>3880</v>
      </c>
      <c r="AB1088" s="88"/>
      <c r="AC1088" s="88"/>
      <c r="AD1088" s="90"/>
      <c r="AE1088" s="90"/>
      <c r="AF1088" s="136"/>
      <c r="AG1088" s="338"/>
      <c r="AH1088" s="338"/>
      <c r="AI1088" s="339"/>
      <c r="AJ1088" s="339"/>
      <c r="AK1088" s="91"/>
      <c r="AL1088" s="92"/>
      <c r="AM1088" s="93"/>
      <c r="AN1088" s="340"/>
      <c r="AO1088" s="341"/>
      <c r="AP1088" s="336"/>
      <c r="AQ1088" s="342"/>
      <c r="AR1088" s="343"/>
      <c r="AS1088" s="342"/>
      <c r="AT1088" s="94"/>
      <c r="AU1088" s="341"/>
      <c r="AV1088" s="136"/>
      <c r="AW1088" s="339"/>
      <c r="AY1088" s="30" t="s">
        <v>3880</v>
      </c>
      <c r="AZ1088" s="31" t="e">
        <f t="shared" si="16"/>
        <v>#VALUE!</v>
      </c>
    </row>
    <row r="1089" spans="1:52" ht="12.75" customHeight="1">
      <c r="A1089">
        <v>1086</v>
      </c>
      <c r="B1089" s="29" t="s">
        <v>2</v>
      </c>
      <c r="C1089" s="134" t="s">
        <v>5350</v>
      </c>
      <c r="D1089" s="29" t="s">
        <v>3880</v>
      </c>
      <c r="E1089" s="29" t="s">
        <v>3880</v>
      </c>
      <c r="F1089" s="335"/>
      <c r="G1089" s="335"/>
      <c r="H1089" s="335"/>
      <c r="I1089" s="335"/>
      <c r="J1089" s="335"/>
      <c r="K1089" s="335"/>
      <c r="L1089" s="335"/>
      <c r="M1089" s="82" t="s">
        <v>3880</v>
      </c>
      <c r="N1089" s="57" t="s">
        <v>3880</v>
      </c>
      <c r="O1089" s="30" t="s">
        <v>3880</v>
      </c>
      <c r="P1089" s="29" t="s">
        <v>3880</v>
      </c>
      <c r="Q1089" s="29"/>
      <c r="R1089" s="134" t="s">
        <v>5350</v>
      </c>
      <c r="S1089" s="103" t="s">
        <v>3</v>
      </c>
      <c r="T1089" s="403">
        <v>-13500</v>
      </c>
      <c r="U1089" s="403">
        <v>11235</v>
      </c>
      <c r="V1089" s="123" t="s">
        <v>2</v>
      </c>
      <c r="W1089" s="336"/>
      <c r="X1089" s="123"/>
      <c r="Y1089" s="337"/>
      <c r="Z1089" s="87"/>
      <c r="AA1089" s="88" t="s">
        <v>3880</v>
      </c>
      <c r="AB1089" s="88"/>
      <c r="AC1089" s="88"/>
      <c r="AD1089" s="90"/>
      <c r="AE1089" s="90"/>
      <c r="AF1089" s="136"/>
      <c r="AG1089" s="338"/>
      <c r="AH1089" s="338"/>
      <c r="AI1089" s="339"/>
      <c r="AJ1089" s="339"/>
      <c r="AK1089" s="91"/>
      <c r="AL1089" s="92"/>
      <c r="AM1089" s="93"/>
      <c r="AN1089" s="340"/>
      <c r="AO1089" s="341"/>
      <c r="AP1089" s="336"/>
      <c r="AQ1089" s="342"/>
      <c r="AR1089" s="343"/>
      <c r="AS1089" s="342"/>
      <c r="AT1089" s="94"/>
      <c r="AU1089" s="341"/>
      <c r="AV1089" s="136"/>
      <c r="AW1089" s="339"/>
      <c r="AY1089" s="30" t="s">
        <v>3880</v>
      </c>
      <c r="AZ1089" s="31" t="e">
        <f t="shared" si="16"/>
        <v>#VALUE!</v>
      </c>
    </row>
    <row r="1090" spans="1:52" ht="12.75" customHeight="1">
      <c r="A1090">
        <v>1087</v>
      </c>
      <c r="B1090" s="29" t="s">
        <v>2</v>
      </c>
      <c r="C1090" s="134" t="s">
        <v>5351</v>
      </c>
      <c r="D1090" s="29" t="s">
        <v>3880</v>
      </c>
      <c r="E1090" s="29" t="s">
        <v>3880</v>
      </c>
      <c r="F1090" s="335"/>
      <c r="G1090" s="335"/>
      <c r="H1090" s="335"/>
      <c r="I1090" s="335"/>
      <c r="J1090" s="335"/>
      <c r="K1090" s="335"/>
      <c r="L1090" s="335"/>
      <c r="M1090" s="82" t="s">
        <v>3880</v>
      </c>
      <c r="N1090" s="57" t="s">
        <v>3880</v>
      </c>
      <c r="O1090" s="30" t="s">
        <v>3880</v>
      </c>
      <c r="P1090" s="29" t="s">
        <v>3880</v>
      </c>
      <c r="Q1090" s="29"/>
      <c r="R1090" s="134" t="s">
        <v>5351</v>
      </c>
      <c r="S1090" s="103" t="s">
        <v>3</v>
      </c>
      <c r="T1090" s="403">
        <v>13500</v>
      </c>
      <c r="U1090" s="403">
        <v>11235</v>
      </c>
      <c r="V1090" s="123" t="s">
        <v>2</v>
      </c>
      <c r="W1090" s="336"/>
      <c r="X1090" s="123"/>
      <c r="Y1090" s="337"/>
      <c r="Z1090" s="87"/>
      <c r="AA1090" s="88" t="s">
        <v>3880</v>
      </c>
      <c r="AB1090" s="88"/>
      <c r="AC1090" s="88"/>
      <c r="AD1090" s="90"/>
      <c r="AE1090" s="90"/>
      <c r="AF1090" s="136"/>
      <c r="AG1090" s="338"/>
      <c r="AH1090" s="338"/>
      <c r="AI1090" s="339"/>
      <c r="AJ1090" s="339"/>
      <c r="AK1090" s="91"/>
      <c r="AL1090" s="92"/>
      <c r="AM1090" s="93"/>
      <c r="AN1090" s="340"/>
      <c r="AO1090" s="341"/>
      <c r="AP1090" s="336"/>
      <c r="AQ1090" s="342"/>
      <c r="AR1090" s="343"/>
      <c r="AS1090" s="342"/>
      <c r="AT1090" s="94"/>
      <c r="AU1090" s="341"/>
      <c r="AV1090" s="136"/>
      <c r="AW1090" s="339"/>
      <c r="AY1090" s="30" t="s">
        <v>3880</v>
      </c>
      <c r="AZ1090" s="31" t="e">
        <f t="shared" si="16"/>
        <v>#VALUE!</v>
      </c>
    </row>
    <row r="1091" spans="1:52" ht="12.75" customHeight="1">
      <c r="A1091">
        <v>1088</v>
      </c>
      <c r="B1091" s="29" t="s">
        <v>2</v>
      </c>
      <c r="C1091" s="134" t="s">
        <v>5352</v>
      </c>
      <c r="D1091" s="29" t="s">
        <v>3880</v>
      </c>
      <c r="E1091" s="29" t="s">
        <v>3880</v>
      </c>
      <c r="F1091" s="335"/>
      <c r="G1091" s="335"/>
      <c r="H1091" s="335"/>
      <c r="I1091" s="335"/>
      <c r="J1091" s="335"/>
      <c r="K1091" s="335"/>
      <c r="L1091" s="335"/>
      <c r="M1091" s="82" t="s">
        <v>3880</v>
      </c>
      <c r="N1091" s="57" t="s">
        <v>3880</v>
      </c>
      <c r="O1091" s="30" t="s">
        <v>3880</v>
      </c>
      <c r="P1091" s="29" t="s">
        <v>3880</v>
      </c>
      <c r="Q1091" s="29"/>
      <c r="R1091" s="134" t="s">
        <v>5352</v>
      </c>
      <c r="S1091" s="103" t="s">
        <v>3</v>
      </c>
      <c r="T1091" s="403">
        <v>12000</v>
      </c>
      <c r="U1091" s="403">
        <v>11650</v>
      </c>
      <c r="V1091" s="123" t="s">
        <v>2</v>
      </c>
      <c r="W1091" s="336"/>
      <c r="X1091" s="123"/>
      <c r="Y1091" s="337"/>
      <c r="Z1091" s="87"/>
      <c r="AA1091" s="88" t="s">
        <v>3880</v>
      </c>
      <c r="AB1091" s="88"/>
      <c r="AC1091" s="88"/>
      <c r="AD1091" s="90"/>
      <c r="AE1091" s="90"/>
      <c r="AF1091" s="136"/>
      <c r="AG1091" s="338"/>
      <c r="AH1091" s="338"/>
      <c r="AI1091" s="339"/>
      <c r="AJ1091" s="339"/>
      <c r="AK1091" s="91"/>
      <c r="AL1091" s="92"/>
      <c r="AM1091" s="93"/>
      <c r="AN1091" s="340"/>
      <c r="AO1091" s="341"/>
      <c r="AP1091" s="336"/>
      <c r="AQ1091" s="342"/>
      <c r="AR1091" s="343"/>
      <c r="AS1091" s="342"/>
      <c r="AT1091" s="94"/>
      <c r="AU1091" s="341"/>
      <c r="AV1091" s="136"/>
      <c r="AW1091" s="339"/>
      <c r="AY1091" s="30" t="s">
        <v>3880</v>
      </c>
      <c r="AZ1091" s="31" t="e">
        <f t="shared" si="16"/>
        <v>#VALUE!</v>
      </c>
    </row>
    <row r="1092" spans="1:52" ht="12.75" customHeight="1">
      <c r="A1092">
        <v>1089</v>
      </c>
      <c r="B1092" s="29" t="s">
        <v>2</v>
      </c>
      <c r="C1092" s="134" t="s">
        <v>5353</v>
      </c>
      <c r="D1092" s="29" t="s">
        <v>3880</v>
      </c>
      <c r="E1092" s="29" t="s">
        <v>3880</v>
      </c>
      <c r="F1092" s="335"/>
      <c r="G1092" s="335"/>
      <c r="H1092" s="335"/>
      <c r="I1092" s="335"/>
      <c r="J1092" s="335"/>
      <c r="K1092" s="335"/>
      <c r="L1092" s="335"/>
      <c r="M1092" s="82" t="s">
        <v>3880</v>
      </c>
      <c r="N1092" s="57" t="s">
        <v>3880</v>
      </c>
      <c r="O1092" s="30" t="s">
        <v>3880</v>
      </c>
      <c r="P1092" s="29" t="s">
        <v>3880</v>
      </c>
      <c r="Q1092" s="29"/>
      <c r="R1092" s="134" t="s">
        <v>5353</v>
      </c>
      <c r="S1092" s="103" t="s">
        <v>3</v>
      </c>
      <c r="T1092" s="403">
        <v>11000</v>
      </c>
      <c r="U1092" s="403">
        <v>11650</v>
      </c>
      <c r="V1092" s="123" t="s">
        <v>2</v>
      </c>
      <c r="W1092" s="336"/>
      <c r="X1092" s="123"/>
      <c r="Y1092" s="337"/>
      <c r="Z1092" s="87"/>
      <c r="AA1092" s="88" t="s">
        <v>3880</v>
      </c>
      <c r="AB1092" s="88"/>
      <c r="AC1092" s="88"/>
      <c r="AD1092" s="90"/>
      <c r="AE1092" s="90"/>
      <c r="AF1092" s="136"/>
      <c r="AG1092" s="338"/>
      <c r="AH1092" s="338"/>
      <c r="AI1092" s="339"/>
      <c r="AJ1092" s="339"/>
      <c r="AK1092" s="91"/>
      <c r="AL1092" s="92"/>
      <c r="AM1092" s="93"/>
      <c r="AN1092" s="340"/>
      <c r="AO1092" s="341"/>
      <c r="AP1092" s="336"/>
      <c r="AQ1092" s="342"/>
      <c r="AR1092" s="343"/>
      <c r="AS1092" s="342"/>
      <c r="AT1092" s="94"/>
      <c r="AU1092" s="341"/>
      <c r="AV1092" s="136"/>
      <c r="AW1092" s="339"/>
      <c r="AY1092" s="30" t="s">
        <v>3880</v>
      </c>
      <c r="AZ1092" s="31" t="e">
        <f t="shared" ref="AZ1092:AZ1155" si="17">-AY1092+O1092</f>
        <v>#VALUE!</v>
      </c>
    </row>
    <row r="1093" spans="1:52" ht="12.75" customHeight="1">
      <c r="A1093">
        <v>1090</v>
      </c>
      <c r="B1093" s="29" t="s">
        <v>2</v>
      </c>
      <c r="C1093" s="134" t="s">
        <v>5354</v>
      </c>
      <c r="D1093" s="29" t="s">
        <v>3880</v>
      </c>
      <c r="E1093" s="29" t="s">
        <v>3880</v>
      </c>
      <c r="F1093" s="335"/>
      <c r="G1093" s="335"/>
      <c r="H1093" s="335"/>
      <c r="I1093" s="335"/>
      <c r="J1093" s="335"/>
      <c r="K1093" s="335"/>
      <c r="L1093" s="335"/>
      <c r="M1093" s="82" t="s">
        <v>3880</v>
      </c>
      <c r="N1093" s="57" t="s">
        <v>3880</v>
      </c>
      <c r="O1093" s="30" t="s">
        <v>3880</v>
      </c>
      <c r="P1093" s="29" t="s">
        <v>3880</v>
      </c>
      <c r="Q1093" s="29"/>
      <c r="R1093" s="134" t="s">
        <v>5354</v>
      </c>
      <c r="S1093" s="103" t="s">
        <v>3</v>
      </c>
      <c r="T1093" s="403">
        <v>10000</v>
      </c>
      <c r="U1093" s="403">
        <v>11650</v>
      </c>
      <c r="V1093" s="123" t="s">
        <v>2</v>
      </c>
      <c r="W1093" s="336"/>
      <c r="X1093" s="123"/>
      <c r="Y1093" s="337"/>
      <c r="Z1093" s="87"/>
      <c r="AA1093" s="88" t="s">
        <v>3880</v>
      </c>
      <c r="AB1093" s="88"/>
      <c r="AC1093" s="88"/>
      <c r="AD1093" s="90"/>
      <c r="AE1093" s="90"/>
      <c r="AF1093" s="136"/>
      <c r="AG1093" s="338"/>
      <c r="AH1093" s="338"/>
      <c r="AI1093" s="339"/>
      <c r="AJ1093" s="339"/>
      <c r="AK1093" s="91"/>
      <c r="AL1093" s="92"/>
      <c r="AM1093" s="93"/>
      <c r="AN1093" s="340"/>
      <c r="AO1093" s="341"/>
      <c r="AP1093" s="336"/>
      <c r="AQ1093" s="342"/>
      <c r="AR1093" s="343"/>
      <c r="AS1093" s="342"/>
      <c r="AT1093" s="94"/>
      <c r="AU1093" s="341"/>
      <c r="AV1093" s="136"/>
      <c r="AW1093" s="339"/>
      <c r="AY1093" s="30" t="s">
        <v>3880</v>
      </c>
      <c r="AZ1093" s="31" t="e">
        <f t="shared" si="17"/>
        <v>#VALUE!</v>
      </c>
    </row>
    <row r="1094" spans="1:52" ht="12.75" customHeight="1">
      <c r="A1094">
        <v>1091</v>
      </c>
      <c r="B1094" s="29" t="s">
        <v>2</v>
      </c>
      <c r="C1094" s="134" t="s">
        <v>3763</v>
      </c>
      <c r="D1094" s="29" t="s">
        <v>3880</v>
      </c>
      <c r="E1094" s="29" t="s">
        <v>3880</v>
      </c>
      <c r="F1094" s="335"/>
      <c r="G1094" s="335"/>
      <c r="H1094" s="335"/>
      <c r="I1094" s="335"/>
      <c r="J1094" s="335"/>
      <c r="K1094" s="335"/>
      <c r="L1094" s="335"/>
      <c r="M1094" s="82" t="s">
        <v>3880</v>
      </c>
      <c r="N1094" s="57" t="s">
        <v>3880</v>
      </c>
      <c r="O1094" s="30" t="s">
        <v>3880</v>
      </c>
      <c r="P1094" s="29" t="s">
        <v>3880</v>
      </c>
      <c r="Q1094" s="29"/>
      <c r="R1094" s="134" t="s">
        <v>3763</v>
      </c>
      <c r="S1094" s="103" t="s">
        <v>3</v>
      </c>
      <c r="T1094" s="403">
        <v>9000</v>
      </c>
      <c r="U1094" s="403">
        <v>11650</v>
      </c>
      <c r="V1094" s="123" t="s">
        <v>2</v>
      </c>
      <c r="W1094" s="336"/>
      <c r="X1094" s="123"/>
      <c r="Y1094" s="337"/>
      <c r="Z1094" s="87"/>
      <c r="AA1094" s="88" t="s">
        <v>3880</v>
      </c>
      <c r="AB1094" s="88"/>
      <c r="AC1094" s="88"/>
      <c r="AD1094" s="90"/>
      <c r="AE1094" s="90"/>
      <c r="AF1094" s="136"/>
      <c r="AG1094" s="338"/>
      <c r="AH1094" s="338"/>
      <c r="AI1094" s="339"/>
      <c r="AJ1094" s="339"/>
      <c r="AK1094" s="91"/>
      <c r="AL1094" s="92"/>
      <c r="AM1094" s="93"/>
      <c r="AN1094" s="340"/>
      <c r="AO1094" s="341"/>
      <c r="AP1094" s="336"/>
      <c r="AQ1094" s="342"/>
      <c r="AR1094" s="343"/>
      <c r="AS1094" s="342"/>
      <c r="AT1094" s="94"/>
      <c r="AU1094" s="341"/>
      <c r="AV1094" s="136"/>
      <c r="AW1094" s="339"/>
      <c r="AY1094" s="30" t="s">
        <v>3880</v>
      </c>
      <c r="AZ1094" s="31" t="e">
        <f t="shared" si="17"/>
        <v>#VALUE!</v>
      </c>
    </row>
    <row r="1095" spans="1:52" ht="12.75" customHeight="1">
      <c r="A1095">
        <v>1092</v>
      </c>
      <c r="B1095" s="29" t="s">
        <v>2</v>
      </c>
      <c r="C1095" s="134" t="s">
        <v>3764</v>
      </c>
      <c r="D1095" s="29" t="s">
        <v>3880</v>
      </c>
      <c r="E1095" s="29" t="s">
        <v>3880</v>
      </c>
      <c r="F1095" s="335"/>
      <c r="G1095" s="335"/>
      <c r="H1095" s="335"/>
      <c r="I1095" s="335"/>
      <c r="J1095" s="335"/>
      <c r="K1095" s="335"/>
      <c r="L1095" s="335"/>
      <c r="M1095" s="82" t="s">
        <v>3880</v>
      </c>
      <c r="N1095" s="57" t="s">
        <v>3880</v>
      </c>
      <c r="O1095" s="30" t="s">
        <v>3880</v>
      </c>
      <c r="P1095" s="29" t="s">
        <v>3880</v>
      </c>
      <c r="Q1095" s="29"/>
      <c r="R1095" s="134" t="s">
        <v>3764</v>
      </c>
      <c r="S1095" s="103" t="s">
        <v>3</v>
      </c>
      <c r="T1095" s="403">
        <v>8000</v>
      </c>
      <c r="U1095" s="403">
        <v>11650</v>
      </c>
      <c r="V1095" s="123" t="s">
        <v>2</v>
      </c>
      <c r="W1095" s="336"/>
      <c r="X1095" s="123"/>
      <c r="Y1095" s="337"/>
      <c r="Z1095" s="87"/>
      <c r="AA1095" s="88" t="s">
        <v>3880</v>
      </c>
      <c r="AB1095" s="88"/>
      <c r="AC1095" s="88"/>
      <c r="AD1095" s="90"/>
      <c r="AE1095" s="90"/>
      <c r="AF1095" s="136"/>
      <c r="AG1095" s="338"/>
      <c r="AH1095" s="338"/>
      <c r="AI1095" s="339"/>
      <c r="AJ1095" s="339"/>
      <c r="AK1095" s="91"/>
      <c r="AL1095" s="92"/>
      <c r="AM1095" s="93"/>
      <c r="AN1095" s="340"/>
      <c r="AO1095" s="341"/>
      <c r="AP1095" s="336"/>
      <c r="AQ1095" s="342"/>
      <c r="AR1095" s="343"/>
      <c r="AS1095" s="342"/>
      <c r="AT1095" s="94"/>
      <c r="AU1095" s="341"/>
      <c r="AV1095" s="136"/>
      <c r="AW1095" s="339"/>
      <c r="AY1095" s="30" t="s">
        <v>3880</v>
      </c>
      <c r="AZ1095" s="31" t="e">
        <f t="shared" si="17"/>
        <v>#VALUE!</v>
      </c>
    </row>
    <row r="1096" spans="1:52" ht="12.75" customHeight="1">
      <c r="A1096">
        <v>1093</v>
      </c>
      <c r="B1096" s="29" t="s">
        <v>2</v>
      </c>
      <c r="C1096" s="134" t="s">
        <v>3765</v>
      </c>
      <c r="D1096" s="29" t="s">
        <v>3880</v>
      </c>
      <c r="E1096" s="29" t="s">
        <v>3880</v>
      </c>
      <c r="F1096" s="335"/>
      <c r="G1096" s="335"/>
      <c r="H1096" s="335"/>
      <c r="I1096" s="335"/>
      <c r="J1096" s="335"/>
      <c r="K1096" s="335"/>
      <c r="L1096" s="335"/>
      <c r="M1096" s="82" t="s">
        <v>3880</v>
      </c>
      <c r="N1096" s="57" t="s">
        <v>3880</v>
      </c>
      <c r="O1096" s="30" t="s">
        <v>3880</v>
      </c>
      <c r="P1096" s="29" t="s">
        <v>3880</v>
      </c>
      <c r="Q1096" s="29"/>
      <c r="R1096" s="134" t="s">
        <v>3765</v>
      </c>
      <c r="S1096" s="103" t="s">
        <v>3</v>
      </c>
      <c r="T1096" s="403">
        <v>7000</v>
      </c>
      <c r="U1096" s="403">
        <v>11650</v>
      </c>
      <c r="V1096" s="123" t="s">
        <v>2</v>
      </c>
      <c r="W1096" s="336"/>
      <c r="X1096" s="123"/>
      <c r="Y1096" s="337"/>
      <c r="Z1096" s="87"/>
      <c r="AA1096" s="88" t="s">
        <v>3880</v>
      </c>
      <c r="AB1096" s="88"/>
      <c r="AC1096" s="88"/>
      <c r="AD1096" s="90"/>
      <c r="AE1096" s="90"/>
      <c r="AF1096" s="136"/>
      <c r="AG1096" s="338"/>
      <c r="AH1096" s="338"/>
      <c r="AI1096" s="339"/>
      <c r="AJ1096" s="339"/>
      <c r="AK1096" s="91"/>
      <c r="AL1096" s="92"/>
      <c r="AM1096" s="93"/>
      <c r="AN1096" s="340"/>
      <c r="AO1096" s="341"/>
      <c r="AP1096" s="336"/>
      <c r="AQ1096" s="342"/>
      <c r="AR1096" s="343"/>
      <c r="AS1096" s="342"/>
      <c r="AT1096" s="94"/>
      <c r="AU1096" s="341"/>
      <c r="AV1096" s="136"/>
      <c r="AW1096" s="339"/>
      <c r="AY1096" s="30" t="s">
        <v>3880</v>
      </c>
      <c r="AZ1096" s="31" t="e">
        <f t="shared" si="17"/>
        <v>#VALUE!</v>
      </c>
    </row>
    <row r="1097" spans="1:52" ht="12.75" customHeight="1">
      <c r="A1097">
        <v>1094</v>
      </c>
      <c r="B1097" s="29" t="s">
        <v>2</v>
      </c>
      <c r="C1097" s="134" t="s">
        <v>3766</v>
      </c>
      <c r="D1097" s="29" t="s">
        <v>3880</v>
      </c>
      <c r="E1097" s="29" t="s">
        <v>3880</v>
      </c>
      <c r="F1097" s="335"/>
      <c r="G1097" s="335"/>
      <c r="H1097" s="335"/>
      <c r="I1097" s="335"/>
      <c r="J1097" s="335"/>
      <c r="K1097" s="335"/>
      <c r="L1097" s="335"/>
      <c r="M1097" s="82" t="s">
        <v>3880</v>
      </c>
      <c r="N1097" s="57" t="s">
        <v>3880</v>
      </c>
      <c r="O1097" s="30" t="s">
        <v>3880</v>
      </c>
      <c r="P1097" s="29" t="s">
        <v>3880</v>
      </c>
      <c r="Q1097" s="29"/>
      <c r="R1097" s="134" t="s">
        <v>3766</v>
      </c>
      <c r="S1097" s="103" t="s">
        <v>3</v>
      </c>
      <c r="T1097" s="403">
        <v>6000</v>
      </c>
      <c r="U1097" s="403">
        <v>11650</v>
      </c>
      <c r="V1097" s="123" t="s">
        <v>2</v>
      </c>
      <c r="W1097" s="336"/>
      <c r="X1097" s="123"/>
      <c r="Y1097" s="337"/>
      <c r="Z1097" s="87"/>
      <c r="AA1097" s="88" t="s">
        <v>3880</v>
      </c>
      <c r="AB1097" s="88"/>
      <c r="AC1097" s="88"/>
      <c r="AD1097" s="90"/>
      <c r="AE1097" s="90"/>
      <c r="AF1097" s="136"/>
      <c r="AG1097" s="338"/>
      <c r="AH1097" s="338"/>
      <c r="AI1097" s="339"/>
      <c r="AJ1097" s="339"/>
      <c r="AK1097" s="91"/>
      <c r="AL1097" s="92"/>
      <c r="AM1097" s="93"/>
      <c r="AN1097" s="340"/>
      <c r="AO1097" s="341"/>
      <c r="AP1097" s="336"/>
      <c r="AQ1097" s="342"/>
      <c r="AR1097" s="343"/>
      <c r="AS1097" s="342"/>
      <c r="AT1097" s="94"/>
      <c r="AU1097" s="341"/>
      <c r="AV1097" s="136"/>
      <c r="AW1097" s="339"/>
      <c r="AY1097" s="30" t="s">
        <v>3880</v>
      </c>
      <c r="AZ1097" s="31" t="e">
        <f t="shared" si="17"/>
        <v>#VALUE!</v>
      </c>
    </row>
    <row r="1098" spans="1:52" ht="12.75" customHeight="1">
      <c r="A1098">
        <v>1095</v>
      </c>
      <c r="B1098" s="29" t="s">
        <v>2</v>
      </c>
      <c r="C1098" s="134" t="s">
        <v>3767</v>
      </c>
      <c r="D1098" s="29" t="s">
        <v>3880</v>
      </c>
      <c r="E1098" s="29" t="s">
        <v>3880</v>
      </c>
      <c r="F1098" s="335"/>
      <c r="G1098" s="335"/>
      <c r="H1098" s="335"/>
      <c r="I1098" s="335"/>
      <c r="J1098" s="335"/>
      <c r="K1098" s="335"/>
      <c r="L1098" s="335"/>
      <c r="M1098" s="82" t="s">
        <v>3880</v>
      </c>
      <c r="N1098" s="57" t="s">
        <v>3880</v>
      </c>
      <c r="O1098" s="30" t="s">
        <v>3880</v>
      </c>
      <c r="P1098" s="29" t="s">
        <v>3880</v>
      </c>
      <c r="Q1098" s="29"/>
      <c r="R1098" s="134" t="s">
        <v>3767</v>
      </c>
      <c r="S1098" s="103" t="s">
        <v>3</v>
      </c>
      <c r="T1098" s="403">
        <v>5000</v>
      </c>
      <c r="U1098" s="403">
        <v>11650</v>
      </c>
      <c r="V1098" s="123" t="s">
        <v>2</v>
      </c>
      <c r="W1098" s="336"/>
      <c r="X1098" s="123"/>
      <c r="Y1098" s="337"/>
      <c r="Z1098" s="87"/>
      <c r="AA1098" s="88" t="s">
        <v>3880</v>
      </c>
      <c r="AB1098" s="88"/>
      <c r="AC1098" s="88"/>
      <c r="AD1098" s="90"/>
      <c r="AE1098" s="90"/>
      <c r="AF1098" s="136"/>
      <c r="AG1098" s="338"/>
      <c r="AH1098" s="338"/>
      <c r="AI1098" s="339"/>
      <c r="AJ1098" s="339"/>
      <c r="AK1098" s="91"/>
      <c r="AL1098" s="92"/>
      <c r="AM1098" s="93"/>
      <c r="AN1098" s="340"/>
      <c r="AO1098" s="341"/>
      <c r="AP1098" s="336"/>
      <c r="AQ1098" s="342"/>
      <c r="AR1098" s="343"/>
      <c r="AS1098" s="342"/>
      <c r="AT1098" s="94"/>
      <c r="AU1098" s="341"/>
      <c r="AV1098" s="136"/>
      <c r="AW1098" s="339"/>
      <c r="AY1098" s="30" t="s">
        <v>3880</v>
      </c>
      <c r="AZ1098" s="31" t="e">
        <f t="shared" si="17"/>
        <v>#VALUE!</v>
      </c>
    </row>
    <row r="1099" spans="1:52" ht="12.75" customHeight="1">
      <c r="A1099">
        <v>1096</v>
      </c>
      <c r="B1099" s="29" t="s">
        <v>2</v>
      </c>
      <c r="C1099" s="134" t="s">
        <v>5355</v>
      </c>
      <c r="D1099" s="29" t="s">
        <v>3880</v>
      </c>
      <c r="E1099" s="29" t="s">
        <v>3880</v>
      </c>
      <c r="F1099" s="335"/>
      <c r="G1099" s="335"/>
      <c r="H1099" s="335"/>
      <c r="I1099" s="335"/>
      <c r="J1099" s="335"/>
      <c r="K1099" s="335"/>
      <c r="L1099" s="335"/>
      <c r="M1099" s="82" t="s">
        <v>3880</v>
      </c>
      <c r="N1099" s="57" t="s">
        <v>3880</v>
      </c>
      <c r="O1099" s="30" t="s">
        <v>3880</v>
      </c>
      <c r="P1099" s="29" t="s">
        <v>3880</v>
      </c>
      <c r="Q1099" s="29"/>
      <c r="R1099" s="134" t="s">
        <v>5355</v>
      </c>
      <c r="S1099" s="103" t="s">
        <v>3</v>
      </c>
      <c r="T1099" s="403">
        <v>4000</v>
      </c>
      <c r="U1099" s="403">
        <v>11650</v>
      </c>
      <c r="V1099" s="123" t="s">
        <v>2</v>
      </c>
      <c r="W1099" s="336"/>
      <c r="X1099" s="123"/>
      <c r="Y1099" s="337"/>
      <c r="Z1099" s="87"/>
      <c r="AA1099" s="88" t="s">
        <v>3880</v>
      </c>
      <c r="AB1099" s="88"/>
      <c r="AC1099" s="88"/>
      <c r="AD1099" s="90"/>
      <c r="AE1099" s="90"/>
      <c r="AF1099" s="136"/>
      <c r="AG1099" s="338"/>
      <c r="AH1099" s="338"/>
      <c r="AI1099" s="339"/>
      <c r="AJ1099" s="339"/>
      <c r="AK1099" s="91"/>
      <c r="AL1099" s="92"/>
      <c r="AM1099" s="93"/>
      <c r="AN1099" s="340"/>
      <c r="AO1099" s="341"/>
      <c r="AP1099" s="336"/>
      <c r="AQ1099" s="342"/>
      <c r="AR1099" s="343"/>
      <c r="AS1099" s="342"/>
      <c r="AT1099" s="94"/>
      <c r="AU1099" s="341"/>
      <c r="AV1099" s="136"/>
      <c r="AW1099" s="339"/>
      <c r="AY1099" s="30" t="s">
        <v>3880</v>
      </c>
      <c r="AZ1099" s="31" t="e">
        <f t="shared" si="17"/>
        <v>#VALUE!</v>
      </c>
    </row>
    <row r="1100" spans="1:52" ht="12.75" customHeight="1">
      <c r="A1100">
        <v>1097</v>
      </c>
      <c r="B1100" s="29" t="s">
        <v>2</v>
      </c>
      <c r="C1100" s="134" t="s">
        <v>5356</v>
      </c>
      <c r="D1100" s="29" t="s">
        <v>3880</v>
      </c>
      <c r="E1100" s="29" t="s">
        <v>3880</v>
      </c>
      <c r="F1100" s="335"/>
      <c r="G1100" s="335"/>
      <c r="H1100" s="335"/>
      <c r="I1100" s="335"/>
      <c r="J1100" s="335"/>
      <c r="K1100" s="335"/>
      <c r="L1100" s="335"/>
      <c r="M1100" s="82" t="s">
        <v>3880</v>
      </c>
      <c r="N1100" s="57" t="s">
        <v>3880</v>
      </c>
      <c r="O1100" s="30" t="s">
        <v>3880</v>
      </c>
      <c r="P1100" s="29" t="s">
        <v>3880</v>
      </c>
      <c r="Q1100" s="29"/>
      <c r="R1100" s="134" t="s">
        <v>5356</v>
      </c>
      <c r="S1100" s="103" t="s">
        <v>3</v>
      </c>
      <c r="T1100" s="403">
        <v>3000</v>
      </c>
      <c r="U1100" s="403">
        <v>11650</v>
      </c>
      <c r="V1100" s="123" t="s">
        <v>2</v>
      </c>
      <c r="W1100" s="336"/>
      <c r="X1100" s="123"/>
      <c r="Y1100" s="337"/>
      <c r="Z1100" s="87"/>
      <c r="AA1100" s="88" t="s">
        <v>3880</v>
      </c>
      <c r="AB1100" s="88"/>
      <c r="AC1100" s="88"/>
      <c r="AD1100" s="90"/>
      <c r="AE1100" s="90"/>
      <c r="AF1100" s="136"/>
      <c r="AG1100" s="338"/>
      <c r="AH1100" s="338"/>
      <c r="AI1100" s="339"/>
      <c r="AJ1100" s="339"/>
      <c r="AK1100" s="91"/>
      <c r="AL1100" s="92"/>
      <c r="AM1100" s="93"/>
      <c r="AN1100" s="340"/>
      <c r="AO1100" s="341"/>
      <c r="AP1100" s="336"/>
      <c r="AQ1100" s="342"/>
      <c r="AR1100" s="343"/>
      <c r="AS1100" s="342"/>
      <c r="AT1100" s="94"/>
      <c r="AU1100" s="341"/>
      <c r="AV1100" s="136"/>
      <c r="AW1100" s="339"/>
      <c r="AY1100" s="30" t="s">
        <v>3880</v>
      </c>
      <c r="AZ1100" s="31" t="e">
        <f t="shared" si="17"/>
        <v>#VALUE!</v>
      </c>
    </row>
    <row r="1101" spans="1:52" ht="12.75" customHeight="1">
      <c r="A1101">
        <v>1098</v>
      </c>
      <c r="B1101" s="29" t="s">
        <v>2</v>
      </c>
      <c r="C1101" s="134" t="s">
        <v>5357</v>
      </c>
      <c r="D1101" s="29" t="s">
        <v>3880</v>
      </c>
      <c r="E1101" s="29" t="s">
        <v>3880</v>
      </c>
      <c r="F1101" s="335"/>
      <c r="G1101" s="335"/>
      <c r="H1101" s="344"/>
      <c r="I1101" s="344"/>
      <c r="J1101" s="344"/>
      <c r="K1101" s="344"/>
      <c r="L1101" s="335"/>
      <c r="M1101" s="82" t="s">
        <v>3880</v>
      </c>
      <c r="N1101" s="57" t="s">
        <v>3880</v>
      </c>
      <c r="O1101" s="30" t="s">
        <v>3880</v>
      </c>
      <c r="P1101" s="29" t="s">
        <v>3880</v>
      </c>
      <c r="Q1101" s="29"/>
      <c r="R1101" s="134" t="s">
        <v>5357</v>
      </c>
      <c r="S1101" s="103" t="s">
        <v>3</v>
      </c>
      <c r="T1101" s="403">
        <v>2000</v>
      </c>
      <c r="U1101" s="403">
        <v>11650</v>
      </c>
      <c r="V1101" s="123" t="s">
        <v>2</v>
      </c>
      <c r="W1101" s="336"/>
      <c r="X1101" s="123"/>
      <c r="Y1101" s="337"/>
      <c r="Z1101" s="87"/>
      <c r="AA1101" s="88" t="s">
        <v>3880</v>
      </c>
      <c r="AB1101" s="88"/>
      <c r="AC1101" s="88"/>
      <c r="AD1101" s="90"/>
      <c r="AE1101" s="90"/>
      <c r="AF1101" s="136"/>
      <c r="AG1101" s="338"/>
      <c r="AH1101" s="338"/>
      <c r="AI1101" s="339"/>
      <c r="AJ1101" s="339"/>
      <c r="AK1101" s="91"/>
      <c r="AL1101" s="92"/>
      <c r="AM1101" s="93"/>
      <c r="AN1101" s="340"/>
      <c r="AO1101" s="341"/>
      <c r="AP1101" s="336"/>
      <c r="AQ1101" s="342"/>
      <c r="AR1101" s="343"/>
      <c r="AS1101" s="342"/>
      <c r="AT1101" s="94"/>
      <c r="AU1101" s="341"/>
      <c r="AV1101" s="136"/>
      <c r="AW1101" s="339"/>
      <c r="AY1101" s="30" t="s">
        <v>3880</v>
      </c>
      <c r="AZ1101" s="31" t="e">
        <f t="shared" si="17"/>
        <v>#VALUE!</v>
      </c>
    </row>
    <row r="1102" spans="1:52" ht="12.75" customHeight="1">
      <c r="A1102">
        <v>1099</v>
      </c>
      <c r="B1102" s="29" t="s">
        <v>2</v>
      </c>
      <c r="C1102" s="134" t="s">
        <v>5358</v>
      </c>
      <c r="D1102" s="29" t="s">
        <v>3880</v>
      </c>
      <c r="E1102" s="29" t="s">
        <v>3880</v>
      </c>
      <c r="F1102" s="335"/>
      <c r="G1102" s="335"/>
      <c r="H1102" s="344"/>
      <c r="I1102" s="344"/>
      <c r="J1102" s="344"/>
      <c r="K1102" s="344"/>
      <c r="L1102" s="335"/>
      <c r="M1102" s="82" t="s">
        <v>3880</v>
      </c>
      <c r="N1102" s="57" t="s">
        <v>3880</v>
      </c>
      <c r="O1102" s="30" t="s">
        <v>3880</v>
      </c>
      <c r="P1102" s="29" t="s">
        <v>3880</v>
      </c>
      <c r="Q1102" s="29"/>
      <c r="R1102" s="134" t="s">
        <v>5358</v>
      </c>
      <c r="S1102" s="103" t="s">
        <v>3</v>
      </c>
      <c r="T1102" s="403">
        <v>1000</v>
      </c>
      <c r="U1102" s="403">
        <v>11650</v>
      </c>
      <c r="V1102" s="123" t="s">
        <v>2</v>
      </c>
      <c r="W1102" s="336"/>
      <c r="X1102" s="123"/>
      <c r="Y1102" s="337"/>
      <c r="Z1102" s="87"/>
      <c r="AA1102" s="88" t="s">
        <v>3880</v>
      </c>
      <c r="AB1102" s="88"/>
      <c r="AC1102" s="88"/>
      <c r="AD1102" s="90"/>
      <c r="AE1102" s="90"/>
      <c r="AF1102" s="136"/>
      <c r="AG1102" s="338"/>
      <c r="AH1102" s="338"/>
      <c r="AI1102" s="339"/>
      <c r="AJ1102" s="339"/>
      <c r="AK1102" s="91"/>
      <c r="AL1102" s="92"/>
      <c r="AM1102" s="93"/>
      <c r="AN1102" s="340"/>
      <c r="AO1102" s="341"/>
      <c r="AP1102" s="336"/>
      <c r="AQ1102" s="342"/>
      <c r="AR1102" s="343"/>
      <c r="AS1102" s="342"/>
      <c r="AT1102" s="94"/>
      <c r="AU1102" s="341"/>
      <c r="AV1102" s="136"/>
      <c r="AW1102" s="339"/>
      <c r="AY1102" s="30" t="s">
        <v>3880</v>
      </c>
      <c r="AZ1102" s="31" t="e">
        <f t="shared" si="17"/>
        <v>#VALUE!</v>
      </c>
    </row>
    <row r="1103" spans="1:52" ht="12.75" customHeight="1">
      <c r="A1103">
        <v>1100</v>
      </c>
      <c r="B1103" s="29" t="s">
        <v>2</v>
      </c>
      <c r="C1103" s="134" t="s">
        <v>5359</v>
      </c>
      <c r="D1103" s="29" t="s">
        <v>3880</v>
      </c>
      <c r="E1103" s="29" t="s">
        <v>3880</v>
      </c>
      <c r="F1103" s="335"/>
      <c r="G1103" s="335"/>
      <c r="H1103" s="344"/>
      <c r="I1103" s="344"/>
      <c r="J1103" s="344"/>
      <c r="K1103" s="344"/>
      <c r="L1103" s="335"/>
      <c r="M1103" s="82" t="s">
        <v>3880</v>
      </c>
      <c r="N1103" s="57" t="s">
        <v>3880</v>
      </c>
      <c r="O1103" s="30" t="s">
        <v>3880</v>
      </c>
      <c r="P1103" s="29" t="s">
        <v>3880</v>
      </c>
      <c r="Q1103" s="29"/>
      <c r="R1103" s="134" t="s">
        <v>5359</v>
      </c>
      <c r="S1103" s="103" t="s">
        <v>3</v>
      </c>
      <c r="T1103" s="403">
        <v>0</v>
      </c>
      <c r="U1103" s="403">
        <v>11650</v>
      </c>
      <c r="V1103" s="123" t="s">
        <v>2</v>
      </c>
      <c r="W1103" s="336"/>
      <c r="X1103" s="123"/>
      <c r="Y1103" s="337"/>
      <c r="Z1103" s="87"/>
      <c r="AA1103" s="88" t="s">
        <v>3880</v>
      </c>
      <c r="AB1103" s="88"/>
      <c r="AC1103" s="88"/>
      <c r="AD1103" s="90"/>
      <c r="AE1103" s="90"/>
      <c r="AF1103" s="136"/>
      <c r="AG1103" s="338"/>
      <c r="AH1103" s="338"/>
      <c r="AI1103" s="339"/>
      <c r="AJ1103" s="339"/>
      <c r="AK1103" s="91"/>
      <c r="AL1103" s="92"/>
      <c r="AM1103" s="93"/>
      <c r="AN1103" s="340"/>
      <c r="AO1103" s="341"/>
      <c r="AP1103" s="336"/>
      <c r="AQ1103" s="342"/>
      <c r="AR1103" s="343"/>
      <c r="AS1103" s="342"/>
      <c r="AT1103" s="94"/>
      <c r="AU1103" s="341"/>
      <c r="AV1103" s="136"/>
      <c r="AW1103" s="339"/>
      <c r="AY1103" s="30" t="s">
        <v>3880</v>
      </c>
      <c r="AZ1103" s="31" t="e">
        <f t="shared" si="17"/>
        <v>#VALUE!</v>
      </c>
    </row>
    <row r="1104" spans="1:52" ht="12.75" customHeight="1">
      <c r="A1104">
        <v>1101</v>
      </c>
      <c r="B1104" s="29" t="s">
        <v>2</v>
      </c>
      <c r="C1104" s="134" t="s">
        <v>5360</v>
      </c>
      <c r="D1104" s="29" t="s">
        <v>3880</v>
      </c>
      <c r="E1104" s="29" t="s">
        <v>3880</v>
      </c>
      <c r="F1104" s="335"/>
      <c r="G1104" s="335"/>
      <c r="H1104" s="344"/>
      <c r="I1104" s="344"/>
      <c r="J1104" s="344"/>
      <c r="K1104" s="344"/>
      <c r="L1104" s="335"/>
      <c r="M1104" s="82" t="s">
        <v>3880</v>
      </c>
      <c r="N1104" s="57" t="s">
        <v>3880</v>
      </c>
      <c r="O1104" s="30" t="s">
        <v>3880</v>
      </c>
      <c r="P1104" s="29" t="s">
        <v>3880</v>
      </c>
      <c r="Q1104" s="29"/>
      <c r="R1104" s="134" t="s">
        <v>5360</v>
      </c>
      <c r="S1104" s="103" t="s">
        <v>3</v>
      </c>
      <c r="T1104" s="403">
        <v>-1000</v>
      </c>
      <c r="U1104" s="403">
        <v>11650</v>
      </c>
      <c r="V1104" s="123" t="s">
        <v>2</v>
      </c>
      <c r="W1104" s="336"/>
      <c r="X1104" s="123"/>
      <c r="Y1104" s="337"/>
      <c r="Z1104" s="87"/>
      <c r="AA1104" s="88" t="s">
        <v>3880</v>
      </c>
      <c r="AB1104" s="88"/>
      <c r="AC1104" s="88"/>
      <c r="AD1104" s="90"/>
      <c r="AE1104" s="90"/>
      <c r="AF1104" s="136"/>
      <c r="AG1104" s="338"/>
      <c r="AH1104" s="338"/>
      <c r="AI1104" s="339"/>
      <c r="AJ1104" s="339"/>
      <c r="AK1104" s="91"/>
      <c r="AL1104" s="92"/>
      <c r="AM1104" s="93"/>
      <c r="AN1104" s="340"/>
      <c r="AO1104" s="341"/>
      <c r="AP1104" s="336"/>
      <c r="AQ1104" s="342"/>
      <c r="AR1104" s="343"/>
      <c r="AS1104" s="342"/>
      <c r="AT1104" s="94"/>
      <c r="AU1104" s="341"/>
      <c r="AV1104" s="136"/>
      <c r="AW1104" s="339"/>
      <c r="AY1104" s="30" t="s">
        <v>3880</v>
      </c>
      <c r="AZ1104" s="31" t="e">
        <f t="shared" si="17"/>
        <v>#VALUE!</v>
      </c>
    </row>
    <row r="1105" spans="1:52" ht="12.75" customHeight="1">
      <c r="A1105">
        <v>1102</v>
      </c>
      <c r="B1105" s="29" t="s">
        <v>2</v>
      </c>
      <c r="C1105" s="134" t="s">
        <v>5361</v>
      </c>
      <c r="D1105" s="29" t="s">
        <v>3880</v>
      </c>
      <c r="E1105" s="29" t="s">
        <v>3880</v>
      </c>
      <c r="F1105" s="335"/>
      <c r="G1105" s="335"/>
      <c r="H1105" s="344"/>
      <c r="I1105" s="344"/>
      <c r="J1105" s="344"/>
      <c r="K1105" s="344"/>
      <c r="L1105" s="335"/>
      <c r="M1105" s="82" t="s">
        <v>3880</v>
      </c>
      <c r="N1105" s="57" t="s">
        <v>3880</v>
      </c>
      <c r="O1105" s="30" t="s">
        <v>3880</v>
      </c>
      <c r="P1105" s="29" t="s">
        <v>3880</v>
      </c>
      <c r="Q1105" s="29"/>
      <c r="R1105" s="134" t="s">
        <v>5361</v>
      </c>
      <c r="S1105" s="103" t="s">
        <v>3</v>
      </c>
      <c r="T1105" s="403">
        <v>-2000</v>
      </c>
      <c r="U1105" s="403">
        <v>11650</v>
      </c>
      <c r="V1105" s="123" t="s">
        <v>2</v>
      </c>
      <c r="W1105" s="336"/>
      <c r="X1105" s="123"/>
      <c r="Y1105" s="337"/>
      <c r="Z1105" s="87"/>
      <c r="AA1105" s="88" t="s">
        <v>3880</v>
      </c>
      <c r="AB1105" s="88"/>
      <c r="AC1105" s="88"/>
      <c r="AD1105" s="90"/>
      <c r="AE1105" s="90"/>
      <c r="AF1105" s="136"/>
      <c r="AG1105" s="338"/>
      <c r="AH1105" s="338"/>
      <c r="AI1105" s="339"/>
      <c r="AJ1105" s="339"/>
      <c r="AK1105" s="91"/>
      <c r="AL1105" s="92"/>
      <c r="AM1105" s="93"/>
      <c r="AN1105" s="340"/>
      <c r="AO1105" s="341"/>
      <c r="AP1105" s="336"/>
      <c r="AQ1105" s="342"/>
      <c r="AR1105" s="343"/>
      <c r="AS1105" s="342"/>
      <c r="AT1105" s="94"/>
      <c r="AU1105" s="341"/>
      <c r="AV1105" s="136"/>
      <c r="AW1105" s="339"/>
      <c r="AY1105" s="30" t="s">
        <v>3880</v>
      </c>
      <c r="AZ1105" s="31" t="e">
        <f t="shared" si="17"/>
        <v>#VALUE!</v>
      </c>
    </row>
    <row r="1106" spans="1:52" ht="12.75" customHeight="1">
      <c r="A1106">
        <v>1103</v>
      </c>
      <c r="B1106" s="29" t="s">
        <v>2</v>
      </c>
      <c r="C1106" s="134" t="s">
        <v>5362</v>
      </c>
      <c r="D1106" s="29" t="s">
        <v>3880</v>
      </c>
      <c r="E1106" s="29" t="s">
        <v>3880</v>
      </c>
      <c r="F1106" s="335"/>
      <c r="G1106" s="335"/>
      <c r="H1106" s="344"/>
      <c r="I1106" s="344"/>
      <c r="J1106" s="344"/>
      <c r="K1106" s="344"/>
      <c r="L1106" s="335"/>
      <c r="M1106" s="82" t="s">
        <v>3880</v>
      </c>
      <c r="N1106" s="57" t="s">
        <v>3880</v>
      </c>
      <c r="O1106" s="30" t="s">
        <v>3880</v>
      </c>
      <c r="P1106" s="29" t="s">
        <v>3880</v>
      </c>
      <c r="Q1106" s="29"/>
      <c r="R1106" s="134" t="s">
        <v>5362</v>
      </c>
      <c r="S1106" s="103" t="s">
        <v>3</v>
      </c>
      <c r="T1106" s="403">
        <v>-3000</v>
      </c>
      <c r="U1106" s="403">
        <v>11650</v>
      </c>
      <c r="V1106" s="123" t="s">
        <v>2</v>
      </c>
      <c r="W1106" s="336"/>
      <c r="X1106" s="123"/>
      <c r="Y1106" s="337"/>
      <c r="Z1106" s="87"/>
      <c r="AA1106" s="88" t="s">
        <v>3880</v>
      </c>
      <c r="AB1106" s="88"/>
      <c r="AC1106" s="88"/>
      <c r="AD1106" s="90"/>
      <c r="AE1106" s="90"/>
      <c r="AF1106" s="136"/>
      <c r="AG1106" s="338"/>
      <c r="AH1106" s="338"/>
      <c r="AI1106" s="339"/>
      <c r="AJ1106" s="339"/>
      <c r="AK1106" s="91"/>
      <c r="AL1106" s="92"/>
      <c r="AM1106" s="93"/>
      <c r="AN1106" s="340"/>
      <c r="AO1106" s="341"/>
      <c r="AP1106" s="336"/>
      <c r="AQ1106" s="342"/>
      <c r="AR1106" s="343"/>
      <c r="AS1106" s="342"/>
      <c r="AT1106" s="94"/>
      <c r="AU1106" s="341"/>
      <c r="AV1106" s="136"/>
      <c r="AW1106" s="339"/>
      <c r="AY1106" s="30" t="s">
        <v>3880</v>
      </c>
      <c r="AZ1106" s="31" t="e">
        <f t="shared" si="17"/>
        <v>#VALUE!</v>
      </c>
    </row>
    <row r="1107" spans="1:52" ht="12.75" customHeight="1">
      <c r="A1107">
        <v>1104</v>
      </c>
      <c r="B1107" s="29" t="s">
        <v>2</v>
      </c>
      <c r="C1107" s="134" t="s">
        <v>5363</v>
      </c>
      <c r="D1107" s="29" t="s">
        <v>3880</v>
      </c>
      <c r="E1107" s="29" t="s">
        <v>3880</v>
      </c>
      <c r="F1107" s="335"/>
      <c r="G1107" s="335"/>
      <c r="H1107" s="344"/>
      <c r="I1107" s="344"/>
      <c r="J1107" s="344"/>
      <c r="K1107" s="344"/>
      <c r="L1107" s="335"/>
      <c r="M1107" s="82" t="s">
        <v>3880</v>
      </c>
      <c r="N1107" s="57" t="s">
        <v>3880</v>
      </c>
      <c r="O1107" s="30" t="s">
        <v>3880</v>
      </c>
      <c r="P1107" s="29" t="s">
        <v>3880</v>
      </c>
      <c r="Q1107" s="29"/>
      <c r="R1107" s="134" t="s">
        <v>5363</v>
      </c>
      <c r="S1107" s="103" t="s">
        <v>3</v>
      </c>
      <c r="T1107" s="403">
        <v>-4000</v>
      </c>
      <c r="U1107" s="403">
        <v>11650</v>
      </c>
      <c r="V1107" s="123" t="s">
        <v>2</v>
      </c>
      <c r="W1107" s="336"/>
      <c r="X1107" s="123"/>
      <c r="Y1107" s="337"/>
      <c r="Z1107" s="87"/>
      <c r="AA1107" s="88" t="s">
        <v>3880</v>
      </c>
      <c r="AB1107" s="88"/>
      <c r="AC1107" s="88"/>
      <c r="AD1107" s="90"/>
      <c r="AE1107" s="90"/>
      <c r="AF1107" s="136"/>
      <c r="AG1107" s="338"/>
      <c r="AH1107" s="338"/>
      <c r="AI1107" s="339"/>
      <c r="AJ1107" s="339"/>
      <c r="AK1107" s="91"/>
      <c r="AL1107" s="92"/>
      <c r="AM1107" s="93"/>
      <c r="AN1107" s="340"/>
      <c r="AO1107" s="341"/>
      <c r="AP1107" s="336"/>
      <c r="AQ1107" s="342"/>
      <c r="AR1107" s="343"/>
      <c r="AS1107" s="342"/>
      <c r="AT1107" s="94"/>
      <c r="AU1107" s="341"/>
      <c r="AV1107" s="136"/>
      <c r="AW1107" s="339"/>
      <c r="AY1107" s="30" t="s">
        <v>3880</v>
      </c>
      <c r="AZ1107" s="31" t="e">
        <f t="shared" si="17"/>
        <v>#VALUE!</v>
      </c>
    </row>
    <row r="1108" spans="1:52" ht="12.75" customHeight="1">
      <c r="A1108">
        <v>1105</v>
      </c>
      <c r="B1108" s="29" t="s">
        <v>2</v>
      </c>
      <c r="C1108" s="134" t="s">
        <v>5364</v>
      </c>
      <c r="D1108" s="29" t="s">
        <v>3880</v>
      </c>
      <c r="E1108" s="29" t="s">
        <v>3880</v>
      </c>
      <c r="F1108" s="335"/>
      <c r="G1108" s="335"/>
      <c r="H1108" s="344"/>
      <c r="I1108" s="344"/>
      <c r="J1108" s="344"/>
      <c r="K1108" s="344"/>
      <c r="L1108" s="335"/>
      <c r="M1108" s="82" t="s">
        <v>3880</v>
      </c>
      <c r="N1108" s="57" t="s">
        <v>3880</v>
      </c>
      <c r="O1108" s="30" t="s">
        <v>3880</v>
      </c>
      <c r="P1108" s="29" t="s">
        <v>3880</v>
      </c>
      <c r="Q1108" s="29"/>
      <c r="R1108" s="134" t="s">
        <v>5364</v>
      </c>
      <c r="S1108" s="103" t="s">
        <v>3</v>
      </c>
      <c r="T1108" s="403">
        <v>-5000</v>
      </c>
      <c r="U1108" s="403">
        <v>11650</v>
      </c>
      <c r="V1108" s="123" t="s">
        <v>2</v>
      </c>
      <c r="W1108" s="336"/>
      <c r="X1108" s="123"/>
      <c r="Y1108" s="337"/>
      <c r="Z1108" s="87"/>
      <c r="AA1108" s="88" t="s">
        <v>3880</v>
      </c>
      <c r="AB1108" s="88"/>
      <c r="AC1108" s="88"/>
      <c r="AD1108" s="90"/>
      <c r="AE1108" s="90"/>
      <c r="AF1108" s="136"/>
      <c r="AG1108" s="338"/>
      <c r="AH1108" s="338"/>
      <c r="AI1108" s="339"/>
      <c r="AJ1108" s="339"/>
      <c r="AK1108" s="91"/>
      <c r="AL1108" s="92"/>
      <c r="AM1108" s="93"/>
      <c r="AN1108" s="340"/>
      <c r="AO1108" s="341"/>
      <c r="AP1108" s="336"/>
      <c r="AQ1108" s="342"/>
      <c r="AR1108" s="343"/>
      <c r="AS1108" s="342"/>
      <c r="AT1108" s="94"/>
      <c r="AU1108" s="341"/>
      <c r="AV1108" s="136"/>
      <c r="AW1108" s="339"/>
      <c r="AY1108" s="30" t="s">
        <v>3880</v>
      </c>
      <c r="AZ1108" s="31" t="e">
        <f t="shared" si="17"/>
        <v>#VALUE!</v>
      </c>
    </row>
    <row r="1109" spans="1:52" ht="12.75" customHeight="1">
      <c r="A1109">
        <v>1106</v>
      </c>
      <c r="B1109" s="29" t="s">
        <v>2</v>
      </c>
      <c r="C1109" s="134" t="s">
        <v>5365</v>
      </c>
      <c r="D1109" s="29" t="s">
        <v>3880</v>
      </c>
      <c r="E1109" s="29" t="s">
        <v>3880</v>
      </c>
      <c r="F1109" s="335"/>
      <c r="G1109" s="335"/>
      <c r="H1109" s="344"/>
      <c r="I1109" s="344"/>
      <c r="J1109" s="344"/>
      <c r="K1109" s="344"/>
      <c r="L1109" s="335"/>
      <c r="M1109" s="82" t="s">
        <v>3880</v>
      </c>
      <c r="N1109" s="57" t="s">
        <v>3880</v>
      </c>
      <c r="O1109" s="30" t="s">
        <v>3880</v>
      </c>
      <c r="P1109" s="29" t="s">
        <v>3880</v>
      </c>
      <c r="Q1109" s="29"/>
      <c r="R1109" s="134" t="s">
        <v>5365</v>
      </c>
      <c r="S1109" s="103" t="s">
        <v>3</v>
      </c>
      <c r="T1109" s="403">
        <v>-6000</v>
      </c>
      <c r="U1109" s="403">
        <v>11650</v>
      </c>
      <c r="V1109" s="123" t="s">
        <v>2</v>
      </c>
      <c r="W1109" s="336"/>
      <c r="X1109" s="123"/>
      <c r="Y1109" s="337"/>
      <c r="Z1109" s="87"/>
      <c r="AA1109" s="88" t="s">
        <v>3880</v>
      </c>
      <c r="AB1109" s="88"/>
      <c r="AC1109" s="88"/>
      <c r="AD1109" s="90"/>
      <c r="AE1109" s="90"/>
      <c r="AF1109" s="136"/>
      <c r="AG1109" s="338"/>
      <c r="AH1109" s="338"/>
      <c r="AI1109" s="339"/>
      <c r="AJ1109" s="339"/>
      <c r="AK1109" s="91"/>
      <c r="AL1109" s="92"/>
      <c r="AM1109" s="93"/>
      <c r="AN1109" s="340"/>
      <c r="AO1109" s="341"/>
      <c r="AP1109" s="336"/>
      <c r="AQ1109" s="342"/>
      <c r="AR1109" s="343"/>
      <c r="AS1109" s="342"/>
      <c r="AT1109" s="94"/>
      <c r="AU1109" s="341"/>
      <c r="AV1109" s="136"/>
      <c r="AW1109" s="339"/>
      <c r="AY1109" s="30" t="s">
        <v>3880</v>
      </c>
      <c r="AZ1109" s="31" t="e">
        <f t="shared" si="17"/>
        <v>#VALUE!</v>
      </c>
    </row>
    <row r="1110" spans="1:52" ht="12.75" customHeight="1">
      <c r="A1110">
        <v>1107</v>
      </c>
      <c r="B1110" s="29" t="s">
        <v>2</v>
      </c>
      <c r="C1110" s="134" t="s">
        <v>5366</v>
      </c>
      <c r="D1110" s="29" t="s">
        <v>3880</v>
      </c>
      <c r="E1110" s="29" t="s">
        <v>3880</v>
      </c>
      <c r="F1110" s="335"/>
      <c r="G1110" s="335"/>
      <c r="H1110" s="344"/>
      <c r="I1110" s="344"/>
      <c r="J1110" s="344"/>
      <c r="K1110" s="344"/>
      <c r="L1110" s="335"/>
      <c r="M1110" s="82" t="s">
        <v>3880</v>
      </c>
      <c r="N1110" s="57" t="s">
        <v>3880</v>
      </c>
      <c r="O1110" s="30" t="s">
        <v>3880</v>
      </c>
      <c r="P1110" s="29" t="s">
        <v>3880</v>
      </c>
      <c r="Q1110" s="29"/>
      <c r="R1110" s="134" t="s">
        <v>5366</v>
      </c>
      <c r="S1110" s="103" t="s">
        <v>3</v>
      </c>
      <c r="T1110" s="403">
        <v>-7000</v>
      </c>
      <c r="U1110" s="403">
        <v>11650</v>
      </c>
      <c r="V1110" s="123" t="s">
        <v>2</v>
      </c>
      <c r="W1110" s="336"/>
      <c r="X1110" s="123"/>
      <c r="Y1110" s="337"/>
      <c r="Z1110" s="87"/>
      <c r="AA1110" s="88" t="s">
        <v>3880</v>
      </c>
      <c r="AB1110" s="88"/>
      <c r="AC1110" s="88"/>
      <c r="AD1110" s="90"/>
      <c r="AE1110" s="90"/>
      <c r="AF1110" s="136"/>
      <c r="AG1110" s="338"/>
      <c r="AH1110" s="338"/>
      <c r="AI1110" s="339"/>
      <c r="AJ1110" s="339"/>
      <c r="AK1110" s="91"/>
      <c r="AL1110" s="92"/>
      <c r="AM1110" s="93"/>
      <c r="AN1110" s="340"/>
      <c r="AO1110" s="341"/>
      <c r="AP1110" s="336"/>
      <c r="AQ1110" s="342"/>
      <c r="AR1110" s="343"/>
      <c r="AS1110" s="342"/>
      <c r="AT1110" s="94"/>
      <c r="AU1110" s="341"/>
      <c r="AV1110" s="136"/>
      <c r="AW1110" s="339"/>
      <c r="AY1110" s="30" t="s">
        <v>3880</v>
      </c>
      <c r="AZ1110" s="31" t="e">
        <f t="shared" si="17"/>
        <v>#VALUE!</v>
      </c>
    </row>
    <row r="1111" spans="1:52" ht="12.75" customHeight="1">
      <c r="A1111">
        <v>1108</v>
      </c>
      <c r="B1111" s="29" t="s">
        <v>2</v>
      </c>
      <c r="C1111" s="134" t="s">
        <v>5367</v>
      </c>
      <c r="D1111" s="29" t="s">
        <v>3880</v>
      </c>
      <c r="E1111" s="29" t="s">
        <v>3880</v>
      </c>
      <c r="F1111" s="335"/>
      <c r="G1111" s="335"/>
      <c r="H1111" s="344"/>
      <c r="I1111" s="344"/>
      <c r="J1111" s="344"/>
      <c r="K1111" s="344"/>
      <c r="L1111" s="335"/>
      <c r="M1111" s="82" t="s">
        <v>3880</v>
      </c>
      <c r="N1111" s="57" t="s">
        <v>3880</v>
      </c>
      <c r="O1111" s="30" t="s">
        <v>3880</v>
      </c>
      <c r="P1111" s="29" t="s">
        <v>3880</v>
      </c>
      <c r="Q1111" s="29"/>
      <c r="R1111" s="134" t="s">
        <v>5367</v>
      </c>
      <c r="S1111" s="103" t="s">
        <v>3</v>
      </c>
      <c r="T1111" s="403">
        <v>-8000</v>
      </c>
      <c r="U1111" s="403">
        <v>11650</v>
      </c>
      <c r="V1111" s="123" t="s">
        <v>2</v>
      </c>
      <c r="W1111" s="336"/>
      <c r="X1111" s="123"/>
      <c r="Y1111" s="337"/>
      <c r="Z1111" s="87"/>
      <c r="AA1111" s="88" t="s">
        <v>3880</v>
      </c>
      <c r="AB1111" s="88"/>
      <c r="AC1111" s="88"/>
      <c r="AD1111" s="90"/>
      <c r="AE1111" s="90"/>
      <c r="AF1111" s="136"/>
      <c r="AG1111" s="338"/>
      <c r="AH1111" s="338"/>
      <c r="AI1111" s="339"/>
      <c r="AJ1111" s="339"/>
      <c r="AK1111" s="91"/>
      <c r="AL1111" s="92"/>
      <c r="AM1111" s="93"/>
      <c r="AN1111" s="340"/>
      <c r="AO1111" s="341"/>
      <c r="AP1111" s="336"/>
      <c r="AQ1111" s="342"/>
      <c r="AR1111" s="343"/>
      <c r="AS1111" s="342"/>
      <c r="AT1111" s="94"/>
      <c r="AU1111" s="341"/>
      <c r="AV1111" s="136"/>
      <c r="AW1111" s="339"/>
      <c r="AY1111" s="30" t="s">
        <v>3880</v>
      </c>
      <c r="AZ1111" s="31" t="e">
        <f t="shared" si="17"/>
        <v>#VALUE!</v>
      </c>
    </row>
    <row r="1112" spans="1:52" ht="12.75" customHeight="1">
      <c r="A1112">
        <v>1109</v>
      </c>
      <c r="B1112" s="29" t="s">
        <v>2</v>
      </c>
      <c r="C1112" s="134" t="s">
        <v>5368</v>
      </c>
      <c r="D1112" s="29" t="s">
        <v>3880</v>
      </c>
      <c r="E1112" s="29" t="s">
        <v>3880</v>
      </c>
      <c r="F1112" s="335"/>
      <c r="G1112" s="335"/>
      <c r="H1112" s="344"/>
      <c r="I1112" s="344"/>
      <c r="J1112" s="344"/>
      <c r="K1112" s="344"/>
      <c r="L1112" s="335"/>
      <c r="M1112" s="82" t="s">
        <v>3880</v>
      </c>
      <c r="N1112" s="57" t="s">
        <v>3880</v>
      </c>
      <c r="O1112" s="30" t="s">
        <v>3880</v>
      </c>
      <c r="P1112" s="29" t="s">
        <v>3880</v>
      </c>
      <c r="Q1112" s="29"/>
      <c r="R1112" s="134" t="s">
        <v>5368</v>
      </c>
      <c r="S1112" s="103" t="s">
        <v>3</v>
      </c>
      <c r="T1112" s="403">
        <v>-9000</v>
      </c>
      <c r="U1112" s="403">
        <v>11650</v>
      </c>
      <c r="V1112" s="123" t="s">
        <v>2</v>
      </c>
      <c r="W1112" s="336"/>
      <c r="X1112" s="123"/>
      <c r="Y1112" s="337"/>
      <c r="Z1112" s="87"/>
      <c r="AA1112" s="88" t="s">
        <v>3880</v>
      </c>
      <c r="AB1112" s="88"/>
      <c r="AC1112" s="88"/>
      <c r="AD1112" s="90"/>
      <c r="AE1112" s="90"/>
      <c r="AF1112" s="136"/>
      <c r="AG1112" s="338"/>
      <c r="AH1112" s="338"/>
      <c r="AI1112" s="339"/>
      <c r="AJ1112" s="339"/>
      <c r="AK1112" s="91"/>
      <c r="AL1112" s="92"/>
      <c r="AM1112" s="93"/>
      <c r="AN1112" s="340"/>
      <c r="AO1112" s="341"/>
      <c r="AP1112" s="336"/>
      <c r="AQ1112" s="342"/>
      <c r="AR1112" s="343"/>
      <c r="AS1112" s="342"/>
      <c r="AT1112" s="94"/>
      <c r="AU1112" s="341"/>
      <c r="AV1112" s="136"/>
      <c r="AW1112" s="339"/>
      <c r="AY1112" s="30" t="s">
        <v>3880</v>
      </c>
      <c r="AZ1112" s="31" t="e">
        <f t="shared" si="17"/>
        <v>#VALUE!</v>
      </c>
    </row>
    <row r="1113" spans="1:52" ht="12.75" customHeight="1">
      <c r="A1113">
        <v>1110</v>
      </c>
      <c r="B1113" s="29" t="s">
        <v>2</v>
      </c>
      <c r="C1113" s="134" t="s">
        <v>5369</v>
      </c>
      <c r="D1113" s="29" t="s">
        <v>3880</v>
      </c>
      <c r="E1113" s="29" t="s">
        <v>3880</v>
      </c>
      <c r="F1113" s="335"/>
      <c r="G1113" s="335"/>
      <c r="H1113" s="344"/>
      <c r="I1113" s="344"/>
      <c r="J1113" s="344"/>
      <c r="K1113" s="344"/>
      <c r="L1113" s="335"/>
      <c r="M1113" s="82" t="s">
        <v>3880</v>
      </c>
      <c r="N1113" s="57" t="s">
        <v>3880</v>
      </c>
      <c r="O1113" s="30" t="s">
        <v>3880</v>
      </c>
      <c r="P1113" s="29" t="s">
        <v>3880</v>
      </c>
      <c r="Q1113" s="29"/>
      <c r="R1113" s="134" t="s">
        <v>5369</v>
      </c>
      <c r="S1113" s="103" t="s">
        <v>3</v>
      </c>
      <c r="T1113" s="403">
        <v>-10000</v>
      </c>
      <c r="U1113" s="403">
        <v>11650</v>
      </c>
      <c r="V1113" s="123" t="s">
        <v>2</v>
      </c>
      <c r="W1113" s="336"/>
      <c r="X1113" s="123"/>
      <c r="Y1113" s="337"/>
      <c r="Z1113" s="87"/>
      <c r="AA1113" s="88" t="s">
        <v>3880</v>
      </c>
      <c r="AB1113" s="88"/>
      <c r="AC1113" s="88"/>
      <c r="AD1113" s="90"/>
      <c r="AE1113" s="90"/>
      <c r="AF1113" s="136"/>
      <c r="AG1113" s="338"/>
      <c r="AH1113" s="338"/>
      <c r="AI1113" s="339"/>
      <c r="AJ1113" s="339"/>
      <c r="AK1113" s="91"/>
      <c r="AL1113" s="92"/>
      <c r="AM1113" s="93"/>
      <c r="AN1113" s="340"/>
      <c r="AO1113" s="341"/>
      <c r="AP1113" s="336"/>
      <c r="AQ1113" s="342"/>
      <c r="AR1113" s="343"/>
      <c r="AS1113" s="342"/>
      <c r="AT1113" s="94"/>
      <c r="AU1113" s="341"/>
      <c r="AV1113" s="136"/>
      <c r="AW1113" s="339"/>
      <c r="AY1113" s="30" t="s">
        <v>3880</v>
      </c>
      <c r="AZ1113" s="31" t="e">
        <f t="shared" si="17"/>
        <v>#VALUE!</v>
      </c>
    </row>
    <row r="1114" spans="1:52" ht="12.75" customHeight="1">
      <c r="A1114">
        <v>1111</v>
      </c>
      <c r="B1114" s="29" t="s">
        <v>2</v>
      </c>
      <c r="C1114" s="134" t="s">
        <v>5370</v>
      </c>
      <c r="D1114" s="29" t="s">
        <v>3880</v>
      </c>
      <c r="E1114" s="29" t="s">
        <v>3880</v>
      </c>
      <c r="F1114" s="335"/>
      <c r="G1114" s="335"/>
      <c r="H1114" s="344"/>
      <c r="I1114" s="344"/>
      <c r="J1114" s="344"/>
      <c r="K1114" s="344"/>
      <c r="L1114" s="335"/>
      <c r="M1114" s="82" t="s">
        <v>3880</v>
      </c>
      <c r="N1114" s="57" t="s">
        <v>3880</v>
      </c>
      <c r="O1114" s="30" t="s">
        <v>3880</v>
      </c>
      <c r="P1114" s="29" t="s">
        <v>3880</v>
      </c>
      <c r="Q1114" s="29"/>
      <c r="R1114" s="134" t="s">
        <v>5370</v>
      </c>
      <c r="S1114" s="103" t="s">
        <v>3</v>
      </c>
      <c r="T1114" s="403">
        <v>-11000</v>
      </c>
      <c r="U1114" s="403">
        <v>11650</v>
      </c>
      <c r="V1114" s="123" t="s">
        <v>2</v>
      </c>
      <c r="W1114" s="336"/>
      <c r="X1114" s="123"/>
      <c r="Y1114" s="337"/>
      <c r="Z1114" s="87"/>
      <c r="AA1114" s="88" t="s">
        <v>3880</v>
      </c>
      <c r="AB1114" s="88"/>
      <c r="AC1114" s="88"/>
      <c r="AD1114" s="90"/>
      <c r="AE1114" s="90"/>
      <c r="AF1114" s="136"/>
      <c r="AG1114" s="338"/>
      <c r="AH1114" s="338"/>
      <c r="AI1114" s="339"/>
      <c r="AJ1114" s="339"/>
      <c r="AK1114" s="91"/>
      <c r="AL1114" s="92"/>
      <c r="AM1114" s="93"/>
      <c r="AN1114" s="340"/>
      <c r="AO1114" s="341"/>
      <c r="AP1114" s="336"/>
      <c r="AQ1114" s="342"/>
      <c r="AR1114" s="343"/>
      <c r="AS1114" s="342"/>
      <c r="AT1114" s="94"/>
      <c r="AU1114" s="341"/>
      <c r="AV1114" s="136"/>
      <c r="AW1114" s="339"/>
      <c r="AY1114" s="30" t="s">
        <v>3880</v>
      </c>
      <c r="AZ1114" s="31" t="e">
        <f t="shared" si="17"/>
        <v>#VALUE!</v>
      </c>
    </row>
    <row r="1115" spans="1:52" ht="12.75" customHeight="1">
      <c r="A1115">
        <v>1112</v>
      </c>
      <c r="B1115" s="29" t="s">
        <v>2</v>
      </c>
      <c r="C1115" s="134" t="s">
        <v>5371</v>
      </c>
      <c r="D1115" s="29" t="s">
        <v>3880</v>
      </c>
      <c r="E1115" s="29" t="s">
        <v>3880</v>
      </c>
      <c r="F1115" s="335"/>
      <c r="G1115" s="335"/>
      <c r="H1115" s="344"/>
      <c r="I1115" s="344"/>
      <c r="J1115" s="344"/>
      <c r="K1115" s="344"/>
      <c r="L1115" s="335"/>
      <c r="M1115" s="82" t="s">
        <v>3880</v>
      </c>
      <c r="N1115" s="57" t="s">
        <v>3880</v>
      </c>
      <c r="O1115" s="30" t="s">
        <v>3880</v>
      </c>
      <c r="P1115" s="29" t="s">
        <v>3880</v>
      </c>
      <c r="Q1115" s="29"/>
      <c r="R1115" s="134" t="s">
        <v>5371</v>
      </c>
      <c r="S1115" s="103" t="s">
        <v>3</v>
      </c>
      <c r="T1115" s="403">
        <v>-12000</v>
      </c>
      <c r="U1115" s="403">
        <v>11650</v>
      </c>
      <c r="V1115" s="123" t="s">
        <v>2</v>
      </c>
      <c r="W1115" s="336"/>
      <c r="X1115" s="123"/>
      <c r="Y1115" s="337"/>
      <c r="Z1115" s="87"/>
      <c r="AA1115" s="88" t="s">
        <v>3880</v>
      </c>
      <c r="AB1115" s="88"/>
      <c r="AC1115" s="88"/>
      <c r="AD1115" s="90"/>
      <c r="AE1115" s="90"/>
      <c r="AF1115" s="136"/>
      <c r="AG1115" s="338"/>
      <c r="AH1115" s="338"/>
      <c r="AI1115" s="339"/>
      <c r="AJ1115" s="339"/>
      <c r="AK1115" s="91"/>
      <c r="AL1115" s="92"/>
      <c r="AM1115" s="93"/>
      <c r="AN1115" s="340"/>
      <c r="AO1115" s="341"/>
      <c r="AP1115" s="336"/>
      <c r="AQ1115" s="342"/>
      <c r="AR1115" s="343"/>
      <c r="AS1115" s="342"/>
      <c r="AT1115" s="94"/>
      <c r="AU1115" s="341"/>
      <c r="AV1115" s="136"/>
      <c r="AW1115" s="339"/>
      <c r="AY1115" s="30" t="s">
        <v>3880</v>
      </c>
      <c r="AZ1115" s="31" t="e">
        <f t="shared" si="17"/>
        <v>#VALUE!</v>
      </c>
    </row>
    <row r="1116" spans="1:52" ht="12.75" customHeight="1">
      <c r="A1116">
        <v>1113</v>
      </c>
      <c r="B1116" s="29" t="s">
        <v>2</v>
      </c>
      <c r="C1116" s="134" t="s">
        <v>5372</v>
      </c>
      <c r="D1116" s="29" t="s">
        <v>3880</v>
      </c>
      <c r="E1116" s="29" t="s">
        <v>3880</v>
      </c>
      <c r="F1116" s="335"/>
      <c r="G1116" s="335"/>
      <c r="H1116" s="344"/>
      <c r="I1116" s="344"/>
      <c r="J1116" s="344"/>
      <c r="K1116" s="344"/>
      <c r="L1116" s="335"/>
      <c r="M1116" s="82" t="s">
        <v>3880</v>
      </c>
      <c r="N1116" s="57" t="s">
        <v>3880</v>
      </c>
      <c r="O1116" s="30" t="s">
        <v>3880</v>
      </c>
      <c r="P1116" s="29" t="s">
        <v>3880</v>
      </c>
      <c r="Q1116" s="29"/>
      <c r="R1116" s="134" t="s">
        <v>5372</v>
      </c>
      <c r="S1116" s="103" t="s">
        <v>3</v>
      </c>
      <c r="T1116" s="403">
        <v>13000</v>
      </c>
      <c r="U1116" s="403">
        <v>11650</v>
      </c>
      <c r="V1116" s="123" t="s">
        <v>2</v>
      </c>
      <c r="W1116" s="336"/>
      <c r="X1116" s="123"/>
      <c r="Y1116" s="337"/>
      <c r="Z1116" s="87"/>
      <c r="AA1116" s="88" t="s">
        <v>3880</v>
      </c>
      <c r="AB1116" s="88"/>
      <c r="AC1116" s="88"/>
      <c r="AD1116" s="90"/>
      <c r="AE1116" s="90"/>
      <c r="AF1116" s="136"/>
      <c r="AG1116" s="338"/>
      <c r="AH1116" s="338"/>
      <c r="AI1116" s="339"/>
      <c r="AJ1116" s="339"/>
      <c r="AK1116" s="91"/>
      <c r="AL1116" s="92"/>
      <c r="AM1116" s="93"/>
      <c r="AN1116" s="340"/>
      <c r="AO1116" s="341"/>
      <c r="AP1116" s="336"/>
      <c r="AQ1116" s="342"/>
      <c r="AR1116" s="343"/>
      <c r="AS1116" s="342"/>
      <c r="AT1116" s="94"/>
      <c r="AU1116" s="341"/>
      <c r="AV1116" s="136"/>
      <c r="AW1116" s="339"/>
      <c r="AY1116" s="30" t="s">
        <v>3880</v>
      </c>
      <c r="AZ1116" s="31" t="e">
        <f t="shared" si="17"/>
        <v>#VALUE!</v>
      </c>
    </row>
    <row r="1117" spans="1:52" ht="12.75" customHeight="1">
      <c r="A1117">
        <v>1114</v>
      </c>
      <c r="B1117" s="29" t="s">
        <v>2</v>
      </c>
      <c r="C1117" s="134" t="s">
        <v>5373</v>
      </c>
      <c r="D1117" s="29" t="s">
        <v>3880</v>
      </c>
      <c r="E1117" s="29" t="s">
        <v>3880</v>
      </c>
      <c r="F1117" s="335"/>
      <c r="G1117" s="335"/>
      <c r="H1117" s="344"/>
      <c r="I1117" s="344"/>
      <c r="J1117" s="344"/>
      <c r="K1117" s="344"/>
      <c r="L1117" s="335"/>
      <c r="M1117" s="82" t="s">
        <v>3880</v>
      </c>
      <c r="N1117" s="57" t="s">
        <v>3880</v>
      </c>
      <c r="O1117" s="30" t="s">
        <v>3880</v>
      </c>
      <c r="P1117" s="29" t="s">
        <v>3880</v>
      </c>
      <c r="Q1117" s="29"/>
      <c r="R1117" s="134" t="s">
        <v>5373</v>
      </c>
      <c r="S1117" s="103" t="s">
        <v>3</v>
      </c>
      <c r="T1117" s="403">
        <v>-1500</v>
      </c>
      <c r="U1117" s="403">
        <v>12065</v>
      </c>
      <c r="V1117" s="123" t="s">
        <v>2</v>
      </c>
      <c r="W1117" s="336"/>
      <c r="X1117" s="123"/>
      <c r="Y1117" s="337"/>
      <c r="Z1117" s="87"/>
      <c r="AA1117" s="88" t="s">
        <v>3880</v>
      </c>
      <c r="AB1117" s="88"/>
      <c r="AC1117" s="88"/>
      <c r="AD1117" s="90"/>
      <c r="AE1117" s="90"/>
      <c r="AF1117" s="136"/>
      <c r="AG1117" s="338"/>
      <c r="AH1117" s="338"/>
      <c r="AI1117" s="339"/>
      <c r="AJ1117" s="339"/>
      <c r="AK1117" s="91"/>
      <c r="AL1117" s="92"/>
      <c r="AM1117" s="93"/>
      <c r="AN1117" s="340"/>
      <c r="AO1117" s="341"/>
      <c r="AP1117" s="336"/>
      <c r="AQ1117" s="342"/>
      <c r="AR1117" s="343"/>
      <c r="AS1117" s="342"/>
      <c r="AT1117" s="94"/>
      <c r="AU1117" s="341"/>
      <c r="AV1117" s="136"/>
      <c r="AW1117" s="339"/>
      <c r="AY1117" s="30" t="s">
        <v>3880</v>
      </c>
      <c r="AZ1117" s="31" t="e">
        <f t="shared" si="17"/>
        <v>#VALUE!</v>
      </c>
    </row>
    <row r="1118" spans="1:52" ht="12.75" customHeight="1">
      <c r="A1118">
        <v>1115</v>
      </c>
      <c r="B1118" s="29" t="s">
        <v>2</v>
      </c>
      <c r="C1118" s="134" t="s">
        <v>5374</v>
      </c>
      <c r="D1118" s="29" t="s">
        <v>3880</v>
      </c>
      <c r="E1118" s="29" t="s">
        <v>3880</v>
      </c>
      <c r="F1118" s="335"/>
      <c r="G1118" s="335"/>
      <c r="H1118" s="344"/>
      <c r="I1118" s="344"/>
      <c r="J1118" s="344"/>
      <c r="K1118" s="344"/>
      <c r="L1118" s="335"/>
      <c r="M1118" s="82" t="s">
        <v>3880</v>
      </c>
      <c r="N1118" s="57" t="s">
        <v>3880</v>
      </c>
      <c r="O1118" s="30" t="s">
        <v>3880</v>
      </c>
      <c r="P1118" s="29" t="s">
        <v>3880</v>
      </c>
      <c r="Q1118" s="29"/>
      <c r="R1118" s="134" t="s">
        <v>5374</v>
      </c>
      <c r="S1118" s="103" t="s">
        <v>3</v>
      </c>
      <c r="T1118" s="403">
        <v>-5500</v>
      </c>
      <c r="U1118" s="403">
        <v>12065</v>
      </c>
      <c r="V1118" s="123" t="s">
        <v>2</v>
      </c>
      <c r="W1118" s="336"/>
      <c r="X1118" s="123"/>
      <c r="Y1118" s="337"/>
      <c r="Z1118" s="87"/>
      <c r="AA1118" s="88" t="s">
        <v>3880</v>
      </c>
      <c r="AB1118" s="88"/>
      <c r="AC1118" s="88"/>
      <c r="AD1118" s="90"/>
      <c r="AE1118" s="90"/>
      <c r="AF1118" s="136"/>
      <c r="AG1118" s="338"/>
      <c r="AH1118" s="338"/>
      <c r="AI1118" s="339"/>
      <c r="AJ1118" s="339"/>
      <c r="AK1118" s="91"/>
      <c r="AL1118" s="92"/>
      <c r="AM1118" s="93"/>
      <c r="AN1118" s="340"/>
      <c r="AO1118" s="341"/>
      <c r="AP1118" s="336"/>
      <c r="AQ1118" s="342"/>
      <c r="AR1118" s="343"/>
      <c r="AS1118" s="342"/>
      <c r="AT1118" s="94"/>
      <c r="AU1118" s="341"/>
      <c r="AV1118" s="136"/>
      <c r="AW1118" s="339"/>
      <c r="AY1118" s="30" t="s">
        <v>3880</v>
      </c>
      <c r="AZ1118" s="31" t="e">
        <f t="shared" si="17"/>
        <v>#VALUE!</v>
      </c>
    </row>
    <row r="1119" spans="1:52" ht="12.75" customHeight="1">
      <c r="A1119">
        <v>1116</v>
      </c>
      <c r="B1119" s="29" t="s">
        <v>2</v>
      </c>
      <c r="C1119" s="134" t="s">
        <v>5375</v>
      </c>
      <c r="D1119" s="29" t="s">
        <v>3880</v>
      </c>
      <c r="E1119" s="29" t="s">
        <v>3880</v>
      </c>
      <c r="F1119" s="335"/>
      <c r="G1119" s="335"/>
      <c r="H1119" s="344"/>
      <c r="I1119" s="344"/>
      <c r="J1119" s="344"/>
      <c r="K1119" s="344"/>
      <c r="L1119" s="335"/>
      <c r="M1119" s="82" t="s">
        <v>3880</v>
      </c>
      <c r="N1119" s="57" t="s">
        <v>3880</v>
      </c>
      <c r="O1119" s="30" t="s">
        <v>3880</v>
      </c>
      <c r="P1119" s="29" t="s">
        <v>3880</v>
      </c>
      <c r="Q1119" s="29"/>
      <c r="R1119" s="134" t="s">
        <v>5375</v>
      </c>
      <c r="S1119" s="103" t="s">
        <v>3</v>
      </c>
      <c r="T1119" s="403">
        <v>10000</v>
      </c>
      <c r="U1119" s="403">
        <v>12480</v>
      </c>
      <c r="V1119" s="123" t="s">
        <v>2</v>
      </c>
      <c r="W1119" s="336"/>
      <c r="X1119" s="123"/>
      <c r="Y1119" s="337"/>
      <c r="Z1119" s="87"/>
      <c r="AA1119" s="88" t="s">
        <v>3880</v>
      </c>
      <c r="AB1119" s="88"/>
      <c r="AC1119" s="88"/>
      <c r="AD1119" s="90"/>
      <c r="AE1119" s="90"/>
      <c r="AF1119" s="136"/>
      <c r="AG1119" s="338"/>
      <c r="AH1119" s="338"/>
      <c r="AI1119" s="339"/>
      <c r="AJ1119" s="339"/>
      <c r="AK1119" s="91"/>
      <c r="AL1119" s="92"/>
      <c r="AM1119" s="93"/>
      <c r="AN1119" s="340"/>
      <c r="AO1119" s="341"/>
      <c r="AP1119" s="336"/>
      <c r="AQ1119" s="342"/>
      <c r="AR1119" s="343"/>
      <c r="AS1119" s="342"/>
      <c r="AT1119" s="94"/>
      <c r="AU1119" s="341"/>
      <c r="AV1119" s="136"/>
      <c r="AW1119" s="339"/>
      <c r="AY1119" s="30" t="s">
        <v>3880</v>
      </c>
      <c r="AZ1119" s="31" t="e">
        <f t="shared" si="17"/>
        <v>#VALUE!</v>
      </c>
    </row>
    <row r="1120" spans="1:52" ht="12.75" customHeight="1">
      <c r="A1120">
        <v>1117</v>
      </c>
      <c r="B1120" s="29" t="s">
        <v>2</v>
      </c>
      <c r="C1120" s="134" t="s">
        <v>3608</v>
      </c>
      <c r="D1120" s="29" t="s">
        <v>3880</v>
      </c>
      <c r="E1120" s="29" t="s">
        <v>3880</v>
      </c>
      <c r="F1120" s="335"/>
      <c r="G1120" s="335"/>
      <c r="H1120" s="344"/>
      <c r="I1120" s="344"/>
      <c r="J1120" s="344"/>
      <c r="K1120" s="344"/>
      <c r="L1120" s="335"/>
      <c r="M1120" s="82" t="s">
        <v>3880</v>
      </c>
      <c r="N1120" s="57" t="s">
        <v>3880</v>
      </c>
      <c r="O1120" s="30" t="s">
        <v>3880</v>
      </c>
      <c r="P1120" s="29" t="s">
        <v>3880</v>
      </c>
      <c r="Q1120" s="29"/>
      <c r="R1120" s="134" t="s">
        <v>3608</v>
      </c>
      <c r="S1120" s="103" t="s">
        <v>3</v>
      </c>
      <c r="T1120" s="403">
        <v>9000</v>
      </c>
      <c r="U1120" s="403">
        <v>12480</v>
      </c>
      <c r="V1120" s="123" t="s">
        <v>2</v>
      </c>
      <c r="W1120" s="336"/>
      <c r="X1120" s="123"/>
      <c r="Y1120" s="337"/>
      <c r="Z1120" s="87"/>
      <c r="AA1120" s="88" t="s">
        <v>3880</v>
      </c>
      <c r="AB1120" s="88"/>
      <c r="AC1120" s="88"/>
      <c r="AD1120" s="90"/>
      <c r="AE1120" s="90"/>
      <c r="AF1120" s="136"/>
      <c r="AG1120" s="338"/>
      <c r="AH1120" s="338"/>
      <c r="AI1120" s="339"/>
      <c r="AJ1120" s="339"/>
      <c r="AK1120" s="91"/>
      <c r="AL1120" s="92"/>
      <c r="AM1120" s="93"/>
      <c r="AN1120" s="340"/>
      <c r="AO1120" s="341"/>
      <c r="AP1120" s="336"/>
      <c r="AQ1120" s="342"/>
      <c r="AR1120" s="343"/>
      <c r="AS1120" s="342"/>
      <c r="AT1120" s="94"/>
      <c r="AU1120" s="341"/>
      <c r="AV1120" s="136"/>
      <c r="AW1120" s="339"/>
      <c r="AY1120" s="30" t="s">
        <v>3880</v>
      </c>
      <c r="AZ1120" s="31" t="e">
        <f t="shared" si="17"/>
        <v>#VALUE!</v>
      </c>
    </row>
    <row r="1121" spans="1:52" ht="12.75" customHeight="1">
      <c r="A1121">
        <v>1118</v>
      </c>
      <c r="B1121" s="29" t="s">
        <v>2</v>
      </c>
      <c r="C1121" s="134" t="s">
        <v>3612</v>
      </c>
      <c r="D1121" s="29" t="s">
        <v>3880</v>
      </c>
      <c r="E1121" s="29" t="s">
        <v>3880</v>
      </c>
      <c r="F1121" s="335"/>
      <c r="G1121" s="335"/>
      <c r="H1121" s="344"/>
      <c r="I1121" s="344"/>
      <c r="J1121" s="344"/>
      <c r="K1121" s="344"/>
      <c r="L1121" s="335"/>
      <c r="M1121" s="82" t="s">
        <v>3880</v>
      </c>
      <c r="N1121" s="57" t="s">
        <v>3880</v>
      </c>
      <c r="O1121" s="30" t="s">
        <v>3880</v>
      </c>
      <c r="P1121" s="29" t="s">
        <v>3880</v>
      </c>
      <c r="Q1121" s="29"/>
      <c r="R1121" s="134" t="s">
        <v>3612</v>
      </c>
      <c r="S1121" s="103" t="s">
        <v>3</v>
      </c>
      <c r="T1121" s="403">
        <v>5000</v>
      </c>
      <c r="U1121" s="403">
        <v>12480</v>
      </c>
      <c r="V1121" s="123" t="s">
        <v>2</v>
      </c>
      <c r="W1121" s="336"/>
      <c r="X1121" s="123"/>
      <c r="Y1121" s="337"/>
      <c r="Z1121" s="87"/>
      <c r="AA1121" s="88" t="s">
        <v>3880</v>
      </c>
      <c r="AB1121" s="88"/>
      <c r="AC1121" s="88"/>
      <c r="AD1121" s="90"/>
      <c r="AE1121" s="90"/>
      <c r="AF1121" s="136"/>
      <c r="AG1121" s="338"/>
      <c r="AH1121" s="338"/>
      <c r="AI1121" s="339"/>
      <c r="AJ1121" s="339"/>
      <c r="AK1121" s="91"/>
      <c r="AL1121" s="92"/>
      <c r="AM1121" s="93"/>
      <c r="AN1121" s="340"/>
      <c r="AO1121" s="341"/>
      <c r="AP1121" s="336"/>
      <c r="AQ1121" s="342"/>
      <c r="AR1121" s="343"/>
      <c r="AS1121" s="342"/>
      <c r="AT1121" s="94"/>
      <c r="AU1121" s="341"/>
      <c r="AV1121" s="136"/>
      <c r="AW1121" s="339"/>
      <c r="AY1121" s="30" t="s">
        <v>3880</v>
      </c>
      <c r="AZ1121" s="31" t="e">
        <f t="shared" si="17"/>
        <v>#VALUE!</v>
      </c>
    </row>
    <row r="1122" spans="1:52" ht="12.75" customHeight="1">
      <c r="A1122">
        <v>1119</v>
      </c>
      <c r="B1122" s="29" t="s">
        <v>2</v>
      </c>
      <c r="C1122" s="134" t="s">
        <v>5376</v>
      </c>
      <c r="D1122" s="29" t="s">
        <v>3880</v>
      </c>
      <c r="E1122" s="29" t="s">
        <v>3880</v>
      </c>
      <c r="F1122" s="335"/>
      <c r="G1122" s="335"/>
      <c r="H1122" s="344"/>
      <c r="I1122" s="344"/>
      <c r="J1122" s="344"/>
      <c r="K1122" s="344"/>
      <c r="L1122" s="335"/>
      <c r="M1122" s="82" t="s">
        <v>3880</v>
      </c>
      <c r="N1122" s="57" t="s">
        <v>3880</v>
      </c>
      <c r="O1122" s="30" t="s">
        <v>3880</v>
      </c>
      <c r="P1122" s="29" t="s">
        <v>3880</v>
      </c>
      <c r="Q1122" s="29"/>
      <c r="R1122" s="134" t="s">
        <v>5376</v>
      </c>
      <c r="S1122" s="104" t="s">
        <v>3</v>
      </c>
      <c r="T1122" s="403">
        <v>-7000</v>
      </c>
      <c r="U1122" s="403">
        <v>12480</v>
      </c>
      <c r="V1122" s="123" t="s">
        <v>2</v>
      </c>
      <c r="W1122" s="336"/>
      <c r="X1122" s="123"/>
      <c r="Y1122" s="337"/>
      <c r="Z1122" s="87"/>
      <c r="AA1122" s="88" t="s">
        <v>3880</v>
      </c>
      <c r="AB1122" s="88"/>
      <c r="AC1122" s="88"/>
      <c r="AD1122" s="90"/>
      <c r="AE1122" s="90"/>
      <c r="AF1122" s="136"/>
      <c r="AG1122" s="338"/>
      <c r="AH1122" s="338"/>
      <c r="AI1122" s="339"/>
      <c r="AJ1122" s="339"/>
      <c r="AK1122" s="91"/>
      <c r="AL1122" s="92"/>
      <c r="AM1122" s="93"/>
      <c r="AN1122" s="340"/>
      <c r="AO1122" s="341"/>
      <c r="AP1122" s="336"/>
      <c r="AQ1122" s="342"/>
      <c r="AR1122" s="343"/>
      <c r="AS1122" s="342"/>
      <c r="AT1122" s="94"/>
      <c r="AU1122" s="341"/>
      <c r="AV1122" s="136"/>
      <c r="AW1122" s="339"/>
      <c r="AY1122" s="30" t="s">
        <v>3880</v>
      </c>
      <c r="AZ1122" s="31" t="e">
        <f t="shared" si="17"/>
        <v>#VALUE!</v>
      </c>
    </row>
    <row r="1123" spans="1:52" ht="12.75" customHeight="1">
      <c r="A1123">
        <v>1120</v>
      </c>
      <c r="B1123" s="29" t="s">
        <v>2</v>
      </c>
      <c r="C1123" s="134" t="s">
        <v>5377</v>
      </c>
      <c r="D1123" s="29" t="s">
        <v>3880</v>
      </c>
      <c r="E1123" s="29" t="s">
        <v>3880</v>
      </c>
      <c r="F1123" s="335"/>
      <c r="G1123" s="335"/>
      <c r="H1123" s="344"/>
      <c r="I1123" s="344"/>
      <c r="J1123" s="344"/>
      <c r="K1123" s="344"/>
      <c r="L1123" s="335"/>
      <c r="M1123" s="82" t="s">
        <v>3880</v>
      </c>
      <c r="N1123" s="57" t="s">
        <v>3880</v>
      </c>
      <c r="O1123" s="30" t="s">
        <v>3880</v>
      </c>
      <c r="P1123" s="29" t="s">
        <v>3880</v>
      </c>
      <c r="Q1123" s="29"/>
      <c r="R1123" s="134" t="s">
        <v>5377</v>
      </c>
      <c r="S1123" s="104" t="s">
        <v>3</v>
      </c>
      <c r="T1123" s="403">
        <v>-1500</v>
      </c>
      <c r="U1123" s="403">
        <v>12895</v>
      </c>
      <c r="V1123" s="123" t="s">
        <v>2</v>
      </c>
      <c r="W1123" s="336"/>
      <c r="X1123" s="123"/>
      <c r="Y1123" s="337"/>
      <c r="Z1123" s="87"/>
      <c r="AA1123" s="88" t="s">
        <v>3880</v>
      </c>
      <c r="AB1123" s="88"/>
      <c r="AC1123" s="88"/>
      <c r="AD1123" s="90"/>
      <c r="AE1123" s="90"/>
      <c r="AF1123" s="136"/>
      <c r="AG1123" s="338"/>
      <c r="AH1123" s="338"/>
      <c r="AI1123" s="339"/>
      <c r="AJ1123" s="339"/>
      <c r="AK1123" s="91"/>
      <c r="AL1123" s="92"/>
      <c r="AM1123" s="93"/>
      <c r="AN1123" s="340"/>
      <c r="AO1123" s="341"/>
      <c r="AP1123" s="336"/>
      <c r="AQ1123" s="342"/>
      <c r="AR1123" s="343"/>
      <c r="AS1123" s="342"/>
      <c r="AT1123" s="94"/>
      <c r="AU1123" s="341"/>
      <c r="AV1123" s="136"/>
      <c r="AW1123" s="339"/>
      <c r="AY1123" s="30" t="s">
        <v>3880</v>
      </c>
      <c r="AZ1123" s="31" t="e">
        <f t="shared" si="17"/>
        <v>#VALUE!</v>
      </c>
    </row>
    <row r="1124" spans="1:52" ht="12.75" customHeight="1">
      <c r="A1124">
        <v>1121</v>
      </c>
      <c r="B1124" s="29" t="s">
        <v>2</v>
      </c>
      <c r="C1124" s="134" t="s">
        <v>5378</v>
      </c>
      <c r="D1124" s="29" t="s">
        <v>3880</v>
      </c>
      <c r="E1124" s="29" t="s">
        <v>3880</v>
      </c>
      <c r="F1124" s="335"/>
      <c r="G1124" s="335"/>
      <c r="H1124" s="344"/>
      <c r="I1124" s="344"/>
      <c r="J1124" s="344"/>
      <c r="K1124" s="344"/>
      <c r="L1124" s="335"/>
      <c r="M1124" s="82" t="s">
        <v>3880</v>
      </c>
      <c r="N1124" s="57" t="s">
        <v>3880</v>
      </c>
      <c r="O1124" s="30" t="s">
        <v>3880</v>
      </c>
      <c r="P1124" s="29" t="s">
        <v>3880</v>
      </c>
      <c r="Q1124" s="29"/>
      <c r="R1124" s="134" t="s">
        <v>5378</v>
      </c>
      <c r="S1124" s="104" t="s">
        <v>3</v>
      </c>
      <c r="T1124" s="403">
        <v>-5500</v>
      </c>
      <c r="U1124" s="403">
        <v>12895</v>
      </c>
      <c r="V1124" s="123" t="s">
        <v>2</v>
      </c>
      <c r="W1124" s="336"/>
      <c r="X1124" s="123"/>
      <c r="Y1124" s="337"/>
      <c r="Z1124" s="87"/>
      <c r="AA1124" s="88" t="s">
        <v>3880</v>
      </c>
      <c r="AB1124" s="88"/>
      <c r="AC1124" s="88"/>
      <c r="AD1124" s="90"/>
      <c r="AE1124" s="90"/>
      <c r="AF1124" s="136"/>
      <c r="AG1124" s="338"/>
      <c r="AH1124" s="338"/>
      <c r="AI1124" s="339"/>
      <c r="AJ1124" s="339"/>
      <c r="AK1124" s="91"/>
      <c r="AL1124" s="92"/>
      <c r="AM1124" s="93"/>
      <c r="AN1124" s="340"/>
      <c r="AO1124" s="341"/>
      <c r="AP1124" s="336"/>
      <c r="AQ1124" s="342"/>
      <c r="AR1124" s="343"/>
      <c r="AS1124" s="342"/>
      <c r="AT1124" s="94"/>
      <c r="AU1124" s="341"/>
      <c r="AV1124" s="136"/>
      <c r="AW1124" s="339"/>
      <c r="AY1124" s="30" t="s">
        <v>3880</v>
      </c>
      <c r="AZ1124" s="31" t="e">
        <f t="shared" si="17"/>
        <v>#VALUE!</v>
      </c>
    </row>
    <row r="1125" spans="1:52" ht="12.75" customHeight="1">
      <c r="A1125">
        <v>1122</v>
      </c>
      <c r="B1125" s="29" t="s">
        <v>2</v>
      </c>
      <c r="C1125" s="134" t="s">
        <v>5379</v>
      </c>
      <c r="D1125" s="29" t="s">
        <v>3880</v>
      </c>
      <c r="E1125" s="29" t="s">
        <v>3880</v>
      </c>
      <c r="F1125" s="335"/>
      <c r="G1125" s="335"/>
      <c r="H1125" s="344"/>
      <c r="I1125" s="344"/>
      <c r="J1125" s="344"/>
      <c r="K1125" s="344"/>
      <c r="L1125" s="335"/>
      <c r="M1125" s="82" t="s">
        <v>3880</v>
      </c>
      <c r="N1125" s="57" t="s">
        <v>3880</v>
      </c>
      <c r="O1125" s="30" t="s">
        <v>3880</v>
      </c>
      <c r="P1125" s="29" t="s">
        <v>3880</v>
      </c>
      <c r="Q1125" s="29"/>
      <c r="R1125" s="134" t="s">
        <v>5379</v>
      </c>
      <c r="S1125" s="104" t="s">
        <v>3</v>
      </c>
      <c r="T1125" s="403">
        <v>7000</v>
      </c>
      <c r="U1125" s="403">
        <v>-12480</v>
      </c>
      <c r="V1125" s="123" t="s">
        <v>2</v>
      </c>
      <c r="W1125" s="336"/>
      <c r="X1125" s="123"/>
      <c r="Y1125" s="337"/>
      <c r="Z1125" s="87"/>
      <c r="AA1125" s="88" t="s">
        <v>3880</v>
      </c>
      <c r="AB1125" s="88"/>
      <c r="AC1125" s="88"/>
      <c r="AD1125" s="90"/>
      <c r="AE1125" s="90"/>
      <c r="AF1125" s="136"/>
      <c r="AG1125" s="338"/>
      <c r="AH1125" s="338"/>
      <c r="AI1125" s="339"/>
      <c r="AJ1125" s="339"/>
      <c r="AK1125" s="91"/>
      <c r="AL1125" s="92"/>
      <c r="AM1125" s="93"/>
      <c r="AN1125" s="340"/>
      <c r="AO1125" s="341"/>
      <c r="AP1125" s="336"/>
      <c r="AQ1125" s="342"/>
      <c r="AR1125" s="343"/>
      <c r="AS1125" s="342"/>
      <c r="AT1125" s="94"/>
      <c r="AU1125" s="341"/>
      <c r="AV1125" s="136"/>
      <c r="AW1125" s="339"/>
      <c r="AY1125" s="30" t="s">
        <v>3880</v>
      </c>
      <c r="AZ1125" s="31" t="e">
        <f t="shared" si="17"/>
        <v>#VALUE!</v>
      </c>
    </row>
    <row r="1126" spans="1:52" ht="12.75" customHeight="1">
      <c r="A1126">
        <v>1123</v>
      </c>
      <c r="B1126" s="29" t="s">
        <v>2</v>
      </c>
      <c r="C1126" s="134" t="s">
        <v>34</v>
      </c>
      <c r="D1126" s="29" t="s">
        <v>3880</v>
      </c>
      <c r="E1126" s="29" t="s">
        <v>3880</v>
      </c>
      <c r="F1126" s="335"/>
      <c r="G1126" s="335"/>
      <c r="H1126" s="344"/>
      <c r="I1126" s="344"/>
      <c r="J1126" s="344"/>
      <c r="K1126" s="344"/>
      <c r="L1126" s="335"/>
      <c r="M1126" s="82" t="s">
        <v>3880</v>
      </c>
      <c r="N1126" s="57" t="s">
        <v>3880</v>
      </c>
      <c r="O1126" s="30" t="s">
        <v>3880</v>
      </c>
      <c r="P1126" s="29" t="s">
        <v>3880</v>
      </c>
      <c r="Q1126" s="29"/>
      <c r="R1126" s="134" t="s">
        <v>34</v>
      </c>
      <c r="S1126" s="104" t="s">
        <v>3</v>
      </c>
      <c r="T1126" s="403">
        <v>3000</v>
      </c>
      <c r="U1126" s="403">
        <v>-12480</v>
      </c>
      <c r="V1126" s="123" t="s">
        <v>2</v>
      </c>
      <c r="W1126" s="336"/>
      <c r="X1126" s="123"/>
      <c r="Y1126" s="337"/>
      <c r="Z1126" s="87"/>
      <c r="AA1126" s="88" t="s">
        <v>3880</v>
      </c>
      <c r="AB1126" s="88"/>
      <c r="AC1126" s="88"/>
      <c r="AD1126" s="90"/>
      <c r="AE1126" s="90"/>
      <c r="AF1126" s="136"/>
      <c r="AG1126" s="338"/>
      <c r="AH1126" s="338"/>
      <c r="AI1126" s="339"/>
      <c r="AJ1126" s="339"/>
      <c r="AK1126" s="91"/>
      <c r="AL1126" s="92"/>
      <c r="AM1126" s="93"/>
      <c r="AN1126" s="340"/>
      <c r="AO1126" s="341"/>
      <c r="AP1126" s="336"/>
      <c r="AQ1126" s="342"/>
      <c r="AR1126" s="343"/>
      <c r="AS1126" s="342"/>
      <c r="AT1126" s="94"/>
      <c r="AU1126" s="341"/>
      <c r="AV1126" s="136"/>
      <c r="AW1126" s="339"/>
      <c r="AY1126" s="30" t="s">
        <v>3880</v>
      </c>
      <c r="AZ1126" s="31" t="e">
        <f t="shared" si="17"/>
        <v>#VALUE!</v>
      </c>
    </row>
    <row r="1127" spans="1:52" ht="12.75" customHeight="1">
      <c r="A1127">
        <v>1124</v>
      </c>
      <c r="B1127" s="29" t="s">
        <v>2</v>
      </c>
      <c r="C1127" s="134" t="s">
        <v>297</v>
      </c>
      <c r="D1127" s="29" t="s">
        <v>3880</v>
      </c>
      <c r="E1127" s="29" t="s">
        <v>3880</v>
      </c>
      <c r="F1127" s="335"/>
      <c r="G1127" s="335"/>
      <c r="H1127" s="344"/>
      <c r="I1127" s="344"/>
      <c r="J1127" s="344"/>
      <c r="K1127" s="344"/>
      <c r="L1127" s="335"/>
      <c r="M1127" s="82" t="s">
        <v>3880</v>
      </c>
      <c r="N1127" s="57" t="s">
        <v>3880</v>
      </c>
      <c r="O1127" s="30" t="s">
        <v>3880</v>
      </c>
      <c r="P1127" s="29" t="s">
        <v>3880</v>
      </c>
      <c r="Q1127" s="29"/>
      <c r="R1127" s="134" t="s">
        <v>297</v>
      </c>
      <c r="S1127" s="103" t="s">
        <v>3</v>
      </c>
      <c r="T1127" s="403">
        <v>1000</v>
      </c>
      <c r="U1127" s="403">
        <v>-12480</v>
      </c>
      <c r="V1127" s="123" t="s">
        <v>2</v>
      </c>
      <c r="W1127" s="336"/>
      <c r="X1127" s="123"/>
      <c r="Y1127" s="337"/>
      <c r="Z1127" s="87"/>
      <c r="AA1127" s="88" t="s">
        <v>3880</v>
      </c>
      <c r="AB1127" s="88"/>
      <c r="AC1127" s="88"/>
      <c r="AD1127" s="90"/>
      <c r="AE1127" s="90"/>
      <c r="AF1127" s="136"/>
      <c r="AG1127" s="338"/>
      <c r="AH1127" s="338"/>
      <c r="AI1127" s="339"/>
      <c r="AJ1127" s="339"/>
      <c r="AK1127" s="91"/>
      <c r="AL1127" s="92"/>
      <c r="AM1127" s="93"/>
      <c r="AN1127" s="340"/>
      <c r="AO1127" s="341"/>
      <c r="AP1127" s="336"/>
      <c r="AQ1127" s="342"/>
      <c r="AR1127" s="343"/>
      <c r="AS1127" s="342"/>
      <c r="AT1127" s="94"/>
      <c r="AU1127" s="341"/>
      <c r="AV1127" s="136"/>
      <c r="AW1127" s="339"/>
      <c r="AY1127" s="30" t="s">
        <v>3880</v>
      </c>
      <c r="AZ1127" s="31" t="e">
        <f t="shared" si="17"/>
        <v>#VALUE!</v>
      </c>
    </row>
    <row r="1128" spans="1:52" ht="12.75" customHeight="1">
      <c r="A1128">
        <v>1125</v>
      </c>
      <c r="B1128" s="29" t="s">
        <v>2</v>
      </c>
      <c r="C1128" s="134" t="s">
        <v>5380</v>
      </c>
      <c r="D1128" s="29" t="s">
        <v>3880</v>
      </c>
      <c r="E1128" s="29" t="s">
        <v>3880</v>
      </c>
      <c r="F1128" s="335"/>
      <c r="G1128" s="335"/>
      <c r="H1128" s="344"/>
      <c r="I1128" s="344"/>
      <c r="J1128" s="344"/>
      <c r="K1128" s="344"/>
      <c r="L1128" s="335"/>
      <c r="M1128" s="82" t="s">
        <v>3880</v>
      </c>
      <c r="N1128" s="57" t="s">
        <v>3880</v>
      </c>
      <c r="O1128" s="30" t="s">
        <v>3880</v>
      </c>
      <c r="P1128" s="29" t="s">
        <v>3880</v>
      </c>
      <c r="Q1128" s="29"/>
      <c r="R1128" s="134" t="s">
        <v>5380</v>
      </c>
      <c r="S1128" s="103" t="s">
        <v>3</v>
      </c>
      <c r="T1128" s="403">
        <v>0</v>
      </c>
      <c r="U1128" s="403">
        <v>-12480</v>
      </c>
      <c r="V1128" s="123" t="s">
        <v>2</v>
      </c>
      <c r="W1128" s="336"/>
      <c r="X1128" s="123"/>
      <c r="Y1128" s="337"/>
      <c r="Z1128" s="87"/>
      <c r="AA1128" s="88" t="s">
        <v>3880</v>
      </c>
      <c r="AB1128" s="88"/>
      <c r="AC1128" s="88"/>
      <c r="AD1128" s="90"/>
      <c r="AE1128" s="90"/>
      <c r="AF1128" s="136"/>
      <c r="AG1128" s="338"/>
      <c r="AH1128" s="338"/>
      <c r="AI1128" s="339"/>
      <c r="AJ1128" s="339"/>
      <c r="AK1128" s="91"/>
      <c r="AL1128" s="92"/>
      <c r="AM1128" s="93"/>
      <c r="AN1128" s="340"/>
      <c r="AO1128" s="341"/>
      <c r="AP1128" s="336"/>
      <c r="AQ1128" s="342"/>
      <c r="AR1128" s="343"/>
      <c r="AS1128" s="342"/>
      <c r="AT1128" s="94"/>
      <c r="AU1128" s="341"/>
      <c r="AV1128" s="136"/>
      <c r="AW1128" s="339"/>
      <c r="AY1128" s="30" t="s">
        <v>3880</v>
      </c>
      <c r="AZ1128" s="31" t="e">
        <f t="shared" si="17"/>
        <v>#VALUE!</v>
      </c>
    </row>
    <row r="1129" spans="1:52" ht="12.75" customHeight="1">
      <c r="A1129">
        <v>1126</v>
      </c>
      <c r="B1129" s="29" t="s">
        <v>2</v>
      </c>
      <c r="C1129" s="134" t="s">
        <v>5381</v>
      </c>
      <c r="D1129" s="29" t="s">
        <v>3880</v>
      </c>
      <c r="E1129" s="29" t="s">
        <v>3880</v>
      </c>
      <c r="F1129" s="335"/>
      <c r="G1129" s="335"/>
      <c r="H1129" s="344"/>
      <c r="I1129" s="344"/>
      <c r="J1129" s="344"/>
      <c r="K1129" s="344"/>
      <c r="L1129" s="335"/>
      <c r="M1129" s="82" t="s">
        <v>3880</v>
      </c>
      <c r="N1129" s="57" t="s">
        <v>3880</v>
      </c>
      <c r="O1129" s="30" t="s">
        <v>3880</v>
      </c>
      <c r="P1129" s="29" t="s">
        <v>3880</v>
      </c>
      <c r="Q1129" s="29"/>
      <c r="R1129" s="134" t="s">
        <v>5381</v>
      </c>
      <c r="S1129" s="103" t="s">
        <v>3</v>
      </c>
      <c r="T1129" s="403">
        <v>-2000</v>
      </c>
      <c r="U1129" s="403">
        <v>-12480</v>
      </c>
      <c r="V1129" s="123" t="s">
        <v>2</v>
      </c>
      <c r="W1129" s="336"/>
      <c r="X1129" s="123"/>
      <c r="Y1129" s="337"/>
      <c r="Z1129" s="87"/>
      <c r="AA1129" s="88" t="s">
        <v>3880</v>
      </c>
      <c r="AB1129" s="88"/>
      <c r="AC1129" s="88"/>
      <c r="AD1129" s="90"/>
      <c r="AE1129" s="90"/>
      <c r="AF1129" s="136"/>
      <c r="AG1129" s="338"/>
      <c r="AH1129" s="338"/>
      <c r="AI1129" s="339"/>
      <c r="AJ1129" s="339"/>
      <c r="AK1129" s="91"/>
      <c r="AL1129" s="92"/>
      <c r="AM1129" s="93"/>
      <c r="AN1129" s="340"/>
      <c r="AO1129" s="341"/>
      <c r="AP1129" s="336"/>
      <c r="AQ1129" s="342"/>
      <c r="AR1129" s="343"/>
      <c r="AS1129" s="342"/>
      <c r="AT1129" s="94"/>
      <c r="AU1129" s="341"/>
      <c r="AV1129" s="136"/>
      <c r="AW1129" s="339"/>
      <c r="AY1129" s="30" t="s">
        <v>3880</v>
      </c>
      <c r="AZ1129" s="31" t="e">
        <f t="shared" si="17"/>
        <v>#VALUE!</v>
      </c>
    </row>
    <row r="1130" spans="1:52" ht="12.75" customHeight="1">
      <c r="A1130">
        <v>1127</v>
      </c>
      <c r="B1130" s="29" t="s">
        <v>2</v>
      </c>
      <c r="C1130" s="134" t="s">
        <v>5382</v>
      </c>
      <c r="D1130" s="29" t="s">
        <v>3880</v>
      </c>
      <c r="E1130" s="29" t="s">
        <v>3880</v>
      </c>
      <c r="F1130" s="335"/>
      <c r="G1130" s="335"/>
      <c r="H1130" s="344"/>
      <c r="I1130" s="344"/>
      <c r="J1130" s="344"/>
      <c r="K1130" s="344"/>
      <c r="L1130" s="335"/>
      <c r="M1130" s="82" t="s">
        <v>3880</v>
      </c>
      <c r="N1130" s="57" t="s">
        <v>3880</v>
      </c>
      <c r="O1130" s="30" t="s">
        <v>3880</v>
      </c>
      <c r="P1130" s="29" t="s">
        <v>3880</v>
      </c>
      <c r="Q1130" s="29"/>
      <c r="R1130" s="134" t="s">
        <v>5382</v>
      </c>
      <c r="S1130" s="103" t="s">
        <v>3</v>
      </c>
      <c r="T1130" s="403">
        <v>-13000</v>
      </c>
      <c r="U1130" s="403">
        <v>-12480</v>
      </c>
      <c r="V1130" s="123" t="s">
        <v>2</v>
      </c>
      <c r="W1130" s="336"/>
      <c r="X1130" s="123"/>
      <c r="Y1130" s="337"/>
      <c r="Z1130" s="87"/>
      <c r="AA1130" s="88" t="s">
        <v>3880</v>
      </c>
      <c r="AB1130" s="88"/>
      <c r="AC1130" s="88"/>
      <c r="AD1130" s="90"/>
      <c r="AE1130" s="90"/>
      <c r="AF1130" s="136"/>
      <c r="AG1130" s="338"/>
      <c r="AH1130" s="338"/>
      <c r="AI1130" s="339"/>
      <c r="AJ1130" s="339"/>
      <c r="AK1130" s="91"/>
      <c r="AL1130" s="92"/>
      <c r="AM1130" s="93"/>
      <c r="AN1130" s="340"/>
      <c r="AO1130" s="341"/>
      <c r="AP1130" s="336"/>
      <c r="AQ1130" s="342"/>
      <c r="AR1130" s="343"/>
      <c r="AS1130" s="342"/>
      <c r="AT1130" s="94"/>
      <c r="AU1130" s="341"/>
      <c r="AV1130" s="136"/>
      <c r="AW1130" s="339"/>
      <c r="AY1130" s="30" t="s">
        <v>3880</v>
      </c>
      <c r="AZ1130" s="31" t="e">
        <f t="shared" si="17"/>
        <v>#VALUE!</v>
      </c>
    </row>
    <row r="1131" spans="1:52" ht="12.75" customHeight="1">
      <c r="A1131">
        <v>1128</v>
      </c>
      <c r="B1131" s="29" t="s">
        <v>2</v>
      </c>
      <c r="C1131" s="134" t="s">
        <v>5383</v>
      </c>
      <c r="D1131" s="29" t="s">
        <v>3880</v>
      </c>
      <c r="E1131" s="29" t="s">
        <v>3880</v>
      </c>
      <c r="F1131" s="335"/>
      <c r="G1131" s="335"/>
      <c r="H1131" s="344"/>
      <c r="I1131" s="344"/>
      <c r="J1131" s="344"/>
      <c r="K1131" s="344"/>
      <c r="L1131" s="335"/>
      <c r="M1131" s="82" t="s">
        <v>3880</v>
      </c>
      <c r="N1131" s="57" t="s">
        <v>3880</v>
      </c>
      <c r="O1131" s="30" t="s">
        <v>3880</v>
      </c>
      <c r="P1131" s="29" t="s">
        <v>3880</v>
      </c>
      <c r="Q1131" s="29"/>
      <c r="R1131" s="134" t="s">
        <v>5383</v>
      </c>
      <c r="S1131" s="103" t="s">
        <v>3</v>
      </c>
      <c r="T1131" s="403">
        <v>10000</v>
      </c>
      <c r="U1131" s="403">
        <v>13310</v>
      </c>
      <c r="V1131" s="123" t="s">
        <v>2</v>
      </c>
      <c r="W1131" s="336"/>
      <c r="X1131" s="123"/>
      <c r="Y1131" s="337"/>
      <c r="Z1131" s="87"/>
      <c r="AA1131" s="88" t="s">
        <v>3880</v>
      </c>
      <c r="AB1131" s="88"/>
      <c r="AC1131" s="88"/>
      <c r="AD1131" s="90"/>
      <c r="AE1131" s="90"/>
      <c r="AF1131" s="136"/>
      <c r="AG1131" s="338"/>
      <c r="AH1131" s="338"/>
      <c r="AI1131" s="339"/>
      <c r="AJ1131" s="339"/>
      <c r="AK1131" s="91"/>
      <c r="AL1131" s="92"/>
      <c r="AM1131" s="93"/>
      <c r="AN1131" s="340"/>
      <c r="AO1131" s="341"/>
      <c r="AP1131" s="336"/>
      <c r="AQ1131" s="342"/>
      <c r="AR1131" s="343"/>
      <c r="AS1131" s="342"/>
      <c r="AT1131" s="94"/>
      <c r="AU1131" s="341"/>
      <c r="AV1131" s="136"/>
      <c r="AW1131" s="339"/>
      <c r="AY1131" s="30" t="s">
        <v>3880</v>
      </c>
      <c r="AZ1131" s="31" t="e">
        <f t="shared" si="17"/>
        <v>#VALUE!</v>
      </c>
    </row>
    <row r="1132" spans="1:52" ht="12.75" customHeight="1">
      <c r="A1132">
        <v>1129</v>
      </c>
      <c r="B1132" s="29" t="s">
        <v>2</v>
      </c>
      <c r="C1132" s="134" t="s">
        <v>3450</v>
      </c>
      <c r="D1132" s="29" t="s">
        <v>3880</v>
      </c>
      <c r="E1132" s="29" t="s">
        <v>3880</v>
      </c>
      <c r="F1132" s="335"/>
      <c r="G1132" s="335"/>
      <c r="H1132" s="344"/>
      <c r="I1132" s="344"/>
      <c r="J1132" s="344"/>
      <c r="K1132" s="344"/>
      <c r="L1132" s="335"/>
      <c r="M1132" s="82" t="s">
        <v>3880</v>
      </c>
      <c r="N1132" s="57" t="s">
        <v>3880</v>
      </c>
      <c r="O1132" s="30" t="s">
        <v>3880</v>
      </c>
      <c r="P1132" s="29" t="s">
        <v>3880</v>
      </c>
      <c r="Q1132" s="29"/>
      <c r="R1132" s="134" t="s">
        <v>3450</v>
      </c>
      <c r="S1132" s="103" t="s">
        <v>3</v>
      </c>
      <c r="T1132" s="403">
        <v>9000</v>
      </c>
      <c r="U1132" s="403">
        <v>13310</v>
      </c>
      <c r="V1132" s="123" t="s">
        <v>2</v>
      </c>
      <c r="W1132" s="336"/>
      <c r="X1132" s="123"/>
      <c r="Y1132" s="337"/>
      <c r="Z1132" s="87"/>
      <c r="AA1132" s="88" t="s">
        <v>3880</v>
      </c>
      <c r="AB1132" s="88"/>
      <c r="AC1132" s="88"/>
      <c r="AD1132" s="90"/>
      <c r="AE1132" s="90"/>
      <c r="AF1132" s="136"/>
      <c r="AG1132" s="338"/>
      <c r="AH1132" s="338"/>
      <c r="AI1132" s="339"/>
      <c r="AJ1132" s="339"/>
      <c r="AK1132" s="91"/>
      <c r="AL1132" s="92"/>
      <c r="AM1132" s="93"/>
      <c r="AN1132" s="340"/>
      <c r="AO1132" s="341"/>
      <c r="AP1132" s="336"/>
      <c r="AQ1132" s="342"/>
      <c r="AR1132" s="343"/>
      <c r="AS1132" s="342"/>
      <c r="AT1132" s="94"/>
      <c r="AU1132" s="341"/>
      <c r="AV1132" s="136"/>
      <c r="AW1132" s="339"/>
      <c r="AY1132" s="30" t="s">
        <v>3880</v>
      </c>
      <c r="AZ1132" s="31" t="e">
        <f t="shared" si="17"/>
        <v>#VALUE!</v>
      </c>
    </row>
    <row r="1133" spans="1:52" ht="12.75" customHeight="1">
      <c r="A1133">
        <v>1130</v>
      </c>
      <c r="B1133" s="29" t="s">
        <v>2</v>
      </c>
      <c r="C1133" s="134" t="s">
        <v>3454</v>
      </c>
      <c r="D1133" s="29" t="s">
        <v>3880</v>
      </c>
      <c r="E1133" s="29" t="s">
        <v>3880</v>
      </c>
      <c r="F1133" s="335"/>
      <c r="G1133" s="335"/>
      <c r="H1133" s="344"/>
      <c r="I1133" s="344"/>
      <c r="J1133" s="344"/>
      <c r="K1133" s="344"/>
      <c r="L1133" s="335"/>
      <c r="M1133" s="82" t="s">
        <v>3880</v>
      </c>
      <c r="N1133" s="57" t="s">
        <v>3880</v>
      </c>
      <c r="O1133" s="30" t="s">
        <v>3880</v>
      </c>
      <c r="P1133" s="29" t="s">
        <v>3880</v>
      </c>
      <c r="Q1133" s="29"/>
      <c r="R1133" s="134" t="s">
        <v>3454</v>
      </c>
      <c r="S1133" s="104" t="s">
        <v>3</v>
      </c>
      <c r="T1133" s="403">
        <v>5000</v>
      </c>
      <c r="U1133" s="403">
        <v>13310</v>
      </c>
      <c r="V1133" s="123" t="s">
        <v>2</v>
      </c>
      <c r="W1133" s="336"/>
      <c r="X1133" s="123"/>
      <c r="Y1133" s="337"/>
      <c r="Z1133" s="87"/>
      <c r="AA1133" s="88" t="s">
        <v>3880</v>
      </c>
      <c r="AB1133" s="88"/>
      <c r="AC1133" s="88"/>
      <c r="AD1133" s="90"/>
      <c r="AE1133" s="90"/>
      <c r="AF1133" s="136"/>
      <c r="AG1133" s="338"/>
      <c r="AH1133" s="338"/>
      <c r="AI1133" s="339"/>
      <c r="AJ1133" s="339"/>
      <c r="AK1133" s="91"/>
      <c r="AL1133" s="92"/>
      <c r="AM1133" s="93"/>
      <c r="AN1133" s="340"/>
      <c r="AO1133" s="341"/>
      <c r="AP1133" s="336"/>
      <c r="AQ1133" s="342"/>
      <c r="AR1133" s="343"/>
      <c r="AS1133" s="342"/>
      <c r="AT1133" s="94"/>
      <c r="AU1133" s="341"/>
      <c r="AV1133" s="136"/>
      <c r="AW1133" s="339"/>
      <c r="AY1133" s="30" t="s">
        <v>3880</v>
      </c>
      <c r="AZ1133" s="31" t="e">
        <f t="shared" si="17"/>
        <v>#VALUE!</v>
      </c>
    </row>
    <row r="1134" spans="1:52" ht="12.75" customHeight="1">
      <c r="A1134">
        <v>1131</v>
      </c>
      <c r="B1134" s="29" t="s">
        <v>2</v>
      </c>
      <c r="C1134" s="134" t="s">
        <v>5384</v>
      </c>
      <c r="D1134" s="29" t="s">
        <v>3880</v>
      </c>
      <c r="E1134" s="29" t="s">
        <v>3880</v>
      </c>
      <c r="F1134" s="335"/>
      <c r="G1134" s="335"/>
      <c r="H1134" s="344"/>
      <c r="I1134" s="344"/>
      <c r="J1134" s="344"/>
      <c r="K1134" s="344"/>
      <c r="L1134" s="335"/>
      <c r="M1134" s="82" t="s">
        <v>3880</v>
      </c>
      <c r="N1134" s="57" t="s">
        <v>3880</v>
      </c>
      <c r="O1134" s="30" t="s">
        <v>3880</v>
      </c>
      <c r="P1134" s="29" t="s">
        <v>3880</v>
      </c>
      <c r="Q1134" s="29"/>
      <c r="R1134" s="134" t="s">
        <v>5384</v>
      </c>
      <c r="S1134" s="103" t="s">
        <v>3</v>
      </c>
      <c r="T1134" s="403">
        <v>-6000</v>
      </c>
      <c r="U1134" s="403">
        <v>13310</v>
      </c>
      <c r="V1134" s="123" t="s">
        <v>2</v>
      </c>
      <c r="W1134" s="336"/>
      <c r="X1134" s="123"/>
      <c r="Y1134" s="337"/>
      <c r="Z1134" s="87"/>
      <c r="AA1134" s="88" t="s">
        <v>3880</v>
      </c>
      <c r="AB1134" s="88"/>
      <c r="AC1134" s="88"/>
      <c r="AD1134" s="90"/>
      <c r="AE1134" s="90"/>
      <c r="AF1134" s="136"/>
      <c r="AG1134" s="338"/>
      <c r="AH1134" s="338"/>
      <c r="AI1134" s="339"/>
      <c r="AJ1134" s="339"/>
      <c r="AK1134" s="91"/>
      <c r="AL1134" s="92"/>
      <c r="AM1134" s="93"/>
      <c r="AN1134" s="340"/>
      <c r="AO1134" s="341"/>
      <c r="AP1134" s="336"/>
      <c r="AQ1134" s="342"/>
      <c r="AR1134" s="343"/>
      <c r="AS1134" s="342"/>
      <c r="AT1134" s="94"/>
      <c r="AU1134" s="341"/>
      <c r="AV1134" s="136"/>
      <c r="AW1134" s="339"/>
      <c r="AY1134" s="30" t="s">
        <v>3880</v>
      </c>
      <c r="AZ1134" s="31" t="e">
        <f t="shared" si="17"/>
        <v>#VALUE!</v>
      </c>
    </row>
    <row r="1135" spans="1:52" ht="12.75" customHeight="1">
      <c r="A1135">
        <v>1132</v>
      </c>
      <c r="B1135" s="29" t="s">
        <v>2</v>
      </c>
      <c r="C1135" s="134" t="s">
        <v>5385</v>
      </c>
      <c r="D1135" s="29" t="s">
        <v>3880</v>
      </c>
      <c r="E1135" s="29" t="s">
        <v>3880</v>
      </c>
      <c r="F1135" s="335"/>
      <c r="G1135" s="335"/>
      <c r="H1135" s="344"/>
      <c r="I1135" s="344"/>
      <c r="J1135" s="344"/>
      <c r="K1135" s="344"/>
      <c r="L1135" s="335"/>
      <c r="M1135" s="82" t="s">
        <v>3880</v>
      </c>
      <c r="N1135" s="57" t="s">
        <v>3880</v>
      </c>
      <c r="O1135" s="30" t="s">
        <v>3880</v>
      </c>
      <c r="P1135" s="29" t="s">
        <v>3880</v>
      </c>
      <c r="Q1135" s="29"/>
      <c r="R1135" s="134" t="s">
        <v>5385</v>
      </c>
      <c r="S1135" s="104" t="s">
        <v>3</v>
      </c>
      <c r="T1135" s="403">
        <v>-7000</v>
      </c>
      <c r="U1135" s="403">
        <v>13310</v>
      </c>
      <c r="V1135" s="123" t="s">
        <v>2</v>
      </c>
      <c r="W1135" s="336"/>
      <c r="X1135" s="123"/>
      <c r="Y1135" s="337"/>
      <c r="Z1135" s="87"/>
      <c r="AA1135" s="88" t="s">
        <v>3880</v>
      </c>
      <c r="AB1135" s="88"/>
      <c r="AC1135" s="88"/>
      <c r="AD1135" s="90"/>
      <c r="AE1135" s="90"/>
      <c r="AF1135" s="136"/>
      <c r="AG1135" s="338"/>
      <c r="AH1135" s="338"/>
      <c r="AI1135" s="339"/>
      <c r="AJ1135" s="339"/>
      <c r="AK1135" s="91"/>
      <c r="AL1135" s="92"/>
      <c r="AM1135" s="93"/>
      <c r="AN1135" s="340"/>
      <c r="AO1135" s="341"/>
      <c r="AP1135" s="336"/>
      <c r="AQ1135" s="342"/>
      <c r="AR1135" s="343"/>
      <c r="AS1135" s="342"/>
      <c r="AT1135" s="94"/>
      <c r="AU1135" s="341"/>
      <c r="AV1135" s="136"/>
      <c r="AW1135" s="339"/>
      <c r="AY1135" s="30" t="s">
        <v>3880</v>
      </c>
      <c r="AZ1135" s="31" t="e">
        <f t="shared" si="17"/>
        <v>#VALUE!</v>
      </c>
    </row>
    <row r="1136" spans="1:52" ht="12.75" customHeight="1">
      <c r="A1136">
        <v>1133</v>
      </c>
      <c r="B1136" s="29" t="s">
        <v>2</v>
      </c>
      <c r="C1136" s="134" t="s">
        <v>5386</v>
      </c>
      <c r="D1136" s="29" t="s">
        <v>3880</v>
      </c>
      <c r="E1136" s="29" t="s">
        <v>3880</v>
      </c>
      <c r="F1136" s="335"/>
      <c r="G1136" s="335"/>
      <c r="H1136" s="344"/>
      <c r="I1136" s="344"/>
      <c r="J1136" s="344"/>
      <c r="K1136" s="344"/>
      <c r="L1136" s="335"/>
      <c r="M1136" s="82" t="s">
        <v>3880</v>
      </c>
      <c r="N1136" s="57" t="s">
        <v>3880</v>
      </c>
      <c r="O1136" s="30" t="s">
        <v>3880</v>
      </c>
      <c r="P1136" s="29" t="s">
        <v>3880</v>
      </c>
      <c r="Q1136" s="29"/>
      <c r="R1136" s="134" t="s">
        <v>5386</v>
      </c>
      <c r="S1136" s="104" t="s">
        <v>3</v>
      </c>
      <c r="T1136" s="403">
        <v>11500</v>
      </c>
      <c r="U1136" s="403">
        <v>-12065</v>
      </c>
      <c r="V1136" s="123" t="s">
        <v>2</v>
      </c>
      <c r="W1136" s="336"/>
      <c r="X1136" s="123"/>
      <c r="Y1136" s="337"/>
      <c r="Z1136" s="87"/>
      <c r="AA1136" s="88" t="s">
        <v>3880</v>
      </c>
      <c r="AB1136" s="88"/>
      <c r="AC1136" s="88"/>
      <c r="AD1136" s="90"/>
      <c r="AE1136" s="90"/>
      <c r="AF1136" s="136"/>
      <c r="AG1136" s="338"/>
      <c r="AH1136" s="338"/>
      <c r="AI1136" s="339"/>
      <c r="AJ1136" s="339"/>
      <c r="AK1136" s="91"/>
      <c r="AL1136" s="92"/>
      <c r="AM1136" s="93"/>
      <c r="AN1136" s="340"/>
      <c r="AO1136" s="341"/>
      <c r="AP1136" s="336"/>
      <c r="AQ1136" s="342"/>
      <c r="AR1136" s="343"/>
      <c r="AS1136" s="342"/>
      <c r="AT1136" s="94"/>
      <c r="AU1136" s="341"/>
      <c r="AV1136" s="136"/>
      <c r="AW1136" s="339"/>
      <c r="AY1136" s="30" t="s">
        <v>3880</v>
      </c>
      <c r="AZ1136" s="31" t="e">
        <f t="shared" si="17"/>
        <v>#VALUE!</v>
      </c>
    </row>
    <row r="1137" spans="1:52" ht="12.75" customHeight="1">
      <c r="A1137">
        <v>1134</v>
      </c>
      <c r="B1137" s="29" t="s">
        <v>2</v>
      </c>
      <c r="C1137" s="134" t="s">
        <v>5387</v>
      </c>
      <c r="D1137" s="29" t="s">
        <v>3880</v>
      </c>
      <c r="E1137" s="29" t="s">
        <v>3880</v>
      </c>
      <c r="F1137" s="335"/>
      <c r="G1137" s="335"/>
      <c r="H1137" s="344"/>
      <c r="I1137" s="344"/>
      <c r="J1137" s="344"/>
      <c r="K1137" s="344"/>
      <c r="L1137" s="335"/>
      <c r="M1137" s="82" t="s">
        <v>3880</v>
      </c>
      <c r="N1137" s="57" t="s">
        <v>3880</v>
      </c>
      <c r="O1137" s="30" t="s">
        <v>3880</v>
      </c>
      <c r="P1137" s="29" t="s">
        <v>3880</v>
      </c>
      <c r="Q1137" s="29"/>
      <c r="R1137" s="134" t="s">
        <v>5387</v>
      </c>
      <c r="S1137" s="104" t="s">
        <v>3</v>
      </c>
      <c r="T1137" s="403">
        <v>9500</v>
      </c>
      <c r="U1137" s="403">
        <v>-12065</v>
      </c>
      <c r="V1137" s="123" t="s">
        <v>2</v>
      </c>
      <c r="W1137" s="336"/>
      <c r="X1137" s="123"/>
      <c r="Y1137" s="337"/>
      <c r="Z1137" s="87"/>
      <c r="AA1137" s="88" t="s">
        <v>3880</v>
      </c>
      <c r="AB1137" s="88"/>
      <c r="AC1137" s="88"/>
      <c r="AD1137" s="90"/>
      <c r="AE1137" s="90"/>
      <c r="AF1137" s="136"/>
      <c r="AG1137" s="338"/>
      <c r="AH1137" s="338"/>
      <c r="AI1137" s="339"/>
      <c r="AJ1137" s="339"/>
      <c r="AK1137" s="91"/>
      <c r="AL1137" s="92"/>
      <c r="AM1137" s="93"/>
      <c r="AN1137" s="340"/>
      <c r="AO1137" s="341"/>
      <c r="AP1137" s="336"/>
      <c r="AQ1137" s="342"/>
      <c r="AR1137" s="343"/>
      <c r="AS1137" s="342"/>
      <c r="AT1137" s="94"/>
      <c r="AU1137" s="341"/>
      <c r="AV1137" s="136"/>
      <c r="AW1137" s="339"/>
      <c r="AY1137" s="30" t="s">
        <v>3880</v>
      </c>
      <c r="AZ1137" s="31" t="e">
        <f t="shared" si="17"/>
        <v>#VALUE!</v>
      </c>
    </row>
    <row r="1138" spans="1:52" ht="12.75" customHeight="1">
      <c r="A1138">
        <v>1135</v>
      </c>
      <c r="B1138" s="29" t="s">
        <v>2</v>
      </c>
      <c r="C1138" s="134" t="s">
        <v>5388</v>
      </c>
      <c r="D1138" s="29" t="s">
        <v>3880</v>
      </c>
      <c r="E1138" s="29" t="s">
        <v>3880</v>
      </c>
      <c r="F1138" s="335"/>
      <c r="G1138" s="335"/>
      <c r="H1138" s="344"/>
      <c r="I1138" s="344"/>
      <c r="J1138" s="344"/>
      <c r="K1138" s="344"/>
      <c r="L1138" s="335"/>
      <c r="M1138" s="82" t="s">
        <v>3880</v>
      </c>
      <c r="N1138" s="57" t="s">
        <v>3880</v>
      </c>
      <c r="O1138" s="30" t="s">
        <v>3880</v>
      </c>
      <c r="P1138" s="29" t="s">
        <v>3880</v>
      </c>
      <c r="Q1138" s="29"/>
      <c r="R1138" s="134" t="s">
        <v>5388</v>
      </c>
      <c r="S1138" s="104" t="s">
        <v>3</v>
      </c>
      <c r="T1138" s="403">
        <v>8500</v>
      </c>
      <c r="U1138" s="403">
        <v>-12065</v>
      </c>
      <c r="V1138" s="123" t="s">
        <v>2</v>
      </c>
      <c r="W1138" s="336"/>
      <c r="X1138" s="123"/>
      <c r="Y1138" s="337"/>
      <c r="Z1138" s="87"/>
      <c r="AA1138" s="88" t="s">
        <v>3880</v>
      </c>
      <c r="AB1138" s="88"/>
      <c r="AC1138" s="88"/>
      <c r="AD1138" s="90"/>
      <c r="AE1138" s="90"/>
      <c r="AF1138" s="136"/>
      <c r="AG1138" s="338"/>
      <c r="AH1138" s="338"/>
      <c r="AI1138" s="339"/>
      <c r="AJ1138" s="339"/>
      <c r="AK1138" s="91"/>
      <c r="AL1138" s="92"/>
      <c r="AM1138" s="93"/>
      <c r="AN1138" s="340"/>
      <c r="AO1138" s="341"/>
      <c r="AP1138" s="336"/>
      <c r="AQ1138" s="342"/>
      <c r="AR1138" s="343"/>
      <c r="AS1138" s="342"/>
      <c r="AT1138" s="94"/>
      <c r="AU1138" s="341"/>
      <c r="AV1138" s="136"/>
      <c r="AW1138" s="339"/>
      <c r="AY1138" s="30" t="s">
        <v>3880</v>
      </c>
      <c r="AZ1138" s="31" t="e">
        <f t="shared" si="17"/>
        <v>#VALUE!</v>
      </c>
    </row>
    <row r="1139" spans="1:52" ht="12.75" customHeight="1">
      <c r="A1139">
        <v>1136</v>
      </c>
      <c r="B1139" s="29" t="s">
        <v>2</v>
      </c>
      <c r="C1139" s="134" t="s">
        <v>243</v>
      </c>
      <c r="D1139" s="29" t="s">
        <v>3880</v>
      </c>
      <c r="E1139" s="29" t="s">
        <v>3880</v>
      </c>
      <c r="F1139" s="335"/>
      <c r="G1139" s="335"/>
      <c r="H1139" s="344"/>
      <c r="I1139" s="344"/>
      <c r="J1139" s="344"/>
      <c r="K1139" s="344"/>
      <c r="L1139" s="335"/>
      <c r="M1139" s="82" t="s">
        <v>3880</v>
      </c>
      <c r="N1139" s="57" t="s">
        <v>3880</v>
      </c>
      <c r="O1139" s="30" t="s">
        <v>3880</v>
      </c>
      <c r="P1139" s="29" t="s">
        <v>3880</v>
      </c>
      <c r="Q1139" s="29"/>
      <c r="R1139" s="134" t="s">
        <v>243</v>
      </c>
      <c r="S1139" s="104" t="s">
        <v>3</v>
      </c>
      <c r="T1139" s="403">
        <v>5500</v>
      </c>
      <c r="U1139" s="403">
        <v>-12065</v>
      </c>
      <c r="V1139" s="123" t="s">
        <v>2</v>
      </c>
      <c r="W1139" s="336"/>
      <c r="X1139" s="123"/>
      <c r="Y1139" s="337"/>
      <c r="Z1139" s="87"/>
      <c r="AA1139" s="88" t="s">
        <v>3880</v>
      </c>
      <c r="AB1139" s="88"/>
      <c r="AC1139" s="88"/>
      <c r="AD1139" s="90"/>
      <c r="AE1139" s="90"/>
      <c r="AF1139" s="136"/>
      <c r="AG1139" s="338"/>
      <c r="AH1139" s="338"/>
      <c r="AI1139" s="339"/>
      <c r="AJ1139" s="339"/>
      <c r="AK1139" s="91"/>
      <c r="AL1139" s="92"/>
      <c r="AM1139" s="93"/>
      <c r="AN1139" s="340"/>
      <c r="AO1139" s="341"/>
      <c r="AP1139" s="336"/>
      <c r="AQ1139" s="342"/>
      <c r="AR1139" s="343"/>
      <c r="AS1139" s="342"/>
      <c r="AT1139" s="94"/>
      <c r="AU1139" s="341"/>
      <c r="AV1139" s="136"/>
      <c r="AW1139" s="339"/>
      <c r="AY1139" s="30" t="s">
        <v>3880</v>
      </c>
      <c r="AZ1139" s="31" t="e">
        <f t="shared" si="17"/>
        <v>#VALUE!</v>
      </c>
    </row>
    <row r="1140" spans="1:52" ht="12.75" customHeight="1">
      <c r="A1140">
        <v>1137</v>
      </c>
      <c r="B1140" s="29" t="s">
        <v>2</v>
      </c>
      <c r="C1140" s="134" t="s">
        <v>353</v>
      </c>
      <c r="D1140" s="29" t="s">
        <v>3880</v>
      </c>
      <c r="E1140" s="29" t="s">
        <v>3880</v>
      </c>
      <c r="F1140" s="335"/>
      <c r="G1140" s="335"/>
      <c r="H1140" s="344"/>
      <c r="I1140" s="344"/>
      <c r="J1140" s="344"/>
      <c r="K1140" s="344"/>
      <c r="L1140" s="335"/>
      <c r="M1140" s="82" t="s">
        <v>3880</v>
      </c>
      <c r="N1140" s="57" t="s">
        <v>3880</v>
      </c>
      <c r="O1140" s="30" t="s">
        <v>3880</v>
      </c>
      <c r="P1140" s="29" t="s">
        <v>3880</v>
      </c>
      <c r="Q1140" s="29"/>
      <c r="R1140" s="134" t="s">
        <v>353</v>
      </c>
      <c r="S1140" s="104" t="s">
        <v>3</v>
      </c>
      <c r="T1140" s="403">
        <v>4500</v>
      </c>
      <c r="U1140" s="403">
        <v>-12065</v>
      </c>
      <c r="V1140" s="123" t="s">
        <v>2</v>
      </c>
      <c r="W1140" s="336"/>
      <c r="X1140" s="123"/>
      <c r="Y1140" s="337"/>
      <c r="Z1140" s="87"/>
      <c r="AA1140" s="88" t="s">
        <v>3880</v>
      </c>
      <c r="AB1140" s="88"/>
      <c r="AC1140" s="88"/>
      <c r="AD1140" s="90"/>
      <c r="AE1140" s="90"/>
      <c r="AF1140" s="136"/>
      <c r="AG1140" s="338"/>
      <c r="AH1140" s="338"/>
      <c r="AI1140" s="339"/>
      <c r="AJ1140" s="339"/>
      <c r="AK1140" s="91"/>
      <c r="AL1140" s="92"/>
      <c r="AM1140" s="93"/>
      <c r="AN1140" s="340"/>
      <c r="AO1140" s="341"/>
      <c r="AP1140" s="336"/>
      <c r="AQ1140" s="342"/>
      <c r="AR1140" s="343"/>
      <c r="AS1140" s="342"/>
      <c r="AT1140" s="94"/>
      <c r="AU1140" s="341"/>
      <c r="AV1140" s="136"/>
      <c r="AW1140" s="339"/>
      <c r="AY1140" s="30" t="s">
        <v>3880</v>
      </c>
      <c r="AZ1140" s="31" t="e">
        <f t="shared" si="17"/>
        <v>#VALUE!</v>
      </c>
    </row>
    <row r="1141" spans="1:52" ht="12.75" customHeight="1">
      <c r="A1141">
        <v>1138</v>
      </c>
      <c r="B1141" s="29" t="s">
        <v>2</v>
      </c>
      <c r="C1141" s="134" t="s">
        <v>3670</v>
      </c>
      <c r="D1141" s="29" t="s">
        <v>3880</v>
      </c>
      <c r="E1141" s="29" t="s">
        <v>3880</v>
      </c>
      <c r="F1141" s="335"/>
      <c r="G1141" s="335"/>
      <c r="H1141" s="344"/>
      <c r="I1141" s="344"/>
      <c r="J1141" s="344"/>
      <c r="K1141" s="344"/>
      <c r="L1141" s="335"/>
      <c r="M1141" s="82" t="s">
        <v>3880</v>
      </c>
      <c r="N1141" s="57" t="s">
        <v>3880</v>
      </c>
      <c r="O1141" s="30" t="s">
        <v>3880</v>
      </c>
      <c r="P1141" s="29" t="s">
        <v>3880</v>
      </c>
      <c r="Q1141" s="29"/>
      <c r="R1141" s="134" t="s">
        <v>3670</v>
      </c>
      <c r="S1141" s="104" t="s">
        <v>3</v>
      </c>
      <c r="T1141" s="403">
        <v>-4500</v>
      </c>
      <c r="U1141" s="403">
        <v>-12065</v>
      </c>
      <c r="V1141" s="123" t="s">
        <v>2</v>
      </c>
      <c r="W1141" s="336"/>
      <c r="X1141" s="123"/>
      <c r="Y1141" s="337"/>
      <c r="Z1141" s="87"/>
      <c r="AA1141" s="88" t="s">
        <v>3880</v>
      </c>
      <c r="AB1141" s="88"/>
      <c r="AC1141" s="88"/>
      <c r="AD1141" s="90"/>
      <c r="AE1141" s="90"/>
      <c r="AF1141" s="136"/>
      <c r="AG1141" s="338"/>
      <c r="AH1141" s="338"/>
      <c r="AI1141" s="339"/>
      <c r="AJ1141" s="339"/>
      <c r="AK1141" s="91"/>
      <c r="AL1141" s="92"/>
      <c r="AM1141" s="93"/>
      <c r="AN1141" s="340"/>
      <c r="AO1141" s="341"/>
      <c r="AP1141" s="336"/>
      <c r="AQ1141" s="342"/>
      <c r="AR1141" s="343"/>
      <c r="AS1141" s="342"/>
      <c r="AT1141" s="94"/>
      <c r="AU1141" s="341"/>
      <c r="AV1141" s="136"/>
      <c r="AW1141" s="339"/>
      <c r="AY1141" s="30" t="s">
        <v>3880</v>
      </c>
      <c r="AZ1141" s="31" t="e">
        <f t="shared" si="17"/>
        <v>#VALUE!</v>
      </c>
    </row>
    <row r="1142" spans="1:52" ht="12.75" customHeight="1">
      <c r="A1142">
        <v>1139</v>
      </c>
      <c r="B1142" s="29" t="s">
        <v>2</v>
      </c>
      <c r="C1142" s="134" t="s">
        <v>5389</v>
      </c>
      <c r="D1142" s="29" t="s">
        <v>3880</v>
      </c>
      <c r="E1142" s="29" t="s">
        <v>3880</v>
      </c>
      <c r="F1142" s="335"/>
      <c r="G1142" s="335"/>
      <c r="H1142" s="344"/>
      <c r="I1142" s="344"/>
      <c r="J1142" s="344"/>
      <c r="K1142" s="344"/>
      <c r="L1142" s="335"/>
      <c r="M1142" s="82" t="s">
        <v>3880</v>
      </c>
      <c r="N1142" s="57" t="s">
        <v>3880</v>
      </c>
      <c r="O1142" s="30" t="s">
        <v>3880</v>
      </c>
      <c r="P1142" s="29" t="s">
        <v>3880</v>
      </c>
      <c r="Q1142" s="29"/>
      <c r="R1142" s="134" t="s">
        <v>5389</v>
      </c>
      <c r="S1142" s="104" t="s">
        <v>3</v>
      </c>
      <c r="T1142" s="403">
        <v>12000</v>
      </c>
      <c r="U1142" s="403">
        <v>-11650</v>
      </c>
      <c r="V1142" s="123" t="s">
        <v>2</v>
      </c>
      <c r="W1142" s="336"/>
      <c r="X1142" s="123"/>
      <c r="Y1142" s="337"/>
      <c r="Z1142" s="87"/>
      <c r="AA1142" s="88" t="s">
        <v>3880</v>
      </c>
      <c r="AB1142" s="88"/>
      <c r="AC1142" s="88"/>
      <c r="AD1142" s="90"/>
      <c r="AE1142" s="90"/>
      <c r="AF1142" s="136"/>
      <c r="AG1142" s="338"/>
      <c r="AH1142" s="338"/>
      <c r="AI1142" s="339"/>
      <c r="AJ1142" s="339"/>
      <c r="AK1142" s="91"/>
      <c r="AL1142" s="92"/>
      <c r="AM1142" s="93"/>
      <c r="AN1142" s="340"/>
      <c r="AO1142" s="341"/>
      <c r="AP1142" s="336"/>
      <c r="AQ1142" s="342"/>
      <c r="AR1142" s="343"/>
      <c r="AS1142" s="342"/>
      <c r="AT1142" s="94"/>
      <c r="AU1142" s="341"/>
      <c r="AV1142" s="136"/>
      <c r="AW1142" s="339"/>
      <c r="AY1142" s="30" t="s">
        <v>3880</v>
      </c>
      <c r="AZ1142" s="31" t="e">
        <f t="shared" si="17"/>
        <v>#VALUE!</v>
      </c>
    </row>
    <row r="1143" spans="1:52" ht="12.75" customHeight="1">
      <c r="A1143">
        <v>1140</v>
      </c>
      <c r="B1143" s="29" t="s">
        <v>2</v>
      </c>
      <c r="C1143" s="134" t="s">
        <v>5390</v>
      </c>
      <c r="D1143" s="29" t="s">
        <v>3880</v>
      </c>
      <c r="E1143" s="29" t="s">
        <v>3880</v>
      </c>
      <c r="F1143" s="335"/>
      <c r="G1143" s="335"/>
      <c r="H1143" s="344"/>
      <c r="I1143" s="344"/>
      <c r="J1143" s="344"/>
      <c r="K1143" s="344"/>
      <c r="L1143" s="335"/>
      <c r="M1143" s="82" t="s">
        <v>3880</v>
      </c>
      <c r="N1143" s="57" t="s">
        <v>3880</v>
      </c>
      <c r="O1143" s="30" t="s">
        <v>3880</v>
      </c>
      <c r="P1143" s="29" t="s">
        <v>3880</v>
      </c>
      <c r="Q1143" s="29"/>
      <c r="R1143" s="134" t="s">
        <v>5390</v>
      </c>
      <c r="S1143" s="104" t="s">
        <v>3</v>
      </c>
      <c r="T1143" s="403">
        <v>11000</v>
      </c>
      <c r="U1143" s="403">
        <v>-11650</v>
      </c>
      <c r="V1143" s="123" t="s">
        <v>2</v>
      </c>
      <c r="W1143" s="336"/>
      <c r="X1143" s="123"/>
      <c r="Y1143" s="337"/>
      <c r="Z1143" s="87"/>
      <c r="AA1143" s="88" t="s">
        <v>3880</v>
      </c>
      <c r="AB1143" s="88"/>
      <c r="AC1143" s="88"/>
      <c r="AD1143" s="90"/>
      <c r="AE1143" s="90"/>
      <c r="AF1143" s="136"/>
      <c r="AG1143" s="338"/>
      <c r="AH1143" s="338"/>
      <c r="AI1143" s="339"/>
      <c r="AJ1143" s="339"/>
      <c r="AK1143" s="91"/>
      <c r="AL1143" s="92"/>
      <c r="AM1143" s="93"/>
      <c r="AN1143" s="340"/>
      <c r="AO1143" s="341"/>
      <c r="AP1143" s="336"/>
      <c r="AQ1143" s="342"/>
      <c r="AR1143" s="343"/>
      <c r="AS1143" s="342"/>
      <c r="AT1143" s="94"/>
      <c r="AU1143" s="341"/>
      <c r="AV1143" s="136"/>
      <c r="AW1143" s="339"/>
      <c r="AY1143" s="30" t="s">
        <v>3880</v>
      </c>
      <c r="AZ1143" s="31" t="e">
        <f t="shared" si="17"/>
        <v>#VALUE!</v>
      </c>
    </row>
    <row r="1144" spans="1:52" ht="12.75" customHeight="1">
      <c r="A1144">
        <v>1141</v>
      </c>
      <c r="B1144" s="29" t="s">
        <v>2</v>
      </c>
      <c r="C1144" s="134" t="s">
        <v>5391</v>
      </c>
      <c r="D1144" s="29" t="s">
        <v>3880</v>
      </c>
      <c r="E1144" s="29" t="s">
        <v>3880</v>
      </c>
      <c r="F1144" s="335"/>
      <c r="G1144" s="335"/>
      <c r="H1144" s="344"/>
      <c r="I1144" s="344"/>
      <c r="J1144" s="344"/>
      <c r="K1144" s="344"/>
      <c r="L1144" s="335"/>
      <c r="M1144" s="82" t="s">
        <v>3880</v>
      </c>
      <c r="N1144" s="57" t="s">
        <v>3880</v>
      </c>
      <c r="O1144" s="30" t="s">
        <v>3880</v>
      </c>
      <c r="P1144" s="29" t="s">
        <v>3880</v>
      </c>
      <c r="Q1144" s="29"/>
      <c r="R1144" s="134" t="s">
        <v>5391</v>
      </c>
      <c r="S1144" s="104" t="s">
        <v>3</v>
      </c>
      <c r="T1144" s="403">
        <v>10000</v>
      </c>
      <c r="U1144" s="403">
        <v>-11650</v>
      </c>
      <c r="V1144" s="123" t="s">
        <v>2</v>
      </c>
      <c r="W1144" s="336"/>
      <c r="X1144" s="123"/>
      <c r="Y1144" s="337"/>
      <c r="Z1144" s="87"/>
      <c r="AA1144" s="88" t="s">
        <v>3880</v>
      </c>
      <c r="AB1144" s="88"/>
      <c r="AC1144" s="88"/>
      <c r="AD1144" s="90"/>
      <c r="AE1144" s="90"/>
      <c r="AF1144" s="136"/>
      <c r="AG1144" s="338"/>
      <c r="AH1144" s="338"/>
      <c r="AI1144" s="339"/>
      <c r="AJ1144" s="339"/>
      <c r="AK1144" s="91"/>
      <c r="AL1144" s="92"/>
      <c r="AM1144" s="93"/>
      <c r="AN1144" s="340"/>
      <c r="AO1144" s="341"/>
      <c r="AP1144" s="336"/>
      <c r="AQ1144" s="342"/>
      <c r="AR1144" s="343"/>
      <c r="AS1144" s="342"/>
      <c r="AT1144" s="94"/>
      <c r="AU1144" s="341"/>
      <c r="AV1144" s="136"/>
      <c r="AW1144" s="339"/>
      <c r="AY1144" s="30" t="s">
        <v>3880</v>
      </c>
      <c r="AZ1144" s="31" t="e">
        <f t="shared" si="17"/>
        <v>#VALUE!</v>
      </c>
    </row>
    <row r="1145" spans="1:52" ht="12.75" customHeight="1">
      <c r="A1145">
        <v>1142</v>
      </c>
      <c r="B1145" s="29" t="s">
        <v>2</v>
      </c>
      <c r="C1145" s="134" t="s">
        <v>304</v>
      </c>
      <c r="D1145" s="29" t="s">
        <v>3880</v>
      </c>
      <c r="E1145" s="29" t="s">
        <v>3880</v>
      </c>
      <c r="F1145" s="335"/>
      <c r="G1145" s="335"/>
      <c r="H1145" s="344"/>
      <c r="I1145" s="344"/>
      <c r="J1145" s="344"/>
      <c r="K1145" s="344"/>
      <c r="L1145" s="335"/>
      <c r="M1145" s="82" t="s">
        <v>3880</v>
      </c>
      <c r="N1145" s="57" t="s">
        <v>3880</v>
      </c>
      <c r="O1145" s="30" t="s">
        <v>3880</v>
      </c>
      <c r="P1145" s="29" t="s">
        <v>3880</v>
      </c>
      <c r="Q1145" s="29"/>
      <c r="R1145" s="134" t="s">
        <v>304</v>
      </c>
      <c r="S1145" s="103" t="s">
        <v>3</v>
      </c>
      <c r="T1145" s="403">
        <v>8000</v>
      </c>
      <c r="U1145" s="403">
        <v>-11650</v>
      </c>
      <c r="V1145" s="123" t="s">
        <v>2</v>
      </c>
      <c r="W1145" s="336"/>
      <c r="X1145" s="123"/>
      <c r="Y1145" s="337"/>
      <c r="Z1145" s="87"/>
      <c r="AA1145" s="88" t="s">
        <v>3880</v>
      </c>
      <c r="AB1145" s="88"/>
      <c r="AC1145" s="88"/>
      <c r="AD1145" s="90"/>
      <c r="AE1145" s="90"/>
      <c r="AF1145" s="136"/>
      <c r="AG1145" s="338"/>
      <c r="AH1145" s="338"/>
      <c r="AI1145" s="339"/>
      <c r="AJ1145" s="339"/>
      <c r="AK1145" s="91"/>
      <c r="AL1145" s="92"/>
      <c r="AM1145" s="93"/>
      <c r="AN1145" s="340"/>
      <c r="AO1145" s="341"/>
      <c r="AP1145" s="336"/>
      <c r="AQ1145" s="342"/>
      <c r="AR1145" s="343"/>
      <c r="AS1145" s="342"/>
      <c r="AT1145" s="94"/>
      <c r="AU1145" s="341"/>
      <c r="AV1145" s="136"/>
      <c r="AW1145" s="339"/>
      <c r="AY1145" s="30" t="s">
        <v>3880</v>
      </c>
      <c r="AZ1145" s="31" t="e">
        <f t="shared" si="17"/>
        <v>#VALUE!</v>
      </c>
    </row>
    <row r="1146" spans="1:52" ht="12.75" customHeight="1">
      <c r="A1146">
        <v>1143</v>
      </c>
      <c r="B1146" s="29" t="s">
        <v>2</v>
      </c>
      <c r="C1146" s="134" t="s">
        <v>266</v>
      </c>
      <c r="D1146" s="29" t="s">
        <v>3880</v>
      </c>
      <c r="E1146" s="29" t="s">
        <v>3880</v>
      </c>
      <c r="F1146" s="335"/>
      <c r="G1146" s="335"/>
      <c r="H1146" s="344"/>
      <c r="I1146" s="344"/>
      <c r="J1146" s="344"/>
      <c r="K1146" s="344"/>
      <c r="L1146" s="335"/>
      <c r="M1146" s="82" t="s">
        <v>3880</v>
      </c>
      <c r="N1146" s="57" t="s">
        <v>3880</v>
      </c>
      <c r="O1146" s="30" t="s">
        <v>3880</v>
      </c>
      <c r="P1146" s="29" t="s">
        <v>3880</v>
      </c>
      <c r="Q1146" s="29"/>
      <c r="R1146" s="134" t="s">
        <v>266</v>
      </c>
      <c r="S1146" s="103" t="s">
        <v>3</v>
      </c>
      <c r="T1146" s="403">
        <v>7000</v>
      </c>
      <c r="U1146" s="403">
        <v>-11650</v>
      </c>
      <c r="V1146" s="123" t="s">
        <v>2</v>
      </c>
      <c r="W1146" s="336"/>
      <c r="X1146" s="123"/>
      <c r="Y1146" s="337"/>
      <c r="Z1146" s="87"/>
      <c r="AA1146" s="88" t="s">
        <v>3880</v>
      </c>
      <c r="AB1146" s="88"/>
      <c r="AC1146" s="88"/>
      <c r="AD1146" s="90"/>
      <c r="AE1146" s="90"/>
      <c r="AF1146" s="136"/>
      <c r="AG1146" s="338"/>
      <c r="AH1146" s="338"/>
      <c r="AI1146" s="339"/>
      <c r="AJ1146" s="339"/>
      <c r="AK1146" s="91"/>
      <c r="AL1146" s="92"/>
      <c r="AM1146" s="93"/>
      <c r="AN1146" s="340"/>
      <c r="AO1146" s="341"/>
      <c r="AP1146" s="336"/>
      <c r="AQ1146" s="342"/>
      <c r="AR1146" s="343"/>
      <c r="AS1146" s="342"/>
      <c r="AT1146" s="94"/>
      <c r="AU1146" s="341"/>
      <c r="AV1146" s="136"/>
      <c r="AW1146" s="339"/>
      <c r="AY1146" s="30" t="s">
        <v>3880</v>
      </c>
      <c r="AZ1146" s="31" t="e">
        <f t="shared" si="17"/>
        <v>#VALUE!</v>
      </c>
    </row>
    <row r="1147" spans="1:52" ht="12.75" customHeight="1">
      <c r="A1147">
        <v>1144</v>
      </c>
      <c r="B1147" s="29" t="s">
        <v>2</v>
      </c>
      <c r="C1147" s="134" t="s">
        <v>263</v>
      </c>
      <c r="D1147" s="29" t="s">
        <v>3880</v>
      </c>
      <c r="E1147" s="29" t="s">
        <v>3880</v>
      </c>
      <c r="F1147" s="335"/>
      <c r="G1147" s="335"/>
      <c r="H1147" s="344"/>
      <c r="I1147" s="344"/>
      <c r="J1147" s="344"/>
      <c r="K1147" s="344"/>
      <c r="L1147" s="335"/>
      <c r="M1147" s="82" t="s">
        <v>3880</v>
      </c>
      <c r="N1147" s="57" t="s">
        <v>3880</v>
      </c>
      <c r="O1147" s="30" t="s">
        <v>3880</v>
      </c>
      <c r="P1147" s="29" t="s">
        <v>3880</v>
      </c>
      <c r="Q1147" s="29"/>
      <c r="R1147" s="134" t="s">
        <v>263</v>
      </c>
      <c r="S1147" s="103" t="s">
        <v>3</v>
      </c>
      <c r="T1147" s="403">
        <v>6000</v>
      </c>
      <c r="U1147" s="403">
        <v>-11650</v>
      </c>
      <c r="V1147" s="123" t="s">
        <v>2</v>
      </c>
      <c r="W1147" s="336"/>
      <c r="X1147" s="123"/>
      <c r="Y1147" s="337"/>
      <c r="Z1147" s="87"/>
      <c r="AA1147" s="88" t="s">
        <v>3880</v>
      </c>
      <c r="AB1147" s="88"/>
      <c r="AC1147" s="88"/>
      <c r="AD1147" s="90"/>
      <c r="AE1147" s="90"/>
      <c r="AF1147" s="136"/>
      <c r="AG1147" s="338"/>
      <c r="AH1147" s="338"/>
      <c r="AI1147" s="339"/>
      <c r="AJ1147" s="339"/>
      <c r="AK1147" s="91"/>
      <c r="AL1147" s="92"/>
      <c r="AM1147" s="93"/>
      <c r="AN1147" s="340"/>
      <c r="AO1147" s="341"/>
      <c r="AP1147" s="336"/>
      <c r="AQ1147" s="342"/>
      <c r="AR1147" s="343"/>
      <c r="AS1147" s="342"/>
      <c r="AT1147" s="94"/>
      <c r="AU1147" s="341"/>
      <c r="AV1147" s="136"/>
      <c r="AW1147" s="339"/>
      <c r="AY1147" s="30" t="s">
        <v>3880</v>
      </c>
      <c r="AZ1147" s="31" t="e">
        <f t="shared" si="17"/>
        <v>#VALUE!</v>
      </c>
    </row>
    <row r="1148" spans="1:52" ht="12.75" customHeight="1">
      <c r="A1148">
        <v>1145</v>
      </c>
      <c r="B1148" s="29" t="s">
        <v>2</v>
      </c>
      <c r="C1148" s="134" t="s">
        <v>264</v>
      </c>
      <c r="D1148" s="29" t="s">
        <v>3880</v>
      </c>
      <c r="E1148" s="29" t="s">
        <v>3880</v>
      </c>
      <c r="F1148" s="335"/>
      <c r="G1148" s="335"/>
      <c r="H1148" s="344"/>
      <c r="I1148" s="344"/>
      <c r="J1148" s="344"/>
      <c r="K1148" s="344"/>
      <c r="L1148" s="335"/>
      <c r="M1148" s="82" t="s">
        <v>3880</v>
      </c>
      <c r="N1148" s="57" t="s">
        <v>3880</v>
      </c>
      <c r="O1148" s="30" t="s">
        <v>3880</v>
      </c>
      <c r="P1148" s="29" t="s">
        <v>3880</v>
      </c>
      <c r="Q1148" s="29"/>
      <c r="R1148" s="134" t="s">
        <v>264</v>
      </c>
      <c r="S1148" s="103" t="s">
        <v>3</v>
      </c>
      <c r="T1148" s="403">
        <v>5000</v>
      </c>
      <c r="U1148" s="403">
        <v>-11650</v>
      </c>
      <c r="V1148" s="123" t="s">
        <v>2</v>
      </c>
      <c r="W1148" s="336"/>
      <c r="X1148" s="123"/>
      <c r="Y1148" s="337"/>
      <c r="Z1148" s="87"/>
      <c r="AA1148" s="88" t="s">
        <v>3880</v>
      </c>
      <c r="AB1148" s="88"/>
      <c r="AC1148" s="88"/>
      <c r="AD1148" s="90"/>
      <c r="AE1148" s="90"/>
      <c r="AF1148" s="136"/>
      <c r="AG1148" s="338"/>
      <c r="AH1148" s="338"/>
      <c r="AI1148" s="339"/>
      <c r="AJ1148" s="339"/>
      <c r="AK1148" s="91"/>
      <c r="AL1148" s="92"/>
      <c r="AM1148" s="93"/>
      <c r="AN1148" s="340"/>
      <c r="AO1148" s="341"/>
      <c r="AP1148" s="336"/>
      <c r="AQ1148" s="342"/>
      <c r="AR1148" s="343"/>
      <c r="AS1148" s="342"/>
      <c r="AT1148" s="94"/>
      <c r="AU1148" s="341"/>
      <c r="AV1148" s="136"/>
      <c r="AW1148" s="339"/>
      <c r="AY1148" s="30" t="s">
        <v>3880</v>
      </c>
      <c r="AZ1148" s="31" t="e">
        <f t="shared" si="17"/>
        <v>#VALUE!</v>
      </c>
    </row>
    <row r="1149" spans="1:52" ht="12.75" customHeight="1">
      <c r="A1149">
        <v>1146</v>
      </c>
      <c r="B1149" s="29" t="s">
        <v>2</v>
      </c>
      <c r="C1149" s="134" t="s">
        <v>270</v>
      </c>
      <c r="D1149" s="29" t="s">
        <v>3880</v>
      </c>
      <c r="E1149" s="29" t="s">
        <v>3880</v>
      </c>
      <c r="F1149" s="335"/>
      <c r="G1149" s="335"/>
      <c r="H1149" s="344"/>
      <c r="I1149" s="344"/>
      <c r="J1149" s="344"/>
      <c r="K1149" s="344"/>
      <c r="L1149" s="335"/>
      <c r="M1149" s="82" t="s">
        <v>3880</v>
      </c>
      <c r="N1149" s="57" t="s">
        <v>3880</v>
      </c>
      <c r="O1149" s="30" t="s">
        <v>3880</v>
      </c>
      <c r="P1149" s="29" t="s">
        <v>3880</v>
      </c>
      <c r="Q1149" s="29"/>
      <c r="R1149" s="134" t="s">
        <v>270</v>
      </c>
      <c r="S1149" s="103" t="s">
        <v>3</v>
      </c>
      <c r="T1149" s="403">
        <v>4000</v>
      </c>
      <c r="U1149" s="403">
        <v>-11650</v>
      </c>
      <c r="V1149" s="123" t="s">
        <v>2</v>
      </c>
      <c r="W1149" s="336"/>
      <c r="X1149" s="123"/>
      <c r="Y1149" s="337"/>
      <c r="Z1149" s="87"/>
      <c r="AA1149" s="88" t="s">
        <v>3880</v>
      </c>
      <c r="AB1149" s="88"/>
      <c r="AC1149" s="88"/>
      <c r="AD1149" s="90"/>
      <c r="AE1149" s="90"/>
      <c r="AF1149" s="136"/>
      <c r="AG1149" s="338"/>
      <c r="AH1149" s="338"/>
      <c r="AI1149" s="339"/>
      <c r="AJ1149" s="339"/>
      <c r="AK1149" s="91"/>
      <c r="AL1149" s="92"/>
      <c r="AM1149" s="93"/>
      <c r="AN1149" s="340"/>
      <c r="AO1149" s="341"/>
      <c r="AP1149" s="336"/>
      <c r="AQ1149" s="342"/>
      <c r="AR1149" s="343"/>
      <c r="AS1149" s="342"/>
      <c r="AT1149" s="94"/>
      <c r="AU1149" s="341"/>
      <c r="AV1149" s="136"/>
      <c r="AW1149" s="339"/>
      <c r="AY1149" s="30" t="s">
        <v>3880</v>
      </c>
      <c r="AZ1149" s="31" t="e">
        <f t="shared" si="17"/>
        <v>#VALUE!</v>
      </c>
    </row>
    <row r="1150" spans="1:52" ht="12.75" customHeight="1">
      <c r="A1150">
        <v>1147</v>
      </c>
      <c r="B1150" s="29" t="s">
        <v>2</v>
      </c>
      <c r="C1150" s="134" t="s">
        <v>285</v>
      </c>
      <c r="D1150" s="29" t="s">
        <v>3880</v>
      </c>
      <c r="E1150" s="29" t="s">
        <v>3880</v>
      </c>
      <c r="F1150" s="335"/>
      <c r="G1150" s="335"/>
      <c r="H1150" s="344"/>
      <c r="I1150" s="344"/>
      <c r="J1150" s="344"/>
      <c r="K1150" s="344"/>
      <c r="L1150" s="335"/>
      <c r="M1150" s="82" t="s">
        <v>3880</v>
      </c>
      <c r="N1150" s="57" t="s">
        <v>3880</v>
      </c>
      <c r="O1150" s="30" t="s">
        <v>3880</v>
      </c>
      <c r="P1150" s="29" t="s">
        <v>3880</v>
      </c>
      <c r="Q1150" s="29"/>
      <c r="R1150" s="134" t="s">
        <v>285</v>
      </c>
      <c r="S1150" s="103" t="s">
        <v>3</v>
      </c>
      <c r="T1150" s="403">
        <v>3000</v>
      </c>
      <c r="U1150" s="403">
        <v>-11650</v>
      </c>
      <c r="V1150" s="123" t="s">
        <v>2</v>
      </c>
      <c r="W1150" s="336"/>
      <c r="X1150" s="123"/>
      <c r="Y1150" s="337"/>
      <c r="Z1150" s="87"/>
      <c r="AA1150" s="88" t="s">
        <v>3880</v>
      </c>
      <c r="AB1150" s="88"/>
      <c r="AC1150" s="88"/>
      <c r="AD1150" s="90"/>
      <c r="AE1150" s="90"/>
      <c r="AF1150" s="136"/>
      <c r="AG1150" s="338"/>
      <c r="AH1150" s="338"/>
      <c r="AI1150" s="339"/>
      <c r="AJ1150" s="339"/>
      <c r="AK1150" s="91"/>
      <c r="AL1150" s="92"/>
      <c r="AM1150" s="93"/>
      <c r="AN1150" s="340"/>
      <c r="AO1150" s="341"/>
      <c r="AP1150" s="336"/>
      <c r="AQ1150" s="342"/>
      <c r="AR1150" s="343"/>
      <c r="AS1150" s="342"/>
      <c r="AT1150" s="94"/>
      <c r="AU1150" s="341"/>
      <c r="AV1150" s="136"/>
      <c r="AW1150" s="339"/>
      <c r="AY1150" s="30" t="s">
        <v>3880</v>
      </c>
      <c r="AZ1150" s="31" t="e">
        <f t="shared" si="17"/>
        <v>#VALUE!</v>
      </c>
    </row>
    <row r="1151" spans="1:52" ht="12.75" customHeight="1">
      <c r="A1151">
        <v>1148</v>
      </c>
      <c r="B1151" s="29" t="s">
        <v>2</v>
      </c>
      <c r="C1151" s="134" t="s">
        <v>271</v>
      </c>
      <c r="D1151" s="29" t="s">
        <v>3880</v>
      </c>
      <c r="E1151" s="29" t="s">
        <v>3880</v>
      </c>
      <c r="F1151" s="335"/>
      <c r="G1151" s="335"/>
      <c r="H1151" s="344"/>
      <c r="I1151" s="344"/>
      <c r="J1151" s="344"/>
      <c r="K1151" s="344"/>
      <c r="L1151" s="335"/>
      <c r="M1151" s="82" t="s">
        <v>3880</v>
      </c>
      <c r="N1151" s="57" t="s">
        <v>3880</v>
      </c>
      <c r="O1151" s="30" t="s">
        <v>3880</v>
      </c>
      <c r="P1151" s="29" t="s">
        <v>3880</v>
      </c>
      <c r="Q1151" s="29"/>
      <c r="R1151" s="134" t="s">
        <v>271</v>
      </c>
      <c r="S1151" s="103" t="s">
        <v>3</v>
      </c>
      <c r="T1151" s="403">
        <v>2000</v>
      </c>
      <c r="U1151" s="403">
        <v>-11650</v>
      </c>
      <c r="V1151" s="123" t="s">
        <v>2</v>
      </c>
      <c r="W1151" s="336"/>
      <c r="X1151" s="123"/>
      <c r="Y1151" s="337"/>
      <c r="Z1151" s="87"/>
      <c r="AA1151" s="88" t="s">
        <v>3880</v>
      </c>
      <c r="AB1151" s="88"/>
      <c r="AC1151" s="88"/>
      <c r="AD1151" s="90"/>
      <c r="AE1151" s="90"/>
      <c r="AF1151" s="136"/>
      <c r="AG1151" s="338"/>
      <c r="AH1151" s="338"/>
      <c r="AI1151" s="339"/>
      <c r="AJ1151" s="339"/>
      <c r="AK1151" s="91"/>
      <c r="AL1151" s="92"/>
      <c r="AM1151" s="93"/>
      <c r="AN1151" s="340"/>
      <c r="AO1151" s="341"/>
      <c r="AP1151" s="336"/>
      <c r="AQ1151" s="342"/>
      <c r="AR1151" s="343"/>
      <c r="AS1151" s="342"/>
      <c r="AT1151" s="94"/>
      <c r="AU1151" s="341"/>
      <c r="AV1151" s="136"/>
      <c r="AW1151" s="339"/>
      <c r="AY1151" s="30" t="s">
        <v>3880</v>
      </c>
      <c r="AZ1151" s="31" t="e">
        <f t="shared" si="17"/>
        <v>#VALUE!</v>
      </c>
    </row>
    <row r="1152" spans="1:52" ht="12.75" customHeight="1">
      <c r="A1152">
        <v>1149</v>
      </c>
      <c r="B1152" s="29" t="s">
        <v>2</v>
      </c>
      <c r="C1152" s="134" t="s">
        <v>30</v>
      </c>
      <c r="D1152" s="29" t="s">
        <v>3880</v>
      </c>
      <c r="E1152" s="29" t="s">
        <v>3880</v>
      </c>
      <c r="F1152" s="335"/>
      <c r="G1152" s="335"/>
      <c r="H1152" s="344"/>
      <c r="I1152" s="344"/>
      <c r="J1152" s="344"/>
      <c r="K1152" s="344"/>
      <c r="L1152" s="335"/>
      <c r="M1152" s="82" t="s">
        <v>3880</v>
      </c>
      <c r="N1152" s="57" t="s">
        <v>3880</v>
      </c>
      <c r="O1152" s="30" t="s">
        <v>3880</v>
      </c>
      <c r="P1152" s="29" t="s">
        <v>3880</v>
      </c>
      <c r="Q1152" s="29"/>
      <c r="R1152" s="134" t="s">
        <v>30</v>
      </c>
      <c r="S1152" s="103" t="s">
        <v>3</v>
      </c>
      <c r="T1152" s="403">
        <v>1000</v>
      </c>
      <c r="U1152" s="403">
        <v>-11650</v>
      </c>
      <c r="V1152" s="123" t="s">
        <v>2</v>
      </c>
      <c r="W1152" s="336"/>
      <c r="X1152" s="123"/>
      <c r="Y1152" s="337"/>
      <c r="Z1152" s="87"/>
      <c r="AA1152" s="88" t="s">
        <v>3880</v>
      </c>
      <c r="AB1152" s="88"/>
      <c r="AC1152" s="88"/>
      <c r="AD1152" s="90"/>
      <c r="AE1152" s="90"/>
      <c r="AF1152" s="136"/>
      <c r="AG1152" s="338"/>
      <c r="AH1152" s="338"/>
      <c r="AI1152" s="339"/>
      <c r="AJ1152" s="339"/>
      <c r="AK1152" s="91"/>
      <c r="AL1152" s="92"/>
      <c r="AM1152" s="93"/>
      <c r="AN1152" s="340"/>
      <c r="AO1152" s="341"/>
      <c r="AP1152" s="336"/>
      <c r="AQ1152" s="342"/>
      <c r="AR1152" s="343"/>
      <c r="AS1152" s="342"/>
      <c r="AT1152" s="94"/>
      <c r="AU1152" s="341"/>
      <c r="AV1152" s="136"/>
      <c r="AW1152" s="339"/>
      <c r="AY1152" s="30" t="s">
        <v>3880</v>
      </c>
      <c r="AZ1152" s="31" t="e">
        <f t="shared" si="17"/>
        <v>#VALUE!</v>
      </c>
    </row>
    <row r="1153" spans="1:52" ht="12.75" customHeight="1">
      <c r="A1153">
        <v>1150</v>
      </c>
      <c r="B1153" s="29" t="s">
        <v>2</v>
      </c>
      <c r="C1153" s="134" t="s">
        <v>5392</v>
      </c>
      <c r="D1153" s="29" t="s">
        <v>3880</v>
      </c>
      <c r="E1153" s="29" t="s">
        <v>3880</v>
      </c>
      <c r="F1153" s="335"/>
      <c r="G1153" s="335"/>
      <c r="H1153" s="344"/>
      <c r="I1153" s="344"/>
      <c r="J1153" s="344"/>
      <c r="K1153" s="344"/>
      <c r="L1153" s="335"/>
      <c r="M1153" s="82" t="s">
        <v>3880</v>
      </c>
      <c r="N1153" s="57" t="s">
        <v>3880</v>
      </c>
      <c r="O1153" s="30" t="s">
        <v>3880</v>
      </c>
      <c r="P1153" s="29" t="s">
        <v>3880</v>
      </c>
      <c r="Q1153" s="29"/>
      <c r="R1153" s="134" t="s">
        <v>5392</v>
      </c>
      <c r="S1153" s="103" t="s">
        <v>3</v>
      </c>
      <c r="T1153" s="403">
        <v>0</v>
      </c>
      <c r="U1153" s="403">
        <v>-11650</v>
      </c>
      <c r="V1153" s="123" t="s">
        <v>2</v>
      </c>
      <c r="W1153" s="336"/>
      <c r="X1153" s="123"/>
      <c r="Y1153" s="337"/>
      <c r="Z1153" s="87"/>
      <c r="AA1153" s="88" t="s">
        <v>3880</v>
      </c>
      <c r="AB1153" s="88"/>
      <c r="AC1153" s="88"/>
      <c r="AD1153" s="90"/>
      <c r="AE1153" s="90"/>
      <c r="AF1153" s="136"/>
      <c r="AG1153" s="338"/>
      <c r="AH1153" s="338"/>
      <c r="AI1153" s="339"/>
      <c r="AJ1153" s="339"/>
      <c r="AK1153" s="91"/>
      <c r="AL1153" s="92"/>
      <c r="AM1153" s="93"/>
      <c r="AN1153" s="340"/>
      <c r="AO1153" s="341"/>
      <c r="AP1153" s="336"/>
      <c r="AQ1153" s="342"/>
      <c r="AR1153" s="343"/>
      <c r="AS1153" s="342"/>
      <c r="AT1153" s="94"/>
      <c r="AU1153" s="341"/>
      <c r="AV1153" s="136"/>
      <c r="AW1153" s="339"/>
      <c r="AY1153" s="30" t="s">
        <v>3880</v>
      </c>
      <c r="AZ1153" s="31" t="e">
        <f t="shared" si="17"/>
        <v>#VALUE!</v>
      </c>
    </row>
    <row r="1154" spans="1:52" ht="12.75" customHeight="1">
      <c r="A1154">
        <v>1151</v>
      </c>
      <c r="B1154" s="29" t="s">
        <v>2</v>
      </c>
      <c r="C1154" s="134" t="s">
        <v>5393</v>
      </c>
      <c r="D1154" s="29" t="s">
        <v>3880</v>
      </c>
      <c r="E1154" s="29" t="s">
        <v>3880</v>
      </c>
      <c r="F1154" s="335"/>
      <c r="G1154" s="335"/>
      <c r="H1154" s="344"/>
      <c r="I1154" s="344"/>
      <c r="J1154" s="344"/>
      <c r="K1154" s="344"/>
      <c r="L1154" s="335"/>
      <c r="M1154" s="82" t="s">
        <v>3880</v>
      </c>
      <c r="N1154" s="57" t="s">
        <v>3880</v>
      </c>
      <c r="O1154" s="30" t="s">
        <v>3880</v>
      </c>
      <c r="P1154" s="29" t="s">
        <v>3880</v>
      </c>
      <c r="Q1154" s="29"/>
      <c r="R1154" s="134" t="s">
        <v>5393</v>
      </c>
      <c r="S1154" s="103" t="s">
        <v>3</v>
      </c>
      <c r="T1154" s="403">
        <v>-1000</v>
      </c>
      <c r="U1154" s="403">
        <v>-11650</v>
      </c>
      <c r="V1154" s="123" t="s">
        <v>2</v>
      </c>
      <c r="W1154" s="336"/>
      <c r="X1154" s="123"/>
      <c r="Y1154" s="337"/>
      <c r="Z1154" s="87"/>
      <c r="AA1154" s="88" t="s">
        <v>3880</v>
      </c>
      <c r="AB1154" s="88"/>
      <c r="AC1154" s="88"/>
      <c r="AD1154" s="90"/>
      <c r="AE1154" s="90"/>
      <c r="AF1154" s="136"/>
      <c r="AG1154" s="338"/>
      <c r="AH1154" s="338"/>
      <c r="AI1154" s="339"/>
      <c r="AJ1154" s="339"/>
      <c r="AK1154" s="91"/>
      <c r="AL1154" s="92"/>
      <c r="AM1154" s="93"/>
      <c r="AN1154" s="340"/>
      <c r="AO1154" s="341"/>
      <c r="AP1154" s="336"/>
      <c r="AQ1154" s="342"/>
      <c r="AR1154" s="343"/>
      <c r="AS1154" s="342"/>
      <c r="AT1154" s="94"/>
      <c r="AU1154" s="341"/>
      <c r="AV1154" s="136"/>
      <c r="AW1154" s="339"/>
      <c r="AY1154" s="30" t="s">
        <v>3880</v>
      </c>
      <c r="AZ1154" s="31" t="e">
        <f t="shared" si="17"/>
        <v>#VALUE!</v>
      </c>
    </row>
    <row r="1155" spans="1:52" ht="12.75" customHeight="1">
      <c r="A1155">
        <v>1152</v>
      </c>
      <c r="B1155" s="29" t="s">
        <v>2</v>
      </c>
      <c r="C1155" s="134" t="s">
        <v>5394</v>
      </c>
      <c r="D1155" s="29" t="s">
        <v>3880</v>
      </c>
      <c r="E1155" s="29" t="s">
        <v>3880</v>
      </c>
      <c r="F1155" s="335"/>
      <c r="G1155" s="335"/>
      <c r="H1155" s="344"/>
      <c r="I1155" s="344"/>
      <c r="J1155" s="344"/>
      <c r="K1155" s="344"/>
      <c r="L1155" s="335"/>
      <c r="M1155" s="82" t="s">
        <v>3880</v>
      </c>
      <c r="N1155" s="57" t="s">
        <v>3880</v>
      </c>
      <c r="O1155" s="30" t="s">
        <v>3880</v>
      </c>
      <c r="P1155" s="29" t="s">
        <v>3880</v>
      </c>
      <c r="Q1155" s="29"/>
      <c r="R1155" s="134" t="s">
        <v>5394</v>
      </c>
      <c r="S1155" s="103" t="s">
        <v>3</v>
      </c>
      <c r="T1155" s="403">
        <v>-2000</v>
      </c>
      <c r="U1155" s="403">
        <v>-11650</v>
      </c>
      <c r="V1155" s="123" t="s">
        <v>2</v>
      </c>
      <c r="W1155" s="336"/>
      <c r="X1155" s="123"/>
      <c r="Y1155" s="337"/>
      <c r="Z1155" s="87"/>
      <c r="AA1155" s="88" t="s">
        <v>3880</v>
      </c>
      <c r="AB1155" s="88"/>
      <c r="AC1155" s="88"/>
      <c r="AD1155" s="90"/>
      <c r="AE1155" s="90"/>
      <c r="AF1155" s="136"/>
      <c r="AG1155" s="338"/>
      <c r="AH1155" s="338"/>
      <c r="AI1155" s="339"/>
      <c r="AJ1155" s="339"/>
      <c r="AK1155" s="91"/>
      <c r="AL1155" s="92"/>
      <c r="AM1155" s="93"/>
      <c r="AN1155" s="340"/>
      <c r="AO1155" s="341"/>
      <c r="AP1155" s="336"/>
      <c r="AQ1155" s="342"/>
      <c r="AR1155" s="343"/>
      <c r="AS1155" s="342"/>
      <c r="AT1155" s="94"/>
      <c r="AU1155" s="341"/>
      <c r="AV1155" s="136"/>
      <c r="AW1155" s="339"/>
      <c r="AY1155" s="30" t="s">
        <v>3880</v>
      </c>
      <c r="AZ1155" s="31" t="e">
        <f t="shared" si="17"/>
        <v>#VALUE!</v>
      </c>
    </row>
    <row r="1156" spans="1:52" ht="12.75" customHeight="1">
      <c r="A1156">
        <v>1153</v>
      </c>
      <c r="B1156" s="29" t="s">
        <v>2</v>
      </c>
      <c r="C1156" s="134" t="s">
        <v>5395</v>
      </c>
      <c r="D1156" s="29" t="s">
        <v>3880</v>
      </c>
      <c r="E1156" s="29" t="s">
        <v>3880</v>
      </c>
      <c r="F1156" s="335"/>
      <c r="G1156" s="335"/>
      <c r="H1156" s="344"/>
      <c r="I1156" s="344"/>
      <c r="J1156" s="344"/>
      <c r="K1156" s="344"/>
      <c r="L1156" s="335"/>
      <c r="M1156" s="82" t="s">
        <v>3880</v>
      </c>
      <c r="N1156" s="57" t="s">
        <v>3880</v>
      </c>
      <c r="O1156" s="30" t="s">
        <v>3880</v>
      </c>
      <c r="P1156" s="29" t="s">
        <v>3880</v>
      </c>
      <c r="Q1156" s="29"/>
      <c r="R1156" s="134" t="s">
        <v>5395</v>
      </c>
      <c r="S1156" s="103" t="s">
        <v>3</v>
      </c>
      <c r="T1156" s="403">
        <v>-3000</v>
      </c>
      <c r="U1156" s="403">
        <v>-11650</v>
      </c>
      <c r="V1156" s="123" t="s">
        <v>2</v>
      </c>
      <c r="W1156" s="336"/>
      <c r="X1156" s="123"/>
      <c r="Y1156" s="337"/>
      <c r="Z1156" s="87"/>
      <c r="AA1156" s="88" t="s">
        <v>3880</v>
      </c>
      <c r="AB1156" s="88"/>
      <c r="AC1156" s="88"/>
      <c r="AD1156" s="90"/>
      <c r="AE1156" s="90"/>
      <c r="AF1156" s="136"/>
      <c r="AG1156" s="338"/>
      <c r="AH1156" s="338"/>
      <c r="AI1156" s="339"/>
      <c r="AJ1156" s="339"/>
      <c r="AK1156" s="91"/>
      <c r="AL1156" s="92"/>
      <c r="AM1156" s="93"/>
      <c r="AN1156" s="340"/>
      <c r="AO1156" s="341"/>
      <c r="AP1156" s="336"/>
      <c r="AQ1156" s="342"/>
      <c r="AR1156" s="343"/>
      <c r="AS1156" s="342"/>
      <c r="AT1156" s="94"/>
      <c r="AU1156" s="341"/>
      <c r="AV1156" s="136"/>
      <c r="AW1156" s="339"/>
      <c r="AY1156" s="30" t="s">
        <v>3880</v>
      </c>
      <c r="AZ1156" s="31" t="e">
        <f t="shared" ref="AZ1156:AZ1219" si="18">-AY1156+O1156</f>
        <v>#VALUE!</v>
      </c>
    </row>
    <row r="1157" spans="1:52" ht="12.75" customHeight="1">
      <c r="A1157">
        <v>1154</v>
      </c>
      <c r="B1157" s="29" t="s">
        <v>2</v>
      </c>
      <c r="C1157" s="134" t="s">
        <v>5396</v>
      </c>
      <c r="D1157" s="29" t="s">
        <v>3880</v>
      </c>
      <c r="E1157" s="29" t="s">
        <v>3880</v>
      </c>
      <c r="F1157" s="335"/>
      <c r="G1157" s="335"/>
      <c r="H1157" s="344"/>
      <c r="I1157" s="344"/>
      <c r="J1157" s="344"/>
      <c r="K1157" s="344"/>
      <c r="L1157" s="335"/>
      <c r="M1157" s="82" t="s">
        <v>3880</v>
      </c>
      <c r="N1157" s="57" t="s">
        <v>3880</v>
      </c>
      <c r="O1157" s="30" t="s">
        <v>3880</v>
      </c>
      <c r="P1157" s="29" t="s">
        <v>3880</v>
      </c>
      <c r="Q1157" s="29"/>
      <c r="R1157" s="134" t="s">
        <v>5396</v>
      </c>
      <c r="S1157" s="103" t="s">
        <v>3</v>
      </c>
      <c r="T1157" s="403">
        <v>-4000</v>
      </c>
      <c r="U1157" s="403">
        <v>-11650</v>
      </c>
      <c r="V1157" s="123" t="s">
        <v>2</v>
      </c>
      <c r="W1157" s="336"/>
      <c r="X1157" s="123"/>
      <c r="Y1157" s="337"/>
      <c r="Z1157" s="87"/>
      <c r="AA1157" s="88" t="s">
        <v>3880</v>
      </c>
      <c r="AB1157" s="88"/>
      <c r="AC1157" s="88"/>
      <c r="AD1157" s="90"/>
      <c r="AE1157" s="90"/>
      <c r="AF1157" s="136"/>
      <c r="AG1157" s="338"/>
      <c r="AH1157" s="338"/>
      <c r="AI1157" s="339"/>
      <c r="AJ1157" s="339"/>
      <c r="AK1157" s="91"/>
      <c r="AL1157" s="92"/>
      <c r="AM1157" s="93"/>
      <c r="AN1157" s="340"/>
      <c r="AO1157" s="341"/>
      <c r="AP1157" s="336"/>
      <c r="AQ1157" s="342"/>
      <c r="AR1157" s="343"/>
      <c r="AS1157" s="342"/>
      <c r="AT1157" s="94"/>
      <c r="AU1157" s="341"/>
      <c r="AV1157" s="136"/>
      <c r="AW1157" s="339"/>
      <c r="AY1157" s="30" t="s">
        <v>3880</v>
      </c>
      <c r="AZ1157" s="31" t="e">
        <f t="shared" si="18"/>
        <v>#VALUE!</v>
      </c>
    </row>
    <row r="1158" spans="1:52" ht="12.75" customHeight="1">
      <c r="A1158">
        <v>1155</v>
      </c>
      <c r="B1158" s="29" t="s">
        <v>2</v>
      </c>
      <c r="C1158" s="134" t="s">
        <v>3490</v>
      </c>
      <c r="D1158" s="29" t="s">
        <v>3880</v>
      </c>
      <c r="E1158" s="29" t="s">
        <v>3880</v>
      </c>
      <c r="F1158" s="335"/>
      <c r="G1158" s="335"/>
      <c r="H1158" s="344"/>
      <c r="I1158" s="344"/>
      <c r="J1158" s="344"/>
      <c r="K1158" s="344"/>
      <c r="L1158" s="335"/>
      <c r="M1158" s="82" t="s">
        <v>3880</v>
      </c>
      <c r="N1158" s="57" t="s">
        <v>3880</v>
      </c>
      <c r="O1158" s="30" t="s">
        <v>3880</v>
      </c>
      <c r="P1158" s="29" t="s">
        <v>3880</v>
      </c>
      <c r="Q1158" s="29"/>
      <c r="R1158" s="134" t="s">
        <v>3490</v>
      </c>
      <c r="S1158" s="103" t="s">
        <v>3</v>
      </c>
      <c r="T1158" s="403">
        <v>-5000</v>
      </c>
      <c r="U1158" s="403">
        <v>-11650</v>
      </c>
      <c r="V1158" s="123" t="s">
        <v>2</v>
      </c>
      <c r="W1158" s="336"/>
      <c r="X1158" s="123"/>
      <c r="Y1158" s="337"/>
      <c r="Z1158" s="87"/>
      <c r="AA1158" s="88" t="s">
        <v>3880</v>
      </c>
      <c r="AB1158" s="88"/>
      <c r="AC1158" s="88"/>
      <c r="AD1158" s="90"/>
      <c r="AE1158" s="90"/>
      <c r="AF1158" s="136"/>
      <c r="AG1158" s="338"/>
      <c r="AH1158" s="338"/>
      <c r="AI1158" s="339"/>
      <c r="AJ1158" s="339"/>
      <c r="AK1158" s="91"/>
      <c r="AL1158" s="92"/>
      <c r="AM1158" s="93"/>
      <c r="AN1158" s="340"/>
      <c r="AO1158" s="341"/>
      <c r="AP1158" s="336"/>
      <c r="AQ1158" s="342"/>
      <c r="AR1158" s="343"/>
      <c r="AS1158" s="342"/>
      <c r="AT1158" s="94"/>
      <c r="AU1158" s="341"/>
      <c r="AV1158" s="136"/>
      <c r="AW1158" s="339"/>
      <c r="AY1158" s="30" t="s">
        <v>3880</v>
      </c>
      <c r="AZ1158" s="31" t="e">
        <f t="shared" si="18"/>
        <v>#VALUE!</v>
      </c>
    </row>
    <row r="1159" spans="1:52" ht="12.75" customHeight="1">
      <c r="A1159">
        <v>1156</v>
      </c>
      <c r="B1159" s="29" t="s">
        <v>2</v>
      </c>
      <c r="C1159" s="134" t="s">
        <v>3492</v>
      </c>
      <c r="D1159" s="29" t="s">
        <v>3880</v>
      </c>
      <c r="E1159" s="29" t="s">
        <v>3880</v>
      </c>
      <c r="F1159" s="335"/>
      <c r="G1159" s="335"/>
      <c r="H1159" s="344"/>
      <c r="I1159" s="344"/>
      <c r="J1159" s="344"/>
      <c r="K1159" s="344"/>
      <c r="L1159" s="335"/>
      <c r="M1159" s="82" t="s">
        <v>3880</v>
      </c>
      <c r="N1159" s="57" t="s">
        <v>3880</v>
      </c>
      <c r="O1159" s="30" t="s">
        <v>3880</v>
      </c>
      <c r="P1159" s="29" t="s">
        <v>3880</v>
      </c>
      <c r="Q1159" s="29"/>
      <c r="R1159" s="134" t="s">
        <v>3492</v>
      </c>
      <c r="S1159" s="103" t="s">
        <v>3</v>
      </c>
      <c r="T1159" s="403">
        <v>-6000</v>
      </c>
      <c r="U1159" s="403">
        <v>-11650</v>
      </c>
      <c r="V1159" s="123" t="s">
        <v>2</v>
      </c>
      <c r="W1159" s="336"/>
      <c r="X1159" s="123"/>
      <c r="Y1159" s="337"/>
      <c r="Z1159" s="87"/>
      <c r="AA1159" s="88" t="s">
        <v>3880</v>
      </c>
      <c r="AB1159" s="88"/>
      <c r="AC1159" s="88"/>
      <c r="AD1159" s="90"/>
      <c r="AE1159" s="90"/>
      <c r="AF1159" s="136"/>
      <c r="AG1159" s="338"/>
      <c r="AH1159" s="338"/>
      <c r="AI1159" s="339"/>
      <c r="AJ1159" s="339"/>
      <c r="AK1159" s="91"/>
      <c r="AL1159" s="92"/>
      <c r="AM1159" s="93"/>
      <c r="AN1159" s="340"/>
      <c r="AO1159" s="341"/>
      <c r="AP1159" s="336"/>
      <c r="AQ1159" s="342"/>
      <c r="AR1159" s="343"/>
      <c r="AS1159" s="342"/>
      <c r="AT1159" s="94"/>
      <c r="AU1159" s="341"/>
      <c r="AV1159" s="136"/>
      <c r="AW1159" s="339"/>
      <c r="AY1159" s="30" t="s">
        <v>3880</v>
      </c>
      <c r="AZ1159" s="31" t="e">
        <f t="shared" si="18"/>
        <v>#VALUE!</v>
      </c>
    </row>
    <row r="1160" spans="1:52" ht="12.75" customHeight="1">
      <c r="A1160">
        <v>1157</v>
      </c>
      <c r="B1160" s="29" t="s">
        <v>2</v>
      </c>
      <c r="C1160" s="134" t="s">
        <v>3482</v>
      </c>
      <c r="D1160" s="29" t="s">
        <v>3880</v>
      </c>
      <c r="E1160" s="29" t="s">
        <v>3880</v>
      </c>
      <c r="F1160" s="335"/>
      <c r="G1160" s="335"/>
      <c r="H1160" s="344"/>
      <c r="I1160" s="344"/>
      <c r="J1160" s="344"/>
      <c r="K1160" s="344"/>
      <c r="L1160" s="335"/>
      <c r="M1160" s="82" t="s">
        <v>3880</v>
      </c>
      <c r="N1160" s="57" t="s">
        <v>3880</v>
      </c>
      <c r="O1160" s="30" t="s">
        <v>3880</v>
      </c>
      <c r="P1160" s="29" t="s">
        <v>3880</v>
      </c>
      <c r="Q1160" s="29"/>
      <c r="R1160" s="134" t="s">
        <v>3482</v>
      </c>
      <c r="S1160" s="103" t="s">
        <v>3</v>
      </c>
      <c r="T1160" s="403">
        <v>-7000</v>
      </c>
      <c r="U1160" s="403">
        <v>-11650</v>
      </c>
      <c r="V1160" s="123" t="s">
        <v>2</v>
      </c>
      <c r="W1160" s="336"/>
      <c r="X1160" s="123"/>
      <c r="Y1160" s="337"/>
      <c r="Z1160" s="87"/>
      <c r="AA1160" s="88" t="s">
        <v>3880</v>
      </c>
      <c r="AB1160" s="88"/>
      <c r="AC1160" s="88"/>
      <c r="AD1160" s="90"/>
      <c r="AE1160" s="90"/>
      <c r="AF1160" s="136"/>
      <c r="AG1160" s="338"/>
      <c r="AH1160" s="338"/>
      <c r="AI1160" s="339"/>
      <c r="AJ1160" s="339"/>
      <c r="AK1160" s="91"/>
      <c r="AL1160" s="92"/>
      <c r="AM1160" s="93"/>
      <c r="AN1160" s="340"/>
      <c r="AO1160" s="341"/>
      <c r="AP1160" s="336"/>
      <c r="AQ1160" s="342"/>
      <c r="AR1160" s="343"/>
      <c r="AS1160" s="342"/>
      <c r="AT1160" s="94"/>
      <c r="AU1160" s="341"/>
      <c r="AV1160" s="136"/>
      <c r="AW1160" s="339"/>
      <c r="AY1160" s="30" t="s">
        <v>3880</v>
      </c>
      <c r="AZ1160" s="31" t="e">
        <f t="shared" si="18"/>
        <v>#VALUE!</v>
      </c>
    </row>
    <row r="1161" spans="1:52" ht="12.75" customHeight="1">
      <c r="A1161">
        <v>1158</v>
      </c>
      <c r="B1161" s="29" t="s">
        <v>2</v>
      </c>
      <c r="C1161" s="134" t="s">
        <v>3671</v>
      </c>
      <c r="D1161" s="29" t="s">
        <v>3880</v>
      </c>
      <c r="E1161" s="29" t="s">
        <v>3880</v>
      </c>
      <c r="F1161" s="335"/>
      <c r="G1161" s="335"/>
      <c r="H1161" s="344"/>
      <c r="I1161" s="344"/>
      <c r="J1161" s="344"/>
      <c r="K1161" s="344"/>
      <c r="L1161" s="335"/>
      <c r="M1161" s="82" t="s">
        <v>3880</v>
      </c>
      <c r="N1161" s="57" t="s">
        <v>3880</v>
      </c>
      <c r="O1161" s="30" t="s">
        <v>3880</v>
      </c>
      <c r="P1161" s="29" t="s">
        <v>3880</v>
      </c>
      <c r="Q1161" s="29"/>
      <c r="R1161" s="134" t="s">
        <v>3671</v>
      </c>
      <c r="S1161" s="103" t="s">
        <v>3</v>
      </c>
      <c r="T1161" s="403">
        <v>-8000</v>
      </c>
      <c r="U1161" s="403">
        <v>-11650</v>
      </c>
      <c r="V1161" s="123" t="s">
        <v>2</v>
      </c>
      <c r="W1161" s="336"/>
      <c r="X1161" s="123"/>
      <c r="Y1161" s="337"/>
      <c r="Z1161" s="87"/>
      <c r="AA1161" s="88" t="s">
        <v>3880</v>
      </c>
      <c r="AB1161" s="88"/>
      <c r="AC1161" s="88"/>
      <c r="AD1161" s="90"/>
      <c r="AE1161" s="90"/>
      <c r="AF1161" s="136"/>
      <c r="AG1161" s="338"/>
      <c r="AH1161" s="338"/>
      <c r="AI1161" s="339"/>
      <c r="AJ1161" s="339"/>
      <c r="AK1161" s="91"/>
      <c r="AL1161" s="92"/>
      <c r="AM1161" s="93"/>
      <c r="AN1161" s="340"/>
      <c r="AO1161" s="341"/>
      <c r="AP1161" s="336"/>
      <c r="AQ1161" s="342"/>
      <c r="AR1161" s="343"/>
      <c r="AS1161" s="342"/>
      <c r="AT1161" s="94"/>
      <c r="AU1161" s="341"/>
      <c r="AV1161" s="136"/>
      <c r="AW1161" s="339"/>
      <c r="AY1161" s="30" t="s">
        <v>3880</v>
      </c>
      <c r="AZ1161" s="31" t="e">
        <f t="shared" si="18"/>
        <v>#VALUE!</v>
      </c>
    </row>
    <row r="1162" spans="1:52" ht="12.75" customHeight="1">
      <c r="A1162">
        <v>1159</v>
      </c>
      <c r="B1162" s="29" t="s">
        <v>2</v>
      </c>
      <c r="C1162" s="134" t="s">
        <v>5397</v>
      </c>
      <c r="D1162" s="29" t="s">
        <v>3880</v>
      </c>
      <c r="E1162" s="29" t="s">
        <v>3880</v>
      </c>
      <c r="F1162" s="335"/>
      <c r="G1162" s="335"/>
      <c r="H1162" s="344"/>
      <c r="I1162" s="344"/>
      <c r="J1162" s="344"/>
      <c r="K1162" s="344"/>
      <c r="L1162" s="335"/>
      <c r="M1162" s="82" t="s">
        <v>3880</v>
      </c>
      <c r="N1162" s="57" t="s">
        <v>3880</v>
      </c>
      <c r="O1162" s="30" t="s">
        <v>3880</v>
      </c>
      <c r="P1162" s="29" t="s">
        <v>3880</v>
      </c>
      <c r="Q1162" s="29"/>
      <c r="R1162" s="134" t="s">
        <v>5397</v>
      </c>
      <c r="S1162" s="103" t="s">
        <v>3</v>
      </c>
      <c r="T1162" s="403">
        <v>-9000</v>
      </c>
      <c r="U1162" s="403">
        <v>-11650</v>
      </c>
      <c r="V1162" s="123" t="s">
        <v>2</v>
      </c>
      <c r="W1162" s="336"/>
      <c r="X1162" s="123"/>
      <c r="Y1162" s="337"/>
      <c r="Z1162" s="87"/>
      <c r="AA1162" s="88" t="s">
        <v>3880</v>
      </c>
      <c r="AB1162" s="88"/>
      <c r="AC1162" s="88"/>
      <c r="AD1162" s="90"/>
      <c r="AE1162" s="90"/>
      <c r="AF1162" s="136"/>
      <c r="AG1162" s="338"/>
      <c r="AH1162" s="338"/>
      <c r="AI1162" s="339"/>
      <c r="AJ1162" s="339"/>
      <c r="AK1162" s="91"/>
      <c r="AL1162" s="92"/>
      <c r="AM1162" s="93"/>
      <c r="AN1162" s="340"/>
      <c r="AO1162" s="341"/>
      <c r="AP1162" s="336"/>
      <c r="AQ1162" s="342"/>
      <c r="AR1162" s="343"/>
      <c r="AS1162" s="342"/>
      <c r="AT1162" s="94"/>
      <c r="AU1162" s="341"/>
      <c r="AV1162" s="136"/>
      <c r="AW1162" s="339"/>
      <c r="AY1162" s="30" t="s">
        <v>3880</v>
      </c>
      <c r="AZ1162" s="31" t="e">
        <f t="shared" si="18"/>
        <v>#VALUE!</v>
      </c>
    </row>
    <row r="1163" spans="1:52" ht="12.75" customHeight="1">
      <c r="A1163">
        <v>1160</v>
      </c>
      <c r="B1163" s="29" t="s">
        <v>2</v>
      </c>
      <c r="C1163" s="134" t="s">
        <v>5398</v>
      </c>
      <c r="D1163" s="29" t="s">
        <v>3880</v>
      </c>
      <c r="E1163" s="29" t="s">
        <v>3880</v>
      </c>
      <c r="F1163" s="335"/>
      <c r="G1163" s="335"/>
      <c r="H1163" s="344"/>
      <c r="I1163" s="344"/>
      <c r="J1163" s="344"/>
      <c r="K1163" s="344"/>
      <c r="L1163" s="335"/>
      <c r="M1163" s="82" t="s">
        <v>3880</v>
      </c>
      <c r="N1163" s="57" t="s">
        <v>3880</v>
      </c>
      <c r="O1163" s="30" t="s">
        <v>3880</v>
      </c>
      <c r="P1163" s="29" t="s">
        <v>3880</v>
      </c>
      <c r="Q1163" s="29"/>
      <c r="R1163" s="134" t="s">
        <v>5398</v>
      </c>
      <c r="S1163" s="103" t="s">
        <v>3</v>
      </c>
      <c r="T1163" s="403">
        <v>-10000</v>
      </c>
      <c r="U1163" s="403">
        <v>-11650</v>
      </c>
      <c r="V1163" s="123" t="s">
        <v>2</v>
      </c>
      <c r="W1163" s="336"/>
      <c r="X1163" s="123"/>
      <c r="Y1163" s="337"/>
      <c r="Z1163" s="87"/>
      <c r="AA1163" s="88" t="s">
        <v>3880</v>
      </c>
      <c r="AB1163" s="88"/>
      <c r="AC1163" s="88"/>
      <c r="AD1163" s="90"/>
      <c r="AE1163" s="90"/>
      <c r="AF1163" s="136"/>
      <c r="AG1163" s="338"/>
      <c r="AH1163" s="338"/>
      <c r="AI1163" s="339"/>
      <c r="AJ1163" s="339"/>
      <c r="AK1163" s="91"/>
      <c r="AL1163" s="92"/>
      <c r="AM1163" s="93"/>
      <c r="AN1163" s="340"/>
      <c r="AO1163" s="341"/>
      <c r="AP1163" s="336"/>
      <c r="AQ1163" s="342"/>
      <c r="AR1163" s="343"/>
      <c r="AS1163" s="342"/>
      <c r="AT1163" s="94"/>
      <c r="AU1163" s="341"/>
      <c r="AV1163" s="136"/>
      <c r="AW1163" s="339"/>
      <c r="AY1163" s="30" t="s">
        <v>3880</v>
      </c>
      <c r="AZ1163" s="31" t="e">
        <f t="shared" si="18"/>
        <v>#VALUE!</v>
      </c>
    </row>
    <row r="1164" spans="1:52" ht="12.75" customHeight="1">
      <c r="A1164">
        <v>1161</v>
      </c>
      <c r="B1164" s="29" t="s">
        <v>2</v>
      </c>
      <c r="C1164" s="134" t="s">
        <v>295</v>
      </c>
      <c r="D1164" s="29" t="s">
        <v>3880</v>
      </c>
      <c r="E1164" s="29" t="s">
        <v>3880</v>
      </c>
      <c r="F1164" s="335"/>
      <c r="G1164" s="335"/>
      <c r="H1164" s="344"/>
      <c r="I1164" s="344"/>
      <c r="J1164" s="344"/>
      <c r="K1164" s="344"/>
      <c r="L1164" s="335"/>
      <c r="M1164" s="82" t="s">
        <v>3880</v>
      </c>
      <c r="N1164" s="57" t="s">
        <v>3880</v>
      </c>
      <c r="O1164" s="30" t="s">
        <v>3880</v>
      </c>
      <c r="P1164" s="29" t="s">
        <v>3880</v>
      </c>
      <c r="Q1164" s="29"/>
      <c r="R1164" s="134" t="s">
        <v>295</v>
      </c>
      <c r="S1164" s="103" t="s">
        <v>3</v>
      </c>
      <c r="T1164" s="403">
        <v>14100</v>
      </c>
      <c r="U1164" s="403">
        <v>-11700</v>
      </c>
      <c r="V1164" s="123" t="s">
        <v>2</v>
      </c>
      <c r="W1164" s="336"/>
      <c r="X1164" s="123"/>
      <c r="Y1164" s="337"/>
      <c r="Z1164" s="87"/>
      <c r="AA1164" s="88" t="s">
        <v>3880</v>
      </c>
      <c r="AB1164" s="88"/>
      <c r="AC1164" s="88"/>
      <c r="AD1164" s="90"/>
      <c r="AE1164" s="90"/>
      <c r="AF1164" s="136"/>
      <c r="AG1164" s="338"/>
      <c r="AH1164" s="338"/>
      <c r="AI1164" s="339"/>
      <c r="AJ1164" s="339"/>
      <c r="AK1164" s="91"/>
      <c r="AL1164" s="92"/>
      <c r="AM1164" s="93"/>
      <c r="AN1164" s="340"/>
      <c r="AO1164" s="341"/>
      <c r="AP1164" s="336"/>
      <c r="AQ1164" s="342"/>
      <c r="AR1164" s="343"/>
      <c r="AS1164" s="342"/>
      <c r="AT1164" s="94"/>
      <c r="AU1164" s="341"/>
      <c r="AV1164" s="136"/>
      <c r="AW1164" s="339"/>
      <c r="AY1164" s="30" t="s">
        <v>3880</v>
      </c>
      <c r="AZ1164" s="31" t="e">
        <f t="shared" si="18"/>
        <v>#VALUE!</v>
      </c>
    </row>
    <row r="1165" spans="1:52" ht="12.75" customHeight="1">
      <c r="A1165">
        <v>1162</v>
      </c>
      <c r="B1165" s="29" t="s">
        <v>2</v>
      </c>
      <c r="C1165" s="134" t="s">
        <v>5399</v>
      </c>
      <c r="D1165" s="29" t="s">
        <v>3880</v>
      </c>
      <c r="E1165" s="29" t="s">
        <v>3880</v>
      </c>
      <c r="F1165" s="335"/>
      <c r="G1165" s="335"/>
      <c r="H1165" s="335"/>
      <c r="I1165" s="335"/>
      <c r="J1165" s="335"/>
      <c r="K1165" s="335"/>
      <c r="L1165" s="335"/>
      <c r="M1165" s="82" t="s">
        <v>3880</v>
      </c>
      <c r="N1165" s="57" t="s">
        <v>3880</v>
      </c>
      <c r="O1165" s="30" t="s">
        <v>3880</v>
      </c>
      <c r="P1165" s="29" t="s">
        <v>3880</v>
      </c>
      <c r="Q1165" s="29"/>
      <c r="R1165" s="134" t="s">
        <v>5399</v>
      </c>
      <c r="S1165" s="103" t="s">
        <v>3</v>
      </c>
      <c r="T1165" s="403">
        <v>-11000</v>
      </c>
      <c r="U1165" s="403">
        <v>-11650</v>
      </c>
      <c r="V1165" s="123" t="s">
        <v>2</v>
      </c>
      <c r="W1165" s="336"/>
      <c r="X1165" s="123"/>
      <c r="Y1165" s="337"/>
      <c r="Z1165" s="87"/>
      <c r="AA1165" s="88" t="s">
        <v>3880</v>
      </c>
      <c r="AB1165" s="88"/>
      <c r="AC1165" s="88"/>
      <c r="AD1165" s="90"/>
      <c r="AE1165" s="90"/>
      <c r="AF1165" s="136"/>
      <c r="AG1165" s="338"/>
      <c r="AH1165" s="338"/>
      <c r="AI1165" s="339"/>
      <c r="AJ1165" s="339"/>
      <c r="AK1165" s="91"/>
      <c r="AL1165" s="92"/>
      <c r="AM1165" s="93"/>
      <c r="AN1165" s="340"/>
      <c r="AO1165" s="341"/>
      <c r="AP1165" s="336"/>
      <c r="AQ1165" s="342"/>
      <c r="AR1165" s="343"/>
      <c r="AS1165" s="342"/>
      <c r="AT1165" s="94"/>
      <c r="AU1165" s="341"/>
      <c r="AV1165" s="136"/>
      <c r="AW1165" s="339"/>
      <c r="AY1165" s="30" t="s">
        <v>3880</v>
      </c>
      <c r="AZ1165" s="31" t="e">
        <f t="shared" si="18"/>
        <v>#VALUE!</v>
      </c>
    </row>
    <row r="1166" spans="1:52" ht="12.75" customHeight="1">
      <c r="A1166">
        <v>1163</v>
      </c>
      <c r="B1166" s="29" t="s">
        <v>2</v>
      </c>
      <c r="C1166" s="134" t="s">
        <v>5400</v>
      </c>
      <c r="D1166" s="29" t="s">
        <v>3880</v>
      </c>
      <c r="E1166" s="29" t="s">
        <v>3880</v>
      </c>
      <c r="F1166" s="335"/>
      <c r="G1166" s="335"/>
      <c r="H1166" s="335"/>
      <c r="I1166" s="335"/>
      <c r="J1166" s="335"/>
      <c r="K1166" s="335"/>
      <c r="L1166" s="335"/>
      <c r="M1166" s="82" t="s">
        <v>3880</v>
      </c>
      <c r="N1166" s="57" t="s">
        <v>3880</v>
      </c>
      <c r="O1166" s="30" t="s">
        <v>3880</v>
      </c>
      <c r="P1166" s="29" t="s">
        <v>3880</v>
      </c>
      <c r="Q1166" s="29"/>
      <c r="R1166" s="134" t="s">
        <v>5400</v>
      </c>
      <c r="S1166" s="103" t="s">
        <v>3</v>
      </c>
      <c r="T1166" s="403">
        <v>-12000</v>
      </c>
      <c r="U1166" s="403">
        <v>-11650</v>
      </c>
      <c r="V1166" s="123" t="s">
        <v>2</v>
      </c>
      <c r="W1166" s="336"/>
      <c r="X1166" s="123"/>
      <c r="Y1166" s="337"/>
      <c r="Z1166" s="87"/>
      <c r="AA1166" s="88" t="s">
        <v>3880</v>
      </c>
      <c r="AB1166" s="88"/>
      <c r="AC1166" s="88"/>
      <c r="AD1166" s="90"/>
      <c r="AE1166" s="90"/>
      <c r="AF1166" s="136"/>
      <c r="AG1166" s="338"/>
      <c r="AH1166" s="338"/>
      <c r="AI1166" s="339"/>
      <c r="AJ1166" s="339"/>
      <c r="AK1166" s="91"/>
      <c r="AL1166" s="92"/>
      <c r="AM1166" s="93"/>
      <c r="AN1166" s="340"/>
      <c r="AO1166" s="341"/>
      <c r="AP1166" s="336"/>
      <c r="AQ1166" s="342"/>
      <c r="AR1166" s="343"/>
      <c r="AS1166" s="342"/>
      <c r="AT1166" s="94"/>
      <c r="AU1166" s="341"/>
      <c r="AV1166" s="136"/>
      <c r="AW1166" s="339"/>
      <c r="AY1166" s="30" t="s">
        <v>3880</v>
      </c>
      <c r="AZ1166" s="31" t="e">
        <f t="shared" si="18"/>
        <v>#VALUE!</v>
      </c>
    </row>
    <row r="1167" spans="1:52" ht="12.75" customHeight="1">
      <c r="A1167">
        <v>1164</v>
      </c>
      <c r="B1167" s="29" t="s">
        <v>2</v>
      </c>
      <c r="C1167" s="134" t="s">
        <v>5401</v>
      </c>
      <c r="D1167" s="29" t="s">
        <v>3880</v>
      </c>
      <c r="E1167" s="29" t="s">
        <v>3880</v>
      </c>
      <c r="F1167" s="335"/>
      <c r="G1167" s="335"/>
      <c r="H1167" s="335"/>
      <c r="I1167" s="335"/>
      <c r="J1167" s="335"/>
      <c r="K1167" s="335"/>
      <c r="L1167" s="335"/>
      <c r="M1167" s="82" t="s">
        <v>3880</v>
      </c>
      <c r="N1167" s="57" t="s">
        <v>3880</v>
      </c>
      <c r="O1167" s="30" t="s">
        <v>3880</v>
      </c>
      <c r="P1167" s="29" t="s">
        <v>3880</v>
      </c>
      <c r="Q1167" s="29"/>
      <c r="R1167" s="134" t="s">
        <v>5401</v>
      </c>
      <c r="S1167" s="103" t="s">
        <v>3</v>
      </c>
      <c r="T1167" s="403">
        <v>-13000</v>
      </c>
      <c r="U1167" s="403">
        <v>-11650</v>
      </c>
      <c r="V1167" s="123" t="s">
        <v>2</v>
      </c>
      <c r="W1167" s="336"/>
      <c r="X1167" s="123"/>
      <c r="Y1167" s="337"/>
      <c r="Z1167" s="87"/>
      <c r="AA1167" s="88" t="s">
        <v>3880</v>
      </c>
      <c r="AB1167" s="88"/>
      <c r="AC1167" s="88"/>
      <c r="AD1167" s="90"/>
      <c r="AE1167" s="90"/>
      <c r="AF1167" s="136"/>
      <c r="AG1167" s="338"/>
      <c r="AH1167" s="338"/>
      <c r="AI1167" s="339"/>
      <c r="AJ1167" s="339"/>
      <c r="AK1167" s="91"/>
      <c r="AL1167" s="92"/>
      <c r="AM1167" s="93"/>
      <c r="AN1167" s="340"/>
      <c r="AO1167" s="341"/>
      <c r="AP1167" s="336"/>
      <c r="AQ1167" s="342"/>
      <c r="AR1167" s="343"/>
      <c r="AS1167" s="342"/>
      <c r="AT1167" s="94"/>
      <c r="AU1167" s="341"/>
      <c r="AV1167" s="136"/>
      <c r="AW1167" s="339"/>
      <c r="AY1167" s="30" t="s">
        <v>3880</v>
      </c>
      <c r="AZ1167" s="31" t="e">
        <f t="shared" si="18"/>
        <v>#VALUE!</v>
      </c>
    </row>
    <row r="1168" spans="1:52" ht="12.75" customHeight="1">
      <c r="A1168">
        <v>1165</v>
      </c>
      <c r="B1168" s="29" t="s">
        <v>2</v>
      </c>
      <c r="C1168" s="134" t="s">
        <v>5402</v>
      </c>
      <c r="D1168" s="29" t="s">
        <v>3880</v>
      </c>
      <c r="E1168" s="29" t="s">
        <v>3880</v>
      </c>
      <c r="F1168" s="335"/>
      <c r="G1168" s="335"/>
      <c r="H1168" s="335"/>
      <c r="I1168" s="335"/>
      <c r="J1168" s="335"/>
      <c r="K1168" s="335"/>
      <c r="L1168" s="335"/>
      <c r="M1168" s="82" t="s">
        <v>3880</v>
      </c>
      <c r="N1168" s="57" t="s">
        <v>3880</v>
      </c>
      <c r="O1168" s="30" t="s">
        <v>3880</v>
      </c>
      <c r="P1168" s="29" t="s">
        <v>3880</v>
      </c>
      <c r="Q1168" s="29"/>
      <c r="R1168" s="134" t="s">
        <v>5402</v>
      </c>
      <c r="S1168" s="103" t="s">
        <v>3</v>
      </c>
      <c r="T1168" s="403">
        <v>13000</v>
      </c>
      <c r="U1168" s="403">
        <v>-11650</v>
      </c>
      <c r="V1168" s="123" t="s">
        <v>2</v>
      </c>
      <c r="W1168" s="336"/>
      <c r="X1168" s="123"/>
      <c r="Y1168" s="337"/>
      <c r="Z1168" s="87"/>
      <c r="AA1168" s="88" t="s">
        <v>3880</v>
      </c>
      <c r="AB1168" s="88"/>
      <c r="AC1168" s="88"/>
      <c r="AD1168" s="90"/>
      <c r="AE1168" s="90"/>
      <c r="AF1168" s="136"/>
      <c r="AG1168" s="338"/>
      <c r="AH1168" s="338"/>
      <c r="AI1168" s="339"/>
      <c r="AJ1168" s="339"/>
      <c r="AK1168" s="91"/>
      <c r="AL1168" s="92"/>
      <c r="AM1168" s="93"/>
      <c r="AN1168" s="340"/>
      <c r="AO1168" s="341"/>
      <c r="AP1168" s="336"/>
      <c r="AQ1168" s="342"/>
      <c r="AR1168" s="343"/>
      <c r="AS1168" s="342"/>
      <c r="AT1168" s="94"/>
      <c r="AU1168" s="341"/>
      <c r="AV1168" s="136"/>
      <c r="AW1168" s="339"/>
      <c r="AY1168" s="30" t="s">
        <v>3880</v>
      </c>
      <c r="AZ1168" s="31" t="e">
        <f t="shared" si="18"/>
        <v>#VALUE!</v>
      </c>
    </row>
    <row r="1169" spans="1:52" ht="12.75" customHeight="1">
      <c r="A1169">
        <v>1166</v>
      </c>
      <c r="B1169" s="29" t="s">
        <v>2</v>
      </c>
      <c r="C1169" s="134" t="s">
        <v>81</v>
      </c>
      <c r="D1169" s="29" t="s">
        <v>3880</v>
      </c>
      <c r="E1169" s="29" t="s">
        <v>3880</v>
      </c>
      <c r="F1169" s="335"/>
      <c r="G1169" s="335"/>
      <c r="H1169" s="335"/>
      <c r="I1169" s="335"/>
      <c r="J1169" s="335"/>
      <c r="K1169" s="335"/>
      <c r="L1169" s="335"/>
      <c r="M1169" s="82" t="s">
        <v>3880</v>
      </c>
      <c r="N1169" s="57" t="s">
        <v>3880</v>
      </c>
      <c r="O1169" s="30" t="s">
        <v>3880</v>
      </c>
      <c r="P1169" s="29" t="s">
        <v>3880</v>
      </c>
      <c r="Q1169" s="29"/>
      <c r="R1169" s="134" t="s">
        <v>81</v>
      </c>
      <c r="S1169" s="103" t="s">
        <v>3</v>
      </c>
      <c r="T1169" s="403">
        <v>6868.16</v>
      </c>
      <c r="U1169" s="403">
        <v>-10648.95</v>
      </c>
      <c r="V1169" s="123" t="s">
        <v>2</v>
      </c>
      <c r="W1169" s="336"/>
      <c r="X1169" s="123"/>
      <c r="Y1169" s="337"/>
      <c r="Z1169" s="87"/>
      <c r="AA1169" s="88" t="s">
        <v>3880</v>
      </c>
      <c r="AB1169" s="88"/>
      <c r="AC1169" s="88"/>
      <c r="AD1169" s="90"/>
      <c r="AE1169" s="90"/>
      <c r="AF1169" s="136"/>
      <c r="AG1169" s="338"/>
      <c r="AH1169" s="338"/>
      <c r="AI1169" s="339"/>
      <c r="AJ1169" s="339"/>
      <c r="AK1169" s="91"/>
      <c r="AL1169" s="92"/>
      <c r="AM1169" s="93"/>
      <c r="AN1169" s="340"/>
      <c r="AO1169" s="341"/>
      <c r="AP1169" s="336"/>
      <c r="AQ1169" s="342"/>
      <c r="AR1169" s="343"/>
      <c r="AS1169" s="342"/>
      <c r="AT1169" s="94"/>
      <c r="AU1169" s="341"/>
      <c r="AV1169" s="136"/>
      <c r="AW1169" s="339"/>
      <c r="AY1169" s="30" t="s">
        <v>3880</v>
      </c>
      <c r="AZ1169" s="31" t="e">
        <f t="shared" si="18"/>
        <v>#VALUE!</v>
      </c>
    </row>
    <row r="1170" spans="1:52" ht="12.75" customHeight="1">
      <c r="A1170">
        <v>1167</v>
      </c>
      <c r="B1170" s="29" t="s">
        <v>2</v>
      </c>
      <c r="C1170" s="134" t="s">
        <v>5403</v>
      </c>
      <c r="D1170" s="29" t="s">
        <v>3880</v>
      </c>
      <c r="E1170" s="29" t="s">
        <v>3880</v>
      </c>
      <c r="F1170" s="335"/>
      <c r="G1170" s="335"/>
      <c r="H1170" s="335"/>
      <c r="I1170" s="335"/>
      <c r="J1170" s="335"/>
      <c r="K1170" s="335"/>
      <c r="L1170" s="335"/>
      <c r="M1170" s="82" t="s">
        <v>3880</v>
      </c>
      <c r="N1170" s="57" t="s">
        <v>3880</v>
      </c>
      <c r="O1170" s="30" t="s">
        <v>3880</v>
      </c>
      <c r="P1170" s="29" t="s">
        <v>3880</v>
      </c>
      <c r="Q1170" s="29"/>
      <c r="R1170" s="134" t="s">
        <v>5403</v>
      </c>
      <c r="S1170" s="103" t="s">
        <v>3</v>
      </c>
      <c r="T1170" s="403">
        <v>3434.08</v>
      </c>
      <c r="U1170" s="403">
        <v>-10648.95</v>
      </c>
      <c r="V1170" s="123" t="s">
        <v>2</v>
      </c>
      <c r="W1170" s="336"/>
      <c r="X1170" s="123"/>
      <c r="Y1170" s="337"/>
      <c r="Z1170" s="87"/>
      <c r="AA1170" s="88" t="s">
        <v>3880</v>
      </c>
      <c r="AB1170" s="88"/>
      <c r="AC1170" s="88"/>
      <c r="AD1170" s="90"/>
      <c r="AE1170" s="90"/>
      <c r="AF1170" s="136"/>
      <c r="AG1170" s="338"/>
      <c r="AH1170" s="338"/>
      <c r="AI1170" s="339"/>
      <c r="AJ1170" s="339"/>
      <c r="AK1170" s="91"/>
      <c r="AL1170" s="92"/>
      <c r="AM1170" s="93"/>
      <c r="AN1170" s="340"/>
      <c r="AO1170" s="341"/>
      <c r="AP1170" s="336"/>
      <c r="AQ1170" s="342"/>
      <c r="AR1170" s="343"/>
      <c r="AS1170" s="342"/>
      <c r="AT1170" s="94"/>
      <c r="AU1170" s="341"/>
      <c r="AV1170" s="136"/>
      <c r="AW1170" s="339"/>
      <c r="AY1170" s="30" t="s">
        <v>3880</v>
      </c>
      <c r="AZ1170" s="31" t="e">
        <f t="shared" si="18"/>
        <v>#VALUE!</v>
      </c>
    </row>
    <row r="1171" spans="1:52" ht="12.75" customHeight="1">
      <c r="A1171">
        <v>1168</v>
      </c>
      <c r="B1171" s="29" t="s">
        <v>2</v>
      </c>
      <c r="C1171" s="134" t="s">
        <v>5404</v>
      </c>
      <c r="D1171" s="29" t="s">
        <v>3880</v>
      </c>
      <c r="E1171" s="29" t="s">
        <v>3880</v>
      </c>
      <c r="F1171" s="335"/>
      <c r="G1171" s="335"/>
      <c r="H1171" s="335"/>
      <c r="I1171" s="335"/>
      <c r="J1171" s="335"/>
      <c r="K1171" s="335"/>
      <c r="L1171" s="335"/>
      <c r="M1171" s="82" t="s">
        <v>3880</v>
      </c>
      <c r="N1171" s="57" t="s">
        <v>3880</v>
      </c>
      <c r="O1171" s="30" t="s">
        <v>3880</v>
      </c>
      <c r="P1171" s="29" t="s">
        <v>3880</v>
      </c>
      <c r="Q1171" s="29"/>
      <c r="R1171" s="134" t="s">
        <v>5404</v>
      </c>
      <c r="S1171" s="103" t="s">
        <v>3</v>
      </c>
      <c r="T1171" s="403">
        <v>0</v>
      </c>
      <c r="U1171" s="403">
        <v>-10648.95</v>
      </c>
      <c r="V1171" s="123" t="s">
        <v>2</v>
      </c>
      <c r="W1171" s="336"/>
      <c r="X1171" s="123"/>
      <c r="Y1171" s="337"/>
      <c r="Z1171" s="87"/>
      <c r="AA1171" s="88" t="s">
        <v>3880</v>
      </c>
      <c r="AB1171" s="88"/>
      <c r="AC1171" s="88"/>
      <c r="AD1171" s="90"/>
      <c r="AE1171" s="90"/>
      <c r="AF1171" s="136"/>
      <c r="AG1171" s="338"/>
      <c r="AH1171" s="338"/>
      <c r="AI1171" s="339"/>
      <c r="AJ1171" s="339"/>
      <c r="AK1171" s="91"/>
      <c r="AL1171" s="92"/>
      <c r="AM1171" s="93"/>
      <c r="AN1171" s="340"/>
      <c r="AO1171" s="341"/>
      <c r="AP1171" s="336"/>
      <c r="AQ1171" s="342"/>
      <c r="AR1171" s="343"/>
      <c r="AS1171" s="342"/>
      <c r="AT1171" s="94"/>
      <c r="AU1171" s="341"/>
      <c r="AV1171" s="136"/>
      <c r="AW1171" s="339"/>
      <c r="AY1171" s="30" t="s">
        <v>3880</v>
      </c>
      <c r="AZ1171" s="31" t="e">
        <f t="shared" si="18"/>
        <v>#VALUE!</v>
      </c>
    </row>
    <row r="1172" spans="1:52" ht="12.75" customHeight="1">
      <c r="A1172">
        <v>1169</v>
      </c>
      <c r="B1172" s="29" t="s">
        <v>2</v>
      </c>
      <c r="C1172" s="134" t="s">
        <v>3489</v>
      </c>
      <c r="D1172" s="29" t="s">
        <v>3880</v>
      </c>
      <c r="E1172" s="29" t="s">
        <v>3880</v>
      </c>
      <c r="F1172" s="335"/>
      <c r="G1172" s="335"/>
      <c r="H1172" s="335"/>
      <c r="I1172" s="335"/>
      <c r="J1172" s="335"/>
      <c r="K1172" s="335"/>
      <c r="L1172" s="335"/>
      <c r="M1172" s="82" t="s">
        <v>3880</v>
      </c>
      <c r="N1172" s="57" t="s">
        <v>3880</v>
      </c>
      <c r="O1172" s="30" t="s">
        <v>3880</v>
      </c>
      <c r="P1172" s="29" t="s">
        <v>3880</v>
      </c>
      <c r="Q1172" s="29"/>
      <c r="R1172" s="134" t="s">
        <v>3489</v>
      </c>
      <c r="S1172" s="103" t="s">
        <v>3</v>
      </c>
      <c r="T1172" s="403">
        <v>-5151.12</v>
      </c>
      <c r="U1172" s="403">
        <v>-10648.95</v>
      </c>
      <c r="V1172" s="123" t="s">
        <v>2</v>
      </c>
      <c r="W1172" s="336"/>
      <c r="X1172" s="123"/>
      <c r="Y1172" s="337"/>
      <c r="Z1172" s="87"/>
      <c r="AA1172" s="88" t="s">
        <v>3880</v>
      </c>
      <c r="AB1172" s="88"/>
      <c r="AC1172" s="88"/>
      <c r="AD1172" s="90"/>
      <c r="AE1172" s="90"/>
      <c r="AF1172" s="136"/>
      <c r="AG1172" s="338"/>
      <c r="AH1172" s="338"/>
      <c r="AI1172" s="339"/>
      <c r="AJ1172" s="339"/>
      <c r="AK1172" s="91"/>
      <c r="AL1172" s="92"/>
      <c r="AM1172" s="93"/>
      <c r="AN1172" s="340"/>
      <c r="AO1172" s="341"/>
      <c r="AP1172" s="336"/>
      <c r="AQ1172" s="342"/>
      <c r="AR1172" s="343"/>
      <c r="AS1172" s="342"/>
      <c r="AT1172" s="94"/>
      <c r="AU1172" s="341"/>
      <c r="AV1172" s="136"/>
      <c r="AW1172" s="339"/>
      <c r="AY1172" s="30" t="s">
        <v>3880</v>
      </c>
      <c r="AZ1172" s="31" t="e">
        <f t="shared" si="18"/>
        <v>#VALUE!</v>
      </c>
    </row>
    <row r="1173" spans="1:52" ht="12.75" customHeight="1">
      <c r="A1173">
        <v>1170</v>
      </c>
      <c r="B1173" s="29" t="s">
        <v>2</v>
      </c>
      <c r="C1173" s="134" t="s">
        <v>5405</v>
      </c>
      <c r="D1173" s="29" t="s">
        <v>3880</v>
      </c>
      <c r="E1173" s="29" t="s">
        <v>3880</v>
      </c>
      <c r="F1173" s="335"/>
      <c r="G1173" s="335"/>
      <c r="H1173" s="335"/>
      <c r="I1173" s="335"/>
      <c r="J1173" s="335"/>
      <c r="K1173" s="335"/>
      <c r="L1173" s="335"/>
      <c r="M1173" s="82" t="s">
        <v>3880</v>
      </c>
      <c r="N1173" s="57" t="s">
        <v>3880</v>
      </c>
      <c r="O1173" s="30" t="s">
        <v>3880</v>
      </c>
      <c r="P1173" s="29" t="s">
        <v>3880</v>
      </c>
      <c r="Q1173" s="29"/>
      <c r="R1173" s="134" t="s">
        <v>5405</v>
      </c>
      <c r="S1173" s="103" t="s">
        <v>3</v>
      </c>
      <c r="T1173" s="403">
        <v>-10302.24</v>
      </c>
      <c r="U1173" s="403">
        <v>-10648.95</v>
      </c>
      <c r="V1173" s="123" t="s">
        <v>2</v>
      </c>
      <c r="W1173" s="336"/>
      <c r="X1173" s="123"/>
      <c r="Y1173" s="337"/>
      <c r="Z1173" s="87"/>
      <c r="AA1173" s="88" t="s">
        <v>3880</v>
      </c>
      <c r="AB1173" s="88"/>
      <c r="AC1173" s="88"/>
      <c r="AD1173" s="90"/>
      <c r="AE1173" s="90"/>
      <c r="AF1173" s="136"/>
      <c r="AG1173" s="338"/>
      <c r="AH1173" s="338"/>
      <c r="AI1173" s="339"/>
      <c r="AJ1173" s="339"/>
      <c r="AK1173" s="91"/>
      <c r="AL1173" s="92"/>
      <c r="AM1173" s="93"/>
      <c r="AN1173" s="340"/>
      <c r="AO1173" s="341"/>
      <c r="AP1173" s="336"/>
      <c r="AQ1173" s="342"/>
      <c r="AR1173" s="343"/>
      <c r="AS1173" s="342"/>
      <c r="AT1173" s="94"/>
      <c r="AU1173" s="341"/>
      <c r="AV1173" s="136"/>
      <c r="AW1173" s="339"/>
      <c r="AY1173" s="30" t="s">
        <v>3880</v>
      </c>
      <c r="AZ1173" s="31" t="e">
        <f t="shared" si="18"/>
        <v>#VALUE!</v>
      </c>
    </row>
    <row r="1174" spans="1:52" ht="12.75" customHeight="1">
      <c r="A1174">
        <v>1171</v>
      </c>
      <c r="B1174" s="29" t="s">
        <v>2</v>
      </c>
      <c r="C1174" s="134" t="s">
        <v>293</v>
      </c>
      <c r="D1174" s="29" t="s">
        <v>3880</v>
      </c>
      <c r="E1174" s="29" t="s">
        <v>3880</v>
      </c>
      <c r="F1174" s="335"/>
      <c r="G1174" s="335"/>
      <c r="H1174" s="335"/>
      <c r="I1174" s="335"/>
      <c r="J1174" s="335"/>
      <c r="K1174" s="335"/>
      <c r="L1174" s="335"/>
      <c r="M1174" s="82" t="s">
        <v>3880</v>
      </c>
      <c r="N1174" s="57" t="s">
        <v>3880</v>
      </c>
      <c r="O1174" s="30" t="s">
        <v>3880</v>
      </c>
      <c r="P1174" s="29" t="s">
        <v>3880</v>
      </c>
      <c r="Q1174" s="29"/>
      <c r="R1174" s="134" t="s">
        <v>293</v>
      </c>
      <c r="S1174" s="103" t="s">
        <v>3</v>
      </c>
      <c r="T1174" s="403">
        <v>14356.45</v>
      </c>
      <c r="U1174" s="403">
        <v>-10891.1</v>
      </c>
      <c r="V1174" s="123" t="s">
        <v>2</v>
      </c>
      <c r="W1174" s="336"/>
      <c r="X1174" s="123"/>
      <c r="Y1174" s="337"/>
      <c r="Z1174" s="87"/>
      <c r="AA1174" s="88" t="s">
        <v>3880</v>
      </c>
      <c r="AB1174" s="88"/>
      <c r="AC1174" s="88"/>
      <c r="AD1174" s="90"/>
      <c r="AE1174" s="90"/>
      <c r="AF1174" s="136"/>
      <c r="AG1174" s="338"/>
      <c r="AH1174" s="338"/>
      <c r="AI1174" s="339"/>
      <c r="AJ1174" s="339"/>
      <c r="AK1174" s="91"/>
      <c r="AL1174" s="92"/>
      <c r="AM1174" s="93"/>
      <c r="AN1174" s="340"/>
      <c r="AO1174" s="341"/>
      <c r="AP1174" s="336"/>
      <c r="AQ1174" s="342"/>
      <c r="AR1174" s="343"/>
      <c r="AS1174" s="342"/>
      <c r="AT1174" s="94"/>
      <c r="AU1174" s="341"/>
      <c r="AV1174" s="136"/>
      <c r="AW1174" s="339"/>
      <c r="AY1174" s="30" t="s">
        <v>3880</v>
      </c>
      <c r="AZ1174" s="31" t="e">
        <f t="shared" si="18"/>
        <v>#VALUE!</v>
      </c>
    </row>
    <row r="1175" spans="1:52" ht="12.75" customHeight="1">
      <c r="A1175">
        <v>1172</v>
      </c>
      <c r="B1175" s="29" t="s">
        <v>2</v>
      </c>
      <c r="C1175" s="134" t="s">
        <v>5406</v>
      </c>
      <c r="D1175" s="29" t="s">
        <v>3880</v>
      </c>
      <c r="E1175" s="29" t="s">
        <v>3880</v>
      </c>
      <c r="F1175" s="335"/>
      <c r="G1175" s="335"/>
      <c r="H1175" s="335"/>
      <c r="I1175" s="335"/>
      <c r="J1175" s="335"/>
      <c r="K1175" s="335"/>
      <c r="L1175" s="335"/>
      <c r="M1175" s="82" t="s">
        <v>3880</v>
      </c>
      <c r="N1175" s="57" t="s">
        <v>3880</v>
      </c>
      <c r="O1175" s="30" t="s">
        <v>3880</v>
      </c>
      <c r="P1175" s="29" t="s">
        <v>3880</v>
      </c>
      <c r="Q1175" s="29"/>
      <c r="R1175" s="134" t="s">
        <v>5406</v>
      </c>
      <c r="S1175" s="103" t="s">
        <v>3</v>
      </c>
      <c r="T1175" s="403">
        <v>-12019.28</v>
      </c>
      <c r="U1175" s="403">
        <v>-10648.95</v>
      </c>
      <c r="V1175" s="123" t="s">
        <v>2</v>
      </c>
      <c r="W1175" s="336"/>
      <c r="X1175" s="123"/>
      <c r="Y1175" s="337"/>
      <c r="Z1175" s="87"/>
      <c r="AA1175" s="88" t="s">
        <v>3880</v>
      </c>
      <c r="AB1175" s="88"/>
      <c r="AC1175" s="88"/>
      <c r="AD1175" s="90"/>
      <c r="AE1175" s="90"/>
      <c r="AF1175" s="136"/>
      <c r="AG1175" s="338"/>
      <c r="AH1175" s="338"/>
      <c r="AI1175" s="339"/>
      <c r="AJ1175" s="339"/>
      <c r="AK1175" s="91"/>
      <c r="AL1175" s="92"/>
      <c r="AM1175" s="93"/>
      <c r="AN1175" s="340"/>
      <c r="AO1175" s="341"/>
      <c r="AP1175" s="336"/>
      <c r="AQ1175" s="342"/>
      <c r="AR1175" s="343"/>
      <c r="AS1175" s="342"/>
      <c r="AT1175" s="94"/>
      <c r="AU1175" s="341"/>
      <c r="AV1175" s="136"/>
      <c r="AW1175" s="339"/>
      <c r="AY1175" s="30" t="s">
        <v>3880</v>
      </c>
      <c r="AZ1175" s="31" t="e">
        <f t="shared" si="18"/>
        <v>#VALUE!</v>
      </c>
    </row>
    <row r="1176" spans="1:52" ht="12.75" customHeight="1">
      <c r="A1176">
        <v>1173</v>
      </c>
      <c r="B1176" s="29" t="s">
        <v>2</v>
      </c>
      <c r="C1176" s="134" t="s">
        <v>3556</v>
      </c>
      <c r="D1176" s="29" t="s">
        <v>3880</v>
      </c>
      <c r="E1176" s="29" t="s">
        <v>3880</v>
      </c>
      <c r="F1176" s="335"/>
      <c r="G1176" s="335"/>
      <c r="H1176" s="335"/>
      <c r="I1176" s="335"/>
      <c r="J1176" s="335"/>
      <c r="K1176" s="335"/>
      <c r="L1176" s="335"/>
      <c r="M1176" s="82" t="s">
        <v>3880</v>
      </c>
      <c r="N1176" s="57" t="s">
        <v>3880</v>
      </c>
      <c r="O1176" s="30" t="s">
        <v>3880</v>
      </c>
      <c r="P1176" s="29" t="s">
        <v>3880</v>
      </c>
      <c r="Q1176" s="29"/>
      <c r="R1176" s="134" t="s">
        <v>3556</v>
      </c>
      <c r="S1176" s="103" t="s">
        <v>3</v>
      </c>
      <c r="T1176" s="403">
        <v>-13736.32</v>
      </c>
      <c r="U1176" s="403">
        <v>-10648.95</v>
      </c>
      <c r="V1176" s="123" t="s">
        <v>2</v>
      </c>
      <c r="W1176" s="336"/>
      <c r="X1176" s="123"/>
      <c r="Y1176" s="337"/>
      <c r="Z1176" s="87"/>
      <c r="AA1176" s="88" t="s">
        <v>3880</v>
      </c>
      <c r="AB1176" s="88"/>
      <c r="AC1176" s="88"/>
      <c r="AD1176" s="90"/>
      <c r="AE1176" s="90"/>
      <c r="AF1176" s="136"/>
      <c r="AG1176" s="338"/>
      <c r="AH1176" s="338"/>
      <c r="AI1176" s="339"/>
      <c r="AJ1176" s="339"/>
      <c r="AK1176" s="91"/>
      <c r="AL1176" s="92"/>
      <c r="AM1176" s="93"/>
      <c r="AN1176" s="340"/>
      <c r="AO1176" s="341"/>
      <c r="AP1176" s="336"/>
      <c r="AQ1176" s="342"/>
      <c r="AR1176" s="343"/>
      <c r="AS1176" s="342"/>
      <c r="AT1176" s="94"/>
      <c r="AU1176" s="341"/>
      <c r="AV1176" s="136"/>
      <c r="AW1176" s="339"/>
      <c r="AY1176" s="30" t="s">
        <v>3880</v>
      </c>
      <c r="AZ1176" s="31" t="e">
        <f t="shared" si="18"/>
        <v>#VALUE!</v>
      </c>
    </row>
    <row r="1177" spans="1:52" ht="12.75" customHeight="1">
      <c r="A1177">
        <v>1174</v>
      </c>
      <c r="B1177" s="29" t="s">
        <v>2</v>
      </c>
      <c r="C1177" s="134" t="s">
        <v>5407</v>
      </c>
      <c r="D1177" s="29" t="s">
        <v>3880</v>
      </c>
      <c r="E1177" s="29" t="s">
        <v>3880</v>
      </c>
      <c r="F1177" s="335"/>
      <c r="G1177" s="335"/>
      <c r="H1177" s="335"/>
      <c r="I1177" s="335"/>
      <c r="J1177" s="335"/>
      <c r="K1177" s="335"/>
      <c r="L1177" s="335"/>
      <c r="M1177" s="82" t="s">
        <v>3880</v>
      </c>
      <c r="N1177" s="57" t="s">
        <v>3880</v>
      </c>
      <c r="O1177" s="30" t="s">
        <v>3880</v>
      </c>
      <c r="P1177" s="29" t="s">
        <v>3880</v>
      </c>
      <c r="Q1177" s="29"/>
      <c r="R1177" s="134" t="s">
        <v>5407</v>
      </c>
      <c r="S1177" s="103" t="s">
        <v>3</v>
      </c>
      <c r="T1177" s="403">
        <v>-9443.7199999999993</v>
      </c>
      <c r="U1177" s="403">
        <v>-10153.65</v>
      </c>
      <c r="V1177" s="123" t="s">
        <v>2</v>
      </c>
      <c r="W1177" s="336"/>
      <c r="X1177" s="123"/>
      <c r="Y1177" s="337"/>
      <c r="Z1177" s="87"/>
      <c r="AA1177" s="88" t="s">
        <v>3880</v>
      </c>
      <c r="AB1177" s="88"/>
      <c r="AC1177" s="88"/>
      <c r="AD1177" s="90"/>
      <c r="AE1177" s="90"/>
      <c r="AF1177" s="136"/>
      <c r="AG1177" s="338"/>
      <c r="AH1177" s="338"/>
      <c r="AI1177" s="339"/>
      <c r="AJ1177" s="339"/>
      <c r="AK1177" s="91"/>
      <c r="AL1177" s="92"/>
      <c r="AM1177" s="93"/>
      <c r="AN1177" s="340"/>
      <c r="AO1177" s="341"/>
      <c r="AP1177" s="336"/>
      <c r="AQ1177" s="342"/>
      <c r="AR1177" s="343"/>
      <c r="AS1177" s="342"/>
      <c r="AT1177" s="94"/>
      <c r="AU1177" s="341"/>
      <c r="AV1177" s="136"/>
      <c r="AW1177" s="339"/>
      <c r="AY1177" s="30" t="s">
        <v>3880</v>
      </c>
      <c r="AZ1177" s="31" t="e">
        <f t="shared" si="18"/>
        <v>#VALUE!</v>
      </c>
    </row>
    <row r="1178" spans="1:52" ht="12.75" customHeight="1">
      <c r="A1178">
        <v>1175</v>
      </c>
      <c r="B1178" s="29" t="s">
        <v>2</v>
      </c>
      <c r="C1178" s="134" t="s">
        <v>3555</v>
      </c>
      <c r="D1178" s="29" t="s">
        <v>3880</v>
      </c>
      <c r="E1178" s="29" t="s">
        <v>3880</v>
      </c>
      <c r="F1178" s="335"/>
      <c r="G1178" s="335"/>
      <c r="H1178" s="335"/>
      <c r="I1178" s="335"/>
      <c r="J1178" s="335"/>
      <c r="K1178" s="335"/>
      <c r="L1178" s="335"/>
      <c r="M1178" s="82" t="s">
        <v>3880</v>
      </c>
      <c r="N1178" s="57" t="s">
        <v>3880</v>
      </c>
      <c r="O1178" s="30" t="s">
        <v>3880</v>
      </c>
      <c r="P1178" s="29" t="s">
        <v>3880</v>
      </c>
      <c r="Q1178" s="29"/>
      <c r="R1178" s="134" t="s">
        <v>3555</v>
      </c>
      <c r="S1178" s="103" t="s">
        <v>3</v>
      </c>
      <c r="T1178" s="403">
        <v>-12877.8</v>
      </c>
      <c r="U1178" s="403">
        <v>-10153.65</v>
      </c>
      <c r="V1178" s="123" t="s">
        <v>2</v>
      </c>
      <c r="W1178" s="336"/>
      <c r="X1178" s="123"/>
      <c r="Y1178" s="337"/>
      <c r="Z1178" s="87"/>
      <c r="AA1178" s="88" t="s">
        <v>3880</v>
      </c>
      <c r="AB1178" s="88"/>
      <c r="AC1178" s="88"/>
      <c r="AD1178" s="90"/>
      <c r="AE1178" s="90"/>
      <c r="AF1178" s="136"/>
      <c r="AG1178" s="338"/>
      <c r="AH1178" s="338"/>
      <c r="AI1178" s="339"/>
      <c r="AJ1178" s="339"/>
      <c r="AK1178" s="91"/>
      <c r="AL1178" s="92"/>
      <c r="AM1178" s="93"/>
      <c r="AN1178" s="340"/>
      <c r="AO1178" s="341"/>
      <c r="AP1178" s="336"/>
      <c r="AQ1178" s="342"/>
      <c r="AR1178" s="343"/>
      <c r="AS1178" s="342"/>
      <c r="AT1178" s="94"/>
      <c r="AU1178" s="341"/>
      <c r="AV1178" s="136"/>
      <c r="AW1178" s="339"/>
      <c r="AY1178" s="30" t="s">
        <v>3880</v>
      </c>
      <c r="AZ1178" s="31" t="e">
        <f t="shared" si="18"/>
        <v>#VALUE!</v>
      </c>
    </row>
    <row r="1179" spans="1:52" ht="12.75" customHeight="1">
      <c r="A1179">
        <v>1176</v>
      </c>
      <c r="B1179" s="29" t="s">
        <v>2</v>
      </c>
      <c r="C1179" s="134" t="s">
        <v>5408</v>
      </c>
      <c r="D1179" s="29" t="s">
        <v>3880</v>
      </c>
      <c r="E1179" s="29" t="s">
        <v>3880</v>
      </c>
      <c r="F1179" s="335"/>
      <c r="G1179" s="335"/>
      <c r="H1179" s="344"/>
      <c r="I1179" s="344"/>
      <c r="J1179" s="344"/>
      <c r="K1179" s="344"/>
      <c r="L1179" s="335"/>
      <c r="M1179" s="82" t="s">
        <v>3880</v>
      </c>
      <c r="N1179" s="57" t="s">
        <v>3880</v>
      </c>
      <c r="O1179" s="30" t="s">
        <v>3880</v>
      </c>
      <c r="P1179" s="29" t="s">
        <v>3880</v>
      </c>
      <c r="Q1179" s="29"/>
      <c r="R1179" s="134" t="s">
        <v>5408</v>
      </c>
      <c r="S1179" s="103" t="s">
        <v>3</v>
      </c>
      <c r="T1179" s="403">
        <v>12019.28</v>
      </c>
      <c r="U1179" s="403">
        <v>-9658.35</v>
      </c>
      <c r="V1179" s="123" t="s">
        <v>2</v>
      </c>
      <c r="W1179" s="336"/>
      <c r="X1179" s="123"/>
      <c r="Y1179" s="337"/>
      <c r="Z1179" s="87"/>
      <c r="AA1179" s="88" t="s">
        <v>3880</v>
      </c>
      <c r="AB1179" s="88"/>
      <c r="AC1179" s="88"/>
      <c r="AD1179" s="90"/>
      <c r="AE1179" s="90"/>
      <c r="AF1179" s="136"/>
      <c r="AG1179" s="338"/>
      <c r="AH1179" s="338"/>
      <c r="AI1179" s="339"/>
      <c r="AJ1179" s="339"/>
      <c r="AK1179" s="91"/>
      <c r="AL1179" s="92"/>
      <c r="AM1179" s="93"/>
      <c r="AN1179" s="340"/>
      <c r="AO1179" s="341"/>
      <c r="AP1179" s="336"/>
      <c r="AQ1179" s="342"/>
      <c r="AR1179" s="343"/>
      <c r="AS1179" s="342"/>
      <c r="AT1179" s="94"/>
      <c r="AU1179" s="341"/>
      <c r="AV1179" s="136"/>
      <c r="AW1179" s="339"/>
      <c r="AY1179" s="30" t="s">
        <v>3880</v>
      </c>
      <c r="AZ1179" s="31" t="e">
        <f t="shared" si="18"/>
        <v>#VALUE!</v>
      </c>
    </row>
    <row r="1180" spans="1:52" ht="12.75" customHeight="1">
      <c r="A1180">
        <v>1177</v>
      </c>
      <c r="B1180" s="29" t="s">
        <v>2</v>
      </c>
      <c r="C1180" s="134" t="s">
        <v>5409</v>
      </c>
      <c r="D1180" s="29" t="s">
        <v>3880</v>
      </c>
      <c r="E1180" s="29" t="s">
        <v>3880</v>
      </c>
      <c r="F1180" s="335"/>
      <c r="G1180" s="335"/>
      <c r="H1180" s="344"/>
      <c r="I1180" s="344"/>
      <c r="J1180" s="344"/>
      <c r="K1180" s="344"/>
      <c r="L1180" s="335"/>
      <c r="M1180" s="82" t="s">
        <v>3880</v>
      </c>
      <c r="N1180" s="57" t="s">
        <v>3880</v>
      </c>
      <c r="O1180" s="30" t="s">
        <v>3880</v>
      </c>
      <c r="P1180" s="29" t="s">
        <v>3880</v>
      </c>
      <c r="Q1180" s="29"/>
      <c r="R1180" s="134" t="s">
        <v>5409</v>
      </c>
      <c r="S1180" s="103" t="s">
        <v>3</v>
      </c>
      <c r="T1180" s="403">
        <v>10302.24</v>
      </c>
      <c r="U1180" s="403">
        <v>-9658.35</v>
      </c>
      <c r="V1180" s="123" t="s">
        <v>2</v>
      </c>
      <c r="W1180" s="336"/>
      <c r="X1180" s="123"/>
      <c r="Y1180" s="337"/>
      <c r="Z1180" s="87"/>
      <c r="AA1180" s="88" t="s">
        <v>3880</v>
      </c>
      <c r="AB1180" s="88"/>
      <c r="AC1180" s="88"/>
      <c r="AD1180" s="90"/>
      <c r="AE1180" s="90"/>
      <c r="AF1180" s="136"/>
      <c r="AG1180" s="338"/>
      <c r="AH1180" s="338"/>
      <c r="AI1180" s="339"/>
      <c r="AJ1180" s="339"/>
      <c r="AK1180" s="91"/>
      <c r="AL1180" s="92"/>
      <c r="AM1180" s="93"/>
      <c r="AN1180" s="340"/>
      <c r="AO1180" s="341"/>
      <c r="AP1180" s="336"/>
      <c r="AQ1180" s="342"/>
      <c r="AR1180" s="343"/>
      <c r="AS1180" s="342"/>
      <c r="AT1180" s="94"/>
      <c r="AU1180" s="341"/>
      <c r="AV1180" s="136"/>
      <c r="AW1180" s="339"/>
      <c r="AY1180" s="30" t="s">
        <v>3880</v>
      </c>
      <c r="AZ1180" s="31" t="e">
        <f t="shared" si="18"/>
        <v>#VALUE!</v>
      </c>
    </row>
    <row r="1181" spans="1:52" ht="12.75" customHeight="1">
      <c r="A1181">
        <v>1178</v>
      </c>
      <c r="B1181" s="29" t="s">
        <v>2</v>
      </c>
      <c r="C1181" s="134" t="s">
        <v>343</v>
      </c>
      <c r="D1181" s="29" t="s">
        <v>3880</v>
      </c>
      <c r="E1181" s="29" t="s">
        <v>3880</v>
      </c>
      <c r="F1181" s="335"/>
      <c r="G1181" s="335"/>
      <c r="H1181" s="344"/>
      <c r="I1181" s="344"/>
      <c r="J1181" s="344"/>
      <c r="K1181" s="344"/>
      <c r="L1181" s="335"/>
      <c r="M1181" s="82" t="s">
        <v>3880</v>
      </c>
      <c r="N1181" s="57" t="s">
        <v>3880</v>
      </c>
      <c r="O1181" s="30" t="s">
        <v>3880</v>
      </c>
      <c r="P1181" s="29" t="s">
        <v>3880</v>
      </c>
      <c r="Q1181" s="29"/>
      <c r="R1181" s="134" t="s">
        <v>343</v>
      </c>
      <c r="S1181" s="103" t="s">
        <v>3</v>
      </c>
      <c r="T1181" s="403">
        <v>8585.2000000000007</v>
      </c>
      <c r="U1181" s="403">
        <v>-9658.35</v>
      </c>
      <c r="V1181" s="123" t="s">
        <v>2</v>
      </c>
      <c r="W1181" s="336"/>
      <c r="X1181" s="123"/>
      <c r="Y1181" s="337"/>
      <c r="Z1181" s="87"/>
      <c r="AA1181" s="88" t="s">
        <v>3880</v>
      </c>
      <c r="AB1181" s="88"/>
      <c r="AC1181" s="88"/>
      <c r="AD1181" s="90"/>
      <c r="AE1181" s="90"/>
      <c r="AF1181" s="136"/>
      <c r="AG1181" s="338"/>
      <c r="AH1181" s="338"/>
      <c r="AI1181" s="339"/>
      <c r="AJ1181" s="339"/>
      <c r="AK1181" s="91"/>
      <c r="AL1181" s="92"/>
      <c r="AM1181" s="93"/>
      <c r="AN1181" s="340"/>
      <c r="AO1181" s="341"/>
      <c r="AP1181" s="336"/>
      <c r="AQ1181" s="342"/>
      <c r="AR1181" s="343"/>
      <c r="AS1181" s="342"/>
      <c r="AT1181" s="94"/>
      <c r="AU1181" s="341"/>
      <c r="AV1181" s="136"/>
      <c r="AW1181" s="339"/>
      <c r="AY1181" s="30" t="s">
        <v>3880</v>
      </c>
      <c r="AZ1181" s="31" t="e">
        <f t="shared" si="18"/>
        <v>#VALUE!</v>
      </c>
    </row>
    <row r="1182" spans="1:52" ht="12.75" customHeight="1">
      <c r="A1182">
        <v>1179</v>
      </c>
      <c r="B1182" s="29" t="s">
        <v>2</v>
      </c>
      <c r="C1182" s="134" t="s">
        <v>349</v>
      </c>
      <c r="D1182" s="29" t="s">
        <v>3880</v>
      </c>
      <c r="E1182" s="29" t="s">
        <v>3880</v>
      </c>
      <c r="F1182" s="335"/>
      <c r="G1182" s="335"/>
      <c r="H1182" s="344"/>
      <c r="I1182" s="344"/>
      <c r="J1182" s="344"/>
      <c r="K1182" s="344"/>
      <c r="L1182" s="335"/>
      <c r="M1182" s="82" t="s">
        <v>3880</v>
      </c>
      <c r="N1182" s="57" t="s">
        <v>3880</v>
      </c>
      <c r="O1182" s="30" t="s">
        <v>3880</v>
      </c>
      <c r="P1182" s="29" t="s">
        <v>3880</v>
      </c>
      <c r="Q1182" s="29"/>
      <c r="R1182" s="134" t="s">
        <v>349</v>
      </c>
      <c r="S1182" s="103" t="s">
        <v>3</v>
      </c>
      <c r="T1182" s="403">
        <v>6868.16</v>
      </c>
      <c r="U1182" s="403">
        <v>-9658.35</v>
      </c>
      <c r="V1182" s="123" t="s">
        <v>2</v>
      </c>
      <c r="W1182" s="336"/>
      <c r="X1182" s="123"/>
      <c r="Y1182" s="337"/>
      <c r="Z1182" s="87"/>
      <c r="AA1182" s="88" t="s">
        <v>3880</v>
      </c>
      <c r="AB1182" s="88"/>
      <c r="AC1182" s="88"/>
      <c r="AD1182" s="90"/>
      <c r="AE1182" s="90"/>
      <c r="AF1182" s="136"/>
      <c r="AG1182" s="338"/>
      <c r="AH1182" s="338"/>
      <c r="AI1182" s="339"/>
      <c r="AJ1182" s="339"/>
      <c r="AK1182" s="91"/>
      <c r="AL1182" s="92"/>
      <c r="AM1182" s="93"/>
      <c r="AN1182" s="340"/>
      <c r="AO1182" s="341"/>
      <c r="AP1182" s="336"/>
      <c r="AQ1182" s="342"/>
      <c r="AR1182" s="343"/>
      <c r="AS1182" s="342"/>
      <c r="AT1182" s="94"/>
      <c r="AU1182" s="341"/>
      <c r="AV1182" s="136"/>
      <c r="AW1182" s="339"/>
      <c r="AY1182" s="30" t="s">
        <v>3880</v>
      </c>
      <c r="AZ1182" s="31" t="e">
        <f t="shared" si="18"/>
        <v>#VALUE!</v>
      </c>
    </row>
    <row r="1183" spans="1:52" ht="12.75" customHeight="1">
      <c r="A1183">
        <v>1180</v>
      </c>
      <c r="B1183" s="29" t="s">
        <v>2</v>
      </c>
      <c r="C1183" s="134" t="s">
        <v>5410</v>
      </c>
      <c r="D1183" s="29" t="s">
        <v>3880</v>
      </c>
      <c r="E1183" s="29" t="s">
        <v>3880</v>
      </c>
      <c r="F1183" s="335"/>
      <c r="G1183" s="335"/>
      <c r="H1183" s="335"/>
      <c r="I1183" s="335"/>
      <c r="J1183" s="335"/>
      <c r="K1183" s="335"/>
      <c r="L1183" s="335"/>
      <c r="M1183" s="82" t="s">
        <v>3880</v>
      </c>
      <c r="N1183" s="57" t="s">
        <v>3880</v>
      </c>
      <c r="O1183" s="30" t="s">
        <v>3880</v>
      </c>
      <c r="P1183" s="29" t="s">
        <v>3880</v>
      </c>
      <c r="Q1183" s="29"/>
      <c r="R1183" s="134" t="s">
        <v>5410</v>
      </c>
      <c r="S1183" s="103" t="s">
        <v>3</v>
      </c>
      <c r="T1183" s="403">
        <v>3434.08</v>
      </c>
      <c r="U1183" s="403">
        <v>-9658.35</v>
      </c>
      <c r="V1183" s="123" t="s">
        <v>2</v>
      </c>
      <c r="W1183" s="336"/>
      <c r="X1183" s="123"/>
      <c r="Y1183" s="337"/>
      <c r="Z1183" s="87"/>
      <c r="AA1183" s="88" t="s">
        <v>3880</v>
      </c>
      <c r="AB1183" s="88"/>
      <c r="AC1183" s="88"/>
      <c r="AD1183" s="90"/>
      <c r="AE1183" s="90"/>
      <c r="AF1183" s="136"/>
      <c r="AG1183" s="338"/>
      <c r="AH1183" s="338"/>
      <c r="AI1183" s="339"/>
      <c r="AJ1183" s="339"/>
      <c r="AK1183" s="91"/>
      <c r="AL1183" s="92"/>
      <c r="AM1183" s="93"/>
      <c r="AN1183" s="340"/>
      <c r="AO1183" s="341"/>
      <c r="AP1183" s="336"/>
      <c r="AQ1183" s="342"/>
      <c r="AR1183" s="343"/>
      <c r="AS1183" s="342"/>
      <c r="AT1183" s="94"/>
      <c r="AU1183" s="341"/>
      <c r="AV1183" s="136"/>
      <c r="AW1183" s="339"/>
      <c r="AY1183" s="30" t="s">
        <v>3880</v>
      </c>
      <c r="AZ1183" s="31" t="e">
        <f t="shared" si="18"/>
        <v>#VALUE!</v>
      </c>
    </row>
    <row r="1184" spans="1:52" ht="12.75" customHeight="1">
      <c r="A1184">
        <v>1181</v>
      </c>
      <c r="B1184" s="29" t="s">
        <v>2</v>
      </c>
      <c r="C1184" s="134" t="s">
        <v>5411</v>
      </c>
      <c r="D1184" s="29" t="s">
        <v>3880</v>
      </c>
      <c r="E1184" s="29" t="s">
        <v>3880</v>
      </c>
      <c r="F1184" s="335"/>
      <c r="G1184" s="335"/>
      <c r="H1184" s="335"/>
      <c r="I1184" s="335"/>
      <c r="J1184" s="335"/>
      <c r="K1184" s="335"/>
      <c r="L1184" s="335"/>
      <c r="M1184" s="82" t="s">
        <v>3880</v>
      </c>
      <c r="N1184" s="57" t="s">
        <v>3880</v>
      </c>
      <c r="O1184" s="30" t="s">
        <v>3880</v>
      </c>
      <c r="P1184" s="29" t="s">
        <v>3880</v>
      </c>
      <c r="Q1184" s="29"/>
      <c r="R1184" s="134" t="s">
        <v>5411</v>
      </c>
      <c r="S1184" s="103" t="s">
        <v>3</v>
      </c>
      <c r="T1184" s="403">
        <v>0</v>
      </c>
      <c r="U1184" s="403">
        <v>-9658.35</v>
      </c>
      <c r="V1184" s="123" t="s">
        <v>2</v>
      </c>
      <c r="W1184" s="336"/>
      <c r="X1184" s="123"/>
      <c r="Y1184" s="337"/>
      <c r="Z1184" s="87"/>
      <c r="AA1184" s="88" t="s">
        <v>3880</v>
      </c>
      <c r="AB1184" s="88"/>
      <c r="AC1184" s="88"/>
      <c r="AD1184" s="90"/>
      <c r="AE1184" s="90"/>
      <c r="AF1184" s="136"/>
      <c r="AG1184" s="338"/>
      <c r="AH1184" s="338"/>
      <c r="AI1184" s="339"/>
      <c r="AJ1184" s="339"/>
      <c r="AK1184" s="91"/>
      <c r="AL1184" s="92"/>
      <c r="AM1184" s="93"/>
      <c r="AN1184" s="340"/>
      <c r="AO1184" s="341"/>
      <c r="AP1184" s="336"/>
      <c r="AQ1184" s="342"/>
      <c r="AR1184" s="343"/>
      <c r="AS1184" s="342"/>
      <c r="AT1184" s="94"/>
      <c r="AU1184" s="341"/>
      <c r="AV1184" s="136"/>
      <c r="AW1184" s="339"/>
      <c r="AY1184" s="30" t="s">
        <v>3880</v>
      </c>
      <c r="AZ1184" s="31" t="e">
        <f t="shared" si="18"/>
        <v>#VALUE!</v>
      </c>
    </row>
    <row r="1185" spans="1:52" ht="12.75" customHeight="1">
      <c r="A1185">
        <v>1182</v>
      </c>
      <c r="B1185" s="29" t="s">
        <v>2</v>
      </c>
      <c r="C1185" s="134" t="s">
        <v>5412</v>
      </c>
      <c r="D1185" s="29" t="s">
        <v>3880</v>
      </c>
      <c r="E1185" s="29" t="s">
        <v>3880</v>
      </c>
      <c r="F1185" s="335"/>
      <c r="G1185" s="335"/>
      <c r="H1185" s="335"/>
      <c r="I1185" s="335"/>
      <c r="J1185" s="335"/>
      <c r="K1185" s="335"/>
      <c r="L1185" s="335"/>
      <c r="M1185" s="82" t="s">
        <v>3880</v>
      </c>
      <c r="N1185" s="57" t="s">
        <v>3880</v>
      </c>
      <c r="O1185" s="30" t="s">
        <v>3880</v>
      </c>
      <c r="P1185" s="29" t="s">
        <v>3880</v>
      </c>
      <c r="Q1185" s="29"/>
      <c r="R1185" s="134" t="s">
        <v>5412</v>
      </c>
      <c r="S1185" s="103" t="s">
        <v>3</v>
      </c>
      <c r="T1185" s="403">
        <v>-3434.08</v>
      </c>
      <c r="U1185" s="403">
        <v>-9658.35</v>
      </c>
      <c r="V1185" s="123" t="s">
        <v>2</v>
      </c>
      <c r="W1185" s="336"/>
      <c r="X1185" s="123"/>
      <c r="Y1185" s="337"/>
      <c r="Z1185" s="87"/>
      <c r="AA1185" s="88" t="s">
        <v>3880</v>
      </c>
      <c r="AB1185" s="88"/>
      <c r="AC1185" s="88"/>
      <c r="AD1185" s="90"/>
      <c r="AE1185" s="90"/>
      <c r="AF1185" s="136"/>
      <c r="AG1185" s="338"/>
      <c r="AH1185" s="338"/>
      <c r="AI1185" s="339"/>
      <c r="AJ1185" s="339"/>
      <c r="AK1185" s="91"/>
      <c r="AL1185" s="92"/>
      <c r="AM1185" s="93"/>
      <c r="AN1185" s="340"/>
      <c r="AO1185" s="341"/>
      <c r="AP1185" s="336"/>
      <c r="AQ1185" s="342"/>
      <c r="AR1185" s="343"/>
      <c r="AS1185" s="342"/>
      <c r="AT1185" s="94"/>
      <c r="AU1185" s="341"/>
      <c r="AV1185" s="136"/>
      <c r="AW1185" s="339"/>
      <c r="AY1185" s="30" t="s">
        <v>3880</v>
      </c>
      <c r="AZ1185" s="31" t="e">
        <f t="shared" si="18"/>
        <v>#VALUE!</v>
      </c>
    </row>
    <row r="1186" spans="1:52" ht="12.75" customHeight="1">
      <c r="A1186">
        <v>1183</v>
      </c>
      <c r="B1186" s="29" t="s">
        <v>2</v>
      </c>
      <c r="C1186" s="134" t="s">
        <v>5413</v>
      </c>
      <c r="D1186" s="29" t="s">
        <v>3880</v>
      </c>
      <c r="E1186" s="29" t="s">
        <v>3880</v>
      </c>
      <c r="F1186" s="335"/>
      <c r="G1186" s="335"/>
      <c r="H1186" s="335"/>
      <c r="I1186" s="335"/>
      <c r="J1186" s="335"/>
      <c r="K1186" s="335"/>
      <c r="L1186" s="335"/>
      <c r="M1186" s="82" t="s">
        <v>3880</v>
      </c>
      <c r="N1186" s="57" t="s">
        <v>3880</v>
      </c>
      <c r="O1186" s="30" t="s">
        <v>3880</v>
      </c>
      <c r="P1186" s="29" t="s">
        <v>3880</v>
      </c>
      <c r="Q1186" s="29"/>
      <c r="R1186" s="134" t="s">
        <v>5413</v>
      </c>
      <c r="S1186" s="103" t="s">
        <v>3</v>
      </c>
      <c r="T1186" s="403">
        <v>14650</v>
      </c>
      <c r="U1186" s="403">
        <v>-10000</v>
      </c>
      <c r="V1186" s="123" t="s">
        <v>2</v>
      </c>
      <c r="W1186" s="336"/>
      <c r="X1186" s="123"/>
      <c r="Y1186" s="337"/>
      <c r="Z1186" s="87"/>
      <c r="AA1186" s="88" t="s">
        <v>3880</v>
      </c>
      <c r="AB1186" s="88"/>
      <c r="AC1186" s="88"/>
      <c r="AD1186" s="90"/>
      <c r="AE1186" s="90"/>
      <c r="AF1186" s="136"/>
      <c r="AG1186" s="338"/>
      <c r="AH1186" s="338"/>
      <c r="AI1186" s="339"/>
      <c r="AJ1186" s="339"/>
      <c r="AK1186" s="91"/>
      <c r="AL1186" s="92"/>
      <c r="AM1186" s="93"/>
      <c r="AN1186" s="340"/>
      <c r="AO1186" s="341"/>
      <c r="AP1186" s="336"/>
      <c r="AQ1186" s="342"/>
      <c r="AR1186" s="343"/>
      <c r="AS1186" s="342"/>
      <c r="AT1186" s="94"/>
      <c r="AU1186" s="341"/>
      <c r="AV1186" s="136"/>
      <c r="AW1186" s="339"/>
      <c r="AY1186" s="30" t="s">
        <v>3880</v>
      </c>
      <c r="AZ1186" s="31" t="e">
        <f t="shared" si="18"/>
        <v>#VALUE!</v>
      </c>
    </row>
    <row r="1187" spans="1:52" ht="12.75" customHeight="1">
      <c r="A1187">
        <v>1184</v>
      </c>
      <c r="B1187" s="29" t="s">
        <v>2</v>
      </c>
      <c r="C1187" s="134" t="s">
        <v>5414</v>
      </c>
      <c r="D1187" s="29" t="s">
        <v>3880</v>
      </c>
      <c r="E1187" s="29" t="s">
        <v>3880</v>
      </c>
      <c r="F1187" s="335"/>
      <c r="G1187" s="335"/>
      <c r="H1187" s="335"/>
      <c r="I1187" s="335"/>
      <c r="J1187" s="335"/>
      <c r="K1187" s="335"/>
      <c r="L1187" s="335"/>
      <c r="M1187" s="82" t="s">
        <v>3880</v>
      </c>
      <c r="N1187" s="57" t="s">
        <v>3880</v>
      </c>
      <c r="O1187" s="30" t="s">
        <v>3880</v>
      </c>
      <c r="P1187" s="29" t="s">
        <v>3880</v>
      </c>
      <c r="Q1187" s="29"/>
      <c r="R1187" s="134" t="s">
        <v>5414</v>
      </c>
      <c r="S1187" s="104" t="s">
        <v>3</v>
      </c>
      <c r="T1187" s="403">
        <v>-10302.24</v>
      </c>
      <c r="U1187" s="403">
        <v>-9658.35</v>
      </c>
      <c r="V1187" s="123" t="s">
        <v>2</v>
      </c>
      <c r="W1187" s="336"/>
      <c r="X1187" s="123"/>
      <c r="Y1187" s="337"/>
      <c r="Z1187" s="87"/>
      <c r="AA1187" s="88" t="s">
        <v>3880</v>
      </c>
      <c r="AB1187" s="88"/>
      <c r="AC1187" s="88"/>
      <c r="AD1187" s="90"/>
      <c r="AE1187" s="90"/>
      <c r="AF1187" s="136"/>
      <c r="AG1187" s="338"/>
      <c r="AH1187" s="338"/>
      <c r="AI1187" s="339"/>
      <c r="AJ1187" s="339"/>
      <c r="AK1187" s="91"/>
      <c r="AL1187" s="92"/>
      <c r="AM1187" s="93"/>
      <c r="AN1187" s="340"/>
      <c r="AO1187" s="341"/>
      <c r="AP1187" s="336"/>
      <c r="AQ1187" s="342"/>
      <c r="AR1187" s="343"/>
      <c r="AS1187" s="342"/>
      <c r="AT1187" s="94"/>
      <c r="AU1187" s="341"/>
      <c r="AV1187" s="136"/>
      <c r="AW1187" s="339"/>
      <c r="AY1187" s="30" t="s">
        <v>3880</v>
      </c>
      <c r="AZ1187" s="31" t="e">
        <f t="shared" si="18"/>
        <v>#VALUE!</v>
      </c>
    </row>
    <row r="1188" spans="1:52" ht="12.75" customHeight="1">
      <c r="A1188">
        <v>1185</v>
      </c>
      <c r="B1188" s="29" t="s">
        <v>2</v>
      </c>
      <c r="C1188" s="134" t="s">
        <v>3533</v>
      </c>
      <c r="D1188" s="29" t="s">
        <v>3880</v>
      </c>
      <c r="E1188" s="29" t="s">
        <v>3880</v>
      </c>
      <c r="F1188" s="335"/>
      <c r="G1188" s="335"/>
      <c r="H1188" s="335"/>
      <c r="I1188" s="335"/>
      <c r="J1188" s="335"/>
      <c r="K1188" s="335"/>
      <c r="L1188" s="335"/>
      <c r="M1188" s="82" t="s">
        <v>3880</v>
      </c>
      <c r="N1188" s="57" t="s">
        <v>3880</v>
      </c>
      <c r="O1188" s="30" t="s">
        <v>3880</v>
      </c>
      <c r="P1188" s="29" t="s">
        <v>3880</v>
      </c>
      <c r="Q1188" s="29"/>
      <c r="R1188" s="134" t="s">
        <v>3533</v>
      </c>
      <c r="S1188" s="104" t="s">
        <v>3</v>
      </c>
      <c r="T1188" s="403">
        <v>-14650</v>
      </c>
      <c r="U1188" s="403">
        <v>-10000</v>
      </c>
      <c r="V1188" s="123" t="s">
        <v>2</v>
      </c>
      <c r="W1188" s="336"/>
      <c r="X1188" s="123"/>
      <c r="Y1188" s="337"/>
      <c r="Z1188" s="87"/>
      <c r="AA1188" s="88" t="s">
        <v>3880</v>
      </c>
      <c r="AB1188" s="88"/>
      <c r="AC1188" s="88"/>
      <c r="AD1188" s="90"/>
      <c r="AE1188" s="90"/>
      <c r="AF1188" s="136"/>
      <c r="AG1188" s="338"/>
      <c r="AH1188" s="338"/>
      <c r="AI1188" s="339"/>
      <c r="AJ1188" s="339"/>
      <c r="AK1188" s="91"/>
      <c r="AL1188" s="92"/>
      <c r="AM1188" s="93"/>
      <c r="AN1188" s="340"/>
      <c r="AO1188" s="341"/>
      <c r="AP1188" s="336"/>
      <c r="AQ1188" s="342"/>
      <c r="AR1188" s="343"/>
      <c r="AS1188" s="342"/>
      <c r="AT1188" s="94"/>
      <c r="AU1188" s="341"/>
      <c r="AV1188" s="136"/>
      <c r="AW1188" s="339"/>
      <c r="AY1188" s="30" t="s">
        <v>3880</v>
      </c>
      <c r="AZ1188" s="31" t="e">
        <f t="shared" si="18"/>
        <v>#VALUE!</v>
      </c>
    </row>
    <row r="1189" spans="1:52" ht="12.75" customHeight="1">
      <c r="A1189">
        <v>1186</v>
      </c>
      <c r="B1189" s="29" t="s">
        <v>2</v>
      </c>
      <c r="C1189" s="134" t="s">
        <v>5415</v>
      </c>
      <c r="D1189" s="29" t="s">
        <v>3880</v>
      </c>
      <c r="E1189" s="29" t="s">
        <v>3880</v>
      </c>
      <c r="F1189" s="335"/>
      <c r="G1189" s="335"/>
      <c r="H1189" s="335"/>
      <c r="I1189" s="335"/>
      <c r="J1189" s="335"/>
      <c r="K1189" s="335"/>
      <c r="L1189" s="335"/>
      <c r="M1189" s="82" t="s">
        <v>3880</v>
      </c>
      <c r="N1189" s="57" t="s">
        <v>3880</v>
      </c>
      <c r="O1189" s="30" t="s">
        <v>3880</v>
      </c>
      <c r="P1189" s="29" t="s">
        <v>3880</v>
      </c>
      <c r="Q1189" s="29"/>
      <c r="R1189" s="134" t="s">
        <v>5415</v>
      </c>
      <c r="S1189" s="104" t="s">
        <v>3</v>
      </c>
      <c r="T1189" s="403">
        <v>13736.32</v>
      </c>
      <c r="U1189" s="403">
        <v>-9658.35</v>
      </c>
      <c r="V1189" s="123" t="s">
        <v>2</v>
      </c>
      <c r="W1189" s="336"/>
      <c r="X1189" s="123"/>
      <c r="Y1189" s="337"/>
      <c r="Z1189" s="87"/>
      <c r="AA1189" s="88" t="s">
        <v>3880</v>
      </c>
      <c r="AB1189" s="88"/>
      <c r="AC1189" s="88"/>
      <c r="AD1189" s="90"/>
      <c r="AE1189" s="90"/>
      <c r="AF1189" s="136"/>
      <c r="AG1189" s="338"/>
      <c r="AH1189" s="338"/>
      <c r="AI1189" s="339"/>
      <c r="AJ1189" s="339"/>
      <c r="AK1189" s="91"/>
      <c r="AL1189" s="92"/>
      <c r="AM1189" s="93"/>
      <c r="AN1189" s="340"/>
      <c r="AO1189" s="341"/>
      <c r="AP1189" s="336"/>
      <c r="AQ1189" s="342"/>
      <c r="AR1189" s="343"/>
      <c r="AS1189" s="342"/>
      <c r="AT1189" s="94"/>
      <c r="AU1189" s="341"/>
      <c r="AV1189" s="136"/>
      <c r="AW1189" s="339"/>
      <c r="AY1189" s="30" t="s">
        <v>3880</v>
      </c>
      <c r="AZ1189" s="31" t="e">
        <f t="shared" si="18"/>
        <v>#VALUE!</v>
      </c>
    </row>
    <row r="1190" spans="1:52" ht="12.75" customHeight="1">
      <c r="A1190">
        <v>1187</v>
      </c>
      <c r="B1190" s="29" t="s">
        <v>2</v>
      </c>
      <c r="C1190" s="134" t="s">
        <v>3676</v>
      </c>
      <c r="D1190" s="29" t="s">
        <v>3880</v>
      </c>
      <c r="E1190" s="29" t="s">
        <v>3880</v>
      </c>
      <c r="F1190" s="335"/>
      <c r="G1190" s="335"/>
      <c r="H1190" s="335"/>
      <c r="I1190" s="335"/>
      <c r="J1190" s="335"/>
      <c r="K1190" s="335"/>
      <c r="L1190" s="335"/>
      <c r="M1190" s="82" t="s">
        <v>3880</v>
      </c>
      <c r="N1190" s="57" t="s">
        <v>3880</v>
      </c>
      <c r="O1190" s="30" t="s">
        <v>3880</v>
      </c>
      <c r="P1190" s="29" t="s">
        <v>3880</v>
      </c>
      <c r="Q1190" s="29"/>
      <c r="R1190" s="134" t="s">
        <v>3676</v>
      </c>
      <c r="S1190" s="103" t="s">
        <v>3</v>
      </c>
      <c r="T1190" s="403">
        <v>-15480</v>
      </c>
      <c r="U1190" s="403">
        <v>-10000</v>
      </c>
      <c r="V1190" s="123" t="s">
        <v>2</v>
      </c>
      <c r="W1190" s="336"/>
      <c r="X1190" s="123"/>
      <c r="Y1190" s="337"/>
      <c r="Z1190" s="87"/>
      <c r="AA1190" s="88" t="s">
        <v>3880</v>
      </c>
      <c r="AB1190" s="88"/>
      <c r="AC1190" s="88"/>
      <c r="AD1190" s="90"/>
      <c r="AE1190" s="90"/>
      <c r="AF1190" s="136"/>
      <c r="AG1190" s="338"/>
      <c r="AH1190" s="338"/>
      <c r="AI1190" s="339"/>
      <c r="AJ1190" s="339"/>
      <c r="AK1190" s="91"/>
      <c r="AL1190" s="92"/>
      <c r="AM1190" s="93"/>
      <c r="AN1190" s="340"/>
      <c r="AO1190" s="341"/>
      <c r="AP1190" s="336"/>
      <c r="AQ1190" s="342"/>
      <c r="AR1190" s="343"/>
      <c r="AS1190" s="342"/>
      <c r="AT1190" s="94"/>
      <c r="AU1190" s="341"/>
      <c r="AV1190" s="136"/>
      <c r="AW1190" s="339"/>
      <c r="AY1190" s="30" t="s">
        <v>3880</v>
      </c>
      <c r="AZ1190" s="31" t="e">
        <f t="shared" si="18"/>
        <v>#VALUE!</v>
      </c>
    </row>
    <row r="1191" spans="1:52" ht="12.75" customHeight="1">
      <c r="A1191">
        <v>1188</v>
      </c>
      <c r="B1191" s="29" t="s">
        <v>2</v>
      </c>
      <c r="C1191" s="134" t="s">
        <v>5416</v>
      </c>
      <c r="D1191" s="29" t="s">
        <v>3880</v>
      </c>
      <c r="E1191" s="29" t="s">
        <v>3880</v>
      </c>
      <c r="F1191" s="335"/>
      <c r="G1191" s="335"/>
      <c r="H1191" s="335"/>
      <c r="I1191" s="335"/>
      <c r="J1191" s="335"/>
      <c r="K1191" s="335"/>
      <c r="L1191" s="335"/>
      <c r="M1191" s="82" t="s">
        <v>3880</v>
      </c>
      <c r="N1191" s="57" t="s">
        <v>3880</v>
      </c>
      <c r="O1191" s="30" t="s">
        <v>3880</v>
      </c>
      <c r="P1191" s="29" t="s">
        <v>3880</v>
      </c>
      <c r="Q1191" s="29"/>
      <c r="R1191" s="134" t="s">
        <v>5416</v>
      </c>
      <c r="S1191" s="103" t="s">
        <v>3</v>
      </c>
      <c r="T1191" s="403">
        <v>-7726.68</v>
      </c>
      <c r="U1191" s="403">
        <v>-9163.0499999999993</v>
      </c>
      <c r="V1191" s="123" t="s">
        <v>2</v>
      </c>
      <c r="W1191" s="336"/>
      <c r="X1191" s="123"/>
      <c r="Y1191" s="337"/>
      <c r="Z1191" s="87"/>
      <c r="AA1191" s="88" t="s">
        <v>3880</v>
      </c>
      <c r="AB1191" s="88"/>
      <c r="AC1191" s="88"/>
      <c r="AD1191" s="90"/>
      <c r="AE1191" s="90"/>
      <c r="AF1191" s="136"/>
      <c r="AG1191" s="338"/>
      <c r="AH1191" s="338"/>
      <c r="AI1191" s="339"/>
      <c r="AJ1191" s="339"/>
      <c r="AK1191" s="91"/>
      <c r="AL1191" s="92"/>
      <c r="AM1191" s="93"/>
      <c r="AN1191" s="340"/>
      <c r="AO1191" s="341"/>
      <c r="AP1191" s="336"/>
      <c r="AQ1191" s="342"/>
      <c r="AR1191" s="343"/>
      <c r="AS1191" s="342"/>
      <c r="AT1191" s="94"/>
      <c r="AU1191" s="341"/>
      <c r="AV1191" s="136"/>
      <c r="AW1191" s="339"/>
      <c r="AY1191" s="30" t="s">
        <v>3880</v>
      </c>
      <c r="AZ1191" s="31" t="e">
        <f t="shared" si="18"/>
        <v>#VALUE!</v>
      </c>
    </row>
    <row r="1192" spans="1:52" ht="12.75" customHeight="1">
      <c r="A1192">
        <v>1189</v>
      </c>
      <c r="B1192" s="29" t="s">
        <v>2</v>
      </c>
      <c r="C1192" s="134" t="s">
        <v>3528</v>
      </c>
      <c r="D1192" s="29" t="s">
        <v>3880</v>
      </c>
      <c r="E1192" s="29" t="s">
        <v>3880</v>
      </c>
      <c r="F1192" s="335"/>
      <c r="G1192" s="335"/>
      <c r="H1192" s="335"/>
      <c r="I1192" s="335"/>
      <c r="J1192" s="335"/>
      <c r="K1192" s="335"/>
      <c r="L1192" s="335"/>
      <c r="M1192" s="82" t="s">
        <v>3880</v>
      </c>
      <c r="N1192" s="57" t="s">
        <v>3880</v>
      </c>
      <c r="O1192" s="30" t="s">
        <v>3880</v>
      </c>
      <c r="P1192" s="29" t="s">
        <v>3880</v>
      </c>
      <c r="Q1192" s="29"/>
      <c r="R1192" s="134" t="s">
        <v>3528</v>
      </c>
      <c r="S1192" s="103" t="s">
        <v>3</v>
      </c>
      <c r="T1192" s="403">
        <v>-15065</v>
      </c>
      <c r="U1192" s="403">
        <v>-9500</v>
      </c>
      <c r="V1192" s="123" t="s">
        <v>2</v>
      </c>
      <c r="W1192" s="336"/>
      <c r="X1192" s="123"/>
      <c r="Y1192" s="337"/>
      <c r="Z1192" s="87"/>
      <c r="AA1192" s="88"/>
      <c r="AB1192" s="88"/>
      <c r="AC1192" s="88"/>
      <c r="AD1192" s="90"/>
      <c r="AE1192" s="90"/>
      <c r="AF1192" s="136"/>
      <c r="AG1192" s="338"/>
      <c r="AH1192" s="338"/>
      <c r="AI1192" s="339"/>
      <c r="AJ1192" s="339"/>
      <c r="AK1192" s="91"/>
      <c r="AL1192" s="92"/>
      <c r="AM1192" s="93"/>
      <c r="AN1192" s="340"/>
      <c r="AO1192" s="341"/>
      <c r="AP1192" s="336"/>
      <c r="AQ1192" s="342"/>
      <c r="AR1192" s="343"/>
      <c r="AS1192" s="342"/>
      <c r="AT1192" s="94"/>
      <c r="AU1192" s="341"/>
      <c r="AV1192" s="136"/>
      <c r="AW1192" s="339"/>
      <c r="AY1192" s="30" t="s">
        <v>3880</v>
      </c>
      <c r="AZ1192" s="31" t="e">
        <f t="shared" si="18"/>
        <v>#VALUE!</v>
      </c>
    </row>
    <row r="1193" spans="1:52" ht="12.75" customHeight="1">
      <c r="A1193">
        <v>1190</v>
      </c>
      <c r="B1193" s="29" t="s">
        <v>2</v>
      </c>
      <c r="C1193" s="134" t="s">
        <v>3679</v>
      </c>
      <c r="D1193" s="29" t="s">
        <v>3880</v>
      </c>
      <c r="E1193" s="29" t="s">
        <v>3880</v>
      </c>
      <c r="F1193" s="335"/>
      <c r="G1193" s="335"/>
      <c r="H1193" s="335"/>
      <c r="I1193" s="335"/>
      <c r="J1193" s="335"/>
      <c r="K1193" s="335"/>
      <c r="L1193" s="335"/>
      <c r="M1193" s="82" t="s">
        <v>3880</v>
      </c>
      <c r="N1193" s="57" t="s">
        <v>3880</v>
      </c>
      <c r="O1193" s="30" t="s">
        <v>3880</v>
      </c>
      <c r="P1193" s="29" t="s">
        <v>3880</v>
      </c>
      <c r="Q1193" s="29"/>
      <c r="R1193" s="134" t="s">
        <v>3679</v>
      </c>
      <c r="S1193" s="103" t="s">
        <v>3</v>
      </c>
      <c r="T1193" s="403">
        <v>-15895</v>
      </c>
      <c r="U1193" s="403">
        <v>-9500</v>
      </c>
      <c r="V1193" s="123" t="s">
        <v>2</v>
      </c>
      <c r="W1193" s="336"/>
      <c r="X1193" s="123"/>
      <c r="Y1193" s="337"/>
      <c r="Z1193" s="87"/>
      <c r="AA1193" s="88" t="s">
        <v>3880</v>
      </c>
      <c r="AB1193" s="88"/>
      <c r="AC1193" s="88"/>
      <c r="AD1193" s="90"/>
      <c r="AE1193" s="90"/>
      <c r="AF1193" s="136"/>
      <c r="AG1193" s="338"/>
      <c r="AH1193" s="338"/>
      <c r="AI1193" s="339"/>
      <c r="AJ1193" s="339"/>
      <c r="AK1193" s="91"/>
      <c r="AL1193" s="92"/>
      <c r="AM1193" s="93"/>
      <c r="AN1193" s="340"/>
      <c r="AO1193" s="341"/>
      <c r="AP1193" s="336"/>
      <c r="AQ1193" s="342"/>
      <c r="AR1193" s="343"/>
      <c r="AS1193" s="342"/>
      <c r="AT1193" s="94"/>
      <c r="AU1193" s="341"/>
      <c r="AV1193" s="136"/>
      <c r="AW1193" s="339"/>
      <c r="AY1193" s="30" t="s">
        <v>3880</v>
      </c>
      <c r="AZ1193" s="31" t="e">
        <f t="shared" si="18"/>
        <v>#VALUE!</v>
      </c>
    </row>
    <row r="1194" spans="1:52" ht="12.75" customHeight="1">
      <c r="A1194">
        <v>1191</v>
      </c>
      <c r="B1194" s="29" t="s">
        <v>2</v>
      </c>
      <c r="C1194" s="134" t="s">
        <v>5417</v>
      </c>
      <c r="D1194" s="29" t="s">
        <v>3880</v>
      </c>
      <c r="E1194" s="29" t="s">
        <v>3880</v>
      </c>
      <c r="F1194" s="335"/>
      <c r="G1194" s="335"/>
      <c r="H1194" s="335"/>
      <c r="I1194" s="335"/>
      <c r="J1194" s="335"/>
      <c r="K1194" s="335"/>
      <c r="L1194" s="335"/>
      <c r="M1194" s="82" t="s">
        <v>3880</v>
      </c>
      <c r="N1194" s="57" t="s">
        <v>3880</v>
      </c>
      <c r="O1194" s="30" t="s">
        <v>3880</v>
      </c>
      <c r="P1194" s="29" t="s">
        <v>3880</v>
      </c>
      <c r="Q1194" s="29"/>
      <c r="R1194" s="134" t="s">
        <v>5417</v>
      </c>
      <c r="S1194" s="103" t="s">
        <v>3</v>
      </c>
      <c r="T1194" s="403">
        <v>14650</v>
      </c>
      <c r="U1194" s="403">
        <v>-9000</v>
      </c>
      <c r="V1194" s="123" t="s">
        <v>2</v>
      </c>
      <c r="W1194" s="336"/>
      <c r="X1194" s="123"/>
      <c r="Y1194" s="337"/>
      <c r="Z1194" s="87"/>
      <c r="AA1194" s="88" t="s">
        <v>3880</v>
      </c>
      <c r="AB1194" s="88"/>
      <c r="AC1194" s="88"/>
      <c r="AD1194" s="90"/>
      <c r="AE1194" s="90"/>
      <c r="AF1194" s="136"/>
      <c r="AG1194" s="338"/>
      <c r="AH1194" s="338"/>
      <c r="AI1194" s="339"/>
      <c r="AJ1194" s="339"/>
      <c r="AK1194" s="91"/>
      <c r="AL1194" s="92"/>
      <c r="AM1194" s="93"/>
      <c r="AN1194" s="340"/>
      <c r="AO1194" s="341"/>
      <c r="AP1194" s="336"/>
      <c r="AQ1194" s="342"/>
      <c r="AR1194" s="343"/>
      <c r="AS1194" s="342"/>
      <c r="AT1194" s="94"/>
      <c r="AU1194" s="341"/>
      <c r="AV1194" s="136"/>
      <c r="AW1194" s="339"/>
      <c r="AY1194" s="30" t="s">
        <v>3880</v>
      </c>
      <c r="AZ1194" s="31" t="e">
        <f t="shared" si="18"/>
        <v>#VALUE!</v>
      </c>
    </row>
    <row r="1195" spans="1:52" ht="12.75" customHeight="1">
      <c r="A1195">
        <v>1192</v>
      </c>
      <c r="B1195" s="29" t="s">
        <v>2</v>
      </c>
      <c r="C1195" s="134" t="s">
        <v>175</v>
      </c>
      <c r="D1195" s="29" t="s">
        <v>3880</v>
      </c>
      <c r="E1195" s="29" t="s">
        <v>3880</v>
      </c>
      <c r="F1195" s="335"/>
      <c r="G1195" s="335"/>
      <c r="H1195" s="335"/>
      <c r="I1195" s="335"/>
      <c r="J1195" s="335"/>
      <c r="K1195" s="335"/>
      <c r="L1195" s="335"/>
      <c r="M1195" s="82" t="s">
        <v>3880</v>
      </c>
      <c r="N1195" s="57" t="s">
        <v>3880</v>
      </c>
      <c r="O1195" s="30" t="s">
        <v>3880</v>
      </c>
      <c r="P1195" s="29" t="s">
        <v>3880</v>
      </c>
      <c r="Q1195" s="29"/>
      <c r="R1195" s="134" t="s">
        <v>175</v>
      </c>
      <c r="S1195" s="103" t="s">
        <v>3</v>
      </c>
      <c r="T1195" s="403">
        <v>-14650</v>
      </c>
      <c r="U1195" s="403">
        <v>-9000</v>
      </c>
      <c r="V1195" s="123" t="s">
        <v>2</v>
      </c>
      <c r="W1195" s="336"/>
      <c r="X1195" s="123"/>
      <c r="Y1195" s="337"/>
      <c r="Z1195" s="87"/>
      <c r="AA1195" s="88" t="s">
        <v>3880</v>
      </c>
      <c r="AB1195" s="88"/>
      <c r="AC1195" s="88"/>
      <c r="AD1195" s="90"/>
      <c r="AE1195" s="90"/>
      <c r="AF1195" s="136"/>
      <c r="AG1195" s="338"/>
      <c r="AH1195" s="338"/>
      <c r="AI1195" s="339"/>
      <c r="AJ1195" s="339"/>
      <c r="AK1195" s="91"/>
      <c r="AL1195" s="92"/>
      <c r="AM1195" s="93"/>
      <c r="AN1195" s="340"/>
      <c r="AO1195" s="341"/>
      <c r="AP1195" s="336"/>
      <c r="AQ1195" s="342"/>
      <c r="AR1195" s="343"/>
      <c r="AS1195" s="342"/>
      <c r="AT1195" s="94"/>
      <c r="AU1195" s="341"/>
      <c r="AV1195" s="136"/>
      <c r="AW1195" s="339"/>
      <c r="AY1195" s="30" t="s">
        <v>3880</v>
      </c>
      <c r="AZ1195" s="31" t="e">
        <f t="shared" si="18"/>
        <v>#VALUE!</v>
      </c>
    </row>
    <row r="1196" spans="1:52" ht="12.75" customHeight="1">
      <c r="A1196">
        <v>1193</v>
      </c>
      <c r="B1196" s="29" t="s">
        <v>2</v>
      </c>
      <c r="C1196" s="134" t="s">
        <v>5418</v>
      </c>
      <c r="D1196" s="29" t="s">
        <v>3880</v>
      </c>
      <c r="E1196" s="29" t="s">
        <v>3880</v>
      </c>
      <c r="F1196" s="335"/>
      <c r="G1196" s="335"/>
      <c r="H1196" s="335"/>
      <c r="I1196" s="335"/>
      <c r="J1196" s="335"/>
      <c r="K1196" s="335"/>
      <c r="L1196" s="335"/>
      <c r="M1196" s="82" t="s">
        <v>3880</v>
      </c>
      <c r="N1196" s="57" t="s">
        <v>3880</v>
      </c>
      <c r="O1196" s="30" t="s">
        <v>3880</v>
      </c>
      <c r="P1196" s="29" t="s">
        <v>3880</v>
      </c>
      <c r="Q1196" s="29"/>
      <c r="R1196" s="134" t="s">
        <v>5418</v>
      </c>
      <c r="S1196" s="103" t="s">
        <v>3</v>
      </c>
      <c r="T1196" s="403">
        <v>15895</v>
      </c>
      <c r="U1196" s="403">
        <v>-8500</v>
      </c>
      <c r="V1196" s="123" t="s">
        <v>2</v>
      </c>
      <c r="W1196" s="336"/>
      <c r="X1196" s="123"/>
      <c r="Y1196" s="337"/>
      <c r="Z1196" s="87"/>
      <c r="AA1196" s="88" t="s">
        <v>3880</v>
      </c>
      <c r="AB1196" s="88"/>
      <c r="AC1196" s="88"/>
      <c r="AD1196" s="90"/>
      <c r="AE1196" s="90"/>
      <c r="AF1196" s="136"/>
      <c r="AG1196" s="338"/>
      <c r="AH1196" s="338"/>
      <c r="AI1196" s="339"/>
      <c r="AJ1196" s="339"/>
      <c r="AK1196" s="91"/>
      <c r="AL1196" s="92"/>
      <c r="AM1196" s="93"/>
      <c r="AN1196" s="340"/>
      <c r="AO1196" s="341"/>
      <c r="AP1196" s="336"/>
      <c r="AQ1196" s="342"/>
      <c r="AR1196" s="343"/>
      <c r="AS1196" s="342"/>
      <c r="AT1196" s="94"/>
      <c r="AU1196" s="341"/>
      <c r="AV1196" s="136"/>
      <c r="AW1196" s="339"/>
      <c r="AY1196" s="30" t="s">
        <v>3880</v>
      </c>
      <c r="AZ1196" s="31" t="e">
        <f t="shared" si="18"/>
        <v>#VALUE!</v>
      </c>
    </row>
    <row r="1197" spans="1:52" ht="12.75" customHeight="1">
      <c r="A1197">
        <v>1194</v>
      </c>
      <c r="B1197" s="29" t="s">
        <v>2</v>
      </c>
      <c r="C1197" s="134" t="s">
        <v>5419</v>
      </c>
      <c r="D1197" s="29" t="s">
        <v>3880</v>
      </c>
      <c r="E1197" s="29" t="s">
        <v>3880</v>
      </c>
      <c r="F1197" s="335"/>
      <c r="G1197" s="335"/>
      <c r="H1197" s="335"/>
      <c r="I1197" s="335"/>
      <c r="J1197" s="335"/>
      <c r="K1197" s="335"/>
      <c r="L1197" s="335"/>
      <c r="M1197" s="82" t="s">
        <v>3880</v>
      </c>
      <c r="N1197" s="57" t="s">
        <v>3880</v>
      </c>
      <c r="O1197" s="30" t="s">
        <v>3880</v>
      </c>
      <c r="P1197" s="29" t="s">
        <v>3880</v>
      </c>
      <c r="Q1197" s="29"/>
      <c r="R1197" s="134" t="s">
        <v>5419</v>
      </c>
      <c r="S1197" s="103" t="s">
        <v>3</v>
      </c>
      <c r="T1197" s="403">
        <v>6868.16</v>
      </c>
      <c r="U1197" s="403">
        <v>-8667.75</v>
      </c>
      <c r="V1197" s="123" t="s">
        <v>2</v>
      </c>
      <c r="W1197" s="336"/>
      <c r="X1197" s="123"/>
      <c r="Y1197" s="337"/>
      <c r="Z1197" s="87"/>
      <c r="AA1197" s="88" t="s">
        <v>3880</v>
      </c>
      <c r="AB1197" s="88"/>
      <c r="AC1197" s="88"/>
      <c r="AD1197" s="90"/>
      <c r="AE1197" s="90"/>
      <c r="AF1197" s="136"/>
      <c r="AG1197" s="338"/>
      <c r="AH1197" s="338"/>
      <c r="AI1197" s="339"/>
      <c r="AJ1197" s="339"/>
      <c r="AK1197" s="91"/>
      <c r="AL1197" s="92"/>
      <c r="AM1197" s="93"/>
      <c r="AN1197" s="340"/>
      <c r="AO1197" s="341"/>
      <c r="AP1197" s="336"/>
      <c r="AQ1197" s="342"/>
      <c r="AR1197" s="343"/>
      <c r="AS1197" s="342"/>
      <c r="AT1197" s="94"/>
      <c r="AU1197" s="341"/>
      <c r="AV1197" s="136"/>
      <c r="AW1197" s="339"/>
      <c r="AY1197" s="30" t="s">
        <v>3880</v>
      </c>
      <c r="AZ1197" s="31" t="e">
        <f t="shared" si="18"/>
        <v>#VALUE!</v>
      </c>
    </row>
    <row r="1198" spans="1:52" ht="12.75" customHeight="1">
      <c r="A1198">
        <v>1195</v>
      </c>
      <c r="B1198" s="29" t="s">
        <v>2</v>
      </c>
      <c r="C1198" s="134" t="s">
        <v>5420</v>
      </c>
      <c r="D1198" s="29" t="s">
        <v>3880</v>
      </c>
      <c r="E1198" s="29" t="s">
        <v>3880</v>
      </c>
      <c r="F1198" s="335"/>
      <c r="G1198" s="335"/>
      <c r="H1198" s="335"/>
      <c r="I1198" s="335"/>
      <c r="J1198" s="335"/>
      <c r="K1198" s="335"/>
      <c r="L1198" s="335"/>
      <c r="M1198" s="82" t="s">
        <v>3880</v>
      </c>
      <c r="N1198" s="57" t="s">
        <v>3880</v>
      </c>
      <c r="O1198" s="30" t="s">
        <v>3880</v>
      </c>
      <c r="P1198" s="29" t="s">
        <v>3880</v>
      </c>
      <c r="Q1198" s="29"/>
      <c r="R1198" s="134" t="s">
        <v>5420</v>
      </c>
      <c r="S1198" s="103" t="s">
        <v>3</v>
      </c>
      <c r="T1198" s="403">
        <v>5151.12</v>
      </c>
      <c r="U1198" s="403">
        <v>-8667.75</v>
      </c>
      <c r="V1198" s="123" t="s">
        <v>2</v>
      </c>
      <c r="W1198" s="336"/>
      <c r="X1198" s="123"/>
      <c r="Y1198" s="337"/>
      <c r="Z1198" s="87"/>
      <c r="AA1198" s="88" t="s">
        <v>3880</v>
      </c>
      <c r="AB1198" s="88"/>
      <c r="AC1198" s="88"/>
      <c r="AD1198" s="90"/>
      <c r="AE1198" s="90"/>
      <c r="AF1198" s="136"/>
      <c r="AG1198" s="338"/>
      <c r="AH1198" s="338"/>
      <c r="AI1198" s="339"/>
      <c r="AJ1198" s="339"/>
      <c r="AK1198" s="91"/>
      <c r="AL1198" s="92"/>
      <c r="AM1198" s="93"/>
      <c r="AN1198" s="340"/>
      <c r="AO1198" s="341"/>
      <c r="AP1198" s="336"/>
      <c r="AQ1198" s="342"/>
      <c r="AR1198" s="343"/>
      <c r="AS1198" s="342"/>
      <c r="AT1198" s="94"/>
      <c r="AU1198" s="341"/>
      <c r="AV1198" s="136"/>
      <c r="AW1198" s="339"/>
      <c r="AY1198" s="30" t="s">
        <v>3880</v>
      </c>
      <c r="AZ1198" s="31" t="e">
        <f t="shared" si="18"/>
        <v>#VALUE!</v>
      </c>
    </row>
    <row r="1199" spans="1:52" ht="12.75" customHeight="1">
      <c r="A1199">
        <v>1196</v>
      </c>
      <c r="B1199" s="29" t="s">
        <v>2</v>
      </c>
      <c r="C1199" s="134" t="s">
        <v>21</v>
      </c>
      <c r="D1199" s="29" t="s">
        <v>3880</v>
      </c>
      <c r="E1199" s="29" t="s">
        <v>3880</v>
      </c>
      <c r="F1199" s="335"/>
      <c r="G1199" s="335"/>
      <c r="H1199" s="335"/>
      <c r="I1199" s="335"/>
      <c r="J1199" s="335"/>
      <c r="K1199" s="335"/>
      <c r="L1199" s="335"/>
      <c r="M1199" s="82" t="s">
        <v>3880</v>
      </c>
      <c r="N1199" s="57" t="s">
        <v>3880</v>
      </c>
      <c r="O1199" s="30" t="s">
        <v>3880</v>
      </c>
      <c r="P1199" s="29" t="s">
        <v>3880</v>
      </c>
      <c r="Q1199" s="29"/>
      <c r="R1199" s="134" t="s">
        <v>21</v>
      </c>
      <c r="S1199" s="103" t="s">
        <v>3</v>
      </c>
      <c r="T1199" s="403">
        <v>3434.08</v>
      </c>
      <c r="U1199" s="403">
        <v>-8667.75</v>
      </c>
      <c r="V1199" s="123" t="s">
        <v>2</v>
      </c>
      <c r="W1199" s="336"/>
      <c r="X1199" s="123"/>
      <c r="Y1199" s="337"/>
      <c r="Z1199" s="87"/>
      <c r="AA1199" s="88" t="s">
        <v>3880</v>
      </c>
      <c r="AB1199" s="88"/>
      <c r="AC1199" s="88"/>
      <c r="AD1199" s="90"/>
      <c r="AE1199" s="90"/>
      <c r="AF1199" s="136"/>
      <c r="AG1199" s="338"/>
      <c r="AH1199" s="338"/>
      <c r="AI1199" s="339"/>
      <c r="AJ1199" s="339"/>
      <c r="AK1199" s="91"/>
      <c r="AL1199" s="92"/>
      <c r="AM1199" s="93"/>
      <c r="AN1199" s="340"/>
      <c r="AO1199" s="341"/>
      <c r="AP1199" s="336"/>
      <c r="AQ1199" s="342"/>
      <c r="AR1199" s="343"/>
      <c r="AS1199" s="342"/>
      <c r="AT1199" s="94"/>
      <c r="AU1199" s="341"/>
      <c r="AV1199" s="136"/>
      <c r="AW1199" s="339"/>
      <c r="AY1199" s="30" t="s">
        <v>3880</v>
      </c>
      <c r="AZ1199" s="31" t="e">
        <f t="shared" si="18"/>
        <v>#VALUE!</v>
      </c>
    </row>
    <row r="1200" spans="1:52" ht="12.75" customHeight="1">
      <c r="A1200">
        <v>1197</v>
      </c>
      <c r="B1200" s="29" t="s">
        <v>2</v>
      </c>
      <c r="C1200" s="134" t="s">
        <v>20</v>
      </c>
      <c r="D1200" s="29" t="s">
        <v>3880</v>
      </c>
      <c r="E1200" s="29" t="s">
        <v>3880</v>
      </c>
      <c r="F1200" s="335"/>
      <c r="G1200" s="335"/>
      <c r="H1200" s="335"/>
      <c r="I1200" s="335"/>
      <c r="J1200" s="335"/>
      <c r="K1200" s="335"/>
      <c r="L1200" s="335"/>
      <c r="M1200" s="82" t="s">
        <v>3880</v>
      </c>
      <c r="N1200" s="57" t="s">
        <v>3880</v>
      </c>
      <c r="O1200" s="30" t="s">
        <v>3880</v>
      </c>
      <c r="P1200" s="29" t="s">
        <v>3880</v>
      </c>
      <c r="Q1200" s="29"/>
      <c r="R1200" s="134" t="s">
        <v>20</v>
      </c>
      <c r="S1200" s="103" t="s">
        <v>3</v>
      </c>
      <c r="T1200" s="403">
        <v>1717.04</v>
      </c>
      <c r="U1200" s="403">
        <v>-8667.75</v>
      </c>
      <c r="V1200" s="123" t="s">
        <v>2</v>
      </c>
      <c r="W1200" s="336"/>
      <c r="X1200" s="123"/>
      <c r="Y1200" s="337"/>
      <c r="Z1200" s="87"/>
      <c r="AA1200" s="88" t="s">
        <v>3880</v>
      </c>
      <c r="AB1200" s="88"/>
      <c r="AC1200" s="88"/>
      <c r="AD1200" s="90"/>
      <c r="AE1200" s="90"/>
      <c r="AF1200" s="136"/>
      <c r="AG1200" s="338"/>
      <c r="AH1200" s="338"/>
      <c r="AI1200" s="339"/>
      <c r="AJ1200" s="339"/>
      <c r="AK1200" s="91"/>
      <c r="AL1200" s="92"/>
      <c r="AM1200" s="93"/>
      <c r="AN1200" s="340"/>
      <c r="AO1200" s="341"/>
      <c r="AP1200" s="336"/>
      <c r="AQ1200" s="342"/>
      <c r="AR1200" s="343"/>
      <c r="AS1200" s="342"/>
      <c r="AT1200" s="94"/>
      <c r="AU1200" s="341"/>
      <c r="AV1200" s="136"/>
      <c r="AW1200" s="339"/>
      <c r="AY1200" s="30" t="s">
        <v>3880</v>
      </c>
      <c r="AZ1200" s="31" t="e">
        <f t="shared" si="18"/>
        <v>#VALUE!</v>
      </c>
    </row>
    <row r="1201" spans="1:52" ht="12.75" customHeight="1">
      <c r="A1201">
        <v>1198</v>
      </c>
      <c r="B1201" s="29" t="s">
        <v>2</v>
      </c>
      <c r="C1201" s="134" t="s">
        <v>19</v>
      </c>
      <c r="D1201" s="29" t="s">
        <v>3880</v>
      </c>
      <c r="E1201" s="29" t="s">
        <v>3880</v>
      </c>
      <c r="F1201" s="335"/>
      <c r="G1201" s="335"/>
      <c r="H1201" s="335"/>
      <c r="I1201" s="335"/>
      <c r="J1201" s="335"/>
      <c r="K1201" s="335"/>
      <c r="L1201" s="335"/>
      <c r="M1201" s="82" t="s">
        <v>3880</v>
      </c>
      <c r="N1201" s="57" t="s">
        <v>3880</v>
      </c>
      <c r="O1201" s="30" t="s">
        <v>3880</v>
      </c>
      <c r="P1201" s="29" t="s">
        <v>3880</v>
      </c>
      <c r="Q1201" s="29"/>
      <c r="R1201" s="134" t="s">
        <v>19</v>
      </c>
      <c r="S1201" s="103" t="s">
        <v>3</v>
      </c>
      <c r="T1201" s="403">
        <v>0</v>
      </c>
      <c r="U1201" s="403">
        <v>-8667.75</v>
      </c>
      <c r="V1201" s="123" t="s">
        <v>2</v>
      </c>
      <c r="W1201" s="336"/>
      <c r="X1201" s="123"/>
      <c r="Y1201" s="337"/>
      <c r="Z1201" s="87"/>
      <c r="AA1201" s="88" t="s">
        <v>3880</v>
      </c>
      <c r="AB1201" s="88"/>
      <c r="AC1201" s="88"/>
      <c r="AD1201" s="90"/>
      <c r="AE1201" s="90"/>
      <c r="AF1201" s="136"/>
      <c r="AG1201" s="338"/>
      <c r="AH1201" s="338"/>
      <c r="AI1201" s="339"/>
      <c r="AJ1201" s="339"/>
      <c r="AK1201" s="91"/>
      <c r="AL1201" s="92"/>
      <c r="AM1201" s="93"/>
      <c r="AN1201" s="340"/>
      <c r="AO1201" s="341"/>
      <c r="AP1201" s="336"/>
      <c r="AQ1201" s="342"/>
      <c r="AR1201" s="343"/>
      <c r="AS1201" s="342"/>
      <c r="AT1201" s="94"/>
      <c r="AU1201" s="341"/>
      <c r="AV1201" s="136"/>
      <c r="AW1201" s="339"/>
      <c r="AY1201" s="30" t="s">
        <v>3880</v>
      </c>
      <c r="AZ1201" s="31" t="e">
        <f t="shared" si="18"/>
        <v>#VALUE!</v>
      </c>
    </row>
    <row r="1202" spans="1:52" ht="12.75" customHeight="1">
      <c r="A1202">
        <v>1199</v>
      </c>
      <c r="B1202" s="29" t="s">
        <v>2</v>
      </c>
      <c r="C1202" s="134" t="s">
        <v>5421</v>
      </c>
      <c r="D1202" s="29" t="s">
        <v>3880</v>
      </c>
      <c r="E1202" s="29" t="s">
        <v>3880</v>
      </c>
      <c r="F1202" s="335"/>
      <c r="G1202" s="335"/>
      <c r="H1202" s="335"/>
      <c r="I1202" s="335"/>
      <c r="J1202" s="335"/>
      <c r="K1202" s="335"/>
      <c r="L1202" s="335"/>
      <c r="M1202" s="82" t="s">
        <v>3880</v>
      </c>
      <c r="N1202" s="57" t="s">
        <v>3880</v>
      </c>
      <c r="O1202" s="30" t="s">
        <v>3880</v>
      </c>
      <c r="P1202" s="29" t="s">
        <v>3880</v>
      </c>
      <c r="Q1202" s="29"/>
      <c r="R1202" s="134" t="s">
        <v>5421</v>
      </c>
      <c r="S1202" s="103" t="s">
        <v>3</v>
      </c>
      <c r="T1202" s="403">
        <v>15065</v>
      </c>
      <c r="U1202" s="403">
        <v>-8500</v>
      </c>
      <c r="V1202" s="123" t="s">
        <v>2</v>
      </c>
      <c r="W1202" s="336"/>
      <c r="X1202" s="123"/>
      <c r="Y1202" s="337"/>
      <c r="Z1202" s="87"/>
      <c r="AA1202" s="88" t="s">
        <v>3880</v>
      </c>
      <c r="AB1202" s="88"/>
      <c r="AC1202" s="88"/>
      <c r="AD1202" s="90"/>
      <c r="AE1202" s="90"/>
      <c r="AF1202" s="136"/>
      <c r="AG1202" s="338"/>
      <c r="AH1202" s="338"/>
      <c r="AI1202" s="339"/>
      <c r="AJ1202" s="339"/>
      <c r="AK1202" s="91"/>
      <c r="AL1202" s="92"/>
      <c r="AM1202" s="93"/>
      <c r="AN1202" s="340"/>
      <c r="AO1202" s="341"/>
      <c r="AP1202" s="336"/>
      <c r="AQ1202" s="342"/>
      <c r="AR1202" s="343"/>
      <c r="AS1202" s="342"/>
      <c r="AT1202" s="94"/>
      <c r="AU1202" s="341"/>
      <c r="AV1202" s="136"/>
      <c r="AW1202" s="339"/>
      <c r="AY1202" s="30" t="s">
        <v>3880</v>
      </c>
      <c r="AZ1202" s="31" t="e">
        <f t="shared" si="18"/>
        <v>#VALUE!</v>
      </c>
    </row>
    <row r="1203" spans="1:52" ht="12.75" customHeight="1">
      <c r="A1203">
        <v>1200</v>
      </c>
      <c r="B1203" s="29" t="s">
        <v>2</v>
      </c>
      <c r="C1203" s="134" t="s">
        <v>5422</v>
      </c>
      <c r="D1203" s="29" t="s">
        <v>3880</v>
      </c>
      <c r="E1203" s="29" t="s">
        <v>3880</v>
      </c>
      <c r="F1203" s="335"/>
      <c r="G1203" s="335"/>
      <c r="H1203" s="335"/>
      <c r="I1203" s="335"/>
      <c r="J1203" s="335"/>
      <c r="K1203" s="335"/>
      <c r="L1203" s="335"/>
      <c r="M1203" s="82" t="s">
        <v>3880</v>
      </c>
      <c r="N1203" s="57" t="s">
        <v>3880</v>
      </c>
      <c r="O1203" s="30" t="s">
        <v>3880</v>
      </c>
      <c r="P1203" s="29" t="s">
        <v>3880</v>
      </c>
      <c r="Q1203" s="29"/>
      <c r="R1203" s="134" t="s">
        <v>5422</v>
      </c>
      <c r="S1203" s="103" t="s">
        <v>3</v>
      </c>
      <c r="T1203" s="403">
        <v>-1717.04</v>
      </c>
      <c r="U1203" s="403">
        <v>-8667.75</v>
      </c>
      <c r="V1203" s="123" t="s">
        <v>2</v>
      </c>
      <c r="W1203" s="336"/>
      <c r="X1203" s="123"/>
      <c r="Y1203" s="337"/>
      <c r="Z1203" s="87"/>
      <c r="AA1203" s="88" t="s">
        <v>3880</v>
      </c>
      <c r="AB1203" s="88"/>
      <c r="AC1203" s="88"/>
      <c r="AD1203" s="90"/>
      <c r="AE1203" s="90"/>
      <c r="AF1203" s="136"/>
      <c r="AG1203" s="338"/>
      <c r="AH1203" s="338"/>
      <c r="AI1203" s="339"/>
      <c r="AJ1203" s="339"/>
      <c r="AK1203" s="91"/>
      <c r="AL1203" s="92"/>
      <c r="AM1203" s="93"/>
      <c r="AN1203" s="340"/>
      <c r="AO1203" s="341"/>
      <c r="AP1203" s="336"/>
      <c r="AQ1203" s="342"/>
      <c r="AR1203" s="343"/>
      <c r="AS1203" s="342"/>
      <c r="AT1203" s="94"/>
      <c r="AU1203" s="341"/>
      <c r="AV1203" s="136"/>
      <c r="AW1203" s="339"/>
      <c r="AY1203" s="30" t="s">
        <v>3880</v>
      </c>
      <c r="AZ1203" s="31" t="e">
        <f t="shared" si="18"/>
        <v>#VALUE!</v>
      </c>
    </row>
    <row r="1204" spans="1:52" ht="12.75" customHeight="1">
      <c r="A1204">
        <v>1201</v>
      </c>
      <c r="B1204" s="29" t="s">
        <v>2</v>
      </c>
      <c r="C1204" s="134" t="s">
        <v>5423</v>
      </c>
      <c r="D1204" s="29" t="s">
        <v>3880</v>
      </c>
      <c r="E1204" s="29" t="s">
        <v>3880</v>
      </c>
      <c r="F1204" s="335"/>
      <c r="G1204" s="335"/>
      <c r="H1204" s="335"/>
      <c r="I1204" s="335"/>
      <c r="J1204" s="335"/>
      <c r="K1204" s="335"/>
      <c r="L1204" s="335"/>
      <c r="M1204" s="82" t="s">
        <v>3880</v>
      </c>
      <c r="N1204" s="57" t="s">
        <v>3880</v>
      </c>
      <c r="O1204" s="30" t="s">
        <v>3880</v>
      </c>
      <c r="P1204" s="29" t="s">
        <v>3880</v>
      </c>
      <c r="Q1204" s="29"/>
      <c r="R1204" s="134" t="s">
        <v>5423</v>
      </c>
      <c r="S1204" s="103" t="s">
        <v>3</v>
      </c>
      <c r="T1204" s="403">
        <v>-3434.08</v>
      </c>
      <c r="U1204" s="403">
        <v>-8667.75</v>
      </c>
      <c r="V1204" s="123" t="s">
        <v>2</v>
      </c>
      <c r="W1204" s="336"/>
      <c r="X1204" s="123"/>
      <c r="Y1204" s="337"/>
      <c r="Z1204" s="87"/>
      <c r="AA1204" s="88" t="s">
        <v>3880</v>
      </c>
      <c r="AB1204" s="88"/>
      <c r="AC1204" s="88"/>
      <c r="AD1204" s="90"/>
      <c r="AE1204" s="90"/>
      <c r="AF1204" s="136"/>
      <c r="AG1204" s="338"/>
      <c r="AH1204" s="338"/>
      <c r="AI1204" s="339"/>
      <c r="AJ1204" s="339"/>
      <c r="AK1204" s="91"/>
      <c r="AL1204" s="92"/>
      <c r="AM1204" s="93"/>
      <c r="AN1204" s="340"/>
      <c r="AO1204" s="341"/>
      <c r="AP1204" s="336"/>
      <c r="AQ1204" s="342"/>
      <c r="AR1204" s="343"/>
      <c r="AS1204" s="342"/>
      <c r="AT1204" s="94"/>
      <c r="AU1204" s="341"/>
      <c r="AV1204" s="136"/>
      <c r="AW1204" s="339"/>
      <c r="AY1204" s="30" t="s">
        <v>3880</v>
      </c>
      <c r="AZ1204" s="31" t="e">
        <f t="shared" si="18"/>
        <v>#VALUE!</v>
      </c>
    </row>
    <row r="1205" spans="1:52" ht="12.75" customHeight="1">
      <c r="A1205">
        <v>1202</v>
      </c>
      <c r="B1205" s="29" t="s">
        <v>2</v>
      </c>
      <c r="C1205" s="134" t="s">
        <v>5424</v>
      </c>
      <c r="D1205" s="29" t="s">
        <v>3880</v>
      </c>
      <c r="E1205" s="29" t="s">
        <v>3880</v>
      </c>
      <c r="F1205" s="335"/>
      <c r="G1205" s="335"/>
      <c r="H1205" s="335"/>
      <c r="I1205" s="335"/>
      <c r="J1205" s="335"/>
      <c r="K1205" s="335"/>
      <c r="L1205" s="335"/>
      <c r="M1205" s="82" t="s">
        <v>3880</v>
      </c>
      <c r="N1205" s="57" t="s">
        <v>3880</v>
      </c>
      <c r="O1205" s="30" t="s">
        <v>3880</v>
      </c>
      <c r="P1205" s="29" t="s">
        <v>3880</v>
      </c>
      <c r="Q1205" s="29"/>
      <c r="R1205" s="134" t="s">
        <v>5424</v>
      </c>
      <c r="S1205" s="103" t="s">
        <v>3</v>
      </c>
      <c r="T1205" s="403">
        <v>-5151.12</v>
      </c>
      <c r="U1205" s="403">
        <v>-8667.75</v>
      </c>
      <c r="V1205" s="123" t="s">
        <v>2</v>
      </c>
      <c r="W1205" s="336"/>
      <c r="X1205" s="123"/>
      <c r="Y1205" s="337"/>
      <c r="Z1205" s="87"/>
      <c r="AA1205" s="88" t="s">
        <v>3880</v>
      </c>
      <c r="AB1205" s="88"/>
      <c r="AC1205" s="88"/>
      <c r="AD1205" s="90"/>
      <c r="AE1205" s="90"/>
      <c r="AF1205" s="136"/>
      <c r="AG1205" s="338"/>
      <c r="AH1205" s="338"/>
      <c r="AI1205" s="339"/>
      <c r="AJ1205" s="339"/>
      <c r="AK1205" s="91"/>
      <c r="AL1205" s="92"/>
      <c r="AM1205" s="93"/>
      <c r="AN1205" s="340"/>
      <c r="AO1205" s="341"/>
      <c r="AP1205" s="336"/>
      <c r="AQ1205" s="342"/>
      <c r="AR1205" s="343"/>
      <c r="AS1205" s="342"/>
      <c r="AT1205" s="94"/>
      <c r="AU1205" s="341"/>
      <c r="AV1205" s="136"/>
      <c r="AW1205" s="339"/>
      <c r="AY1205" s="30" t="s">
        <v>3880</v>
      </c>
      <c r="AZ1205" s="31" t="e">
        <f t="shared" si="18"/>
        <v>#VALUE!</v>
      </c>
    </row>
    <row r="1206" spans="1:52" ht="12.75" customHeight="1">
      <c r="A1206">
        <v>1203</v>
      </c>
      <c r="B1206" s="29" t="s">
        <v>2</v>
      </c>
      <c r="C1206" s="134" t="s">
        <v>5425</v>
      </c>
      <c r="D1206" s="29" t="s">
        <v>3880</v>
      </c>
      <c r="E1206" s="29" t="s">
        <v>3880</v>
      </c>
      <c r="F1206" s="335"/>
      <c r="G1206" s="335"/>
      <c r="H1206" s="335"/>
      <c r="I1206" s="335"/>
      <c r="J1206" s="335"/>
      <c r="K1206" s="335"/>
      <c r="L1206" s="335"/>
      <c r="M1206" s="82" t="s">
        <v>3880</v>
      </c>
      <c r="N1206" s="57" t="s">
        <v>3880</v>
      </c>
      <c r="O1206" s="30" t="s">
        <v>3880</v>
      </c>
      <c r="P1206" s="29" t="s">
        <v>3880</v>
      </c>
      <c r="Q1206" s="29"/>
      <c r="R1206" s="134" t="s">
        <v>5425</v>
      </c>
      <c r="S1206" s="103" t="s">
        <v>3</v>
      </c>
      <c r="T1206" s="403">
        <v>11160.76</v>
      </c>
      <c r="U1206" s="403">
        <v>-8172.45</v>
      </c>
      <c r="V1206" s="123" t="s">
        <v>2</v>
      </c>
      <c r="W1206" s="336"/>
      <c r="X1206" s="123"/>
      <c r="Y1206" s="337"/>
      <c r="Z1206" s="87"/>
      <c r="AA1206" s="88" t="s">
        <v>3880</v>
      </c>
      <c r="AB1206" s="88"/>
      <c r="AC1206" s="88"/>
      <c r="AD1206" s="90"/>
      <c r="AE1206" s="90"/>
      <c r="AF1206" s="136"/>
      <c r="AG1206" s="338"/>
      <c r="AH1206" s="338"/>
      <c r="AI1206" s="339"/>
      <c r="AJ1206" s="339"/>
      <c r="AK1206" s="91"/>
      <c r="AL1206" s="92"/>
      <c r="AM1206" s="93"/>
      <c r="AN1206" s="340"/>
      <c r="AO1206" s="341"/>
      <c r="AP1206" s="336"/>
      <c r="AQ1206" s="342"/>
      <c r="AR1206" s="343"/>
      <c r="AS1206" s="342"/>
      <c r="AT1206" s="94"/>
      <c r="AU1206" s="341"/>
      <c r="AV1206" s="136"/>
      <c r="AW1206" s="339"/>
      <c r="AY1206" s="30" t="s">
        <v>3880</v>
      </c>
      <c r="AZ1206" s="31" t="e">
        <f t="shared" si="18"/>
        <v>#VALUE!</v>
      </c>
    </row>
    <row r="1207" spans="1:52" ht="12.75" customHeight="1">
      <c r="A1207">
        <v>1204</v>
      </c>
      <c r="B1207" s="29" t="s">
        <v>2</v>
      </c>
      <c r="C1207" s="134" t="s">
        <v>5426</v>
      </c>
      <c r="D1207" s="29" t="s">
        <v>3880</v>
      </c>
      <c r="E1207" s="29" t="s">
        <v>3880</v>
      </c>
      <c r="F1207" s="335"/>
      <c r="G1207" s="335"/>
      <c r="H1207" s="335"/>
      <c r="I1207" s="335"/>
      <c r="J1207" s="335"/>
      <c r="K1207" s="335"/>
      <c r="L1207" s="335"/>
      <c r="M1207" s="82" t="s">
        <v>3880</v>
      </c>
      <c r="N1207" s="57" t="s">
        <v>3880</v>
      </c>
      <c r="O1207" s="30" t="s">
        <v>3880</v>
      </c>
      <c r="P1207" s="29" t="s">
        <v>3880</v>
      </c>
      <c r="Q1207" s="29"/>
      <c r="R1207" s="134" t="s">
        <v>5426</v>
      </c>
      <c r="S1207" s="103" t="s">
        <v>3</v>
      </c>
      <c r="T1207" s="403">
        <v>9443.7199999999993</v>
      </c>
      <c r="U1207" s="403">
        <v>-8172.45</v>
      </c>
      <c r="V1207" s="123" t="s">
        <v>2</v>
      </c>
      <c r="W1207" s="336"/>
      <c r="X1207" s="123"/>
      <c r="Y1207" s="337"/>
      <c r="Z1207" s="87"/>
      <c r="AA1207" s="88" t="s">
        <v>3880</v>
      </c>
      <c r="AB1207" s="88"/>
      <c r="AC1207" s="88"/>
      <c r="AD1207" s="90"/>
      <c r="AE1207" s="90"/>
      <c r="AF1207" s="136"/>
      <c r="AG1207" s="338"/>
      <c r="AH1207" s="338"/>
      <c r="AI1207" s="339"/>
      <c r="AJ1207" s="339"/>
      <c r="AK1207" s="91"/>
      <c r="AL1207" s="92"/>
      <c r="AM1207" s="93"/>
      <c r="AN1207" s="340"/>
      <c r="AO1207" s="341"/>
      <c r="AP1207" s="336"/>
      <c r="AQ1207" s="342"/>
      <c r="AR1207" s="343"/>
      <c r="AS1207" s="342"/>
      <c r="AT1207" s="94"/>
      <c r="AU1207" s="341"/>
      <c r="AV1207" s="136"/>
      <c r="AW1207" s="339"/>
      <c r="AY1207" s="30" t="s">
        <v>3880</v>
      </c>
      <c r="AZ1207" s="31" t="e">
        <f t="shared" si="18"/>
        <v>#VALUE!</v>
      </c>
    </row>
    <row r="1208" spans="1:52" ht="12.75" customHeight="1">
      <c r="A1208">
        <v>1205</v>
      </c>
      <c r="B1208" s="29" t="s">
        <v>2</v>
      </c>
      <c r="C1208" s="134" t="s">
        <v>3684</v>
      </c>
      <c r="D1208" s="29" t="s">
        <v>3880</v>
      </c>
      <c r="E1208" s="29" t="s">
        <v>3880</v>
      </c>
      <c r="F1208" s="335"/>
      <c r="G1208" s="335"/>
      <c r="H1208" s="335"/>
      <c r="I1208" s="335"/>
      <c r="J1208" s="335"/>
      <c r="K1208" s="335"/>
      <c r="L1208" s="335"/>
      <c r="M1208" s="82" t="s">
        <v>3880</v>
      </c>
      <c r="N1208" s="57" t="s">
        <v>3880</v>
      </c>
      <c r="O1208" s="30" t="s">
        <v>3880</v>
      </c>
      <c r="P1208" s="29" t="s">
        <v>3880</v>
      </c>
      <c r="Q1208" s="29"/>
      <c r="R1208" s="134" t="s">
        <v>3684</v>
      </c>
      <c r="S1208" s="103" t="s">
        <v>3</v>
      </c>
      <c r="T1208" s="403">
        <v>7726.68</v>
      </c>
      <c r="U1208" s="403">
        <v>-8172.45</v>
      </c>
      <c r="V1208" s="123" t="s">
        <v>2</v>
      </c>
      <c r="W1208" s="336"/>
      <c r="X1208" s="123"/>
      <c r="Y1208" s="337"/>
      <c r="Z1208" s="87"/>
      <c r="AA1208" s="88" t="s">
        <v>3880</v>
      </c>
      <c r="AB1208" s="88"/>
      <c r="AC1208" s="88"/>
      <c r="AD1208" s="90"/>
      <c r="AE1208" s="90"/>
      <c r="AF1208" s="136"/>
      <c r="AG1208" s="338"/>
      <c r="AH1208" s="338"/>
      <c r="AI1208" s="339"/>
      <c r="AJ1208" s="339"/>
      <c r="AK1208" s="91"/>
      <c r="AL1208" s="92"/>
      <c r="AM1208" s="93"/>
      <c r="AN1208" s="340"/>
      <c r="AO1208" s="341"/>
      <c r="AP1208" s="336"/>
      <c r="AQ1208" s="342"/>
      <c r="AR1208" s="343"/>
      <c r="AS1208" s="342"/>
      <c r="AT1208" s="94"/>
      <c r="AU1208" s="341"/>
      <c r="AV1208" s="136"/>
      <c r="AW1208" s="339"/>
      <c r="AY1208" s="30" t="s">
        <v>3880</v>
      </c>
      <c r="AZ1208" s="31" t="e">
        <f t="shared" si="18"/>
        <v>#VALUE!</v>
      </c>
    </row>
    <row r="1209" spans="1:52" ht="12.75" customHeight="1">
      <c r="A1209">
        <v>1206</v>
      </c>
      <c r="B1209" s="29" t="s">
        <v>2</v>
      </c>
      <c r="C1209" s="134" t="s">
        <v>3536</v>
      </c>
      <c r="D1209" s="29" t="s">
        <v>3880</v>
      </c>
      <c r="E1209" s="29" t="s">
        <v>3880</v>
      </c>
      <c r="F1209" s="335"/>
      <c r="G1209" s="335"/>
      <c r="H1209" s="335"/>
      <c r="I1209" s="335"/>
      <c r="J1209" s="335"/>
      <c r="K1209" s="335"/>
      <c r="L1209" s="335"/>
      <c r="M1209" s="82" t="s">
        <v>3880</v>
      </c>
      <c r="N1209" s="57" t="s">
        <v>3880</v>
      </c>
      <c r="O1209" s="30" t="s">
        <v>3880</v>
      </c>
      <c r="P1209" s="29" t="s">
        <v>3880</v>
      </c>
      <c r="Q1209" s="29"/>
      <c r="R1209" s="134" t="s">
        <v>3536</v>
      </c>
      <c r="S1209" s="103" t="s">
        <v>3</v>
      </c>
      <c r="T1209" s="403">
        <v>6009.64</v>
      </c>
      <c r="U1209" s="403">
        <v>-8172.45</v>
      </c>
      <c r="V1209" s="123" t="s">
        <v>2</v>
      </c>
      <c r="W1209" s="336"/>
      <c r="X1209" s="123"/>
      <c r="Y1209" s="337"/>
      <c r="Z1209" s="87"/>
      <c r="AA1209" s="88" t="s">
        <v>3880</v>
      </c>
      <c r="AB1209" s="88"/>
      <c r="AC1209" s="88"/>
      <c r="AD1209" s="90"/>
      <c r="AE1209" s="90"/>
      <c r="AF1209" s="136"/>
      <c r="AG1209" s="338"/>
      <c r="AH1209" s="338"/>
      <c r="AI1209" s="339"/>
      <c r="AJ1209" s="339"/>
      <c r="AK1209" s="91"/>
      <c r="AL1209" s="92"/>
      <c r="AM1209" s="93"/>
      <c r="AN1209" s="340"/>
      <c r="AO1209" s="341"/>
      <c r="AP1209" s="336"/>
      <c r="AQ1209" s="342"/>
      <c r="AR1209" s="343"/>
      <c r="AS1209" s="342"/>
      <c r="AT1209" s="94"/>
      <c r="AU1209" s="341"/>
      <c r="AV1209" s="136"/>
      <c r="AW1209" s="339"/>
      <c r="AY1209" s="30" t="s">
        <v>3880</v>
      </c>
      <c r="AZ1209" s="31" t="e">
        <f t="shared" si="18"/>
        <v>#VALUE!</v>
      </c>
    </row>
    <row r="1210" spans="1:52" ht="12.75" customHeight="1">
      <c r="A1210">
        <v>1207</v>
      </c>
      <c r="B1210" s="29" t="s">
        <v>2</v>
      </c>
      <c r="C1210" s="134" t="s">
        <v>5427</v>
      </c>
      <c r="D1210" s="29" t="s">
        <v>3880</v>
      </c>
      <c r="E1210" s="29" t="s">
        <v>3880</v>
      </c>
      <c r="F1210" s="335"/>
      <c r="G1210" s="335"/>
      <c r="H1210" s="335"/>
      <c r="I1210" s="335"/>
      <c r="J1210" s="335"/>
      <c r="K1210" s="335"/>
      <c r="L1210" s="335"/>
      <c r="M1210" s="82" t="s">
        <v>3880</v>
      </c>
      <c r="N1210" s="57" t="s">
        <v>3880</v>
      </c>
      <c r="O1210" s="30" t="s">
        <v>3880</v>
      </c>
      <c r="P1210" s="29" t="s">
        <v>3880</v>
      </c>
      <c r="Q1210" s="29"/>
      <c r="R1210" s="134" t="s">
        <v>5427</v>
      </c>
      <c r="S1210" s="103" t="s">
        <v>3</v>
      </c>
      <c r="T1210" s="403">
        <v>4292.6000000000004</v>
      </c>
      <c r="U1210" s="403">
        <v>-8172.45</v>
      </c>
      <c r="V1210" s="123" t="s">
        <v>2</v>
      </c>
      <c r="W1210" s="336"/>
      <c r="X1210" s="123"/>
      <c r="Y1210" s="337"/>
      <c r="Z1210" s="87"/>
      <c r="AA1210" s="88" t="s">
        <v>3880</v>
      </c>
      <c r="AB1210" s="88"/>
      <c r="AC1210" s="88"/>
      <c r="AD1210" s="90"/>
      <c r="AE1210" s="90"/>
      <c r="AF1210" s="136"/>
      <c r="AG1210" s="338"/>
      <c r="AH1210" s="338"/>
      <c r="AI1210" s="339"/>
      <c r="AJ1210" s="339"/>
      <c r="AK1210" s="91"/>
      <c r="AL1210" s="92"/>
      <c r="AM1210" s="93"/>
      <c r="AN1210" s="340"/>
      <c r="AO1210" s="341"/>
      <c r="AP1210" s="336"/>
      <c r="AQ1210" s="342"/>
      <c r="AR1210" s="343"/>
      <c r="AS1210" s="342"/>
      <c r="AT1210" s="94"/>
      <c r="AU1210" s="341"/>
      <c r="AV1210" s="136"/>
      <c r="AW1210" s="339"/>
      <c r="AY1210" s="30" t="s">
        <v>3880</v>
      </c>
      <c r="AZ1210" s="31" t="e">
        <f t="shared" si="18"/>
        <v>#VALUE!</v>
      </c>
    </row>
    <row r="1211" spans="1:52" ht="12.75" customHeight="1">
      <c r="A1211">
        <v>1208</v>
      </c>
      <c r="B1211" s="29" t="s">
        <v>2</v>
      </c>
      <c r="C1211" s="134" t="s">
        <v>5428</v>
      </c>
      <c r="D1211" s="29" t="s">
        <v>3880</v>
      </c>
      <c r="E1211" s="29" t="s">
        <v>3880</v>
      </c>
      <c r="F1211" s="335"/>
      <c r="G1211" s="335"/>
      <c r="H1211" s="335"/>
      <c r="I1211" s="335"/>
      <c r="J1211" s="335"/>
      <c r="K1211" s="335"/>
      <c r="L1211" s="335"/>
      <c r="M1211" s="82" t="s">
        <v>3880</v>
      </c>
      <c r="N1211" s="57" t="s">
        <v>3880</v>
      </c>
      <c r="O1211" s="30" t="s">
        <v>3880</v>
      </c>
      <c r="P1211" s="29" t="s">
        <v>3880</v>
      </c>
      <c r="Q1211" s="29"/>
      <c r="R1211" s="134" t="s">
        <v>5428</v>
      </c>
      <c r="S1211" s="103" t="s">
        <v>3</v>
      </c>
      <c r="T1211" s="403">
        <v>2575.56</v>
      </c>
      <c r="U1211" s="403">
        <v>-8172.45</v>
      </c>
      <c r="V1211" s="123" t="s">
        <v>2</v>
      </c>
      <c r="W1211" s="336"/>
      <c r="X1211" s="123"/>
      <c r="Y1211" s="337"/>
      <c r="Z1211" s="87"/>
      <c r="AA1211" s="88" t="s">
        <v>3880</v>
      </c>
      <c r="AB1211" s="88"/>
      <c r="AC1211" s="88"/>
      <c r="AD1211" s="90"/>
      <c r="AE1211" s="90"/>
      <c r="AF1211" s="136"/>
      <c r="AG1211" s="338"/>
      <c r="AH1211" s="338"/>
      <c r="AI1211" s="339"/>
      <c r="AJ1211" s="339"/>
      <c r="AK1211" s="91"/>
      <c r="AL1211" s="92"/>
      <c r="AM1211" s="93"/>
      <c r="AN1211" s="340"/>
      <c r="AO1211" s="341"/>
      <c r="AP1211" s="336"/>
      <c r="AQ1211" s="342"/>
      <c r="AR1211" s="343"/>
      <c r="AS1211" s="342"/>
      <c r="AT1211" s="94"/>
      <c r="AU1211" s="341"/>
      <c r="AV1211" s="136"/>
      <c r="AW1211" s="339"/>
      <c r="AY1211" s="30" t="s">
        <v>3880</v>
      </c>
      <c r="AZ1211" s="31" t="e">
        <f t="shared" si="18"/>
        <v>#VALUE!</v>
      </c>
    </row>
    <row r="1212" spans="1:52" ht="12.75" customHeight="1">
      <c r="A1212">
        <v>1209</v>
      </c>
      <c r="B1212" s="29" t="s">
        <v>2</v>
      </c>
      <c r="C1212" s="134" t="s">
        <v>5429</v>
      </c>
      <c r="D1212" s="29" t="s">
        <v>3880</v>
      </c>
      <c r="E1212" s="29" t="s">
        <v>3880</v>
      </c>
      <c r="F1212" s="335"/>
      <c r="G1212" s="335"/>
      <c r="H1212" s="335"/>
      <c r="I1212" s="335"/>
      <c r="J1212" s="335"/>
      <c r="K1212" s="335"/>
      <c r="L1212" s="335"/>
      <c r="M1212" s="82" t="s">
        <v>3880</v>
      </c>
      <c r="N1212" s="57" t="s">
        <v>3880</v>
      </c>
      <c r="O1212" s="30" t="s">
        <v>3880</v>
      </c>
      <c r="P1212" s="29" t="s">
        <v>3880</v>
      </c>
      <c r="Q1212" s="29"/>
      <c r="R1212" s="134" t="s">
        <v>5429</v>
      </c>
      <c r="S1212" s="103" t="s">
        <v>3</v>
      </c>
      <c r="T1212" s="403">
        <v>858.52</v>
      </c>
      <c r="U1212" s="403">
        <v>-8172.45</v>
      </c>
      <c r="V1212" s="123" t="s">
        <v>2</v>
      </c>
      <c r="W1212" s="336"/>
      <c r="X1212" s="123"/>
      <c r="Y1212" s="337"/>
      <c r="Z1212" s="87"/>
      <c r="AA1212" s="88" t="s">
        <v>3880</v>
      </c>
      <c r="AB1212" s="88"/>
      <c r="AC1212" s="88"/>
      <c r="AD1212" s="90"/>
      <c r="AE1212" s="90"/>
      <c r="AF1212" s="136"/>
      <c r="AG1212" s="338"/>
      <c r="AH1212" s="338"/>
      <c r="AI1212" s="339"/>
      <c r="AJ1212" s="339"/>
      <c r="AK1212" s="91"/>
      <c r="AL1212" s="92"/>
      <c r="AM1212" s="93"/>
      <c r="AN1212" s="340"/>
      <c r="AO1212" s="341"/>
      <c r="AP1212" s="336"/>
      <c r="AQ1212" s="342"/>
      <c r="AR1212" s="343"/>
      <c r="AS1212" s="342"/>
      <c r="AT1212" s="94"/>
      <c r="AU1212" s="341"/>
      <c r="AV1212" s="136"/>
      <c r="AW1212" s="339"/>
      <c r="AY1212" s="30" t="s">
        <v>3880</v>
      </c>
      <c r="AZ1212" s="31" t="e">
        <f t="shared" si="18"/>
        <v>#VALUE!</v>
      </c>
    </row>
    <row r="1213" spans="1:52" ht="12.75" customHeight="1">
      <c r="A1213">
        <v>1210</v>
      </c>
      <c r="B1213" s="29" t="s">
        <v>2</v>
      </c>
      <c r="C1213" s="134" t="s">
        <v>298</v>
      </c>
      <c r="D1213" s="29" t="s">
        <v>3880</v>
      </c>
      <c r="E1213" s="29" t="s">
        <v>3880</v>
      </c>
      <c r="F1213" s="335"/>
      <c r="G1213" s="335"/>
      <c r="H1213" s="335"/>
      <c r="I1213" s="335"/>
      <c r="J1213" s="335"/>
      <c r="K1213" s="335"/>
      <c r="L1213" s="335"/>
      <c r="M1213" s="82" t="s">
        <v>3880</v>
      </c>
      <c r="N1213" s="57" t="s">
        <v>3880</v>
      </c>
      <c r="O1213" s="30" t="s">
        <v>3880</v>
      </c>
      <c r="P1213" s="29" t="s">
        <v>3880</v>
      </c>
      <c r="Q1213" s="29"/>
      <c r="R1213" s="134" t="s">
        <v>298</v>
      </c>
      <c r="S1213" s="103" t="s">
        <v>3</v>
      </c>
      <c r="T1213" s="403">
        <v>-858.52</v>
      </c>
      <c r="U1213" s="403">
        <v>-8172.45</v>
      </c>
      <c r="V1213" s="123" t="s">
        <v>2</v>
      </c>
      <c r="W1213" s="336"/>
      <c r="X1213" s="123"/>
      <c r="Y1213" s="337"/>
      <c r="Z1213" s="87"/>
      <c r="AA1213" s="88" t="s">
        <v>3880</v>
      </c>
      <c r="AB1213" s="88"/>
      <c r="AC1213" s="88"/>
      <c r="AD1213" s="90"/>
      <c r="AE1213" s="90"/>
      <c r="AF1213" s="136"/>
      <c r="AG1213" s="338"/>
      <c r="AH1213" s="338"/>
      <c r="AI1213" s="339"/>
      <c r="AJ1213" s="339"/>
      <c r="AK1213" s="91"/>
      <c r="AL1213" s="92"/>
      <c r="AM1213" s="93"/>
      <c r="AN1213" s="340"/>
      <c r="AO1213" s="341"/>
      <c r="AP1213" s="336"/>
      <c r="AQ1213" s="342"/>
      <c r="AR1213" s="343"/>
      <c r="AS1213" s="342"/>
      <c r="AT1213" s="94"/>
      <c r="AU1213" s="341"/>
      <c r="AV1213" s="136"/>
      <c r="AW1213" s="339"/>
      <c r="AY1213" s="30" t="s">
        <v>3880</v>
      </c>
      <c r="AZ1213" s="31" t="e">
        <f t="shared" si="18"/>
        <v>#VALUE!</v>
      </c>
    </row>
    <row r="1214" spans="1:52" ht="12.75" customHeight="1">
      <c r="A1214">
        <v>1211</v>
      </c>
      <c r="B1214" s="29" t="s">
        <v>2</v>
      </c>
      <c r="C1214" s="134" t="s">
        <v>18</v>
      </c>
      <c r="D1214" s="29" t="s">
        <v>3880</v>
      </c>
      <c r="E1214" s="29" t="s">
        <v>3880</v>
      </c>
      <c r="F1214" s="335"/>
      <c r="G1214" s="335"/>
      <c r="H1214" s="335"/>
      <c r="I1214" s="335"/>
      <c r="J1214" s="335"/>
      <c r="K1214" s="335"/>
      <c r="L1214" s="335"/>
      <c r="M1214" s="82" t="s">
        <v>3880</v>
      </c>
      <c r="N1214" s="57" t="s">
        <v>3880</v>
      </c>
      <c r="O1214" s="30" t="s">
        <v>3880</v>
      </c>
      <c r="P1214" s="29" t="s">
        <v>3880</v>
      </c>
      <c r="Q1214" s="29"/>
      <c r="R1214" s="134" t="s">
        <v>18</v>
      </c>
      <c r="S1214" s="103" t="s">
        <v>3</v>
      </c>
      <c r="T1214" s="403">
        <v>-2575.56</v>
      </c>
      <c r="U1214" s="403">
        <v>-8172.45</v>
      </c>
      <c r="V1214" s="123" t="s">
        <v>2</v>
      </c>
      <c r="W1214" s="336"/>
      <c r="X1214" s="123"/>
      <c r="Y1214" s="337"/>
      <c r="Z1214" s="87"/>
      <c r="AA1214" s="88" t="s">
        <v>3880</v>
      </c>
      <c r="AB1214" s="88"/>
      <c r="AC1214" s="88"/>
      <c r="AD1214" s="90"/>
      <c r="AE1214" s="90"/>
      <c r="AF1214" s="136"/>
      <c r="AG1214" s="338"/>
      <c r="AH1214" s="338"/>
      <c r="AI1214" s="339"/>
      <c r="AJ1214" s="339"/>
      <c r="AK1214" s="91"/>
      <c r="AL1214" s="92"/>
      <c r="AM1214" s="93"/>
      <c r="AN1214" s="340"/>
      <c r="AO1214" s="341"/>
      <c r="AP1214" s="336"/>
      <c r="AQ1214" s="342"/>
      <c r="AR1214" s="343"/>
      <c r="AS1214" s="342"/>
      <c r="AT1214" s="94"/>
      <c r="AU1214" s="341"/>
      <c r="AV1214" s="136"/>
      <c r="AW1214" s="339"/>
      <c r="AY1214" s="30" t="s">
        <v>3880</v>
      </c>
      <c r="AZ1214" s="31" t="e">
        <f t="shared" si="18"/>
        <v>#VALUE!</v>
      </c>
    </row>
    <row r="1215" spans="1:52" ht="12.75" customHeight="1">
      <c r="A1215">
        <v>1212</v>
      </c>
      <c r="B1215" s="29" t="s">
        <v>2</v>
      </c>
      <c r="C1215" s="134" t="s">
        <v>3488</v>
      </c>
      <c r="D1215" s="29" t="s">
        <v>3880</v>
      </c>
      <c r="E1215" s="29" t="s">
        <v>3880</v>
      </c>
      <c r="F1215" s="335"/>
      <c r="G1215" s="335"/>
      <c r="H1215" s="335"/>
      <c r="I1215" s="335"/>
      <c r="J1215" s="335"/>
      <c r="K1215" s="335"/>
      <c r="L1215" s="335"/>
      <c r="M1215" s="82" t="s">
        <v>3880</v>
      </c>
      <c r="N1215" s="57" t="s">
        <v>3880</v>
      </c>
      <c r="O1215" s="30" t="s">
        <v>3880</v>
      </c>
      <c r="P1215" s="29" t="s">
        <v>3880</v>
      </c>
      <c r="Q1215" s="29"/>
      <c r="R1215" s="134" t="s">
        <v>3488</v>
      </c>
      <c r="S1215" s="103" t="s">
        <v>3</v>
      </c>
      <c r="T1215" s="403">
        <v>-4292.6000000000004</v>
      </c>
      <c r="U1215" s="403">
        <v>-8172.45</v>
      </c>
      <c r="V1215" s="123" t="s">
        <v>2</v>
      </c>
      <c r="W1215" s="336"/>
      <c r="X1215" s="123"/>
      <c r="Y1215" s="337"/>
      <c r="Z1215" s="87"/>
      <c r="AA1215" s="88" t="s">
        <v>3880</v>
      </c>
      <c r="AB1215" s="88"/>
      <c r="AC1215" s="88"/>
      <c r="AD1215" s="90"/>
      <c r="AE1215" s="90"/>
      <c r="AF1215" s="136"/>
      <c r="AG1215" s="338"/>
      <c r="AH1215" s="338"/>
      <c r="AI1215" s="339"/>
      <c r="AJ1215" s="339"/>
      <c r="AK1215" s="91"/>
      <c r="AL1215" s="92"/>
      <c r="AM1215" s="93"/>
      <c r="AN1215" s="340"/>
      <c r="AO1215" s="341"/>
      <c r="AP1215" s="336"/>
      <c r="AQ1215" s="342"/>
      <c r="AR1215" s="343"/>
      <c r="AS1215" s="342"/>
      <c r="AT1215" s="94"/>
      <c r="AU1215" s="341"/>
      <c r="AV1215" s="136"/>
      <c r="AW1215" s="339"/>
      <c r="AY1215" s="30" t="s">
        <v>3880</v>
      </c>
      <c r="AZ1215" s="31" t="e">
        <f t="shared" si="18"/>
        <v>#VALUE!</v>
      </c>
    </row>
    <row r="1216" spans="1:52" ht="12.75" customHeight="1">
      <c r="A1216">
        <v>1213</v>
      </c>
      <c r="B1216" s="29" t="s">
        <v>2</v>
      </c>
      <c r="C1216" s="134" t="s">
        <v>5430</v>
      </c>
      <c r="D1216" s="29" t="s">
        <v>3880</v>
      </c>
      <c r="E1216" s="29" t="s">
        <v>3880</v>
      </c>
      <c r="F1216" s="335"/>
      <c r="G1216" s="335"/>
      <c r="H1216" s="335"/>
      <c r="I1216" s="335"/>
      <c r="J1216" s="335"/>
      <c r="K1216" s="335"/>
      <c r="L1216" s="335"/>
      <c r="M1216" s="82" t="s">
        <v>3880</v>
      </c>
      <c r="N1216" s="57" t="s">
        <v>3880</v>
      </c>
      <c r="O1216" s="30" t="s">
        <v>3880</v>
      </c>
      <c r="P1216" s="29" t="s">
        <v>3880</v>
      </c>
      <c r="Q1216" s="29"/>
      <c r="R1216" s="134" t="s">
        <v>5430</v>
      </c>
      <c r="S1216" s="104" t="s">
        <v>3</v>
      </c>
      <c r="T1216" s="403">
        <v>14650</v>
      </c>
      <c r="U1216" s="403">
        <v>-8000</v>
      </c>
      <c r="V1216" s="123" t="s">
        <v>2</v>
      </c>
      <c r="W1216" s="336"/>
      <c r="X1216" s="123"/>
      <c r="Y1216" s="337"/>
      <c r="Z1216" s="87"/>
      <c r="AA1216" s="88" t="s">
        <v>3880</v>
      </c>
      <c r="AB1216" s="88"/>
      <c r="AC1216" s="88"/>
      <c r="AD1216" s="90"/>
      <c r="AE1216" s="90"/>
      <c r="AF1216" s="136"/>
      <c r="AG1216" s="338"/>
      <c r="AH1216" s="338"/>
      <c r="AI1216" s="339"/>
      <c r="AJ1216" s="339"/>
      <c r="AK1216" s="91"/>
      <c r="AL1216" s="92"/>
      <c r="AM1216" s="93"/>
      <c r="AN1216" s="340"/>
      <c r="AO1216" s="341"/>
      <c r="AP1216" s="336"/>
      <c r="AQ1216" s="342"/>
      <c r="AR1216" s="343"/>
      <c r="AS1216" s="342"/>
      <c r="AT1216" s="94"/>
      <c r="AU1216" s="341"/>
      <c r="AV1216" s="136"/>
      <c r="AW1216" s="339"/>
      <c r="AY1216" s="30" t="s">
        <v>3880</v>
      </c>
      <c r="AZ1216" s="31" t="e">
        <f t="shared" si="18"/>
        <v>#VALUE!</v>
      </c>
    </row>
    <row r="1217" spans="1:52" ht="12.75" customHeight="1">
      <c r="A1217">
        <v>1214</v>
      </c>
      <c r="B1217" s="29" t="s">
        <v>2</v>
      </c>
      <c r="C1217" s="134" t="s">
        <v>3484</v>
      </c>
      <c r="D1217" s="29" t="s">
        <v>3880</v>
      </c>
      <c r="E1217" s="29" t="s">
        <v>3880</v>
      </c>
      <c r="F1217" s="335"/>
      <c r="G1217" s="335"/>
      <c r="H1217" s="335"/>
      <c r="I1217" s="335"/>
      <c r="J1217" s="335"/>
      <c r="K1217" s="335"/>
      <c r="L1217" s="335"/>
      <c r="M1217" s="82" t="s">
        <v>3880</v>
      </c>
      <c r="N1217" s="57" t="s">
        <v>3880</v>
      </c>
      <c r="O1217" s="30" t="s">
        <v>3880</v>
      </c>
      <c r="P1217" s="29" t="s">
        <v>3880</v>
      </c>
      <c r="Q1217" s="29"/>
      <c r="R1217" s="134" t="s">
        <v>3484</v>
      </c>
      <c r="S1217" s="103" t="s">
        <v>3</v>
      </c>
      <c r="T1217" s="403">
        <v>-6009.64</v>
      </c>
      <c r="U1217" s="403">
        <v>-8172.45</v>
      </c>
      <c r="V1217" s="123" t="s">
        <v>2</v>
      </c>
      <c r="W1217" s="336"/>
      <c r="X1217" s="123"/>
      <c r="Y1217" s="337"/>
      <c r="Z1217" s="87"/>
      <c r="AA1217" s="88" t="s">
        <v>3880</v>
      </c>
      <c r="AB1217" s="88"/>
      <c r="AC1217" s="88"/>
      <c r="AD1217" s="90"/>
      <c r="AE1217" s="90"/>
      <c r="AF1217" s="136"/>
      <c r="AG1217" s="338"/>
      <c r="AH1217" s="338"/>
      <c r="AI1217" s="339"/>
      <c r="AJ1217" s="339"/>
      <c r="AK1217" s="91"/>
      <c r="AL1217" s="92"/>
      <c r="AM1217" s="93"/>
      <c r="AN1217" s="340"/>
      <c r="AO1217" s="341"/>
      <c r="AP1217" s="336"/>
      <c r="AQ1217" s="342"/>
      <c r="AR1217" s="343"/>
      <c r="AS1217" s="342"/>
      <c r="AT1217" s="94"/>
      <c r="AU1217" s="341"/>
      <c r="AV1217" s="136"/>
      <c r="AW1217" s="339"/>
      <c r="AY1217" s="30" t="s">
        <v>3880</v>
      </c>
      <c r="AZ1217" s="31" t="e">
        <f t="shared" si="18"/>
        <v>#VALUE!</v>
      </c>
    </row>
    <row r="1218" spans="1:52" ht="12.75" customHeight="1">
      <c r="A1218">
        <v>1215</v>
      </c>
      <c r="B1218" s="29" t="s">
        <v>2</v>
      </c>
      <c r="C1218" s="134" t="s">
        <v>3530</v>
      </c>
      <c r="D1218" s="29" t="s">
        <v>3880</v>
      </c>
      <c r="E1218" s="29" t="s">
        <v>3880</v>
      </c>
      <c r="F1218" s="335"/>
      <c r="G1218" s="335"/>
      <c r="H1218" s="335"/>
      <c r="I1218" s="335"/>
      <c r="J1218" s="335"/>
      <c r="K1218" s="335"/>
      <c r="L1218" s="335"/>
      <c r="M1218" s="82" t="s">
        <v>3880</v>
      </c>
      <c r="N1218" s="57" t="s">
        <v>3880</v>
      </c>
      <c r="O1218" s="30" t="s">
        <v>3880</v>
      </c>
      <c r="P1218" s="29" t="s">
        <v>3880</v>
      </c>
      <c r="Q1218" s="29"/>
      <c r="R1218" s="134" t="s">
        <v>3530</v>
      </c>
      <c r="S1218" s="103" t="s">
        <v>3</v>
      </c>
      <c r="T1218" s="403">
        <v>-14650</v>
      </c>
      <c r="U1218" s="403">
        <v>-8000</v>
      </c>
      <c r="V1218" s="123" t="s">
        <v>2</v>
      </c>
      <c r="W1218" s="336"/>
      <c r="X1218" s="123"/>
      <c r="Y1218" s="337"/>
      <c r="Z1218" s="87"/>
      <c r="AA1218" s="88" t="s">
        <v>3880</v>
      </c>
      <c r="AB1218" s="88"/>
      <c r="AC1218" s="88"/>
      <c r="AD1218" s="90"/>
      <c r="AE1218" s="90"/>
      <c r="AF1218" s="136"/>
      <c r="AG1218" s="338"/>
      <c r="AH1218" s="338"/>
      <c r="AI1218" s="339"/>
      <c r="AJ1218" s="339"/>
      <c r="AK1218" s="91"/>
      <c r="AL1218" s="92"/>
      <c r="AM1218" s="93"/>
      <c r="AN1218" s="340"/>
      <c r="AO1218" s="341"/>
      <c r="AP1218" s="336"/>
      <c r="AQ1218" s="342"/>
      <c r="AR1218" s="343"/>
      <c r="AS1218" s="342"/>
      <c r="AT1218" s="94"/>
      <c r="AU1218" s="341"/>
      <c r="AV1218" s="136"/>
      <c r="AW1218" s="339"/>
      <c r="AY1218" s="30" t="s">
        <v>3880</v>
      </c>
      <c r="AZ1218" s="31" t="e">
        <f t="shared" si="18"/>
        <v>#VALUE!</v>
      </c>
    </row>
    <row r="1219" spans="1:52" ht="12.75" customHeight="1">
      <c r="A1219">
        <v>1216</v>
      </c>
      <c r="B1219" s="29" t="s">
        <v>2</v>
      </c>
      <c r="C1219" s="134" t="s">
        <v>5431</v>
      </c>
      <c r="D1219" s="29" t="s">
        <v>3880</v>
      </c>
      <c r="E1219" s="29" t="s">
        <v>3880</v>
      </c>
      <c r="F1219" s="335"/>
      <c r="G1219" s="335"/>
      <c r="H1219" s="335"/>
      <c r="I1219" s="335"/>
      <c r="J1219" s="335"/>
      <c r="K1219" s="335"/>
      <c r="L1219" s="335"/>
      <c r="M1219" s="82" t="s">
        <v>3880</v>
      </c>
      <c r="N1219" s="57" t="s">
        <v>3880</v>
      </c>
      <c r="O1219" s="30" t="s">
        <v>3880</v>
      </c>
      <c r="P1219" s="29" t="s">
        <v>3880</v>
      </c>
      <c r="Q1219" s="29"/>
      <c r="R1219" s="134" t="s">
        <v>5431</v>
      </c>
      <c r="S1219" s="103" t="s">
        <v>3</v>
      </c>
      <c r="T1219" s="403">
        <v>12877.8</v>
      </c>
      <c r="U1219" s="403">
        <v>-8172.45</v>
      </c>
      <c r="V1219" s="123" t="s">
        <v>2</v>
      </c>
      <c r="W1219" s="336"/>
      <c r="X1219" s="123"/>
      <c r="Y1219" s="337"/>
      <c r="Z1219" s="87"/>
      <c r="AA1219" s="88" t="s">
        <v>3880</v>
      </c>
      <c r="AB1219" s="88"/>
      <c r="AC1219" s="88"/>
      <c r="AD1219" s="90"/>
      <c r="AE1219" s="90"/>
      <c r="AF1219" s="136"/>
      <c r="AG1219" s="338"/>
      <c r="AH1219" s="338"/>
      <c r="AI1219" s="339"/>
      <c r="AJ1219" s="339"/>
      <c r="AK1219" s="91"/>
      <c r="AL1219" s="92"/>
      <c r="AM1219" s="93"/>
      <c r="AN1219" s="340"/>
      <c r="AO1219" s="341"/>
      <c r="AP1219" s="336"/>
      <c r="AQ1219" s="342"/>
      <c r="AR1219" s="343"/>
      <c r="AS1219" s="342"/>
      <c r="AT1219" s="94"/>
      <c r="AU1219" s="341"/>
      <c r="AV1219" s="136"/>
      <c r="AW1219" s="339"/>
      <c r="AY1219" s="30" t="s">
        <v>3880</v>
      </c>
      <c r="AZ1219" s="31" t="e">
        <f t="shared" si="18"/>
        <v>#VALUE!</v>
      </c>
    </row>
    <row r="1220" spans="1:52" ht="12.75" customHeight="1">
      <c r="A1220">
        <v>1217</v>
      </c>
      <c r="B1220" s="29" t="s">
        <v>2</v>
      </c>
      <c r="C1220" s="134" t="s">
        <v>3534</v>
      </c>
      <c r="D1220" s="29" t="s">
        <v>3880</v>
      </c>
      <c r="E1220" s="29" t="s">
        <v>3880</v>
      </c>
      <c r="F1220" s="335"/>
      <c r="G1220" s="335"/>
      <c r="H1220" s="335"/>
      <c r="I1220" s="335"/>
      <c r="J1220" s="335"/>
      <c r="K1220" s="335"/>
      <c r="L1220" s="335"/>
      <c r="M1220" s="82" t="s">
        <v>3880</v>
      </c>
      <c r="N1220" s="57" t="s">
        <v>3880</v>
      </c>
      <c r="O1220" s="30" t="s">
        <v>3880</v>
      </c>
      <c r="P1220" s="29" t="s">
        <v>3880</v>
      </c>
      <c r="Q1220" s="29"/>
      <c r="R1220" s="134" t="s">
        <v>3534</v>
      </c>
      <c r="S1220" s="104" t="s">
        <v>3</v>
      </c>
      <c r="T1220" s="403">
        <v>-12019.28</v>
      </c>
      <c r="U1220" s="403">
        <v>-7677.15</v>
      </c>
      <c r="V1220" s="123" t="s">
        <v>2</v>
      </c>
      <c r="W1220" s="336"/>
      <c r="X1220" s="123"/>
      <c r="Y1220" s="337"/>
      <c r="Z1220" s="87"/>
      <c r="AA1220" s="88" t="s">
        <v>3880</v>
      </c>
      <c r="AB1220" s="88"/>
      <c r="AC1220" s="88"/>
      <c r="AD1220" s="90"/>
      <c r="AE1220" s="90"/>
      <c r="AF1220" s="136"/>
      <c r="AG1220" s="338"/>
      <c r="AH1220" s="338"/>
      <c r="AI1220" s="339"/>
      <c r="AJ1220" s="339"/>
      <c r="AK1220" s="91"/>
      <c r="AL1220" s="92"/>
      <c r="AM1220" s="93"/>
      <c r="AN1220" s="340"/>
      <c r="AO1220" s="341"/>
      <c r="AP1220" s="336"/>
      <c r="AQ1220" s="342"/>
      <c r="AR1220" s="343"/>
      <c r="AS1220" s="342"/>
      <c r="AT1220" s="94"/>
      <c r="AU1220" s="341"/>
      <c r="AV1220" s="136"/>
      <c r="AW1220" s="339"/>
      <c r="AY1220" s="30" t="s">
        <v>3880</v>
      </c>
      <c r="AZ1220" s="31" t="e">
        <f t="shared" ref="AZ1220:AZ1283" si="19">-AY1220+O1220</f>
        <v>#VALUE!</v>
      </c>
    </row>
    <row r="1221" spans="1:52" ht="12.75" customHeight="1">
      <c r="A1221">
        <v>1218</v>
      </c>
      <c r="B1221" s="29" t="s">
        <v>2</v>
      </c>
      <c r="C1221" s="134" t="s">
        <v>5432</v>
      </c>
      <c r="D1221" s="29" t="s">
        <v>3880</v>
      </c>
      <c r="E1221" s="29" t="s">
        <v>3880</v>
      </c>
      <c r="F1221" s="335"/>
      <c r="G1221" s="335"/>
      <c r="H1221" s="335"/>
      <c r="I1221" s="335"/>
      <c r="J1221" s="335"/>
      <c r="K1221" s="335"/>
      <c r="L1221" s="335"/>
      <c r="M1221" s="82" t="s">
        <v>3880</v>
      </c>
      <c r="N1221" s="57" t="s">
        <v>3880</v>
      </c>
      <c r="O1221" s="30" t="s">
        <v>3880</v>
      </c>
      <c r="P1221" s="29" t="s">
        <v>3880</v>
      </c>
      <c r="Q1221" s="29"/>
      <c r="R1221" s="134" t="s">
        <v>5432</v>
      </c>
      <c r="S1221" s="103" t="s">
        <v>3</v>
      </c>
      <c r="T1221" s="403">
        <v>4292.6000000000004</v>
      </c>
      <c r="U1221" s="403">
        <v>-7181.85</v>
      </c>
      <c r="V1221" s="123" t="s">
        <v>2</v>
      </c>
      <c r="W1221" s="336"/>
      <c r="X1221" s="123"/>
      <c r="Y1221" s="337"/>
      <c r="Z1221" s="87"/>
      <c r="AA1221" s="88" t="s">
        <v>3880</v>
      </c>
      <c r="AB1221" s="88"/>
      <c r="AC1221" s="88"/>
      <c r="AD1221" s="90"/>
      <c r="AE1221" s="90"/>
      <c r="AF1221" s="136"/>
      <c r="AG1221" s="338"/>
      <c r="AH1221" s="338"/>
      <c r="AI1221" s="339"/>
      <c r="AJ1221" s="339"/>
      <c r="AK1221" s="91"/>
      <c r="AL1221" s="92"/>
      <c r="AM1221" s="93"/>
      <c r="AN1221" s="340"/>
      <c r="AO1221" s="341"/>
      <c r="AP1221" s="336"/>
      <c r="AQ1221" s="342"/>
      <c r="AR1221" s="343"/>
      <c r="AS1221" s="342"/>
      <c r="AT1221" s="94"/>
      <c r="AU1221" s="341"/>
      <c r="AV1221" s="136"/>
      <c r="AW1221" s="339"/>
      <c r="AY1221" s="30" t="s">
        <v>3880</v>
      </c>
      <c r="AZ1221" s="31" t="e">
        <f t="shared" si="19"/>
        <v>#VALUE!</v>
      </c>
    </row>
    <row r="1222" spans="1:52" ht="12.75" customHeight="1">
      <c r="A1222">
        <v>1219</v>
      </c>
      <c r="B1222" s="29" t="s">
        <v>2</v>
      </c>
      <c r="C1222" s="134" t="s">
        <v>288</v>
      </c>
      <c r="D1222" s="29" t="s">
        <v>3880</v>
      </c>
      <c r="E1222" s="29" t="s">
        <v>3880</v>
      </c>
      <c r="F1222" s="335"/>
      <c r="G1222" s="335"/>
      <c r="H1222" s="335"/>
      <c r="I1222" s="335"/>
      <c r="J1222" s="335"/>
      <c r="K1222" s="335"/>
      <c r="L1222" s="335"/>
      <c r="M1222" s="82" t="s">
        <v>3880</v>
      </c>
      <c r="N1222" s="57" t="s">
        <v>3880</v>
      </c>
      <c r="O1222" s="30" t="s">
        <v>3880</v>
      </c>
      <c r="P1222" s="29" t="s">
        <v>3880</v>
      </c>
      <c r="Q1222" s="29"/>
      <c r="R1222" s="134" t="s">
        <v>288</v>
      </c>
      <c r="S1222" s="103" t="s">
        <v>3</v>
      </c>
      <c r="T1222" s="403">
        <v>-858.52</v>
      </c>
      <c r="U1222" s="403">
        <v>-7181.85</v>
      </c>
      <c r="V1222" s="123" t="s">
        <v>2</v>
      </c>
      <c r="W1222" s="336"/>
      <c r="X1222" s="123"/>
      <c r="Y1222" s="337"/>
      <c r="Z1222" s="87"/>
      <c r="AA1222" s="88" t="s">
        <v>3880</v>
      </c>
      <c r="AB1222" s="88"/>
      <c r="AC1222" s="88"/>
      <c r="AD1222" s="90"/>
      <c r="AE1222" s="90"/>
      <c r="AF1222" s="136"/>
      <c r="AG1222" s="338"/>
      <c r="AH1222" s="338"/>
      <c r="AI1222" s="339"/>
      <c r="AJ1222" s="339"/>
      <c r="AK1222" s="91"/>
      <c r="AL1222" s="92"/>
      <c r="AM1222" s="93"/>
      <c r="AN1222" s="340"/>
      <c r="AO1222" s="341"/>
      <c r="AP1222" s="336"/>
      <c r="AQ1222" s="342"/>
      <c r="AR1222" s="343"/>
      <c r="AS1222" s="342"/>
      <c r="AT1222" s="94"/>
      <c r="AU1222" s="341"/>
      <c r="AV1222" s="136"/>
      <c r="AW1222" s="339"/>
      <c r="AY1222" s="30" t="s">
        <v>3880</v>
      </c>
      <c r="AZ1222" s="31" t="e">
        <f t="shared" si="19"/>
        <v>#VALUE!</v>
      </c>
    </row>
    <row r="1223" spans="1:52" ht="12.75" customHeight="1">
      <c r="A1223">
        <v>1220</v>
      </c>
      <c r="B1223" s="29" t="s">
        <v>2</v>
      </c>
      <c r="C1223" s="134" t="s">
        <v>5433</v>
      </c>
      <c r="D1223" s="29" t="s">
        <v>3880</v>
      </c>
      <c r="E1223" s="29" t="s">
        <v>3880</v>
      </c>
      <c r="F1223" s="335"/>
      <c r="G1223" s="335"/>
      <c r="H1223" s="335"/>
      <c r="I1223" s="335"/>
      <c r="J1223" s="335"/>
      <c r="K1223" s="335"/>
      <c r="L1223" s="335"/>
      <c r="M1223" s="82" t="s">
        <v>3880</v>
      </c>
      <c r="N1223" s="57" t="s">
        <v>3880</v>
      </c>
      <c r="O1223" s="30" t="s">
        <v>3880</v>
      </c>
      <c r="P1223" s="29" t="s">
        <v>3880</v>
      </c>
      <c r="Q1223" s="29"/>
      <c r="R1223" s="134" t="s">
        <v>5433</v>
      </c>
      <c r="S1223" s="103" t="s">
        <v>3</v>
      </c>
      <c r="T1223" s="403">
        <v>14650</v>
      </c>
      <c r="U1223" s="403">
        <v>-7000</v>
      </c>
      <c r="V1223" s="123" t="s">
        <v>2</v>
      </c>
      <c r="W1223" s="336"/>
      <c r="X1223" s="123"/>
      <c r="Y1223" s="337"/>
      <c r="Z1223" s="87"/>
      <c r="AA1223" s="88" t="s">
        <v>3880</v>
      </c>
      <c r="AB1223" s="88"/>
      <c r="AC1223" s="88"/>
      <c r="AD1223" s="90"/>
      <c r="AE1223" s="90"/>
      <c r="AF1223" s="136"/>
      <c r="AG1223" s="338"/>
      <c r="AH1223" s="338"/>
      <c r="AI1223" s="339"/>
      <c r="AJ1223" s="339"/>
      <c r="AK1223" s="91"/>
      <c r="AL1223" s="92"/>
      <c r="AM1223" s="93"/>
      <c r="AN1223" s="340"/>
      <c r="AO1223" s="341"/>
      <c r="AP1223" s="336"/>
      <c r="AQ1223" s="342"/>
      <c r="AR1223" s="343"/>
      <c r="AS1223" s="342"/>
      <c r="AT1223" s="94"/>
      <c r="AU1223" s="341"/>
      <c r="AV1223" s="136"/>
      <c r="AW1223" s="339"/>
      <c r="AY1223" s="30" t="s">
        <v>3880</v>
      </c>
      <c r="AZ1223" s="31" t="e">
        <f t="shared" si="19"/>
        <v>#VALUE!</v>
      </c>
    </row>
    <row r="1224" spans="1:52" ht="12.75" customHeight="1">
      <c r="A1224">
        <v>1221</v>
      </c>
      <c r="B1224" s="29" t="s">
        <v>2</v>
      </c>
      <c r="C1224" s="134" t="s">
        <v>3653</v>
      </c>
      <c r="D1224" s="29" t="s">
        <v>3880</v>
      </c>
      <c r="E1224" s="29" t="s">
        <v>3880</v>
      </c>
      <c r="F1224" s="335"/>
      <c r="G1224" s="335"/>
      <c r="H1224" s="335"/>
      <c r="I1224" s="335"/>
      <c r="J1224" s="335"/>
      <c r="K1224" s="335"/>
      <c r="L1224" s="335"/>
      <c r="M1224" s="82" t="s">
        <v>3880</v>
      </c>
      <c r="N1224" s="57" t="s">
        <v>3880</v>
      </c>
      <c r="O1224" s="30" t="s">
        <v>3880</v>
      </c>
      <c r="P1224" s="29" t="s">
        <v>3880</v>
      </c>
      <c r="Q1224" s="29"/>
      <c r="R1224" s="134" t="s">
        <v>3653</v>
      </c>
      <c r="S1224" s="103" t="s">
        <v>3</v>
      </c>
      <c r="T1224" s="403">
        <v>-6009.64</v>
      </c>
      <c r="U1224" s="403">
        <v>-7181.85</v>
      </c>
      <c r="V1224" s="123" t="s">
        <v>2</v>
      </c>
      <c r="W1224" s="336"/>
      <c r="X1224" s="123"/>
      <c r="Y1224" s="337"/>
      <c r="Z1224" s="87"/>
      <c r="AA1224" s="88" t="s">
        <v>3880</v>
      </c>
      <c r="AB1224" s="88"/>
      <c r="AC1224" s="88"/>
      <c r="AD1224" s="90"/>
      <c r="AE1224" s="90"/>
      <c r="AF1224" s="136"/>
      <c r="AG1224" s="338"/>
      <c r="AH1224" s="338"/>
      <c r="AI1224" s="339"/>
      <c r="AJ1224" s="339"/>
      <c r="AK1224" s="91"/>
      <c r="AL1224" s="92"/>
      <c r="AM1224" s="93"/>
      <c r="AN1224" s="340"/>
      <c r="AO1224" s="341"/>
      <c r="AP1224" s="336"/>
      <c r="AQ1224" s="342"/>
      <c r="AR1224" s="343"/>
      <c r="AS1224" s="342"/>
      <c r="AT1224" s="94"/>
      <c r="AU1224" s="341"/>
      <c r="AV1224" s="136"/>
      <c r="AW1224" s="339"/>
      <c r="AY1224" s="30" t="s">
        <v>3880</v>
      </c>
      <c r="AZ1224" s="31" t="e">
        <f t="shared" si="19"/>
        <v>#VALUE!</v>
      </c>
    </row>
    <row r="1225" spans="1:52" ht="12.75" customHeight="1">
      <c r="A1225">
        <v>1222</v>
      </c>
      <c r="B1225" s="29" t="s">
        <v>2</v>
      </c>
      <c r="C1225" s="134" t="s">
        <v>3688</v>
      </c>
      <c r="D1225" s="29" t="s">
        <v>3880</v>
      </c>
      <c r="E1225" s="29" t="s">
        <v>3880</v>
      </c>
      <c r="F1225" s="335"/>
      <c r="G1225" s="335"/>
      <c r="H1225" s="335"/>
      <c r="I1225" s="335"/>
      <c r="J1225" s="335"/>
      <c r="K1225" s="335"/>
      <c r="L1225" s="335"/>
      <c r="M1225" s="82" t="s">
        <v>3880</v>
      </c>
      <c r="N1225" s="57" t="s">
        <v>3880</v>
      </c>
      <c r="O1225" s="30" t="s">
        <v>3880</v>
      </c>
      <c r="P1225" s="29" t="s">
        <v>3880</v>
      </c>
      <c r="Q1225" s="29"/>
      <c r="R1225" s="134" t="s">
        <v>3688</v>
      </c>
      <c r="S1225" s="103" t="s">
        <v>3</v>
      </c>
      <c r="T1225" s="403">
        <v>-7726.68</v>
      </c>
      <c r="U1225" s="403">
        <v>-7181.85</v>
      </c>
      <c r="V1225" s="123" t="s">
        <v>2</v>
      </c>
      <c r="W1225" s="336"/>
      <c r="X1225" s="123"/>
      <c r="Y1225" s="337"/>
      <c r="Z1225" s="87"/>
      <c r="AA1225" s="88" t="s">
        <v>3880</v>
      </c>
      <c r="AB1225" s="88"/>
      <c r="AC1225" s="88"/>
      <c r="AD1225" s="90"/>
      <c r="AE1225" s="90"/>
      <c r="AF1225" s="136"/>
      <c r="AG1225" s="338"/>
      <c r="AH1225" s="338"/>
      <c r="AI1225" s="339"/>
      <c r="AJ1225" s="339"/>
      <c r="AK1225" s="91"/>
      <c r="AL1225" s="92"/>
      <c r="AM1225" s="93"/>
      <c r="AN1225" s="340"/>
      <c r="AO1225" s="341"/>
      <c r="AP1225" s="336"/>
      <c r="AQ1225" s="342"/>
      <c r="AR1225" s="343"/>
      <c r="AS1225" s="342"/>
      <c r="AT1225" s="94"/>
      <c r="AU1225" s="341"/>
      <c r="AV1225" s="136"/>
      <c r="AW1225" s="339"/>
      <c r="AY1225" s="30" t="s">
        <v>3880</v>
      </c>
      <c r="AZ1225" s="31" t="e">
        <f t="shared" si="19"/>
        <v>#VALUE!</v>
      </c>
    </row>
    <row r="1226" spans="1:52" ht="12.75" customHeight="1">
      <c r="A1226">
        <v>1223</v>
      </c>
      <c r="B1226" s="29" t="s">
        <v>2</v>
      </c>
      <c r="C1226" s="134" t="s">
        <v>3689</v>
      </c>
      <c r="D1226" s="29" t="s">
        <v>3880</v>
      </c>
      <c r="E1226" s="29" t="s">
        <v>3880</v>
      </c>
      <c r="F1226" s="335"/>
      <c r="G1226" s="335"/>
      <c r="H1226" s="335"/>
      <c r="I1226" s="335"/>
      <c r="J1226" s="335"/>
      <c r="K1226" s="335"/>
      <c r="L1226" s="335"/>
      <c r="M1226" s="82" t="s">
        <v>3880</v>
      </c>
      <c r="N1226" s="57" t="s">
        <v>3880</v>
      </c>
      <c r="O1226" s="30" t="s">
        <v>3880</v>
      </c>
      <c r="P1226" s="29" t="s">
        <v>3880</v>
      </c>
      <c r="Q1226" s="29"/>
      <c r="R1226" s="134" t="s">
        <v>3689</v>
      </c>
      <c r="S1226" s="103" t="s">
        <v>3</v>
      </c>
      <c r="T1226" s="403">
        <v>-9443.7199999999993</v>
      </c>
      <c r="U1226" s="403">
        <v>-7181.85</v>
      </c>
      <c r="V1226" s="123" t="s">
        <v>2</v>
      </c>
      <c r="W1226" s="336"/>
      <c r="X1226" s="123"/>
      <c r="Y1226" s="337"/>
      <c r="Z1226" s="87"/>
      <c r="AA1226" s="88" t="s">
        <v>3880</v>
      </c>
      <c r="AB1226" s="88"/>
      <c r="AC1226" s="88"/>
      <c r="AD1226" s="90"/>
      <c r="AE1226" s="90"/>
      <c r="AF1226" s="136"/>
      <c r="AG1226" s="338"/>
      <c r="AH1226" s="338"/>
      <c r="AI1226" s="339"/>
      <c r="AJ1226" s="339"/>
      <c r="AK1226" s="91"/>
      <c r="AL1226" s="92"/>
      <c r="AM1226" s="93"/>
      <c r="AN1226" s="340"/>
      <c r="AO1226" s="341"/>
      <c r="AP1226" s="336"/>
      <c r="AQ1226" s="342"/>
      <c r="AR1226" s="343"/>
      <c r="AS1226" s="342"/>
      <c r="AT1226" s="94"/>
      <c r="AU1226" s="341"/>
      <c r="AV1226" s="136"/>
      <c r="AW1226" s="339"/>
      <c r="AY1226" s="30" t="s">
        <v>3880</v>
      </c>
      <c r="AZ1226" s="31" t="e">
        <f t="shared" si="19"/>
        <v>#VALUE!</v>
      </c>
    </row>
    <row r="1227" spans="1:52" ht="12.75" customHeight="1">
      <c r="A1227">
        <v>1224</v>
      </c>
      <c r="B1227" s="29" t="s">
        <v>2</v>
      </c>
      <c r="C1227" s="134" t="s">
        <v>3529</v>
      </c>
      <c r="D1227" s="29" t="s">
        <v>3880</v>
      </c>
      <c r="E1227" s="29" t="s">
        <v>3880</v>
      </c>
      <c r="F1227" s="335"/>
      <c r="G1227" s="335"/>
      <c r="H1227" s="335"/>
      <c r="I1227" s="335"/>
      <c r="J1227" s="335"/>
      <c r="K1227" s="335"/>
      <c r="L1227" s="335"/>
      <c r="M1227" s="82" t="s">
        <v>3880</v>
      </c>
      <c r="N1227" s="57" t="s">
        <v>3880</v>
      </c>
      <c r="O1227" s="30" t="s">
        <v>3880</v>
      </c>
      <c r="P1227" s="29" t="s">
        <v>3880</v>
      </c>
      <c r="Q1227" s="29"/>
      <c r="R1227" s="134" t="s">
        <v>3529</v>
      </c>
      <c r="S1227" s="103" t="s">
        <v>3</v>
      </c>
      <c r="T1227" s="403">
        <v>-14650</v>
      </c>
      <c r="U1227" s="403">
        <v>-7000</v>
      </c>
      <c r="V1227" s="123" t="s">
        <v>2</v>
      </c>
      <c r="W1227" s="336"/>
      <c r="X1227" s="123"/>
      <c r="Y1227" s="337"/>
      <c r="Z1227" s="87"/>
      <c r="AA1227" s="88" t="s">
        <v>3880</v>
      </c>
      <c r="AB1227" s="88"/>
      <c r="AC1227" s="88"/>
      <c r="AD1227" s="90"/>
      <c r="AE1227" s="90"/>
      <c r="AF1227" s="136"/>
      <c r="AG1227" s="338"/>
      <c r="AH1227" s="338"/>
      <c r="AI1227" s="339"/>
      <c r="AJ1227" s="339"/>
      <c r="AK1227" s="91"/>
      <c r="AL1227" s="92"/>
      <c r="AM1227" s="93"/>
      <c r="AN1227" s="340"/>
      <c r="AO1227" s="341"/>
      <c r="AP1227" s="336"/>
      <c r="AQ1227" s="342"/>
      <c r="AR1227" s="343"/>
      <c r="AS1227" s="342"/>
      <c r="AT1227" s="94"/>
      <c r="AU1227" s="341"/>
      <c r="AV1227" s="136"/>
      <c r="AW1227" s="339"/>
      <c r="AY1227" s="30" t="s">
        <v>3880</v>
      </c>
      <c r="AZ1227" s="31" t="e">
        <f t="shared" si="19"/>
        <v>#VALUE!</v>
      </c>
    </row>
    <row r="1228" spans="1:52" ht="12.75" customHeight="1">
      <c r="A1228">
        <v>1225</v>
      </c>
      <c r="B1228" s="29" t="s">
        <v>2</v>
      </c>
      <c r="C1228" s="134" t="s">
        <v>13</v>
      </c>
      <c r="D1228" s="29" t="s">
        <v>3880</v>
      </c>
      <c r="E1228" s="29" t="s">
        <v>3880</v>
      </c>
      <c r="F1228" s="335"/>
      <c r="G1228" s="335"/>
      <c r="H1228" s="335"/>
      <c r="I1228" s="335"/>
      <c r="J1228" s="335"/>
      <c r="K1228" s="335"/>
      <c r="L1228" s="335"/>
      <c r="M1228" s="82" t="s">
        <v>3880</v>
      </c>
      <c r="N1228" s="57" t="s">
        <v>3880</v>
      </c>
      <c r="O1228" s="30" t="s">
        <v>3880</v>
      </c>
      <c r="P1228" s="29" t="s">
        <v>3880</v>
      </c>
      <c r="Q1228" s="29"/>
      <c r="R1228" s="134" t="s">
        <v>13</v>
      </c>
      <c r="S1228" s="103" t="s">
        <v>3</v>
      </c>
      <c r="T1228" s="403">
        <v>12019.28</v>
      </c>
      <c r="U1228" s="403">
        <v>-6686.55</v>
      </c>
      <c r="V1228" s="123" t="s">
        <v>2</v>
      </c>
      <c r="W1228" s="336"/>
      <c r="X1228" s="123"/>
      <c r="Y1228" s="337"/>
      <c r="Z1228" s="87"/>
      <c r="AA1228" s="88" t="s">
        <v>3880</v>
      </c>
      <c r="AB1228" s="88"/>
      <c r="AC1228" s="88"/>
      <c r="AD1228" s="90"/>
      <c r="AE1228" s="90"/>
      <c r="AF1228" s="136"/>
      <c r="AG1228" s="338"/>
      <c r="AH1228" s="338"/>
      <c r="AI1228" s="339"/>
      <c r="AJ1228" s="339"/>
      <c r="AK1228" s="91"/>
      <c r="AL1228" s="92"/>
      <c r="AM1228" s="93"/>
      <c r="AN1228" s="340"/>
      <c r="AO1228" s="341"/>
      <c r="AP1228" s="336"/>
      <c r="AQ1228" s="342"/>
      <c r="AR1228" s="343"/>
      <c r="AS1228" s="342"/>
      <c r="AT1228" s="94"/>
      <c r="AU1228" s="341"/>
      <c r="AV1228" s="136"/>
      <c r="AW1228" s="339"/>
      <c r="AY1228" s="30" t="s">
        <v>3880</v>
      </c>
      <c r="AZ1228" s="31" t="e">
        <f t="shared" si="19"/>
        <v>#VALUE!</v>
      </c>
    </row>
    <row r="1229" spans="1:52" ht="12.75" customHeight="1">
      <c r="A1229">
        <v>1226</v>
      </c>
      <c r="B1229" s="29" t="s">
        <v>2</v>
      </c>
      <c r="C1229" s="134" t="s">
        <v>3521</v>
      </c>
      <c r="D1229" s="29" t="s">
        <v>3880</v>
      </c>
      <c r="E1229" s="29" t="s">
        <v>3880</v>
      </c>
      <c r="F1229" s="335"/>
      <c r="G1229" s="335"/>
      <c r="H1229" s="335"/>
      <c r="I1229" s="335"/>
      <c r="J1229" s="335"/>
      <c r="K1229" s="335"/>
      <c r="L1229" s="335"/>
      <c r="M1229" s="82" t="s">
        <v>3880</v>
      </c>
      <c r="N1229" s="57" t="s">
        <v>3880</v>
      </c>
      <c r="O1229" s="30" t="s">
        <v>3880</v>
      </c>
      <c r="P1229" s="29" t="s">
        <v>3880</v>
      </c>
      <c r="Q1229" s="29"/>
      <c r="R1229" s="134" t="s">
        <v>3521</v>
      </c>
      <c r="S1229" s="103" t="s">
        <v>3</v>
      </c>
      <c r="T1229" s="403">
        <v>10302.24</v>
      </c>
      <c r="U1229" s="403">
        <v>-6686.55</v>
      </c>
      <c r="V1229" s="123" t="s">
        <v>2</v>
      </c>
      <c r="W1229" s="336"/>
      <c r="X1229" s="123"/>
      <c r="Y1229" s="337"/>
      <c r="Z1229" s="87"/>
      <c r="AA1229" s="88" t="s">
        <v>3880</v>
      </c>
      <c r="AB1229" s="88"/>
      <c r="AC1229" s="88"/>
      <c r="AD1229" s="90"/>
      <c r="AE1229" s="90"/>
      <c r="AF1229" s="136"/>
      <c r="AG1229" s="338"/>
      <c r="AH1229" s="338"/>
      <c r="AI1229" s="339"/>
      <c r="AJ1229" s="339"/>
      <c r="AK1229" s="91"/>
      <c r="AL1229" s="92"/>
      <c r="AM1229" s="93"/>
      <c r="AN1229" s="340"/>
      <c r="AO1229" s="341"/>
      <c r="AP1229" s="336"/>
      <c r="AQ1229" s="342"/>
      <c r="AR1229" s="343"/>
      <c r="AS1229" s="342"/>
      <c r="AT1229" s="94"/>
      <c r="AU1229" s="341"/>
      <c r="AV1229" s="136"/>
      <c r="AW1229" s="339"/>
      <c r="AY1229" s="30" t="s">
        <v>3880</v>
      </c>
      <c r="AZ1229" s="31" t="e">
        <f t="shared" si="19"/>
        <v>#VALUE!</v>
      </c>
    </row>
    <row r="1230" spans="1:52" ht="12.75" customHeight="1">
      <c r="A1230">
        <v>1227</v>
      </c>
      <c r="B1230" s="29" t="s">
        <v>2</v>
      </c>
      <c r="C1230" s="134" t="s">
        <v>5434</v>
      </c>
      <c r="D1230" s="29" t="s">
        <v>3880</v>
      </c>
      <c r="E1230" s="29" t="s">
        <v>3880</v>
      </c>
      <c r="F1230" s="335"/>
      <c r="G1230" s="335"/>
      <c r="H1230" s="335"/>
      <c r="I1230" s="335"/>
      <c r="J1230" s="335"/>
      <c r="K1230" s="335"/>
      <c r="L1230" s="335"/>
      <c r="M1230" s="82" t="s">
        <v>3880</v>
      </c>
      <c r="N1230" s="57" t="s">
        <v>3880</v>
      </c>
      <c r="O1230" s="30" t="s">
        <v>3880</v>
      </c>
      <c r="P1230" s="29" t="s">
        <v>3880</v>
      </c>
      <c r="Q1230" s="29"/>
      <c r="R1230" s="134" t="s">
        <v>5434</v>
      </c>
      <c r="S1230" s="103" t="s">
        <v>3</v>
      </c>
      <c r="T1230" s="403">
        <v>8585.2000000000007</v>
      </c>
      <c r="U1230" s="403">
        <v>-6686.55</v>
      </c>
      <c r="V1230" s="123" t="s">
        <v>2</v>
      </c>
      <c r="W1230" s="336"/>
      <c r="X1230" s="123"/>
      <c r="Y1230" s="337"/>
      <c r="Z1230" s="87"/>
      <c r="AA1230" s="88" t="s">
        <v>3880</v>
      </c>
      <c r="AB1230" s="88"/>
      <c r="AC1230" s="88"/>
      <c r="AD1230" s="90"/>
      <c r="AE1230" s="90"/>
      <c r="AF1230" s="136"/>
      <c r="AG1230" s="338"/>
      <c r="AH1230" s="338"/>
      <c r="AI1230" s="339"/>
      <c r="AJ1230" s="339"/>
      <c r="AK1230" s="91"/>
      <c r="AL1230" s="92"/>
      <c r="AM1230" s="93"/>
      <c r="AN1230" s="340"/>
      <c r="AO1230" s="341"/>
      <c r="AP1230" s="336"/>
      <c r="AQ1230" s="342"/>
      <c r="AR1230" s="343"/>
      <c r="AS1230" s="342"/>
      <c r="AT1230" s="94"/>
      <c r="AU1230" s="341"/>
      <c r="AV1230" s="136"/>
      <c r="AW1230" s="339"/>
      <c r="AY1230" s="30" t="s">
        <v>3880</v>
      </c>
      <c r="AZ1230" s="31" t="e">
        <f t="shared" si="19"/>
        <v>#VALUE!</v>
      </c>
    </row>
    <row r="1231" spans="1:52" ht="12.75" customHeight="1">
      <c r="A1231">
        <v>1228</v>
      </c>
      <c r="B1231" s="29" t="s">
        <v>2</v>
      </c>
      <c r="C1231" s="134" t="s">
        <v>5435</v>
      </c>
      <c r="D1231" s="29" t="s">
        <v>3880</v>
      </c>
      <c r="E1231" s="29" t="s">
        <v>3880</v>
      </c>
      <c r="F1231" s="335"/>
      <c r="G1231" s="335"/>
      <c r="H1231" s="335"/>
      <c r="I1231" s="335"/>
      <c r="J1231" s="335"/>
      <c r="K1231" s="335"/>
      <c r="L1231" s="335"/>
      <c r="M1231" s="82" t="s">
        <v>3880</v>
      </c>
      <c r="N1231" s="57" t="s">
        <v>3880</v>
      </c>
      <c r="O1231" s="30" t="s">
        <v>3880</v>
      </c>
      <c r="P1231" s="29" t="s">
        <v>3880</v>
      </c>
      <c r="Q1231" s="29"/>
      <c r="R1231" s="134" t="s">
        <v>5435</v>
      </c>
      <c r="S1231" s="103" t="s">
        <v>3</v>
      </c>
      <c r="T1231" s="403">
        <v>6868.16</v>
      </c>
      <c r="U1231" s="403">
        <v>-6686.55</v>
      </c>
      <c r="V1231" s="123" t="s">
        <v>2</v>
      </c>
      <c r="W1231" s="336"/>
      <c r="X1231" s="123"/>
      <c r="Y1231" s="337"/>
      <c r="Z1231" s="87"/>
      <c r="AA1231" s="88" t="s">
        <v>3880</v>
      </c>
      <c r="AB1231" s="88"/>
      <c r="AC1231" s="88"/>
      <c r="AD1231" s="90"/>
      <c r="AE1231" s="90"/>
      <c r="AF1231" s="136"/>
      <c r="AG1231" s="338"/>
      <c r="AH1231" s="338"/>
      <c r="AI1231" s="339"/>
      <c r="AJ1231" s="339"/>
      <c r="AK1231" s="91"/>
      <c r="AL1231" s="92"/>
      <c r="AM1231" s="93"/>
      <c r="AN1231" s="340"/>
      <c r="AO1231" s="341"/>
      <c r="AP1231" s="336"/>
      <c r="AQ1231" s="342"/>
      <c r="AR1231" s="343"/>
      <c r="AS1231" s="342"/>
      <c r="AT1231" s="94"/>
      <c r="AU1231" s="341"/>
      <c r="AV1231" s="136"/>
      <c r="AW1231" s="339"/>
      <c r="AY1231" s="30" t="s">
        <v>3880</v>
      </c>
      <c r="AZ1231" s="31" t="e">
        <f t="shared" si="19"/>
        <v>#VALUE!</v>
      </c>
    </row>
    <row r="1232" spans="1:52" ht="12.75" customHeight="1">
      <c r="A1232">
        <v>1229</v>
      </c>
      <c r="B1232" s="29" t="s">
        <v>2</v>
      </c>
      <c r="C1232" s="134" t="s">
        <v>5436</v>
      </c>
      <c r="D1232" s="29" t="s">
        <v>3880</v>
      </c>
      <c r="E1232" s="29" t="s">
        <v>3880</v>
      </c>
      <c r="F1232" s="335"/>
      <c r="G1232" s="335"/>
      <c r="H1232" s="335"/>
      <c r="I1232" s="335"/>
      <c r="J1232" s="335"/>
      <c r="K1232" s="335"/>
      <c r="L1232" s="335"/>
      <c r="M1232" s="82" t="s">
        <v>3880</v>
      </c>
      <c r="N1232" s="57" t="s">
        <v>3880</v>
      </c>
      <c r="O1232" s="30" t="s">
        <v>3880</v>
      </c>
      <c r="P1232" s="29" t="s">
        <v>3880</v>
      </c>
      <c r="Q1232" s="29"/>
      <c r="R1232" s="134" t="s">
        <v>5436</v>
      </c>
      <c r="S1232" s="103" t="s">
        <v>3</v>
      </c>
      <c r="T1232" s="403">
        <v>5151.12</v>
      </c>
      <c r="U1232" s="403">
        <v>-6686.55</v>
      </c>
      <c r="V1232" s="123" t="s">
        <v>2</v>
      </c>
      <c r="W1232" s="336"/>
      <c r="X1232" s="123"/>
      <c r="Y1232" s="337"/>
      <c r="Z1232" s="87"/>
      <c r="AA1232" s="88" t="s">
        <v>3880</v>
      </c>
      <c r="AB1232" s="88"/>
      <c r="AC1232" s="88"/>
      <c r="AD1232" s="90"/>
      <c r="AE1232" s="90"/>
      <c r="AF1232" s="136"/>
      <c r="AG1232" s="338"/>
      <c r="AH1232" s="338"/>
      <c r="AI1232" s="339"/>
      <c r="AJ1232" s="339"/>
      <c r="AK1232" s="91"/>
      <c r="AL1232" s="92"/>
      <c r="AM1232" s="93"/>
      <c r="AN1232" s="340"/>
      <c r="AO1232" s="341"/>
      <c r="AP1232" s="336"/>
      <c r="AQ1232" s="342"/>
      <c r="AR1232" s="343"/>
      <c r="AS1232" s="342"/>
      <c r="AT1232" s="94"/>
      <c r="AU1232" s="341"/>
      <c r="AV1232" s="136"/>
      <c r="AW1232" s="339"/>
      <c r="AY1232" s="30" t="s">
        <v>3880</v>
      </c>
      <c r="AZ1232" s="31" t="e">
        <f t="shared" si="19"/>
        <v>#VALUE!</v>
      </c>
    </row>
    <row r="1233" spans="1:52" ht="12.75" customHeight="1">
      <c r="A1233">
        <v>1230</v>
      </c>
      <c r="B1233" s="29" t="s">
        <v>2</v>
      </c>
      <c r="C1233" s="134" t="s">
        <v>3479</v>
      </c>
      <c r="D1233" s="29" t="s">
        <v>3880</v>
      </c>
      <c r="E1233" s="29" t="s">
        <v>3880</v>
      </c>
      <c r="F1233" s="335"/>
      <c r="G1233" s="335"/>
      <c r="H1233" s="335"/>
      <c r="I1233" s="335"/>
      <c r="J1233" s="335"/>
      <c r="K1233" s="335"/>
      <c r="L1233" s="335"/>
      <c r="M1233" s="82" t="s">
        <v>3880</v>
      </c>
      <c r="N1233" s="57" t="s">
        <v>3880</v>
      </c>
      <c r="O1233" s="30" t="s">
        <v>3880</v>
      </c>
      <c r="P1233" s="29" t="s">
        <v>3880</v>
      </c>
      <c r="Q1233" s="29"/>
      <c r="R1233" s="134" t="s">
        <v>3479</v>
      </c>
      <c r="S1233" s="103" t="s">
        <v>3</v>
      </c>
      <c r="T1233" s="403">
        <v>3434.08</v>
      </c>
      <c r="U1233" s="403">
        <v>-6686.55</v>
      </c>
      <c r="V1233" s="123" t="s">
        <v>2</v>
      </c>
      <c r="W1233" s="336"/>
      <c r="X1233" s="123"/>
      <c r="Y1233" s="337"/>
      <c r="Z1233" s="87"/>
      <c r="AA1233" s="88" t="s">
        <v>3880</v>
      </c>
      <c r="AB1233" s="88"/>
      <c r="AC1233" s="88"/>
      <c r="AD1233" s="90"/>
      <c r="AE1233" s="90"/>
      <c r="AF1233" s="136"/>
      <c r="AG1233" s="338"/>
      <c r="AH1233" s="338"/>
      <c r="AI1233" s="339"/>
      <c r="AJ1233" s="339"/>
      <c r="AK1233" s="91"/>
      <c r="AL1233" s="92"/>
      <c r="AM1233" s="93"/>
      <c r="AN1233" s="340"/>
      <c r="AO1233" s="341"/>
      <c r="AP1233" s="336"/>
      <c r="AQ1233" s="342"/>
      <c r="AR1233" s="343"/>
      <c r="AS1233" s="342"/>
      <c r="AT1233" s="94"/>
      <c r="AU1233" s="341"/>
      <c r="AV1233" s="136"/>
      <c r="AW1233" s="339"/>
      <c r="AY1233" s="30" t="s">
        <v>3880</v>
      </c>
      <c r="AZ1233" s="31" t="e">
        <f t="shared" si="19"/>
        <v>#VALUE!</v>
      </c>
    </row>
    <row r="1234" spans="1:52" ht="12.75" customHeight="1">
      <c r="A1234">
        <v>1231</v>
      </c>
      <c r="B1234" s="29" t="s">
        <v>2</v>
      </c>
      <c r="C1234" s="134" t="s">
        <v>64</v>
      </c>
      <c r="D1234" s="29" t="s">
        <v>3880</v>
      </c>
      <c r="E1234" s="29" t="s">
        <v>3880</v>
      </c>
      <c r="F1234" s="335"/>
      <c r="G1234" s="335"/>
      <c r="H1234" s="335"/>
      <c r="I1234" s="335"/>
      <c r="J1234" s="335"/>
      <c r="K1234" s="335"/>
      <c r="L1234" s="335"/>
      <c r="M1234" s="82" t="s">
        <v>3880</v>
      </c>
      <c r="N1234" s="57" t="s">
        <v>3880</v>
      </c>
      <c r="O1234" s="30" t="s">
        <v>3880</v>
      </c>
      <c r="P1234" s="29" t="s">
        <v>3880</v>
      </c>
      <c r="Q1234" s="29"/>
      <c r="R1234" s="134" t="s">
        <v>64</v>
      </c>
      <c r="S1234" s="103" t="s">
        <v>3</v>
      </c>
      <c r="T1234" s="403">
        <v>1717.04</v>
      </c>
      <c r="U1234" s="403">
        <v>-6686.55</v>
      </c>
      <c r="V1234" s="123" t="s">
        <v>2</v>
      </c>
      <c r="W1234" s="336"/>
      <c r="X1234" s="123"/>
      <c r="Y1234" s="337"/>
      <c r="Z1234" s="87"/>
      <c r="AA1234" s="88" t="s">
        <v>3880</v>
      </c>
      <c r="AB1234" s="88"/>
      <c r="AC1234" s="88"/>
      <c r="AD1234" s="90"/>
      <c r="AE1234" s="90"/>
      <c r="AF1234" s="136"/>
      <c r="AG1234" s="338"/>
      <c r="AH1234" s="338"/>
      <c r="AI1234" s="339"/>
      <c r="AJ1234" s="339"/>
      <c r="AK1234" s="91"/>
      <c r="AL1234" s="92"/>
      <c r="AM1234" s="93"/>
      <c r="AN1234" s="340"/>
      <c r="AO1234" s="341"/>
      <c r="AP1234" s="336"/>
      <c r="AQ1234" s="342"/>
      <c r="AR1234" s="343"/>
      <c r="AS1234" s="342"/>
      <c r="AT1234" s="94"/>
      <c r="AU1234" s="341"/>
      <c r="AV1234" s="136"/>
      <c r="AW1234" s="339"/>
      <c r="AY1234" s="30" t="s">
        <v>3880</v>
      </c>
      <c r="AZ1234" s="31" t="e">
        <f t="shared" si="19"/>
        <v>#VALUE!</v>
      </c>
    </row>
    <row r="1235" spans="1:52" ht="12.75" customHeight="1">
      <c r="A1235">
        <v>1232</v>
      </c>
      <c r="B1235" s="29" t="s">
        <v>2</v>
      </c>
      <c r="C1235" s="134" t="s">
        <v>12</v>
      </c>
      <c r="D1235" s="29" t="s">
        <v>3880</v>
      </c>
      <c r="E1235" s="29" t="s">
        <v>3880</v>
      </c>
      <c r="F1235" s="335"/>
      <c r="G1235" s="335"/>
      <c r="H1235" s="335"/>
      <c r="I1235" s="335"/>
      <c r="J1235" s="335"/>
      <c r="K1235" s="335"/>
      <c r="L1235" s="335"/>
      <c r="M1235" s="82" t="s">
        <v>3880</v>
      </c>
      <c r="N1235" s="57" t="s">
        <v>3880</v>
      </c>
      <c r="O1235" s="30" t="s">
        <v>3880</v>
      </c>
      <c r="P1235" s="29" t="s">
        <v>3880</v>
      </c>
      <c r="Q1235" s="29"/>
      <c r="R1235" s="134" t="s">
        <v>12</v>
      </c>
      <c r="S1235" s="103" t="s">
        <v>3</v>
      </c>
      <c r="T1235" s="403">
        <v>0</v>
      </c>
      <c r="U1235" s="403">
        <v>-6686.55</v>
      </c>
      <c r="V1235" s="123" t="s">
        <v>2</v>
      </c>
      <c r="W1235" s="336"/>
      <c r="X1235" s="123"/>
      <c r="Y1235" s="337"/>
      <c r="Z1235" s="87"/>
      <c r="AA1235" s="88" t="s">
        <v>3880</v>
      </c>
      <c r="AB1235" s="88"/>
      <c r="AC1235" s="88"/>
      <c r="AD1235" s="90"/>
      <c r="AE1235" s="90"/>
      <c r="AF1235" s="136"/>
      <c r="AG1235" s="338"/>
      <c r="AH1235" s="338"/>
      <c r="AI1235" s="339"/>
      <c r="AJ1235" s="339"/>
      <c r="AK1235" s="91"/>
      <c r="AL1235" s="92"/>
      <c r="AM1235" s="93"/>
      <c r="AN1235" s="340"/>
      <c r="AO1235" s="341"/>
      <c r="AP1235" s="336"/>
      <c r="AQ1235" s="342"/>
      <c r="AR1235" s="343"/>
      <c r="AS1235" s="342"/>
      <c r="AT1235" s="94"/>
      <c r="AU1235" s="341"/>
      <c r="AV1235" s="136"/>
      <c r="AW1235" s="339"/>
      <c r="AY1235" s="30" t="s">
        <v>3880</v>
      </c>
      <c r="AZ1235" s="31" t="e">
        <f t="shared" si="19"/>
        <v>#VALUE!</v>
      </c>
    </row>
    <row r="1236" spans="1:52" ht="12.75" customHeight="1">
      <c r="A1236">
        <v>1233</v>
      </c>
      <c r="B1236" s="29" t="s">
        <v>2</v>
      </c>
      <c r="C1236" s="134" t="s">
        <v>5437</v>
      </c>
      <c r="D1236" s="29" t="s">
        <v>3880</v>
      </c>
      <c r="E1236" s="29" t="s">
        <v>3880</v>
      </c>
      <c r="F1236" s="335"/>
      <c r="G1236" s="335"/>
      <c r="H1236" s="335"/>
      <c r="I1236" s="335"/>
      <c r="J1236" s="335"/>
      <c r="K1236" s="335"/>
      <c r="L1236" s="335"/>
      <c r="M1236" s="82" t="s">
        <v>3880</v>
      </c>
      <c r="N1236" s="57" t="s">
        <v>3880</v>
      </c>
      <c r="O1236" s="30" t="s">
        <v>3880</v>
      </c>
      <c r="P1236" s="29" t="s">
        <v>3880</v>
      </c>
      <c r="Q1236" s="29"/>
      <c r="R1236" s="134" t="s">
        <v>5437</v>
      </c>
      <c r="S1236" s="103" t="s">
        <v>3</v>
      </c>
      <c r="T1236" s="403">
        <v>-1717.04</v>
      </c>
      <c r="U1236" s="403">
        <v>-6686.55</v>
      </c>
      <c r="V1236" s="123" t="s">
        <v>2</v>
      </c>
      <c r="W1236" s="336"/>
      <c r="X1236" s="123"/>
      <c r="Y1236" s="337"/>
      <c r="Z1236" s="87"/>
      <c r="AA1236" s="88" t="s">
        <v>3880</v>
      </c>
      <c r="AB1236" s="88"/>
      <c r="AC1236" s="88"/>
      <c r="AD1236" s="90"/>
      <c r="AE1236" s="90"/>
      <c r="AF1236" s="136"/>
      <c r="AG1236" s="338"/>
      <c r="AH1236" s="338"/>
      <c r="AI1236" s="339"/>
      <c r="AJ1236" s="339"/>
      <c r="AK1236" s="91"/>
      <c r="AL1236" s="92"/>
      <c r="AM1236" s="93"/>
      <c r="AN1236" s="340"/>
      <c r="AO1236" s="341"/>
      <c r="AP1236" s="336"/>
      <c r="AQ1236" s="342"/>
      <c r="AR1236" s="343"/>
      <c r="AS1236" s="342"/>
      <c r="AT1236" s="94"/>
      <c r="AU1236" s="341"/>
      <c r="AV1236" s="136"/>
      <c r="AW1236" s="339"/>
      <c r="AY1236" s="30" t="s">
        <v>3880</v>
      </c>
      <c r="AZ1236" s="31" t="e">
        <f t="shared" si="19"/>
        <v>#VALUE!</v>
      </c>
    </row>
    <row r="1237" spans="1:52" ht="12.75" customHeight="1">
      <c r="A1237">
        <v>1234</v>
      </c>
      <c r="B1237" s="29" t="s">
        <v>2</v>
      </c>
      <c r="C1237" s="134" t="s">
        <v>5438</v>
      </c>
      <c r="D1237" s="29" t="s">
        <v>3880</v>
      </c>
      <c r="E1237" s="29" t="s">
        <v>3880</v>
      </c>
      <c r="F1237" s="335"/>
      <c r="G1237" s="335"/>
      <c r="H1237" s="335"/>
      <c r="I1237" s="335"/>
      <c r="J1237" s="335"/>
      <c r="K1237" s="335"/>
      <c r="L1237" s="335"/>
      <c r="M1237" s="82" t="s">
        <v>3880</v>
      </c>
      <c r="N1237" s="57" t="s">
        <v>3880</v>
      </c>
      <c r="O1237" s="30" t="s">
        <v>3880</v>
      </c>
      <c r="P1237" s="29" t="s">
        <v>3880</v>
      </c>
      <c r="Q1237" s="29"/>
      <c r="R1237" s="134" t="s">
        <v>5438</v>
      </c>
      <c r="S1237" s="103" t="s">
        <v>3</v>
      </c>
      <c r="T1237" s="403">
        <v>-5151.12</v>
      </c>
      <c r="U1237" s="403">
        <v>-6686.55</v>
      </c>
      <c r="V1237" s="123" t="s">
        <v>2</v>
      </c>
      <c r="W1237" s="336"/>
      <c r="X1237" s="123"/>
      <c r="Y1237" s="337"/>
      <c r="Z1237" s="87"/>
      <c r="AA1237" s="88" t="s">
        <v>3880</v>
      </c>
      <c r="AB1237" s="88"/>
      <c r="AC1237" s="88"/>
      <c r="AD1237" s="90"/>
      <c r="AE1237" s="90"/>
      <c r="AF1237" s="136"/>
      <c r="AG1237" s="338"/>
      <c r="AH1237" s="338"/>
      <c r="AI1237" s="339"/>
      <c r="AJ1237" s="339"/>
      <c r="AK1237" s="91"/>
      <c r="AL1237" s="92"/>
      <c r="AM1237" s="93"/>
      <c r="AN1237" s="340"/>
      <c r="AO1237" s="341"/>
      <c r="AP1237" s="336"/>
      <c r="AQ1237" s="342"/>
      <c r="AR1237" s="343"/>
      <c r="AS1237" s="342"/>
      <c r="AT1237" s="94"/>
      <c r="AU1237" s="341"/>
      <c r="AV1237" s="136"/>
      <c r="AW1237" s="339"/>
      <c r="AY1237" s="30" t="s">
        <v>3880</v>
      </c>
      <c r="AZ1237" s="31" t="e">
        <f t="shared" si="19"/>
        <v>#VALUE!</v>
      </c>
    </row>
    <row r="1238" spans="1:52" ht="12.75" customHeight="1">
      <c r="A1238">
        <v>1235</v>
      </c>
      <c r="B1238" s="29" t="s">
        <v>2</v>
      </c>
      <c r="C1238" s="134" t="s">
        <v>5439</v>
      </c>
      <c r="D1238" s="29" t="s">
        <v>3880</v>
      </c>
      <c r="E1238" s="29" t="s">
        <v>3880</v>
      </c>
      <c r="F1238" s="335"/>
      <c r="G1238" s="335"/>
      <c r="H1238" s="335"/>
      <c r="I1238" s="335"/>
      <c r="J1238" s="335"/>
      <c r="K1238" s="335"/>
      <c r="L1238" s="335"/>
      <c r="M1238" s="82" t="s">
        <v>3880</v>
      </c>
      <c r="N1238" s="57" t="s">
        <v>3880</v>
      </c>
      <c r="O1238" s="30" t="s">
        <v>3880</v>
      </c>
      <c r="P1238" s="29" t="s">
        <v>3880</v>
      </c>
      <c r="Q1238" s="29"/>
      <c r="R1238" s="134" t="s">
        <v>5439</v>
      </c>
      <c r="S1238" s="103" t="s">
        <v>3</v>
      </c>
      <c r="T1238" s="403">
        <v>-6868.16</v>
      </c>
      <c r="U1238" s="403">
        <v>-6686.55</v>
      </c>
      <c r="V1238" s="123" t="s">
        <v>2</v>
      </c>
      <c r="W1238" s="336"/>
      <c r="X1238" s="123"/>
      <c r="Y1238" s="337"/>
      <c r="Z1238" s="87"/>
      <c r="AA1238" s="88" t="s">
        <v>3880</v>
      </c>
      <c r="AB1238" s="88"/>
      <c r="AC1238" s="88"/>
      <c r="AD1238" s="90"/>
      <c r="AE1238" s="90"/>
      <c r="AF1238" s="136"/>
      <c r="AG1238" s="338"/>
      <c r="AH1238" s="338"/>
      <c r="AI1238" s="339"/>
      <c r="AJ1238" s="339"/>
      <c r="AK1238" s="91"/>
      <c r="AL1238" s="92"/>
      <c r="AM1238" s="93"/>
      <c r="AN1238" s="340"/>
      <c r="AO1238" s="341"/>
      <c r="AP1238" s="336"/>
      <c r="AQ1238" s="342"/>
      <c r="AR1238" s="343"/>
      <c r="AS1238" s="342"/>
      <c r="AT1238" s="94"/>
      <c r="AU1238" s="341"/>
      <c r="AV1238" s="136"/>
      <c r="AW1238" s="339"/>
      <c r="AY1238" s="30" t="s">
        <v>3880</v>
      </c>
      <c r="AZ1238" s="31" t="e">
        <f t="shared" si="19"/>
        <v>#VALUE!</v>
      </c>
    </row>
    <row r="1239" spans="1:52" ht="12.75" customHeight="1">
      <c r="A1239">
        <v>1236</v>
      </c>
      <c r="B1239" s="29" t="s">
        <v>2</v>
      </c>
      <c r="C1239" s="134" t="s">
        <v>5440</v>
      </c>
      <c r="D1239" s="29" t="s">
        <v>3880</v>
      </c>
      <c r="E1239" s="29" t="s">
        <v>3880</v>
      </c>
      <c r="F1239" s="335"/>
      <c r="G1239" s="335"/>
      <c r="H1239" s="335"/>
      <c r="I1239" s="335"/>
      <c r="J1239" s="335"/>
      <c r="K1239" s="335"/>
      <c r="L1239" s="335"/>
      <c r="M1239" s="82" t="s">
        <v>3880</v>
      </c>
      <c r="N1239" s="57" t="s">
        <v>3880</v>
      </c>
      <c r="O1239" s="30" t="s">
        <v>3880</v>
      </c>
      <c r="P1239" s="29" t="s">
        <v>3880</v>
      </c>
      <c r="Q1239" s="29"/>
      <c r="R1239" s="134" t="s">
        <v>5440</v>
      </c>
      <c r="S1239" s="103" t="s">
        <v>3</v>
      </c>
      <c r="T1239" s="403">
        <v>-8585.2000000000007</v>
      </c>
      <c r="U1239" s="403">
        <v>-6686.55</v>
      </c>
      <c r="V1239" s="123" t="s">
        <v>2</v>
      </c>
      <c r="W1239" s="336"/>
      <c r="X1239" s="123"/>
      <c r="Y1239" s="337"/>
      <c r="Z1239" s="87"/>
      <c r="AA1239" s="88" t="s">
        <v>3880</v>
      </c>
      <c r="AB1239" s="88"/>
      <c r="AC1239" s="88"/>
      <c r="AD1239" s="90"/>
      <c r="AE1239" s="90"/>
      <c r="AF1239" s="136"/>
      <c r="AG1239" s="338"/>
      <c r="AH1239" s="338"/>
      <c r="AI1239" s="339"/>
      <c r="AJ1239" s="339"/>
      <c r="AK1239" s="91"/>
      <c r="AL1239" s="92"/>
      <c r="AM1239" s="93"/>
      <c r="AN1239" s="340"/>
      <c r="AO1239" s="341"/>
      <c r="AP1239" s="336"/>
      <c r="AQ1239" s="342"/>
      <c r="AR1239" s="343"/>
      <c r="AS1239" s="342"/>
      <c r="AT1239" s="94"/>
      <c r="AU1239" s="341"/>
      <c r="AV1239" s="136"/>
      <c r="AW1239" s="339"/>
      <c r="AY1239" s="30" t="s">
        <v>3880</v>
      </c>
      <c r="AZ1239" s="31" t="e">
        <f t="shared" si="19"/>
        <v>#VALUE!</v>
      </c>
    </row>
    <row r="1240" spans="1:52" ht="12.75" customHeight="1">
      <c r="A1240">
        <v>1237</v>
      </c>
      <c r="B1240" s="29" t="s">
        <v>2</v>
      </c>
      <c r="C1240" s="134" t="s">
        <v>5441</v>
      </c>
      <c r="D1240" s="29" t="s">
        <v>3880</v>
      </c>
      <c r="E1240" s="29" t="s">
        <v>3880</v>
      </c>
      <c r="F1240" s="335"/>
      <c r="G1240" s="335"/>
      <c r="H1240" s="335"/>
      <c r="I1240" s="335"/>
      <c r="J1240" s="335"/>
      <c r="K1240" s="335"/>
      <c r="L1240" s="335"/>
      <c r="M1240" s="82" t="s">
        <v>3880</v>
      </c>
      <c r="N1240" s="57" t="s">
        <v>3880</v>
      </c>
      <c r="O1240" s="30" t="s">
        <v>3880</v>
      </c>
      <c r="P1240" s="29" t="s">
        <v>3880</v>
      </c>
      <c r="Q1240" s="29"/>
      <c r="R1240" s="134" t="s">
        <v>5441</v>
      </c>
      <c r="S1240" s="103" t="s">
        <v>3</v>
      </c>
      <c r="T1240" s="403">
        <v>-13736.32</v>
      </c>
      <c r="U1240" s="403">
        <v>-6686.55</v>
      </c>
      <c r="V1240" s="123" t="s">
        <v>2</v>
      </c>
      <c r="W1240" s="336"/>
      <c r="X1240" s="123"/>
      <c r="Y1240" s="337"/>
      <c r="Z1240" s="87"/>
      <c r="AA1240" s="88" t="s">
        <v>3880</v>
      </c>
      <c r="AB1240" s="88"/>
      <c r="AC1240" s="88"/>
      <c r="AD1240" s="90"/>
      <c r="AE1240" s="90"/>
      <c r="AF1240" s="136"/>
      <c r="AG1240" s="338"/>
      <c r="AH1240" s="338"/>
      <c r="AI1240" s="339"/>
      <c r="AJ1240" s="339"/>
      <c r="AK1240" s="91"/>
      <c r="AL1240" s="92"/>
      <c r="AM1240" s="93"/>
      <c r="AN1240" s="340"/>
      <c r="AO1240" s="341"/>
      <c r="AP1240" s="336"/>
      <c r="AQ1240" s="342"/>
      <c r="AR1240" s="343"/>
      <c r="AS1240" s="342"/>
      <c r="AT1240" s="94"/>
      <c r="AU1240" s="341"/>
      <c r="AV1240" s="136"/>
      <c r="AW1240" s="339"/>
      <c r="AY1240" s="30" t="s">
        <v>3880</v>
      </c>
      <c r="AZ1240" s="31" t="e">
        <f t="shared" si="19"/>
        <v>#VALUE!</v>
      </c>
    </row>
    <row r="1241" spans="1:52" ht="12.75" customHeight="1">
      <c r="A1241">
        <v>1238</v>
      </c>
      <c r="B1241" s="29" t="s">
        <v>2</v>
      </c>
      <c r="C1241" s="134" t="s">
        <v>11</v>
      </c>
      <c r="D1241" s="29" t="s">
        <v>3880</v>
      </c>
      <c r="E1241" s="29" t="s">
        <v>3880</v>
      </c>
      <c r="F1241" s="335"/>
      <c r="G1241" s="335"/>
      <c r="H1241" s="335"/>
      <c r="I1241" s="335"/>
      <c r="J1241" s="335"/>
      <c r="K1241" s="335"/>
      <c r="L1241" s="335"/>
      <c r="M1241" s="82" t="s">
        <v>3880</v>
      </c>
      <c r="N1241" s="57" t="s">
        <v>3880</v>
      </c>
      <c r="O1241" s="30" t="s">
        <v>3880</v>
      </c>
      <c r="P1241" s="29" t="s">
        <v>3880</v>
      </c>
      <c r="Q1241" s="29"/>
      <c r="R1241" s="134" t="s">
        <v>11</v>
      </c>
      <c r="S1241" s="103" t="s">
        <v>3</v>
      </c>
      <c r="T1241" s="403">
        <v>13736.32</v>
      </c>
      <c r="U1241" s="403">
        <v>-6686.55</v>
      </c>
      <c r="V1241" s="123" t="s">
        <v>2</v>
      </c>
      <c r="W1241" s="336"/>
      <c r="X1241" s="123"/>
      <c r="Y1241" s="337"/>
      <c r="Z1241" s="87"/>
      <c r="AA1241" s="88" t="s">
        <v>3880</v>
      </c>
      <c r="AB1241" s="88"/>
      <c r="AC1241" s="88"/>
      <c r="AD1241" s="90"/>
      <c r="AE1241" s="90"/>
      <c r="AF1241" s="136"/>
      <c r="AG1241" s="338"/>
      <c r="AH1241" s="338"/>
      <c r="AI1241" s="339"/>
      <c r="AJ1241" s="339"/>
      <c r="AK1241" s="91"/>
      <c r="AL1241" s="92"/>
      <c r="AM1241" s="93"/>
      <c r="AN1241" s="340"/>
      <c r="AO1241" s="341"/>
      <c r="AP1241" s="336"/>
      <c r="AQ1241" s="342"/>
      <c r="AR1241" s="343"/>
      <c r="AS1241" s="342"/>
      <c r="AT1241" s="94"/>
      <c r="AU1241" s="341"/>
      <c r="AV1241" s="136"/>
      <c r="AW1241" s="339"/>
      <c r="AY1241" s="30" t="s">
        <v>3880</v>
      </c>
      <c r="AZ1241" s="31" t="e">
        <f t="shared" si="19"/>
        <v>#VALUE!</v>
      </c>
    </row>
    <row r="1242" spans="1:52" ht="12.75" customHeight="1">
      <c r="A1242">
        <v>1239</v>
      </c>
      <c r="B1242" s="29" t="s">
        <v>2</v>
      </c>
      <c r="C1242" s="134" t="s">
        <v>252</v>
      </c>
      <c r="D1242" s="29" t="s">
        <v>3880</v>
      </c>
      <c r="E1242" s="29" t="s">
        <v>3880</v>
      </c>
      <c r="F1242" s="335"/>
      <c r="G1242" s="335"/>
      <c r="H1242" s="335"/>
      <c r="I1242" s="335"/>
      <c r="J1242" s="335"/>
      <c r="K1242" s="335"/>
      <c r="L1242" s="335"/>
      <c r="M1242" s="82" t="s">
        <v>3880</v>
      </c>
      <c r="N1242" s="57" t="s">
        <v>3880</v>
      </c>
      <c r="O1242" s="30" t="s">
        <v>3880</v>
      </c>
      <c r="P1242" s="29" t="s">
        <v>3880</v>
      </c>
      <c r="Q1242" s="29"/>
      <c r="R1242" s="134" t="s">
        <v>252</v>
      </c>
      <c r="S1242" s="103" t="s">
        <v>3</v>
      </c>
      <c r="T1242" s="403">
        <v>-2575.56</v>
      </c>
      <c r="U1242" s="403">
        <v>-6191.25</v>
      </c>
      <c r="V1242" s="123" t="s">
        <v>2</v>
      </c>
      <c r="W1242" s="336"/>
      <c r="X1242" s="123"/>
      <c r="Y1242" s="337"/>
      <c r="Z1242" s="87"/>
      <c r="AA1242" s="88" t="s">
        <v>3880</v>
      </c>
      <c r="AB1242" s="88"/>
      <c r="AC1242" s="88"/>
      <c r="AD1242" s="90"/>
      <c r="AE1242" s="90"/>
      <c r="AF1242" s="136"/>
      <c r="AG1242" s="338"/>
      <c r="AH1242" s="338"/>
      <c r="AI1242" s="339"/>
      <c r="AJ1242" s="339"/>
      <c r="AK1242" s="91"/>
      <c r="AL1242" s="92"/>
      <c r="AM1242" s="93"/>
      <c r="AN1242" s="340"/>
      <c r="AO1242" s="341"/>
      <c r="AP1242" s="336"/>
      <c r="AQ1242" s="342"/>
      <c r="AR1242" s="343"/>
      <c r="AS1242" s="342"/>
      <c r="AT1242" s="94"/>
      <c r="AU1242" s="341"/>
      <c r="AV1242" s="136"/>
      <c r="AW1242" s="339"/>
      <c r="AY1242" s="30" t="s">
        <v>3880</v>
      </c>
      <c r="AZ1242" s="31" t="e">
        <f t="shared" si="19"/>
        <v>#VALUE!</v>
      </c>
    </row>
    <row r="1243" spans="1:52" ht="12.75" customHeight="1">
      <c r="A1243">
        <v>1240</v>
      </c>
      <c r="B1243" s="29" t="s">
        <v>2</v>
      </c>
      <c r="C1243" s="134" t="s">
        <v>3524</v>
      </c>
      <c r="D1243" s="29" t="s">
        <v>3880</v>
      </c>
      <c r="E1243" s="29" t="s">
        <v>3880</v>
      </c>
      <c r="F1243" s="335"/>
      <c r="G1243" s="335"/>
      <c r="H1243" s="335"/>
      <c r="I1243" s="335"/>
      <c r="J1243" s="335"/>
      <c r="K1243" s="335"/>
      <c r="L1243" s="335"/>
      <c r="M1243" s="82" t="s">
        <v>3880</v>
      </c>
      <c r="N1243" s="57" t="s">
        <v>3880</v>
      </c>
      <c r="O1243" s="30" t="s">
        <v>3880</v>
      </c>
      <c r="P1243" s="29" t="s">
        <v>3880</v>
      </c>
      <c r="Q1243" s="29"/>
      <c r="R1243" s="134" t="s">
        <v>3524</v>
      </c>
      <c r="S1243" s="103" t="s">
        <v>3</v>
      </c>
      <c r="T1243" s="403">
        <v>-9443.7199999999993</v>
      </c>
      <c r="U1243" s="403">
        <v>-6191.25</v>
      </c>
      <c r="V1243" s="123" t="s">
        <v>2</v>
      </c>
      <c r="W1243" s="336"/>
      <c r="X1243" s="123"/>
      <c r="Y1243" s="337"/>
      <c r="Z1243" s="87"/>
      <c r="AA1243" s="88" t="s">
        <v>3880</v>
      </c>
      <c r="AB1243" s="88"/>
      <c r="AC1243" s="88"/>
      <c r="AD1243" s="90"/>
      <c r="AE1243" s="90"/>
      <c r="AF1243" s="136"/>
      <c r="AG1243" s="338"/>
      <c r="AH1243" s="338"/>
      <c r="AI1243" s="339"/>
      <c r="AJ1243" s="339"/>
      <c r="AK1243" s="91"/>
      <c r="AL1243" s="92"/>
      <c r="AM1243" s="93"/>
      <c r="AN1243" s="340"/>
      <c r="AO1243" s="341"/>
      <c r="AP1243" s="336"/>
      <c r="AQ1243" s="342"/>
      <c r="AR1243" s="343"/>
      <c r="AS1243" s="342"/>
      <c r="AT1243" s="94"/>
      <c r="AU1243" s="341"/>
      <c r="AV1243" s="136"/>
      <c r="AW1243" s="339"/>
      <c r="AY1243" s="30" t="s">
        <v>3880</v>
      </c>
      <c r="AZ1243" s="31" t="e">
        <f t="shared" si="19"/>
        <v>#VALUE!</v>
      </c>
    </row>
    <row r="1244" spans="1:52" ht="12.75" customHeight="1">
      <c r="A1244">
        <v>1241</v>
      </c>
      <c r="B1244" s="29" t="s">
        <v>2</v>
      </c>
      <c r="C1244" s="134" t="s">
        <v>5442</v>
      </c>
      <c r="D1244" s="29" t="s">
        <v>3880</v>
      </c>
      <c r="E1244" s="29" t="s">
        <v>3880</v>
      </c>
      <c r="F1244" s="335"/>
      <c r="G1244" s="335"/>
      <c r="H1244" s="335"/>
      <c r="I1244" s="335"/>
      <c r="J1244" s="335"/>
      <c r="K1244" s="335"/>
      <c r="L1244" s="335"/>
      <c r="M1244" s="82" t="s">
        <v>3880</v>
      </c>
      <c r="N1244" s="57" t="s">
        <v>3880</v>
      </c>
      <c r="O1244" s="30" t="s">
        <v>3880</v>
      </c>
      <c r="P1244" s="29" t="s">
        <v>3880</v>
      </c>
      <c r="Q1244" s="29"/>
      <c r="R1244" s="134" t="s">
        <v>5442</v>
      </c>
      <c r="S1244" s="103" t="s">
        <v>3</v>
      </c>
      <c r="T1244" s="403">
        <v>5151.12</v>
      </c>
      <c r="U1244" s="403">
        <v>-5696.45</v>
      </c>
      <c r="V1244" s="123" t="s">
        <v>2</v>
      </c>
      <c r="W1244" s="336"/>
      <c r="X1244" s="123"/>
      <c r="Y1244" s="337"/>
      <c r="Z1244" s="87"/>
      <c r="AA1244" s="88" t="s">
        <v>3880</v>
      </c>
      <c r="AB1244" s="88"/>
      <c r="AC1244" s="88"/>
      <c r="AD1244" s="90"/>
      <c r="AE1244" s="90"/>
      <c r="AF1244" s="136"/>
      <c r="AG1244" s="338"/>
      <c r="AH1244" s="338"/>
      <c r="AI1244" s="339"/>
      <c r="AJ1244" s="339"/>
      <c r="AK1244" s="91"/>
      <c r="AL1244" s="92"/>
      <c r="AM1244" s="93"/>
      <c r="AN1244" s="340"/>
      <c r="AO1244" s="341"/>
      <c r="AP1244" s="336"/>
      <c r="AQ1244" s="342"/>
      <c r="AR1244" s="343"/>
      <c r="AS1244" s="342"/>
      <c r="AT1244" s="94"/>
      <c r="AU1244" s="341"/>
      <c r="AV1244" s="136"/>
      <c r="AW1244" s="339"/>
      <c r="AY1244" s="30" t="s">
        <v>3880</v>
      </c>
      <c r="AZ1244" s="31" t="e">
        <f t="shared" si="19"/>
        <v>#VALUE!</v>
      </c>
    </row>
    <row r="1245" spans="1:52" ht="12.75" customHeight="1">
      <c r="A1245">
        <v>1242</v>
      </c>
      <c r="B1245" s="29" t="s">
        <v>2</v>
      </c>
      <c r="C1245" s="134" t="s">
        <v>5443</v>
      </c>
      <c r="D1245" s="29" t="s">
        <v>3880</v>
      </c>
      <c r="E1245" s="29" t="s">
        <v>3880</v>
      </c>
      <c r="F1245" s="335"/>
      <c r="G1245" s="335"/>
      <c r="H1245" s="335"/>
      <c r="I1245" s="335"/>
      <c r="J1245" s="335"/>
      <c r="K1245" s="335"/>
      <c r="L1245" s="335"/>
      <c r="M1245" s="82" t="s">
        <v>3880</v>
      </c>
      <c r="N1245" s="57" t="s">
        <v>3880</v>
      </c>
      <c r="O1245" s="30" t="s">
        <v>3880</v>
      </c>
      <c r="P1245" s="29" t="s">
        <v>3880</v>
      </c>
      <c r="Q1245" s="29"/>
      <c r="R1245" s="134" t="s">
        <v>5443</v>
      </c>
      <c r="S1245" s="103" t="s">
        <v>3</v>
      </c>
      <c r="T1245" s="403">
        <v>-5151.12</v>
      </c>
      <c r="U1245" s="403">
        <v>-5696.45</v>
      </c>
      <c r="V1245" s="123" t="s">
        <v>2</v>
      </c>
      <c r="W1245" s="336"/>
      <c r="X1245" s="123"/>
      <c r="Y1245" s="337"/>
      <c r="Z1245" s="87"/>
      <c r="AA1245" s="88" t="s">
        <v>3880</v>
      </c>
      <c r="AB1245" s="88"/>
      <c r="AC1245" s="88"/>
      <c r="AD1245" s="90"/>
      <c r="AE1245" s="90"/>
      <c r="AF1245" s="136"/>
      <c r="AG1245" s="338"/>
      <c r="AH1245" s="338"/>
      <c r="AI1245" s="339"/>
      <c r="AJ1245" s="339"/>
      <c r="AK1245" s="91"/>
      <c r="AL1245" s="92"/>
      <c r="AM1245" s="93"/>
      <c r="AN1245" s="340"/>
      <c r="AO1245" s="341"/>
      <c r="AP1245" s="336"/>
      <c r="AQ1245" s="342"/>
      <c r="AR1245" s="343"/>
      <c r="AS1245" s="342"/>
      <c r="AT1245" s="94"/>
      <c r="AU1245" s="341"/>
      <c r="AV1245" s="136"/>
      <c r="AW1245" s="339"/>
      <c r="AY1245" s="30" t="s">
        <v>3880</v>
      </c>
      <c r="AZ1245" s="31" t="e">
        <f t="shared" si="19"/>
        <v>#VALUE!</v>
      </c>
    </row>
    <row r="1246" spans="1:52" ht="12.75" customHeight="1">
      <c r="A1246">
        <v>1243</v>
      </c>
      <c r="B1246" s="29" t="s">
        <v>2</v>
      </c>
      <c r="C1246" s="134" t="s">
        <v>292</v>
      </c>
      <c r="D1246" s="29" t="s">
        <v>3880</v>
      </c>
      <c r="E1246" s="29" t="s">
        <v>3880</v>
      </c>
      <c r="F1246" s="335"/>
      <c r="G1246" s="335"/>
      <c r="H1246" s="335"/>
      <c r="I1246" s="335"/>
      <c r="J1246" s="335"/>
      <c r="K1246" s="335"/>
      <c r="L1246" s="335"/>
      <c r="M1246" s="82" t="s">
        <v>3880</v>
      </c>
      <c r="N1246" s="57" t="s">
        <v>3880</v>
      </c>
      <c r="O1246" s="30" t="s">
        <v>3880</v>
      </c>
      <c r="P1246" s="29" t="s">
        <v>3880</v>
      </c>
      <c r="Q1246" s="29"/>
      <c r="R1246" s="134" t="s">
        <v>292</v>
      </c>
      <c r="S1246" s="103" t="s">
        <v>3</v>
      </c>
      <c r="T1246" s="403">
        <v>14650</v>
      </c>
      <c r="U1246" s="403">
        <v>-6000</v>
      </c>
      <c r="V1246" s="123" t="s">
        <v>2</v>
      </c>
      <c r="W1246" s="336"/>
      <c r="X1246" s="123"/>
      <c r="Y1246" s="337"/>
      <c r="Z1246" s="87"/>
      <c r="AA1246" s="88" t="s">
        <v>3880</v>
      </c>
      <c r="AB1246" s="88"/>
      <c r="AC1246" s="88"/>
      <c r="AD1246" s="90"/>
      <c r="AE1246" s="90"/>
      <c r="AF1246" s="136"/>
      <c r="AG1246" s="338"/>
      <c r="AH1246" s="338"/>
      <c r="AI1246" s="339"/>
      <c r="AJ1246" s="339"/>
      <c r="AK1246" s="91"/>
      <c r="AL1246" s="92"/>
      <c r="AM1246" s="93"/>
      <c r="AN1246" s="340"/>
      <c r="AO1246" s="341"/>
      <c r="AP1246" s="336"/>
      <c r="AQ1246" s="342"/>
      <c r="AR1246" s="343"/>
      <c r="AS1246" s="342"/>
      <c r="AT1246" s="94"/>
      <c r="AU1246" s="341"/>
      <c r="AV1246" s="136"/>
      <c r="AW1246" s="339"/>
      <c r="AY1246" s="30" t="s">
        <v>3880</v>
      </c>
      <c r="AZ1246" s="31" t="e">
        <f t="shared" si="19"/>
        <v>#VALUE!</v>
      </c>
    </row>
    <row r="1247" spans="1:52" ht="12.75" customHeight="1">
      <c r="A1247">
        <v>1244</v>
      </c>
      <c r="B1247" s="29" t="s">
        <v>2</v>
      </c>
      <c r="C1247" s="134" t="s">
        <v>5444</v>
      </c>
      <c r="D1247" s="29" t="s">
        <v>3880</v>
      </c>
      <c r="E1247" s="29" t="s">
        <v>3880</v>
      </c>
      <c r="F1247" s="335"/>
      <c r="G1247" s="335"/>
      <c r="H1247" s="335"/>
      <c r="I1247" s="335"/>
      <c r="J1247" s="335"/>
      <c r="K1247" s="335"/>
      <c r="L1247" s="335"/>
      <c r="M1247" s="82" t="s">
        <v>3880</v>
      </c>
      <c r="N1247" s="57" t="s">
        <v>3880</v>
      </c>
      <c r="O1247" s="30" t="s">
        <v>3880</v>
      </c>
      <c r="P1247" s="29" t="s">
        <v>3880</v>
      </c>
      <c r="Q1247" s="29"/>
      <c r="R1247" s="134" t="s">
        <v>5444</v>
      </c>
      <c r="S1247" s="103" t="s">
        <v>3</v>
      </c>
      <c r="T1247" s="403">
        <v>-6868.16</v>
      </c>
      <c r="U1247" s="403">
        <v>-5695.95</v>
      </c>
      <c r="V1247" s="123" t="s">
        <v>2</v>
      </c>
      <c r="W1247" s="336"/>
      <c r="X1247" s="123"/>
      <c r="Y1247" s="337"/>
      <c r="Z1247" s="87"/>
      <c r="AA1247" s="88" t="s">
        <v>3880</v>
      </c>
      <c r="AB1247" s="88"/>
      <c r="AC1247" s="88"/>
      <c r="AD1247" s="90"/>
      <c r="AE1247" s="90"/>
      <c r="AF1247" s="136"/>
      <c r="AG1247" s="338"/>
      <c r="AH1247" s="338"/>
      <c r="AI1247" s="339"/>
      <c r="AJ1247" s="339"/>
      <c r="AK1247" s="91"/>
      <c r="AL1247" s="92"/>
      <c r="AM1247" s="93"/>
      <c r="AN1247" s="340"/>
      <c r="AO1247" s="341"/>
      <c r="AP1247" s="336"/>
      <c r="AQ1247" s="342"/>
      <c r="AR1247" s="343"/>
      <c r="AS1247" s="342"/>
      <c r="AT1247" s="94"/>
      <c r="AU1247" s="341"/>
      <c r="AV1247" s="136"/>
      <c r="AW1247" s="339"/>
      <c r="AY1247" s="30" t="s">
        <v>3880</v>
      </c>
      <c r="AZ1247" s="31" t="e">
        <f t="shared" si="19"/>
        <v>#VALUE!</v>
      </c>
    </row>
    <row r="1248" spans="1:52" ht="12.75" customHeight="1">
      <c r="A1248">
        <v>1245</v>
      </c>
      <c r="B1248" s="29" t="s">
        <v>2</v>
      </c>
      <c r="C1248" s="134" t="s">
        <v>5445</v>
      </c>
      <c r="D1248" s="29" t="s">
        <v>3880</v>
      </c>
      <c r="E1248" s="29" t="s">
        <v>3880</v>
      </c>
      <c r="F1248" s="335"/>
      <c r="G1248" s="335"/>
      <c r="H1248" s="335"/>
      <c r="I1248" s="335"/>
      <c r="J1248" s="335"/>
      <c r="K1248" s="335"/>
      <c r="L1248" s="335"/>
      <c r="M1248" s="82" t="s">
        <v>3880</v>
      </c>
      <c r="N1248" s="57" t="s">
        <v>3880</v>
      </c>
      <c r="O1248" s="30" t="s">
        <v>3880</v>
      </c>
      <c r="P1248" s="29" t="s">
        <v>3880</v>
      </c>
      <c r="Q1248" s="29"/>
      <c r="R1248" s="134" t="s">
        <v>5445</v>
      </c>
      <c r="S1248" s="103" t="s">
        <v>3</v>
      </c>
      <c r="T1248" s="403">
        <v>-13736.32</v>
      </c>
      <c r="U1248" s="403">
        <v>-5695.95</v>
      </c>
      <c r="V1248" s="123" t="s">
        <v>2</v>
      </c>
      <c r="W1248" s="336"/>
      <c r="X1248" s="123"/>
      <c r="Y1248" s="337"/>
      <c r="Z1248" s="87"/>
      <c r="AA1248" s="88" t="s">
        <v>3880</v>
      </c>
      <c r="AB1248" s="88"/>
      <c r="AC1248" s="88"/>
      <c r="AD1248" s="90"/>
      <c r="AE1248" s="90"/>
      <c r="AF1248" s="136"/>
      <c r="AG1248" s="338"/>
      <c r="AH1248" s="338"/>
      <c r="AI1248" s="339"/>
      <c r="AJ1248" s="339"/>
      <c r="AK1248" s="91"/>
      <c r="AL1248" s="92"/>
      <c r="AM1248" s="93"/>
      <c r="AN1248" s="340"/>
      <c r="AO1248" s="341"/>
      <c r="AP1248" s="336"/>
      <c r="AQ1248" s="342"/>
      <c r="AR1248" s="343"/>
      <c r="AS1248" s="342"/>
      <c r="AT1248" s="94"/>
      <c r="AU1248" s="341"/>
      <c r="AV1248" s="136"/>
      <c r="AW1248" s="339"/>
      <c r="AY1248" s="30" t="s">
        <v>3880</v>
      </c>
      <c r="AZ1248" s="31" t="e">
        <f t="shared" si="19"/>
        <v>#VALUE!</v>
      </c>
    </row>
    <row r="1249" spans="1:52" ht="12.75" customHeight="1">
      <c r="A1249">
        <v>1246</v>
      </c>
      <c r="B1249" s="29" t="s">
        <v>2</v>
      </c>
      <c r="C1249" s="134" t="s">
        <v>5446</v>
      </c>
      <c r="D1249" s="29" t="s">
        <v>3880</v>
      </c>
      <c r="E1249" s="29" t="s">
        <v>3880</v>
      </c>
      <c r="F1249" s="335"/>
      <c r="G1249" s="335"/>
      <c r="H1249" s="335"/>
      <c r="I1249" s="335"/>
      <c r="J1249" s="335"/>
      <c r="K1249" s="335"/>
      <c r="L1249" s="335"/>
      <c r="M1249" s="82" t="s">
        <v>3880</v>
      </c>
      <c r="N1249" s="57" t="s">
        <v>3880</v>
      </c>
      <c r="O1249" s="30" t="s">
        <v>3880</v>
      </c>
      <c r="P1249" s="29" t="s">
        <v>3880</v>
      </c>
      <c r="Q1249" s="29"/>
      <c r="R1249" s="134" t="s">
        <v>5446</v>
      </c>
      <c r="S1249" s="103" t="s">
        <v>3</v>
      </c>
      <c r="T1249" s="403">
        <v>-14650</v>
      </c>
      <c r="U1249" s="403">
        <v>-6000</v>
      </c>
      <c r="V1249" s="123" t="s">
        <v>2</v>
      </c>
      <c r="W1249" s="336"/>
      <c r="X1249" s="123"/>
      <c r="Y1249" s="337"/>
      <c r="Z1249" s="87"/>
      <c r="AA1249" s="88" t="s">
        <v>3880</v>
      </c>
      <c r="AB1249" s="88"/>
      <c r="AC1249" s="88"/>
      <c r="AD1249" s="90"/>
      <c r="AE1249" s="90"/>
      <c r="AF1249" s="136"/>
      <c r="AG1249" s="338"/>
      <c r="AH1249" s="338"/>
      <c r="AI1249" s="339"/>
      <c r="AJ1249" s="339"/>
      <c r="AK1249" s="91"/>
      <c r="AL1249" s="92"/>
      <c r="AM1249" s="93"/>
      <c r="AN1249" s="340"/>
      <c r="AO1249" s="341"/>
      <c r="AP1249" s="336"/>
      <c r="AQ1249" s="342"/>
      <c r="AR1249" s="343"/>
      <c r="AS1249" s="342"/>
      <c r="AT1249" s="94"/>
      <c r="AU1249" s="341"/>
      <c r="AV1249" s="136"/>
      <c r="AW1249" s="339"/>
      <c r="AY1249" s="30" t="s">
        <v>3880</v>
      </c>
      <c r="AZ1249" s="31" t="e">
        <f t="shared" si="19"/>
        <v>#VALUE!</v>
      </c>
    </row>
    <row r="1250" spans="1:52" ht="12.75" customHeight="1">
      <c r="A1250">
        <v>1247</v>
      </c>
      <c r="B1250" s="29" t="s">
        <v>2</v>
      </c>
      <c r="C1250" s="134" t="s">
        <v>5447</v>
      </c>
      <c r="D1250" s="29" t="s">
        <v>3880</v>
      </c>
      <c r="E1250" s="29" t="s">
        <v>3880</v>
      </c>
      <c r="F1250" s="335"/>
      <c r="G1250" s="335"/>
      <c r="H1250" s="335"/>
      <c r="I1250" s="335"/>
      <c r="J1250" s="335"/>
      <c r="K1250" s="335"/>
      <c r="L1250" s="335"/>
      <c r="M1250" s="82" t="s">
        <v>3880</v>
      </c>
      <c r="N1250" s="57" t="s">
        <v>3880</v>
      </c>
      <c r="O1250" s="30" t="s">
        <v>3880</v>
      </c>
      <c r="P1250" s="29" t="s">
        <v>3880</v>
      </c>
      <c r="Q1250" s="29"/>
      <c r="R1250" s="134" t="s">
        <v>5447</v>
      </c>
      <c r="S1250" s="103" t="s">
        <v>3</v>
      </c>
      <c r="T1250" s="403">
        <v>11160.76</v>
      </c>
      <c r="U1250" s="403">
        <v>-5200.6499999999996</v>
      </c>
      <c r="V1250" s="123" t="s">
        <v>2</v>
      </c>
      <c r="W1250" s="336"/>
      <c r="X1250" s="123"/>
      <c r="Y1250" s="337"/>
      <c r="Z1250" s="87"/>
      <c r="AA1250" s="88" t="s">
        <v>3880</v>
      </c>
      <c r="AB1250" s="88"/>
      <c r="AC1250" s="88"/>
      <c r="AD1250" s="90"/>
      <c r="AE1250" s="90"/>
      <c r="AF1250" s="136"/>
      <c r="AG1250" s="338"/>
      <c r="AH1250" s="338"/>
      <c r="AI1250" s="339"/>
      <c r="AJ1250" s="339"/>
      <c r="AK1250" s="91"/>
      <c r="AL1250" s="92"/>
      <c r="AM1250" s="93"/>
      <c r="AN1250" s="340"/>
      <c r="AO1250" s="341"/>
      <c r="AP1250" s="336"/>
      <c r="AQ1250" s="342"/>
      <c r="AR1250" s="343"/>
      <c r="AS1250" s="342"/>
      <c r="AT1250" s="94"/>
      <c r="AU1250" s="341"/>
      <c r="AV1250" s="136"/>
      <c r="AW1250" s="339"/>
      <c r="AY1250" s="30" t="s">
        <v>3880</v>
      </c>
      <c r="AZ1250" s="31" t="e">
        <f t="shared" si="19"/>
        <v>#VALUE!</v>
      </c>
    </row>
    <row r="1251" spans="1:52" ht="12.75" customHeight="1">
      <c r="A1251">
        <v>1248</v>
      </c>
      <c r="B1251" s="29" t="s">
        <v>2</v>
      </c>
      <c r="C1251" s="134" t="s">
        <v>5448</v>
      </c>
      <c r="D1251" s="29" t="s">
        <v>3880</v>
      </c>
      <c r="E1251" s="29" t="s">
        <v>3880</v>
      </c>
      <c r="F1251" s="335"/>
      <c r="G1251" s="335"/>
      <c r="H1251" s="335"/>
      <c r="I1251" s="335"/>
      <c r="J1251" s="335"/>
      <c r="K1251" s="335"/>
      <c r="L1251" s="335"/>
      <c r="M1251" s="82" t="s">
        <v>3880</v>
      </c>
      <c r="N1251" s="57" t="s">
        <v>3880</v>
      </c>
      <c r="O1251" s="30" t="s">
        <v>3880</v>
      </c>
      <c r="P1251" s="29" t="s">
        <v>3880</v>
      </c>
      <c r="Q1251" s="29"/>
      <c r="R1251" s="134" t="s">
        <v>5448</v>
      </c>
      <c r="S1251" s="103" t="s">
        <v>3</v>
      </c>
      <c r="T1251" s="403">
        <v>9443.7199999999993</v>
      </c>
      <c r="U1251" s="403">
        <v>-5200.6499999999996</v>
      </c>
      <c r="V1251" s="123" t="s">
        <v>2</v>
      </c>
      <c r="W1251" s="336"/>
      <c r="X1251" s="123"/>
      <c r="Y1251" s="337"/>
      <c r="Z1251" s="87"/>
      <c r="AA1251" s="88" t="s">
        <v>3880</v>
      </c>
      <c r="AB1251" s="88"/>
      <c r="AC1251" s="88"/>
      <c r="AD1251" s="90"/>
      <c r="AE1251" s="90"/>
      <c r="AF1251" s="136"/>
      <c r="AG1251" s="338"/>
      <c r="AH1251" s="338"/>
      <c r="AI1251" s="339"/>
      <c r="AJ1251" s="339"/>
      <c r="AK1251" s="91"/>
      <c r="AL1251" s="92"/>
      <c r="AM1251" s="93"/>
      <c r="AN1251" s="340"/>
      <c r="AO1251" s="341"/>
      <c r="AP1251" s="336"/>
      <c r="AQ1251" s="342"/>
      <c r="AR1251" s="343"/>
      <c r="AS1251" s="342"/>
      <c r="AT1251" s="94"/>
      <c r="AU1251" s="341"/>
      <c r="AV1251" s="136"/>
      <c r="AW1251" s="339"/>
      <c r="AY1251" s="30" t="s">
        <v>3880</v>
      </c>
      <c r="AZ1251" s="31" t="e">
        <f t="shared" si="19"/>
        <v>#VALUE!</v>
      </c>
    </row>
    <row r="1252" spans="1:52" ht="12.75" customHeight="1">
      <c r="A1252">
        <v>1249</v>
      </c>
      <c r="B1252" s="29" t="s">
        <v>2</v>
      </c>
      <c r="C1252" s="134" t="s">
        <v>3516</v>
      </c>
      <c r="D1252" s="29" t="s">
        <v>3880</v>
      </c>
      <c r="E1252" s="29" t="s">
        <v>3880</v>
      </c>
      <c r="F1252" s="335"/>
      <c r="G1252" s="335"/>
      <c r="H1252" s="335"/>
      <c r="I1252" s="335"/>
      <c r="J1252" s="335"/>
      <c r="K1252" s="335"/>
      <c r="L1252" s="335"/>
      <c r="M1252" s="82" t="s">
        <v>3880</v>
      </c>
      <c r="N1252" s="57" t="s">
        <v>3880</v>
      </c>
      <c r="O1252" s="30" t="s">
        <v>3880</v>
      </c>
      <c r="P1252" s="29" t="s">
        <v>3880</v>
      </c>
      <c r="Q1252" s="29"/>
      <c r="R1252" s="134" t="s">
        <v>3516</v>
      </c>
      <c r="S1252" s="103" t="s">
        <v>3</v>
      </c>
      <c r="T1252" s="403">
        <v>7726.68</v>
      </c>
      <c r="U1252" s="403">
        <v>-5200.6499999999996</v>
      </c>
      <c r="V1252" s="123" t="s">
        <v>2</v>
      </c>
      <c r="W1252" s="336"/>
      <c r="X1252" s="123"/>
      <c r="Y1252" s="337"/>
      <c r="Z1252" s="87"/>
      <c r="AA1252" s="88" t="s">
        <v>3880</v>
      </c>
      <c r="AB1252" s="88"/>
      <c r="AC1252" s="88"/>
      <c r="AD1252" s="90"/>
      <c r="AE1252" s="90"/>
      <c r="AF1252" s="136"/>
      <c r="AG1252" s="338"/>
      <c r="AH1252" s="338"/>
      <c r="AI1252" s="339"/>
      <c r="AJ1252" s="339"/>
      <c r="AK1252" s="91"/>
      <c r="AL1252" s="92"/>
      <c r="AM1252" s="93"/>
      <c r="AN1252" s="340"/>
      <c r="AO1252" s="341"/>
      <c r="AP1252" s="336"/>
      <c r="AQ1252" s="342"/>
      <c r="AR1252" s="343"/>
      <c r="AS1252" s="342"/>
      <c r="AT1252" s="94"/>
      <c r="AU1252" s="341"/>
      <c r="AV1252" s="136"/>
      <c r="AW1252" s="339"/>
      <c r="AY1252" s="30" t="s">
        <v>3880</v>
      </c>
      <c r="AZ1252" s="31" t="e">
        <f t="shared" si="19"/>
        <v>#VALUE!</v>
      </c>
    </row>
    <row r="1253" spans="1:52" ht="12.75" customHeight="1">
      <c r="A1253">
        <v>1250</v>
      </c>
      <c r="B1253" s="29" t="s">
        <v>2</v>
      </c>
      <c r="C1253" s="134" t="s">
        <v>3696</v>
      </c>
      <c r="D1253" s="29" t="s">
        <v>3880</v>
      </c>
      <c r="E1253" s="29" t="s">
        <v>3880</v>
      </c>
      <c r="F1253" s="335"/>
      <c r="G1253" s="335"/>
      <c r="H1253" s="335"/>
      <c r="I1253" s="335"/>
      <c r="J1253" s="335"/>
      <c r="K1253" s="335"/>
      <c r="L1253" s="335"/>
      <c r="M1253" s="82" t="s">
        <v>3880</v>
      </c>
      <c r="N1253" s="57" t="s">
        <v>3880</v>
      </c>
      <c r="O1253" s="30" t="s">
        <v>3880</v>
      </c>
      <c r="P1253" s="29" t="s">
        <v>3880</v>
      </c>
      <c r="Q1253" s="29"/>
      <c r="R1253" s="134" t="s">
        <v>3696</v>
      </c>
      <c r="S1253" s="103" t="s">
        <v>3</v>
      </c>
      <c r="T1253" s="403">
        <v>6009.64</v>
      </c>
      <c r="U1253" s="403">
        <v>-5200.6499999999996</v>
      </c>
      <c r="V1253" s="123" t="s">
        <v>2</v>
      </c>
      <c r="W1253" s="336"/>
      <c r="X1253" s="123"/>
      <c r="Y1253" s="337"/>
      <c r="Z1253" s="87"/>
      <c r="AA1253" s="88" t="s">
        <v>3880</v>
      </c>
      <c r="AB1253" s="88"/>
      <c r="AC1253" s="88"/>
      <c r="AD1253" s="90"/>
      <c r="AE1253" s="90"/>
      <c r="AF1253" s="136"/>
      <c r="AG1253" s="338"/>
      <c r="AH1253" s="338"/>
      <c r="AI1253" s="339"/>
      <c r="AJ1253" s="339"/>
      <c r="AK1253" s="91"/>
      <c r="AL1253" s="92"/>
      <c r="AM1253" s="93"/>
      <c r="AN1253" s="340"/>
      <c r="AO1253" s="341"/>
      <c r="AP1253" s="336"/>
      <c r="AQ1253" s="342"/>
      <c r="AR1253" s="343"/>
      <c r="AS1253" s="342"/>
      <c r="AT1253" s="94"/>
      <c r="AU1253" s="341"/>
      <c r="AV1253" s="136"/>
      <c r="AW1253" s="339"/>
      <c r="AY1253" s="30" t="s">
        <v>3880</v>
      </c>
      <c r="AZ1253" s="31" t="e">
        <f t="shared" si="19"/>
        <v>#VALUE!</v>
      </c>
    </row>
    <row r="1254" spans="1:52" ht="12.75" customHeight="1">
      <c r="A1254">
        <v>1251</v>
      </c>
      <c r="B1254" s="29" t="s">
        <v>2</v>
      </c>
      <c r="C1254" s="134" t="s">
        <v>3697</v>
      </c>
      <c r="D1254" s="29" t="s">
        <v>3880</v>
      </c>
      <c r="E1254" s="29" t="s">
        <v>3880</v>
      </c>
      <c r="F1254" s="335"/>
      <c r="G1254" s="335"/>
      <c r="H1254" s="335"/>
      <c r="I1254" s="335"/>
      <c r="J1254" s="335"/>
      <c r="K1254" s="335"/>
      <c r="L1254" s="335"/>
      <c r="M1254" s="82" t="s">
        <v>3880</v>
      </c>
      <c r="N1254" s="57" t="s">
        <v>3880</v>
      </c>
      <c r="O1254" s="30" t="s">
        <v>3880</v>
      </c>
      <c r="P1254" s="29" t="s">
        <v>3880</v>
      </c>
      <c r="Q1254" s="29"/>
      <c r="R1254" s="134" t="s">
        <v>3697</v>
      </c>
      <c r="S1254" s="103" t="s">
        <v>3</v>
      </c>
      <c r="T1254" s="403">
        <v>-9443.7199999999993</v>
      </c>
      <c r="U1254" s="403">
        <v>-5200.6499999999996</v>
      </c>
      <c r="V1254" s="123" t="s">
        <v>2</v>
      </c>
      <c r="W1254" s="336"/>
      <c r="X1254" s="123"/>
      <c r="Y1254" s="337"/>
      <c r="Z1254" s="87"/>
      <c r="AA1254" s="88" t="s">
        <v>3880</v>
      </c>
      <c r="AB1254" s="88"/>
      <c r="AC1254" s="88"/>
      <c r="AD1254" s="90"/>
      <c r="AE1254" s="90"/>
      <c r="AF1254" s="136"/>
      <c r="AG1254" s="338"/>
      <c r="AH1254" s="338"/>
      <c r="AI1254" s="339"/>
      <c r="AJ1254" s="339"/>
      <c r="AK1254" s="91"/>
      <c r="AL1254" s="92"/>
      <c r="AM1254" s="93"/>
      <c r="AN1254" s="340"/>
      <c r="AO1254" s="341"/>
      <c r="AP1254" s="336"/>
      <c r="AQ1254" s="342"/>
      <c r="AR1254" s="343"/>
      <c r="AS1254" s="342"/>
      <c r="AT1254" s="94"/>
      <c r="AU1254" s="341"/>
      <c r="AV1254" s="136"/>
      <c r="AW1254" s="339"/>
      <c r="AY1254" s="30" t="s">
        <v>3880</v>
      </c>
      <c r="AZ1254" s="31" t="e">
        <f t="shared" si="19"/>
        <v>#VALUE!</v>
      </c>
    </row>
    <row r="1255" spans="1:52" ht="12.75" customHeight="1">
      <c r="A1255">
        <v>1252</v>
      </c>
      <c r="B1255" s="29" t="s">
        <v>2</v>
      </c>
      <c r="C1255" s="134" t="s">
        <v>5449</v>
      </c>
      <c r="D1255" s="29" t="s">
        <v>3880</v>
      </c>
      <c r="E1255" s="29" t="s">
        <v>3880</v>
      </c>
      <c r="F1255" s="335"/>
      <c r="G1255" s="335"/>
      <c r="H1255" s="335"/>
      <c r="I1255" s="335"/>
      <c r="J1255" s="335"/>
      <c r="K1255" s="335"/>
      <c r="L1255" s="335"/>
      <c r="M1255" s="82" t="s">
        <v>3880</v>
      </c>
      <c r="N1255" s="57" t="s">
        <v>3880</v>
      </c>
      <c r="O1255" s="30" t="s">
        <v>3880</v>
      </c>
      <c r="P1255" s="29" t="s">
        <v>3880</v>
      </c>
      <c r="Q1255" s="29"/>
      <c r="R1255" s="134" t="s">
        <v>5449</v>
      </c>
      <c r="S1255" s="103" t="s">
        <v>3</v>
      </c>
      <c r="T1255" s="403">
        <v>-11160.76</v>
      </c>
      <c r="U1255" s="403">
        <v>-5200.6499999999996</v>
      </c>
      <c r="V1255" s="123" t="s">
        <v>2</v>
      </c>
      <c r="W1255" s="336"/>
      <c r="X1255" s="123"/>
      <c r="Y1255" s="337"/>
      <c r="Z1255" s="87"/>
      <c r="AA1255" s="88" t="s">
        <v>3880</v>
      </c>
      <c r="AB1255" s="88"/>
      <c r="AC1255" s="88"/>
      <c r="AD1255" s="90"/>
      <c r="AE1255" s="90"/>
      <c r="AF1255" s="136"/>
      <c r="AG1255" s="338"/>
      <c r="AH1255" s="338"/>
      <c r="AI1255" s="339"/>
      <c r="AJ1255" s="339"/>
      <c r="AK1255" s="91"/>
      <c r="AL1255" s="92"/>
      <c r="AM1255" s="93"/>
      <c r="AN1255" s="340"/>
      <c r="AO1255" s="341"/>
      <c r="AP1255" s="336"/>
      <c r="AQ1255" s="342"/>
      <c r="AR1255" s="343"/>
      <c r="AS1255" s="342"/>
      <c r="AT1255" s="94"/>
      <c r="AU1255" s="341"/>
      <c r="AV1255" s="136"/>
      <c r="AW1255" s="339"/>
      <c r="AY1255" s="30" t="s">
        <v>3880</v>
      </c>
      <c r="AZ1255" s="31" t="e">
        <f t="shared" si="19"/>
        <v>#VALUE!</v>
      </c>
    </row>
    <row r="1256" spans="1:52" ht="12.75" customHeight="1">
      <c r="A1256">
        <v>1253</v>
      </c>
      <c r="B1256" s="29" t="s">
        <v>2</v>
      </c>
      <c r="C1256" s="134" t="s">
        <v>5450</v>
      </c>
      <c r="D1256" s="29" t="s">
        <v>3880</v>
      </c>
      <c r="E1256" s="29" t="s">
        <v>3880</v>
      </c>
      <c r="F1256" s="335"/>
      <c r="G1256" s="335"/>
      <c r="H1256" s="335"/>
      <c r="I1256" s="335"/>
      <c r="J1256" s="335"/>
      <c r="K1256" s="335"/>
      <c r="L1256" s="335"/>
      <c r="M1256" s="82" t="s">
        <v>3880</v>
      </c>
      <c r="N1256" s="57" t="s">
        <v>3880</v>
      </c>
      <c r="O1256" s="30" t="s">
        <v>3880</v>
      </c>
      <c r="P1256" s="29" t="s">
        <v>3880</v>
      </c>
      <c r="Q1256" s="29"/>
      <c r="R1256" s="134" t="s">
        <v>5450</v>
      </c>
      <c r="S1256" s="103" t="s">
        <v>3</v>
      </c>
      <c r="T1256" s="403">
        <v>12877.8</v>
      </c>
      <c r="U1256" s="403">
        <v>-5200.6499999999996</v>
      </c>
      <c r="V1256" s="123" t="s">
        <v>2</v>
      </c>
      <c r="W1256" s="336"/>
      <c r="X1256" s="123"/>
      <c r="Y1256" s="337"/>
      <c r="Z1256" s="87"/>
      <c r="AA1256" s="88" t="s">
        <v>3880</v>
      </c>
      <c r="AB1256" s="88"/>
      <c r="AC1256" s="88"/>
      <c r="AD1256" s="90"/>
      <c r="AE1256" s="90"/>
      <c r="AF1256" s="136"/>
      <c r="AG1256" s="338"/>
      <c r="AH1256" s="338"/>
      <c r="AI1256" s="339"/>
      <c r="AJ1256" s="339"/>
      <c r="AK1256" s="91"/>
      <c r="AL1256" s="92"/>
      <c r="AM1256" s="93"/>
      <c r="AN1256" s="340"/>
      <c r="AO1256" s="341"/>
      <c r="AP1256" s="336"/>
      <c r="AQ1256" s="342"/>
      <c r="AR1256" s="343"/>
      <c r="AS1256" s="342"/>
      <c r="AT1256" s="94"/>
      <c r="AU1256" s="341"/>
      <c r="AV1256" s="136"/>
      <c r="AW1256" s="339"/>
      <c r="AY1256" s="30" t="s">
        <v>3880</v>
      </c>
      <c r="AZ1256" s="31" t="e">
        <f t="shared" si="19"/>
        <v>#VALUE!</v>
      </c>
    </row>
    <row r="1257" spans="1:52" ht="12.75" customHeight="1">
      <c r="A1257">
        <v>1254</v>
      </c>
      <c r="B1257" s="29" t="s">
        <v>2</v>
      </c>
      <c r="C1257" s="134" t="s">
        <v>5451</v>
      </c>
      <c r="D1257" s="29" t="s">
        <v>3880</v>
      </c>
      <c r="E1257" s="29" t="s">
        <v>3880</v>
      </c>
      <c r="F1257" s="335"/>
      <c r="G1257" s="335"/>
      <c r="H1257" s="335"/>
      <c r="I1257" s="335"/>
      <c r="J1257" s="335"/>
      <c r="K1257" s="335"/>
      <c r="L1257" s="335"/>
      <c r="M1257" s="82" t="s">
        <v>3880</v>
      </c>
      <c r="N1257" s="57" t="s">
        <v>3880</v>
      </c>
      <c r="O1257" s="30" t="s">
        <v>3880</v>
      </c>
      <c r="P1257" s="29" t="s">
        <v>3880</v>
      </c>
      <c r="Q1257" s="29"/>
      <c r="R1257" s="134" t="s">
        <v>5451</v>
      </c>
      <c r="S1257" s="103" t="s">
        <v>3</v>
      </c>
      <c r="T1257" s="403">
        <v>6868.16</v>
      </c>
      <c r="U1257" s="403">
        <v>-4705.3500000000004</v>
      </c>
      <c r="V1257" s="123" t="s">
        <v>2</v>
      </c>
      <c r="W1257" s="336"/>
      <c r="X1257" s="123"/>
      <c r="Y1257" s="337"/>
      <c r="Z1257" s="87"/>
      <c r="AA1257" s="88" t="s">
        <v>3880</v>
      </c>
      <c r="AB1257" s="88"/>
      <c r="AC1257" s="88"/>
      <c r="AD1257" s="90"/>
      <c r="AE1257" s="90"/>
      <c r="AF1257" s="136"/>
      <c r="AG1257" s="338"/>
      <c r="AH1257" s="338"/>
      <c r="AI1257" s="339"/>
      <c r="AJ1257" s="339"/>
      <c r="AK1257" s="91"/>
      <c r="AL1257" s="92"/>
      <c r="AM1257" s="93"/>
      <c r="AN1257" s="340"/>
      <c r="AO1257" s="341"/>
      <c r="AP1257" s="336"/>
      <c r="AQ1257" s="342"/>
      <c r="AR1257" s="343"/>
      <c r="AS1257" s="342"/>
      <c r="AT1257" s="94"/>
      <c r="AU1257" s="341"/>
      <c r="AV1257" s="136"/>
      <c r="AW1257" s="339"/>
      <c r="AY1257" s="30" t="s">
        <v>3880</v>
      </c>
      <c r="AZ1257" s="31" t="e">
        <f t="shared" si="19"/>
        <v>#VALUE!</v>
      </c>
    </row>
    <row r="1258" spans="1:52" ht="12.75" customHeight="1">
      <c r="A1258">
        <v>1255</v>
      </c>
      <c r="B1258" s="29" t="s">
        <v>2</v>
      </c>
      <c r="C1258" s="134" t="s">
        <v>3698</v>
      </c>
      <c r="D1258" s="29" t="s">
        <v>3880</v>
      </c>
      <c r="E1258" s="29" t="s">
        <v>3880</v>
      </c>
      <c r="F1258" s="335"/>
      <c r="G1258" s="335"/>
      <c r="H1258" s="335"/>
      <c r="I1258" s="335"/>
      <c r="J1258" s="335"/>
      <c r="K1258" s="335"/>
      <c r="L1258" s="335"/>
      <c r="M1258" s="82" t="s">
        <v>3880</v>
      </c>
      <c r="N1258" s="57" t="s">
        <v>3880</v>
      </c>
      <c r="O1258" s="30" t="s">
        <v>3880</v>
      </c>
      <c r="P1258" s="29" t="s">
        <v>3880</v>
      </c>
      <c r="Q1258" s="29"/>
      <c r="R1258" s="134" t="s">
        <v>3698</v>
      </c>
      <c r="S1258" s="103" t="s">
        <v>3</v>
      </c>
      <c r="T1258" s="403">
        <v>4400.55</v>
      </c>
      <c r="U1258" s="403">
        <v>-5048.25</v>
      </c>
      <c r="V1258" s="123" t="s">
        <v>2</v>
      </c>
      <c r="W1258" s="336"/>
      <c r="X1258" s="123"/>
      <c r="Y1258" s="337"/>
      <c r="Z1258" s="87"/>
      <c r="AA1258" s="88" t="s">
        <v>3880</v>
      </c>
      <c r="AB1258" s="88"/>
      <c r="AC1258" s="88"/>
      <c r="AD1258" s="90"/>
      <c r="AE1258" s="90"/>
      <c r="AF1258" s="136"/>
      <c r="AG1258" s="338"/>
      <c r="AH1258" s="338"/>
      <c r="AI1258" s="339"/>
      <c r="AJ1258" s="339"/>
      <c r="AK1258" s="91"/>
      <c r="AL1258" s="92"/>
      <c r="AM1258" s="93"/>
      <c r="AN1258" s="340"/>
      <c r="AO1258" s="341"/>
      <c r="AP1258" s="336"/>
      <c r="AQ1258" s="342"/>
      <c r="AR1258" s="343"/>
      <c r="AS1258" s="342"/>
      <c r="AT1258" s="94"/>
      <c r="AU1258" s="341"/>
      <c r="AV1258" s="136"/>
      <c r="AW1258" s="339"/>
      <c r="AY1258" s="30" t="s">
        <v>3880</v>
      </c>
      <c r="AZ1258" s="31" t="e">
        <f t="shared" si="19"/>
        <v>#VALUE!</v>
      </c>
    </row>
    <row r="1259" spans="1:52" ht="12.75" customHeight="1">
      <c r="A1259">
        <v>1256</v>
      </c>
      <c r="B1259" s="29" t="s">
        <v>2</v>
      </c>
      <c r="C1259" s="134" t="s">
        <v>228</v>
      </c>
      <c r="D1259" s="29" t="s">
        <v>3880</v>
      </c>
      <c r="E1259" s="29" t="s">
        <v>3880</v>
      </c>
      <c r="F1259" s="335"/>
      <c r="G1259" s="335"/>
      <c r="H1259" s="335"/>
      <c r="I1259" s="335"/>
      <c r="J1259" s="335"/>
      <c r="K1259" s="335"/>
      <c r="L1259" s="335"/>
      <c r="M1259" s="82" t="s">
        <v>3880</v>
      </c>
      <c r="N1259" s="57" t="s">
        <v>3880</v>
      </c>
      <c r="O1259" s="30" t="s">
        <v>3880</v>
      </c>
      <c r="P1259" s="29" t="s">
        <v>3880</v>
      </c>
      <c r="Q1259" s="29"/>
      <c r="R1259" s="134" t="s">
        <v>228</v>
      </c>
      <c r="S1259" s="103" t="s">
        <v>3</v>
      </c>
      <c r="T1259" s="403">
        <v>-2800.35</v>
      </c>
      <c r="U1259" s="403">
        <v>-5048.25</v>
      </c>
      <c r="V1259" s="123" t="s">
        <v>2</v>
      </c>
      <c r="W1259" s="336"/>
      <c r="X1259" s="123"/>
      <c r="Y1259" s="337"/>
      <c r="Z1259" s="87"/>
      <c r="AA1259" s="88" t="s">
        <v>3880</v>
      </c>
      <c r="AB1259" s="88"/>
      <c r="AC1259" s="88"/>
      <c r="AD1259" s="90"/>
      <c r="AE1259" s="90"/>
      <c r="AF1259" s="136"/>
      <c r="AG1259" s="338"/>
      <c r="AH1259" s="338"/>
      <c r="AI1259" s="339"/>
      <c r="AJ1259" s="339"/>
      <c r="AK1259" s="91"/>
      <c r="AL1259" s="92"/>
      <c r="AM1259" s="93"/>
      <c r="AN1259" s="340"/>
      <c r="AO1259" s="341"/>
      <c r="AP1259" s="336"/>
      <c r="AQ1259" s="342"/>
      <c r="AR1259" s="343"/>
      <c r="AS1259" s="342"/>
      <c r="AT1259" s="94"/>
      <c r="AU1259" s="341"/>
      <c r="AV1259" s="136"/>
      <c r="AW1259" s="339"/>
      <c r="AY1259" s="30" t="s">
        <v>3880</v>
      </c>
      <c r="AZ1259" s="31" t="e">
        <f t="shared" si="19"/>
        <v>#VALUE!</v>
      </c>
    </row>
    <row r="1260" spans="1:52" ht="12.75" customHeight="1">
      <c r="A1260">
        <v>1257</v>
      </c>
      <c r="B1260" s="29" t="s">
        <v>2</v>
      </c>
      <c r="C1260" s="134" t="s">
        <v>5452</v>
      </c>
      <c r="D1260" s="29" t="s">
        <v>3880</v>
      </c>
      <c r="E1260" s="29" t="s">
        <v>3880</v>
      </c>
      <c r="F1260" s="335"/>
      <c r="G1260" s="335"/>
      <c r="H1260" s="335"/>
      <c r="I1260" s="335"/>
      <c r="J1260" s="335"/>
      <c r="K1260" s="335"/>
      <c r="L1260" s="335"/>
      <c r="M1260" s="82" t="s">
        <v>3880</v>
      </c>
      <c r="N1260" s="57" t="s">
        <v>3880</v>
      </c>
      <c r="O1260" s="30" t="s">
        <v>3880</v>
      </c>
      <c r="P1260" s="29" t="s">
        <v>3880</v>
      </c>
      <c r="Q1260" s="29"/>
      <c r="R1260" s="134" t="s">
        <v>5452</v>
      </c>
      <c r="S1260" s="103" t="s">
        <v>3</v>
      </c>
      <c r="T1260" s="403">
        <v>-5200.6499999999996</v>
      </c>
      <c r="U1260" s="403">
        <v>-5048.25</v>
      </c>
      <c r="V1260" s="123" t="s">
        <v>2</v>
      </c>
      <c r="W1260" s="336"/>
      <c r="X1260" s="123"/>
      <c r="Y1260" s="337"/>
      <c r="Z1260" s="87"/>
      <c r="AA1260" s="88" t="s">
        <v>3880</v>
      </c>
      <c r="AB1260" s="88"/>
      <c r="AC1260" s="88"/>
      <c r="AD1260" s="90"/>
      <c r="AE1260" s="90"/>
      <c r="AF1260" s="136"/>
      <c r="AG1260" s="338"/>
      <c r="AH1260" s="338"/>
      <c r="AI1260" s="339"/>
      <c r="AJ1260" s="339"/>
      <c r="AK1260" s="91"/>
      <c r="AL1260" s="92"/>
      <c r="AM1260" s="93"/>
      <c r="AN1260" s="340"/>
      <c r="AO1260" s="341"/>
      <c r="AP1260" s="336"/>
      <c r="AQ1260" s="342"/>
      <c r="AR1260" s="343"/>
      <c r="AS1260" s="342"/>
      <c r="AT1260" s="94"/>
      <c r="AU1260" s="341"/>
      <c r="AV1260" s="136"/>
      <c r="AW1260" s="339"/>
      <c r="AY1260" s="30" t="s">
        <v>3880</v>
      </c>
      <c r="AZ1260" s="31" t="e">
        <f t="shared" si="19"/>
        <v>#VALUE!</v>
      </c>
    </row>
    <row r="1261" spans="1:52" ht="12.75" customHeight="1">
      <c r="A1261">
        <v>1258</v>
      </c>
      <c r="B1261" s="29" t="s">
        <v>2</v>
      </c>
      <c r="C1261" s="134" t="s">
        <v>290</v>
      </c>
      <c r="D1261" s="29" t="s">
        <v>3880</v>
      </c>
      <c r="E1261" s="29" t="s">
        <v>3880</v>
      </c>
      <c r="F1261" s="335"/>
      <c r="G1261" s="335"/>
      <c r="H1261" s="335"/>
      <c r="I1261" s="335"/>
      <c r="J1261" s="335"/>
      <c r="K1261" s="335"/>
      <c r="L1261" s="335"/>
      <c r="M1261" s="82" t="s">
        <v>3880</v>
      </c>
      <c r="N1261" s="57" t="s">
        <v>3880</v>
      </c>
      <c r="O1261" s="30" t="s">
        <v>3880</v>
      </c>
      <c r="P1261" s="29" t="s">
        <v>3880</v>
      </c>
      <c r="Q1261" s="29"/>
      <c r="R1261" s="134" t="s">
        <v>290</v>
      </c>
      <c r="S1261" s="103" t="s">
        <v>3</v>
      </c>
      <c r="T1261" s="403">
        <v>14650</v>
      </c>
      <c r="U1261" s="403">
        <v>-5000</v>
      </c>
      <c r="V1261" s="123" t="s">
        <v>2</v>
      </c>
      <c r="W1261" s="336"/>
      <c r="X1261" s="123"/>
      <c r="Y1261" s="337"/>
      <c r="Z1261" s="87"/>
      <c r="AA1261" s="88" t="s">
        <v>3880</v>
      </c>
      <c r="AB1261" s="88"/>
      <c r="AC1261" s="88"/>
      <c r="AD1261" s="90"/>
      <c r="AE1261" s="90"/>
      <c r="AF1261" s="136"/>
      <c r="AG1261" s="338"/>
      <c r="AH1261" s="338"/>
      <c r="AI1261" s="339"/>
      <c r="AJ1261" s="339"/>
      <c r="AK1261" s="91"/>
      <c r="AL1261" s="92"/>
      <c r="AM1261" s="93"/>
      <c r="AN1261" s="340"/>
      <c r="AO1261" s="341"/>
      <c r="AP1261" s="336"/>
      <c r="AQ1261" s="342"/>
      <c r="AR1261" s="343"/>
      <c r="AS1261" s="342"/>
      <c r="AT1261" s="94"/>
      <c r="AU1261" s="341"/>
      <c r="AV1261" s="136"/>
      <c r="AW1261" s="339"/>
      <c r="AY1261" s="30" t="s">
        <v>3880</v>
      </c>
      <c r="AZ1261" s="31" t="e">
        <f t="shared" si="19"/>
        <v>#VALUE!</v>
      </c>
    </row>
    <row r="1262" spans="1:52" ht="12.75" customHeight="1">
      <c r="A1262">
        <v>1259</v>
      </c>
      <c r="B1262" s="29" t="s">
        <v>2</v>
      </c>
      <c r="C1262" s="134" t="s">
        <v>5453</v>
      </c>
      <c r="D1262" s="29" t="s">
        <v>3880</v>
      </c>
      <c r="E1262" s="29" t="s">
        <v>3880</v>
      </c>
      <c r="F1262" s="335"/>
      <c r="G1262" s="335"/>
      <c r="H1262" s="335"/>
      <c r="I1262" s="335"/>
      <c r="J1262" s="335"/>
      <c r="K1262" s="335"/>
      <c r="L1262" s="335"/>
      <c r="M1262" s="82" t="s">
        <v>3880</v>
      </c>
      <c r="N1262" s="57" t="s">
        <v>3880</v>
      </c>
      <c r="O1262" s="30" t="s">
        <v>3880</v>
      </c>
      <c r="P1262" s="29" t="s">
        <v>3880</v>
      </c>
      <c r="Q1262" s="29"/>
      <c r="R1262" s="134" t="s">
        <v>5453</v>
      </c>
      <c r="S1262" s="103" t="s">
        <v>3</v>
      </c>
      <c r="T1262" s="403">
        <v>-6868.16</v>
      </c>
      <c r="U1262" s="403">
        <v>-4705.3500000000004</v>
      </c>
      <c r="V1262" s="123" t="s">
        <v>2</v>
      </c>
      <c r="W1262" s="336"/>
      <c r="X1262" s="123"/>
      <c r="Y1262" s="337"/>
      <c r="Z1262" s="87"/>
      <c r="AA1262" s="88" t="s">
        <v>3880</v>
      </c>
      <c r="AB1262" s="88"/>
      <c r="AC1262" s="88"/>
      <c r="AD1262" s="90"/>
      <c r="AE1262" s="90"/>
      <c r="AF1262" s="136"/>
      <c r="AG1262" s="338"/>
      <c r="AH1262" s="338"/>
      <c r="AI1262" s="339"/>
      <c r="AJ1262" s="339"/>
      <c r="AK1262" s="91"/>
      <c r="AL1262" s="92"/>
      <c r="AM1262" s="93"/>
      <c r="AN1262" s="340"/>
      <c r="AO1262" s="341"/>
      <c r="AP1262" s="336"/>
      <c r="AQ1262" s="342"/>
      <c r="AR1262" s="343"/>
      <c r="AS1262" s="342"/>
      <c r="AT1262" s="94"/>
      <c r="AU1262" s="341"/>
      <c r="AV1262" s="136"/>
      <c r="AW1262" s="339"/>
      <c r="AY1262" s="30" t="s">
        <v>3880</v>
      </c>
      <c r="AZ1262" s="31" t="e">
        <f t="shared" si="19"/>
        <v>#VALUE!</v>
      </c>
    </row>
    <row r="1263" spans="1:52" ht="12.75" customHeight="1">
      <c r="A1263">
        <v>1260</v>
      </c>
      <c r="B1263" s="29" t="s">
        <v>2</v>
      </c>
      <c r="C1263" s="134" t="s">
        <v>3523</v>
      </c>
      <c r="D1263" s="29" t="s">
        <v>3880</v>
      </c>
      <c r="E1263" s="29" t="s">
        <v>3880</v>
      </c>
      <c r="F1263" s="335"/>
      <c r="G1263" s="335"/>
      <c r="H1263" s="335"/>
      <c r="I1263" s="335"/>
      <c r="J1263" s="335"/>
      <c r="K1263" s="335"/>
      <c r="L1263" s="335"/>
      <c r="M1263" s="82" t="s">
        <v>3880</v>
      </c>
      <c r="N1263" s="57" t="s">
        <v>3880</v>
      </c>
      <c r="O1263" s="30" t="s">
        <v>3880</v>
      </c>
      <c r="P1263" s="29" t="s">
        <v>3880</v>
      </c>
      <c r="Q1263" s="29"/>
      <c r="R1263" s="134" t="s">
        <v>3523</v>
      </c>
      <c r="S1263" s="103" t="s">
        <v>3</v>
      </c>
      <c r="T1263" s="403">
        <v>-10302.24</v>
      </c>
      <c r="U1263" s="403">
        <v>-4705.3500000000004</v>
      </c>
      <c r="V1263" s="123" t="s">
        <v>2</v>
      </c>
      <c r="W1263" s="336"/>
      <c r="X1263" s="123"/>
      <c r="Y1263" s="337"/>
      <c r="Z1263" s="87"/>
      <c r="AA1263" s="88" t="s">
        <v>3880</v>
      </c>
      <c r="AB1263" s="88"/>
      <c r="AC1263" s="88"/>
      <c r="AD1263" s="90"/>
      <c r="AE1263" s="90"/>
      <c r="AF1263" s="136"/>
      <c r="AG1263" s="338"/>
      <c r="AH1263" s="338"/>
      <c r="AI1263" s="339"/>
      <c r="AJ1263" s="339"/>
      <c r="AK1263" s="91"/>
      <c r="AL1263" s="92"/>
      <c r="AM1263" s="93"/>
      <c r="AN1263" s="340"/>
      <c r="AO1263" s="341"/>
      <c r="AP1263" s="336"/>
      <c r="AQ1263" s="342"/>
      <c r="AR1263" s="343"/>
      <c r="AS1263" s="342"/>
      <c r="AT1263" s="94"/>
      <c r="AU1263" s="341"/>
      <c r="AV1263" s="136"/>
      <c r="AW1263" s="339"/>
      <c r="AY1263" s="30" t="s">
        <v>3880</v>
      </c>
      <c r="AZ1263" s="31" t="e">
        <f t="shared" si="19"/>
        <v>#VALUE!</v>
      </c>
    </row>
    <row r="1264" spans="1:52" ht="12.75" customHeight="1">
      <c r="A1264">
        <v>1261</v>
      </c>
      <c r="B1264" s="29" t="s">
        <v>2</v>
      </c>
      <c r="C1264" s="134" t="s">
        <v>3514</v>
      </c>
      <c r="D1264" s="29" t="s">
        <v>3880</v>
      </c>
      <c r="E1264" s="29" t="s">
        <v>3880</v>
      </c>
      <c r="F1264" s="335"/>
      <c r="G1264" s="335"/>
      <c r="H1264" s="335"/>
      <c r="I1264" s="335"/>
      <c r="J1264" s="335"/>
      <c r="K1264" s="335"/>
      <c r="L1264" s="335"/>
      <c r="M1264" s="82" t="s">
        <v>3880</v>
      </c>
      <c r="N1264" s="57" t="s">
        <v>3880</v>
      </c>
      <c r="O1264" s="30" t="s">
        <v>3880</v>
      </c>
      <c r="P1264" s="29" t="s">
        <v>3880</v>
      </c>
      <c r="Q1264" s="29"/>
      <c r="R1264" s="134" t="s">
        <v>3514</v>
      </c>
      <c r="S1264" s="103" t="s">
        <v>3</v>
      </c>
      <c r="T1264" s="403">
        <v>-12019.28</v>
      </c>
      <c r="U1264" s="403">
        <v>-4705.3500000000004</v>
      </c>
      <c r="V1264" s="123" t="s">
        <v>2</v>
      </c>
      <c r="W1264" s="336"/>
      <c r="X1264" s="123"/>
      <c r="Y1264" s="337"/>
      <c r="Z1264" s="87"/>
      <c r="AA1264" s="88" t="s">
        <v>3880</v>
      </c>
      <c r="AB1264" s="88"/>
      <c r="AC1264" s="88"/>
      <c r="AD1264" s="90"/>
      <c r="AE1264" s="90"/>
      <c r="AF1264" s="136"/>
      <c r="AG1264" s="338"/>
      <c r="AH1264" s="338"/>
      <c r="AI1264" s="339"/>
      <c r="AJ1264" s="339"/>
      <c r="AK1264" s="91"/>
      <c r="AL1264" s="92"/>
      <c r="AM1264" s="93"/>
      <c r="AN1264" s="340"/>
      <c r="AO1264" s="341"/>
      <c r="AP1264" s="336"/>
      <c r="AQ1264" s="342"/>
      <c r="AR1264" s="343"/>
      <c r="AS1264" s="342"/>
      <c r="AT1264" s="94"/>
      <c r="AU1264" s="341"/>
      <c r="AV1264" s="136"/>
      <c r="AW1264" s="339"/>
      <c r="AY1264" s="30" t="s">
        <v>3880</v>
      </c>
      <c r="AZ1264" s="31" t="e">
        <f t="shared" si="19"/>
        <v>#VALUE!</v>
      </c>
    </row>
    <row r="1265" spans="1:52" ht="12.75" customHeight="1">
      <c r="A1265">
        <v>1262</v>
      </c>
      <c r="B1265" s="29" t="s">
        <v>2</v>
      </c>
      <c r="C1265" s="134" t="s">
        <v>5454</v>
      </c>
      <c r="D1265" s="29" t="s">
        <v>3880</v>
      </c>
      <c r="E1265" s="29" t="s">
        <v>3880</v>
      </c>
      <c r="F1265" s="335"/>
      <c r="G1265" s="335"/>
      <c r="H1265" s="335"/>
      <c r="I1265" s="335"/>
      <c r="J1265" s="335"/>
      <c r="K1265" s="335"/>
      <c r="L1265" s="335"/>
      <c r="M1265" s="82" t="s">
        <v>3880</v>
      </c>
      <c r="N1265" s="57" t="s">
        <v>3880</v>
      </c>
      <c r="O1265" s="30" t="s">
        <v>3880</v>
      </c>
      <c r="P1265" s="29" t="s">
        <v>3880</v>
      </c>
      <c r="Q1265" s="29"/>
      <c r="R1265" s="134" t="s">
        <v>5454</v>
      </c>
      <c r="S1265" s="103" t="s">
        <v>3</v>
      </c>
      <c r="T1265" s="403">
        <v>-14650</v>
      </c>
      <c r="U1265" s="403">
        <v>-5000</v>
      </c>
      <c r="V1265" s="123" t="s">
        <v>2</v>
      </c>
      <c r="W1265" s="336"/>
      <c r="X1265" s="123"/>
      <c r="Y1265" s="337"/>
      <c r="Z1265" s="87"/>
      <c r="AA1265" s="88" t="s">
        <v>3880</v>
      </c>
      <c r="AB1265" s="88"/>
      <c r="AC1265" s="88"/>
      <c r="AD1265" s="90"/>
      <c r="AE1265" s="90"/>
      <c r="AF1265" s="136"/>
      <c r="AG1265" s="338"/>
      <c r="AH1265" s="338"/>
      <c r="AI1265" s="339"/>
      <c r="AJ1265" s="339"/>
      <c r="AK1265" s="91"/>
      <c r="AL1265" s="92"/>
      <c r="AM1265" s="93"/>
      <c r="AN1265" s="340"/>
      <c r="AO1265" s="341"/>
      <c r="AP1265" s="336"/>
      <c r="AQ1265" s="342"/>
      <c r="AR1265" s="343"/>
      <c r="AS1265" s="342"/>
      <c r="AT1265" s="94"/>
      <c r="AU1265" s="341"/>
      <c r="AV1265" s="136"/>
      <c r="AW1265" s="339"/>
      <c r="AY1265" s="30" t="s">
        <v>3880</v>
      </c>
      <c r="AZ1265" s="31" t="e">
        <f t="shared" si="19"/>
        <v>#VALUE!</v>
      </c>
    </row>
    <row r="1266" spans="1:52" ht="12.75" customHeight="1">
      <c r="A1266">
        <v>1263</v>
      </c>
      <c r="B1266" s="29" t="s">
        <v>2</v>
      </c>
      <c r="C1266" s="134" t="s">
        <v>5455</v>
      </c>
      <c r="D1266" s="29" t="s">
        <v>3880</v>
      </c>
      <c r="E1266" s="29" t="s">
        <v>3880</v>
      </c>
      <c r="F1266" s="335"/>
      <c r="G1266" s="335"/>
      <c r="H1266" s="335"/>
      <c r="I1266" s="335"/>
      <c r="J1266" s="335"/>
      <c r="K1266" s="335"/>
      <c r="L1266" s="335"/>
      <c r="M1266" s="82" t="s">
        <v>3880</v>
      </c>
      <c r="N1266" s="57" t="s">
        <v>3880</v>
      </c>
      <c r="O1266" s="30" t="s">
        <v>3880</v>
      </c>
      <c r="P1266" s="29" t="s">
        <v>3880</v>
      </c>
      <c r="Q1266" s="29"/>
      <c r="R1266" s="134" t="s">
        <v>5455</v>
      </c>
      <c r="S1266" s="103" t="s">
        <v>3</v>
      </c>
      <c r="T1266" s="403">
        <v>-15480</v>
      </c>
      <c r="U1266" s="403">
        <v>-5000</v>
      </c>
      <c r="V1266" s="123" t="s">
        <v>2</v>
      </c>
      <c r="W1266" s="336"/>
      <c r="X1266" s="123"/>
      <c r="Y1266" s="337"/>
      <c r="Z1266" s="87"/>
      <c r="AA1266" s="88" t="s">
        <v>3880</v>
      </c>
      <c r="AB1266" s="88"/>
      <c r="AC1266" s="88"/>
      <c r="AD1266" s="90"/>
      <c r="AE1266" s="90"/>
      <c r="AF1266" s="136"/>
      <c r="AG1266" s="338"/>
      <c r="AH1266" s="338"/>
      <c r="AI1266" s="339"/>
      <c r="AJ1266" s="339"/>
      <c r="AK1266" s="91"/>
      <c r="AL1266" s="92"/>
      <c r="AM1266" s="93"/>
      <c r="AN1266" s="340"/>
      <c r="AO1266" s="341"/>
      <c r="AP1266" s="336"/>
      <c r="AQ1266" s="342"/>
      <c r="AR1266" s="343"/>
      <c r="AS1266" s="342"/>
      <c r="AT1266" s="94"/>
      <c r="AU1266" s="341"/>
      <c r="AV1266" s="136"/>
      <c r="AW1266" s="339"/>
      <c r="AY1266" s="30" t="s">
        <v>3880</v>
      </c>
      <c r="AZ1266" s="31" t="e">
        <f t="shared" si="19"/>
        <v>#VALUE!</v>
      </c>
    </row>
    <row r="1267" spans="1:52" ht="12.75" customHeight="1">
      <c r="A1267">
        <v>1264</v>
      </c>
      <c r="B1267" s="29" t="s">
        <v>2</v>
      </c>
      <c r="C1267" s="134" t="s">
        <v>5456</v>
      </c>
      <c r="D1267" s="29" t="s">
        <v>3880</v>
      </c>
      <c r="E1267" s="29" t="s">
        <v>3880</v>
      </c>
      <c r="F1267" s="335"/>
      <c r="G1267" s="335"/>
      <c r="H1267" s="335"/>
      <c r="I1267" s="335"/>
      <c r="J1267" s="335"/>
      <c r="K1267" s="335"/>
      <c r="L1267" s="335"/>
      <c r="M1267" s="82" t="s">
        <v>3880</v>
      </c>
      <c r="N1267" s="57" t="s">
        <v>3880</v>
      </c>
      <c r="O1267" s="30" t="s">
        <v>3880</v>
      </c>
      <c r="P1267" s="29" t="s">
        <v>3880</v>
      </c>
      <c r="Q1267" s="29"/>
      <c r="R1267" s="134" t="s">
        <v>5456</v>
      </c>
      <c r="S1267" s="103" t="s">
        <v>3</v>
      </c>
      <c r="T1267" s="403">
        <v>-16310</v>
      </c>
      <c r="U1267" s="403">
        <v>-5000</v>
      </c>
      <c r="V1267" s="123" t="s">
        <v>2</v>
      </c>
      <c r="W1267" s="336"/>
      <c r="X1267" s="123"/>
      <c r="Y1267" s="337"/>
      <c r="Z1267" s="87"/>
      <c r="AA1267" s="88" t="s">
        <v>3880</v>
      </c>
      <c r="AB1267" s="88"/>
      <c r="AC1267" s="88"/>
      <c r="AD1267" s="90"/>
      <c r="AE1267" s="90"/>
      <c r="AF1267" s="136"/>
      <c r="AG1267" s="338"/>
      <c r="AH1267" s="338"/>
      <c r="AI1267" s="339"/>
      <c r="AJ1267" s="339"/>
      <c r="AK1267" s="91"/>
      <c r="AL1267" s="92"/>
      <c r="AM1267" s="93"/>
      <c r="AN1267" s="340"/>
      <c r="AO1267" s="341"/>
      <c r="AP1267" s="336"/>
      <c r="AQ1267" s="342"/>
      <c r="AR1267" s="343"/>
      <c r="AS1267" s="342"/>
      <c r="AT1267" s="94"/>
      <c r="AU1267" s="341"/>
      <c r="AV1267" s="136"/>
      <c r="AW1267" s="339"/>
      <c r="AY1267" s="30" t="s">
        <v>3880</v>
      </c>
      <c r="AZ1267" s="31" t="e">
        <f t="shared" si="19"/>
        <v>#VALUE!</v>
      </c>
    </row>
    <row r="1268" spans="1:52" ht="12.75" customHeight="1">
      <c r="A1268">
        <v>1265</v>
      </c>
      <c r="B1268" s="29" t="s">
        <v>9035</v>
      </c>
      <c r="C1268" s="134" t="s">
        <v>5457</v>
      </c>
      <c r="D1268" s="29" t="s">
        <v>3880</v>
      </c>
      <c r="E1268" s="29" t="s">
        <v>3880</v>
      </c>
      <c r="F1268" s="335"/>
      <c r="G1268" s="335"/>
      <c r="H1268" s="335"/>
      <c r="I1268" s="335"/>
      <c r="J1268" s="335"/>
      <c r="K1268" s="335"/>
      <c r="L1268" s="335"/>
      <c r="M1268" s="82" t="s">
        <v>3880</v>
      </c>
      <c r="N1268" s="57" t="s">
        <v>3880</v>
      </c>
      <c r="O1268" s="30" t="s">
        <v>3880</v>
      </c>
      <c r="P1268" s="29" t="s">
        <v>3880</v>
      </c>
      <c r="Q1268" s="29"/>
      <c r="R1268" s="134" t="s">
        <v>5457</v>
      </c>
      <c r="S1268" s="104" t="s">
        <v>5458</v>
      </c>
      <c r="T1268" s="403">
        <v>14689.3</v>
      </c>
      <c r="U1268" s="403">
        <v>-13310</v>
      </c>
      <c r="V1268" s="123" t="s">
        <v>2</v>
      </c>
      <c r="W1268" s="336"/>
      <c r="X1268" s="123"/>
      <c r="Y1268" s="337"/>
      <c r="Z1268" s="87"/>
      <c r="AA1268" s="88" t="s">
        <v>3880</v>
      </c>
      <c r="AB1268" s="88"/>
      <c r="AC1268" s="88"/>
      <c r="AD1268" s="90"/>
      <c r="AE1268" s="90"/>
      <c r="AF1268" s="136"/>
      <c r="AG1268" s="338"/>
      <c r="AH1268" s="338"/>
      <c r="AI1268" s="339"/>
      <c r="AJ1268" s="339"/>
      <c r="AK1268" s="91"/>
      <c r="AL1268" s="92"/>
      <c r="AM1268" s="93"/>
      <c r="AN1268" s="340"/>
      <c r="AO1268" s="341"/>
      <c r="AP1268" s="336"/>
      <c r="AQ1268" s="342"/>
      <c r="AR1268" s="343"/>
      <c r="AS1268" s="342"/>
      <c r="AT1268" s="94"/>
      <c r="AU1268" s="341"/>
      <c r="AV1268" s="136"/>
      <c r="AW1268" s="339"/>
      <c r="AY1268" s="30" t="s">
        <v>3880</v>
      </c>
      <c r="AZ1268" s="31" t="e">
        <f t="shared" si="19"/>
        <v>#VALUE!</v>
      </c>
    </row>
    <row r="1269" spans="1:52" ht="12.75" customHeight="1">
      <c r="A1269">
        <v>1266</v>
      </c>
      <c r="B1269" s="29" t="s">
        <v>9035</v>
      </c>
      <c r="C1269" s="134" t="s">
        <v>5459</v>
      </c>
      <c r="D1269" s="29" t="s">
        <v>3880</v>
      </c>
      <c r="E1269" s="29" t="s">
        <v>3880</v>
      </c>
      <c r="F1269" s="335"/>
      <c r="G1269" s="335"/>
      <c r="H1269" s="335"/>
      <c r="I1269" s="335"/>
      <c r="J1269" s="335"/>
      <c r="K1269" s="335"/>
      <c r="L1269" s="335"/>
      <c r="M1269" s="82" t="s">
        <v>3880</v>
      </c>
      <c r="N1269" s="57" t="s">
        <v>3880</v>
      </c>
      <c r="O1269" s="30" t="s">
        <v>3880</v>
      </c>
      <c r="P1269" s="29" t="s">
        <v>3880</v>
      </c>
      <c r="Q1269" s="29"/>
      <c r="R1269" s="134" t="s">
        <v>5459</v>
      </c>
      <c r="S1269" s="104" t="s">
        <v>5458</v>
      </c>
      <c r="T1269" s="403">
        <v>-13063.7</v>
      </c>
      <c r="U1269" s="403">
        <v>-13310</v>
      </c>
      <c r="V1269" s="123" t="s">
        <v>2</v>
      </c>
      <c r="W1269" s="336"/>
      <c r="X1269" s="123"/>
      <c r="Y1269" s="337"/>
      <c r="Z1269" s="87"/>
      <c r="AA1269" s="88" t="s">
        <v>3880</v>
      </c>
      <c r="AB1269" s="88"/>
      <c r="AC1269" s="88"/>
      <c r="AD1269" s="90"/>
      <c r="AE1269" s="90"/>
      <c r="AF1269" s="136"/>
      <c r="AG1269" s="338"/>
      <c r="AH1269" s="338"/>
      <c r="AI1269" s="339"/>
      <c r="AJ1269" s="339"/>
      <c r="AK1269" s="91"/>
      <c r="AL1269" s="92"/>
      <c r="AM1269" s="93"/>
      <c r="AN1269" s="340"/>
      <c r="AO1269" s="341"/>
      <c r="AP1269" s="336"/>
      <c r="AQ1269" s="342"/>
      <c r="AR1269" s="343"/>
      <c r="AS1269" s="342"/>
      <c r="AT1269" s="94"/>
      <c r="AU1269" s="341"/>
      <c r="AV1269" s="136"/>
      <c r="AW1269" s="339"/>
      <c r="AY1269" s="30" t="s">
        <v>3880</v>
      </c>
      <c r="AZ1269" s="31" t="e">
        <f t="shared" si="19"/>
        <v>#VALUE!</v>
      </c>
    </row>
    <row r="1270" spans="1:52" ht="12.75" customHeight="1">
      <c r="A1270">
        <v>1267</v>
      </c>
      <c r="B1270" s="29" t="s">
        <v>9035</v>
      </c>
      <c r="C1270" s="134" t="s">
        <v>5460</v>
      </c>
      <c r="D1270" s="29" t="s">
        <v>3880</v>
      </c>
      <c r="E1270" s="29" t="s">
        <v>3880</v>
      </c>
      <c r="F1270" s="335"/>
      <c r="G1270" s="335"/>
      <c r="H1270" s="335"/>
      <c r="I1270" s="335"/>
      <c r="J1270" s="335"/>
      <c r="K1270" s="335"/>
      <c r="L1270" s="335"/>
      <c r="M1270" s="82" t="s">
        <v>3880</v>
      </c>
      <c r="N1270" s="57" t="s">
        <v>3880</v>
      </c>
      <c r="O1270" s="30" t="s">
        <v>3880</v>
      </c>
      <c r="P1270" s="29" t="s">
        <v>3880</v>
      </c>
      <c r="Q1270" s="29"/>
      <c r="R1270" s="134" t="s">
        <v>5460</v>
      </c>
      <c r="S1270" s="104" t="s">
        <v>5458</v>
      </c>
      <c r="T1270" s="403">
        <v>-13876.5</v>
      </c>
      <c r="U1270" s="403">
        <v>-13310</v>
      </c>
      <c r="V1270" s="123" t="s">
        <v>2</v>
      </c>
      <c r="W1270" s="336"/>
      <c r="X1270" s="123"/>
      <c r="Y1270" s="337"/>
      <c r="Z1270" s="87"/>
      <c r="AA1270" s="88" t="s">
        <v>3880</v>
      </c>
      <c r="AB1270" s="88"/>
      <c r="AC1270" s="88"/>
      <c r="AD1270" s="90"/>
      <c r="AE1270" s="90"/>
      <c r="AF1270" s="136"/>
      <c r="AG1270" s="338"/>
      <c r="AH1270" s="338"/>
      <c r="AI1270" s="339"/>
      <c r="AJ1270" s="339"/>
      <c r="AK1270" s="91"/>
      <c r="AL1270" s="92"/>
      <c r="AM1270" s="93"/>
      <c r="AN1270" s="340"/>
      <c r="AO1270" s="341"/>
      <c r="AP1270" s="336"/>
      <c r="AQ1270" s="342"/>
      <c r="AR1270" s="343"/>
      <c r="AS1270" s="342"/>
      <c r="AT1270" s="94"/>
      <c r="AU1270" s="341"/>
      <c r="AV1270" s="136"/>
      <c r="AW1270" s="339"/>
      <c r="AY1270" s="30" t="s">
        <v>3880</v>
      </c>
      <c r="AZ1270" s="31" t="e">
        <f t="shared" si="19"/>
        <v>#VALUE!</v>
      </c>
    </row>
    <row r="1271" spans="1:52" ht="12.75" customHeight="1">
      <c r="A1271">
        <v>1268</v>
      </c>
      <c r="B1271" s="29" t="s">
        <v>9035</v>
      </c>
      <c r="C1271" s="134" t="s">
        <v>5461</v>
      </c>
      <c r="D1271" s="29" t="s">
        <v>3880</v>
      </c>
      <c r="E1271" s="29" t="s">
        <v>3880</v>
      </c>
      <c r="F1271" s="335"/>
      <c r="G1271" s="335"/>
      <c r="H1271" s="335"/>
      <c r="I1271" s="335"/>
      <c r="J1271" s="335"/>
      <c r="K1271" s="335"/>
      <c r="L1271" s="335"/>
      <c r="M1271" s="82" t="s">
        <v>3880</v>
      </c>
      <c r="N1271" s="57" t="s">
        <v>3880</v>
      </c>
      <c r="O1271" s="30" t="s">
        <v>3880</v>
      </c>
      <c r="P1271" s="29" t="s">
        <v>3880</v>
      </c>
      <c r="Q1271" s="29"/>
      <c r="R1271" s="134" t="s">
        <v>5461</v>
      </c>
      <c r="S1271" s="104" t="s">
        <v>5458</v>
      </c>
      <c r="T1271" s="403">
        <v>-14689.3</v>
      </c>
      <c r="U1271" s="403">
        <v>-13310</v>
      </c>
      <c r="V1271" s="123" t="s">
        <v>2</v>
      </c>
      <c r="W1271" s="336"/>
      <c r="X1271" s="123"/>
      <c r="Y1271" s="337"/>
      <c r="Z1271" s="87"/>
      <c r="AA1271" s="88" t="s">
        <v>3880</v>
      </c>
      <c r="AB1271" s="88"/>
      <c r="AC1271" s="88"/>
      <c r="AD1271" s="90"/>
      <c r="AE1271" s="90"/>
      <c r="AF1271" s="136"/>
      <c r="AG1271" s="338"/>
      <c r="AH1271" s="338"/>
      <c r="AI1271" s="339"/>
      <c r="AJ1271" s="339"/>
      <c r="AK1271" s="91"/>
      <c r="AL1271" s="92"/>
      <c r="AM1271" s="93"/>
      <c r="AN1271" s="340"/>
      <c r="AO1271" s="341"/>
      <c r="AP1271" s="336"/>
      <c r="AQ1271" s="342"/>
      <c r="AR1271" s="343"/>
      <c r="AS1271" s="342"/>
      <c r="AT1271" s="94"/>
      <c r="AU1271" s="341"/>
      <c r="AV1271" s="136"/>
      <c r="AW1271" s="339"/>
      <c r="AY1271" s="30" t="s">
        <v>3880</v>
      </c>
      <c r="AZ1271" s="31" t="e">
        <f t="shared" si="19"/>
        <v>#VALUE!</v>
      </c>
    </row>
    <row r="1272" spans="1:52" ht="12.75" customHeight="1">
      <c r="A1272">
        <v>1269</v>
      </c>
      <c r="B1272" s="29" t="s">
        <v>9035</v>
      </c>
      <c r="C1272" s="134" t="s">
        <v>5462</v>
      </c>
      <c r="D1272" s="29" t="s">
        <v>3880</v>
      </c>
      <c r="E1272" s="29" t="s">
        <v>3880</v>
      </c>
      <c r="F1272" s="335"/>
      <c r="G1272" s="335"/>
      <c r="H1272" s="335"/>
      <c r="I1272" s="335"/>
      <c r="J1272" s="335"/>
      <c r="K1272" s="335"/>
      <c r="L1272" s="335"/>
      <c r="M1272" s="82" t="s">
        <v>3880</v>
      </c>
      <c r="N1272" s="57" t="s">
        <v>3880</v>
      </c>
      <c r="O1272" s="30" t="s">
        <v>3880</v>
      </c>
      <c r="P1272" s="29" t="s">
        <v>3880</v>
      </c>
      <c r="Q1272" s="29"/>
      <c r="R1272" s="134" t="s">
        <v>5462</v>
      </c>
      <c r="S1272" s="104" t="s">
        <v>5458</v>
      </c>
      <c r="T1272" s="403">
        <v>13876.5</v>
      </c>
      <c r="U1272" s="403">
        <v>-13310</v>
      </c>
      <c r="V1272" s="123" t="s">
        <v>2</v>
      </c>
      <c r="W1272" s="336"/>
      <c r="X1272" s="123"/>
      <c r="Y1272" s="337"/>
      <c r="Z1272" s="87"/>
      <c r="AA1272" s="88" t="s">
        <v>3880</v>
      </c>
      <c r="AB1272" s="88"/>
      <c r="AC1272" s="88"/>
      <c r="AD1272" s="90"/>
      <c r="AE1272" s="90"/>
      <c r="AF1272" s="136"/>
      <c r="AG1272" s="338"/>
      <c r="AH1272" s="338"/>
      <c r="AI1272" s="339"/>
      <c r="AJ1272" s="339"/>
      <c r="AK1272" s="91"/>
      <c r="AL1272" s="92"/>
      <c r="AM1272" s="93"/>
      <c r="AN1272" s="340"/>
      <c r="AO1272" s="341"/>
      <c r="AP1272" s="336"/>
      <c r="AQ1272" s="342"/>
      <c r="AR1272" s="343"/>
      <c r="AS1272" s="342"/>
      <c r="AT1272" s="94"/>
      <c r="AU1272" s="341"/>
      <c r="AV1272" s="136"/>
      <c r="AW1272" s="339"/>
      <c r="AY1272" s="30" t="s">
        <v>3880</v>
      </c>
      <c r="AZ1272" s="31" t="e">
        <f t="shared" si="19"/>
        <v>#VALUE!</v>
      </c>
    </row>
    <row r="1273" spans="1:52" ht="12.75" customHeight="1">
      <c r="A1273">
        <v>1270</v>
      </c>
      <c r="B1273" s="29" t="s">
        <v>9035</v>
      </c>
      <c r="C1273" s="134" t="s">
        <v>5463</v>
      </c>
      <c r="D1273" s="29" t="s">
        <v>3880</v>
      </c>
      <c r="E1273" s="29" t="s">
        <v>3880</v>
      </c>
      <c r="F1273" s="335"/>
      <c r="G1273" s="335"/>
      <c r="H1273" s="335"/>
      <c r="I1273" s="335"/>
      <c r="J1273" s="335"/>
      <c r="K1273" s="335"/>
      <c r="L1273" s="335"/>
      <c r="M1273" s="82" t="s">
        <v>3880</v>
      </c>
      <c r="N1273" s="57" t="s">
        <v>3880</v>
      </c>
      <c r="O1273" s="30" t="s">
        <v>3880</v>
      </c>
      <c r="P1273" s="29" t="s">
        <v>3880</v>
      </c>
      <c r="Q1273" s="29"/>
      <c r="R1273" s="134" t="s">
        <v>5463</v>
      </c>
      <c r="S1273" s="104" t="s">
        <v>5458</v>
      </c>
      <c r="T1273" s="403">
        <v>13063.7</v>
      </c>
      <c r="U1273" s="403">
        <v>-13310</v>
      </c>
      <c r="V1273" s="123" t="s">
        <v>2</v>
      </c>
      <c r="W1273" s="336"/>
      <c r="X1273" s="123"/>
      <c r="Y1273" s="337"/>
      <c r="Z1273" s="87"/>
      <c r="AA1273" s="88" t="s">
        <v>3880</v>
      </c>
      <c r="AB1273" s="88"/>
      <c r="AC1273" s="88"/>
      <c r="AD1273" s="90"/>
      <c r="AE1273" s="90"/>
      <c r="AF1273" s="136"/>
      <c r="AG1273" s="338"/>
      <c r="AH1273" s="338"/>
      <c r="AI1273" s="339"/>
      <c r="AJ1273" s="339"/>
      <c r="AK1273" s="91"/>
      <c r="AL1273" s="92"/>
      <c r="AM1273" s="93"/>
      <c r="AN1273" s="340"/>
      <c r="AO1273" s="341"/>
      <c r="AP1273" s="336"/>
      <c r="AQ1273" s="342"/>
      <c r="AR1273" s="343"/>
      <c r="AS1273" s="342"/>
      <c r="AT1273" s="94"/>
      <c r="AU1273" s="341"/>
      <c r="AV1273" s="136"/>
      <c r="AW1273" s="339"/>
      <c r="AY1273" s="30" t="s">
        <v>3880</v>
      </c>
      <c r="AZ1273" s="31" t="e">
        <f t="shared" si="19"/>
        <v>#VALUE!</v>
      </c>
    </row>
    <row r="1274" spans="1:52" ht="12.75" customHeight="1">
      <c r="A1274">
        <v>1271</v>
      </c>
      <c r="B1274" s="29" t="s">
        <v>9035</v>
      </c>
      <c r="C1274" s="134" t="s">
        <v>5464</v>
      </c>
      <c r="D1274" s="29" t="s">
        <v>3880</v>
      </c>
      <c r="E1274" s="29" t="s">
        <v>3880</v>
      </c>
      <c r="F1274" s="335"/>
      <c r="G1274" s="335"/>
      <c r="H1274" s="335"/>
      <c r="I1274" s="335"/>
      <c r="J1274" s="335"/>
      <c r="K1274" s="335"/>
      <c r="L1274" s="335"/>
      <c r="M1274" s="82" t="s">
        <v>3880</v>
      </c>
      <c r="N1274" s="57" t="s">
        <v>3880</v>
      </c>
      <c r="O1274" s="30" t="s">
        <v>3880</v>
      </c>
      <c r="P1274" s="29" t="s">
        <v>3880</v>
      </c>
      <c r="Q1274" s="29"/>
      <c r="R1274" s="134" t="s">
        <v>5464</v>
      </c>
      <c r="S1274" s="103" t="s">
        <v>5458</v>
      </c>
      <c r="T1274" s="403">
        <v>16310</v>
      </c>
      <c r="U1274" s="403">
        <v>10063.700000000001</v>
      </c>
      <c r="V1274" s="123" t="s">
        <v>2</v>
      </c>
      <c r="W1274" s="336"/>
      <c r="X1274" s="123"/>
      <c r="Y1274" s="337"/>
      <c r="Z1274" s="87"/>
      <c r="AA1274" s="88" t="s">
        <v>3880</v>
      </c>
      <c r="AB1274" s="88"/>
      <c r="AC1274" s="88"/>
      <c r="AD1274" s="90"/>
      <c r="AE1274" s="90"/>
      <c r="AF1274" s="136"/>
      <c r="AG1274" s="338"/>
      <c r="AH1274" s="338"/>
      <c r="AI1274" s="339"/>
      <c r="AJ1274" s="339"/>
      <c r="AK1274" s="91"/>
      <c r="AL1274" s="92"/>
      <c r="AM1274" s="93"/>
      <c r="AN1274" s="340"/>
      <c r="AO1274" s="341"/>
      <c r="AP1274" s="336"/>
      <c r="AQ1274" s="342"/>
      <c r="AR1274" s="343"/>
      <c r="AS1274" s="342"/>
      <c r="AT1274" s="94"/>
      <c r="AU1274" s="341"/>
      <c r="AV1274" s="136"/>
      <c r="AW1274" s="339"/>
      <c r="AY1274" s="30" t="s">
        <v>3880</v>
      </c>
      <c r="AZ1274" s="31" t="e">
        <f t="shared" si="19"/>
        <v>#VALUE!</v>
      </c>
    </row>
    <row r="1275" spans="1:52" ht="12.75" customHeight="1">
      <c r="A1275">
        <v>1272</v>
      </c>
      <c r="B1275" s="29" t="s">
        <v>9035</v>
      </c>
      <c r="C1275" s="134" t="s">
        <v>3468</v>
      </c>
      <c r="D1275" s="29" t="s">
        <v>3880</v>
      </c>
      <c r="E1275" s="29" t="s">
        <v>3880</v>
      </c>
      <c r="F1275" s="335"/>
      <c r="G1275" s="335"/>
      <c r="H1275" s="335"/>
      <c r="I1275" s="335"/>
      <c r="J1275" s="335"/>
      <c r="K1275" s="335"/>
      <c r="L1275" s="335"/>
      <c r="M1275" s="82" t="s">
        <v>3880</v>
      </c>
      <c r="N1275" s="57" t="s">
        <v>3880</v>
      </c>
      <c r="O1275" s="30" t="s">
        <v>3880</v>
      </c>
      <c r="P1275" s="29" t="s">
        <v>3880</v>
      </c>
      <c r="Q1275" s="29"/>
      <c r="R1275" s="134" t="s">
        <v>3468</v>
      </c>
      <c r="S1275" s="103" t="s">
        <v>5458</v>
      </c>
      <c r="T1275" s="403">
        <v>-16310</v>
      </c>
      <c r="U1275" s="403">
        <v>10063.700000000001</v>
      </c>
      <c r="V1275" s="123" t="s">
        <v>2</v>
      </c>
      <c r="W1275" s="336"/>
      <c r="X1275" s="123"/>
      <c r="Y1275" s="337"/>
      <c r="Z1275" s="87"/>
      <c r="AA1275" s="88" t="s">
        <v>3880</v>
      </c>
      <c r="AB1275" s="88"/>
      <c r="AC1275" s="88"/>
      <c r="AD1275" s="90"/>
      <c r="AE1275" s="90"/>
      <c r="AF1275" s="136"/>
      <c r="AG1275" s="338"/>
      <c r="AH1275" s="338"/>
      <c r="AI1275" s="339"/>
      <c r="AJ1275" s="339"/>
      <c r="AK1275" s="91"/>
      <c r="AL1275" s="92"/>
      <c r="AM1275" s="93"/>
      <c r="AN1275" s="340"/>
      <c r="AO1275" s="341"/>
      <c r="AP1275" s="336"/>
      <c r="AQ1275" s="342"/>
      <c r="AR1275" s="343"/>
      <c r="AS1275" s="342"/>
      <c r="AT1275" s="94"/>
      <c r="AU1275" s="341"/>
      <c r="AV1275" s="136"/>
      <c r="AW1275" s="339"/>
      <c r="AY1275" s="30" t="s">
        <v>3880</v>
      </c>
      <c r="AZ1275" s="31" t="e">
        <f t="shared" si="19"/>
        <v>#VALUE!</v>
      </c>
    </row>
    <row r="1276" spans="1:52" ht="12.75" customHeight="1">
      <c r="A1276">
        <v>1273</v>
      </c>
      <c r="B1276" s="29" t="s">
        <v>9035</v>
      </c>
      <c r="C1276" s="134" t="s">
        <v>5465</v>
      </c>
      <c r="D1276" s="29" t="s">
        <v>3880</v>
      </c>
      <c r="E1276" s="29" t="s">
        <v>3880</v>
      </c>
      <c r="F1276" s="335"/>
      <c r="G1276" s="335"/>
      <c r="H1276" s="335"/>
      <c r="I1276" s="335"/>
      <c r="J1276" s="335"/>
      <c r="K1276" s="335"/>
      <c r="L1276" s="335"/>
      <c r="M1276" s="82" t="s">
        <v>3880</v>
      </c>
      <c r="N1276" s="57" t="s">
        <v>3880</v>
      </c>
      <c r="O1276" s="30" t="s">
        <v>3880</v>
      </c>
      <c r="P1276" s="29" t="s">
        <v>3880</v>
      </c>
      <c r="Q1276" s="29"/>
      <c r="R1276" s="134" t="s">
        <v>5465</v>
      </c>
      <c r="S1276" s="103" t="s">
        <v>5458</v>
      </c>
      <c r="T1276" s="403">
        <v>14689.3</v>
      </c>
      <c r="U1276" s="403">
        <v>13310</v>
      </c>
      <c r="V1276" s="123" t="s">
        <v>2</v>
      </c>
      <c r="W1276" s="336"/>
      <c r="X1276" s="123"/>
      <c r="Y1276" s="337"/>
      <c r="Z1276" s="87"/>
      <c r="AA1276" s="88" t="s">
        <v>3880</v>
      </c>
      <c r="AB1276" s="88"/>
      <c r="AC1276" s="88"/>
      <c r="AD1276" s="90"/>
      <c r="AE1276" s="90"/>
      <c r="AF1276" s="136"/>
      <c r="AG1276" s="338"/>
      <c r="AH1276" s="338"/>
      <c r="AI1276" s="339"/>
      <c r="AJ1276" s="339"/>
      <c r="AK1276" s="91"/>
      <c r="AL1276" s="92"/>
      <c r="AM1276" s="93"/>
      <c r="AN1276" s="340"/>
      <c r="AO1276" s="341"/>
      <c r="AP1276" s="336"/>
      <c r="AQ1276" s="342"/>
      <c r="AR1276" s="343"/>
      <c r="AS1276" s="342"/>
      <c r="AT1276" s="94"/>
      <c r="AU1276" s="341"/>
      <c r="AV1276" s="136"/>
      <c r="AW1276" s="339"/>
      <c r="AY1276" s="30" t="s">
        <v>3880</v>
      </c>
      <c r="AZ1276" s="31" t="e">
        <f t="shared" si="19"/>
        <v>#VALUE!</v>
      </c>
    </row>
    <row r="1277" spans="1:52" ht="12.75" customHeight="1">
      <c r="A1277">
        <v>1274</v>
      </c>
      <c r="B1277" s="29" t="s">
        <v>9035</v>
      </c>
      <c r="C1277" s="134" t="s">
        <v>5466</v>
      </c>
      <c r="D1277" s="29" t="s">
        <v>3880</v>
      </c>
      <c r="E1277" s="29" t="s">
        <v>3880</v>
      </c>
      <c r="F1277" s="335"/>
      <c r="G1277" s="335"/>
      <c r="H1277" s="344"/>
      <c r="I1277" s="344"/>
      <c r="J1277" s="344"/>
      <c r="K1277" s="344"/>
      <c r="L1277" s="335"/>
      <c r="M1277" s="82" t="s">
        <v>3880</v>
      </c>
      <c r="N1277" s="57" t="s">
        <v>3880</v>
      </c>
      <c r="O1277" s="30" t="s">
        <v>3880</v>
      </c>
      <c r="P1277" s="29" t="s">
        <v>3880</v>
      </c>
      <c r="Q1277" s="29"/>
      <c r="R1277" s="134" t="s">
        <v>5466</v>
      </c>
      <c r="S1277" s="104" t="s">
        <v>5458</v>
      </c>
      <c r="T1277" s="403">
        <v>-13063.7</v>
      </c>
      <c r="U1277" s="403">
        <v>13310</v>
      </c>
      <c r="V1277" s="123" t="s">
        <v>2</v>
      </c>
      <c r="W1277" s="336"/>
      <c r="X1277" s="123"/>
      <c r="Y1277" s="337"/>
      <c r="Z1277" s="87"/>
      <c r="AA1277" s="88" t="s">
        <v>3880</v>
      </c>
      <c r="AB1277" s="88"/>
      <c r="AC1277" s="88"/>
      <c r="AD1277" s="90"/>
      <c r="AE1277" s="90"/>
      <c r="AF1277" s="136"/>
      <c r="AG1277" s="338"/>
      <c r="AH1277" s="338"/>
      <c r="AI1277" s="339"/>
      <c r="AJ1277" s="339"/>
      <c r="AK1277" s="91"/>
      <c r="AL1277" s="92"/>
      <c r="AM1277" s="93"/>
      <c r="AN1277" s="340"/>
      <c r="AO1277" s="341"/>
      <c r="AP1277" s="336"/>
      <c r="AQ1277" s="342"/>
      <c r="AR1277" s="343"/>
      <c r="AS1277" s="342"/>
      <c r="AT1277" s="94"/>
      <c r="AU1277" s="341"/>
      <c r="AV1277" s="136"/>
      <c r="AW1277" s="339"/>
      <c r="AY1277" s="30" t="s">
        <v>3880</v>
      </c>
      <c r="AZ1277" s="31" t="e">
        <f t="shared" si="19"/>
        <v>#VALUE!</v>
      </c>
    </row>
    <row r="1278" spans="1:52" ht="12.75" customHeight="1">
      <c r="A1278">
        <v>1275</v>
      </c>
      <c r="B1278" s="29" t="s">
        <v>9035</v>
      </c>
      <c r="C1278" s="134" t="s">
        <v>3542</v>
      </c>
      <c r="D1278" s="29" t="s">
        <v>3880</v>
      </c>
      <c r="E1278" s="29" t="s">
        <v>3880</v>
      </c>
      <c r="F1278" s="335"/>
      <c r="G1278" s="335"/>
      <c r="H1278" s="344"/>
      <c r="I1278" s="344"/>
      <c r="J1278" s="344"/>
      <c r="K1278" s="344"/>
      <c r="L1278" s="335"/>
      <c r="M1278" s="82" t="s">
        <v>3880</v>
      </c>
      <c r="N1278" s="57" t="s">
        <v>3880</v>
      </c>
      <c r="O1278" s="30" t="s">
        <v>3880</v>
      </c>
      <c r="P1278" s="29" t="s">
        <v>3880</v>
      </c>
      <c r="Q1278" s="29"/>
      <c r="R1278" s="134" t="s">
        <v>3542</v>
      </c>
      <c r="S1278" s="103" t="s">
        <v>5458</v>
      </c>
      <c r="T1278" s="403">
        <v>-13876.5</v>
      </c>
      <c r="U1278" s="403">
        <v>13310</v>
      </c>
      <c r="V1278" s="123" t="s">
        <v>2</v>
      </c>
      <c r="W1278" s="336"/>
      <c r="X1278" s="123"/>
      <c r="Y1278" s="337"/>
      <c r="Z1278" s="87"/>
      <c r="AA1278" s="88" t="s">
        <v>3880</v>
      </c>
      <c r="AB1278" s="88"/>
      <c r="AC1278" s="88"/>
      <c r="AD1278" s="90"/>
      <c r="AE1278" s="90"/>
      <c r="AF1278" s="136"/>
      <c r="AG1278" s="338"/>
      <c r="AH1278" s="338"/>
      <c r="AI1278" s="339"/>
      <c r="AJ1278" s="339"/>
      <c r="AK1278" s="91"/>
      <c r="AL1278" s="92"/>
      <c r="AM1278" s="93"/>
      <c r="AN1278" s="340"/>
      <c r="AO1278" s="341"/>
      <c r="AP1278" s="336"/>
      <c r="AQ1278" s="342"/>
      <c r="AR1278" s="343"/>
      <c r="AS1278" s="342"/>
      <c r="AT1278" s="94"/>
      <c r="AU1278" s="341"/>
      <c r="AV1278" s="136"/>
      <c r="AW1278" s="339"/>
      <c r="AY1278" s="30" t="s">
        <v>3880</v>
      </c>
      <c r="AZ1278" s="31" t="e">
        <f t="shared" si="19"/>
        <v>#VALUE!</v>
      </c>
    </row>
    <row r="1279" spans="1:52" ht="12.75" customHeight="1">
      <c r="A1279">
        <v>1276</v>
      </c>
      <c r="B1279" s="29" t="s">
        <v>9035</v>
      </c>
      <c r="C1279" s="134" t="s">
        <v>3769</v>
      </c>
      <c r="D1279" s="29" t="s">
        <v>3880</v>
      </c>
      <c r="E1279" s="29" t="s">
        <v>3880</v>
      </c>
      <c r="F1279" s="335"/>
      <c r="G1279" s="335"/>
      <c r="H1279" s="344"/>
      <c r="I1279" s="344"/>
      <c r="J1279" s="344"/>
      <c r="K1279" s="344"/>
      <c r="L1279" s="335"/>
      <c r="M1279" s="82" t="s">
        <v>3880</v>
      </c>
      <c r="N1279" s="57" t="s">
        <v>3880</v>
      </c>
      <c r="O1279" s="30" t="s">
        <v>3880</v>
      </c>
      <c r="P1279" s="29" t="s">
        <v>3880</v>
      </c>
      <c r="Q1279" s="29"/>
      <c r="R1279" s="134" t="s">
        <v>3769</v>
      </c>
      <c r="S1279" s="103" t="s">
        <v>5458</v>
      </c>
      <c r="T1279" s="403">
        <v>-14689.3</v>
      </c>
      <c r="U1279" s="403">
        <v>13310</v>
      </c>
      <c r="V1279" s="123" t="s">
        <v>2</v>
      </c>
      <c r="W1279" s="336"/>
      <c r="X1279" s="123"/>
      <c r="Y1279" s="337"/>
      <c r="Z1279" s="87"/>
      <c r="AA1279" s="88" t="s">
        <v>3880</v>
      </c>
      <c r="AB1279" s="88"/>
      <c r="AC1279" s="88"/>
      <c r="AD1279" s="90"/>
      <c r="AE1279" s="90"/>
      <c r="AF1279" s="136"/>
      <c r="AG1279" s="338"/>
      <c r="AH1279" s="338"/>
      <c r="AI1279" s="339"/>
      <c r="AJ1279" s="339"/>
      <c r="AK1279" s="91"/>
      <c r="AL1279" s="92"/>
      <c r="AM1279" s="93"/>
      <c r="AN1279" s="340"/>
      <c r="AO1279" s="341"/>
      <c r="AP1279" s="336"/>
      <c r="AQ1279" s="342"/>
      <c r="AR1279" s="343"/>
      <c r="AS1279" s="342"/>
      <c r="AT1279" s="94"/>
      <c r="AU1279" s="341"/>
      <c r="AV1279" s="136"/>
      <c r="AW1279" s="339"/>
      <c r="AY1279" s="30" t="s">
        <v>3880</v>
      </c>
      <c r="AZ1279" s="31" t="e">
        <f t="shared" si="19"/>
        <v>#VALUE!</v>
      </c>
    </row>
    <row r="1280" spans="1:52" ht="12.75" customHeight="1">
      <c r="A1280">
        <v>1277</v>
      </c>
      <c r="B1280" s="29" t="s">
        <v>9035</v>
      </c>
      <c r="C1280" s="134" t="s">
        <v>5467</v>
      </c>
      <c r="D1280" s="29" t="s">
        <v>3880</v>
      </c>
      <c r="E1280" s="29" t="s">
        <v>3880</v>
      </c>
      <c r="F1280" s="335"/>
      <c r="G1280" s="335"/>
      <c r="H1280" s="344"/>
      <c r="I1280" s="344"/>
      <c r="J1280" s="344"/>
      <c r="K1280" s="344"/>
      <c r="L1280" s="335"/>
      <c r="M1280" s="82" t="s">
        <v>3880</v>
      </c>
      <c r="N1280" s="57" t="s">
        <v>3880</v>
      </c>
      <c r="O1280" s="30" t="s">
        <v>3880</v>
      </c>
      <c r="P1280" s="29" t="s">
        <v>3880</v>
      </c>
      <c r="Q1280" s="29"/>
      <c r="R1280" s="134" t="s">
        <v>5467</v>
      </c>
      <c r="S1280" s="103" t="s">
        <v>5458</v>
      </c>
      <c r="T1280" s="403">
        <v>13876.5</v>
      </c>
      <c r="U1280" s="403">
        <v>13310</v>
      </c>
      <c r="V1280" s="123" t="s">
        <v>2</v>
      </c>
      <c r="W1280" s="336"/>
      <c r="X1280" s="123"/>
      <c r="Y1280" s="337"/>
      <c r="Z1280" s="87"/>
      <c r="AA1280" s="88" t="s">
        <v>3880</v>
      </c>
      <c r="AB1280" s="88"/>
      <c r="AC1280" s="88"/>
      <c r="AD1280" s="90"/>
      <c r="AE1280" s="90"/>
      <c r="AF1280" s="136"/>
      <c r="AG1280" s="338"/>
      <c r="AH1280" s="338"/>
      <c r="AI1280" s="339"/>
      <c r="AJ1280" s="339"/>
      <c r="AK1280" s="91"/>
      <c r="AL1280" s="92"/>
      <c r="AM1280" s="93"/>
      <c r="AN1280" s="340"/>
      <c r="AO1280" s="341"/>
      <c r="AP1280" s="336"/>
      <c r="AQ1280" s="342"/>
      <c r="AR1280" s="343"/>
      <c r="AS1280" s="342"/>
      <c r="AT1280" s="94"/>
      <c r="AU1280" s="341"/>
      <c r="AV1280" s="136"/>
      <c r="AW1280" s="339"/>
      <c r="AY1280" s="30" t="s">
        <v>3880</v>
      </c>
      <c r="AZ1280" s="31" t="e">
        <f t="shared" si="19"/>
        <v>#VALUE!</v>
      </c>
    </row>
    <row r="1281" spans="1:52" ht="12.75" customHeight="1">
      <c r="A1281">
        <v>1278</v>
      </c>
      <c r="B1281" s="29" t="s">
        <v>9035</v>
      </c>
      <c r="C1281" s="134" t="s">
        <v>5468</v>
      </c>
      <c r="D1281" s="29" t="s">
        <v>3880</v>
      </c>
      <c r="E1281" s="29" t="s">
        <v>3880</v>
      </c>
      <c r="F1281" s="335"/>
      <c r="G1281" s="335"/>
      <c r="H1281" s="344"/>
      <c r="I1281" s="344"/>
      <c r="J1281" s="344"/>
      <c r="K1281" s="344"/>
      <c r="L1281" s="335"/>
      <c r="M1281" s="82" t="s">
        <v>3880</v>
      </c>
      <c r="N1281" s="57" t="s">
        <v>3880</v>
      </c>
      <c r="O1281" s="30" t="s">
        <v>3880</v>
      </c>
      <c r="P1281" s="29" t="s">
        <v>3880</v>
      </c>
      <c r="Q1281" s="29"/>
      <c r="R1281" s="134" t="s">
        <v>5468</v>
      </c>
      <c r="S1281" s="103" t="s">
        <v>5458</v>
      </c>
      <c r="T1281" s="403">
        <v>13063.7</v>
      </c>
      <c r="U1281" s="403">
        <v>13310</v>
      </c>
      <c r="V1281" s="123" t="s">
        <v>2</v>
      </c>
      <c r="W1281" s="336"/>
      <c r="X1281" s="123"/>
      <c r="Y1281" s="337"/>
      <c r="Z1281" s="87"/>
      <c r="AA1281" s="88" t="s">
        <v>3880</v>
      </c>
      <c r="AB1281" s="88"/>
      <c r="AC1281" s="88"/>
      <c r="AD1281" s="90"/>
      <c r="AE1281" s="90"/>
      <c r="AF1281" s="136"/>
      <c r="AG1281" s="338"/>
      <c r="AH1281" s="338"/>
      <c r="AI1281" s="339"/>
      <c r="AJ1281" s="339"/>
      <c r="AK1281" s="91"/>
      <c r="AL1281" s="92"/>
      <c r="AM1281" s="93"/>
      <c r="AN1281" s="340"/>
      <c r="AO1281" s="341"/>
      <c r="AP1281" s="336"/>
      <c r="AQ1281" s="342"/>
      <c r="AR1281" s="343"/>
      <c r="AS1281" s="342"/>
      <c r="AT1281" s="94"/>
      <c r="AU1281" s="341"/>
      <c r="AV1281" s="136"/>
      <c r="AW1281" s="339"/>
      <c r="AY1281" s="30" t="s">
        <v>3880</v>
      </c>
      <c r="AZ1281" s="31" t="e">
        <f t="shared" si="19"/>
        <v>#VALUE!</v>
      </c>
    </row>
    <row r="1282" spans="1:52" ht="12.75" customHeight="1">
      <c r="A1282">
        <v>1279</v>
      </c>
      <c r="B1282" s="29" t="s">
        <v>9035</v>
      </c>
      <c r="C1282" s="134" t="s">
        <v>5469</v>
      </c>
      <c r="D1282" s="29" t="s">
        <v>3880</v>
      </c>
      <c r="E1282" s="29" t="s">
        <v>3880</v>
      </c>
      <c r="F1282" s="335"/>
      <c r="G1282" s="335"/>
      <c r="H1282" s="344"/>
      <c r="I1282" s="344"/>
      <c r="J1282" s="344"/>
      <c r="K1282" s="344"/>
      <c r="L1282" s="335"/>
      <c r="M1282" s="82" t="s">
        <v>3880</v>
      </c>
      <c r="N1282" s="57" t="s">
        <v>3880</v>
      </c>
      <c r="O1282" s="30" t="s">
        <v>3880</v>
      </c>
      <c r="P1282" s="29" t="s">
        <v>3880</v>
      </c>
      <c r="Q1282" s="29"/>
      <c r="R1282" s="134" t="s">
        <v>5469</v>
      </c>
      <c r="S1282" s="103" t="s">
        <v>5458</v>
      </c>
      <c r="T1282" s="403">
        <v>16310</v>
      </c>
      <c r="U1282" s="403">
        <v>-10063.700000000001</v>
      </c>
      <c r="V1282" s="123" t="s">
        <v>2</v>
      </c>
      <c r="W1282" s="336"/>
      <c r="X1282" s="123"/>
      <c r="Y1282" s="337"/>
      <c r="Z1282" s="87"/>
      <c r="AA1282" s="88" t="s">
        <v>3880</v>
      </c>
      <c r="AB1282" s="88"/>
      <c r="AC1282" s="88"/>
      <c r="AD1282" s="90"/>
      <c r="AE1282" s="90"/>
      <c r="AF1282" s="136"/>
      <c r="AG1282" s="338"/>
      <c r="AH1282" s="338"/>
      <c r="AI1282" s="339"/>
      <c r="AJ1282" s="339"/>
      <c r="AK1282" s="91"/>
      <c r="AL1282" s="92"/>
      <c r="AM1282" s="93"/>
      <c r="AN1282" s="340"/>
      <c r="AO1282" s="341"/>
      <c r="AP1282" s="336"/>
      <c r="AQ1282" s="342"/>
      <c r="AR1282" s="343"/>
      <c r="AS1282" s="342"/>
      <c r="AT1282" s="94"/>
      <c r="AU1282" s="341"/>
      <c r="AV1282" s="136"/>
      <c r="AW1282" s="339"/>
      <c r="AY1282" s="30" t="s">
        <v>3880</v>
      </c>
      <c r="AZ1282" s="31" t="e">
        <f t="shared" si="19"/>
        <v>#VALUE!</v>
      </c>
    </row>
    <row r="1283" spans="1:52" ht="12.75" customHeight="1">
      <c r="A1283">
        <v>1280</v>
      </c>
      <c r="B1283" s="29" t="s">
        <v>9035</v>
      </c>
      <c r="C1283" s="134" t="s">
        <v>3677</v>
      </c>
      <c r="D1283" s="29" t="s">
        <v>3880</v>
      </c>
      <c r="E1283" s="29" t="s">
        <v>3880</v>
      </c>
      <c r="F1283" s="335"/>
      <c r="G1283" s="335"/>
      <c r="H1283" s="344"/>
      <c r="I1283" s="344"/>
      <c r="J1283" s="344"/>
      <c r="K1283" s="344"/>
      <c r="L1283" s="335"/>
      <c r="M1283" s="82" t="s">
        <v>3880</v>
      </c>
      <c r="N1283" s="57" t="s">
        <v>3880</v>
      </c>
      <c r="O1283" s="30" t="s">
        <v>3880</v>
      </c>
      <c r="P1283" s="29" t="s">
        <v>3880</v>
      </c>
      <c r="Q1283" s="29"/>
      <c r="R1283" s="134" t="s">
        <v>3677</v>
      </c>
      <c r="S1283" s="103" t="s">
        <v>5458</v>
      </c>
      <c r="T1283" s="403">
        <v>-16310</v>
      </c>
      <c r="U1283" s="403">
        <v>-10063.700000000001</v>
      </c>
      <c r="V1283" s="123" t="s">
        <v>2</v>
      </c>
      <c r="W1283" s="336"/>
      <c r="X1283" s="123"/>
      <c r="Y1283" s="337"/>
      <c r="Z1283" s="87"/>
      <c r="AA1283" s="88" t="s">
        <v>3880</v>
      </c>
      <c r="AB1283" s="88"/>
      <c r="AC1283" s="88"/>
      <c r="AD1283" s="90"/>
      <c r="AE1283" s="90"/>
      <c r="AF1283" s="136"/>
      <c r="AG1283" s="338"/>
      <c r="AH1283" s="338"/>
      <c r="AI1283" s="339"/>
      <c r="AJ1283" s="339"/>
      <c r="AK1283" s="91"/>
      <c r="AL1283" s="92"/>
      <c r="AM1283" s="93"/>
      <c r="AN1283" s="340"/>
      <c r="AO1283" s="341"/>
      <c r="AP1283" s="336"/>
      <c r="AQ1283" s="342"/>
      <c r="AR1283" s="343"/>
      <c r="AS1283" s="342"/>
      <c r="AT1283" s="94"/>
      <c r="AU1283" s="341"/>
      <c r="AV1283" s="136"/>
      <c r="AW1283" s="339"/>
      <c r="AY1283" s="30" t="s">
        <v>3880</v>
      </c>
      <c r="AZ1283" s="31" t="e">
        <f t="shared" si="19"/>
        <v>#VALUE!</v>
      </c>
    </row>
    <row r="1284" spans="1:52" ht="12.75" customHeight="1">
      <c r="A1284">
        <v>1281</v>
      </c>
      <c r="B1284" s="29" t="s">
        <v>9035</v>
      </c>
      <c r="C1284" s="134" t="s">
        <v>5470</v>
      </c>
      <c r="D1284" s="29" t="s">
        <v>3880</v>
      </c>
      <c r="E1284" s="29" t="s">
        <v>3880</v>
      </c>
      <c r="F1284" s="335"/>
      <c r="G1284" s="335"/>
      <c r="H1284" s="344"/>
      <c r="I1284" s="344"/>
      <c r="J1284" s="344"/>
      <c r="K1284" s="344"/>
      <c r="L1284" s="335"/>
      <c r="M1284" s="82" t="s">
        <v>3880</v>
      </c>
      <c r="N1284" s="57" t="s">
        <v>3880</v>
      </c>
      <c r="O1284" s="30" t="s">
        <v>3880</v>
      </c>
      <c r="P1284" s="29" t="s">
        <v>3880</v>
      </c>
      <c r="Q1284" s="29"/>
      <c r="R1284" s="134" t="s">
        <v>5470</v>
      </c>
      <c r="S1284" s="103" t="s">
        <v>5471</v>
      </c>
      <c r="T1284" s="403">
        <v>-15502.1</v>
      </c>
      <c r="U1284" s="403">
        <v>-13310</v>
      </c>
      <c r="V1284" s="123" t="s">
        <v>2</v>
      </c>
      <c r="W1284" s="336"/>
      <c r="X1284" s="123"/>
      <c r="Y1284" s="337"/>
      <c r="Z1284" s="87"/>
      <c r="AA1284" s="88" t="s">
        <v>3880</v>
      </c>
      <c r="AB1284" s="88"/>
      <c r="AC1284" s="88"/>
      <c r="AD1284" s="90"/>
      <c r="AE1284" s="90"/>
      <c r="AF1284" s="136"/>
      <c r="AG1284" s="338"/>
      <c r="AH1284" s="338"/>
      <c r="AI1284" s="339"/>
      <c r="AJ1284" s="339"/>
      <c r="AK1284" s="91"/>
      <c r="AL1284" s="92"/>
      <c r="AM1284" s="93"/>
      <c r="AN1284" s="340"/>
      <c r="AO1284" s="341"/>
      <c r="AP1284" s="336"/>
      <c r="AQ1284" s="342"/>
      <c r="AR1284" s="343"/>
      <c r="AS1284" s="342"/>
      <c r="AT1284" s="94"/>
      <c r="AU1284" s="341"/>
      <c r="AV1284" s="136"/>
      <c r="AW1284" s="339"/>
      <c r="AY1284" s="30" t="s">
        <v>3880</v>
      </c>
      <c r="AZ1284" s="31" t="e">
        <f t="shared" ref="AZ1284:AZ1319" si="20">-AY1284+O1284</f>
        <v>#VALUE!</v>
      </c>
    </row>
    <row r="1285" spans="1:52" ht="12.75" customHeight="1">
      <c r="A1285">
        <v>1282</v>
      </c>
      <c r="B1285" s="29" t="s">
        <v>9035</v>
      </c>
      <c r="C1285" s="134" t="s">
        <v>5472</v>
      </c>
      <c r="D1285" s="29" t="s">
        <v>3880</v>
      </c>
      <c r="E1285" s="29" t="s">
        <v>3880</v>
      </c>
      <c r="F1285" s="335"/>
      <c r="G1285" s="335"/>
      <c r="H1285" s="344"/>
      <c r="I1285" s="344"/>
      <c r="J1285" s="344"/>
      <c r="K1285" s="344"/>
      <c r="L1285" s="335"/>
      <c r="M1285" s="82" t="s">
        <v>3880</v>
      </c>
      <c r="N1285" s="57" t="s">
        <v>3880</v>
      </c>
      <c r="O1285" s="30" t="s">
        <v>3880</v>
      </c>
      <c r="P1285" s="29" t="s">
        <v>3880</v>
      </c>
      <c r="Q1285" s="29"/>
      <c r="R1285" s="134" t="s">
        <v>5472</v>
      </c>
      <c r="S1285" s="103" t="s">
        <v>5471</v>
      </c>
      <c r="T1285" s="403">
        <v>16310</v>
      </c>
      <c r="U1285" s="403">
        <v>10876.5</v>
      </c>
      <c r="V1285" s="123" t="s">
        <v>2</v>
      </c>
      <c r="W1285" s="336"/>
      <c r="X1285" s="123"/>
      <c r="Y1285" s="337"/>
      <c r="Z1285" s="87"/>
      <c r="AA1285" s="88" t="s">
        <v>3880</v>
      </c>
      <c r="AB1285" s="88"/>
      <c r="AC1285" s="88"/>
      <c r="AD1285" s="90"/>
      <c r="AE1285" s="90"/>
      <c r="AF1285" s="136"/>
      <c r="AG1285" s="338"/>
      <c r="AH1285" s="338"/>
      <c r="AI1285" s="339"/>
      <c r="AJ1285" s="339"/>
      <c r="AK1285" s="91"/>
      <c r="AL1285" s="92"/>
      <c r="AM1285" s="93"/>
      <c r="AN1285" s="340"/>
      <c r="AO1285" s="341"/>
      <c r="AP1285" s="336"/>
      <c r="AQ1285" s="342"/>
      <c r="AR1285" s="343"/>
      <c r="AS1285" s="342"/>
      <c r="AT1285" s="94"/>
      <c r="AU1285" s="341"/>
      <c r="AV1285" s="136"/>
      <c r="AW1285" s="339"/>
      <c r="AY1285" s="30" t="s">
        <v>3880</v>
      </c>
      <c r="AZ1285" s="31" t="e">
        <f t="shared" si="20"/>
        <v>#VALUE!</v>
      </c>
    </row>
    <row r="1286" spans="1:52" ht="12.75" customHeight="1">
      <c r="A1286">
        <v>1283</v>
      </c>
      <c r="B1286" s="29" t="s">
        <v>9035</v>
      </c>
      <c r="C1286" s="134" t="s">
        <v>3760</v>
      </c>
      <c r="D1286" s="29" t="s">
        <v>3880</v>
      </c>
      <c r="E1286" s="29" t="s">
        <v>3880</v>
      </c>
      <c r="F1286" s="335"/>
      <c r="G1286" s="335"/>
      <c r="H1286" s="344"/>
      <c r="I1286" s="344"/>
      <c r="J1286" s="344"/>
      <c r="K1286" s="344"/>
      <c r="L1286" s="335"/>
      <c r="M1286" s="82" t="s">
        <v>3880</v>
      </c>
      <c r="N1286" s="57" t="s">
        <v>3880</v>
      </c>
      <c r="O1286" s="30" t="s">
        <v>3880</v>
      </c>
      <c r="P1286" s="29" t="s">
        <v>3880</v>
      </c>
      <c r="Q1286" s="29"/>
      <c r="R1286" s="134" t="s">
        <v>3760</v>
      </c>
      <c r="S1286" s="103" t="s">
        <v>5471</v>
      </c>
      <c r="T1286" s="403">
        <v>-16310</v>
      </c>
      <c r="U1286" s="403">
        <v>10876.5</v>
      </c>
      <c r="V1286" s="123" t="s">
        <v>2</v>
      </c>
      <c r="W1286" s="336"/>
      <c r="X1286" s="123"/>
      <c r="Y1286" s="337"/>
      <c r="Z1286" s="87"/>
      <c r="AA1286" s="88" t="s">
        <v>3880</v>
      </c>
      <c r="AB1286" s="88"/>
      <c r="AC1286" s="88"/>
      <c r="AD1286" s="90"/>
      <c r="AE1286" s="90"/>
      <c r="AF1286" s="136"/>
      <c r="AG1286" s="338"/>
      <c r="AH1286" s="338"/>
      <c r="AI1286" s="339"/>
      <c r="AJ1286" s="339"/>
      <c r="AK1286" s="91"/>
      <c r="AL1286" s="92"/>
      <c r="AM1286" s="93"/>
      <c r="AN1286" s="340"/>
      <c r="AO1286" s="341"/>
      <c r="AP1286" s="336"/>
      <c r="AQ1286" s="342"/>
      <c r="AR1286" s="343"/>
      <c r="AS1286" s="342"/>
      <c r="AT1286" s="94"/>
      <c r="AU1286" s="341"/>
      <c r="AV1286" s="136"/>
      <c r="AW1286" s="339"/>
      <c r="AY1286" s="30" t="s">
        <v>3880</v>
      </c>
      <c r="AZ1286" s="31" t="e">
        <f t="shared" si="20"/>
        <v>#VALUE!</v>
      </c>
    </row>
    <row r="1287" spans="1:52" ht="12.75" customHeight="1">
      <c r="A1287">
        <v>1284</v>
      </c>
      <c r="B1287" s="29" t="s">
        <v>9035</v>
      </c>
      <c r="C1287" s="134" t="s">
        <v>5473</v>
      </c>
      <c r="D1287" s="29" t="s">
        <v>3880</v>
      </c>
      <c r="E1287" s="29" t="s">
        <v>3880</v>
      </c>
      <c r="F1287" s="335"/>
      <c r="G1287" s="335"/>
      <c r="H1287" s="344"/>
      <c r="I1287" s="344"/>
      <c r="J1287" s="344"/>
      <c r="K1287" s="344"/>
      <c r="L1287" s="335"/>
      <c r="M1287" s="82" t="s">
        <v>3880</v>
      </c>
      <c r="N1287" s="57" t="s">
        <v>3880</v>
      </c>
      <c r="O1287" s="30" t="s">
        <v>3880</v>
      </c>
      <c r="P1287" s="29" t="s">
        <v>3880</v>
      </c>
      <c r="Q1287" s="29"/>
      <c r="R1287" s="134" t="s">
        <v>5473</v>
      </c>
      <c r="S1287" s="103" t="s">
        <v>5471</v>
      </c>
      <c r="T1287" s="403">
        <v>16310</v>
      </c>
      <c r="U1287" s="403">
        <v>11689.3</v>
      </c>
      <c r="V1287" s="123" t="s">
        <v>2</v>
      </c>
      <c r="W1287" s="336"/>
      <c r="X1287" s="123"/>
      <c r="Y1287" s="337"/>
      <c r="Z1287" s="87"/>
      <c r="AA1287" s="88" t="s">
        <v>3880</v>
      </c>
      <c r="AB1287" s="88"/>
      <c r="AC1287" s="88"/>
      <c r="AD1287" s="90"/>
      <c r="AE1287" s="90"/>
      <c r="AF1287" s="136"/>
      <c r="AG1287" s="338"/>
      <c r="AH1287" s="338"/>
      <c r="AI1287" s="339"/>
      <c r="AJ1287" s="339"/>
      <c r="AK1287" s="91"/>
      <c r="AL1287" s="92"/>
      <c r="AM1287" s="93"/>
      <c r="AN1287" s="340"/>
      <c r="AO1287" s="341"/>
      <c r="AP1287" s="336"/>
      <c r="AQ1287" s="342"/>
      <c r="AR1287" s="343"/>
      <c r="AS1287" s="342"/>
      <c r="AT1287" s="94"/>
      <c r="AU1287" s="341"/>
      <c r="AV1287" s="136"/>
      <c r="AW1287" s="339"/>
      <c r="AY1287" s="30" t="s">
        <v>3880</v>
      </c>
      <c r="AZ1287" s="31" t="e">
        <f t="shared" si="20"/>
        <v>#VALUE!</v>
      </c>
    </row>
    <row r="1288" spans="1:52" ht="12.75" customHeight="1">
      <c r="A1288">
        <v>1285</v>
      </c>
      <c r="B1288" s="29" t="s">
        <v>9035</v>
      </c>
      <c r="C1288" s="134" t="s">
        <v>3462</v>
      </c>
      <c r="D1288" s="29" t="s">
        <v>3880</v>
      </c>
      <c r="E1288" s="29" t="s">
        <v>3880</v>
      </c>
      <c r="F1288" s="335"/>
      <c r="G1288" s="335"/>
      <c r="H1288" s="344"/>
      <c r="I1288" s="344"/>
      <c r="J1288" s="344"/>
      <c r="K1288" s="344"/>
      <c r="L1288" s="335"/>
      <c r="M1288" s="82" t="s">
        <v>3880</v>
      </c>
      <c r="N1288" s="57" t="s">
        <v>3880</v>
      </c>
      <c r="O1288" s="30" t="s">
        <v>3880</v>
      </c>
      <c r="P1288" s="29" t="s">
        <v>3880</v>
      </c>
      <c r="Q1288" s="29"/>
      <c r="R1288" s="134" t="s">
        <v>3462</v>
      </c>
      <c r="S1288" s="103" t="s">
        <v>5471</v>
      </c>
      <c r="T1288" s="403">
        <v>-16310</v>
      </c>
      <c r="U1288" s="403">
        <v>11689.3</v>
      </c>
      <c r="V1288" s="123" t="s">
        <v>2</v>
      </c>
      <c r="W1288" s="336"/>
      <c r="X1288" s="123"/>
      <c r="Y1288" s="337"/>
      <c r="Z1288" s="87"/>
      <c r="AA1288" s="88" t="s">
        <v>3880</v>
      </c>
      <c r="AB1288" s="88"/>
      <c r="AC1288" s="88"/>
      <c r="AD1288" s="90"/>
      <c r="AE1288" s="90"/>
      <c r="AF1288" s="136"/>
      <c r="AG1288" s="338"/>
      <c r="AH1288" s="338"/>
      <c r="AI1288" s="339"/>
      <c r="AJ1288" s="339"/>
      <c r="AK1288" s="91"/>
      <c r="AL1288" s="92"/>
      <c r="AM1288" s="93"/>
      <c r="AN1288" s="340"/>
      <c r="AO1288" s="341"/>
      <c r="AP1288" s="336"/>
      <c r="AQ1288" s="342"/>
      <c r="AR1288" s="343"/>
      <c r="AS1288" s="342"/>
      <c r="AT1288" s="94"/>
      <c r="AU1288" s="341"/>
      <c r="AV1288" s="136"/>
      <c r="AW1288" s="339"/>
      <c r="AY1288" s="30" t="s">
        <v>3880</v>
      </c>
      <c r="AZ1288" s="31" t="e">
        <f t="shared" si="20"/>
        <v>#VALUE!</v>
      </c>
    </row>
    <row r="1289" spans="1:52" ht="12.75" customHeight="1">
      <c r="A1289">
        <v>1286</v>
      </c>
      <c r="B1289" s="29" t="s">
        <v>9035</v>
      </c>
      <c r="C1289" s="134" t="s">
        <v>5474</v>
      </c>
      <c r="D1289" s="29" t="s">
        <v>3880</v>
      </c>
      <c r="E1289" s="29" t="s">
        <v>3880</v>
      </c>
      <c r="F1289" s="335"/>
      <c r="G1289" s="335"/>
      <c r="H1289" s="344"/>
      <c r="I1289" s="344"/>
      <c r="J1289" s="344"/>
      <c r="K1289" s="344"/>
      <c r="L1289" s="335"/>
      <c r="M1289" s="82" t="s">
        <v>3880</v>
      </c>
      <c r="N1289" s="57" t="s">
        <v>3880</v>
      </c>
      <c r="O1289" s="30" t="s">
        <v>3880</v>
      </c>
      <c r="P1289" s="29" t="s">
        <v>3880</v>
      </c>
      <c r="Q1289" s="29"/>
      <c r="R1289" s="134" t="s">
        <v>5474</v>
      </c>
      <c r="S1289" s="103" t="s">
        <v>5471</v>
      </c>
      <c r="T1289" s="403">
        <v>16310</v>
      </c>
      <c r="U1289" s="403">
        <v>12502.1</v>
      </c>
      <c r="V1289" s="123" t="s">
        <v>2</v>
      </c>
      <c r="W1289" s="336"/>
      <c r="X1289" s="123"/>
      <c r="Y1289" s="337"/>
      <c r="Z1289" s="87"/>
      <c r="AA1289" s="88" t="s">
        <v>3880</v>
      </c>
      <c r="AB1289" s="88"/>
      <c r="AC1289" s="88"/>
      <c r="AD1289" s="90"/>
      <c r="AE1289" s="90"/>
      <c r="AF1289" s="136"/>
      <c r="AG1289" s="338"/>
      <c r="AH1289" s="338"/>
      <c r="AI1289" s="339"/>
      <c r="AJ1289" s="339"/>
      <c r="AK1289" s="91"/>
      <c r="AL1289" s="92"/>
      <c r="AM1289" s="93"/>
      <c r="AN1289" s="340"/>
      <c r="AO1289" s="341"/>
      <c r="AP1289" s="336"/>
      <c r="AQ1289" s="342"/>
      <c r="AR1289" s="343"/>
      <c r="AS1289" s="342"/>
      <c r="AT1289" s="94"/>
      <c r="AU1289" s="341"/>
      <c r="AV1289" s="136"/>
      <c r="AW1289" s="339"/>
      <c r="AY1289" s="30" t="s">
        <v>3880</v>
      </c>
      <c r="AZ1289" s="31" t="e">
        <f t="shared" si="20"/>
        <v>#VALUE!</v>
      </c>
    </row>
    <row r="1290" spans="1:52" ht="12.75" customHeight="1">
      <c r="A1290">
        <v>1287</v>
      </c>
      <c r="B1290" s="29" t="s">
        <v>9035</v>
      </c>
      <c r="C1290" s="134" t="s">
        <v>3465</v>
      </c>
      <c r="D1290" s="29" t="s">
        <v>3880</v>
      </c>
      <c r="E1290" s="29" t="s">
        <v>3880</v>
      </c>
      <c r="F1290" s="335"/>
      <c r="G1290" s="335"/>
      <c r="H1290" s="344"/>
      <c r="I1290" s="344"/>
      <c r="J1290" s="344"/>
      <c r="K1290" s="344"/>
      <c r="L1290" s="335"/>
      <c r="M1290" s="82" t="s">
        <v>3880</v>
      </c>
      <c r="N1290" s="57" t="s">
        <v>3880</v>
      </c>
      <c r="O1290" s="30" t="s">
        <v>3880</v>
      </c>
      <c r="P1290" s="29" t="s">
        <v>3880</v>
      </c>
      <c r="Q1290" s="29"/>
      <c r="R1290" s="134" t="s">
        <v>3465</v>
      </c>
      <c r="S1290" s="103" t="s">
        <v>5471</v>
      </c>
      <c r="T1290" s="403">
        <v>-15497.2</v>
      </c>
      <c r="U1290" s="403">
        <v>12497.2</v>
      </c>
      <c r="V1290" s="123" t="s">
        <v>2</v>
      </c>
      <c r="W1290" s="336"/>
      <c r="X1290" s="123"/>
      <c r="Y1290" s="337"/>
      <c r="Z1290" s="87"/>
      <c r="AA1290" s="88" t="s">
        <v>3880</v>
      </c>
      <c r="AB1290" s="88"/>
      <c r="AC1290" s="88"/>
      <c r="AD1290" s="90"/>
      <c r="AE1290" s="90"/>
      <c r="AF1290" s="136"/>
      <c r="AG1290" s="338"/>
      <c r="AH1290" s="338"/>
      <c r="AI1290" s="339"/>
      <c r="AJ1290" s="339"/>
      <c r="AK1290" s="91"/>
      <c r="AL1290" s="92"/>
      <c r="AM1290" s="93"/>
      <c r="AN1290" s="340"/>
      <c r="AO1290" s="341"/>
      <c r="AP1290" s="336"/>
      <c r="AQ1290" s="342"/>
      <c r="AR1290" s="343"/>
      <c r="AS1290" s="342"/>
      <c r="AT1290" s="94"/>
      <c r="AU1290" s="341"/>
      <c r="AV1290" s="136"/>
      <c r="AW1290" s="339"/>
      <c r="AY1290" s="30" t="s">
        <v>3880</v>
      </c>
      <c r="AZ1290" s="31" t="e">
        <f t="shared" si="20"/>
        <v>#VALUE!</v>
      </c>
    </row>
    <row r="1291" spans="1:52" ht="12.75" customHeight="1">
      <c r="A1291">
        <v>1288</v>
      </c>
      <c r="B1291" s="29" t="s">
        <v>9035</v>
      </c>
      <c r="C1291" s="134" t="s">
        <v>3463</v>
      </c>
      <c r="D1291" s="29" t="s">
        <v>3880</v>
      </c>
      <c r="E1291" s="29" t="s">
        <v>3880</v>
      </c>
      <c r="F1291" s="335"/>
      <c r="G1291" s="335"/>
      <c r="H1291" s="344"/>
      <c r="I1291" s="344"/>
      <c r="J1291" s="344"/>
      <c r="K1291" s="344"/>
      <c r="L1291" s="335"/>
      <c r="M1291" s="82" t="s">
        <v>3880</v>
      </c>
      <c r="N1291" s="57" t="s">
        <v>3880</v>
      </c>
      <c r="O1291" s="30" t="s">
        <v>3880</v>
      </c>
      <c r="P1291" s="29" t="s">
        <v>3880</v>
      </c>
      <c r="Q1291" s="29"/>
      <c r="R1291" s="134" t="s">
        <v>3463</v>
      </c>
      <c r="S1291" s="103" t="s">
        <v>5471</v>
      </c>
      <c r="T1291" s="403">
        <v>-16310</v>
      </c>
      <c r="U1291" s="403">
        <v>12502.1</v>
      </c>
      <c r="V1291" s="123" t="s">
        <v>2</v>
      </c>
      <c r="W1291" s="336"/>
      <c r="X1291" s="123"/>
      <c r="Y1291" s="337"/>
      <c r="Z1291" s="87"/>
      <c r="AA1291" s="88" t="s">
        <v>3880</v>
      </c>
      <c r="AB1291" s="88"/>
      <c r="AC1291" s="88"/>
      <c r="AD1291" s="90"/>
      <c r="AE1291" s="90"/>
      <c r="AF1291" s="136"/>
      <c r="AG1291" s="338"/>
      <c r="AH1291" s="338"/>
      <c r="AI1291" s="339"/>
      <c r="AJ1291" s="339"/>
      <c r="AK1291" s="91"/>
      <c r="AL1291" s="92"/>
      <c r="AM1291" s="93"/>
      <c r="AN1291" s="340"/>
      <c r="AO1291" s="341"/>
      <c r="AP1291" s="336"/>
      <c r="AQ1291" s="342"/>
      <c r="AR1291" s="343"/>
      <c r="AS1291" s="342"/>
      <c r="AT1291" s="94"/>
      <c r="AU1291" s="341"/>
      <c r="AV1291" s="136"/>
      <c r="AW1291" s="339"/>
      <c r="AY1291" s="30" t="s">
        <v>3880</v>
      </c>
      <c r="AZ1291" s="31" t="e">
        <f t="shared" si="20"/>
        <v>#VALUE!</v>
      </c>
    </row>
    <row r="1292" spans="1:52" ht="12.75" customHeight="1">
      <c r="A1292">
        <v>1289</v>
      </c>
      <c r="B1292" s="29" t="s">
        <v>9035</v>
      </c>
      <c r="C1292" s="134" t="s">
        <v>5475</v>
      </c>
      <c r="D1292" s="29" t="s">
        <v>3880</v>
      </c>
      <c r="E1292" s="29" t="s">
        <v>3880</v>
      </c>
      <c r="F1292" s="335"/>
      <c r="G1292" s="335"/>
      <c r="H1292" s="344"/>
      <c r="I1292" s="344"/>
      <c r="J1292" s="344"/>
      <c r="K1292" s="344"/>
      <c r="L1292" s="335"/>
      <c r="M1292" s="82" t="s">
        <v>3880</v>
      </c>
      <c r="N1292" s="57" t="s">
        <v>3880</v>
      </c>
      <c r="O1292" s="30" t="s">
        <v>3880</v>
      </c>
      <c r="P1292" s="29" t="s">
        <v>3880</v>
      </c>
      <c r="Q1292" s="29"/>
      <c r="R1292" s="134" t="s">
        <v>5475</v>
      </c>
      <c r="S1292" s="103" t="s">
        <v>5471</v>
      </c>
      <c r="T1292" s="403">
        <v>15497.2</v>
      </c>
      <c r="U1292" s="403">
        <v>-12497.2</v>
      </c>
      <c r="V1292" s="123" t="s">
        <v>2</v>
      </c>
      <c r="W1292" s="336"/>
      <c r="X1292" s="123"/>
      <c r="Y1292" s="337"/>
      <c r="Z1292" s="87"/>
      <c r="AA1292" s="88" t="s">
        <v>3880</v>
      </c>
      <c r="AB1292" s="88"/>
      <c r="AC1292" s="88"/>
      <c r="AD1292" s="90"/>
      <c r="AE1292" s="90"/>
      <c r="AF1292" s="136"/>
      <c r="AG1292" s="338"/>
      <c r="AH1292" s="338"/>
      <c r="AI1292" s="339"/>
      <c r="AJ1292" s="339"/>
      <c r="AK1292" s="91"/>
      <c r="AL1292" s="92"/>
      <c r="AM1292" s="93"/>
      <c r="AN1292" s="340"/>
      <c r="AO1292" s="341"/>
      <c r="AP1292" s="336"/>
      <c r="AQ1292" s="342"/>
      <c r="AR1292" s="343"/>
      <c r="AS1292" s="342"/>
      <c r="AT1292" s="94"/>
      <c r="AU1292" s="341"/>
      <c r="AV1292" s="136"/>
      <c r="AW1292" s="339"/>
      <c r="AY1292" s="30" t="s">
        <v>3880</v>
      </c>
      <c r="AZ1292" s="31" t="e">
        <f t="shared" si="20"/>
        <v>#VALUE!</v>
      </c>
    </row>
    <row r="1293" spans="1:52" ht="12.75" customHeight="1">
      <c r="A1293">
        <v>1290</v>
      </c>
      <c r="B1293" s="29" t="s">
        <v>9035</v>
      </c>
      <c r="C1293" s="134" t="s">
        <v>3544</v>
      </c>
      <c r="D1293" s="29" t="s">
        <v>3880</v>
      </c>
      <c r="E1293" s="29" t="s">
        <v>3880</v>
      </c>
      <c r="F1293" s="335"/>
      <c r="G1293" s="335"/>
      <c r="H1293" s="344"/>
      <c r="I1293" s="344"/>
      <c r="J1293" s="344"/>
      <c r="K1293" s="344"/>
      <c r="L1293" s="335"/>
      <c r="M1293" s="82" t="s">
        <v>3880</v>
      </c>
      <c r="N1293" s="57" t="s">
        <v>3880</v>
      </c>
      <c r="O1293" s="30" t="s">
        <v>3880</v>
      </c>
      <c r="P1293" s="29" t="s">
        <v>3880</v>
      </c>
      <c r="Q1293" s="29"/>
      <c r="R1293" s="134" t="s">
        <v>3544</v>
      </c>
      <c r="S1293" s="103" t="s">
        <v>5471</v>
      </c>
      <c r="T1293" s="403">
        <v>-16310</v>
      </c>
      <c r="U1293" s="403">
        <v>-12502.1</v>
      </c>
      <c r="V1293" s="123" t="s">
        <v>2</v>
      </c>
      <c r="W1293" s="336"/>
      <c r="X1293" s="123"/>
      <c r="Y1293" s="337"/>
      <c r="Z1293" s="87"/>
      <c r="AA1293" s="88" t="s">
        <v>3880</v>
      </c>
      <c r="AB1293" s="88"/>
      <c r="AC1293" s="88"/>
      <c r="AD1293" s="90"/>
      <c r="AE1293" s="90"/>
      <c r="AF1293" s="136"/>
      <c r="AG1293" s="338"/>
      <c r="AH1293" s="338"/>
      <c r="AI1293" s="339"/>
      <c r="AJ1293" s="339"/>
      <c r="AK1293" s="91"/>
      <c r="AL1293" s="92"/>
      <c r="AM1293" s="93"/>
      <c r="AN1293" s="340"/>
      <c r="AO1293" s="341"/>
      <c r="AP1293" s="336"/>
      <c r="AQ1293" s="342"/>
      <c r="AR1293" s="343"/>
      <c r="AS1293" s="342"/>
      <c r="AT1293" s="94"/>
      <c r="AU1293" s="341"/>
      <c r="AV1293" s="136"/>
      <c r="AW1293" s="339"/>
      <c r="AY1293" s="30" t="s">
        <v>3880</v>
      </c>
      <c r="AZ1293" s="31" t="e">
        <f t="shared" si="20"/>
        <v>#VALUE!</v>
      </c>
    </row>
    <row r="1294" spans="1:52" ht="12.75" customHeight="1">
      <c r="A1294">
        <v>1291</v>
      </c>
      <c r="B1294" s="29" t="s">
        <v>9035</v>
      </c>
      <c r="C1294" s="134" t="s">
        <v>5476</v>
      </c>
      <c r="D1294" s="29" t="s">
        <v>3880</v>
      </c>
      <c r="E1294" s="29" t="s">
        <v>3880</v>
      </c>
      <c r="F1294" s="335"/>
      <c r="G1294" s="335"/>
      <c r="H1294" s="344"/>
      <c r="I1294" s="344"/>
      <c r="J1294" s="344"/>
      <c r="K1294" s="344"/>
      <c r="L1294" s="335"/>
      <c r="M1294" s="82" t="s">
        <v>3880</v>
      </c>
      <c r="N1294" s="57" t="s">
        <v>3880</v>
      </c>
      <c r="O1294" s="30" t="s">
        <v>3880</v>
      </c>
      <c r="P1294" s="29" t="s">
        <v>3880</v>
      </c>
      <c r="Q1294" s="29"/>
      <c r="R1294" s="134" t="s">
        <v>5476</v>
      </c>
      <c r="S1294" s="103" t="s">
        <v>5471</v>
      </c>
      <c r="T1294" s="403">
        <v>15502.1</v>
      </c>
      <c r="U1294" s="403">
        <v>13310</v>
      </c>
      <c r="V1294" s="123" t="s">
        <v>2</v>
      </c>
      <c r="W1294" s="336"/>
      <c r="X1294" s="123"/>
      <c r="Y1294" s="337"/>
      <c r="Z1294" s="87"/>
      <c r="AA1294" s="88" t="s">
        <v>3880</v>
      </c>
      <c r="AB1294" s="88"/>
      <c r="AC1294" s="88"/>
      <c r="AD1294" s="90"/>
      <c r="AE1294" s="90"/>
      <c r="AF1294" s="136"/>
      <c r="AG1294" s="338"/>
      <c r="AH1294" s="338"/>
      <c r="AI1294" s="339"/>
      <c r="AJ1294" s="339"/>
      <c r="AK1294" s="91"/>
      <c r="AL1294" s="92"/>
      <c r="AM1294" s="93"/>
      <c r="AN1294" s="340"/>
      <c r="AO1294" s="341"/>
      <c r="AP1294" s="336"/>
      <c r="AQ1294" s="342"/>
      <c r="AR1294" s="343"/>
      <c r="AS1294" s="342"/>
      <c r="AT1294" s="94"/>
      <c r="AU1294" s="341"/>
      <c r="AV1294" s="136"/>
      <c r="AW1294" s="339"/>
      <c r="AY1294" s="30" t="s">
        <v>3880</v>
      </c>
      <c r="AZ1294" s="31" t="e">
        <f t="shared" si="20"/>
        <v>#VALUE!</v>
      </c>
    </row>
    <row r="1295" spans="1:52" ht="12.75" customHeight="1">
      <c r="A1295">
        <v>1292</v>
      </c>
      <c r="B1295" s="29" t="s">
        <v>9035</v>
      </c>
      <c r="C1295" s="134" t="s">
        <v>3770</v>
      </c>
      <c r="D1295" s="29" t="s">
        <v>3880</v>
      </c>
      <c r="E1295" s="29" t="s">
        <v>3880</v>
      </c>
      <c r="F1295" s="335"/>
      <c r="G1295" s="335"/>
      <c r="H1295" s="344"/>
      <c r="I1295" s="344"/>
      <c r="J1295" s="344"/>
      <c r="K1295" s="344"/>
      <c r="L1295" s="335"/>
      <c r="M1295" s="82" t="s">
        <v>3880</v>
      </c>
      <c r="N1295" s="57" t="s">
        <v>3880</v>
      </c>
      <c r="O1295" s="30" t="s">
        <v>3880</v>
      </c>
      <c r="P1295" s="29" t="s">
        <v>3880</v>
      </c>
      <c r="Q1295" s="29"/>
      <c r="R1295" s="134" t="s">
        <v>3770</v>
      </c>
      <c r="S1295" s="104" t="s">
        <v>5471</v>
      </c>
      <c r="T1295" s="403">
        <v>-15502.1</v>
      </c>
      <c r="U1295" s="403">
        <v>13310</v>
      </c>
      <c r="V1295" s="123" t="s">
        <v>2</v>
      </c>
      <c r="W1295" s="336"/>
      <c r="X1295" s="123"/>
      <c r="Y1295" s="337"/>
      <c r="Z1295" s="87"/>
      <c r="AA1295" s="88" t="s">
        <v>3880</v>
      </c>
      <c r="AB1295" s="88"/>
      <c r="AC1295" s="88"/>
      <c r="AD1295" s="90"/>
      <c r="AE1295" s="90"/>
      <c r="AF1295" s="136"/>
      <c r="AG1295" s="338"/>
      <c r="AH1295" s="338"/>
      <c r="AI1295" s="339"/>
      <c r="AJ1295" s="339"/>
      <c r="AK1295" s="91"/>
      <c r="AL1295" s="92"/>
      <c r="AM1295" s="93"/>
      <c r="AN1295" s="340"/>
      <c r="AO1295" s="341"/>
      <c r="AP1295" s="336"/>
      <c r="AQ1295" s="342"/>
      <c r="AR1295" s="343"/>
      <c r="AS1295" s="342"/>
      <c r="AT1295" s="94"/>
      <c r="AU1295" s="341"/>
      <c r="AV1295" s="136"/>
      <c r="AW1295" s="339"/>
      <c r="AY1295" s="30" t="s">
        <v>3880</v>
      </c>
      <c r="AZ1295" s="31" t="e">
        <f t="shared" si="20"/>
        <v>#VALUE!</v>
      </c>
    </row>
    <row r="1296" spans="1:52" ht="12.75" customHeight="1">
      <c r="A1296">
        <v>1293</v>
      </c>
      <c r="B1296" s="29" t="s">
        <v>9035</v>
      </c>
      <c r="C1296" s="134" t="s">
        <v>5477</v>
      </c>
      <c r="D1296" s="29" t="s">
        <v>3880</v>
      </c>
      <c r="E1296" s="29" t="s">
        <v>3880</v>
      </c>
      <c r="F1296" s="335"/>
      <c r="G1296" s="335"/>
      <c r="H1296" s="344"/>
      <c r="I1296" s="344"/>
      <c r="J1296" s="344"/>
      <c r="K1296" s="344"/>
      <c r="L1296" s="335"/>
      <c r="M1296" s="82" t="s">
        <v>3880</v>
      </c>
      <c r="N1296" s="57" t="s">
        <v>3880</v>
      </c>
      <c r="O1296" s="30" t="s">
        <v>3880</v>
      </c>
      <c r="P1296" s="29" t="s">
        <v>3880</v>
      </c>
      <c r="Q1296" s="29"/>
      <c r="R1296" s="134" t="s">
        <v>5477</v>
      </c>
      <c r="S1296" s="103" t="s">
        <v>5471</v>
      </c>
      <c r="T1296" s="403">
        <v>16310</v>
      </c>
      <c r="U1296" s="403">
        <v>-11689.3</v>
      </c>
      <c r="V1296" s="123" t="s">
        <v>2</v>
      </c>
      <c r="W1296" s="336"/>
      <c r="X1296" s="123"/>
      <c r="Y1296" s="337"/>
      <c r="Z1296" s="87"/>
      <c r="AA1296" s="88" t="s">
        <v>3880</v>
      </c>
      <c r="AB1296" s="88"/>
      <c r="AC1296" s="88"/>
      <c r="AD1296" s="90"/>
      <c r="AE1296" s="90"/>
      <c r="AF1296" s="136"/>
      <c r="AG1296" s="338"/>
      <c r="AH1296" s="338"/>
      <c r="AI1296" s="339"/>
      <c r="AJ1296" s="339"/>
      <c r="AK1296" s="91"/>
      <c r="AL1296" s="92"/>
      <c r="AM1296" s="93"/>
      <c r="AN1296" s="340"/>
      <c r="AO1296" s="341"/>
      <c r="AP1296" s="336"/>
      <c r="AQ1296" s="342"/>
      <c r="AR1296" s="343"/>
      <c r="AS1296" s="342"/>
      <c r="AT1296" s="94"/>
      <c r="AU1296" s="341"/>
      <c r="AV1296" s="136"/>
      <c r="AW1296" s="339"/>
      <c r="AY1296" s="30" t="s">
        <v>3880</v>
      </c>
      <c r="AZ1296" s="31" t="e">
        <f t="shared" si="20"/>
        <v>#VALUE!</v>
      </c>
    </row>
    <row r="1297" spans="1:52" ht="12.75" customHeight="1">
      <c r="A1297">
        <v>1294</v>
      </c>
      <c r="B1297" s="29" t="s">
        <v>9035</v>
      </c>
      <c r="C1297" s="134" t="s">
        <v>3672</v>
      </c>
      <c r="D1297" s="29" t="s">
        <v>3880</v>
      </c>
      <c r="E1297" s="29" t="s">
        <v>3880</v>
      </c>
      <c r="F1297" s="335"/>
      <c r="G1297" s="335"/>
      <c r="H1297" s="344"/>
      <c r="I1297" s="344"/>
      <c r="J1297" s="344"/>
      <c r="K1297" s="344"/>
      <c r="L1297" s="335"/>
      <c r="M1297" s="82" t="s">
        <v>3880</v>
      </c>
      <c r="N1297" s="57" t="s">
        <v>3880</v>
      </c>
      <c r="O1297" s="30" t="s">
        <v>3880</v>
      </c>
      <c r="P1297" s="29" t="s">
        <v>3880</v>
      </c>
      <c r="Q1297" s="29"/>
      <c r="R1297" s="134" t="s">
        <v>3672</v>
      </c>
      <c r="S1297" s="103" t="s">
        <v>5471</v>
      </c>
      <c r="T1297" s="403">
        <v>-16310</v>
      </c>
      <c r="U1297" s="403">
        <v>-11689.3</v>
      </c>
      <c r="V1297" s="123" t="s">
        <v>2</v>
      </c>
      <c r="W1297" s="336"/>
      <c r="X1297" s="123"/>
      <c r="Y1297" s="337"/>
      <c r="Z1297" s="87"/>
      <c r="AA1297" s="88" t="s">
        <v>3880</v>
      </c>
      <c r="AB1297" s="88"/>
      <c r="AC1297" s="88"/>
      <c r="AD1297" s="90"/>
      <c r="AE1297" s="90"/>
      <c r="AF1297" s="136"/>
      <c r="AG1297" s="338"/>
      <c r="AH1297" s="338"/>
      <c r="AI1297" s="339"/>
      <c r="AJ1297" s="339"/>
      <c r="AK1297" s="91"/>
      <c r="AL1297" s="92"/>
      <c r="AM1297" s="93"/>
      <c r="AN1297" s="340"/>
      <c r="AO1297" s="341"/>
      <c r="AP1297" s="336"/>
      <c r="AQ1297" s="342"/>
      <c r="AR1297" s="343"/>
      <c r="AS1297" s="342"/>
      <c r="AT1297" s="94"/>
      <c r="AU1297" s="341"/>
      <c r="AV1297" s="136"/>
      <c r="AW1297" s="339"/>
      <c r="AY1297" s="30" t="s">
        <v>3880</v>
      </c>
      <c r="AZ1297" s="31" t="e">
        <f t="shared" si="20"/>
        <v>#VALUE!</v>
      </c>
    </row>
    <row r="1298" spans="1:52" ht="12.75" customHeight="1">
      <c r="A1298">
        <v>1295</v>
      </c>
      <c r="B1298" s="29" t="s">
        <v>9035</v>
      </c>
      <c r="C1298" s="134" t="s">
        <v>5478</v>
      </c>
      <c r="D1298" s="29" t="s">
        <v>3880</v>
      </c>
      <c r="E1298" s="29" t="s">
        <v>3880</v>
      </c>
      <c r="F1298" s="335"/>
      <c r="G1298" s="335"/>
      <c r="H1298" s="344"/>
      <c r="I1298" s="344"/>
      <c r="J1298" s="344"/>
      <c r="K1298" s="344"/>
      <c r="L1298" s="335"/>
      <c r="M1298" s="82" t="s">
        <v>3880</v>
      </c>
      <c r="N1298" s="57" t="s">
        <v>3880</v>
      </c>
      <c r="O1298" s="30" t="s">
        <v>3880</v>
      </c>
      <c r="P1298" s="29" t="s">
        <v>3880</v>
      </c>
      <c r="Q1298" s="29"/>
      <c r="R1298" s="134" t="s">
        <v>5478</v>
      </c>
      <c r="S1298" s="103" t="s">
        <v>5471</v>
      </c>
      <c r="T1298" s="403">
        <v>16310</v>
      </c>
      <c r="U1298" s="403">
        <v>-10876.5</v>
      </c>
      <c r="V1298" s="123" t="s">
        <v>2</v>
      </c>
      <c r="W1298" s="336"/>
      <c r="X1298" s="123"/>
      <c r="Y1298" s="337"/>
      <c r="Z1298" s="87"/>
      <c r="AA1298" s="88" t="s">
        <v>3880</v>
      </c>
      <c r="AB1298" s="88"/>
      <c r="AC1298" s="88"/>
      <c r="AD1298" s="90"/>
      <c r="AE1298" s="90"/>
      <c r="AF1298" s="136"/>
      <c r="AG1298" s="338"/>
      <c r="AH1298" s="338"/>
      <c r="AI1298" s="339"/>
      <c r="AJ1298" s="339"/>
      <c r="AK1298" s="91"/>
      <c r="AL1298" s="92"/>
      <c r="AM1298" s="93"/>
      <c r="AN1298" s="340"/>
      <c r="AO1298" s="341"/>
      <c r="AP1298" s="336"/>
      <c r="AQ1298" s="342"/>
      <c r="AR1298" s="343"/>
      <c r="AS1298" s="342"/>
      <c r="AT1298" s="94"/>
      <c r="AU1298" s="341"/>
      <c r="AV1298" s="136"/>
      <c r="AW1298" s="339"/>
      <c r="AY1298" s="30" t="s">
        <v>3880</v>
      </c>
      <c r="AZ1298" s="31" t="e">
        <f t="shared" si="20"/>
        <v>#VALUE!</v>
      </c>
    </row>
    <row r="1299" spans="1:52" ht="12.75" customHeight="1">
      <c r="A1299">
        <v>1296</v>
      </c>
      <c r="B1299" s="29" t="s">
        <v>9035</v>
      </c>
      <c r="C1299" s="134" t="s">
        <v>3543</v>
      </c>
      <c r="D1299" s="29" t="s">
        <v>3880</v>
      </c>
      <c r="E1299" s="29" t="s">
        <v>3880</v>
      </c>
      <c r="F1299" s="335"/>
      <c r="G1299" s="335"/>
      <c r="H1299" s="344"/>
      <c r="I1299" s="344"/>
      <c r="J1299" s="344"/>
      <c r="K1299" s="344"/>
      <c r="L1299" s="335"/>
      <c r="M1299" s="82" t="s">
        <v>3880</v>
      </c>
      <c r="N1299" s="57" t="s">
        <v>3880</v>
      </c>
      <c r="O1299" s="30" t="s">
        <v>3880</v>
      </c>
      <c r="P1299" s="29" t="s">
        <v>3880</v>
      </c>
      <c r="Q1299" s="29"/>
      <c r="R1299" s="134" t="s">
        <v>3543</v>
      </c>
      <c r="S1299" s="103" t="s">
        <v>5471</v>
      </c>
      <c r="T1299" s="403">
        <v>-16310</v>
      </c>
      <c r="U1299" s="403">
        <v>-10876.5</v>
      </c>
      <c r="V1299" s="123" t="s">
        <v>2</v>
      </c>
      <c r="W1299" s="336"/>
      <c r="X1299" s="123"/>
      <c r="Y1299" s="337"/>
      <c r="Z1299" s="87"/>
      <c r="AA1299" s="88" t="s">
        <v>3880</v>
      </c>
      <c r="AB1299" s="88"/>
      <c r="AC1299" s="88"/>
      <c r="AD1299" s="90"/>
      <c r="AE1299" s="90"/>
      <c r="AF1299" s="136"/>
      <c r="AG1299" s="338"/>
      <c r="AH1299" s="338"/>
      <c r="AI1299" s="339"/>
      <c r="AJ1299" s="339"/>
      <c r="AK1299" s="91"/>
      <c r="AL1299" s="92"/>
      <c r="AM1299" s="93"/>
      <c r="AN1299" s="340"/>
      <c r="AO1299" s="341"/>
      <c r="AP1299" s="336"/>
      <c r="AQ1299" s="342"/>
      <c r="AR1299" s="343"/>
      <c r="AS1299" s="342"/>
      <c r="AT1299" s="94"/>
      <c r="AU1299" s="341"/>
      <c r="AV1299" s="136"/>
      <c r="AW1299" s="339"/>
      <c r="AY1299" s="30" t="s">
        <v>3880</v>
      </c>
      <c r="AZ1299" s="31" t="e">
        <f t="shared" si="20"/>
        <v>#VALUE!</v>
      </c>
    </row>
    <row r="1300" spans="1:52" ht="12.75" customHeight="1">
      <c r="A1300">
        <v>1297</v>
      </c>
      <c r="B1300" s="29" t="s">
        <v>9035</v>
      </c>
      <c r="C1300" s="134" t="s">
        <v>5479</v>
      </c>
      <c r="D1300" s="29" t="s">
        <v>3880</v>
      </c>
      <c r="E1300" s="29" t="s">
        <v>3880</v>
      </c>
      <c r="F1300" s="335"/>
      <c r="G1300" s="335"/>
      <c r="H1300" s="344"/>
      <c r="I1300" s="344"/>
      <c r="J1300" s="344"/>
      <c r="K1300" s="344"/>
      <c r="L1300" s="335"/>
      <c r="M1300" s="82" t="s">
        <v>3880</v>
      </c>
      <c r="N1300" s="57" t="s">
        <v>3880</v>
      </c>
      <c r="O1300" s="30" t="s">
        <v>3880</v>
      </c>
      <c r="P1300" s="29" t="s">
        <v>3880</v>
      </c>
      <c r="Q1300" s="29"/>
      <c r="R1300" s="134" t="s">
        <v>5479</v>
      </c>
      <c r="S1300" s="103" t="s">
        <v>5480</v>
      </c>
      <c r="T1300" s="403">
        <v>15580</v>
      </c>
      <c r="U1300" s="403">
        <v>11000</v>
      </c>
      <c r="V1300" s="123" t="s">
        <v>2</v>
      </c>
      <c r="W1300" s="336"/>
      <c r="X1300" s="123"/>
      <c r="Y1300" s="337"/>
      <c r="Z1300" s="87"/>
      <c r="AA1300" s="88" t="s">
        <v>3880</v>
      </c>
      <c r="AB1300" s="88"/>
      <c r="AC1300" s="88"/>
      <c r="AD1300" s="90"/>
      <c r="AE1300" s="90"/>
      <c r="AF1300" s="136"/>
      <c r="AG1300" s="338"/>
      <c r="AH1300" s="338"/>
      <c r="AI1300" s="339"/>
      <c r="AJ1300" s="339"/>
      <c r="AK1300" s="91"/>
      <c r="AL1300" s="92"/>
      <c r="AM1300" s="93"/>
      <c r="AN1300" s="340"/>
      <c r="AO1300" s="341"/>
      <c r="AP1300" s="336"/>
      <c r="AQ1300" s="342"/>
      <c r="AR1300" s="343"/>
      <c r="AS1300" s="342"/>
      <c r="AT1300" s="94"/>
      <c r="AU1300" s="341"/>
      <c r="AV1300" s="136"/>
      <c r="AW1300" s="339"/>
      <c r="AY1300" s="30" t="s">
        <v>3880</v>
      </c>
      <c r="AZ1300" s="31" t="e">
        <f t="shared" si="20"/>
        <v>#VALUE!</v>
      </c>
    </row>
    <row r="1301" spans="1:52" ht="12.75" customHeight="1">
      <c r="A1301">
        <v>1298</v>
      </c>
      <c r="B1301" s="29" t="s">
        <v>9035</v>
      </c>
      <c r="C1301" s="134" t="s">
        <v>3759</v>
      </c>
      <c r="D1301" s="29" t="s">
        <v>3880</v>
      </c>
      <c r="E1301" s="29" t="s">
        <v>3880</v>
      </c>
      <c r="F1301" s="335"/>
      <c r="G1301" s="335"/>
      <c r="H1301" s="344"/>
      <c r="I1301" s="344"/>
      <c r="J1301" s="344"/>
      <c r="K1301" s="344"/>
      <c r="L1301" s="335"/>
      <c r="M1301" s="82" t="s">
        <v>3880</v>
      </c>
      <c r="N1301" s="57" t="s">
        <v>3880</v>
      </c>
      <c r="O1301" s="30" t="s">
        <v>3880</v>
      </c>
      <c r="P1301" s="29" t="s">
        <v>3880</v>
      </c>
      <c r="Q1301" s="29"/>
      <c r="R1301" s="134" t="s">
        <v>3759</v>
      </c>
      <c r="S1301" s="103" t="s">
        <v>5480</v>
      </c>
      <c r="T1301" s="403">
        <v>-15580</v>
      </c>
      <c r="U1301" s="403">
        <v>11000</v>
      </c>
      <c r="V1301" s="123" t="s">
        <v>2</v>
      </c>
      <c r="W1301" s="336"/>
      <c r="X1301" s="123"/>
      <c r="Y1301" s="337"/>
      <c r="Z1301" s="87"/>
      <c r="AA1301" s="88" t="s">
        <v>3880</v>
      </c>
      <c r="AB1301" s="88"/>
      <c r="AC1301" s="88"/>
      <c r="AD1301" s="90"/>
      <c r="AE1301" s="90"/>
      <c r="AF1301" s="136"/>
      <c r="AG1301" s="338"/>
      <c r="AH1301" s="338"/>
      <c r="AI1301" s="339"/>
      <c r="AJ1301" s="339"/>
      <c r="AK1301" s="91"/>
      <c r="AL1301" s="92"/>
      <c r="AM1301" s="93"/>
      <c r="AN1301" s="340"/>
      <c r="AO1301" s="341"/>
      <c r="AP1301" s="336"/>
      <c r="AQ1301" s="342"/>
      <c r="AR1301" s="343"/>
      <c r="AS1301" s="342"/>
      <c r="AT1301" s="94"/>
      <c r="AU1301" s="341"/>
      <c r="AV1301" s="136"/>
      <c r="AW1301" s="339"/>
      <c r="AY1301" s="30" t="s">
        <v>3880</v>
      </c>
      <c r="AZ1301" s="31" t="e">
        <f t="shared" si="20"/>
        <v>#VALUE!</v>
      </c>
    </row>
    <row r="1302" spans="1:52" ht="12.75" customHeight="1">
      <c r="A1302">
        <v>1299</v>
      </c>
      <c r="B1302" s="29" t="s">
        <v>9035</v>
      </c>
      <c r="C1302" s="134" t="s">
        <v>5481</v>
      </c>
      <c r="D1302" s="29" t="s">
        <v>3880</v>
      </c>
      <c r="E1302" s="29" t="s">
        <v>3880</v>
      </c>
      <c r="F1302" s="335"/>
      <c r="G1302" s="335"/>
      <c r="H1302" s="344"/>
      <c r="I1302" s="344"/>
      <c r="J1302" s="344"/>
      <c r="K1302" s="344"/>
      <c r="L1302" s="335"/>
      <c r="M1302" s="82" t="s">
        <v>3880</v>
      </c>
      <c r="N1302" s="57" t="s">
        <v>3880</v>
      </c>
      <c r="O1302" s="30" t="s">
        <v>3880</v>
      </c>
      <c r="P1302" s="29" t="s">
        <v>3880</v>
      </c>
      <c r="Q1302" s="29"/>
      <c r="R1302" s="134" t="s">
        <v>5481</v>
      </c>
      <c r="S1302" s="103" t="s">
        <v>5480</v>
      </c>
      <c r="T1302" s="403">
        <v>15580</v>
      </c>
      <c r="U1302" s="403">
        <v>11784.4</v>
      </c>
      <c r="V1302" s="123" t="s">
        <v>2</v>
      </c>
      <c r="W1302" s="336"/>
      <c r="X1302" s="123"/>
      <c r="Y1302" s="337"/>
      <c r="Z1302" s="87"/>
      <c r="AA1302" s="88" t="s">
        <v>3880</v>
      </c>
      <c r="AB1302" s="88"/>
      <c r="AC1302" s="88"/>
      <c r="AD1302" s="90"/>
      <c r="AE1302" s="90"/>
      <c r="AF1302" s="136"/>
      <c r="AG1302" s="338"/>
      <c r="AH1302" s="338"/>
      <c r="AI1302" s="339"/>
      <c r="AJ1302" s="339"/>
      <c r="AK1302" s="91"/>
      <c r="AL1302" s="92"/>
      <c r="AM1302" s="93"/>
      <c r="AN1302" s="340"/>
      <c r="AO1302" s="341"/>
      <c r="AP1302" s="336"/>
      <c r="AQ1302" s="342"/>
      <c r="AR1302" s="343"/>
      <c r="AS1302" s="342"/>
      <c r="AT1302" s="94"/>
      <c r="AU1302" s="341"/>
      <c r="AV1302" s="136"/>
      <c r="AW1302" s="339"/>
      <c r="AY1302" s="30" t="s">
        <v>3880</v>
      </c>
      <c r="AZ1302" s="31" t="e">
        <f t="shared" si="20"/>
        <v>#VALUE!</v>
      </c>
    </row>
    <row r="1303" spans="1:52" ht="12.75" customHeight="1">
      <c r="A1303">
        <v>1300</v>
      </c>
      <c r="B1303" s="29" t="s">
        <v>9035</v>
      </c>
      <c r="C1303" s="134" t="s">
        <v>3464</v>
      </c>
      <c r="D1303" s="29" t="s">
        <v>3880</v>
      </c>
      <c r="E1303" s="29" t="s">
        <v>3880</v>
      </c>
      <c r="F1303" s="335"/>
      <c r="G1303" s="335"/>
      <c r="H1303" s="344"/>
      <c r="I1303" s="344"/>
      <c r="J1303" s="344"/>
      <c r="K1303" s="344"/>
      <c r="L1303" s="335"/>
      <c r="M1303" s="82" t="s">
        <v>3880</v>
      </c>
      <c r="N1303" s="57" t="s">
        <v>3880</v>
      </c>
      <c r="O1303" s="30" t="s">
        <v>3880</v>
      </c>
      <c r="P1303" s="29" t="s">
        <v>3880</v>
      </c>
      <c r="Q1303" s="29"/>
      <c r="R1303" s="134" t="s">
        <v>3464</v>
      </c>
      <c r="S1303" s="103" t="s">
        <v>5480</v>
      </c>
      <c r="T1303" s="403">
        <v>-15580</v>
      </c>
      <c r="U1303" s="403">
        <v>11784.4</v>
      </c>
      <c r="V1303" s="123" t="s">
        <v>2</v>
      </c>
      <c r="W1303" s="336"/>
      <c r="X1303" s="123"/>
      <c r="Y1303" s="337"/>
      <c r="Z1303" s="87"/>
      <c r="AA1303" s="88" t="s">
        <v>3880</v>
      </c>
      <c r="AB1303" s="88"/>
      <c r="AC1303" s="88"/>
      <c r="AD1303" s="90"/>
      <c r="AE1303" s="90"/>
      <c r="AF1303" s="136"/>
      <c r="AG1303" s="338"/>
      <c r="AH1303" s="338"/>
      <c r="AI1303" s="339"/>
      <c r="AJ1303" s="339"/>
      <c r="AK1303" s="91"/>
      <c r="AL1303" s="92"/>
      <c r="AM1303" s="93"/>
      <c r="AN1303" s="340"/>
      <c r="AO1303" s="341"/>
      <c r="AP1303" s="336"/>
      <c r="AQ1303" s="342"/>
      <c r="AR1303" s="343"/>
      <c r="AS1303" s="342"/>
      <c r="AT1303" s="94"/>
      <c r="AU1303" s="341"/>
      <c r="AV1303" s="136"/>
      <c r="AW1303" s="339"/>
      <c r="AY1303" s="30" t="s">
        <v>3880</v>
      </c>
      <c r="AZ1303" s="31" t="e">
        <f t="shared" si="20"/>
        <v>#VALUE!</v>
      </c>
    </row>
    <row r="1304" spans="1:52" ht="12.75" customHeight="1">
      <c r="A1304">
        <v>1301</v>
      </c>
      <c r="B1304" s="29" t="s">
        <v>9035</v>
      </c>
      <c r="C1304" s="134" t="s">
        <v>5482</v>
      </c>
      <c r="D1304" s="29" t="s">
        <v>3880</v>
      </c>
      <c r="E1304" s="29" t="s">
        <v>3880</v>
      </c>
      <c r="F1304" s="335"/>
      <c r="G1304" s="335"/>
      <c r="H1304" s="344"/>
      <c r="I1304" s="344"/>
      <c r="J1304" s="344"/>
      <c r="K1304" s="344"/>
      <c r="L1304" s="335"/>
      <c r="M1304" s="82" t="s">
        <v>3880</v>
      </c>
      <c r="N1304" s="57" t="s">
        <v>3880</v>
      </c>
      <c r="O1304" s="30" t="s">
        <v>3880</v>
      </c>
      <c r="P1304" s="29" t="s">
        <v>3880</v>
      </c>
      <c r="Q1304" s="29"/>
      <c r="R1304" s="134" t="s">
        <v>5482</v>
      </c>
      <c r="S1304" s="103" t="s">
        <v>5480</v>
      </c>
      <c r="T1304" s="403">
        <v>15580</v>
      </c>
      <c r="U1304" s="403">
        <v>-11784.4</v>
      </c>
      <c r="V1304" s="123" t="s">
        <v>2</v>
      </c>
      <c r="W1304" s="336"/>
      <c r="X1304" s="123"/>
      <c r="Y1304" s="337"/>
      <c r="Z1304" s="87"/>
      <c r="AA1304" s="88" t="s">
        <v>3880</v>
      </c>
      <c r="AB1304" s="88"/>
      <c r="AC1304" s="88"/>
      <c r="AD1304" s="90"/>
      <c r="AE1304" s="90"/>
      <c r="AF1304" s="136"/>
      <c r="AG1304" s="338"/>
      <c r="AH1304" s="338"/>
      <c r="AI1304" s="339"/>
      <c r="AJ1304" s="339"/>
      <c r="AK1304" s="91"/>
      <c r="AL1304" s="92"/>
      <c r="AM1304" s="93"/>
      <c r="AN1304" s="340"/>
      <c r="AO1304" s="341"/>
      <c r="AP1304" s="336"/>
      <c r="AQ1304" s="342"/>
      <c r="AR1304" s="343"/>
      <c r="AS1304" s="342"/>
      <c r="AT1304" s="94"/>
      <c r="AU1304" s="341"/>
      <c r="AV1304" s="136"/>
      <c r="AW1304" s="339"/>
      <c r="AY1304" s="30" t="s">
        <v>3880</v>
      </c>
      <c r="AZ1304" s="31" t="e">
        <f t="shared" si="20"/>
        <v>#VALUE!</v>
      </c>
    </row>
    <row r="1305" spans="1:52" ht="12.75" customHeight="1">
      <c r="A1305">
        <v>1302</v>
      </c>
      <c r="B1305" s="29" t="s">
        <v>9035</v>
      </c>
      <c r="C1305" s="134" t="s">
        <v>5483</v>
      </c>
      <c r="D1305" s="29" t="s">
        <v>3880</v>
      </c>
      <c r="E1305" s="29" t="s">
        <v>3880</v>
      </c>
      <c r="F1305" s="335"/>
      <c r="G1305" s="335"/>
      <c r="H1305" s="344"/>
      <c r="I1305" s="344"/>
      <c r="J1305" s="344"/>
      <c r="K1305" s="344"/>
      <c r="L1305" s="335"/>
      <c r="M1305" s="82" t="s">
        <v>3880</v>
      </c>
      <c r="N1305" s="57" t="s">
        <v>3880</v>
      </c>
      <c r="O1305" s="30" t="s">
        <v>3880</v>
      </c>
      <c r="P1305" s="29" t="s">
        <v>3880</v>
      </c>
      <c r="Q1305" s="29"/>
      <c r="R1305" s="134" t="s">
        <v>5483</v>
      </c>
      <c r="S1305" s="103" t="s">
        <v>5480</v>
      </c>
      <c r="T1305" s="403">
        <v>-15580</v>
      </c>
      <c r="U1305" s="403">
        <v>-11784.4</v>
      </c>
      <c r="V1305" s="123" t="s">
        <v>2</v>
      </c>
      <c r="W1305" s="336"/>
      <c r="X1305" s="123"/>
      <c r="Y1305" s="337"/>
      <c r="Z1305" s="87"/>
      <c r="AA1305" s="88" t="s">
        <v>3880</v>
      </c>
      <c r="AB1305" s="88"/>
      <c r="AC1305" s="88"/>
      <c r="AD1305" s="90"/>
      <c r="AE1305" s="90"/>
      <c r="AF1305" s="136"/>
      <c r="AG1305" s="338"/>
      <c r="AH1305" s="338"/>
      <c r="AI1305" s="339"/>
      <c r="AJ1305" s="339"/>
      <c r="AK1305" s="91"/>
      <c r="AL1305" s="92"/>
      <c r="AM1305" s="93"/>
      <c r="AN1305" s="340"/>
      <c r="AO1305" s="341"/>
      <c r="AP1305" s="336"/>
      <c r="AQ1305" s="342"/>
      <c r="AR1305" s="343"/>
      <c r="AS1305" s="342"/>
      <c r="AT1305" s="94"/>
      <c r="AU1305" s="341"/>
      <c r="AV1305" s="136"/>
      <c r="AW1305" s="339"/>
      <c r="AY1305" s="30" t="s">
        <v>3880</v>
      </c>
      <c r="AZ1305" s="31" t="e">
        <f t="shared" si="20"/>
        <v>#VALUE!</v>
      </c>
    </row>
    <row r="1306" spans="1:52" ht="12.75" customHeight="1">
      <c r="A1306">
        <v>1303</v>
      </c>
      <c r="B1306" s="29" t="s">
        <v>9035</v>
      </c>
      <c r="C1306" s="134" t="s">
        <v>256</v>
      </c>
      <c r="D1306" s="29" t="s">
        <v>3880</v>
      </c>
      <c r="E1306" s="29" t="s">
        <v>3880</v>
      </c>
      <c r="F1306" s="335"/>
      <c r="G1306" s="335"/>
      <c r="H1306" s="344"/>
      <c r="I1306" s="344"/>
      <c r="J1306" s="344"/>
      <c r="K1306" s="344"/>
      <c r="L1306" s="335"/>
      <c r="M1306" s="82" t="s">
        <v>3880</v>
      </c>
      <c r="N1306" s="57" t="s">
        <v>3880</v>
      </c>
      <c r="O1306" s="30" t="s">
        <v>3880</v>
      </c>
      <c r="P1306" s="29" t="s">
        <v>3880</v>
      </c>
      <c r="Q1306" s="29"/>
      <c r="R1306" s="134" t="s">
        <v>256</v>
      </c>
      <c r="S1306" s="103" t="s">
        <v>5480</v>
      </c>
      <c r="T1306" s="403">
        <v>15580</v>
      </c>
      <c r="U1306" s="403">
        <v>-11000</v>
      </c>
      <c r="V1306" s="123" t="s">
        <v>2</v>
      </c>
      <c r="W1306" s="336"/>
      <c r="X1306" s="123"/>
      <c r="Y1306" s="337"/>
      <c r="Z1306" s="87"/>
      <c r="AA1306" s="88" t="s">
        <v>3880</v>
      </c>
      <c r="AB1306" s="88"/>
      <c r="AC1306" s="88"/>
      <c r="AD1306" s="90"/>
      <c r="AE1306" s="90"/>
      <c r="AF1306" s="136"/>
      <c r="AG1306" s="338"/>
      <c r="AH1306" s="338"/>
      <c r="AI1306" s="339"/>
      <c r="AJ1306" s="339"/>
      <c r="AK1306" s="91"/>
      <c r="AL1306" s="92"/>
      <c r="AM1306" s="93"/>
      <c r="AN1306" s="340"/>
      <c r="AO1306" s="341"/>
      <c r="AP1306" s="336"/>
      <c r="AQ1306" s="342"/>
      <c r="AR1306" s="343"/>
      <c r="AS1306" s="342"/>
      <c r="AT1306" s="94"/>
      <c r="AU1306" s="341"/>
      <c r="AV1306" s="136"/>
      <c r="AW1306" s="339"/>
      <c r="AY1306" s="30" t="s">
        <v>3880</v>
      </c>
      <c r="AZ1306" s="31" t="e">
        <f t="shared" si="20"/>
        <v>#VALUE!</v>
      </c>
    </row>
    <row r="1307" spans="1:52" ht="12.75" customHeight="1">
      <c r="A1307">
        <v>1304</v>
      </c>
      <c r="B1307" s="29" t="s">
        <v>9035</v>
      </c>
      <c r="C1307" s="134" t="s">
        <v>5484</v>
      </c>
      <c r="D1307" s="29" t="s">
        <v>3880</v>
      </c>
      <c r="E1307" s="29" t="s">
        <v>3880</v>
      </c>
      <c r="F1307" s="335"/>
      <c r="G1307" s="335"/>
      <c r="H1307" s="344"/>
      <c r="I1307" s="344"/>
      <c r="J1307" s="344"/>
      <c r="K1307" s="344"/>
      <c r="L1307" s="335"/>
      <c r="M1307" s="82" t="s">
        <v>3880</v>
      </c>
      <c r="N1307" s="57" t="s">
        <v>3880</v>
      </c>
      <c r="O1307" s="30" t="s">
        <v>3880</v>
      </c>
      <c r="P1307" s="29" t="s">
        <v>3880</v>
      </c>
      <c r="Q1307" s="29"/>
      <c r="R1307" s="134" t="s">
        <v>5484</v>
      </c>
      <c r="S1307" s="103" t="s">
        <v>5480</v>
      </c>
      <c r="T1307" s="403">
        <v>-15580</v>
      </c>
      <c r="U1307" s="403">
        <v>-11000</v>
      </c>
      <c r="V1307" s="123" t="s">
        <v>2</v>
      </c>
      <c r="W1307" s="336"/>
      <c r="X1307" s="123"/>
      <c r="Y1307" s="337"/>
      <c r="Z1307" s="87"/>
      <c r="AA1307" s="88" t="s">
        <v>3880</v>
      </c>
      <c r="AB1307" s="88"/>
      <c r="AC1307" s="88"/>
      <c r="AD1307" s="90"/>
      <c r="AE1307" s="90"/>
      <c r="AF1307" s="136"/>
      <c r="AG1307" s="338"/>
      <c r="AH1307" s="338"/>
      <c r="AI1307" s="339"/>
      <c r="AJ1307" s="339"/>
      <c r="AK1307" s="91"/>
      <c r="AL1307" s="92"/>
      <c r="AM1307" s="93"/>
      <c r="AN1307" s="340"/>
      <c r="AO1307" s="341"/>
      <c r="AP1307" s="336"/>
      <c r="AQ1307" s="342"/>
      <c r="AR1307" s="343"/>
      <c r="AS1307" s="342"/>
      <c r="AT1307" s="94"/>
      <c r="AU1307" s="341"/>
      <c r="AV1307" s="136"/>
      <c r="AW1307" s="339"/>
      <c r="AY1307" s="30" t="s">
        <v>3880</v>
      </c>
      <c r="AZ1307" s="31" t="e">
        <f t="shared" si="20"/>
        <v>#VALUE!</v>
      </c>
    </row>
    <row r="1308" spans="1:52" ht="12.75" customHeight="1">
      <c r="A1308">
        <v>1305</v>
      </c>
      <c r="B1308" s="29" t="s">
        <v>6477</v>
      </c>
      <c r="C1308" s="104" t="s">
        <v>339</v>
      </c>
      <c r="D1308" s="29" t="s">
        <v>1298</v>
      </c>
      <c r="E1308" s="29" t="s">
        <v>2527</v>
      </c>
      <c r="F1308" s="335"/>
      <c r="G1308" s="335"/>
      <c r="H1308" s="344"/>
      <c r="I1308" s="344"/>
      <c r="J1308" s="344"/>
      <c r="K1308" s="344"/>
      <c r="L1308" s="335"/>
      <c r="M1308" s="82" t="s">
        <v>3880</v>
      </c>
      <c r="N1308" s="57">
        <v>3255.0472440944886</v>
      </c>
      <c r="O1308" s="30">
        <v>3255.0472440944886</v>
      </c>
      <c r="P1308" s="29" t="s">
        <v>3455</v>
      </c>
      <c r="Q1308" s="29"/>
      <c r="R1308" s="104" t="s">
        <v>339</v>
      </c>
      <c r="S1308" s="103" t="s">
        <v>5485</v>
      </c>
      <c r="T1308" s="403">
        <v>12877.8</v>
      </c>
      <c r="U1308" s="403">
        <v>-9163.0499999999993</v>
      </c>
      <c r="V1308" s="123" t="s">
        <v>1</v>
      </c>
      <c r="W1308" s="336" t="s">
        <v>0</v>
      </c>
      <c r="X1308" s="123"/>
      <c r="Y1308" s="337"/>
      <c r="Z1308" s="87">
        <v>1</v>
      </c>
      <c r="AA1308" s="88" t="s">
        <v>3880</v>
      </c>
      <c r="AB1308" s="88"/>
      <c r="AC1308" s="88"/>
      <c r="AD1308" s="90"/>
      <c r="AE1308" s="90"/>
      <c r="AF1308" s="136"/>
      <c r="AG1308" s="338"/>
      <c r="AH1308" s="338"/>
      <c r="AI1308" s="339"/>
      <c r="AJ1308" s="339"/>
      <c r="AK1308" s="91"/>
      <c r="AL1308" s="92"/>
      <c r="AM1308" s="93"/>
      <c r="AN1308" s="340"/>
      <c r="AO1308" s="341"/>
      <c r="AP1308" s="336"/>
      <c r="AQ1308" s="342"/>
      <c r="AR1308" s="343"/>
      <c r="AS1308" s="342"/>
      <c r="AT1308" s="94"/>
      <c r="AU1308" s="341"/>
      <c r="AV1308" s="136"/>
      <c r="AW1308" s="339"/>
      <c r="AY1308" s="30">
        <v>3255.0472440944886</v>
      </c>
      <c r="AZ1308" s="31">
        <f t="shared" si="20"/>
        <v>0</v>
      </c>
    </row>
    <row r="1309" spans="1:52" ht="12.75" customHeight="1">
      <c r="A1309">
        <v>1306</v>
      </c>
      <c r="B1309" s="29" t="s">
        <v>6160</v>
      </c>
      <c r="C1309" s="104" t="s">
        <v>259</v>
      </c>
      <c r="D1309" s="29" t="s">
        <v>1561</v>
      </c>
      <c r="E1309" s="29" t="s">
        <v>2264</v>
      </c>
      <c r="F1309" s="335" t="s">
        <v>5580</v>
      </c>
      <c r="G1309" s="335" t="s">
        <v>394</v>
      </c>
      <c r="H1309" s="344" t="s">
        <v>393</v>
      </c>
      <c r="I1309" s="344"/>
      <c r="J1309" s="344"/>
      <c r="K1309" s="344"/>
      <c r="L1309" s="335"/>
      <c r="M1309" s="82">
        <v>8871.7007874015744</v>
      </c>
      <c r="N1309" s="57">
        <v>3012.8700787401576</v>
      </c>
      <c r="O1309" s="30">
        <v>11884.570866141732</v>
      </c>
      <c r="P1309" s="29" t="s">
        <v>9173</v>
      </c>
      <c r="Q1309" s="29"/>
      <c r="R1309" s="104" t="s">
        <v>259</v>
      </c>
      <c r="S1309" s="103" t="s">
        <v>5486</v>
      </c>
      <c r="T1309" s="403">
        <v>5000</v>
      </c>
      <c r="U1309" s="403">
        <v>-12480</v>
      </c>
      <c r="V1309" s="123" t="s">
        <v>1</v>
      </c>
      <c r="W1309" s="336" t="s">
        <v>0</v>
      </c>
      <c r="X1309" s="123"/>
      <c r="Y1309" s="337"/>
      <c r="Z1309" s="87">
        <v>1</v>
      </c>
      <c r="AA1309" s="88" t="s">
        <v>272</v>
      </c>
      <c r="AB1309" s="88">
        <v>2.5</v>
      </c>
      <c r="AC1309" s="88">
        <v>100</v>
      </c>
      <c r="AD1309" s="90"/>
      <c r="AE1309" s="90"/>
      <c r="AF1309" s="136"/>
      <c r="AG1309" s="338"/>
      <c r="AH1309" s="338"/>
      <c r="AI1309" s="339"/>
      <c r="AJ1309" s="339"/>
      <c r="AK1309" s="91"/>
      <c r="AL1309" s="92"/>
      <c r="AM1309" s="93"/>
      <c r="AN1309" s="340"/>
      <c r="AO1309" s="341"/>
      <c r="AP1309" s="336"/>
      <c r="AQ1309" s="342"/>
      <c r="AR1309" s="343"/>
      <c r="AS1309" s="342"/>
      <c r="AT1309" s="94"/>
      <c r="AU1309" s="341"/>
      <c r="AV1309" s="136"/>
      <c r="AW1309" s="339"/>
      <c r="AY1309" s="30">
        <v>11884.570866141732</v>
      </c>
      <c r="AZ1309" s="31">
        <f t="shared" si="20"/>
        <v>0</v>
      </c>
    </row>
    <row r="1310" spans="1:52" ht="12.75" customHeight="1">
      <c r="A1310">
        <v>1307</v>
      </c>
      <c r="B1310" s="29" t="s">
        <v>6161</v>
      </c>
      <c r="C1310" s="104" t="s">
        <v>258</v>
      </c>
      <c r="D1310" s="29" t="s">
        <v>1559</v>
      </c>
      <c r="E1310" s="29" t="s">
        <v>2266</v>
      </c>
      <c r="F1310" s="335" t="s">
        <v>5641</v>
      </c>
      <c r="G1310" s="335" t="s">
        <v>396</v>
      </c>
      <c r="H1310" s="344" t="s">
        <v>395</v>
      </c>
      <c r="I1310" s="344"/>
      <c r="J1310" s="344"/>
      <c r="K1310" s="344"/>
      <c r="L1310" s="335"/>
      <c r="M1310" s="82">
        <v>8871.7047244094483</v>
      </c>
      <c r="N1310" s="57">
        <v>3012.8700787401576</v>
      </c>
      <c r="O1310" s="30">
        <v>11884.574803149606</v>
      </c>
      <c r="P1310" s="29" t="s">
        <v>9173</v>
      </c>
      <c r="Q1310" s="29"/>
      <c r="R1310" s="104" t="s">
        <v>258</v>
      </c>
      <c r="S1310" s="104" t="s">
        <v>5487</v>
      </c>
      <c r="T1310" s="403">
        <v>5000</v>
      </c>
      <c r="U1310" s="403">
        <v>-13310</v>
      </c>
      <c r="V1310" s="123" t="s">
        <v>1</v>
      </c>
      <c r="W1310" s="336" t="s">
        <v>0</v>
      </c>
      <c r="X1310" s="123"/>
      <c r="Y1310" s="337"/>
      <c r="Z1310" s="87">
        <v>1</v>
      </c>
      <c r="AA1310" s="88" t="s">
        <v>272</v>
      </c>
      <c r="AB1310" s="88">
        <v>2.5</v>
      </c>
      <c r="AC1310" s="88">
        <v>100</v>
      </c>
      <c r="AD1310" s="90"/>
      <c r="AE1310" s="90"/>
      <c r="AF1310" s="136"/>
      <c r="AG1310" s="338"/>
      <c r="AH1310" s="338"/>
      <c r="AI1310" s="339"/>
      <c r="AJ1310" s="339"/>
      <c r="AK1310" s="91"/>
      <c r="AL1310" s="92"/>
      <c r="AM1310" s="93"/>
      <c r="AN1310" s="340"/>
      <c r="AO1310" s="341"/>
      <c r="AP1310" s="336"/>
      <c r="AQ1310" s="342"/>
      <c r="AR1310" s="343"/>
      <c r="AS1310" s="342"/>
      <c r="AT1310" s="94"/>
      <c r="AU1310" s="341"/>
      <c r="AV1310" s="136"/>
      <c r="AW1310" s="339"/>
      <c r="AY1310" s="30">
        <v>11884.574803149606</v>
      </c>
      <c r="AZ1310" s="31">
        <f t="shared" si="20"/>
        <v>0</v>
      </c>
    </row>
    <row r="1311" spans="1:52" ht="12.75" customHeight="1">
      <c r="A1311">
        <v>1308</v>
      </c>
      <c r="B1311" s="29" t="s">
        <v>5727</v>
      </c>
      <c r="C1311" s="104" t="s">
        <v>5488</v>
      </c>
      <c r="D1311" s="29" t="s">
        <v>3880</v>
      </c>
      <c r="E1311" s="29" t="s">
        <v>3880</v>
      </c>
      <c r="F1311" s="335" t="s">
        <v>3772</v>
      </c>
      <c r="G1311" s="344"/>
      <c r="H1311" s="344"/>
      <c r="I1311" s="344"/>
      <c r="J1311" s="344"/>
      <c r="K1311" s="344"/>
      <c r="L1311" s="335"/>
      <c r="M1311" s="82" t="s">
        <v>3880</v>
      </c>
      <c r="N1311" s="57">
        <v>265.18897637795277</v>
      </c>
      <c r="O1311" s="30">
        <v>265.18897637795277</v>
      </c>
      <c r="P1311" s="29" t="s">
        <v>3863</v>
      </c>
      <c r="Q1311" s="29" t="str">
        <f>IFERROR(VLOOKUP(C1311,#REF!,2,FALSE),"")</f>
        <v/>
      </c>
      <c r="R1311" s="104" t="s">
        <v>5488</v>
      </c>
      <c r="S1311" s="103" t="s">
        <v>5489</v>
      </c>
      <c r="T1311" s="403">
        <v>-3434.08</v>
      </c>
      <c r="U1311" s="403">
        <v>-10648.95</v>
      </c>
      <c r="V1311" s="123" t="s">
        <v>1</v>
      </c>
      <c r="W1311" s="336" t="s">
        <v>0</v>
      </c>
      <c r="X1311" s="123"/>
      <c r="Y1311" s="337"/>
      <c r="Z1311" s="87"/>
      <c r="AA1311" s="88" t="s">
        <v>3880</v>
      </c>
      <c r="AB1311" s="88"/>
      <c r="AC1311" s="98"/>
      <c r="AD1311" s="99"/>
      <c r="AE1311" s="90"/>
      <c r="AF1311" s="136"/>
      <c r="AG1311" s="338"/>
      <c r="AH1311" s="338"/>
      <c r="AI1311" s="339"/>
      <c r="AJ1311" s="339"/>
      <c r="AK1311" s="91"/>
      <c r="AL1311" s="92">
        <v>20</v>
      </c>
      <c r="AM1311" s="93"/>
      <c r="AN1311" s="340"/>
      <c r="AO1311" s="341"/>
      <c r="AP1311" s="336"/>
      <c r="AQ1311" s="342"/>
      <c r="AR1311" s="343"/>
      <c r="AS1311" s="342"/>
      <c r="AT1311" s="94">
        <v>8000</v>
      </c>
      <c r="AU1311" s="341"/>
      <c r="AV1311" s="136"/>
      <c r="AW1311" s="339"/>
      <c r="AY1311" s="30">
        <v>265.18897637795277</v>
      </c>
      <c r="AZ1311" s="31">
        <f t="shared" si="20"/>
        <v>0</v>
      </c>
    </row>
    <row r="1312" spans="1:52" ht="12.75" customHeight="1">
      <c r="A1312">
        <v>1309</v>
      </c>
      <c r="B1312" s="29" t="s">
        <v>6436</v>
      </c>
      <c r="C1312" s="104" t="s">
        <v>296</v>
      </c>
      <c r="D1312" s="29" t="s">
        <v>1630</v>
      </c>
      <c r="E1312" s="29" t="s">
        <v>2195</v>
      </c>
      <c r="F1312" s="335" t="s">
        <v>5940</v>
      </c>
      <c r="G1312" s="344" t="s">
        <v>5938</v>
      </c>
      <c r="H1312" s="344"/>
      <c r="I1312" s="344"/>
      <c r="J1312" s="344"/>
      <c r="K1312" s="344"/>
      <c r="L1312" s="335"/>
      <c r="M1312" s="82">
        <v>8203.3188976377951</v>
      </c>
      <c r="N1312" s="57">
        <v>1221.2007874015749</v>
      </c>
      <c r="O1312" s="30">
        <v>9424.5196850393695</v>
      </c>
      <c r="P1312" s="29" t="s">
        <v>9198</v>
      </c>
      <c r="Q1312" s="29"/>
      <c r="R1312" s="104" t="s">
        <v>296</v>
      </c>
      <c r="S1312" s="103" t="s">
        <v>5490</v>
      </c>
      <c r="T1312" s="403">
        <v>500</v>
      </c>
      <c r="U1312" s="403">
        <v>-12895</v>
      </c>
      <c r="V1312" s="123" t="s">
        <v>1</v>
      </c>
      <c r="W1312" s="336" t="s">
        <v>0</v>
      </c>
      <c r="X1312" s="100" t="s">
        <v>4120</v>
      </c>
      <c r="Y1312" s="337"/>
      <c r="Z1312" s="87">
        <v>1</v>
      </c>
      <c r="AA1312" s="88" t="s">
        <v>3880</v>
      </c>
      <c r="AB1312" s="88"/>
      <c r="AC1312" s="98"/>
      <c r="AD1312" s="97"/>
      <c r="AE1312" s="90"/>
      <c r="AF1312" s="136"/>
      <c r="AG1312" s="338"/>
      <c r="AH1312" s="338"/>
      <c r="AI1312" s="339"/>
      <c r="AJ1312" s="339"/>
      <c r="AK1312" s="91"/>
      <c r="AL1312" s="92"/>
      <c r="AM1312" s="93" t="s">
        <v>4489</v>
      </c>
      <c r="AN1312" s="340"/>
      <c r="AO1312" s="341"/>
      <c r="AP1312" s="336"/>
      <c r="AQ1312" s="342"/>
      <c r="AR1312" s="343"/>
      <c r="AS1312" s="342"/>
      <c r="AT1312" s="94">
        <v>3000</v>
      </c>
      <c r="AU1312" s="341"/>
      <c r="AV1312" s="136"/>
      <c r="AW1312" s="339"/>
      <c r="AY1312" s="30">
        <v>9424.5196850393695</v>
      </c>
      <c r="AZ1312" s="31">
        <f t="shared" si="20"/>
        <v>0</v>
      </c>
    </row>
    <row r="1313" spans="1:52" ht="12.75" customHeight="1">
      <c r="A1313">
        <v>1310</v>
      </c>
      <c r="B1313" s="29" t="s">
        <v>6454</v>
      </c>
      <c r="C1313" s="104" t="s">
        <v>31</v>
      </c>
      <c r="D1313" s="29" t="s">
        <v>1620</v>
      </c>
      <c r="E1313" s="29" t="s">
        <v>2205</v>
      </c>
      <c r="F1313" s="335" t="s">
        <v>5936</v>
      </c>
      <c r="G1313" s="344" t="s">
        <v>5937</v>
      </c>
      <c r="H1313" s="344"/>
      <c r="I1313" s="344"/>
      <c r="J1313" s="344"/>
      <c r="K1313" s="344"/>
      <c r="L1313" s="335"/>
      <c r="M1313" s="82">
        <v>8619.4921259842522</v>
      </c>
      <c r="N1313" s="57">
        <v>1285.7834645669293</v>
      </c>
      <c r="O1313" s="30">
        <v>9905.2755905511822</v>
      </c>
      <c r="P1313" s="29" t="s">
        <v>9200</v>
      </c>
      <c r="Q1313" s="29"/>
      <c r="R1313" s="104" t="s">
        <v>31</v>
      </c>
      <c r="S1313" s="104" t="s">
        <v>5491</v>
      </c>
      <c r="T1313" s="403">
        <v>500</v>
      </c>
      <c r="U1313" s="403">
        <v>-12065</v>
      </c>
      <c r="V1313" s="123" t="s">
        <v>1</v>
      </c>
      <c r="W1313" s="336" t="s">
        <v>0</v>
      </c>
      <c r="X1313" s="123"/>
      <c r="Y1313" s="337"/>
      <c r="Z1313" s="87">
        <v>1</v>
      </c>
      <c r="AA1313" s="88" t="s">
        <v>3880</v>
      </c>
      <c r="AB1313" s="88"/>
      <c r="AC1313" s="98"/>
      <c r="AD1313" s="97"/>
      <c r="AE1313" s="90"/>
      <c r="AF1313" s="136"/>
      <c r="AG1313" s="338"/>
      <c r="AH1313" s="338"/>
      <c r="AI1313" s="339"/>
      <c r="AJ1313" s="339"/>
      <c r="AK1313" s="91"/>
      <c r="AL1313" s="92"/>
      <c r="AM1313" s="93" t="s">
        <v>4489</v>
      </c>
      <c r="AN1313" s="340"/>
      <c r="AO1313" s="341"/>
      <c r="AP1313" s="336"/>
      <c r="AQ1313" s="342"/>
      <c r="AR1313" s="343"/>
      <c r="AS1313" s="342"/>
      <c r="AT1313" s="94">
        <v>3000</v>
      </c>
      <c r="AU1313" s="341"/>
      <c r="AV1313" s="136"/>
      <c r="AW1313" s="339"/>
      <c r="AY1313" s="30">
        <v>9905.2755905511822</v>
      </c>
      <c r="AZ1313" s="31">
        <f t="shared" si="20"/>
        <v>0</v>
      </c>
    </row>
    <row r="1314" spans="1:52" ht="12.75" customHeight="1">
      <c r="M1314"/>
      <c r="N1314"/>
      <c r="O1314"/>
      <c r="T1314" s="157"/>
      <c r="U1314" s="157"/>
      <c r="Z1314" s="44"/>
      <c r="AA1314" s="44"/>
      <c r="AB1314" s="44"/>
      <c r="AC1314" s="101"/>
      <c r="AD1314" s="102"/>
      <c r="AE1314" s="44"/>
      <c r="AK1314" s="44"/>
      <c r="AL1314" s="44"/>
      <c r="AM1314" s="44"/>
      <c r="AT1314" s="44"/>
      <c r="AY1314"/>
      <c r="AZ1314" s="31">
        <f t="shared" si="20"/>
        <v>0</v>
      </c>
    </row>
    <row r="1315" spans="1:52" ht="12.75" customHeight="1">
      <c r="B1315" t="s">
        <v>9036</v>
      </c>
      <c r="M1315"/>
      <c r="N1315"/>
      <c r="O1315"/>
      <c r="T1315" s="157"/>
      <c r="U1315" s="157"/>
      <c r="Z1315" s="44"/>
      <c r="AA1315" s="44"/>
      <c r="AB1315" s="44"/>
      <c r="AC1315" s="101"/>
      <c r="AD1315" s="102"/>
      <c r="AE1315" s="44"/>
      <c r="AK1315" s="44"/>
      <c r="AL1315" s="44"/>
      <c r="AM1315" s="44"/>
      <c r="AT1315" s="44"/>
      <c r="AY1315"/>
      <c r="AZ1315" s="31">
        <f t="shared" si="20"/>
        <v>0</v>
      </c>
    </row>
    <row r="1316" spans="1:52" ht="12.75" customHeight="1">
      <c r="B1316" s="29" t="s">
        <v>5980</v>
      </c>
      <c r="C1316" s="104" t="s">
        <v>6061</v>
      </c>
      <c r="D1316" s="29" t="s">
        <v>1428</v>
      </c>
      <c r="E1316" s="29" t="s">
        <v>2397</v>
      </c>
      <c r="F1316" s="335"/>
      <c r="G1316" s="348"/>
      <c r="H1316" s="348"/>
      <c r="I1316" s="348"/>
      <c r="J1316" s="348"/>
      <c r="K1316" s="348"/>
      <c r="L1316" s="335"/>
      <c r="M1316" s="82" t="s">
        <v>3880</v>
      </c>
      <c r="N1316" s="57">
        <v>9420.1181102362207</v>
      </c>
      <c r="O1316" s="30">
        <v>9420.1181102362207</v>
      </c>
      <c r="P1316" s="29" t="s">
        <v>3860</v>
      </c>
      <c r="Q1316" s="29" t="str">
        <f>IFERROR(VLOOKUP(C1316,#REF!,2,FALSE),"")</f>
        <v/>
      </c>
      <c r="S1316" s="29"/>
      <c r="T1316" s="349" t="s">
        <v>5496</v>
      </c>
      <c r="U1316" s="121"/>
      <c r="V1316" s="122" t="s">
        <v>5497</v>
      </c>
      <c r="W1316" s="390" t="s">
        <v>5494</v>
      </c>
      <c r="X1316" s="350" t="s">
        <v>5498</v>
      </c>
      <c r="Y1316" s="350"/>
      <c r="Z1316" s="29">
        <v>1</v>
      </c>
      <c r="AF1316" s="44"/>
      <c r="AG1316" s="44"/>
      <c r="AH1316" s="44"/>
      <c r="AO1316" s="44"/>
      <c r="AY1316" s="30">
        <v>9420.1181102362207</v>
      </c>
      <c r="AZ1316" s="31">
        <f t="shared" si="20"/>
        <v>0</v>
      </c>
    </row>
    <row r="1317" spans="1:52" ht="12.75" customHeight="1">
      <c r="B1317" s="29" t="s">
        <v>5979</v>
      </c>
      <c r="C1317" s="104" t="s">
        <v>6062</v>
      </c>
      <c r="D1317" s="29" t="s">
        <v>1357</v>
      </c>
      <c r="E1317" s="29" t="s">
        <v>2468</v>
      </c>
      <c r="F1317" s="335"/>
      <c r="G1317" s="348"/>
      <c r="H1317" s="348"/>
      <c r="I1317" s="348"/>
      <c r="J1317" s="348"/>
      <c r="K1317" s="348"/>
      <c r="L1317" s="335"/>
      <c r="M1317" s="82" t="s">
        <v>3880</v>
      </c>
      <c r="N1317" s="57">
        <v>10018.65748031496</v>
      </c>
      <c r="O1317" s="30">
        <v>10018.65748031496</v>
      </c>
      <c r="P1317" s="29" t="s">
        <v>3860</v>
      </c>
      <c r="Q1317" s="29" t="str">
        <f>IFERROR(VLOOKUP(C1317,#REF!,2,FALSE),"")</f>
        <v/>
      </c>
      <c r="S1317" s="29"/>
      <c r="T1317" s="349" t="s">
        <v>5499</v>
      </c>
      <c r="U1317" s="29"/>
      <c r="V1317" s="122" t="s">
        <v>5500</v>
      </c>
      <c r="W1317" s="390" t="s">
        <v>5494</v>
      </c>
      <c r="X1317" s="350" t="s">
        <v>5498</v>
      </c>
      <c r="Y1317" s="29"/>
      <c r="Z1317" s="29">
        <v>1</v>
      </c>
      <c r="AF1317" s="44"/>
      <c r="AG1317" s="44"/>
      <c r="AH1317" s="44"/>
      <c r="AO1317" s="44"/>
      <c r="AY1317" s="30">
        <v>10018.65748031496</v>
      </c>
      <c r="AZ1317" s="31">
        <f t="shared" si="20"/>
        <v>0</v>
      </c>
    </row>
    <row r="1318" spans="1:52" ht="12.75" customHeight="1">
      <c r="B1318" s="29" t="s">
        <v>5665</v>
      </c>
      <c r="C1318" s="104" t="s">
        <v>6059</v>
      </c>
      <c r="D1318" s="29" t="s">
        <v>1571</v>
      </c>
      <c r="E1318" s="29" t="s">
        <v>2254</v>
      </c>
      <c r="F1318" s="335" t="s">
        <v>3810</v>
      </c>
      <c r="G1318" s="348" t="s">
        <v>3811</v>
      </c>
      <c r="H1318" s="348" t="s">
        <v>3776</v>
      </c>
      <c r="I1318" s="348"/>
      <c r="J1318" s="348"/>
      <c r="K1318" s="348"/>
      <c r="L1318" s="335"/>
      <c r="M1318" s="82" t="s">
        <v>3880</v>
      </c>
      <c r="N1318" s="57">
        <v>1372.1102362204724</v>
      </c>
      <c r="O1318" s="30">
        <v>1372.1102362204724</v>
      </c>
      <c r="P1318" s="29" t="s">
        <v>3860</v>
      </c>
      <c r="Q1318" s="29" t="str">
        <f>IFERROR(VLOOKUP(C1318,#REF!,2,FALSE),"")</f>
        <v/>
      </c>
      <c r="S1318" s="29"/>
      <c r="T1318" s="351" t="s">
        <v>5492</v>
      </c>
      <c r="U1318" s="121"/>
      <c r="V1318" s="121" t="s">
        <v>5493</v>
      </c>
      <c r="W1318" s="390" t="s">
        <v>5494</v>
      </c>
      <c r="X1318" s="121" t="s">
        <v>5495</v>
      </c>
      <c r="Y1318" s="29"/>
      <c r="Z1318" s="29">
        <v>2</v>
      </c>
      <c r="AF1318" s="44"/>
      <c r="AG1318" s="44"/>
      <c r="AH1318" s="44"/>
      <c r="AO1318" s="44"/>
      <c r="AY1318" s="30">
        <v>1372.1102362204724</v>
      </c>
      <c r="AZ1318" s="31">
        <f t="shared" si="20"/>
        <v>0</v>
      </c>
    </row>
    <row r="1319" spans="1:52" ht="12.75" customHeight="1">
      <c r="B1319" s="29" t="s">
        <v>5657</v>
      </c>
      <c r="C1319" s="104" t="s">
        <v>6060</v>
      </c>
      <c r="D1319" s="29" t="s">
        <v>1569</v>
      </c>
      <c r="E1319" s="29" t="s">
        <v>2256</v>
      </c>
      <c r="F1319" s="335" t="s">
        <v>3822</v>
      </c>
      <c r="G1319" s="348" t="s">
        <v>3778</v>
      </c>
      <c r="H1319" s="348" t="s">
        <v>3777</v>
      </c>
      <c r="I1319" s="348"/>
      <c r="J1319" s="348"/>
      <c r="K1319" s="348"/>
      <c r="L1319" s="335"/>
      <c r="M1319" s="82" t="s">
        <v>3880</v>
      </c>
      <c r="N1319" s="57">
        <v>1754.3503937007874</v>
      </c>
      <c r="O1319" s="30">
        <v>1754.3503937007874</v>
      </c>
      <c r="P1319" s="29" t="s">
        <v>3860</v>
      </c>
      <c r="Q1319" s="29" t="str">
        <f>IFERROR(VLOOKUP(C1319,#REF!,2,FALSE),"")</f>
        <v/>
      </c>
      <c r="S1319" s="29"/>
      <c r="T1319" s="121"/>
      <c r="U1319" s="121"/>
      <c r="V1319" s="29"/>
      <c r="W1319" s="29"/>
      <c r="X1319" s="29"/>
      <c r="Y1319" s="29" t="s">
        <v>5501</v>
      </c>
      <c r="Z1319" s="29">
        <f>SUM(Z4:Z1317)</f>
        <v>502</v>
      </c>
      <c r="AF1319" s="44"/>
      <c r="AG1319" s="44"/>
      <c r="AH1319" s="44"/>
      <c r="AO1319" s="44"/>
      <c r="AY1319" s="30">
        <v>1754.3503937007874</v>
      </c>
      <c r="AZ1319" s="31">
        <f t="shared" si="20"/>
        <v>0</v>
      </c>
    </row>
    <row r="1320" spans="1:52" ht="12.75" customHeight="1">
      <c r="M1320"/>
      <c r="N1320"/>
      <c r="O1320"/>
      <c r="AY1320"/>
    </row>
    <row r="1321" spans="1:52" ht="12.75" customHeight="1">
      <c r="M1321"/>
      <c r="N1321"/>
      <c r="O1321"/>
      <c r="AY1321"/>
    </row>
    <row r="1322" spans="1:52" ht="12.75" customHeight="1">
      <c r="M1322"/>
      <c r="N1322"/>
      <c r="O1322"/>
      <c r="AY1322"/>
    </row>
  </sheetData>
  <phoneticPr fontId="2"/>
  <conditionalFormatting sqref="S122 S140:S142">
    <cfRule type="cellIs" dxfId="151" priority="47" stopIfTrue="1" operator="equal">
      <formula>"USED"</formula>
    </cfRule>
    <cfRule type="cellIs" dxfId="150" priority="48" stopIfTrue="1" operator="equal">
      <formula>"NOT USED"</formula>
    </cfRule>
  </conditionalFormatting>
  <conditionalFormatting sqref="V1317">
    <cfRule type="expression" priority="83" stopIfTrue="1">
      <formula>AND($E1318="PLL/sense/PU/PD",$C1317= "IO")</formula>
    </cfRule>
    <cfRule type="expression" priority="82" stopIfTrue="1">
      <formula>AND($E1318="Float/Loopback",$C1317= "IO")</formula>
    </cfRule>
    <cfRule type="expression" dxfId="149" priority="81" stopIfTrue="1">
      <formula>AND($E1318="FM_CHANNEL",$C1317= "IO")</formula>
    </cfRule>
    <cfRule type="expression" dxfId="148" priority="80" stopIfTrue="1">
      <formula>AND($E1318="400MCC",$C1317= "IO")</formula>
    </cfRule>
    <cfRule type="expression" dxfId="147" priority="79" stopIfTrue="1">
      <formula>AND($E1318="DM800",$C1317= "IO")</formula>
    </cfRule>
    <cfRule type="expression" dxfId="146" priority="78" stopIfTrue="1">
      <formula>AND($E1318="DM6.5G",$C1317= "IO")</formula>
    </cfRule>
    <cfRule type="expression" dxfId="145" priority="76" stopIfTrue="1">
      <formula>AND($E1318="DM250",$C1317= "IO")</formula>
    </cfRule>
    <cfRule type="expression" dxfId="144" priority="75" stopIfTrue="1">
      <formula>AND($E1318="",$C1317= "IO")</formula>
    </cfRule>
    <cfRule type="expression" dxfId="143" priority="77" stopIfTrue="1">
      <formula>AND($E1318="DM2G",$C1317= "IO")</formula>
    </cfRule>
  </conditionalFormatting>
  <conditionalFormatting sqref="W4:W640 W642:W1315">
    <cfRule type="expression" dxfId="142" priority="57" stopIfTrue="1">
      <formula>AND($F4="DM800",$E4= "IO")</formula>
    </cfRule>
    <cfRule type="expression" dxfId="141" priority="58" stopIfTrue="1">
      <formula>AND($F4="400MCC",$E4= "IO")</formula>
    </cfRule>
    <cfRule type="expression" dxfId="140" priority="53" stopIfTrue="1">
      <formula>AND($F4="",$E4= "IO")</formula>
    </cfRule>
    <cfRule type="expression" dxfId="139" priority="54" stopIfTrue="1">
      <formula>AND($F4="DM250",$E4= "IO")</formula>
    </cfRule>
    <cfRule type="expression" dxfId="138" priority="55" stopIfTrue="1">
      <formula>AND($F4="DM2G",$E4= "IO")</formula>
    </cfRule>
    <cfRule type="expression" dxfId="137" priority="56" stopIfTrue="1">
      <formula>AND($F4="DM6.5G",$E4= "IO")</formula>
    </cfRule>
    <cfRule type="expression" priority="61" stopIfTrue="1">
      <formula>AND($F4="PLL/sense/PU/PD",$E4= "IO")</formula>
    </cfRule>
    <cfRule type="expression" priority="60" stopIfTrue="1">
      <formula>AND($F4="Float/Loopback",$E4= "IO")</formula>
    </cfRule>
    <cfRule type="expression" dxfId="136" priority="59" stopIfTrue="1">
      <formula>AND($F4="FM_CHANNEL",$E4= "IO")</formula>
    </cfRule>
  </conditionalFormatting>
  <conditionalFormatting sqref="W4:W1315">
    <cfRule type="expression" dxfId="135" priority="65" stopIfTrue="1">
      <formula>AND($F4="DM6.5G",$E4= "IO")</formula>
    </cfRule>
    <cfRule type="expression" dxfId="134" priority="66" stopIfTrue="1">
      <formula>AND($F4="DM800",$E4= "IO")</formula>
    </cfRule>
    <cfRule type="expression" dxfId="133" priority="67" stopIfTrue="1">
      <formula>AND($F4="400MCC",$E4= "IO")</formula>
    </cfRule>
    <cfRule type="expression" dxfId="132" priority="68" stopIfTrue="1">
      <formula>AND($F4="FM_CHANNEL",$E4= "IO")</formula>
    </cfRule>
    <cfRule type="expression" priority="69" stopIfTrue="1">
      <formula>AND($F4="Float/Loopback",$E4= "IO")</formula>
    </cfRule>
    <cfRule type="expression" priority="70" stopIfTrue="1">
      <formula>AND($F4="PLL/sense/PU/PD",$E4= "IO")</formula>
    </cfRule>
    <cfRule type="expression" dxfId="131" priority="63" stopIfTrue="1">
      <formula>AND($F4="DM250",$E4= "IO")</formula>
    </cfRule>
    <cfRule type="expression" dxfId="130" priority="62" stopIfTrue="1">
      <formula>AND($F4="",$E4= "IO")</formula>
    </cfRule>
    <cfRule type="expression" dxfId="129" priority="64" stopIfTrue="1">
      <formula>AND($F4="DM2G",$E4= "IO")</formula>
    </cfRule>
  </conditionalFormatting>
  <conditionalFormatting sqref="W1316">
    <cfRule type="expression" dxfId="128" priority="20" stopIfTrue="1">
      <formula>AND($F1317="",$E1317= "IO")</formula>
    </cfRule>
    <cfRule type="expression" dxfId="127" priority="21" stopIfTrue="1">
      <formula>AND($F1317="DM250",$E1317= "IO")</formula>
    </cfRule>
    <cfRule type="expression" dxfId="126" priority="22" stopIfTrue="1">
      <formula>AND($F1317="DM2G",$E1317= "IO")</formula>
    </cfRule>
    <cfRule type="expression" dxfId="125" priority="23" stopIfTrue="1">
      <formula>AND($F1317="DM6.5G",$E1317= "IO")</formula>
    </cfRule>
    <cfRule type="expression" dxfId="124" priority="24" stopIfTrue="1">
      <formula>AND($F1317="DM800",$E1317= "IO")</formula>
    </cfRule>
    <cfRule type="expression" dxfId="123" priority="25" stopIfTrue="1">
      <formula>AND($F1317="400MCC",$E1317= "IO")</formula>
    </cfRule>
    <cfRule type="expression" dxfId="122" priority="26" stopIfTrue="1">
      <formula>AND($F1317="FM_CHANNEL",$E1317= "IO")</formula>
    </cfRule>
    <cfRule type="expression" priority="28" stopIfTrue="1">
      <formula>AND($F1317="PLL/sense/PU/PD",$E1317= "IO")</formula>
    </cfRule>
    <cfRule type="expression" priority="27" stopIfTrue="1">
      <formula>AND($F1317="Float/Loopback",$E1317= "IO")</formula>
    </cfRule>
  </conditionalFormatting>
  <conditionalFormatting sqref="X4:X640 X642:X1313">
    <cfRule type="expression" dxfId="121" priority="50" stopIfTrue="1">
      <formula>NOT(OR($F4="DM250",$F4= "DM800"))</formula>
    </cfRule>
    <cfRule type="expression" dxfId="120" priority="49" stopIfTrue="1">
      <formula>AND($G4&lt;&gt;"",$H4&lt;&gt; "")</formula>
    </cfRule>
  </conditionalFormatting>
  <conditionalFormatting sqref="X4:X1313">
    <cfRule type="expression" dxfId="119" priority="72" stopIfTrue="1">
      <formula>NOT(OR($F4="DM250",$F4= "DM800"))</formula>
    </cfRule>
    <cfRule type="expression" dxfId="118" priority="71" stopIfTrue="1">
      <formula>AND($G4&lt;&gt;"",$H4&lt;&gt; "")</formula>
    </cfRule>
  </conditionalFormatting>
  <conditionalFormatting sqref="Y4:Y640 Y642:Y1313">
    <cfRule type="expression" dxfId="117" priority="52" stopIfTrue="1">
      <formula>$F4&lt;&gt;"DM6.5G"</formula>
    </cfRule>
    <cfRule type="expression" dxfId="116" priority="51" stopIfTrue="1">
      <formula>AND($G4&lt;&gt;"",$H4&lt;&gt;"")</formula>
    </cfRule>
  </conditionalFormatting>
  <conditionalFormatting sqref="Y4:Y1313">
    <cfRule type="expression" dxfId="115" priority="73" stopIfTrue="1">
      <formula>AND($G4&lt;&gt;"",$H4&lt;&gt;"")</formula>
    </cfRule>
    <cfRule type="expression" dxfId="114" priority="74" stopIfTrue="1">
      <formula>$F4&lt;&gt;"DM6.5G"</formula>
    </cfRule>
  </conditionalFormatting>
  <conditionalFormatting sqref="AG4:AG1315 AB1316:AB1319">
    <cfRule type="expression" dxfId="113" priority="39" stopIfTrue="1">
      <formula>AD4&lt;&gt;""</formula>
    </cfRule>
    <cfRule type="expression" dxfId="112" priority="38" stopIfTrue="1">
      <formula>AND(AB4&lt;&gt;"",AD4&lt;&gt;"")</formula>
    </cfRule>
  </conditionalFormatting>
  <conditionalFormatting sqref="AH4:AH1315 AC1316:AC1319">
    <cfRule type="expression" dxfId="111" priority="41" stopIfTrue="1">
      <formula>AD4&lt;&gt;""</formula>
    </cfRule>
    <cfRule type="expression" dxfId="110" priority="40" stopIfTrue="1">
      <formula>AND(AB4&lt;&gt;"",AC4="")</formula>
    </cfRule>
  </conditionalFormatting>
  <conditionalFormatting sqref="AI4:AI1315 AD1316:AD1319">
    <cfRule type="expression" dxfId="109" priority="43" stopIfTrue="1">
      <formula>AB4&lt;&gt;""</formula>
    </cfRule>
    <cfRule type="expression" dxfId="108" priority="42" stopIfTrue="1">
      <formula>AND(AB4&lt;&gt;"",AD4&lt;&gt;"")</formula>
    </cfRule>
  </conditionalFormatting>
  <conditionalFormatting sqref="AJ4:AJ1315 AE1316:AE1319">
    <cfRule type="expression" dxfId="107" priority="44" stopIfTrue="1">
      <formula>OR(AND(AB4&lt;&gt;"",AE4=""),AND(AD4&lt;&gt;"",AE4=""))</formula>
    </cfRule>
  </conditionalFormatting>
  <dataValidations disablePrompts="1" count="10">
    <dataValidation type="list" allowBlank="1" showInputMessage="1" showErrorMessage="1" sqref="AP4:AP1315 AK1316:AK1319" xr:uid="{0891A40B-EED7-48A0-9EC4-696FF5518809}">
      <formula1>"Yes"</formula1>
    </dataValidation>
    <dataValidation type="list" allowBlank="1" showInputMessage="1" showErrorMessage="1" sqref="AO4:AO1315 AJ1316:AJ1319" xr:uid="{DBBA4ABC-CD39-41CF-8F92-799D6B9E7F07}">
      <formula1>"PU, PD, PUD"</formula1>
    </dataValidation>
    <dataValidation type="list" allowBlank="1" showInputMessage="1" showErrorMessage="1" sqref="AN4:AN1315 AI1316:AI1319" xr:uid="{2166E26B-426C-4C67-8F93-0B011B703355}">
      <formula1>"2x,4x,5x,6x"</formula1>
    </dataValidation>
    <dataValidation type="list" allowBlank="1" showInputMessage="1" showErrorMessage="1" sqref="AJ4:AJ1315 AE1316:AE1319" xr:uid="{6209259B-739E-4E06-BBA0-3E11B673AD87}">
      <formula1>"case1,case2,case3"</formula1>
    </dataValidation>
    <dataValidation type="whole" operator="greaterThan" allowBlank="1" showInputMessage="1" showErrorMessage="1" sqref="AL4:AL1315 AE4:AE1315 AC1316:AC1319 AH4:AH1315 AO1316:AO1319 AT4:AT1315 AG1316:AG1319 AB4:AC1315" xr:uid="{8B86BB20-8817-49E0-98D7-5581F15598F5}">
      <formula1>0</formula1>
    </dataValidation>
    <dataValidation type="list" allowBlank="1" showInputMessage="1" showErrorMessage="1" sqref="Z4:Z1315" xr:uid="{ADB86691-9308-4008-9928-852BF7AA17AC}">
      <formula1>"0,1,2"</formula1>
    </dataValidation>
    <dataValidation type="list" allowBlank="1" showInputMessage="1" showErrorMessage="1" sqref="AW4:AW1315 AR1316:AR1319" xr:uid="{8DD1CD64-241F-4A83-A50A-E0F1E6C9F581}">
      <formula1>"NC"</formula1>
    </dataValidation>
    <dataValidation type="list" allowBlank="1" showInputMessage="1" showErrorMessage="1" sqref="W4:W1316 V1317" xr:uid="{403DE4D0-6325-41DF-9F2D-819E679A75A4}">
      <formula1>"DM250,DM2G,DM6.5G,DM800,400MCC,FM_CHANNEL,Float/Loopback,PLL/sense/PU/PD"</formula1>
    </dataValidation>
    <dataValidation type="list" allowBlank="1" showInputMessage="1" showErrorMessage="1" sqref="X4:X1315" xr:uid="{95D12A41-21DD-46D9-BB18-5CB809C732D6}">
      <formula1>"SC2,SC4,SC8"</formula1>
    </dataValidation>
    <dataValidation type="list" allowBlank="1" showInputMessage="1" showErrorMessage="1" sqref="Y4:Y1315" xr:uid="{D228B1B2-4F99-406D-AEBC-A0A70EF6E2E5}">
      <formula1>"SIP,SIN,SOP,SON"</formula1>
    </dataValidation>
  </dataValidations>
  <pageMargins left="0.23622047244094488" right="0.23622047244094488" top="0" bottom="0" header="0.31496062992125984" footer="0.31496062992125984"/>
  <pageSetup paperSize="8" scale="57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F4A5-D795-4514-83DE-33705E19E75D}">
  <sheetPr codeName="Sheet21"/>
  <dimension ref="A1:AW1319"/>
  <sheetViews>
    <sheetView zoomScale="55" zoomScaleNormal="5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T1" sqref="T1:U65536"/>
    </sheetView>
  </sheetViews>
  <sheetFormatPr defaultRowHeight="12.75"/>
  <cols>
    <col min="1" max="1" width="6.42578125" bestFit="1" customWidth="1"/>
    <col min="2" max="2" width="49.28515625" customWidth="1"/>
    <col min="3" max="3" width="12.42578125" bestFit="1" customWidth="1"/>
    <col min="4" max="4" width="12" customWidth="1"/>
    <col min="5" max="5" width="19" customWidth="1"/>
    <col min="6" max="12" width="9.140625" style="9"/>
    <col min="13" max="14" width="14.28515625" style="31" bestFit="1" customWidth="1"/>
    <col min="15" max="15" width="15.140625" style="31" customWidth="1"/>
    <col min="16" max="16" width="14.28515625" customWidth="1"/>
    <col min="18" max="19" width="8.5703125" bestFit="1" customWidth="1"/>
    <col min="20" max="20" width="12.85546875" bestFit="1" customWidth="1"/>
    <col min="21" max="21" width="12.7109375" bestFit="1" customWidth="1"/>
    <col min="22" max="22" width="9" bestFit="1" customWidth="1"/>
    <col min="23" max="23" width="11.85546875" bestFit="1" customWidth="1"/>
    <col min="24" max="24" width="8.5703125" bestFit="1" customWidth="1"/>
    <col min="25" max="25" width="8" bestFit="1" customWidth="1"/>
    <col min="26" max="26" width="5.85546875" customWidth="1"/>
    <col min="27" max="27" width="5.85546875" bestFit="1" customWidth="1"/>
    <col min="28" max="28" width="9.85546875" bestFit="1" customWidth="1"/>
    <col min="29" max="29" width="7.28515625" bestFit="1" customWidth="1"/>
    <col min="30" max="30" width="10.140625" customWidth="1"/>
    <col min="31" max="31" width="9.5703125" bestFit="1" customWidth="1"/>
    <col min="32" max="32" width="11.140625" bestFit="1" customWidth="1"/>
    <col min="33" max="34" width="12.5703125" bestFit="1" customWidth="1"/>
    <col min="35" max="35" width="9.5703125" bestFit="1" customWidth="1"/>
    <col min="36" max="36" width="9.28515625" bestFit="1" customWidth="1"/>
    <col min="37" max="37" width="10.7109375" bestFit="1" customWidth="1"/>
    <col min="38" max="38" width="10" bestFit="1" customWidth="1"/>
    <col min="39" max="39" width="8.28515625" bestFit="1" customWidth="1"/>
    <col min="40" max="40" width="5.5703125" bestFit="1" customWidth="1"/>
    <col min="41" max="41" width="8.85546875" bestFit="1" customWidth="1"/>
    <col min="42" max="42" width="7.85546875" bestFit="1" customWidth="1"/>
    <col min="43" max="43" width="11.7109375" bestFit="1" customWidth="1"/>
    <col min="44" max="44" width="9.140625" bestFit="1" customWidth="1"/>
    <col min="45" max="45" width="10.85546875" bestFit="1" customWidth="1"/>
    <col min="46" max="46" width="9.5703125" bestFit="1" customWidth="1"/>
    <col min="47" max="48" width="26.7109375" hidden="1" customWidth="1"/>
    <col min="49" max="49" width="13.85546875" bestFit="1" customWidth="1"/>
  </cols>
  <sheetData>
    <row r="1" spans="1:49" ht="23.25" customHeight="1">
      <c r="O1" s="42">
        <v>42156</v>
      </c>
      <c r="P1" s="41"/>
      <c r="Q1" s="41"/>
    </row>
    <row r="2" spans="1:49" ht="37.5" customHeight="1">
      <c r="D2" s="54"/>
      <c r="E2" s="54"/>
      <c r="P2" s="33"/>
      <c r="Q2" s="33"/>
    </row>
    <row r="3" spans="1:49" s="32" customFormat="1" ht="114.75">
      <c r="A3" s="50" t="s">
        <v>3841</v>
      </c>
      <c r="B3" s="50" t="s">
        <v>3842</v>
      </c>
      <c r="C3" s="50" t="s">
        <v>3843</v>
      </c>
      <c r="D3" s="51" t="s">
        <v>3844</v>
      </c>
      <c r="E3" s="51" t="s">
        <v>3845</v>
      </c>
      <c r="F3" s="52" t="s">
        <v>3846</v>
      </c>
      <c r="G3" s="52" t="s">
        <v>3847</v>
      </c>
      <c r="H3" s="52" t="s">
        <v>3848</v>
      </c>
      <c r="I3" s="52" t="s">
        <v>3849</v>
      </c>
      <c r="J3" s="52" t="s">
        <v>3850</v>
      </c>
      <c r="K3" s="52" t="s">
        <v>3851</v>
      </c>
      <c r="L3" s="52" t="s">
        <v>3852</v>
      </c>
      <c r="M3" s="56" t="s">
        <v>3853</v>
      </c>
      <c r="N3" s="53" t="s">
        <v>3854</v>
      </c>
      <c r="O3" s="53" t="s">
        <v>3855</v>
      </c>
      <c r="P3" s="53" t="s">
        <v>3434</v>
      </c>
      <c r="Q3" s="53" t="s">
        <v>3856</v>
      </c>
      <c r="R3" s="83" t="s">
        <v>378</v>
      </c>
      <c r="S3" s="83" t="s">
        <v>377</v>
      </c>
      <c r="T3" s="8" t="s">
        <v>9292</v>
      </c>
      <c r="U3" s="8" t="s">
        <v>3870</v>
      </c>
      <c r="V3" s="7" t="s">
        <v>3871</v>
      </c>
      <c r="W3" s="2" t="s">
        <v>376</v>
      </c>
      <c r="X3" s="84" t="s">
        <v>3872</v>
      </c>
      <c r="Y3" s="6" t="s">
        <v>3873</v>
      </c>
      <c r="Z3" s="43" t="s">
        <v>375</v>
      </c>
      <c r="AA3" s="7" t="s">
        <v>3874</v>
      </c>
      <c r="AB3" s="7" t="s">
        <v>374</v>
      </c>
      <c r="AC3" s="7" t="s">
        <v>373</v>
      </c>
      <c r="AD3" s="1" t="s">
        <v>3875</v>
      </c>
      <c r="AE3" s="1" t="s">
        <v>3876</v>
      </c>
      <c r="AF3" s="1" t="s">
        <v>372</v>
      </c>
      <c r="AG3" s="5" t="s">
        <v>371</v>
      </c>
      <c r="AH3" s="5" t="s">
        <v>370</v>
      </c>
      <c r="AI3" s="85" t="s">
        <v>369</v>
      </c>
      <c r="AJ3" s="85" t="s">
        <v>368</v>
      </c>
      <c r="AK3" s="4" t="s">
        <v>367</v>
      </c>
      <c r="AL3" s="86" t="s">
        <v>366</v>
      </c>
      <c r="AM3" s="3" t="s">
        <v>3461</v>
      </c>
      <c r="AN3" s="2" t="s">
        <v>365</v>
      </c>
      <c r="AO3" s="84" t="s">
        <v>364</v>
      </c>
      <c r="AP3" s="6" t="s">
        <v>363</v>
      </c>
      <c r="AQ3" s="43" t="s">
        <v>362</v>
      </c>
      <c r="AR3" s="5" t="s">
        <v>361</v>
      </c>
      <c r="AS3" s="4" t="s">
        <v>360</v>
      </c>
      <c r="AT3" s="86" t="s">
        <v>359</v>
      </c>
      <c r="AU3" s="3" t="s">
        <v>3877</v>
      </c>
      <c r="AV3" s="2" t="s">
        <v>358</v>
      </c>
      <c r="AW3" s="1" t="s">
        <v>357</v>
      </c>
    </row>
    <row r="4" spans="1:49" ht="12.75" customHeight="1">
      <c r="A4">
        <v>1</v>
      </c>
      <c r="B4" s="29" t="s">
        <v>6578</v>
      </c>
      <c r="C4" s="104" t="s">
        <v>3878</v>
      </c>
      <c r="D4" s="29" t="s">
        <v>681</v>
      </c>
      <c r="E4" s="29" t="s">
        <v>3144</v>
      </c>
      <c r="F4" s="335"/>
      <c r="G4" s="335"/>
      <c r="H4" s="335"/>
      <c r="I4" s="335"/>
      <c r="J4" s="335"/>
      <c r="K4" s="335"/>
      <c r="L4" s="335"/>
      <c r="M4" s="82" t="s">
        <v>3880</v>
      </c>
      <c r="N4" s="57">
        <v>5035.1574803149606</v>
      </c>
      <c r="O4" s="30">
        <v>5035.1574803149606</v>
      </c>
      <c r="P4" s="29" t="s">
        <v>3859</v>
      </c>
      <c r="Q4" s="29" t="s">
        <v>3880</v>
      </c>
      <c r="R4" s="104" t="s">
        <v>3878</v>
      </c>
      <c r="S4" s="103" t="s">
        <v>3879</v>
      </c>
      <c r="T4" s="403">
        <v>8585.2000000000007</v>
      </c>
      <c r="U4" s="403">
        <v>-7677.15</v>
      </c>
      <c r="V4" s="123" t="s">
        <v>1</v>
      </c>
      <c r="W4" s="336" t="s">
        <v>0</v>
      </c>
      <c r="X4" s="123"/>
      <c r="Y4" s="337"/>
      <c r="Z4" s="87">
        <v>1</v>
      </c>
      <c r="AA4" s="88"/>
      <c r="AB4" s="88"/>
      <c r="AC4" s="89"/>
      <c r="AD4" s="90"/>
      <c r="AE4" s="90"/>
      <c r="AF4" s="136"/>
      <c r="AG4" s="338"/>
      <c r="AH4" s="338"/>
      <c r="AI4" s="339"/>
      <c r="AJ4" s="339"/>
      <c r="AK4" s="91"/>
      <c r="AL4" s="92"/>
      <c r="AM4" s="93"/>
      <c r="AN4" s="340"/>
      <c r="AO4" s="341"/>
      <c r="AP4" s="336"/>
      <c r="AQ4" s="342"/>
      <c r="AR4" s="343"/>
      <c r="AS4" s="342"/>
      <c r="AT4" s="94"/>
      <c r="AU4" s="341"/>
      <c r="AV4" s="136"/>
      <c r="AW4" s="339"/>
    </row>
    <row r="5" spans="1:49" ht="12.75" customHeight="1">
      <c r="A5">
        <v>2</v>
      </c>
      <c r="B5" s="29" t="s">
        <v>6579</v>
      </c>
      <c r="C5" s="104" t="s">
        <v>3881</v>
      </c>
      <c r="D5" s="29" t="s">
        <v>622</v>
      </c>
      <c r="E5" s="29" t="s">
        <v>3203</v>
      </c>
      <c r="F5" s="335"/>
      <c r="G5" s="335"/>
      <c r="H5" s="335"/>
      <c r="I5" s="335"/>
      <c r="J5" s="335"/>
      <c r="K5" s="335"/>
      <c r="L5" s="335"/>
      <c r="M5" s="82" t="s">
        <v>3880</v>
      </c>
      <c r="N5" s="57">
        <v>4185.1141732283468</v>
      </c>
      <c r="O5" s="30">
        <v>4185.1141732283468</v>
      </c>
      <c r="P5" s="29" t="s">
        <v>3455</v>
      </c>
      <c r="Q5" s="29" t="s">
        <v>3880</v>
      </c>
      <c r="R5" s="104" t="s">
        <v>3881</v>
      </c>
      <c r="S5" s="103" t="s">
        <v>3882</v>
      </c>
      <c r="T5" s="403">
        <v>8585.2000000000007</v>
      </c>
      <c r="U5" s="403">
        <v>-8667.75</v>
      </c>
      <c r="V5" s="123" t="s">
        <v>1</v>
      </c>
      <c r="W5" s="336" t="s">
        <v>0</v>
      </c>
      <c r="X5" s="123"/>
      <c r="Y5" s="337"/>
      <c r="Z5" s="87">
        <v>1</v>
      </c>
      <c r="AA5" s="88"/>
      <c r="AB5" s="88"/>
      <c r="AC5" s="89"/>
      <c r="AD5" s="90"/>
      <c r="AE5" s="90"/>
      <c r="AF5" s="136"/>
      <c r="AG5" s="338"/>
      <c r="AH5" s="338"/>
      <c r="AI5" s="339"/>
      <c r="AJ5" s="339"/>
      <c r="AK5" s="91"/>
      <c r="AL5" s="92"/>
      <c r="AM5" s="93"/>
      <c r="AN5" s="340"/>
      <c r="AO5" s="341"/>
      <c r="AP5" s="336"/>
      <c r="AQ5" s="342"/>
      <c r="AR5" s="343"/>
      <c r="AS5" s="342"/>
      <c r="AT5" s="94"/>
      <c r="AU5" s="341"/>
      <c r="AV5" s="136"/>
      <c r="AW5" s="339"/>
    </row>
    <row r="6" spans="1:49" ht="12.75" customHeight="1">
      <c r="A6">
        <v>3</v>
      </c>
      <c r="B6" s="29" t="s">
        <v>8931</v>
      </c>
      <c r="C6" s="104" t="s">
        <v>3883</v>
      </c>
      <c r="D6" s="29" t="s">
        <v>644</v>
      </c>
      <c r="E6" s="29" t="s">
        <v>3181</v>
      </c>
      <c r="F6" s="335"/>
      <c r="G6" s="335"/>
      <c r="H6" s="335"/>
      <c r="I6" s="335"/>
      <c r="J6" s="335"/>
      <c r="K6" s="335"/>
      <c r="L6" s="335"/>
      <c r="M6" s="82" t="s">
        <v>3880</v>
      </c>
      <c r="N6" s="57">
        <v>4360.8937007874019</v>
      </c>
      <c r="O6" s="30">
        <v>4360.8937007874019</v>
      </c>
      <c r="P6" s="29" t="s">
        <v>3455</v>
      </c>
      <c r="Q6" s="29" t="s">
        <v>3880</v>
      </c>
      <c r="R6" s="104" t="s">
        <v>3883</v>
      </c>
      <c r="S6" s="103" t="s">
        <v>3884</v>
      </c>
      <c r="T6" s="403">
        <v>7726.68</v>
      </c>
      <c r="U6" s="403">
        <v>-9163.0499999999993</v>
      </c>
      <c r="V6" s="123" t="s">
        <v>1</v>
      </c>
      <c r="W6" s="336" t="s">
        <v>0</v>
      </c>
      <c r="X6" s="123"/>
      <c r="Y6" s="337"/>
      <c r="Z6" s="87">
        <v>1</v>
      </c>
      <c r="AA6" s="88"/>
      <c r="AB6" s="88"/>
      <c r="AC6" s="89"/>
      <c r="AD6" s="90"/>
      <c r="AE6" s="90"/>
      <c r="AF6" s="136"/>
      <c r="AG6" s="338"/>
      <c r="AH6" s="338"/>
      <c r="AI6" s="339"/>
      <c r="AJ6" s="339"/>
      <c r="AK6" s="91"/>
      <c r="AL6" s="92"/>
      <c r="AM6" s="93"/>
      <c r="AN6" s="340"/>
      <c r="AO6" s="341"/>
      <c r="AP6" s="336"/>
      <c r="AQ6" s="342"/>
      <c r="AR6" s="343"/>
      <c r="AS6" s="342"/>
      <c r="AT6" s="94"/>
      <c r="AU6" s="341"/>
      <c r="AV6" s="136"/>
      <c r="AW6" s="339"/>
    </row>
    <row r="7" spans="1:49" ht="12.75" customHeight="1">
      <c r="A7">
        <v>4</v>
      </c>
      <c r="B7" s="29" t="s">
        <v>6580</v>
      </c>
      <c r="C7" s="104" t="s">
        <v>3885</v>
      </c>
      <c r="D7" s="29" t="s">
        <v>689</v>
      </c>
      <c r="E7" s="29" t="s">
        <v>3136</v>
      </c>
      <c r="F7" s="335"/>
      <c r="G7" s="335"/>
      <c r="H7" s="335"/>
      <c r="I7" s="335"/>
      <c r="J7" s="335"/>
      <c r="K7" s="335"/>
      <c r="L7" s="335"/>
      <c r="M7" s="82" t="s">
        <v>3880</v>
      </c>
      <c r="N7" s="57">
        <v>5438.5669291338581</v>
      </c>
      <c r="O7" s="30">
        <v>5438.5669291338581</v>
      </c>
      <c r="P7" s="29" t="s">
        <v>3862</v>
      </c>
      <c r="Q7" s="29" t="s">
        <v>3880</v>
      </c>
      <c r="R7" s="104" t="s">
        <v>3885</v>
      </c>
      <c r="S7" s="104" t="s">
        <v>3886</v>
      </c>
      <c r="T7" s="403">
        <v>8585.2000000000007</v>
      </c>
      <c r="U7" s="403">
        <v>-5695.95</v>
      </c>
      <c r="V7" s="123" t="s">
        <v>1</v>
      </c>
      <c r="W7" s="336" t="s">
        <v>0</v>
      </c>
      <c r="X7" s="123"/>
      <c r="Y7" s="337"/>
      <c r="Z7" s="87">
        <v>1</v>
      </c>
      <c r="AA7" s="88"/>
      <c r="AB7" s="88"/>
      <c r="AC7" s="89"/>
      <c r="AD7" s="90"/>
      <c r="AE7" s="90"/>
      <c r="AF7" s="136"/>
      <c r="AG7" s="338"/>
      <c r="AH7" s="338"/>
      <c r="AI7" s="339"/>
      <c r="AJ7" s="339"/>
      <c r="AK7" s="91"/>
      <c r="AL7" s="92"/>
      <c r="AM7" s="93"/>
      <c r="AN7" s="340"/>
      <c r="AO7" s="341"/>
      <c r="AP7" s="336"/>
      <c r="AQ7" s="342"/>
      <c r="AR7" s="343"/>
      <c r="AS7" s="342"/>
      <c r="AT7" s="94"/>
      <c r="AU7" s="341"/>
      <c r="AV7" s="136"/>
      <c r="AW7" s="339"/>
    </row>
    <row r="8" spans="1:49" ht="12.75" customHeight="1">
      <c r="A8">
        <v>5</v>
      </c>
      <c r="B8" s="29" t="s">
        <v>8932</v>
      </c>
      <c r="C8" s="104" t="s">
        <v>3695</v>
      </c>
      <c r="D8" s="29" t="s">
        <v>648</v>
      </c>
      <c r="E8" s="29" t="s">
        <v>3177</v>
      </c>
      <c r="F8" s="335"/>
      <c r="G8" s="335"/>
      <c r="H8" s="335"/>
      <c r="I8" s="335"/>
      <c r="J8" s="335"/>
      <c r="K8" s="335"/>
      <c r="L8" s="335"/>
      <c r="M8" s="82" t="s">
        <v>3880</v>
      </c>
      <c r="N8" s="57">
        <v>5528.1732283464571</v>
      </c>
      <c r="O8" s="30">
        <v>5528.1732283464571</v>
      </c>
      <c r="P8" s="29" t="s">
        <v>3862</v>
      </c>
      <c r="Q8" s="29" t="s">
        <v>3880</v>
      </c>
      <c r="R8" s="104" t="s">
        <v>3695</v>
      </c>
      <c r="S8" s="103" t="s">
        <v>3887</v>
      </c>
      <c r="T8" s="403">
        <v>6009.64</v>
      </c>
      <c r="U8" s="403">
        <v>-6191.25</v>
      </c>
      <c r="V8" s="123" t="s">
        <v>1</v>
      </c>
      <c r="W8" s="336" t="s">
        <v>0</v>
      </c>
      <c r="X8" s="123"/>
      <c r="Y8" s="337"/>
      <c r="Z8" s="87">
        <v>1</v>
      </c>
      <c r="AA8" s="88"/>
      <c r="AB8" s="88"/>
      <c r="AC8" s="89"/>
      <c r="AD8" s="90"/>
      <c r="AE8" s="90"/>
      <c r="AF8" s="136"/>
      <c r="AG8" s="338"/>
      <c r="AH8" s="338"/>
      <c r="AI8" s="339"/>
      <c r="AJ8" s="339"/>
      <c r="AK8" s="91"/>
      <c r="AL8" s="92"/>
      <c r="AM8" s="93"/>
      <c r="AN8" s="340"/>
      <c r="AO8" s="341"/>
      <c r="AP8" s="336"/>
      <c r="AQ8" s="342"/>
      <c r="AR8" s="343"/>
      <c r="AS8" s="342"/>
      <c r="AT8" s="94"/>
      <c r="AU8" s="341"/>
      <c r="AV8" s="136"/>
      <c r="AW8" s="339"/>
    </row>
    <row r="9" spans="1:49" ht="12.75" customHeight="1">
      <c r="A9">
        <v>6</v>
      </c>
      <c r="B9" s="29" t="s">
        <v>6581</v>
      </c>
      <c r="C9" s="104" t="s">
        <v>3888</v>
      </c>
      <c r="D9" s="29" t="s">
        <v>573</v>
      </c>
      <c r="E9" s="29" t="s">
        <v>3252</v>
      </c>
      <c r="F9" s="335"/>
      <c r="G9" s="335"/>
      <c r="H9" s="335"/>
      <c r="I9" s="335"/>
      <c r="J9" s="335"/>
      <c r="K9" s="335"/>
      <c r="L9" s="335"/>
      <c r="M9" s="82" t="s">
        <v>3880</v>
      </c>
      <c r="N9" s="57">
        <v>4791.6535433070867</v>
      </c>
      <c r="O9" s="30">
        <v>4791.6535433070867</v>
      </c>
      <c r="P9" s="29" t="s">
        <v>3456</v>
      </c>
      <c r="Q9" s="29" t="s">
        <v>3880</v>
      </c>
      <c r="R9" s="104" t="s">
        <v>3888</v>
      </c>
      <c r="S9" s="103" t="s">
        <v>3889</v>
      </c>
      <c r="T9" s="403">
        <v>7726.68</v>
      </c>
      <c r="U9" s="403">
        <v>-10153.65</v>
      </c>
      <c r="V9" s="123" t="s">
        <v>1</v>
      </c>
      <c r="W9" s="336" t="s">
        <v>0</v>
      </c>
      <c r="X9" s="123"/>
      <c r="Y9" s="337"/>
      <c r="Z9" s="87">
        <v>1</v>
      </c>
      <c r="AA9" s="88"/>
      <c r="AB9" s="88"/>
      <c r="AC9" s="89"/>
      <c r="AD9" s="90"/>
      <c r="AE9" s="90"/>
      <c r="AF9" s="136"/>
      <c r="AG9" s="338"/>
      <c r="AH9" s="338"/>
      <c r="AI9" s="339"/>
      <c r="AJ9" s="339"/>
      <c r="AK9" s="91"/>
      <c r="AL9" s="92"/>
      <c r="AM9" s="93"/>
      <c r="AN9" s="340"/>
      <c r="AO9" s="341"/>
      <c r="AP9" s="336"/>
      <c r="AQ9" s="342"/>
      <c r="AR9" s="343"/>
      <c r="AS9" s="342"/>
      <c r="AT9" s="94"/>
      <c r="AU9" s="341"/>
      <c r="AV9" s="136"/>
      <c r="AW9" s="339"/>
    </row>
    <row r="10" spans="1:49" ht="12.75" customHeight="1">
      <c r="A10">
        <v>7</v>
      </c>
      <c r="B10" s="29" t="s">
        <v>6575</v>
      </c>
      <c r="C10" s="104" t="s">
        <v>3694</v>
      </c>
      <c r="D10" s="29" t="s">
        <v>615</v>
      </c>
      <c r="E10" s="29" t="s">
        <v>3210</v>
      </c>
      <c r="F10" s="335"/>
      <c r="G10" s="335"/>
      <c r="H10" s="394"/>
      <c r="I10" s="394"/>
      <c r="J10" s="394"/>
      <c r="K10" s="394"/>
      <c r="L10" s="335"/>
      <c r="M10" s="82" t="s">
        <v>3880</v>
      </c>
      <c r="N10" s="57">
        <v>5334.712598425197</v>
      </c>
      <c r="O10" s="30">
        <v>5334.712598425197</v>
      </c>
      <c r="P10" s="29" t="s">
        <v>3862</v>
      </c>
      <c r="Q10" s="29"/>
      <c r="R10" s="104" t="s">
        <v>3694</v>
      </c>
      <c r="S10" s="103" t="s">
        <v>3890</v>
      </c>
      <c r="T10" s="403">
        <v>7726.68</v>
      </c>
      <c r="U10" s="403">
        <v>-6191.25</v>
      </c>
      <c r="V10" s="123" t="s">
        <v>1</v>
      </c>
      <c r="W10" s="336" t="s">
        <v>0</v>
      </c>
      <c r="X10" s="123"/>
      <c r="Y10" s="337"/>
      <c r="Z10" s="87">
        <v>1</v>
      </c>
      <c r="AA10" s="88"/>
      <c r="AB10" s="88"/>
      <c r="AC10" s="89"/>
      <c r="AD10" s="90"/>
      <c r="AE10" s="90"/>
      <c r="AF10" s="136"/>
      <c r="AG10" s="338"/>
      <c r="AH10" s="338"/>
      <c r="AI10" s="339"/>
      <c r="AJ10" s="339"/>
      <c r="AK10" s="91"/>
      <c r="AL10" s="92"/>
      <c r="AM10" s="93"/>
      <c r="AN10" s="340"/>
      <c r="AO10" s="341"/>
      <c r="AP10" s="336"/>
      <c r="AQ10" s="342"/>
      <c r="AR10" s="343"/>
      <c r="AS10" s="342"/>
      <c r="AT10" s="94"/>
      <c r="AU10" s="341"/>
      <c r="AV10" s="136"/>
      <c r="AW10" s="339"/>
    </row>
    <row r="11" spans="1:49" ht="12.75" customHeight="1">
      <c r="A11">
        <v>8</v>
      </c>
      <c r="B11" s="29" t="s">
        <v>6576</v>
      </c>
      <c r="C11" s="104" t="s">
        <v>3517</v>
      </c>
      <c r="D11" s="29" t="s">
        <v>683</v>
      </c>
      <c r="E11" s="29" t="s">
        <v>3142</v>
      </c>
      <c r="F11" s="335"/>
      <c r="G11" s="335"/>
      <c r="H11" s="394"/>
      <c r="I11" s="394"/>
      <c r="J11" s="394"/>
      <c r="K11" s="394"/>
      <c r="L11" s="335"/>
      <c r="M11" s="82" t="s">
        <v>3880</v>
      </c>
      <c r="N11" s="57">
        <v>5255.929133858268</v>
      </c>
      <c r="O11" s="30">
        <v>5255.929133858268</v>
      </c>
      <c r="P11" s="29" t="s">
        <v>3859</v>
      </c>
      <c r="Q11" s="29"/>
      <c r="R11" s="104" t="s">
        <v>3517</v>
      </c>
      <c r="S11" s="103" t="s">
        <v>3891</v>
      </c>
      <c r="T11" s="403">
        <v>7726.68</v>
      </c>
      <c r="U11" s="403">
        <v>-7181.85</v>
      </c>
      <c r="V11" s="123" t="s">
        <v>1</v>
      </c>
      <c r="W11" s="336" t="s">
        <v>0</v>
      </c>
      <c r="X11" s="123"/>
      <c r="Y11" s="337"/>
      <c r="Z11" s="87">
        <v>1</v>
      </c>
      <c r="AA11" s="88"/>
      <c r="AB11" s="88"/>
      <c r="AC11" s="89"/>
      <c r="AD11" s="90"/>
      <c r="AE11" s="90"/>
      <c r="AF11" s="136"/>
      <c r="AG11" s="338"/>
      <c r="AH11" s="338"/>
      <c r="AI11" s="339"/>
      <c r="AJ11" s="339"/>
      <c r="AK11" s="91"/>
      <c r="AL11" s="92"/>
      <c r="AM11" s="93"/>
      <c r="AN11" s="340"/>
      <c r="AO11" s="341"/>
      <c r="AP11" s="336"/>
      <c r="AQ11" s="342"/>
      <c r="AR11" s="343"/>
      <c r="AS11" s="342"/>
      <c r="AT11" s="94"/>
      <c r="AU11" s="341"/>
      <c r="AV11" s="136"/>
      <c r="AW11" s="339"/>
    </row>
    <row r="12" spans="1:49" ht="12.75" customHeight="1">
      <c r="A12">
        <v>9</v>
      </c>
      <c r="B12" s="29" t="s">
        <v>6577</v>
      </c>
      <c r="C12" s="104" t="s">
        <v>3892</v>
      </c>
      <c r="D12" s="29" t="s">
        <v>616</v>
      </c>
      <c r="E12" s="29" t="s">
        <v>3209</v>
      </c>
      <c r="F12" s="335"/>
      <c r="G12" s="335"/>
      <c r="H12" s="394"/>
      <c r="I12" s="394"/>
      <c r="J12" s="394"/>
      <c r="K12" s="394"/>
      <c r="L12" s="335"/>
      <c r="M12" s="82" t="s">
        <v>3880</v>
      </c>
      <c r="N12" s="57">
        <v>5453.0196850393704</v>
      </c>
      <c r="O12" s="30">
        <v>5453.0196850393704</v>
      </c>
      <c r="P12" s="29" t="s">
        <v>3862</v>
      </c>
      <c r="Q12" s="29"/>
      <c r="R12" s="104" t="s">
        <v>3892</v>
      </c>
      <c r="S12" s="103" t="s">
        <v>3893</v>
      </c>
      <c r="T12" s="403">
        <v>6868.16</v>
      </c>
      <c r="U12" s="403">
        <v>-5695.95</v>
      </c>
      <c r="V12" s="123" t="s">
        <v>1</v>
      </c>
      <c r="W12" s="336" t="s">
        <v>0</v>
      </c>
      <c r="X12" s="123"/>
      <c r="Y12" s="337"/>
      <c r="Z12" s="87">
        <v>1</v>
      </c>
      <c r="AA12" s="88"/>
      <c r="AB12" s="88"/>
      <c r="AC12" s="89"/>
      <c r="AD12" s="345"/>
      <c r="AE12" s="90"/>
      <c r="AF12" s="136"/>
      <c r="AG12" s="338"/>
      <c r="AH12" s="338"/>
      <c r="AI12" s="339"/>
      <c r="AJ12" s="339"/>
      <c r="AK12" s="91"/>
      <c r="AL12" s="92"/>
      <c r="AM12" s="93"/>
      <c r="AN12" s="340"/>
      <c r="AO12" s="341"/>
      <c r="AP12" s="336"/>
      <c r="AQ12" s="342"/>
      <c r="AR12" s="343"/>
      <c r="AS12" s="342"/>
      <c r="AT12" s="94"/>
      <c r="AU12" s="341"/>
      <c r="AV12" s="136"/>
      <c r="AW12" s="339"/>
    </row>
    <row r="13" spans="1:49" ht="12.75" customHeight="1">
      <c r="A13">
        <v>10</v>
      </c>
      <c r="B13" s="29" t="s">
        <v>9035</v>
      </c>
      <c r="C13" s="104" t="s">
        <v>3894</v>
      </c>
      <c r="D13" s="29" t="s">
        <v>3880</v>
      </c>
      <c r="E13" s="29" t="s">
        <v>3880</v>
      </c>
      <c r="F13" s="335"/>
      <c r="G13" s="335"/>
      <c r="H13" s="394"/>
      <c r="I13" s="394"/>
      <c r="J13" s="394"/>
      <c r="K13" s="394"/>
      <c r="L13" s="335"/>
      <c r="M13" s="82" t="s">
        <v>3880</v>
      </c>
      <c r="N13" s="57"/>
      <c r="O13" s="30"/>
      <c r="P13" s="29"/>
      <c r="Q13" s="29"/>
      <c r="R13" s="104" t="s">
        <v>3894</v>
      </c>
      <c r="S13" s="103" t="s">
        <v>3895</v>
      </c>
      <c r="T13" s="403">
        <v>-15497.2</v>
      </c>
      <c r="U13" s="403">
        <v>-12497.2</v>
      </c>
      <c r="V13" s="123" t="s">
        <v>2</v>
      </c>
      <c r="W13" s="336"/>
      <c r="X13" s="123"/>
      <c r="Y13" s="337"/>
      <c r="Z13" s="87"/>
      <c r="AA13" s="88"/>
      <c r="AB13" s="88"/>
      <c r="AC13" s="88"/>
      <c r="AD13" s="90"/>
      <c r="AE13" s="90"/>
      <c r="AF13" s="136"/>
      <c r="AG13" s="338"/>
      <c r="AH13" s="338"/>
      <c r="AI13" s="339"/>
      <c r="AJ13" s="339"/>
      <c r="AK13" s="91"/>
      <c r="AL13" s="92"/>
      <c r="AM13" s="93"/>
      <c r="AN13" s="340"/>
      <c r="AO13" s="341"/>
      <c r="AP13" s="336"/>
      <c r="AQ13" s="342"/>
      <c r="AR13" s="343"/>
      <c r="AS13" s="342"/>
      <c r="AT13" s="94"/>
      <c r="AU13" s="341"/>
      <c r="AV13" s="136"/>
      <c r="AW13" s="339"/>
    </row>
    <row r="14" spans="1:49" ht="12.75" customHeight="1">
      <c r="A14">
        <v>11</v>
      </c>
      <c r="B14" s="29" t="s">
        <v>6587</v>
      </c>
      <c r="C14" s="104" t="s">
        <v>250</v>
      </c>
      <c r="D14" s="29" t="s">
        <v>529</v>
      </c>
      <c r="E14" s="29" t="s">
        <v>3296</v>
      </c>
      <c r="F14" s="335"/>
      <c r="G14" s="335"/>
      <c r="H14" s="394"/>
      <c r="I14" s="394"/>
      <c r="J14" s="394"/>
      <c r="K14" s="394"/>
      <c r="L14" s="335"/>
      <c r="M14" s="82" t="s">
        <v>3880</v>
      </c>
      <c r="N14" s="57">
        <v>5331.1653543307084</v>
      </c>
      <c r="O14" s="30">
        <v>5331.1653543307084</v>
      </c>
      <c r="P14" s="29" t="s">
        <v>3456</v>
      </c>
      <c r="Q14" s="29"/>
      <c r="R14" s="104" t="s">
        <v>250</v>
      </c>
      <c r="S14" s="104" t="s">
        <v>3896</v>
      </c>
      <c r="T14" s="403">
        <v>3500</v>
      </c>
      <c r="U14" s="403">
        <v>-12895</v>
      </c>
      <c r="V14" s="123" t="s">
        <v>1</v>
      </c>
      <c r="W14" s="336" t="s">
        <v>0</v>
      </c>
      <c r="X14" s="123"/>
      <c r="Y14" s="337"/>
      <c r="Z14" s="87">
        <v>1</v>
      </c>
      <c r="AA14" s="88" t="s">
        <v>3897</v>
      </c>
      <c r="AB14" s="88">
        <v>2.5</v>
      </c>
      <c r="AC14" s="88">
        <v>100</v>
      </c>
      <c r="AD14" s="136"/>
      <c r="AE14" s="136"/>
      <c r="AF14" s="136"/>
      <c r="AG14" s="338"/>
      <c r="AH14" s="338"/>
      <c r="AI14" s="339"/>
      <c r="AJ14" s="339"/>
      <c r="AK14" s="91"/>
      <c r="AL14" s="92"/>
      <c r="AM14" s="93"/>
      <c r="AN14" s="340"/>
      <c r="AO14" s="341"/>
      <c r="AP14" s="336"/>
      <c r="AQ14" s="342"/>
      <c r="AR14" s="343"/>
      <c r="AS14" s="342"/>
      <c r="AT14" s="94"/>
      <c r="AU14" s="341"/>
      <c r="AV14" s="136"/>
      <c r="AW14" s="339"/>
    </row>
    <row r="15" spans="1:49" ht="12.75" customHeight="1">
      <c r="A15">
        <v>12</v>
      </c>
      <c r="B15" s="29" t="s">
        <v>6588</v>
      </c>
      <c r="C15" s="104" t="s">
        <v>268</v>
      </c>
      <c r="D15" s="29" t="s">
        <v>527</v>
      </c>
      <c r="E15" s="29" t="s">
        <v>3298</v>
      </c>
      <c r="F15" s="335"/>
      <c r="G15" s="335"/>
      <c r="H15" s="394"/>
      <c r="I15" s="394"/>
      <c r="J15" s="394"/>
      <c r="K15" s="394"/>
      <c r="L15" s="335"/>
      <c r="M15" s="82" t="s">
        <v>3880</v>
      </c>
      <c r="N15" s="57">
        <v>5331.1653543307084</v>
      </c>
      <c r="O15" s="30">
        <v>5331.1653543307084</v>
      </c>
      <c r="P15" s="29" t="s">
        <v>3456</v>
      </c>
      <c r="Q15" s="29"/>
      <c r="R15" s="104" t="s">
        <v>268</v>
      </c>
      <c r="S15" s="104" t="s">
        <v>3898</v>
      </c>
      <c r="T15" s="403">
        <v>3500</v>
      </c>
      <c r="U15" s="403">
        <v>-12065</v>
      </c>
      <c r="V15" s="123" t="s">
        <v>1</v>
      </c>
      <c r="W15" s="336" t="s">
        <v>0</v>
      </c>
      <c r="X15" s="123"/>
      <c r="Y15" s="337"/>
      <c r="Z15" s="87">
        <v>1</v>
      </c>
      <c r="AA15" s="88" t="s">
        <v>3897</v>
      </c>
      <c r="AB15" s="88">
        <v>2.5</v>
      </c>
      <c r="AC15" s="88">
        <v>100</v>
      </c>
      <c r="AD15" s="136"/>
      <c r="AE15" s="136"/>
      <c r="AF15" s="136"/>
      <c r="AG15" s="338"/>
      <c r="AH15" s="338"/>
      <c r="AI15" s="339"/>
      <c r="AJ15" s="339"/>
      <c r="AK15" s="91"/>
      <c r="AL15" s="92"/>
      <c r="AM15" s="93"/>
      <c r="AN15" s="340"/>
      <c r="AO15" s="341"/>
      <c r="AP15" s="336"/>
      <c r="AQ15" s="342"/>
      <c r="AR15" s="343"/>
      <c r="AS15" s="342"/>
      <c r="AT15" s="94"/>
      <c r="AU15" s="341"/>
      <c r="AV15" s="136"/>
      <c r="AW15" s="339"/>
    </row>
    <row r="16" spans="1:49" ht="12.75" customHeight="1">
      <c r="A16">
        <v>13</v>
      </c>
      <c r="B16" s="29" t="s">
        <v>6589</v>
      </c>
      <c r="C16" s="104" t="s">
        <v>3899</v>
      </c>
      <c r="D16" s="29" t="s">
        <v>533</v>
      </c>
      <c r="E16" s="29" t="s">
        <v>3292</v>
      </c>
      <c r="F16" s="335"/>
      <c r="G16" s="335"/>
      <c r="H16" s="394"/>
      <c r="I16" s="394"/>
      <c r="J16" s="394"/>
      <c r="K16" s="394"/>
      <c r="L16" s="335"/>
      <c r="M16" s="82" t="s">
        <v>3880</v>
      </c>
      <c r="N16" s="57">
        <v>5065.9094488188985</v>
      </c>
      <c r="O16" s="30">
        <v>5065.9094488188985</v>
      </c>
      <c r="P16" s="29" t="s">
        <v>3458</v>
      </c>
      <c r="Q16" s="29"/>
      <c r="R16" s="104" t="s">
        <v>3899</v>
      </c>
      <c r="S16" s="103" t="s">
        <v>3900</v>
      </c>
      <c r="T16" s="403">
        <v>-500</v>
      </c>
      <c r="U16" s="403">
        <v>-12895</v>
      </c>
      <c r="V16" s="123" t="s">
        <v>1</v>
      </c>
      <c r="W16" s="336" t="s">
        <v>0</v>
      </c>
      <c r="X16" s="123"/>
      <c r="Y16" s="337"/>
      <c r="Z16" s="87">
        <v>1</v>
      </c>
      <c r="AA16" s="95" t="s">
        <v>3901</v>
      </c>
      <c r="AB16" s="88">
        <v>2.5</v>
      </c>
      <c r="AC16" s="88">
        <v>100</v>
      </c>
      <c r="AD16" s="136"/>
      <c r="AE16" s="136"/>
      <c r="AF16" s="136"/>
      <c r="AG16" s="338"/>
      <c r="AH16" s="338"/>
      <c r="AI16" s="339"/>
      <c r="AJ16" s="339"/>
      <c r="AK16" s="91"/>
      <c r="AL16" s="92"/>
      <c r="AM16" s="93"/>
      <c r="AN16" s="340"/>
      <c r="AO16" s="341"/>
      <c r="AP16" s="336"/>
      <c r="AQ16" s="342"/>
      <c r="AR16" s="343"/>
      <c r="AS16" s="342"/>
      <c r="AT16" s="94"/>
      <c r="AU16" s="341"/>
      <c r="AV16" s="136"/>
      <c r="AW16" s="339"/>
    </row>
    <row r="17" spans="1:49" ht="12.75" customHeight="1">
      <c r="A17">
        <v>14</v>
      </c>
      <c r="B17" s="29" t="s">
        <v>6590</v>
      </c>
      <c r="C17" s="104" t="s">
        <v>3902</v>
      </c>
      <c r="D17" s="29" t="s">
        <v>531</v>
      </c>
      <c r="E17" s="29" t="s">
        <v>3294</v>
      </c>
      <c r="F17" s="335"/>
      <c r="G17" s="335"/>
      <c r="H17" s="394"/>
      <c r="I17" s="394"/>
      <c r="J17" s="394"/>
      <c r="K17" s="394"/>
      <c r="L17" s="335"/>
      <c r="M17" s="82" t="s">
        <v>3880</v>
      </c>
      <c r="N17" s="57">
        <v>5065.9094488188985</v>
      </c>
      <c r="O17" s="30">
        <v>5065.9094488188985</v>
      </c>
      <c r="P17" s="29" t="s">
        <v>3458</v>
      </c>
      <c r="Q17" s="29"/>
      <c r="R17" s="104" t="s">
        <v>3902</v>
      </c>
      <c r="S17" s="103" t="s">
        <v>3903</v>
      </c>
      <c r="T17" s="403">
        <v>-500</v>
      </c>
      <c r="U17" s="403">
        <v>-12065</v>
      </c>
      <c r="V17" s="123" t="s">
        <v>1</v>
      </c>
      <c r="W17" s="336" t="s">
        <v>0</v>
      </c>
      <c r="X17" s="123"/>
      <c r="Y17" s="337"/>
      <c r="Z17" s="87">
        <v>1</v>
      </c>
      <c r="AA17" s="95" t="s">
        <v>3901</v>
      </c>
      <c r="AB17" s="88">
        <v>2.5</v>
      </c>
      <c r="AC17" s="88">
        <v>100</v>
      </c>
      <c r="AD17" s="136"/>
      <c r="AE17" s="136"/>
      <c r="AF17" s="136"/>
      <c r="AG17" s="338"/>
      <c r="AH17" s="338"/>
      <c r="AI17" s="339"/>
      <c r="AJ17" s="339"/>
      <c r="AK17" s="91"/>
      <c r="AL17" s="92"/>
      <c r="AM17" s="93"/>
      <c r="AN17" s="340"/>
      <c r="AO17" s="341"/>
      <c r="AP17" s="336"/>
      <c r="AQ17" s="342"/>
      <c r="AR17" s="343"/>
      <c r="AS17" s="342"/>
      <c r="AT17" s="94"/>
      <c r="AU17" s="341"/>
      <c r="AV17" s="136"/>
      <c r="AW17" s="339"/>
    </row>
    <row r="18" spans="1:49" ht="12.75" customHeight="1">
      <c r="A18">
        <v>15</v>
      </c>
      <c r="B18" s="29" t="s">
        <v>6591</v>
      </c>
      <c r="C18" s="104" t="s">
        <v>248</v>
      </c>
      <c r="D18" s="29" t="s">
        <v>532</v>
      </c>
      <c r="E18" s="29" t="s">
        <v>3293</v>
      </c>
      <c r="F18" s="335"/>
      <c r="G18" s="335"/>
      <c r="H18" s="394"/>
      <c r="I18" s="394"/>
      <c r="J18" s="394"/>
      <c r="K18" s="394"/>
      <c r="L18" s="335"/>
      <c r="M18" s="82" t="s">
        <v>3880</v>
      </c>
      <c r="N18" s="57">
        <v>4877.7322834645674</v>
      </c>
      <c r="O18" s="30">
        <v>4877.7322834645674</v>
      </c>
      <c r="P18" s="29" t="s">
        <v>3455</v>
      </c>
      <c r="Q18" s="29"/>
      <c r="R18" s="104" t="s">
        <v>248</v>
      </c>
      <c r="S18" s="104" t="s">
        <v>3904</v>
      </c>
      <c r="T18" s="403">
        <v>2000</v>
      </c>
      <c r="U18" s="403">
        <v>-13310</v>
      </c>
      <c r="V18" s="123" t="s">
        <v>1</v>
      </c>
      <c r="W18" s="336" t="s">
        <v>0</v>
      </c>
      <c r="X18" s="123"/>
      <c r="Y18" s="337"/>
      <c r="Z18" s="87">
        <v>1</v>
      </c>
      <c r="AA18" s="88" t="s">
        <v>3905</v>
      </c>
      <c r="AB18" s="88">
        <v>2.5</v>
      </c>
      <c r="AC18" s="88">
        <v>100</v>
      </c>
      <c r="AD18" s="136"/>
      <c r="AE18" s="136"/>
      <c r="AF18" s="136"/>
      <c r="AG18" s="338"/>
      <c r="AH18" s="338"/>
      <c r="AI18" s="339"/>
      <c r="AJ18" s="339"/>
      <c r="AK18" s="91"/>
      <c r="AL18" s="92"/>
      <c r="AM18" s="93"/>
      <c r="AN18" s="340"/>
      <c r="AO18" s="341"/>
      <c r="AP18" s="336"/>
      <c r="AQ18" s="342"/>
      <c r="AR18" s="343"/>
      <c r="AS18" s="342"/>
      <c r="AT18" s="94"/>
      <c r="AU18" s="341"/>
      <c r="AV18" s="136"/>
      <c r="AW18" s="339"/>
    </row>
    <row r="19" spans="1:49" ht="12.75" customHeight="1">
      <c r="A19">
        <v>16</v>
      </c>
      <c r="B19" s="29" t="s">
        <v>6592</v>
      </c>
      <c r="C19" s="104" t="s">
        <v>33</v>
      </c>
      <c r="D19" s="29" t="s">
        <v>534</v>
      </c>
      <c r="E19" s="29" t="s">
        <v>3291</v>
      </c>
      <c r="F19" s="335"/>
      <c r="G19" s="335"/>
      <c r="H19" s="394"/>
      <c r="I19" s="394"/>
      <c r="J19" s="394"/>
      <c r="K19" s="394"/>
      <c r="L19" s="335"/>
      <c r="M19" s="82" t="s">
        <v>3880</v>
      </c>
      <c r="N19" s="57">
        <v>4877.7322834645674</v>
      </c>
      <c r="O19" s="30">
        <v>4877.7322834645674</v>
      </c>
      <c r="P19" s="29" t="s">
        <v>3455</v>
      </c>
      <c r="Q19" s="29"/>
      <c r="R19" s="104" t="s">
        <v>33</v>
      </c>
      <c r="S19" s="104" t="s">
        <v>3906</v>
      </c>
      <c r="T19" s="403">
        <v>2000</v>
      </c>
      <c r="U19" s="403">
        <v>-12480</v>
      </c>
      <c r="V19" s="123" t="s">
        <v>1</v>
      </c>
      <c r="W19" s="336" t="s">
        <v>0</v>
      </c>
      <c r="X19" s="123"/>
      <c r="Y19" s="337"/>
      <c r="Z19" s="87">
        <v>1</v>
      </c>
      <c r="AA19" s="88" t="s">
        <v>3905</v>
      </c>
      <c r="AB19" s="88">
        <v>2.5</v>
      </c>
      <c r="AC19" s="88">
        <v>100</v>
      </c>
      <c r="AD19" s="136"/>
      <c r="AE19" s="136"/>
      <c r="AF19" s="136"/>
      <c r="AG19" s="338"/>
      <c r="AH19" s="338"/>
      <c r="AI19" s="339"/>
      <c r="AJ19" s="339"/>
      <c r="AK19" s="91"/>
      <c r="AL19" s="92"/>
      <c r="AM19" s="93"/>
      <c r="AN19" s="340"/>
      <c r="AO19" s="341"/>
      <c r="AP19" s="336"/>
      <c r="AQ19" s="342"/>
      <c r="AR19" s="343"/>
      <c r="AS19" s="342"/>
      <c r="AT19" s="94"/>
      <c r="AU19" s="341"/>
      <c r="AV19" s="136"/>
      <c r="AW19" s="339"/>
    </row>
    <row r="20" spans="1:49" ht="12.75" customHeight="1">
      <c r="A20">
        <v>17</v>
      </c>
      <c r="B20" s="29" t="s">
        <v>6593</v>
      </c>
      <c r="C20" s="104" t="s">
        <v>3907</v>
      </c>
      <c r="D20" s="29" t="s">
        <v>567</v>
      </c>
      <c r="E20" s="29" t="s">
        <v>3258</v>
      </c>
      <c r="F20" s="335"/>
      <c r="G20" s="335"/>
      <c r="H20" s="394"/>
      <c r="I20" s="394"/>
      <c r="J20" s="394"/>
      <c r="K20" s="394"/>
      <c r="L20" s="335"/>
      <c r="M20" s="82" t="s">
        <v>3880</v>
      </c>
      <c r="N20" s="57">
        <v>6097.748031496063</v>
      </c>
      <c r="O20" s="30">
        <v>6097.748031496063</v>
      </c>
      <c r="P20" s="29" t="s">
        <v>3456</v>
      </c>
      <c r="Q20" s="29"/>
      <c r="R20" s="104" t="s">
        <v>3907</v>
      </c>
      <c r="S20" s="103" t="s">
        <v>3908</v>
      </c>
      <c r="T20" s="403">
        <v>-1500</v>
      </c>
      <c r="U20" s="403">
        <v>-12895</v>
      </c>
      <c r="V20" s="123" t="s">
        <v>1</v>
      </c>
      <c r="W20" s="336" t="s">
        <v>0</v>
      </c>
      <c r="X20" s="123"/>
      <c r="Y20" s="337"/>
      <c r="Z20" s="87">
        <v>1</v>
      </c>
      <c r="AA20" s="88" t="s">
        <v>3909</v>
      </c>
      <c r="AB20" s="88">
        <v>2.5</v>
      </c>
      <c r="AC20" s="88">
        <v>100</v>
      </c>
      <c r="AD20" s="136"/>
      <c r="AE20" s="136"/>
      <c r="AF20" s="136"/>
      <c r="AG20" s="338"/>
      <c r="AH20" s="338"/>
      <c r="AI20" s="339"/>
      <c r="AJ20" s="339"/>
      <c r="AK20" s="91"/>
      <c r="AL20" s="92"/>
      <c r="AM20" s="93"/>
      <c r="AN20" s="340"/>
      <c r="AO20" s="341"/>
      <c r="AP20" s="336"/>
      <c r="AQ20" s="342"/>
      <c r="AR20" s="343"/>
      <c r="AS20" s="342"/>
      <c r="AT20" s="94"/>
      <c r="AU20" s="341"/>
      <c r="AV20" s="136"/>
      <c r="AW20" s="339"/>
    </row>
    <row r="21" spans="1:49" ht="12.75" customHeight="1">
      <c r="A21">
        <v>18</v>
      </c>
      <c r="B21" s="29" t="s">
        <v>6594</v>
      </c>
      <c r="C21" s="104" t="s">
        <v>3910</v>
      </c>
      <c r="D21" s="29" t="s">
        <v>565</v>
      </c>
      <c r="E21" s="29" t="s">
        <v>3260</v>
      </c>
      <c r="F21" s="335"/>
      <c r="G21" s="335"/>
      <c r="H21" s="394"/>
      <c r="I21" s="394"/>
      <c r="J21" s="394"/>
      <c r="K21" s="394"/>
      <c r="L21" s="335"/>
      <c r="M21" s="82" t="s">
        <v>3880</v>
      </c>
      <c r="N21" s="57">
        <v>6097.748031496063</v>
      </c>
      <c r="O21" s="30">
        <v>6097.748031496063</v>
      </c>
      <c r="P21" s="29" t="s">
        <v>3456</v>
      </c>
      <c r="Q21" s="29"/>
      <c r="R21" s="104" t="s">
        <v>3910</v>
      </c>
      <c r="S21" s="103" t="s">
        <v>3911</v>
      </c>
      <c r="T21" s="403">
        <v>-1500</v>
      </c>
      <c r="U21" s="403">
        <v>-12065</v>
      </c>
      <c r="V21" s="123" t="s">
        <v>1</v>
      </c>
      <c r="W21" s="336" t="s">
        <v>0</v>
      </c>
      <c r="X21" s="123"/>
      <c r="Y21" s="337"/>
      <c r="Z21" s="87">
        <v>1</v>
      </c>
      <c r="AA21" s="88" t="s">
        <v>3909</v>
      </c>
      <c r="AB21" s="88">
        <v>2.5</v>
      </c>
      <c r="AC21" s="88">
        <v>100</v>
      </c>
      <c r="AD21" s="136"/>
      <c r="AE21" s="136"/>
      <c r="AF21" s="136"/>
      <c r="AG21" s="338"/>
      <c r="AH21" s="338"/>
      <c r="AI21" s="339"/>
      <c r="AJ21" s="339"/>
      <c r="AK21" s="91"/>
      <c r="AL21" s="92"/>
      <c r="AM21" s="93"/>
      <c r="AN21" s="340"/>
      <c r="AO21" s="341"/>
      <c r="AP21" s="336"/>
      <c r="AQ21" s="342"/>
      <c r="AR21" s="343"/>
      <c r="AS21" s="342"/>
      <c r="AT21" s="94"/>
      <c r="AU21" s="341"/>
      <c r="AV21" s="136"/>
      <c r="AW21" s="339"/>
    </row>
    <row r="22" spans="1:49" ht="12.75" customHeight="1">
      <c r="A22">
        <v>19</v>
      </c>
      <c r="B22" s="29" t="s">
        <v>6595</v>
      </c>
      <c r="C22" s="104" t="s">
        <v>3912</v>
      </c>
      <c r="D22" s="29" t="s">
        <v>564</v>
      </c>
      <c r="E22" s="29" t="s">
        <v>3261</v>
      </c>
      <c r="F22" s="335"/>
      <c r="G22" s="335"/>
      <c r="H22" s="394"/>
      <c r="I22" s="394"/>
      <c r="J22" s="394"/>
      <c r="K22" s="394"/>
      <c r="L22" s="335"/>
      <c r="M22" s="82" t="s">
        <v>3880</v>
      </c>
      <c r="N22" s="57">
        <v>5532.7913385826778</v>
      </c>
      <c r="O22" s="30">
        <v>5532.7913385826778</v>
      </c>
      <c r="P22" s="29" t="s">
        <v>3455</v>
      </c>
      <c r="Q22" s="29"/>
      <c r="R22" s="104" t="s">
        <v>3912</v>
      </c>
      <c r="S22" s="104" t="s">
        <v>3913</v>
      </c>
      <c r="T22" s="403">
        <v>-1000</v>
      </c>
      <c r="U22" s="403">
        <v>-13310</v>
      </c>
      <c r="V22" s="123" t="s">
        <v>1</v>
      </c>
      <c r="W22" s="336" t="s">
        <v>0</v>
      </c>
      <c r="X22" s="123"/>
      <c r="Y22" s="337"/>
      <c r="Z22" s="87">
        <v>1</v>
      </c>
      <c r="AA22" s="88" t="s">
        <v>3914</v>
      </c>
      <c r="AB22" s="88">
        <v>2.5</v>
      </c>
      <c r="AC22" s="88">
        <v>100</v>
      </c>
      <c r="AD22" s="136"/>
      <c r="AE22" s="136"/>
      <c r="AF22" s="136"/>
      <c r="AG22" s="338"/>
      <c r="AH22" s="338"/>
      <c r="AI22" s="339"/>
      <c r="AJ22" s="339"/>
      <c r="AK22" s="91"/>
      <c r="AL22" s="92"/>
      <c r="AM22" s="93"/>
      <c r="AN22" s="340"/>
      <c r="AO22" s="341"/>
      <c r="AP22" s="336"/>
      <c r="AQ22" s="342"/>
      <c r="AR22" s="343"/>
      <c r="AS22" s="342"/>
      <c r="AT22" s="94"/>
      <c r="AU22" s="341"/>
      <c r="AV22" s="136"/>
      <c r="AW22" s="339"/>
    </row>
    <row r="23" spans="1:49" ht="12.75" customHeight="1">
      <c r="A23">
        <v>20</v>
      </c>
      <c r="B23" s="29" t="s">
        <v>6596</v>
      </c>
      <c r="C23" s="104" t="s">
        <v>3915</v>
      </c>
      <c r="D23" s="29" t="s">
        <v>561</v>
      </c>
      <c r="E23" s="29" t="s">
        <v>3264</v>
      </c>
      <c r="F23" s="335"/>
      <c r="G23" s="335"/>
      <c r="H23" s="394"/>
      <c r="I23" s="394"/>
      <c r="J23" s="394"/>
      <c r="K23" s="394"/>
      <c r="L23" s="335"/>
      <c r="M23" s="82" t="s">
        <v>3880</v>
      </c>
      <c r="N23" s="57">
        <v>5532.7913385826778</v>
      </c>
      <c r="O23" s="30">
        <v>5532.7913385826778</v>
      </c>
      <c r="P23" s="29" t="s">
        <v>3455</v>
      </c>
      <c r="Q23" s="29"/>
      <c r="R23" s="104" t="s">
        <v>3915</v>
      </c>
      <c r="S23" s="104" t="s">
        <v>3916</v>
      </c>
      <c r="T23" s="403">
        <v>-1000</v>
      </c>
      <c r="U23" s="403">
        <v>-12480</v>
      </c>
      <c r="V23" s="123" t="s">
        <v>1</v>
      </c>
      <c r="W23" s="336" t="s">
        <v>0</v>
      </c>
      <c r="X23" s="123"/>
      <c r="Y23" s="337"/>
      <c r="Z23" s="87">
        <v>1</v>
      </c>
      <c r="AA23" s="88" t="s">
        <v>3914</v>
      </c>
      <c r="AB23" s="88">
        <v>2.5</v>
      </c>
      <c r="AC23" s="88">
        <v>100</v>
      </c>
      <c r="AD23" s="136"/>
      <c r="AE23" s="136"/>
      <c r="AF23" s="136"/>
      <c r="AG23" s="338"/>
      <c r="AH23" s="338"/>
      <c r="AI23" s="339"/>
      <c r="AJ23" s="339"/>
      <c r="AK23" s="91"/>
      <c r="AL23" s="92"/>
      <c r="AM23" s="93"/>
      <c r="AN23" s="340"/>
      <c r="AO23" s="341"/>
      <c r="AP23" s="336"/>
      <c r="AQ23" s="342"/>
      <c r="AR23" s="343"/>
      <c r="AS23" s="342"/>
      <c r="AT23" s="94"/>
      <c r="AU23" s="341"/>
      <c r="AV23" s="136"/>
      <c r="AW23" s="339"/>
    </row>
    <row r="24" spans="1:49" ht="12.75" customHeight="1">
      <c r="A24">
        <v>21</v>
      </c>
      <c r="B24" s="29" t="s">
        <v>6597</v>
      </c>
      <c r="C24" s="104" t="s">
        <v>3917</v>
      </c>
      <c r="D24" s="29" t="s">
        <v>559</v>
      </c>
      <c r="E24" s="29" t="s">
        <v>3266</v>
      </c>
      <c r="F24" s="335"/>
      <c r="G24" s="335"/>
      <c r="H24" s="394"/>
      <c r="I24" s="394"/>
      <c r="J24" s="394"/>
      <c r="K24" s="394"/>
      <c r="L24" s="335"/>
      <c r="M24" s="82" t="s">
        <v>3880</v>
      </c>
      <c r="N24" s="57">
        <v>6341.3425196850394</v>
      </c>
      <c r="O24" s="30">
        <v>6341.3425196850394</v>
      </c>
      <c r="P24" s="29" t="s">
        <v>3858</v>
      </c>
      <c r="Q24" s="29"/>
      <c r="R24" s="104" t="s">
        <v>3917</v>
      </c>
      <c r="S24" s="103" t="s">
        <v>3918</v>
      </c>
      <c r="T24" s="403">
        <v>-858.52</v>
      </c>
      <c r="U24" s="403">
        <v>-9163.0499999999993</v>
      </c>
      <c r="V24" s="123" t="s">
        <v>1</v>
      </c>
      <c r="W24" s="336" t="s">
        <v>0</v>
      </c>
      <c r="X24" s="123"/>
      <c r="Y24" s="337"/>
      <c r="Z24" s="87">
        <v>1</v>
      </c>
      <c r="AA24" s="88" t="s">
        <v>3919</v>
      </c>
      <c r="AB24" s="88">
        <v>2.5</v>
      </c>
      <c r="AC24" s="88">
        <v>100</v>
      </c>
      <c r="AD24" s="90" t="s">
        <v>3920</v>
      </c>
      <c r="AE24" s="90">
        <v>2.5</v>
      </c>
      <c r="AF24" s="136"/>
      <c r="AG24" s="338"/>
      <c r="AH24" s="338"/>
      <c r="AI24" s="339"/>
      <c r="AJ24" s="339"/>
      <c r="AK24" s="91"/>
      <c r="AL24" s="92"/>
      <c r="AM24" s="93"/>
      <c r="AN24" s="340"/>
      <c r="AO24" s="341"/>
      <c r="AP24" s="336"/>
      <c r="AQ24" s="342"/>
      <c r="AR24" s="343"/>
      <c r="AS24" s="342"/>
      <c r="AT24" s="94"/>
      <c r="AU24" s="341"/>
      <c r="AV24" s="136"/>
      <c r="AW24" s="339"/>
    </row>
    <row r="25" spans="1:49" ht="12.75" customHeight="1">
      <c r="A25">
        <v>22</v>
      </c>
      <c r="B25" s="29" t="s">
        <v>6599</v>
      </c>
      <c r="C25" s="104" t="s">
        <v>340</v>
      </c>
      <c r="D25" s="29" t="s">
        <v>542</v>
      </c>
      <c r="E25" s="29" t="s">
        <v>3283</v>
      </c>
      <c r="F25" s="335"/>
      <c r="G25" s="335"/>
      <c r="H25" s="394"/>
      <c r="I25" s="394"/>
      <c r="J25" s="394"/>
      <c r="K25" s="394"/>
      <c r="L25" s="335"/>
      <c r="M25" s="82" t="s">
        <v>3880</v>
      </c>
      <c r="N25" s="57">
        <v>6341.3385826771655</v>
      </c>
      <c r="O25" s="30">
        <v>6341.3385826771655</v>
      </c>
      <c r="P25" s="29" t="s">
        <v>3859</v>
      </c>
      <c r="Q25" s="29"/>
      <c r="R25" s="104" t="s">
        <v>340</v>
      </c>
      <c r="S25" s="103" t="s">
        <v>3921</v>
      </c>
      <c r="T25" s="403">
        <v>858.52</v>
      </c>
      <c r="U25" s="403">
        <v>-9163.0499999999993</v>
      </c>
      <c r="V25" s="123" t="s">
        <v>1</v>
      </c>
      <c r="W25" s="336" t="s">
        <v>0</v>
      </c>
      <c r="X25" s="123"/>
      <c r="Y25" s="337"/>
      <c r="Z25" s="87">
        <v>1</v>
      </c>
      <c r="AA25" s="88" t="s">
        <v>3922</v>
      </c>
      <c r="AB25" s="88">
        <v>2.5</v>
      </c>
      <c r="AC25" s="88">
        <v>100</v>
      </c>
      <c r="AD25" s="90" t="s">
        <v>3920</v>
      </c>
      <c r="AE25" s="90">
        <v>2.5</v>
      </c>
      <c r="AF25" s="136"/>
      <c r="AG25" s="338"/>
      <c r="AH25" s="338"/>
      <c r="AI25" s="339"/>
      <c r="AJ25" s="339"/>
      <c r="AK25" s="91"/>
      <c r="AL25" s="92"/>
      <c r="AM25" s="93"/>
      <c r="AN25" s="340"/>
      <c r="AO25" s="341"/>
      <c r="AP25" s="336"/>
      <c r="AQ25" s="342"/>
      <c r="AR25" s="343"/>
      <c r="AS25" s="342"/>
      <c r="AT25" s="94"/>
      <c r="AU25" s="341"/>
      <c r="AV25" s="136"/>
      <c r="AW25" s="339"/>
    </row>
    <row r="26" spans="1:49" ht="12.75" customHeight="1">
      <c r="A26">
        <v>23</v>
      </c>
      <c r="B26" s="29" t="s">
        <v>6779</v>
      </c>
      <c r="C26" s="104" t="s">
        <v>3923</v>
      </c>
      <c r="D26" s="29" t="s">
        <v>600</v>
      </c>
      <c r="E26" s="29" t="s">
        <v>3225</v>
      </c>
      <c r="F26" s="335"/>
      <c r="G26" s="335"/>
      <c r="H26" s="394"/>
      <c r="I26" s="394"/>
      <c r="J26" s="394"/>
      <c r="K26" s="394"/>
      <c r="L26" s="335"/>
      <c r="M26" s="82" t="s">
        <v>3880</v>
      </c>
      <c r="N26" s="57">
        <v>6340.5472440944886</v>
      </c>
      <c r="O26" s="30">
        <v>6340.5472440944886</v>
      </c>
      <c r="P26" s="29" t="s">
        <v>3456</v>
      </c>
      <c r="Q26" s="29"/>
      <c r="R26" s="104" t="s">
        <v>3923</v>
      </c>
      <c r="S26" s="104" t="s">
        <v>3924</v>
      </c>
      <c r="T26" s="403">
        <v>6500</v>
      </c>
      <c r="U26" s="403">
        <v>-12895</v>
      </c>
      <c r="V26" s="123" t="s">
        <v>1</v>
      </c>
      <c r="W26" s="336" t="s">
        <v>0</v>
      </c>
      <c r="X26" s="123"/>
      <c r="Y26" s="337"/>
      <c r="Z26" s="87">
        <v>1</v>
      </c>
      <c r="AA26" s="88" t="s">
        <v>3925</v>
      </c>
      <c r="AB26" s="88">
        <v>2.5</v>
      </c>
      <c r="AC26" s="88">
        <v>100</v>
      </c>
      <c r="AD26" s="90" t="s">
        <v>3920</v>
      </c>
      <c r="AE26" s="90">
        <v>2.5</v>
      </c>
      <c r="AF26" s="136"/>
      <c r="AG26" s="338"/>
      <c r="AH26" s="338"/>
      <c r="AI26" s="339"/>
      <c r="AJ26" s="339"/>
      <c r="AK26" s="91"/>
      <c r="AL26" s="92"/>
      <c r="AM26" s="93"/>
      <c r="AN26" s="340"/>
      <c r="AO26" s="341"/>
      <c r="AP26" s="336"/>
      <c r="AQ26" s="342"/>
      <c r="AR26" s="343"/>
      <c r="AS26" s="342"/>
      <c r="AT26" s="94"/>
      <c r="AU26" s="341"/>
      <c r="AV26" s="136"/>
      <c r="AW26" s="339"/>
    </row>
    <row r="27" spans="1:49" ht="12.75" customHeight="1">
      <c r="A27">
        <v>24</v>
      </c>
      <c r="B27" s="29" t="s">
        <v>6781</v>
      </c>
      <c r="C27" s="104" t="s">
        <v>3926</v>
      </c>
      <c r="D27" s="29" t="s">
        <v>581</v>
      </c>
      <c r="E27" s="29" t="s">
        <v>3244</v>
      </c>
      <c r="F27" s="335"/>
      <c r="G27" s="335"/>
      <c r="H27" s="394"/>
      <c r="I27" s="394"/>
      <c r="J27" s="394"/>
      <c r="K27" s="394"/>
      <c r="L27" s="335"/>
      <c r="M27" s="82" t="s">
        <v>3880</v>
      </c>
      <c r="N27" s="57">
        <v>6341.3425196850394</v>
      </c>
      <c r="O27" s="30">
        <v>6341.3425196850394</v>
      </c>
      <c r="P27" s="29" t="s">
        <v>3458</v>
      </c>
      <c r="Q27" s="29"/>
      <c r="R27" s="104" t="s">
        <v>3926</v>
      </c>
      <c r="S27" s="104" t="s">
        <v>3927</v>
      </c>
      <c r="T27" s="403">
        <v>7500</v>
      </c>
      <c r="U27" s="403">
        <v>-12895</v>
      </c>
      <c r="V27" s="123" t="s">
        <v>1</v>
      </c>
      <c r="W27" s="336" t="s">
        <v>0</v>
      </c>
      <c r="X27" s="123"/>
      <c r="Y27" s="337"/>
      <c r="Z27" s="87">
        <v>1</v>
      </c>
      <c r="AA27" s="88" t="s">
        <v>140</v>
      </c>
      <c r="AB27" s="88">
        <v>2.5</v>
      </c>
      <c r="AC27" s="88">
        <v>100</v>
      </c>
      <c r="AD27" s="90" t="s">
        <v>3920</v>
      </c>
      <c r="AE27" s="90">
        <v>2.5</v>
      </c>
      <c r="AF27" s="136"/>
      <c r="AG27" s="338"/>
      <c r="AH27" s="338"/>
      <c r="AI27" s="339"/>
      <c r="AJ27" s="339"/>
      <c r="AK27" s="91"/>
      <c r="AL27" s="92"/>
      <c r="AM27" s="93"/>
      <c r="AN27" s="340"/>
      <c r="AO27" s="341"/>
      <c r="AP27" s="336"/>
      <c r="AQ27" s="342"/>
      <c r="AR27" s="343"/>
      <c r="AS27" s="342"/>
      <c r="AT27" s="94"/>
      <c r="AU27" s="341"/>
      <c r="AV27" s="136"/>
      <c r="AW27" s="339"/>
    </row>
    <row r="28" spans="1:49" ht="12.75" customHeight="1">
      <c r="A28">
        <v>25</v>
      </c>
      <c r="B28" s="29" t="s">
        <v>6783</v>
      </c>
      <c r="C28" s="104" t="s">
        <v>3928</v>
      </c>
      <c r="D28" s="29" t="s">
        <v>563</v>
      </c>
      <c r="E28" s="29" t="s">
        <v>3262</v>
      </c>
      <c r="F28" s="335"/>
      <c r="G28" s="335"/>
      <c r="H28" s="394"/>
      <c r="I28" s="394"/>
      <c r="J28" s="394"/>
      <c r="K28" s="394"/>
      <c r="L28" s="335"/>
      <c r="M28" s="82" t="s">
        <v>3880</v>
      </c>
      <c r="N28" s="57">
        <v>6341.3385826771655</v>
      </c>
      <c r="O28" s="30">
        <v>6341.3385826771655</v>
      </c>
      <c r="P28" s="29" t="s">
        <v>3858</v>
      </c>
      <c r="Q28" s="29"/>
      <c r="R28" s="104" t="s">
        <v>3928</v>
      </c>
      <c r="S28" s="103" t="s">
        <v>3929</v>
      </c>
      <c r="T28" s="403">
        <v>6009.64</v>
      </c>
      <c r="U28" s="403">
        <v>-9163.0499999999993</v>
      </c>
      <c r="V28" s="123" t="s">
        <v>1</v>
      </c>
      <c r="W28" s="336" t="s">
        <v>0</v>
      </c>
      <c r="X28" s="123"/>
      <c r="Y28" s="337"/>
      <c r="Z28" s="87">
        <v>1</v>
      </c>
      <c r="AA28" s="88" t="s">
        <v>3930</v>
      </c>
      <c r="AB28" s="88">
        <v>2.5</v>
      </c>
      <c r="AC28" s="88">
        <v>100</v>
      </c>
      <c r="AD28" s="90" t="s">
        <v>3920</v>
      </c>
      <c r="AE28" s="90">
        <v>2.5</v>
      </c>
      <c r="AF28" s="136"/>
      <c r="AG28" s="338"/>
      <c r="AH28" s="338"/>
      <c r="AI28" s="339"/>
      <c r="AJ28" s="339"/>
      <c r="AK28" s="91"/>
      <c r="AL28" s="92"/>
      <c r="AM28" s="93"/>
      <c r="AN28" s="340"/>
      <c r="AO28" s="341"/>
      <c r="AP28" s="336"/>
      <c r="AQ28" s="342"/>
      <c r="AR28" s="343"/>
      <c r="AS28" s="342"/>
      <c r="AT28" s="94"/>
      <c r="AU28" s="341"/>
      <c r="AV28" s="136"/>
      <c r="AW28" s="339"/>
    </row>
    <row r="29" spans="1:49" ht="12.75" customHeight="1">
      <c r="A29">
        <v>26</v>
      </c>
      <c r="B29" s="29" t="s">
        <v>6785</v>
      </c>
      <c r="C29" s="104" t="s">
        <v>244</v>
      </c>
      <c r="D29" s="29" t="s">
        <v>598</v>
      </c>
      <c r="E29" s="29" t="s">
        <v>3227</v>
      </c>
      <c r="F29" s="335"/>
      <c r="G29" s="335"/>
      <c r="H29" s="394"/>
      <c r="I29" s="394"/>
      <c r="J29" s="394"/>
      <c r="K29" s="394"/>
      <c r="L29" s="335"/>
      <c r="M29" s="82" t="s">
        <v>3880</v>
      </c>
      <c r="N29" s="57">
        <v>6341.3385826771655</v>
      </c>
      <c r="O29" s="30">
        <v>6341.3385826771655</v>
      </c>
      <c r="P29" s="29" t="s">
        <v>3455</v>
      </c>
      <c r="Q29" s="29"/>
      <c r="R29" s="104" t="s">
        <v>244</v>
      </c>
      <c r="S29" s="103" t="s">
        <v>3931</v>
      </c>
      <c r="T29" s="403">
        <v>6000</v>
      </c>
      <c r="U29" s="403">
        <v>-12480</v>
      </c>
      <c r="V29" s="123" t="s">
        <v>1</v>
      </c>
      <c r="W29" s="336" t="s">
        <v>0</v>
      </c>
      <c r="X29" s="123"/>
      <c r="Y29" s="337"/>
      <c r="Z29" s="87">
        <v>1</v>
      </c>
      <c r="AA29" s="88" t="s">
        <v>139</v>
      </c>
      <c r="AB29" s="88">
        <v>2.5</v>
      </c>
      <c r="AC29" s="88">
        <v>100</v>
      </c>
      <c r="AD29" s="90" t="s">
        <v>3920</v>
      </c>
      <c r="AE29" s="90">
        <v>2.5</v>
      </c>
      <c r="AF29" s="136"/>
      <c r="AG29" s="338"/>
      <c r="AH29" s="338"/>
      <c r="AI29" s="339"/>
      <c r="AJ29" s="339"/>
      <c r="AK29" s="91"/>
      <c r="AL29" s="92"/>
      <c r="AM29" s="93"/>
      <c r="AN29" s="340"/>
      <c r="AO29" s="341"/>
      <c r="AP29" s="336"/>
      <c r="AQ29" s="342"/>
      <c r="AR29" s="343"/>
      <c r="AS29" s="342"/>
      <c r="AT29" s="94"/>
      <c r="AU29" s="341"/>
      <c r="AV29" s="136"/>
      <c r="AW29" s="339"/>
    </row>
    <row r="30" spans="1:49" ht="12.75" customHeight="1">
      <c r="A30">
        <v>27</v>
      </c>
      <c r="B30" s="29" t="s">
        <v>6787</v>
      </c>
      <c r="C30" s="104" t="s">
        <v>3932</v>
      </c>
      <c r="D30" s="29" t="s">
        <v>575</v>
      </c>
      <c r="E30" s="29" t="s">
        <v>3250</v>
      </c>
      <c r="F30" s="335"/>
      <c r="G30" s="335"/>
      <c r="H30" s="394"/>
      <c r="I30" s="394"/>
      <c r="J30" s="394"/>
      <c r="K30" s="394"/>
      <c r="L30" s="335"/>
      <c r="M30" s="82" t="s">
        <v>3880</v>
      </c>
      <c r="N30" s="57">
        <v>6341.3385826771655</v>
      </c>
      <c r="O30" s="30">
        <v>6341.3385826771655</v>
      </c>
      <c r="P30" s="29" t="s">
        <v>3455</v>
      </c>
      <c r="Q30" s="29"/>
      <c r="R30" s="104" t="s">
        <v>3932</v>
      </c>
      <c r="S30" s="104" t="s">
        <v>3933</v>
      </c>
      <c r="T30" s="403">
        <v>8000</v>
      </c>
      <c r="U30" s="403">
        <v>-12480</v>
      </c>
      <c r="V30" s="123" t="s">
        <v>1</v>
      </c>
      <c r="W30" s="336" t="s">
        <v>0</v>
      </c>
      <c r="X30" s="123"/>
      <c r="Y30" s="337"/>
      <c r="Z30" s="87">
        <v>1</v>
      </c>
      <c r="AA30" s="88" t="s">
        <v>3934</v>
      </c>
      <c r="AB30" s="88">
        <v>2.5</v>
      </c>
      <c r="AC30" s="88">
        <v>100</v>
      </c>
      <c r="AD30" s="90" t="s">
        <v>3920</v>
      </c>
      <c r="AE30" s="90">
        <v>2.5</v>
      </c>
      <c r="AF30" s="136"/>
      <c r="AG30" s="338"/>
      <c r="AH30" s="338"/>
      <c r="AI30" s="339"/>
      <c r="AJ30" s="339"/>
      <c r="AK30" s="91"/>
      <c r="AL30" s="92"/>
      <c r="AM30" s="93"/>
      <c r="AN30" s="340"/>
      <c r="AO30" s="341"/>
      <c r="AP30" s="336"/>
      <c r="AQ30" s="342"/>
      <c r="AR30" s="343"/>
      <c r="AS30" s="342"/>
      <c r="AT30" s="94"/>
      <c r="AU30" s="341"/>
      <c r="AV30" s="136"/>
      <c r="AW30" s="339"/>
    </row>
    <row r="31" spans="1:49" ht="12.75" customHeight="1">
      <c r="A31">
        <v>28</v>
      </c>
      <c r="B31" s="29" t="s">
        <v>6789</v>
      </c>
      <c r="C31" s="104" t="s">
        <v>80</v>
      </c>
      <c r="D31" s="29" t="s">
        <v>539</v>
      </c>
      <c r="E31" s="29" t="s">
        <v>3286</v>
      </c>
      <c r="F31" s="335"/>
      <c r="G31" s="335"/>
      <c r="H31" s="394"/>
      <c r="I31" s="394"/>
      <c r="J31" s="394"/>
      <c r="K31" s="394"/>
      <c r="L31" s="335"/>
      <c r="M31" s="82" t="s">
        <v>3880</v>
      </c>
      <c r="N31" s="57">
        <v>6341.3425196850394</v>
      </c>
      <c r="O31" s="30">
        <v>6341.3425196850394</v>
      </c>
      <c r="P31" s="29" t="s">
        <v>3859</v>
      </c>
      <c r="Q31" s="29"/>
      <c r="R31" s="104" t="s">
        <v>80</v>
      </c>
      <c r="S31" s="103" t="s">
        <v>3935</v>
      </c>
      <c r="T31" s="403">
        <v>4292.6000000000004</v>
      </c>
      <c r="U31" s="403">
        <v>-9163.0499999999993</v>
      </c>
      <c r="V31" s="123" t="s">
        <v>1</v>
      </c>
      <c r="W31" s="336" t="s">
        <v>0</v>
      </c>
      <c r="X31" s="123"/>
      <c r="Y31" s="337"/>
      <c r="Z31" s="87">
        <v>1</v>
      </c>
      <c r="AA31" s="88" t="s">
        <v>138</v>
      </c>
      <c r="AB31" s="88">
        <v>2.5</v>
      </c>
      <c r="AC31" s="88">
        <v>100</v>
      </c>
      <c r="AD31" s="90" t="s">
        <v>3920</v>
      </c>
      <c r="AE31" s="90">
        <v>2.5</v>
      </c>
      <c r="AF31" s="136"/>
      <c r="AG31" s="338"/>
      <c r="AH31" s="338"/>
      <c r="AI31" s="339"/>
      <c r="AJ31" s="339"/>
      <c r="AK31" s="91"/>
      <c r="AL31" s="92"/>
      <c r="AM31" s="93"/>
      <c r="AN31" s="340"/>
      <c r="AO31" s="341"/>
      <c r="AP31" s="336"/>
      <c r="AQ31" s="342"/>
      <c r="AR31" s="343"/>
      <c r="AS31" s="342"/>
      <c r="AT31" s="94"/>
      <c r="AU31" s="341"/>
      <c r="AV31" s="136"/>
      <c r="AW31" s="339"/>
    </row>
    <row r="32" spans="1:49" ht="12.75" customHeight="1">
      <c r="A32">
        <v>29</v>
      </c>
      <c r="B32" s="29" t="s">
        <v>6601</v>
      </c>
      <c r="C32" s="104" t="s">
        <v>3936</v>
      </c>
      <c r="D32" s="29" t="s">
        <v>551</v>
      </c>
      <c r="E32" s="29" t="s">
        <v>3274</v>
      </c>
      <c r="F32" s="335"/>
      <c r="G32" s="335"/>
      <c r="H32" s="394"/>
      <c r="I32" s="394"/>
      <c r="J32" s="394"/>
      <c r="K32" s="394"/>
      <c r="L32" s="335"/>
      <c r="M32" s="82" t="s">
        <v>3880</v>
      </c>
      <c r="N32" s="57">
        <v>6340.2440944881891</v>
      </c>
      <c r="O32" s="30">
        <v>6340.2440944881891</v>
      </c>
      <c r="P32" s="29" t="s">
        <v>3459</v>
      </c>
      <c r="Q32" s="29"/>
      <c r="R32" s="104" t="s">
        <v>3936</v>
      </c>
      <c r="S32" s="103" t="s">
        <v>3937</v>
      </c>
      <c r="T32" s="403">
        <v>1717.04</v>
      </c>
      <c r="U32" s="403">
        <v>-9658.35</v>
      </c>
      <c r="V32" s="123" t="s">
        <v>1</v>
      </c>
      <c r="W32" s="336" t="s">
        <v>0</v>
      </c>
      <c r="X32" s="123"/>
      <c r="Y32" s="337"/>
      <c r="Z32" s="87">
        <v>1</v>
      </c>
      <c r="AA32" s="88" t="s">
        <v>3938</v>
      </c>
      <c r="AB32" s="88">
        <v>2.5</v>
      </c>
      <c r="AC32" s="88">
        <v>100</v>
      </c>
      <c r="AD32" s="90" t="s">
        <v>3920</v>
      </c>
      <c r="AE32" s="90">
        <v>2.5</v>
      </c>
      <c r="AF32" s="136"/>
      <c r="AG32" s="338"/>
      <c r="AH32" s="338"/>
      <c r="AI32" s="339"/>
      <c r="AJ32" s="339"/>
      <c r="AK32" s="91"/>
      <c r="AL32" s="92"/>
      <c r="AM32" s="93"/>
      <c r="AN32" s="340"/>
      <c r="AO32" s="341"/>
      <c r="AP32" s="336"/>
      <c r="AQ32" s="342"/>
      <c r="AR32" s="343"/>
      <c r="AS32" s="342"/>
      <c r="AT32" s="94"/>
      <c r="AU32" s="341"/>
      <c r="AV32" s="136"/>
      <c r="AW32" s="339"/>
    </row>
    <row r="33" spans="1:49" ht="12.75" customHeight="1">
      <c r="A33">
        <v>30</v>
      </c>
      <c r="B33" s="29" t="s">
        <v>6603</v>
      </c>
      <c r="C33" s="104" t="s">
        <v>3939</v>
      </c>
      <c r="D33" s="29" t="s">
        <v>547</v>
      </c>
      <c r="E33" s="29" t="s">
        <v>3278</v>
      </c>
      <c r="F33" s="335"/>
      <c r="G33" s="335"/>
      <c r="H33" s="394"/>
      <c r="I33" s="394"/>
      <c r="J33" s="394"/>
      <c r="K33" s="394"/>
      <c r="L33" s="335"/>
      <c r="M33" s="82" t="s">
        <v>3880</v>
      </c>
      <c r="N33" s="57">
        <v>6341.3385826771655</v>
      </c>
      <c r="O33" s="30">
        <v>6341.3385826771655</v>
      </c>
      <c r="P33" s="29" t="s">
        <v>3859</v>
      </c>
      <c r="Q33" s="29"/>
      <c r="R33" s="104" t="s">
        <v>3939</v>
      </c>
      <c r="S33" s="103" t="s">
        <v>3940</v>
      </c>
      <c r="T33" s="403">
        <v>-2575.56</v>
      </c>
      <c r="U33" s="403">
        <v>-9163.0499999999993</v>
      </c>
      <c r="V33" s="123" t="s">
        <v>1</v>
      </c>
      <c r="W33" s="336" t="s">
        <v>0</v>
      </c>
      <c r="X33" s="123"/>
      <c r="Y33" s="337"/>
      <c r="Z33" s="87">
        <v>1</v>
      </c>
      <c r="AA33" s="88" t="s">
        <v>3941</v>
      </c>
      <c r="AB33" s="88">
        <v>2.5</v>
      </c>
      <c r="AC33" s="88">
        <v>100</v>
      </c>
      <c r="AD33" s="90" t="s">
        <v>3920</v>
      </c>
      <c r="AE33" s="90">
        <v>2.5</v>
      </c>
      <c r="AF33" s="136"/>
      <c r="AG33" s="338"/>
      <c r="AH33" s="338"/>
      <c r="AI33" s="339"/>
      <c r="AJ33" s="339"/>
      <c r="AK33" s="91"/>
      <c r="AL33" s="92"/>
      <c r="AM33" s="93"/>
      <c r="AN33" s="340"/>
      <c r="AO33" s="341"/>
      <c r="AP33" s="336"/>
      <c r="AQ33" s="342"/>
      <c r="AR33" s="343"/>
      <c r="AS33" s="342"/>
      <c r="AT33" s="94"/>
      <c r="AU33" s="341"/>
      <c r="AV33" s="136"/>
      <c r="AW33" s="339"/>
    </row>
    <row r="34" spans="1:49" ht="12.75" customHeight="1">
      <c r="A34">
        <v>31</v>
      </c>
      <c r="B34" s="29" t="s">
        <v>6639</v>
      </c>
      <c r="C34" s="104" t="s">
        <v>245</v>
      </c>
      <c r="D34" s="29" t="s">
        <v>599</v>
      </c>
      <c r="E34" s="29" t="s">
        <v>3226</v>
      </c>
      <c r="F34" s="335"/>
      <c r="G34" s="335"/>
      <c r="H34" s="394"/>
      <c r="I34" s="394"/>
      <c r="J34" s="394"/>
      <c r="K34" s="394"/>
      <c r="L34" s="335"/>
      <c r="M34" s="82" t="s">
        <v>3880</v>
      </c>
      <c r="N34" s="57">
        <v>6341.7992125984256</v>
      </c>
      <c r="O34" s="30">
        <v>6341.7992125984256</v>
      </c>
      <c r="P34" s="29" t="s">
        <v>3455</v>
      </c>
      <c r="Q34" s="29"/>
      <c r="R34" s="104" t="s">
        <v>245</v>
      </c>
      <c r="S34" s="104" t="s">
        <v>3942</v>
      </c>
      <c r="T34" s="403">
        <v>4000</v>
      </c>
      <c r="U34" s="403">
        <v>-13310</v>
      </c>
      <c r="V34" s="123" t="s">
        <v>1</v>
      </c>
      <c r="W34" s="336" t="s">
        <v>0</v>
      </c>
      <c r="X34" s="123"/>
      <c r="Y34" s="337"/>
      <c r="Z34" s="87">
        <v>1</v>
      </c>
      <c r="AA34" s="88" t="s">
        <v>3943</v>
      </c>
      <c r="AB34" s="88">
        <v>2.5</v>
      </c>
      <c r="AC34" s="88">
        <v>100</v>
      </c>
      <c r="AD34" s="90" t="s">
        <v>3920</v>
      </c>
      <c r="AE34" s="90">
        <v>2.5</v>
      </c>
      <c r="AF34" s="136"/>
      <c r="AG34" s="338"/>
      <c r="AH34" s="338"/>
      <c r="AI34" s="339"/>
      <c r="AJ34" s="339"/>
      <c r="AK34" s="91"/>
      <c r="AL34" s="92"/>
      <c r="AM34" s="93"/>
      <c r="AN34" s="340"/>
      <c r="AO34" s="341"/>
      <c r="AP34" s="336"/>
      <c r="AQ34" s="342"/>
      <c r="AR34" s="343"/>
      <c r="AS34" s="342"/>
      <c r="AT34" s="94"/>
      <c r="AU34" s="341"/>
      <c r="AV34" s="136"/>
      <c r="AW34" s="339"/>
    </row>
    <row r="35" spans="1:49" ht="12.75" customHeight="1">
      <c r="A35">
        <v>32</v>
      </c>
      <c r="B35" s="29" t="s">
        <v>6661</v>
      </c>
      <c r="C35" s="104" t="s">
        <v>28</v>
      </c>
      <c r="D35" s="29" t="s">
        <v>560</v>
      </c>
      <c r="E35" s="29" t="s">
        <v>3265</v>
      </c>
      <c r="F35" s="335"/>
      <c r="G35" s="335"/>
      <c r="H35" s="394"/>
      <c r="I35" s="394"/>
      <c r="J35" s="394"/>
      <c r="K35" s="394"/>
      <c r="L35" s="335"/>
      <c r="M35" s="82" t="s">
        <v>3880</v>
      </c>
      <c r="N35" s="57">
        <v>6341.3385826771655</v>
      </c>
      <c r="O35" s="30">
        <v>6341.3385826771655</v>
      </c>
      <c r="P35" s="29" t="s">
        <v>3861</v>
      </c>
      <c r="Q35" s="29"/>
      <c r="R35" s="104" t="s">
        <v>28</v>
      </c>
      <c r="S35" s="103" t="s">
        <v>3944</v>
      </c>
      <c r="T35" s="403">
        <v>-1717.04</v>
      </c>
      <c r="U35" s="403">
        <v>-9658.35</v>
      </c>
      <c r="V35" s="123" t="s">
        <v>1</v>
      </c>
      <c r="W35" s="336" t="s">
        <v>0</v>
      </c>
      <c r="X35" s="123"/>
      <c r="Y35" s="337"/>
      <c r="Z35" s="87">
        <v>1</v>
      </c>
      <c r="AA35" s="88" t="s">
        <v>137</v>
      </c>
      <c r="AB35" s="88">
        <v>2.5</v>
      </c>
      <c r="AC35" s="88">
        <v>100</v>
      </c>
      <c r="AD35" s="90" t="s">
        <v>3920</v>
      </c>
      <c r="AE35" s="90">
        <v>2.5</v>
      </c>
      <c r="AF35" s="136"/>
      <c r="AG35" s="338"/>
      <c r="AH35" s="338"/>
      <c r="AI35" s="339"/>
      <c r="AJ35" s="339"/>
      <c r="AK35" s="91"/>
      <c r="AL35" s="92"/>
      <c r="AM35" s="93"/>
      <c r="AN35" s="340"/>
      <c r="AO35" s="341"/>
      <c r="AP35" s="336"/>
      <c r="AQ35" s="342"/>
      <c r="AR35" s="343"/>
      <c r="AS35" s="342"/>
      <c r="AT35" s="94"/>
      <c r="AU35" s="341"/>
      <c r="AV35" s="136"/>
      <c r="AW35" s="339"/>
    </row>
    <row r="36" spans="1:49" ht="12.75" customHeight="1">
      <c r="A36">
        <v>33</v>
      </c>
      <c r="B36" s="29" t="s">
        <v>6705</v>
      </c>
      <c r="C36" s="104" t="s">
        <v>269</v>
      </c>
      <c r="D36" s="29" t="s">
        <v>530</v>
      </c>
      <c r="E36" s="29" t="s">
        <v>3295</v>
      </c>
      <c r="F36" s="335"/>
      <c r="G36" s="335"/>
      <c r="H36" s="394"/>
      <c r="I36" s="394"/>
      <c r="J36" s="394"/>
      <c r="K36" s="394"/>
      <c r="L36" s="335"/>
      <c r="M36" s="82" t="s">
        <v>3880</v>
      </c>
      <c r="N36" s="57">
        <v>6340.3622047244098</v>
      </c>
      <c r="O36" s="30">
        <v>6340.3622047244098</v>
      </c>
      <c r="P36" s="29" t="s">
        <v>3456</v>
      </c>
      <c r="Q36" s="29"/>
      <c r="R36" s="104" t="s">
        <v>269</v>
      </c>
      <c r="S36" s="104" t="s">
        <v>3945</v>
      </c>
      <c r="T36" s="403">
        <v>1500</v>
      </c>
      <c r="U36" s="403">
        <v>-12065</v>
      </c>
      <c r="V36" s="123" t="s">
        <v>1</v>
      </c>
      <c r="W36" s="336" t="s">
        <v>0</v>
      </c>
      <c r="X36" s="123"/>
      <c r="Y36" s="337"/>
      <c r="Z36" s="87">
        <v>1</v>
      </c>
      <c r="AA36" s="88" t="s">
        <v>3946</v>
      </c>
      <c r="AB36" s="88">
        <v>2.5</v>
      </c>
      <c r="AC36" s="88">
        <v>100</v>
      </c>
      <c r="AD36" s="90" t="s">
        <v>3920</v>
      </c>
      <c r="AE36" s="90">
        <v>2.5</v>
      </c>
      <c r="AF36" s="136"/>
      <c r="AG36" s="338"/>
      <c r="AH36" s="338"/>
      <c r="AI36" s="339"/>
      <c r="AJ36" s="339"/>
      <c r="AK36" s="91"/>
      <c r="AL36" s="92"/>
      <c r="AM36" s="93"/>
      <c r="AN36" s="340"/>
      <c r="AO36" s="341"/>
      <c r="AP36" s="336"/>
      <c r="AQ36" s="342"/>
      <c r="AR36" s="343"/>
      <c r="AS36" s="342"/>
      <c r="AT36" s="94"/>
      <c r="AU36" s="341"/>
      <c r="AV36" s="136"/>
      <c r="AW36" s="339"/>
    </row>
    <row r="37" spans="1:49" ht="12.75" customHeight="1">
      <c r="A37">
        <v>34</v>
      </c>
      <c r="B37" s="29" t="s">
        <v>6757</v>
      </c>
      <c r="C37" s="104" t="s">
        <v>319</v>
      </c>
      <c r="D37" s="29" t="s">
        <v>555</v>
      </c>
      <c r="E37" s="29" t="s">
        <v>3270</v>
      </c>
      <c r="F37" s="335"/>
      <c r="G37" s="335"/>
      <c r="H37" s="394"/>
      <c r="I37" s="394"/>
      <c r="J37" s="394"/>
      <c r="K37" s="394"/>
      <c r="L37" s="335"/>
      <c r="M37" s="82" t="s">
        <v>3880</v>
      </c>
      <c r="N37" s="57">
        <v>6341.3385826771655</v>
      </c>
      <c r="O37" s="30">
        <v>6341.3385826771655</v>
      </c>
      <c r="P37" s="29" t="s">
        <v>3858</v>
      </c>
      <c r="Q37" s="29"/>
      <c r="R37" s="104" t="s">
        <v>319</v>
      </c>
      <c r="S37" s="103" t="s">
        <v>3947</v>
      </c>
      <c r="T37" s="403">
        <v>2575.56</v>
      </c>
      <c r="U37" s="403">
        <v>-10153.65</v>
      </c>
      <c r="V37" s="123" t="s">
        <v>1</v>
      </c>
      <c r="W37" s="336" t="s">
        <v>0</v>
      </c>
      <c r="X37" s="123"/>
      <c r="Y37" s="337"/>
      <c r="Z37" s="87">
        <v>1</v>
      </c>
      <c r="AA37" s="88" t="s">
        <v>142</v>
      </c>
      <c r="AB37" s="88">
        <v>2.5</v>
      </c>
      <c r="AC37" s="88">
        <v>100</v>
      </c>
      <c r="AD37" s="90" t="s">
        <v>3920</v>
      </c>
      <c r="AE37" s="90">
        <v>2.5</v>
      </c>
      <c r="AF37" s="136"/>
      <c r="AG37" s="338"/>
      <c r="AH37" s="338"/>
      <c r="AI37" s="339"/>
      <c r="AJ37" s="339"/>
      <c r="AK37" s="91"/>
      <c r="AL37" s="92"/>
      <c r="AM37" s="93"/>
      <c r="AN37" s="340"/>
      <c r="AO37" s="341"/>
      <c r="AP37" s="336"/>
      <c r="AQ37" s="342"/>
      <c r="AR37" s="343"/>
      <c r="AS37" s="342"/>
      <c r="AT37" s="94"/>
      <c r="AU37" s="341"/>
      <c r="AV37" s="136"/>
      <c r="AW37" s="339"/>
    </row>
    <row r="38" spans="1:49" ht="12.75" customHeight="1">
      <c r="A38">
        <v>35</v>
      </c>
      <c r="B38" s="29" t="s">
        <v>6775</v>
      </c>
      <c r="C38" s="104" t="s">
        <v>286</v>
      </c>
      <c r="D38" s="29" t="s">
        <v>582</v>
      </c>
      <c r="E38" s="29" t="s">
        <v>3243</v>
      </c>
      <c r="F38" s="335"/>
      <c r="G38" s="335"/>
      <c r="H38" s="394"/>
      <c r="I38" s="394"/>
      <c r="J38" s="394"/>
      <c r="K38" s="394"/>
      <c r="L38" s="335"/>
      <c r="M38" s="82" t="s">
        <v>3880</v>
      </c>
      <c r="N38" s="57">
        <v>6341.3385826771655</v>
      </c>
      <c r="O38" s="30">
        <v>6341.3385826771655</v>
      </c>
      <c r="P38" s="29" t="s">
        <v>3458</v>
      </c>
      <c r="Q38" s="29"/>
      <c r="R38" s="104" t="s">
        <v>286</v>
      </c>
      <c r="S38" s="104" t="s">
        <v>3948</v>
      </c>
      <c r="T38" s="403">
        <v>2500</v>
      </c>
      <c r="U38" s="403">
        <v>-12065</v>
      </c>
      <c r="V38" s="123" t="s">
        <v>1</v>
      </c>
      <c r="W38" s="336" t="s">
        <v>0</v>
      </c>
      <c r="X38" s="123"/>
      <c r="Y38" s="337"/>
      <c r="Z38" s="87">
        <v>1</v>
      </c>
      <c r="AA38" s="88" t="s">
        <v>3949</v>
      </c>
      <c r="AB38" s="88">
        <v>2.5</v>
      </c>
      <c r="AC38" s="88">
        <v>100</v>
      </c>
      <c r="AD38" s="90" t="s">
        <v>3920</v>
      </c>
      <c r="AE38" s="90">
        <v>2.5</v>
      </c>
      <c r="AF38" s="136"/>
      <c r="AG38" s="338"/>
      <c r="AH38" s="338"/>
      <c r="AI38" s="339"/>
      <c r="AJ38" s="339"/>
      <c r="AK38" s="91"/>
      <c r="AL38" s="92"/>
      <c r="AM38" s="93"/>
      <c r="AN38" s="340"/>
      <c r="AO38" s="341"/>
      <c r="AP38" s="336"/>
      <c r="AQ38" s="342"/>
      <c r="AR38" s="343"/>
      <c r="AS38" s="342"/>
      <c r="AT38" s="94"/>
      <c r="AU38" s="341"/>
      <c r="AV38" s="136"/>
      <c r="AW38" s="339"/>
    </row>
    <row r="39" spans="1:49" ht="12.75" customHeight="1">
      <c r="A39">
        <v>36</v>
      </c>
      <c r="B39" s="29" t="s">
        <v>6777</v>
      </c>
      <c r="C39" s="104" t="s">
        <v>348</v>
      </c>
      <c r="D39" s="29" t="s">
        <v>536</v>
      </c>
      <c r="E39" s="29" t="s">
        <v>3289</v>
      </c>
      <c r="F39" s="335"/>
      <c r="G39" s="335"/>
      <c r="H39" s="394"/>
      <c r="I39" s="394"/>
      <c r="J39" s="394"/>
      <c r="K39" s="394"/>
      <c r="L39" s="335"/>
      <c r="M39" s="82" t="s">
        <v>3880</v>
      </c>
      <c r="N39" s="57">
        <v>6341.3425196850394</v>
      </c>
      <c r="O39" s="30">
        <v>6341.3425196850394</v>
      </c>
      <c r="P39" s="29" t="s">
        <v>3861</v>
      </c>
      <c r="Q39" s="29"/>
      <c r="R39" s="104" t="s">
        <v>348</v>
      </c>
      <c r="S39" s="103" t="s">
        <v>3950</v>
      </c>
      <c r="T39" s="403">
        <v>5151.12</v>
      </c>
      <c r="U39" s="403">
        <v>-9658.35</v>
      </c>
      <c r="V39" s="123" t="s">
        <v>1</v>
      </c>
      <c r="W39" s="336" t="s">
        <v>0</v>
      </c>
      <c r="X39" s="123"/>
      <c r="Y39" s="337"/>
      <c r="Z39" s="87">
        <v>1</v>
      </c>
      <c r="AA39" s="88" t="s">
        <v>141</v>
      </c>
      <c r="AB39" s="88">
        <v>2.5</v>
      </c>
      <c r="AC39" s="88">
        <v>100</v>
      </c>
      <c r="AD39" s="90" t="s">
        <v>3920</v>
      </c>
      <c r="AE39" s="90">
        <v>2.5</v>
      </c>
      <c r="AF39" s="136"/>
      <c r="AG39" s="338"/>
      <c r="AH39" s="338"/>
      <c r="AI39" s="339"/>
      <c r="AJ39" s="339"/>
      <c r="AK39" s="91"/>
      <c r="AL39" s="92"/>
      <c r="AM39" s="93"/>
      <c r="AN39" s="340"/>
      <c r="AO39" s="341"/>
      <c r="AP39" s="336"/>
      <c r="AQ39" s="342"/>
      <c r="AR39" s="343"/>
      <c r="AS39" s="342"/>
      <c r="AT39" s="94"/>
      <c r="AU39" s="341"/>
      <c r="AV39" s="136"/>
      <c r="AW39" s="339"/>
    </row>
    <row r="40" spans="1:49" ht="12.75" customHeight="1">
      <c r="A40">
        <v>37</v>
      </c>
      <c r="B40" s="29" t="s">
        <v>6598</v>
      </c>
      <c r="C40" s="104" t="s">
        <v>3951</v>
      </c>
      <c r="D40" s="29" t="s">
        <v>562</v>
      </c>
      <c r="E40" s="29" t="s">
        <v>3263</v>
      </c>
      <c r="F40" s="335"/>
      <c r="G40" s="335"/>
      <c r="H40" s="394"/>
      <c r="I40" s="394"/>
      <c r="J40" s="394"/>
      <c r="K40" s="394"/>
      <c r="L40" s="335"/>
      <c r="M40" s="82" t="s">
        <v>3880</v>
      </c>
      <c r="N40" s="57">
        <v>6341.3385826771655</v>
      </c>
      <c r="O40" s="30">
        <v>6341.3385826771655</v>
      </c>
      <c r="P40" s="29" t="s">
        <v>3858</v>
      </c>
      <c r="Q40" s="29"/>
      <c r="R40" s="104" t="s">
        <v>3951</v>
      </c>
      <c r="S40" s="103" t="s">
        <v>3952</v>
      </c>
      <c r="T40" s="403">
        <v>-858.52</v>
      </c>
      <c r="U40" s="403">
        <v>-10153.65</v>
      </c>
      <c r="V40" s="123" t="s">
        <v>1</v>
      </c>
      <c r="W40" s="336" t="s">
        <v>0</v>
      </c>
      <c r="X40" s="123"/>
      <c r="Y40" s="337"/>
      <c r="Z40" s="87">
        <v>1</v>
      </c>
      <c r="AA40" s="88" t="s">
        <v>3919</v>
      </c>
      <c r="AB40" s="88">
        <v>2.5</v>
      </c>
      <c r="AC40" s="88">
        <v>100</v>
      </c>
      <c r="AD40" s="90" t="s">
        <v>3920</v>
      </c>
      <c r="AE40" s="90">
        <v>2.5</v>
      </c>
      <c r="AF40" s="136"/>
      <c r="AG40" s="338"/>
      <c r="AH40" s="338"/>
      <c r="AI40" s="339"/>
      <c r="AJ40" s="339"/>
      <c r="AK40" s="91"/>
      <c r="AL40" s="92"/>
      <c r="AM40" s="93"/>
      <c r="AN40" s="340"/>
      <c r="AO40" s="341"/>
      <c r="AP40" s="336"/>
      <c r="AQ40" s="342"/>
      <c r="AR40" s="343"/>
      <c r="AS40" s="342"/>
      <c r="AT40" s="94"/>
      <c r="AU40" s="341"/>
      <c r="AV40" s="136"/>
      <c r="AW40" s="339"/>
    </row>
    <row r="41" spans="1:49" ht="12.75" customHeight="1">
      <c r="A41">
        <v>38</v>
      </c>
      <c r="B41" s="29" t="s">
        <v>6600</v>
      </c>
      <c r="C41" s="104" t="s">
        <v>333</v>
      </c>
      <c r="D41" s="29" t="s">
        <v>540</v>
      </c>
      <c r="E41" s="29" t="s">
        <v>3285</v>
      </c>
      <c r="F41" s="335"/>
      <c r="G41" s="335"/>
      <c r="H41" s="394"/>
      <c r="I41" s="394"/>
      <c r="J41" s="394"/>
      <c r="K41" s="394"/>
      <c r="L41" s="335"/>
      <c r="M41" s="82" t="s">
        <v>3880</v>
      </c>
      <c r="N41" s="57">
        <v>6341.3425196850394</v>
      </c>
      <c r="O41" s="30">
        <v>6341.3425196850394</v>
      </c>
      <c r="P41" s="29" t="s">
        <v>3859</v>
      </c>
      <c r="Q41" s="29"/>
      <c r="R41" s="104" t="s">
        <v>333</v>
      </c>
      <c r="S41" s="103" t="s">
        <v>3953</v>
      </c>
      <c r="T41" s="403">
        <v>858.52</v>
      </c>
      <c r="U41" s="403">
        <v>-10153.65</v>
      </c>
      <c r="V41" s="123" t="s">
        <v>1</v>
      </c>
      <c r="W41" s="336" t="s">
        <v>0</v>
      </c>
      <c r="X41" s="123"/>
      <c r="Y41" s="337"/>
      <c r="Z41" s="87">
        <v>1</v>
      </c>
      <c r="AA41" s="88" t="s">
        <v>3922</v>
      </c>
      <c r="AB41" s="88">
        <v>2.5</v>
      </c>
      <c r="AC41" s="88">
        <v>100</v>
      </c>
      <c r="AD41" s="90" t="s">
        <v>3920</v>
      </c>
      <c r="AE41" s="90">
        <v>2.5</v>
      </c>
      <c r="AF41" s="136"/>
      <c r="AG41" s="338"/>
      <c r="AH41" s="338"/>
      <c r="AI41" s="339"/>
      <c r="AJ41" s="339"/>
      <c r="AK41" s="91"/>
      <c r="AL41" s="92"/>
      <c r="AM41" s="93"/>
      <c r="AN41" s="340"/>
      <c r="AO41" s="341"/>
      <c r="AP41" s="336"/>
      <c r="AQ41" s="342"/>
      <c r="AR41" s="343"/>
      <c r="AS41" s="342"/>
      <c r="AT41" s="94"/>
      <c r="AU41" s="341"/>
      <c r="AV41" s="136"/>
      <c r="AW41" s="339"/>
    </row>
    <row r="42" spans="1:49" ht="12.75" customHeight="1">
      <c r="A42">
        <v>39</v>
      </c>
      <c r="B42" s="29" t="s">
        <v>6780</v>
      </c>
      <c r="C42" s="104" t="s">
        <v>3954</v>
      </c>
      <c r="D42" s="29" t="s">
        <v>602</v>
      </c>
      <c r="E42" s="29" t="s">
        <v>3223</v>
      </c>
      <c r="F42" s="335"/>
      <c r="G42" s="335"/>
      <c r="H42" s="394"/>
      <c r="I42" s="394"/>
      <c r="J42" s="394"/>
      <c r="K42" s="394"/>
      <c r="L42" s="335"/>
      <c r="M42" s="82" t="s">
        <v>3880</v>
      </c>
      <c r="N42" s="57">
        <v>6342.3976377952758</v>
      </c>
      <c r="O42" s="30">
        <v>6342.3976377952758</v>
      </c>
      <c r="P42" s="29" t="s">
        <v>3456</v>
      </c>
      <c r="Q42" s="29"/>
      <c r="R42" s="104" t="s">
        <v>3954</v>
      </c>
      <c r="S42" s="104" t="s">
        <v>3955</v>
      </c>
      <c r="T42" s="403">
        <v>6500</v>
      </c>
      <c r="U42" s="403">
        <v>-12065</v>
      </c>
      <c r="V42" s="123" t="s">
        <v>1</v>
      </c>
      <c r="W42" s="336" t="s">
        <v>0</v>
      </c>
      <c r="X42" s="123"/>
      <c r="Y42" s="337"/>
      <c r="Z42" s="87">
        <v>1</v>
      </c>
      <c r="AA42" s="88" t="s">
        <v>3925</v>
      </c>
      <c r="AB42" s="88">
        <v>2.5</v>
      </c>
      <c r="AC42" s="88">
        <v>100</v>
      </c>
      <c r="AD42" s="90" t="s">
        <v>3920</v>
      </c>
      <c r="AE42" s="90">
        <v>2.5</v>
      </c>
      <c r="AF42" s="136"/>
      <c r="AG42" s="338"/>
      <c r="AH42" s="338"/>
      <c r="AI42" s="339"/>
      <c r="AJ42" s="339"/>
      <c r="AK42" s="91"/>
      <c r="AL42" s="92"/>
      <c r="AM42" s="93"/>
      <c r="AN42" s="340"/>
      <c r="AO42" s="341"/>
      <c r="AP42" s="336"/>
      <c r="AQ42" s="342"/>
      <c r="AR42" s="343"/>
      <c r="AS42" s="342"/>
      <c r="AT42" s="94"/>
      <c r="AU42" s="341"/>
      <c r="AV42" s="136"/>
      <c r="AW42" s="339"/>
    </row>
    <row r="43" spans="1:49" ht="12.75" customHeight="1">
      <c r="A43">
        <v>40</v>
      </c>
      <c r="B43" s="29" t="s">
        <v>6782</v>
      </c>
      <c r="C43" s="104" t="s">
        <v>3956</v>
      </c>
      <c r="D43" s="29" t="s">
        <v>579</v>
      </c>
      <c r="E43" s="29" t="s">
        <v>3246</v>
      </c>
      <c r="F43" s="335"/>
      <c r="G43" s="335"/>
      <c r="H43" s="394"/>
      <c r="I43" s="394"/>
      <c r="J43" s="394"/>
      <c r="K43" s="394"/>
      <c r="L43" s="335"/>
      <c r="M43" s="82" t="s">
        <v>3880</v>
      </c>
      <c r="N43" s="57">
        <v>6341.3425196850394</v>
      </c>
      <c r="O43" s="30">
        <v>6341.3425196850394</v>
      </c>
      <c r="P43" s="29" t="s">
        <v>3458</v>
      </c>
      <c r="Q43" s="29"/>
      <c r="R43" s="104" t="s">
        <v>3956</v>
      </c>
      <c r="S43" s="104" t="s">
        <v>3957</v>
      </c>
      <c r="T43" s="403">
        <v>7500</v>
      </c>
      <c r="U43" s="403">
        <v>-12065</v>
      </c>
      <c r="V43" s="123" t="s">
        <v>1</v>
      </c>
      <c r="W43" s="336" t="s">
        <v>0</v>
      </c>
      <c r="X43" s="123"/>
      <c r="Y43" s="337"/>
      <c r="Z43" s="87">
        <v>1</v>
      </c>
      <c r="AA43" s="88" t="s">
        <v>140</v>
      </c>
      <c r="AB43" s="88">
        <v>2.5</v>
      </c>
      <c r="AC43" s="88">
        <v>100</v>
      </c>
      <c r="AD43" s="90" t="s">
        <v>3920</v>
      </c>
      <c r="AE43" s="90">
        <v>2.5</v>
      </c>
      <c r="AF43" s="136"/>
      <c r="AG43" s="338"/>
      <c r="AH43" s="338"/>
      <c r="AI43" s="339"/>
      <c r="AJ43" s="339"/>
      <c r="AK43" s="91"/>
      <c r="AL43" s="92"/>
      <c r="AM43" s="93"/>
      <c r="AN43" s="340"/>
      <c r="AO43" s="341"/>
      <c r="AP43" s="336"/>
      <c r="AQ43" s="342"/>
      <c r="AR43" s="343"/>
      <c r="AS43" s="342"/>
      <c r="AT43" s="94"/>
      <c r="AU43" s="341"/>
      <c r="AV43" s="136"/>
      <c r="AW43" s="339"/>
    </row>
    <row r="44" spans="1:49" ht="12.75" customHeight="1">
      <c r="A44">
        <v>41</v>
      </c>
      <c r="B44" s="29" t="s">
        <v>6784</v>
      </c>
      <c r="C44" s="104" t="s">
        <v>3958</v>
      </c>
      <c r="D44" s="29" t="s">
        <v>566</v>
      </c>
      <c r="E44" s="29" t="s">
        <v>3259</v>
      </c>
      <c r="F44" s="335"/>
      <c r="G44" s="335"/>
      <c r="H44" s="394"/>
      <c r="I44" s="394"/>
      <c r="J44" s="394"/>
      <c r="K44" s="394"/>
      <c r="L44" s="335"/>
      <c r="M44" s="82" t="s">
        <v>3880</v>
      </c>
      <c r="N44" s="57">
        <v>6341.3385826771655</v>
      </c>
      <c r="O44" s="30">
        <v>6341.3385826771655</v>
      </c>
      <c r="P44" s="29" t="s">
        <v>3858</v>
      </c>
      <c r="Q44" s="29"/>
      <c r="R44" s="104" t="s">
        <v>3958</v>
      </c>
      <c r="S44" s="103" t="s">
        <v>3959</v>
      </c>
      <c r="T44" s="403">
        <v>6009.64</v>
      </c>
      <c r="U44" s="403">
        <v>-10153.65</v>
      </c>
      <c r="V44" s="123" t="s">
        <v>1</v>
      </c>
      <c r="W44" s="336" t="s">
        <v>0</v>
      </c>
      <c r="X44" s="123"/>
      <c r="Y44" s="337"/>
      <c r="Z44" s="87">
        <v>1</v>
      </c>
      <c r="AA44" s="88" t="s">
        <v>3930</v>
      </c>
      <c r="AB44" s="88">
        <v>2.5</v>
      </c>
      <c r="AC44" s="88">
        <v>100</v>
      </c>
      <c r="AD44" s="90" t="s">
        <v>3920</v>
      </c>
      <c r="AE44" s="90">
        <v>2.5</v>
      </c>
      <c r="AF44" s="136"/>
      <c r="AG44" s="338"/>
      <c r="AH44" s="338"/>
      <c r="AI44" s="339"/>
      <c r="AJ44" s="339"/>
      <c r="AK44" s="91"/>
      <c r="AL44" s="92"/>
      <c r="AM44" s="93"/>
      <c r="AN44" s="340"/>
      <c r="AO44" s="341"/>
      <c r="AP44" s="336"/>
      <c r="AQ44" s="342"/>
      <c r="AR44" s="343"/>
      <c r="AS44" s="342"/>
      <c r="AT44" s="94"/>
      <c r="AU44" s="341"/>
      <c r="AV44" s="136"/>
      <c r="AW44" s="339"/>
    </row>
    <row r="45" spans="1:49" ht="12.75" customHeight="1">
      <c r="A45">
        <v>42</v>
      </c>
      <c r="B45" s="29" t="s">
        <v>6786</v>
      </c>
      <c r="C45" s="104" t="s">
        <v>242</v>
      </c>
      <c r="D45" s="29" t="s">
        <v>596</v>
      </c>
      <c r="E45" s="29" t="s">
        <v>3229</v>
      </c>
      <c r="F45" s="335"/>
      <c r="G45" s="335"/>
      <c r="H45" s="394"/>
      <c r="I45" s="394"/>
      <c r="J45" s="394"/>
      <c r="K45" s="394"/>
      <c r="L45" s="335"/>
      <c r="M45" s="82" t="s">
        <v>3880</v>
      </c>
      <c r="N45" s="57">
        <v>6341.3425196850394</v>
      </c>
      <c r="O45" s="30">
        <v>6341.3425196850394</v>
      </c>
      <c r="P45" s="29" t="s">
        <v>3455</v>
      </c>
      <c r="Q45" s="29"/>
      <c r="R45" s="104" t="s">
        <v>242</v>
      </c>
      <c r="S45" s="104" t="s">
        <v>3960</v>
      </c>
      <c r="T45" s="403">
        <v>6000</v>
      </c>
      <c r="U45" s="403">
        <v>-13310</v>
      </c>
      <c r="V45" s="123" t="s">
        <v>1</v>
      </c>
      <c r="W45" s="336" t="s">
        <v>0</v>
      </c>
      <c r="X45" s="123"/>
      <c r="Y45" s="337"/>
      <c r="Z45" s="87">
        <v>1</v>
      </c>
      <c r="AA45" s="88" t="s">
        <v>139</v>
      </c>
      <c r="AB45" s="88">
        <v>2.5</v>
      </c>
      <c r="AC45" s="88">
        <v>100</v>
      </c>
      <c r="AD45" s="90" t="s">
        <v>3920</v>
      </c>
      <c r="AE45" s="90">
        <v>2.5</v>
      </c>
      <c r="AF45" s="136"/>
      <c r="AG45" s="338"/>
      <c r="AH45" s="338"/>
      <c r="AI45" s="339"/>
      <c r="AJ45" s="339"/>
      <c r="AK45" s="91"/>
      <c r="AL45" s="92"/>
      <c r="AM45" s="93"/>
      <c r="AN45" s="340"/>
      <c r="AO45" s="341"/>
      <c r="AP45" s="336"/>
      <c r="AQ45" s="342"/>
      <c r="AR45" s="343"/>
      <c r="AS45" s="342"/>
      <c r="AT45" s="94"/>
      <c r="AU45" s="341"/>
      <c r="AV45" s="136"/>
      <c r="AW45" s="339"/>
    </row>
    <row r="46" spans="1:49" ht="12.75" customHeight="1">
      <c r="A46">
        <v>43</v>
      </c>
      <c r="B46" s="29" t="s">
        <v>6788</v>
      </c>
      <c r="C46" s="104" t="s">
        <v>3961</v>
      </c>
      <c r="D46" s="29" t="s">
        <v>577</v>
      </c>
      <c r="E46" s="29" t="s">
        <v>3248</v>
      </c>
      <c r="F46" s="335"/>
      <c r="G46" s="335"/>
      <c r="H46" s="394"/>
      <c r="I46" s="394"/>
      <c r="J46" s="394"/>
      <c r="K46" s="394"/>
      <c r="L46" s="335"/>
      <c r="M46" s="82" t="s">
        <v>3880</v>
      </c>
      <c r="N46" s="57">
        <v>6341.3385826771655</v>
      </c>
      <c r="O46" s="30">
        <v>6341.3385826771655</v>
      </c>
      <c r="P46" s="29" t="s">
        <v>3455</v>
      </c>
      <c r="Q46" s="29"/>
      <c r="R46" s="104" t="s">
        <v>3961</v>
      </c>
      <c r="S46" s="104" t="s">
        <v>3962</v>
      </c>
      <c r="T46" s="403">
        <v>8000</v>
      </c>
      <c r="U46" s="403">
        <v>-13310</v>
      </c>
      <c r="V46" s="123" t="s">
        <v>1</v>
      </c>
      <c r="W46" s="336" t="s">
        <v>0</v>
      </c>
      <c r="X46" s="123"/>
      <c r="Y46" s="337"/>
      <c r="Z46" s="87">
        <v>1</v>
      </c>
      <c r="AA46" s="88" t="s">
        <v>3934</v>
      </c>
      <c r="AB46" s="88">
        <v>2.5</v>
      </c>
      <c r="AC46" s="88">
        <v>100</v>
      </c>
      <c r="AD46" s="90" t="s">
        <v>3920</v>
      </c>
      <c r="AE46" s="90">
        <v>2.5</v>
      </c>
      <c r="AF46" s="136"/>
      <c r="AG46" s="338"/>
      <c r="AH46" s="338"/>
      <c r="AI46" s="339"/>
      <c r="AJ46" s="339"/>
      <c r="AK46" s="91"/>
      <c r="AL46" s="92"/>
      <c r="AM46" s="93"/>
      <c r="AN46" s="340"/>
      <c r="AO46" s="341"/>
      <c r="AP46" s="336"/>
      <c r="AQ46" s="342"/>
      <c r="AR46" s="343"/>
      <c r="AS46" s="342"/>
      <c r="AT46" s="94"/>
      <c r="AU46" s="341"/>
      <c r="AV46" s="136"/>
      <c r="AW46" s="339"/>
    </row>
    <row r="47" spans="1:49" ht="12.75" customHeight="1">
      <c r="A47">
        <v>44</v>
      </c>
      <c r="B47" s="29" t="s">
        <v>6790</v>
      </c>
      <c r="C47" s="104" t="s">
        <v>305</v>
      </c>
      <c r="D47" s="29" t="s">
        <v>541</v>
      </c>
      <c r="E47" s="29" t="s">
        <v>3284</v>
      </c>
      <c r="F47" s="335"/>
      <c r="G47" s="335"/>
      <c r="H47" s="394"/>
      <c r="I47" s="394"/>
      <c r="J47" s="394"/>
      <c r="K47" s="394"/>
      <c r="L47" s="335"/>
      <c r="M47" s="82" t="s">
        <v>3880</v>
      </c>
      <c r="N47" s="57">
        <v>6341.3425196850394</v>
      </c>
      <c r="O47" s="30">
        <v>6341.3425196850394</v>
      </c>
      <c r="P47" s="29" t="s">
        <v>3859</v>
      </c>
      <c r="Q47" s="29"/>
      <c r="R47" s="104" t="s">
        <v>305</v>
      </c>
      <c r="S47" s="103" t="s">
        <v>3963</v>
      </c>
      <c r="T47" s="403">
        <v>4292.6000000000004</v>
      </c>
      <c r="U47" s="403">
        <v>-10153.65</v>
      </c>
      <c r="V47" s="123" t="s">
        <v>1</v>
      </c>
      <c r="W47" s="336" t="s">
        <v>0</v>
      </c>
      <c r="X47" s="123"/>
      <c r="Y47" s="337"/>
      <c r="Z47" s="87">
        <v>1</v>
      </c>
      <c r="AA47" s="88" t="s">
        <v>138</v>
      </c>
      <c r="AB47" s="88">
        <v>2.5</v>
      </c>
      <c r="AC47" s="88">
        <v>100</v>
      </c>
      <c r="AD47" s="90" t="s">
        <v>3920</v>
      </c>
      <c r="AE47" s="90">
        <v>2.5</v>
      </c>
      <c r="AF47" s="136"/>
      <c r="AG47" s="338"/>
      <c r="AH47" s="338"/>
      <c r="AI47" s="339"/>
      <c r="AJ47" s="339"/>
      <c r="AK47" s="91"/>
      <c r="AL47" s="92"/>
      <c r="AM47" s="93"/>
      <c r="AN47" s="340"/>
      <c r="AO47" s="341"/>
      <c r="AP47" s="336"/>
      <c r="AQ47" s="342"/>
      <c r="AR47" s="343"/>
      <c r="AS47" s="342"/>
      <c r="AT47" s="94"/>
      <c r="AU47" s="341"/>
      <c r="AV47" s="136"/>
      <c r="AW47" s="339"/>
    </row>
    <row r="48" spans="1:49" ht="12.75" customHeight="1">
      <c r="A48">
        <v>45</v>
      </c>
      <c r="B48" s="29" t="s">
        <v>6602</v>
      </c>
      <c r="C48" s="104" t="s">
        <v>3964</v>
      </c>
      <c r="D48" s="29" t="s">
        <v>553</v>
      </c>
      <c r="E48" s="29" t="s">
        <v>3272</v>
      </c>
      <c r="F48" s="335"/>
      <c r="G48" s="335"/>
      <c r="H48" s="394"/>
      <c r="I48" s="394"/>
      <c r="J48" s="394"/>
      <c r="K48" s="394"/>
      <c r="L48" s="335"/>
      <c r="M48" s="82" t="s">
        <v>3880</v>
      </c>
      <c r="N48" s="57">
        <v>6342.464566929134</v>
      </c>
      <c r="O48" s="30">
        <v>6342.464566929134</v>
      </c>
      <c r="P48" s="29" t="s">
        <v>3459</v>
      </c>
      <c r="Q48" s="29"/>
      <c r="R48" s="104" t="s">
        <v>3964</v>
      </c>
      <c r="S48" s="103" t="s">
        <v>3965</v>
      </c>
      <c r="T48" s="403">
        <v>1717.04</v>
      </c>
      <c r="U48" s="403">
        <v>-10648.95</v>
      </c>
      <c r="V48" s="123" t="s">
        <v>1</v>
      </c>
      <c r="W48" s="336" t="s">
        <v>0</v>
      </c>
      <c r="X48" s="123"/>
      <c r="Y48" s="337"/>
      <c r="Z48" s="87">
        <v>1</v>
      </c>
      <c r="AA48" s="88" t="s">
        <v>3938</v>
      </c>
      <c r="AB48" s="88">
        <v>2.5</v>
      </c>
      <c r="AC48" s="88">
        <v>100</v>
      </c>
      <c r="AD48" s="90" t="s">
        <v>3920</v>
      </c>
      <c r="AE48" s="90">
        <v>2.5</v>
      </c>
      <c r="AF48" s="136"/>
      <c r="AG48" s="338"/>
      <c r="AH48" s="338"/>
      <c r="AI48" s="339"/>
      <c r="AJ48" s="339"/>
      <c r="AK48" s="91"/>
      <c r="AL48" s="92"/>
      <c r="AM48" s="93"/>
      <c r="AN48" s="340"/>
      <c r="AO48" s="341"/>
      <c r="AP48" s="336"/>
      <c r="AQ48" s="342"/>
      <c r="AR48" s="343"/>
      <c r="AS48" s="342"/>
      <c r="AT48" s="94"/>
      <c r="AU48" s="341"/>
      <c r="AV48" s="136"/>
      <c r="AW48" s="339"/>
    </row>
    <row r="49" spans="1:49" ht="12.75" customHeight="1">
      <c r="A49">
        <v>46</v>
      </c>
      <c r="B49" s="29" t="s">
        <v>6604</v>
      </c>
      <c r="C49" s="104" t="s">
        <v>3966</v>
      </c>
      <c r="D49" s="29" t="s">
        <v>549</v>
      </c>
      <c r="E49" s="29" t="s">
        <v>3276</v>
      </c>
      <c r="F49" s="335"/>
      <c r="G49" s="335"/>
      <c r="H49" s="394"/>
      <c r="I49" s="394"/>
      <c r="J49" s="394"/>
      <c r="K49" s="394"/>
      <c r="L49" s="335"/>
      <c r="M49" s="82" t="s">
        <v>3880</v>
      </c>
      <c r="N49" s="57">
        <v>6341.3385826771655</v>
      </c>
      <c r="O49" s="30">
        <v>6341.3385826771655</v>
      </c>
      <c r="P49" s="29" t="s">
        <v>3859</v>
      </c>
      <c r="Q49" s="29"/>
      <c r="R49" s="104" t="s">
        <v>3966</v>
      </c>
      <c r="S49" s="103" t="s">
        <v>3967</v>
      </c>
      <c r="T49" s="403">
        <v>-2575.56</v>
      </c>
      <c r="U49" s="403">
        <v>-10153.65</v>
      </c>
      <c r="V49" s="123" t="s">
        <v>1</v>
      </c>
      <c r="W49" s="336" t="s">
        <v>0</v>
      </c>
      <c r="X49" s="123"/>
      <c r="Y49" s="337"/>
      <c r="Z49" s="87">
        <v>1</v>
      </c>
      <c r="AA49" s="88" t="s">
        <v>3941</v>
      </c>
      <c r="AB49" s="88">
        <v>2.5</v>
      </c>
      <c r="AC49" s="88">
        <v>100</v>
      </c>
      <c r="AD49" s="90" t="s">
        <v>3920</v>
      </c>
      <c r="AE49" s="90">
        <v>2.5</v>
      </c>
      <c r="AF49" s="136"/>
      <c r="AG49" s="338"/>
      <c r="AH49" s="338"/>
      <c r="AI49" s="339"/>
      <c r="AJ49" s="339"/>
      <c r="AK49" s="91"/>
      <c r="AL49" s="92"/>
      <c r="AM49" s="93"/>
      <c r="AN49" s="340"/>
      <c r="AO49" s="341"/>
      <c r="AP49" s="336"/>
      <c r="AQ49" s="342"/>
      <c r="AR49" s="343"/>
      <c r="AS49" s="342"/>
      <c r="AT49" s="94"/>
      <c r="AU49" s="341"/>
      <c r="AV49" s="136"/>
      <c r="AW49" s="339"/>
    </row>
    <row r="50" spans="1:49" ht="12.75" customHeight="1">
      <c r="A50">
        <v>47</v>
      </c>
      <c r="B50" s="29" t="s">
        <v>6640</v>
      </c>
      <c r="C50" s="104" t="s">
        <v>35</v>
      </c>
      <c r="D50" s="29" t="s">
        <v>597</v>
      </c>
      <c r="E50" s="29" t="s">
        <v>3228</v>
      </c>
      <c r="F50" s="335"/>
      <c r="G50" s="335"/>
      <c r="H50" s="394"/>
      <c r="I50" s="394"/>
      <c r="J50" s="394"/>
      <c r="K50" s="394"/>
      <c r="L50" s="335"/>
      <c r="M50" s="82" t="s">
        <v>3880</v>
      </c>
      <c r="N50" s="57">
        <v>6341.7992125984256</v>
      </c>
      <c r="O50" s="30">
        <v>6341.7992125984256</v>
      </c>
      <c r="P50" s="29" t="s">
        <v>3455</v>
      </c>
      <c r="Q50" s="29"/>
      <c r="R50" s="104" t="s">
        <v>35</v>
      </c>
      <c r="S50" s="103" t="s">
        <v>3968</v>
      </c>
      <c r="T50" s="403">
        <v>4000</v>
      </c>
      <c r="U50" s="403">
        <v>-12480</v>
      </c>
      <c r="V50" s="123" t="s">
        <v>1</v>
      </c>
      <c r="W50" s="336" t="s">
        <v>0</v>
      </c>
      <c r="X50" s="123"/>
      <c r="Y50" s="337"/>
      <c r="Z50" s="87">
        <v>1</v>
      </c>
      <c r="AA50" s="88" t="s">
        <v>3943</v>
      </c>
      <c r="AB50" s="88">
        <v>2.5</v>
      </c>
      <c r="AC50" s="88">
        <v>100</v>
      </c>
      <c r="AD50" s="90" t="s">
        <v>3920</v>
      </c>
      <c r="AE50" s="90">
        <v>2.5</v>
      </c>
      <c r="AF50" s="136"/>
      <c r="AG50" s="338"/>
      <c r="AH50" s="338"/>
      <c r="AI50" s="339"/>
      <c r="AJ50" s="339"/>
      <c r="AK50" s="91"/>
      <c r="AL50" s="92"/>
      <c r="AM50" s="93"/>
      <c r="AN50" s="340"/>
      <c r="AO50" s="341"/>
      <c r="AP50" s="336"/>
      <c r="AQ50" s="342"/>
      <c r="AR50" s="343"/>
      <c r="AS50" s="342"/>
      <c r="AT50" s="94"/>
      <c r="AU50" s="341"/>
      <c r="AV50" s="136"/>
      <c r="AW50" s="339"/>
    </row>
    <row r="51" spans="1:49" ht="12.75" customHeight="1">
      <c r="A51">
        <v>48</v>
      </c>
      <c r="B51" s="29" t="s">
        <v>6662</v>
      </c>
      <c r="C51" s="104" t="s">
        <v>261</v>
      </c>
      <c r="D51" s="29" t="s">
        <v>557</v>
      </c>
      <c r="E51" s="29" t="s">
        <v>3268</v>
      </c>
      <c r="F51" s="335"/>
      <c r="G51" s="335"/>
      <c r="H51" s="394"/>
      <c r="I51" s="394"/>
      <c r="J51" s="394"/>
      <c r="K51" s="394"/>
      <c r="L51" s="335"/>
      <c r="M51" s="82" t="s">
        <v>3880</v>
      </c>
      <c r="N51" s="57">
        <v>6341.3425196850394</v>
      </c>
      <c r="O51" s="30">
        <v>6341.3425196850394</v>
      </c>
      <c r="P51" s="29" t="s">
        <v>3861</v>
      </c>
      <c r="Q51" s="29"/>
      <c r="R51" s="104" t="s">
        <v>261</v>
      </c>
      <c r="S51" s="103" t="s">
        <v>3969</v>
      </c>
      <c r="T51" s="403">
        <v>-1717.04</v>
      </c>
      <c r="U51" s="403">
        <v>-10648.95</v>
      </c>
      <c r="V51" s="123" t="s">
        <v>1</v>
      </c>
      <c r="W51" s="336" t="s">
        <v>0</v>
      </c>
      <c r="X51" s="123"/>
      <c r="Y51" s="337"/>
      <c r="Z51" s="87">
        <v>1</v>
      </c>
      <c r="AA51" s="88" t="s">
        <v>137</v>
      </c>
      <c r="AB51" s="88">
        <v>2.5</v>
      </c>
      <c r="AC51" s="88">
        <v>100</v>
      </c>
      <c r="AD51" s="90" t="s">
        <v>3920</v>
      </c>
      <c r="AE51" s="90">
        <v>2.5</v>
      </c>
      <c r="AF51" s="136"/>
      <c r="AG51" s="338"/>
      <c r="AH51" s="338"/>
      <c r="AI51" s="339"/>
      <c r="AJ51" s="339"/>
      <c r="AK51" s="91"/>
      <c r="AL51" s="92"/>
      <c r="AM51" s="93"/>
      <c r="AN51" s="340"/>
      <c r="AO51" s="341"/>
      <c r="AP51" s="336"/>
      <c r="AQ51" s="342"/>
      <c r="AR51" s="343"/>
      <c r="AS51" s="342"/>
      <c r="AT51" s="94"/>
      <c r="AU51" s="341"/>
      <c r="AV51" s="136"/>
      <c r="AW51" s="339"/>
    </row>
    <row r="52" spans="1:49" ht="12.75" customHeight="1">
      <c r="A52">
        <v>49</v>
      </c>
      <c r="B52" s="29" t="s">
        <v>6706</v>
      </c>
      <c r="C52" s="104" t="s">
        <v>37</v>
      </c>
      <c r="D52" s="29" t="s">
        <v>528</v>
      </c>
      <c r="E52" s="29" t="s">
        <v>3297</v>
      </c>
      <c r="F52" s="335"/>
      <c r="G52" s="335"/>
      <c r="H52" s="394"/>
      <c r="I52" s="394"/>
      <c r="J52" s="394"/>
      <c r="K52" s="394"/>
      <c r="L52" s="335"/>
      <c r="M52" s="82" t="s">
        <v>3880</v>
      </c>
      <c r="N52" s="57">
        <v>6342.4409448818906</v>
      </c>
      <c r="O52" s="30">
        <v>6342.4409448818906</v>
      </c>
      <c r="P52" s="29" t="s">
        <v>3456</v>
      </c>
      <c r="Q52" s="29"/>
      <c r="R52" s="104" t="s">
        <v>37</v>
      </c>
      <c r="S52" s="103" t="s">
        <v>3970</v>
      </c>
      <c r="T52" s="403">
        <v>1500</v>
      </c>
      <c r="U52" s="403">
        <v>-12895</v>
      </c>
      <c r="V52" s="123" t="s">
        <v>1</v>
      </c>
      <c r="W52" s="336" t="s">
        <v>0</v>
      </c>
      <c r="X52" s="123"/>
      <c r="Y52" s="337"/>
      <c r="Z52" s="87">
        <v>1</v>
      </c>
      <c r="AA52" s="88" t="s">
        <v>3946</v>
      </c>
      <c r="AB52" s="88">
        <v>2.5</v>
      </c>
      <c r="AC52" s="88">
        <v>100</v>
      </c>
      <c r="AD52" s="90" t="s">
        <v>3920</v>
      </c>
      <c r="AE52" s="90">
        <v>2.5</v>
      </c>
      <c r="AF52" s="136"/>
      <c r="AG52" s="338"/>
      <c r="AH52" s="338"/>
      <c r="AI52" s="339"/>
      <c r="AJ52" s="339"/>
      <c r="AK52" s="91"/>
      <c r="AL52" s="92"/>
      <c r="AM52" s="93"/>
      <c r="AN52" s="340"/>
      <c r="AO52" s="341"/>
      <c r="AP52" s="336"/>
      <c r="AQ52" s="342"/>
      <c r="AR52" s="343"/>
      <c r="AS52" s="342"/>
      <c r="AT52" s="94"/>
      <c r="AU52" s="341"/>
      <c r="AV52" s="136"/>
      <c r="AW52" s="339"/>
    </row>
    <row r="53" spans="1:49" ht="12.75" customHeight="1">
      <c r="A53">
        <v>50</v>
      </c>
      <c r="B53" s="29" t="s">
        <v>6758</v>
      </c>
      <c r="C53" s="104" t="s">
        <v>332</v>
      </c>
      <c r="D53" s="29" t="s">
        <v>558</v>
      </c>
      <c r="E53" s="29" t="s">
        <v>3267</v>
      </c>
      <c r="F53" s="335"/>
      <c r="G53" s="335"/>
      <c r="H53" s="394"/>
      <c r="I53" s="394"/>
      <c r="J53" s="394"/>
      <c r="K53" s="394"/>
      <c r="L53" s="335"/>
      <c r="M53" s="82" t="s">
        <v>3880</v>
      </c>
      <c r="N53" s="57">
        <v>6341.3385826771655</v>
      </c>
      <c r="O53" s="30">
        <v>6341.3385826771655</v>
      </c>
      <c r="P53" s="29" t="s">
        <v>3858</v>
      </c>
      <c r="Q53" s="29"/>
      <c r="R53" s="104" t="s">
        <v>332</v>
      </c>
      <c r="S53" s="103" t="s">
        <v>3971</v>
      </c>
      <c r="T53" s="403">
        <v>2575.56</v>
      </c>
      <c r="U53" s="403">
        <v>-9163.0499999999993</v>
      </c>
      <c r="V53" s="123" t="s">
        <v>1</v>
      </c>
      <c r="W53" s="336" t="s">
        <v>0</v>
      </c>
      <c r="X53" s="123"/>
      <c r="Y53" s="337"/>
      <c r="Z53" s="87">
        <v>1</v>
      </c>
      <c r="AA53" s="88" t="s">
        <v>142</v>
      </c>
      <c r="AB53" s="88">
        <v>2.5</v>
      </c>
      <c r="AC53" s="88">
        <v>100</v>
      </c>
      <c r="AD53" s="90" t="s">
        <v>3920</v>
      </c>
      <c r="AE53" s="90">
        <v>2.5</v>
      </c>
      <c r="AF53" s="136"/>
      <c r="AG53" s="338"/>
      <c r="AH53" s="338"/>
      <c r="AI53" s="339"/>
      <c r="AJ53" s="339"/>
      <c r="AK53" s="91"/>
      <c r="AL53" s="92"/>
      <c r="AM53" s="93"/>
      <c r="AN53" s="340"/>
      <c r="AO53" s="341"/>
      <c r="AP53" s="336"/>
      <c r="AQ53" s="342"/>
      <c r="AR53" s="343"/>
      <c r="AS53" s="342"/>
      <c r="AT53" s="94"/>
      <c r="AU53" s="341"/>
      <c r="AV53" s="136"/>
      <c r="AW53" s="339"/>
    </row>
    <row r="54" spans="1:49" ht="12.75" customHeight="1">
      <c r="A54">
        <v>51</v>
      </c>
      <c r="B54" s="29" t="s">
        <v>6776</v>
      </c>
      <c r="C54" s="104" t="s">
        <v>246</v>
      </c>
      <c r="D54" s="29" t="s">
        <v>580</v>
      </c>
      <c r="E54" s="29" t="s">
        <v>3245</v>
      </c>
      <c r="F54" s="335"/>
      <c r="G54" s="335"/>
      <c r="H54" s="394"/>
      <c r="I54" s="394"/>
      <c r="J54" s="394"/>
      <c r="K54" s="394"/>
      <c r="L54" s="335"/>
      <c r="M54" s="82" t="s">
        <v>3880</v>
      </c>
      <c r="N54" s="57">
        <v>6341.3425196850394</v>
      </c>
      <c r="O54" s="30">
        <v>6341.3425196850394</v>
      </c>
      <c r="P54" s="29" t="s">
        <v>3458</v>
      </c>
      <c r="Q54" s="29"/>
      <c r="R54" s="104" t="s">
        <v>246</v>
      </c>
      <c r="S54" s="104" t="s">
        <v>3972</v>
      </c>
      <c r="T54" s="403">
        <v>2500</v>
      </c>
      <c r="U54" s="403">
        <v>-12895</v>
      </c>
      <c r="V54" s="123" t="s">
        <v>1</v>
      </c>
      <c r="W54" s="336" t="s">
        <v>0</v>
      </c>
      <c r="X54" s="123"/>
      <c r="Y54" s="337"/>
      <c r="Z54" s="87">
        <v>1</v>
      </c>
      <c r="AA54" s="88" t="s">
        <v>3949</v>
      </c>
      <c r="AB54" s="88">
        <v>2.5</v>
      </c>
      <c r="AC54" s="88">
        <v>100</v>
      </c>
      <c r="AD54" s="90" t="s">
        <v>3920</v>
      </c>
      <c r="AE54" s="90">
        <v>2.5</v>
      </c>
      <c r="AF54" s="136"/>
      <c r="AG54" s="338"/>
      <c r="AH54" s="338"/>
      <c r="AI54" s="339"/>
      <c r="AJ54" s="339"/>
      <c r="AK54" s="91"/>
      <c r="AL54" s="92"/>
      <c r="AM54" s="93"/>
      <c r="AN54" s="340"/>
      <c r="AO54" s="341"/>
      <c r="AP54" s="336"/>
      <c r="AQ54" s="342"/>
      <c r="AR54" s="343"/>
      <c r="AS54" s="342"/>
      <c r="AT54" s="94"/>
      <c r="AU54" s="341"/>
      <c r="AV54" s="136"/>
      <c r="AW54" s="339"/>
    </row>
    <row r="55" spans="1:49" ht="12.75" customHeight="1">
      <c r="A55">
        <v>52</v>
      </c>
      <c r="B55" s="29" t="s">
        <v>6778</v>
      </c>
      <c r="C55" s="104" t="s">
        <v>306</v>
      </c>
      <c r="D55" s="29" t="s">
        <v>538</v>
      </c>
      <c r="E55" s="29" t="s">
        <v>3287</v>
      </c>
      <c r="F55" s="335"/>
      <c r="G55" s="335"/>
      <c r="H55" s="394"/>
      <c r="I55" s="394"/>
      <c r="J55" s="394"/>
      <c r="K55" s="394"/>
      <c r="L55" s="335"/>
      <c r="M55" s="82" t="s">
        <v>3880</v>
      </c>
      <c r="N55" s="57">
        <v>6341.3385826771655</v>
      </c>
      <c r="O55" s="30">
        <v>6341.3385826771655</v>
      </c>
      <c r="P55" s="29" t="s">
        <v>3861</v>
      </c>
      <c r="Q55" s="29"/>
      <c r="R55" s="104" t="s">
        <v>306</v>
      </c>
      <c r="S55" s="103" t="s">
        <v>3973</v>
      </c>
      <c r="T55" s="403">
        <v>5151.12</v>
      </c>
      <c r="U55" s="403">
        <v>-10648.95</v>
      </c>
      <c r="V55" s="123" t="s">
        <v>1</v>
      </c>
      <c r="W55" s="336" t="s">
        <v>0</v>
      </c>
      <c r="X55" s="123"/>
      <c r="Y55" s="337"/>
      <c r="Z55" s="87">
        <v>1</v>
      </c>
      <c r="AA55" s="88" t="s">
        <v>141</v>
      </c>
      <c r="AB55" s="88">
        <v>2.5</v>
      </c>
      <c r="AC55" s="88">
        <v>100</v>
      </c>
      <c r="AD55" s="90" t="s">
        <v>3920</v>
      </c>
      <c r="AE55" s="90">
        <v>2.5</v>
      </c>
      <c r="AF55" s="136"/>
      <c r="AG55" s="338"/>
      <c r="AH55" s="338"/>
      <c r="AI55" s="339"/>
      <c r="AJ55" s="339"/>
      <c r="AK55" s="91"/>
      <c r="AL55" s="92"/>
      <c r="AM55" s="93"/>
      <c r="AN55" s="340"/>
      <c r="AO55" s="341"/>
      <c r="AP55" s="336"/>
      <c r="AQ55" s="342"/>
      <c r="AR55" s="343"/>
      <c r="AS55" s="342"/>
      <c r="AT55" s="94"/>
      <c r="AU55" s="341"/>
      <c r="AV55" s="136"/>
      <c r="AW55" s="339"/>
    </row>
    <row r="56" spans="1:49" ht="12.75" customHeight="1">
      <c r="A56">
        <v>53</v>
      </c>
      <c r="B56" s="29" t="s">
        <v>6582</v>
      </c>
      <c r="C56" s="104" t="s">
        <v>3974</v>
      </c>
      <c r="D56" s="29" t="s">
        <v>1687</v>
      </c>
      <c r="E56" s="29" t="s">
        <v>2138</v>
      </c>
      <c r="F56" s="335"/>
      <c r="G56" s="335"/>
      <c r="H56" s="394"/>
      <c r="I56" s="394"/>
      <c r="J56" s="394"/>
      <c r="K56" s="394"/>
      <c r="L56" s="335"/>
      <c r="M56" s="82" t="s">
        <v>3880</v>
      </c>
      <c r="N56" s="57">
        <v>8130.8385826771655</v>
      </c>
      <c r="O56" s="30">
        <v>8130.8385826771655</v>
      </c>
      <c r="P56" s="29" t="s">
        <v>3860</v>
      </c>
      <c r="Q56" s="29"/>
      <c r="R56" s="104" t="s">
        <v>3974</v>
      </c>
      <c r="S56" s="103" t="s">
        <v>3975</v>
      </c>
      <c r="T56" s="403">
        <v>-6000</v>
      </c>
      <c r="U56" s="403">
        <v>12480</v>
      </c>
      <c r="V56" s="123" t="s">
        <v>1</v>
      </c>
      <c r="W56" s="336" t="s">
        <v>0</v>
      </c>
      <c r="X56" s="123"/>
      <c r="Y56" s="337"/>
      <c r="Z56" s="87">
        <v>1</v>
      </c>
      <c r="AA56" s="88"/>
      <c r="AB56" s="88"/>
      <c r="AC56" s="88"/>
      <c r="AD56" s="90"/>
      <c r="AE56" s="90"/>
      <c r="AF56" s="136"/>
      <c r="AG56" s="338"/>
      <c r="AH56" s="338"/>
      <c r="AI56" s="339"/>
      <c r="AJ56" s="339"/>
      <c r="AK56" s="91"/>
      <c r="AL56" s="92"/>
      <c r="AM56" s="93"/>
      <c r="AN56" s="340"/>
      <c r="AO56" s="341"/>
      <c r="AP56" s="336"/>
      <c r="AQ56" s="342"/>
      <c r="AR56" s="343"/>
      <c r="AS56" s="342"/>
      <c r="AT56" s="94"/>
      <c r="AU56" s="341"/>
      <c r="AV56" s="136"/>
      <c r="AW56" s="339"/>
    </row>
    <row r="57" spans="1:49" ht="12.75" customHeight="1">
      <c r="A57">
        <v>54</v>
      </c>
      <c r="B57" s="29" t="s">
        <v>6583</v>
      </c>
      <c r="C57" s="104" t="s">
        <v>3976</v>
      </c>
      <c r="D57" s="29" t="s">
        <v>1689</v>
      </c>
      <c r="E57" s="29" t="s">
        <v>2136</v>
      </c>
      <c r="F57" s="335"/>
      <c r="G57" s="335"/>
      <c r="H57" s="394"/>
      <c r="I57" s="394"/>
      <c r="J57" s="394"/>
      <c r="K57" s="394"/>
      <c r="L57" s="335"/>
      <c r="M57" s="82" t="s">
        <v>3880</v>
      </c>
      <c r="N57" s="57">
        <v>8315.8031496062995</v>
      </c>
      <c r="O57" s="30">
        <v>8315.8031496062995</v>
      </c>
      <c r="P57" s="29" t="s">
        <v>3860</v>
      </c>
      <c r="Q57" s="29"/>
      <c r="R57" s="104" t="s">
        <v>3976</v>
      </c>
      <c r="S57" s="103" t="s">
        <v>3977</v>
      </c>
      <c r="T57" s="403">
        <v>-6500</v>
      </c>
      <c r="U57" s="403">
        <v>12895</v>
      </c>
      <c r="V57" s="123" t="s">
        <v>1</v>
      </c>
      <c r="W57" s="336" t="s">
        <v>0</v>
      </c>
      <c r="X57" s="123"/>
      <c r="Y57" s="337"/>
      <c r="Z57" s="87">
        <v>1</v>
      </c>
      <c r="AA57" s="96"/>
      <c r="AB57" s="88"/>
      <c r="AC57" s="88"/>
      <c r="AD57" s="97"/>
      <c r="AE57" s="90"/>
      <c r="AF57" s="136"/>
      <c r="AG57" s="338"/>
      <c r="AH57" s="338"/>
      <c r="AI57" s="339"/>
      <c r="AJ57" s="339"/>
      <c r="AK57" s="91"/>
      <c r="AL57" s="92"/>
      <c r="AM57" s="93"/>
      <c r="AN57" s="340"/>
      <c r="AO57" s="341"/>
      <c r="AP57" s="336"/>
      <c r="AQ57" s="342"/>
      <c r="AR57" s="343"/>
      <c r="AS57" s="342"/>
      <c r="AT57" s="94"/>
      <c r="AU57" s="341"/>
      <c r="AV57" s="136"/>
      <c r="AW57" s="339"/>
    </row>
    <row r="58" spans="1:49" ht="12.75" customHeight="1">
      <c r="A58">
        <v>55</v>
      </c>
      <c r="B58" s="29" t="s">
        <v>6584</v>
      </c>
      <c r="C58" s="104" t="s">
        <v>3978</v>
      </c>
      <c r="D58" s="29" t="s">
        <v>1785</v>
      </c>
      <c r="E58" s="29" t="s">
        <v>2040</v>
      </c>
      <c r="F58" s="335"/>
      <c r="G58" s="335"/>
      <c r="H58" s="394"/>
      <c r="I58" s="394"/>
      <c r="J58" s="394"/>
      <c r="K58" s="394"/>
      <c r="L58" s="335"/>
      <c r="M58" s="82" t="s">
        <v>3880</v>
      </c>
      <c r="N58" s="57">
        <v>7514.2834645669291</v>
      </c>
      <c r="O58" s="30">
        <v>7514.2834645669291</v>
      </c>
      <c r="P58" s="29" t="s">
        <v>3455</v>
      </c>
      <c r="Q58" s="29"/>
      <c r="R58" s="104" t="s">
        <v>3978</v>
      </c>
      <c r="S58" s="103" t="s">
        <v>3979</v>
      </c>
      <c r="T58" s="403">
        <v>-6500</v>
      </c>
      <c r="U58" s="403">
        <v>12065</v>
      </c>
      <c r="V58" s="123" t="s">
        <v>1</v>
      </c>
      <c r="W58" s="336" t="s">
        <v>0</v>
      </c>
      <c r="X58" s="123"/>
      <c r="Y58" s="337"/>
      <c r="Z58" s="87">
        <v>1</v>
      </c>
      <c r="AA58" s="96"/>
      <c r="AB58" s="88"/>
      <c r="AC58" s="88"/>
      <c r="AD58" s="97"/>
      <c r="AE58" s="90"/>
      <c r="AF58" s="136"/>
      <c r="AG58" s="338"/>
      <c r="AH58" s="338"/>
      <c r="AI58" s="339"/>
      <c r="AJ58" s="339"/>
      <c r="AK58" s="91"/>
      <c r="AL58" s="92"/>
      <c r="AM58" s="93"/>
      <c r="AN58" s="340"/>
      <c r="AO58" s="341"/>
      <c r="AP58" s="336"/>
      <c r="AQ58" s="342"/>
      <c r="AR58" s="343"/>
      <c r="AS58" s="342"/>
      <c r="AT58" s="94"/>
      <c r="AU58" s="341"/>
      <c r="AV58" s="136"/>
      <c r="AW58" s="339"/>
    </row>
    <row r="59" spans="1:49" ht="12.75" customHeight="1">
      <c r="A59">
        <v>56</v>
      </c>
      <c r="B59" s="29" t="s">
        <v>6586</v>
      </c>
      <c r="C59" s="104" t="s">
        <v>3980</v>
      </c>
      <c r="D59" s="29" t="s">
        <v>1750</v>
      </c>
      <c r="E59" s="29" t="s">
        <v>2075</v>
      </c>
      <c r="F59" s="335"/>
      <c r="G59" s="335"/>
      <c r="H59" s="394"/>
      <c r="I59" s="394"/>
      <c r="J59" s="394"/>
      <c r="K59" s="394"/>
      <c r="L59" s="335"/>
      <c r="M59" s="82" t="s">
        <v>3880</v>
      </c>
      <c r="N59" s="57">
        <v>8050.3740157480315</v>
      </c>
      <c r="O59" s="30">
        <v>8050.3740157480315</v>
      </c>
      <c r="P59" s="29" t="s">
        <v>3863</v>
      </c>
      <c r="Q59" s="29"/>
      <c r="R59" s="104" t="s">
        <v>3980</v>
      </c>
      <c r="S59" s="103" t="s">
        <v>3981</v>
      </c>
      <c r="T59" s="403">
        <v>-8585.2000000000007</v>
      </c>
      <c r="U59" s="403">
        <v>2228.85</v>
      </c>
      <c r="V59" s="123" t="s">
        <v>1</v>
      </c>
      <c r="W59" s="336" t="s">
        <v>0</v>
      </c>
      <c r="X59" s="123"/>
      <c r="Y59" s="337"/>
      <c r="Z59" s="87">
        <v>1</v>
      </c>
      <c r="AA59" s="88"/>
      <c r="AB59" s="88"/>
      <c r="AC59" s="88"/>
      <c r="AD59" s="90"/>
      <c r="AE59" s="90"/>
      <c r="AF59" s="136"/>
      <c r="AG59" s="338"/>
      <c r="AH59" s="338"/>
      <c r="AI59" s="339"/>
      <c r="AJ59" s="339"/>
      <c r="AK59" s="91"/>
      <c r="AL59" s="92"/>
      <c r="AM59" s="93"/>
      <c r="AN59" s="340"/>
      <c r="AO59" s="341"/>
      <c r="AP59" s="336"/>
      <c r="AQ59" s="342"/>
      <c r="AR59" s="343"/>
      <c r="AS59" s="342"/>
      <c r="AT59" s="94"/>
      <c r="AU59" s="341"/>
      <c r="AV59" s="136"/>
      <c r="AW59" s="339"/>
    </row>
    <row r="60" spans="1:49" ht="12.75" customHeight="1">
      <c r="A60">
        <v>57</v>
      </c>
      <c r="B60" s="29" t="s">
        <v>6585</v>
      </c>
      <c r="C60" s="104" t="s">
        <v>3982</v>
      </c>
      <c r="D60" s="29" t="s">
        <v>655</v>
      </c>
      <c r="E60" s="29" t="s">
        <v>3170</v>
      </c>
      <c r="F60" s="335"/>
      <c r="G60" s="335"/>
      <c r="H60" s="394"/>
      <c r="I60" s="394"/>
      <c r="J60" s="394"/>
      <c r="K60" s="394"/>
      <c r="L60" s="335"/>
      <c r="M60" s="82" t="s">
        <v>3880</v>
      </c>
      <c r="N60" s="57">
        <v>4905.2086614173231</v>
      </c>
      <c r="O60" s="30">
        <v>4905.2086614173231</v>
      </c>
      <c r="P60" s="29" t="s">
        <v>3859</v>
      </c>
      <c r="Q60" s="29"/>
      <c r="R60" s="104" t="s">
        <v>3982</v>
      </c>
      <c r="S60" s="104" t="s">
        <v>3549</v>
      </c>
      <c r="T60" s="403">
        <v>12877.8</v>
      </c>
      <c r="U60" s="403">
        <v>-7181.85</v>
      </c>
      <c r="V60" s="123" t="s">
        <v>1</v>
      </c>
      <c r="W60" s="336" t="s">
        <v>0</v>
      </c>
      <c r="X60" s="123"/>
      <c r="Y60" s="337"/>
      <c r="Z60" s="87">
        <v>1</v>
      </c>
      <c r="AA60" s="88"/>
      <c r="AB60" s="88"/>
      <c r="AC60" s="88"/>
      <c r="AD60" s="90"/>
      <c r="AE60" s="90"/>
      <c r="AF60" s="136"/>
      <c r="AG60" s="338"/>
      <c r="AH60" s="338"/>
      <c r="AI60" s="339"/>
      <c r="AJ60" s="339"/>
      <c r="AK60" s="91"/>
      <c r="AL60" s="92"/>
      <c r="AM60" s="93"/>
      <c r="AN60" s="340"/>
      <c r="AO60" s="341"/>
      <c r="AP60" s="336"/>
      <c r="AQ60" s="342"/>
      <c r="AR60" s="343"/>
      <c r="AS60" s="342"/>
      <c r="AT60" s="94"/>
      <c r="AU60" s="341"/>
      <c r="AV60" s="136"/>
      <c r="AW60" s="339"/>
    </row>
    <row r="61" spans="1:49" ht="12.75" customHeight="1">
      <c r="A61">
        <v>58</v>
      </c>
      <c r="B61" s="29" t="s">
        <v>6791</v>
      </c>
      <c r="C61" s="104" t="s">
        <v>3983</v>
      </c>
      <c r="D61" s="29" t="s">
        <v>1666</v>
      </c>
      <c r="E61" s="29" t="s">
        <v>2159</v>
      </c>
      <c r="F61" s="335" t="s">
        <v>6792</v>
      </c>
      <c r="G61" s="394" t="s">
        <v>6793</v>
      </c>
      <c r="H61" s="394"/>
      <c r="I61" s="394"/>
      <c r="J61" s="394"/>
      <c r="K61" s="394"/>
      <c r="L61" s="335"/>
      <c r="M61" s="82">
        <v>14000.000000000002</v>
      </c>
      <c r="N61" s="57">
        <v>2750</v>
      </c>
      <c r="O61" s="30">
        <v>16750</v>
      </c>
      <c r="P61" s="29" t="s">
        <v>9166</v>
      </c>
      <c r="Q61" s="29"/>
      <c r="R61" s="104" t="s">
        <v>3983</v>
      </c>
      <c r="S61" s="103" t="s">
        <v>3984</v>
      </c>
      <c r="T61" s="403">
        <v>-2500</v>
      </c>
      <c r="U61" s="403">
        <v>-12065</v>
      </c>
      <c r="V61" s="123" t="s">
        <v>1</v>
      </c>
      <c r="W61" s="336" t="s">
        <v>0</v>
      </c>
      <c r="X61" s="123"/>
      <c r="Y61" s="337"/>
      <c r="Z61" s="87">
        <v>1</v>
      </c>
      <c r="AA61" s="88" t="s">
        <v>3985</v>
      </c>
      <c r="AB61" s="88">
        <v>2.5</v>
      </c>
      <c r="AC61" s="135">
        <v>100</v>
      </c>
      <c r="AD61" s="90" t="s">
        <v>3986</v>
      </c>
      <c r="AE61" s="90">
        <v>2.5</v>
      </c>
      <c r="AF61" s="136"/>
      <c r="AG61" s="338"/>
      <c r="AH61" s="338"/>
      <c r="AI61" s="339"/>
      <c r="AJ61" s="339"/>
      <c r="AK61" s="91" t="s">
        <v>144</v>
      </c>
      <c r="AL61" s="92"/>
      <c r="AM61" s="93"/>
      <c r="AN61" s="340"/>
      <c r="AO61" s="341"/>
      <c r="AP61" s="336"/>
      <c r="AQ61" s="342"/>
      <c r="AR61" s="343" t="s">
        <v>3987</v>
      </c>
      <c r="AS61" s="342"/>
      <c r="AT61" s="94">
        <v>8000</v>
      </c>
      <c r="AU61" s="341"/>
      <c r="AV61" s="136"/>
      <c r="AW61" s="339"/>
    </row>
    <row r="62" spans="1:49" ht="12.75" customHeight="1">
      <c r="A62">
        <v>59</v>
      </c>
      <c r="B62" s="29" t="s">
        <v>6797</v>
      </c>
      <c r="C62" s="104" t="s">
        <v>3988</v>
      </c>
      <c r="D62" s="29" t="s">
        <v>3880</v>
      </c>
      <c r="E62" s="29" t="s">
        <v>3880</v>
      </c>
      <c r="F62" s="335" t="s">
        <v>6798</v>
      </c>
      <c r="G62" s="335"/>
      <c r="H62" s="394"/>
      <c r="I62" s="394"/>
      <c r="J62" s="394"/>
      <c r="K62" s="394"/>
      <c r="L62" s="335"/>
      <c r="M62" s="82" t="s">
        <v>3880</v>
      </c>
      <c r="N62" s="57">
        <v>2750</v>
      </c>
      <c r="O62" s="30">
        <v>2750</v>
      </c>
      <c r="P62" s="29" t="s">
        <v>3458</v>
      </c>
      <c r="Q62" s="29"/>
      <c r="R62" s="104" t="s">
        <v>3988</v>
      </c>
      <c r="S62" s="104" t="s">
        <v>3989</v>
      </c>
      <c r="T62" s="403">
        <v>-3000</v>
      </c>
      <c r="U62" s="403">
        <v>-12480</v>
      </c>
      <c r="V62" s="123" t="s">
        <v>1</v>
      </c>
      <c r="W62" s="336" t="s">
        <v>0</v>
      </c>
      <c r="X62" s="123"/>
      <c r="Y62" s="337"/>
      <c r="Z62" s="87"/>
      <c r="AA62" s="88" t="s">
        <v>111</v>
      </c>
      <c r="AB62" s="88">
        <v>2.5</v>
      </c>
      <c r="AC62" s="135">
        <v>100</v>
      </c>
      <c r="AD62" s="90" t="s">
        <v>3986</v>
      </c>
      <c r="AE62" s="90">
        <v>2.5</v>
      </c>
      <c r="AF62" s="136"/>
      <c r="AG62" s="338"/>
      <c r="AH62" s="338"/>
      <c r="AI62" s="339"/>
      <c r="AJ62" s="339"/>
      <c r="AK62" s="91" t="s">
        <v>143</v>
      </c>
      <c r="AL62" s="92"/>
      <c r="AM62" s="93"/>
      <c r="AN62" s="340"/>
      <c r="AO62" s="341"/>
      <c r="AP62" s="336"/>
      <c r="AQ62" s="342"/>
      <c r="AR62" s="343" t="s">
        <v>3987</v>
      </c>
      <c r="AS62" s="342"/>
      <c r="AT62" s="94">
        <v>8000</v>
      </c>
      <c r="AU62" s="341"/>
      <c r="AV62" s="136"/>
      <c r="AW62" s="339"/>
    </row>
    <row r="63" spans="1:49" ht="12.75" customHeight="1">
      <c r="A63">
        <v>60</v>
      </c>
      <c r="B63" s="29" t="s">
        <v>6801</v>
      </c>
      <c r="C63" s="104" t="s">
        <v>3990</v>
      </c>
      <c r="D63" s="29" t="s">
        <v>3880</v>
      </c>
      <c r="E63" s="29" t="s">
        <v>3880</v>
      </c>
      <c r="F63" s="335" t="s">
        <v>6804</v>
      </c>
      <c r="G63" s="335"/>
      <c r="H63" s="394"/>
      <c r="I63" s="394"/>
      <c r="J63" s="394"/>
      <c r="K63" s="394"/>
      <c r="L63" s="335"/>
      <c r="M63" s="82" t="s">
        <v>3880</v>
      </c>
      <c r="N63" s="57">
        <v>2750.0039370078739</v>
      </c>
      <c r="O63" s="30">
        <v>2750.0039370078739</v>
      </c>
      <c r="P63" s="29" t="s">
        <v>3459</v>
      </c>
      <c r="Q63" s="29"/>
      <c r="R63" s="104" t="s">
        <v>3990</v>
      </c>
      <c r="S63" s="103" t="s">
        <v>3991</v>
      </c>
      <c r="T63" s="403">
        <v>-3500</v>
      </c>
      <c r="U63" s="403">
        <v>-12065</v>
      </c>
      <c r="V63" s="123" t="s">
        <v>1</v>
      </c>
      <c r="W63" s="336" t="s">
        <v>0</v>
      </c>
      <c r="X63" s="123"/>
      <c r="Y63" s="337"/>
      <c r="Z63" s="87"/>
      <c r="AA63" s="88" t="s">
        <v>3992</v>
      </c>
      <c r="AB63" s="88">
        <v>2.5</v>
      </c>
      <c r="AC63" s="135">
        <v>100</v>
      </c>
      <c r="AD63" s="90" t="s">
        <v>3986</v>
      </c>
      <c r="AE63" s="90">
        <v>2.5</v>
      </c>
      <c r="AF63" s="136"/>
      <c r="AG63" s="338"/>
      <c r="AH63" s="338"/>
      <c r="AI63" s="339"/>
      <c r="AJ63" s="339"/>
      <c r="AK63" s="91" t="s">
        <v>135</v>
      </c>
      <c r="AL63" s="92"/>
      <c r="AM63" s="93"/>
      <c r="AN63" s="340"/>
      <c r="AO63" s="341"/>
      <c r="AP63" s="336"/>
      <c r="AQ63" s="342"/>
      <c r="AR63" s="343" t="s">
        <v>3987</v>
      </c>
      <c r="AS63" s="342"/>
      <c r="AT63" s="94">
        <v>8000</v>
      </c>
      <c r="AU63" s="341"/>
      <c r="AV63" s="136"/>
      <c r="AW63" s="339"/>
    </row>
    <row r="64" spans="1:49" ht="12.75" customHeight="1">
      <c r="A64">
        <v>61</v>
      </c>
      <c r="B64" s="29" t="s">
        <v>6805</v>
      </c>
      <c r="C64" s="104" t="s">
        <v>3993</v>
      </c>
      <c r="D64" s="29" t="s">
        <v>1683</v>
      </c>
      <c r="E64" s="29" t="s">
        <v>2142</v>
      </c>
      <c r="F64" s="335" t="s">
        <v>6806</v>
      </c>
      <c r="G64" s="394" t="s">
        <v>6807</v>
      </c>
      <c r="H64" s="394"/>
      <c r="I64" s="394"/>
      <c r="J64" s="394"/>
      <c r="K64" s="394"/>
      <c r="L64" s="335"/>
      <c r="M64" s="82">
        <v>14000.000000000002</v>
      </c>
      <c r="N64" s="57">
        <v>2750</v>
      </c>
      <c r="O64" s="30">
        <v>16750</v>
      </c>
      <c r="P64" s="29" t="s">
        <v>9167</v>
      </c>
      <c r="Q64" s="29"/>
      <c r="R64" s="104" t="s">
        <v>3993</v>
      </c>
      <c r="S64" s="104" t="s">
        <v>3994</v>
      </c>
      <c r="T64" s="403">
        <v>-4000</v>
      </c>
      <c r="U64" s="403">
        <v>-12480</v>
      </c>
      <c r="V64" s="123" t="s">
        <v>1</v>
      </c>
      <c r="W64" s="336" t="s">
        <v>0</v>
      </c>
      <c r="X64" s="123"/>
      <c r="Y64" s="337"/>
      <c r="Z64" s="87">
        <v>1</v>
      </c>
      <c r="AA64" s="88" t="s">
        <v>95</v>
      </c>
      <c r="AB64" s="88">
        <v>2.5</v>
      </c>
      <c r="AC64" s="135">
        <v>100</v>
      </c>
      <c r="AD64" s="90" t="s">
        <v>3986</v>
      </c>
      <c r="AE64" s="90">
        <v>2.5</v>
      </c>
      <c r="AF64" s="136"/>
      <c r="AG64" s="338"/>
      <c r="AH64" s="338"/>
      <c r="AI64" s="339"/>
      <c r="AJ64" s="339"/>
      <c r="AK64" s="91" t="s">
        <v>134</v>
      </c>
      <c r="AL64" s="92"/>
      <c r="AM64" s="93"/>
      <c r="AN64" s="340"/>
      <c r="AO64" s="341"/>
      <c r="AP64" s="336"/>
      <c r="AQ64" s="342"/>
      <c r="AR64" s="343" t="s">
        <v>3987</v>
      </c>
      <c r="AS64" s="342"/>
      <c r="AT64" s="94">
        <v>8000</v>
      </c>
      <c r="AU64" s="341"/>
      <c r="AV64" s="136"/>
      <c r="AW64" s="339"/>
    </row>
    <row r="65" spans="1:49" ht="12.75" customHeight="1">
      <c r="A65">
        <v>62</v>
      </c>
      <c r="B65" s="29" t="s">
        <v>6794</v>
      </c>
      <c r="C65" s="104" t="s">
        <v>3995</v>
      </c>
      <c r="D65" s="29" t="s">
        <v>1667</v>
      </c>
      <c r="E65" s="29" t="s">
        <v>2158</v>
      </c>
      <c r="F65" s="335" t="s">
        <v>6795</v>
      </c>
      <c r="G65" s="394" t="s">
        <v>6796</v>
      </c>
      <c r="H65" s="394"/>
      <c r="I65" s="394"/>
      <c r="J65" s="394"/>
      <c r="K65" s="394"/>
      <c r="L65" s="335"/>
      <c r="M65" s="82">
        <v>14000.000000000002</v>
      </c>
      <c r="N65" s="57">
        <v>2750</v>
      </c>
      <c r="O65" s="30">
        <v>16750</v>
      </c>
      <c r="P65" s="29" t="s">
        <v>9166</v>
      </c>
      <c r="Q65" s="29"/>
      <c r="R65" s="104" t="s">
        <v>3995</v>
      </c>
      <c r="S65" s="103" t="s">
        <v>3996</v>
      </c>
      <c r="T65" s="403">
        <v>-2500</v>
      </c>
      <c r="U65" s="403">
        <v>-12895</v>
      </c>
      <c r="V65" s="123" t="s">
        <v>1</v>
      </c>
      <c r="W65" s="336" t="s">
        <v>0</v>
      </c>
      <c r="X65" s="123"/>
      <c r="Y65" s="337"/>
      <c r="Z65" s="87">
        <v>1</v>
      </c>
      <c r="AA65" s="88" t="s">
        <v>3985</v>
      </c>
      <c r="AB65" s="88">
        <v>2.5</v>
      </c>
      <c r="AC65" s="135">
        <v>100</v>
      </c>
      <c r="AD65" s="90" t="s">
        <v>3986</v>
      </c>
      <c r="AE65" s="90">
        <v>2.5</v>
      </c>
      <c r="AF65" s="136"/>
      <c r="AG65" s="338"/>
      <c r="AH65" s="338"/>
      <c r="AI65" s="339"/>
      <c r="AJ65" s="339"/>
      <c r="AK65" s="91" t="s">
        <v>122</v>
      </c>
      <c r="AL65" s="92"/>
      <c r="AM65" s="93"/>
      <c r="AN65" s="340"/>
      <c r="AO65" s="341"/>
      <c r="AP65" s="336"/>
      <c r="AQ65" s="342"/>
      <c r="AR65" s="343" t="s">
        <v>3987</v>
      </c>
      <c r="AS65" s="342"/>
      <c r="AT65" s="94">
        <v>8000</v>
      </c>
      <c r="AU65" s="341"/>
      <c r="AV65" s="136"/>
      <c r="AW65" s="339"/>
    </row>
    <row r="66" spans="1:49" ht="12.75" customHeight="1">
      <c r="A66">
        <v>63</v>
      </c>
      <c r="B66" s="29" t="s">
        <v>6799</v>
      </c>
      <c r="C66" s="104" t="s">
        <v>3997</v>
      </c>
      <c r="D66" s="29" t="s">
        <v>3880</v>
      </c>
      <c r="E66" s="29" t="s">
        <v>3880</v>
      </c>
      <c r="F66" s="335" t="s">
        <v>6800</v>
      </c>
      <c r="G66" s="335"/>
      <c r="H66" s="394"/>
      <c r="I66" s="394"/>
      <c r="J66" s="394"/>
      <c r="K66" s="394"/>
      <c r="L66" s="335"/>
      <c r="M66" s="82" t="s">
        <v>3880</v>
      </c>
      <c r="N66" s="57">
        <v>2750</v>
      </c>
      <c r="O66" s="30">
        <v>2750</v>
      </c>
      <c r="P66" s="29" t="s">
        <v>3458</v>
      </c>
      <c r="Q66" s="29"/>
      <c r="R66" s="104" t="s">
        <v>3997</v>
      </c>
      <c r="S66" s="104" t="s">
        <v>3998</v>
      </c>
      <c r="T66" s="403">
        <v>-3000</v>
      </c>
      <c r="U66" s="403">
        <v>-13310</v>
      </c>
      <c r="V66" s="123" t="s">
        <v>1</v>
      </c>
      <c r="W66" s="336" t="s">
        <v>0</v>
      </c>
      <c r="X66" s="123"/>
      <c r="Y66" s="337"/>
      <c r="Z66" s="87"/>
      <c r="AA66" s="88" t="s">
        <v>111</v>
      </c>
      <c r="AB66" s="88">
        <v>2.5</v>
      </c>
      <c r="AC66" s="135">
        <v>100</v>
      </c>
      <c r="AD66" s="90" t="s">
        <v>3986</v>
      </c>
      <c r="AE66" s="90">
        <v>2.5</v>
      </c>
      <c r="AF66" s="136"/>
      <c r="AG66" s="338"/>
      <c r="AH66" s="338"/>
      <c r="AI66" s="339"/>
      <c r="AJ66" s="339"/>
      <c r="AK66" s="91" t="s">
        <v>121</v>
      </c>
      <c r="AL66" s="92"/>
      <c r="AM66" s="93"/>
      <c r="AN66" s="340"/>
      <c r="AO66" s="341"/>
      <c r="AP66" s="336"/>
      <c r="AQ66" s="342"/>
      <c r="AR66" s="343" t="s">
        <v>3987</v>
      </c>
      <c r="AS66" s="342"/>
      <c r="AT66" s="94">
        <v>8000</v>
      </c>
      <c r="AU66" s="341"/>
      <c r="AV66" s="136"/>
      <c r="AW66" s="339"/>
    </row>
    <row r="67" spans="1:49" ht="12.75" customHeight="1">
      <c r="A67">
        <v>64</v>
      </c>
      <c r="B67" s="29" t="s">
        <v>6803</v>
      </c>
      <c r="C67" s="104" t="s">
        <v>3999</v>
      </c>
      <c r="D67" s="29" t="s">
        <v>3880</v>
      </c>
      <c r="E67" s="29" t="s">
        <v>3880</v>
      </c>
      <c r="F67" s="335" t="s">
        <v>6802</v>
      </c>
      <c r="G67" s="335"/>
      <c r="H67" s="394"/>
      <c r="I67" s="394"/>
      <c r="J67" s="394"/>
      <c r="K67" s="394"/>
      <c r="L67" s="335"/>
      <c r="M67" s="82" t="s">
        <v>3880</v>
      </c>
      <c r="N67" s="57">
        <v>2750</v>
      </c>
      <c r="O67" s="30">
        <v>2750</v>
      </c>
      <c r="P67" s="29" t="s">
        <v>3459</v>
      </c>
      <c r="Q67" s="29"/>
      <c r="R67" s="104" t="s">
        <v>3999</v>
      </c>
      <c r="S67" s="103" t="s">
        <v>4000</v>
      </c>
      <c r="T67" s="403">
        <v>-3500</v>
      </c>
      <c r="U67" s="403">
        <v>-12895</v>
      </c>
      <c r="V67" s="123" t="s">
        <v>1</v>
      </c>
      <c r="W67" s="336" t="s">
        <v>0</v>
      </c>
      <c r="X67" s="123"/>
      <c r="Y67" s="337"/>
      <c r="Z67" s="87"/>
      <c r="AA67" s="88" t="s">
        <v>3992</v>
      </c>
      <c r="AB67" s="88">
        <v>2.5</v>
      </c>
      <c r="AC67" s="135">
        <v>100</v>
      </c>
      <c r="AD67" s="90" t="s">
        <v>3986</v>
      </c>
      <c r="AE67" s="90">
        <v>2.5</v>
      </c>
      <c r="AF67" s="136"/>
      <c r="AG67" s="338"/>
      <c r="AH67" s="338"/>
      <c r="AI67" s="339"/>
      <c r="AJ67" s="339"/>
      <c r="AK67" s="91" t="s">
        <v>119</v>
      </c>
      <c r="AL67" s="92"/>
      <c r="AM67" s="93"/>
      <c r="AN67" s="340"/>
      <c r="AO67" s="341"/>
      <c r="AP67" s="336"/>
      <c r="AQ67" s="342"/>
      <c r="AR67" s="343" t="s">
        <v>3987</v>
      </c>
      <c r="AS67" s="342"/>
      <c r="AT67" s="94">
        <v>8000</v>
      </c>
      <c r="AU67" s="341"/>
      <c r="AV67" s="136"/>
      <c r="AW67" s="339"/>
    </row>
    <row r="68" spans="1:49" ht="12.75" customHeight="1">
      <c r="A68">
        <v>65</v>
      </c>
      <c r="B68" s="29" t="s">
        <v>6808</v>
      </c>
      <c r="C68" s="104" t="s">
        <v>4001</v>
      </c>
      <c r="D68" s="29" t="s">
        <v>1682</v>
      </c>
      <c r="E68" s="29" t="s">
        <v>2143</v>
      </c>
      <c r="F68" s="335" t="s">
        <v>6809</v>
      </c>
      <c r="G68" s="394" t="s">
        <v>6810</v>
      </c>
      <c r="H68" s="394"/>
      <c r="I68" s="394"/>
      <c r="J68" s="394"/>
      <c r="K68" s="394"/>
      <c r="L68" s="335"/>
      <c r="M68" s="82">
        <v>14000.000000000002</v>
      </c>
      <c r="N68" s="57">
        <v>2750</v>
      </c>
      <c r="O68" s="30">
        <v>16750</v>
      </c>
      <c r="P68" s="29" t="s">
        <v>9167</v>
      </c>
      <c r="Q68" s="29"/>
      <c r="R68" s="104" t="s">
        <v>4001</v>
      </c>
      <c r="S68" s="104" t="s">
        <v>4002</v>
      </c>
      <c r="T68" s="403">
        <v>-4000</v>
      </c>
      <c r="U68" s="403">
        <v>-13310</v>
      </c>
      <c r="V68" s="123" t="s">
        <v>1</v>
      </c>
      <c r="W68" s="336" t="s">
        <v>0</v>
      </c>
      <c r="X68" s="123"/>
      <c r="Y68" s="337"/>
      <c r="Z68" s="87">
        <v>1</v>
      </c>
      <c r="AA68" s="88" t="s">
        <v>95</v>
      </c>
      <c r="AB68" s="88">
        <v>2.5</v>
      </c>
      <c r="AC68" s="135">
        <v>100</v>
      </c>
      <c r="AD68" s="90" t="s">
        <v>3986</v>
      </c>
      <c r="AE68" s="90">
        <v>2.5</v>
      </c>
      <c r="AF68" s="136"/>
      <c r="AG68" s="338"/>
      <c r="AH68" s="338"/>
      <c r="AI68" s="339"/>
      <c r="AJ68" s="339"/>
      <c r="AK68" s="91" t="s">
        <v>118</v>
      </c>
      <c r="AL68" s="92"/>
      <c r="AM68" s="93"/>
      <c r="AN68" s="340"/>
      <c r="AO68" s="341"/>
      <c r="AP68" s="336"/>
      <c r="AQ68" s="342"/>
      <c r="AR68" s="343" t="s">
        <v>3987</v>
      </c>
      <c r="AS68" s="342"/>
      <c r="AT68" s="94">
        <v>8000</v>
      </c>
      <c r="AU68" s="341"/>
      <c r="AV68" s="136"/>
      <c r="AW68" s="339"/>
    </row>
    <row r="69" spans="1:49" ht="12.75" customHeight="1">
      <c r="A69">
        <v>66</v>
      </c>
      <c r="B69" s="29" t="s">
        <v>6811</v>
      </c>
      <c r="C69" s="104" t="s">
        <v>4003</v>
      </c>
      <c r="D69" s="29" t="s">
        <v>1734</v>
      </c>
      <c r="E69" s="29" t="s">
        <v>2091</v>
      </c>
      <c r="F69" s="335" t="s">
        <v>6812</v>
      </c>
      <c r="G69" s="394" t="s">
        <v>6813</v>
      </c>
      <c r="H69" s="394"/>
      <c r="I69" s="394"/>
      <c r="J69" s="394"/>
      <c r="K69" s="394"/>
      <c r="L69" s="335"/>
      <c r="M69" s="82">
        <v>14000.000000000002</v>
      </c>
      <c r="N69" s="57">
        <v>2750</v>
      </c>
      <c r="O69" s="30">
        <v>16750</v>
      </c>
      <c r="P69" s="29" t="s">
        <v>9168</v>
      </c>
      <c r="Q69" s="29"/>
      <c r="R69" s="104" t="s">
        <v>4003</v>
      </c>
      <c r="S69" s="103" t="s">
        <v>4004</v>
      </c>
      <c r="T69" s="403">
        <v>-4292.6000000000004</v>
      </c>
      <c r="U69" s="403">
        <v>-10153.65</v>
      </c>
      <c r="V69" s="123" t="s">
        <v>1</v>
      </c>
      <c r="W69" s="336" t="s">
        <v>0</v>
      </c>
      <c r="X69" s="123"/>
      <c r="Y69" s="337"/>
      <c r="Z69" s="87">
        <v>1</v>
      </c>
      <c r="AA69" s="88" t="s">
        <v>4005</v>
      </c>
      <c r="AB69" s="88">
        <v>2.5</v>
      </c>
      <c r="AC69" s="135">
        <v>100</v>
      </c>
      <c r="AD69" s="90" t="s">
        <v>3986</v>
      </c>
      <c r="AE69" s="90">
        <v>2.5</v>
      </c>
      <c r="AF69" s="136"/>
      <c r="AG69" s="338"/>
      <c r="AH69" s="338"/>
      <c r="AI69" s="339"/>
      <c r="AJ69" s="339"/>
      <c r="AK69" s="91" t="s">
        <v>144</v>
      </c>
      <c r="AL69" s="92"/>
      <c r="AM69" s="93"/>
      <c r="AN69" s="340"/>
      <c r="AO69" s="341"/>
      <c r="AP69" s="336"/>
      <c r="AQ69" s="342"/>
      <c r="AR69" s="343" t="s">
        <v>3987</v>
      </c>
      <c r="AS69" s="342"/>
      <c r="AT69" s="94">
        <v>8000</v>
      </c>
      <c r="AU69" s="341"/>
      <c r="AV69" s="136"/>
      <c r="AW69" s="339"/>
    </row>
    <row r="70" spans="1:49" ht="12.75" customHeight="1">
      <c r="A70">
        <v>67</v>
      </c>
      <c r="B70" s="29" t="s">
        <v>6817</v>
      </c>
      <c r="C70" s="104" t="s">
        <v>3650</v>
      </c>
      <c r="D70" s="29" t="s">
        <v>3880</v>
      </c>
      <c r="E70" s="29" t="s">
        <v>3880</v>
      </c>
      <c r="F70" s="335" t="s">
        <v>6818</v>
      </c>
      <c r="G70" s="335"/>
      <c r="H70" s="394"/>
      <c r="I70" s="394"/>
      <c r="J70" s="394"/>
      <c r="K70" s="394"/>
      <c r="L70" s="335"/>
      <c r="M70" s="82" t="s">
        <v>3880</v>
      </c>
      <c r="N70" s="57">
        <v>2750</v>
      </c>
      <c r="O70" s="30">
        <v>2750</v>
      </c>
      <c r="P70" s="29" t="s">
        <v>3455</v>
      </c>
      <c r="Q70" s="29"/>
      <c r="R70" s="104" t="s">
        <v>3650</v>
      </c>
      <c r="S70" s="103" t="s">
        <v>4006</v>
      </c>
      <c r="T70" s="403">
        <v>-5151.12</v>
      </c>
      <c r="U70" s="403">
        <v>-9658.35</v>
      </c>
      <c r="V70" s="123" t="s">
        <v>1</v>
      </c>
      <c r="W70" s="336" t="s">
        <v>0</v>
      </c>
      <c r="X70" s="123"/>
      <c r="Y70" s="337"/>
      <c r="Z70" s="87"/>
      <c r="AA70" s="88" t="s">
        <v>92</v>
      </c>
      <c r="AB70" s="88">
        <v>2.5</v>
      </c>
      <c r="AC70" s="135">
        <v>100</v>
      </c>
      <c r="AD70" s="90" t="s">
        <v>3986</v>
      </c>
      <c r="AE70" s="90">
        <v>2.5</v>
      </c>
      <c r="AF70" s="136"/>
      <c r="AG70" s="338"/>
      <c r="AH70" s="338"/>
      <c r="AI70" s="339"/>
      <c r="AJ70" s="339"/>
      <c r="AK70" s="91" t="s">
        <v>143</v>
      </c>
      <c r="AL70" s="92"/>
      <c r="AM70" s="93"/>
      <c r="AN70" s="340"/>
      <c r="AO70" s="341"/>
      <c r="AP70" s="336"/>
      <c r="AQ70" s="342"/>
      <c r="AR70" s="343" t="s">
        <v>3987</v>
      </c>
      <c r="AS70" s="342"/>
      <c r="AT70" s="94">
        <v>8000</v>
      </c>
      <c r="AU70" s="341"/>
      <c r="AV70" s="136"/>
      <c r="AW70" s="339"/>
    </row>
    <row r="71" spans="1:49" ht="12.75" customHeight="1">
      <c r="A71">
        <v>68</v>
      </c>
      <c r="B71" s="29" t="s">
        <v>6821</v>
      </c>
      <c r="C71" s="104" t="s">
        <v>4007</v>
      </c>
      <c r="D71" s="29" t="s">
        <v>3880</v>
      </c>
      <c r="E71" s="29" t="s">
        <v>3880</v>
      </c>
      <c r="F71" s="335" t="s">
        <v>6822</v>
      </c>
      <c r="G71" s="335"/>
      <c r="H71" s="394"/>
      <c r="I71" s="394"/>
      <c r="J71" s="394"/>
      <c r="K71" s="394"/>
      <c r="L71" s="335"/>
      <c r="M71" s="82" t="s">
        <v>3880</v>
      </c>
      <c r="N71" s="57">
        <v>2750</v>
      </c>
      <c r="O71" s="30">
        <v>2750</v>
      </c>
      <c r="P71" s="29" t="s">
        <v>3458</v>
      </c>
      <c r="Q71" s="29"/>
      <c r="R71" s="104" t="s">
        <v>4007</v>
      </c>
      <c r="S71" s="103" t="s">
        <v>4008</v>
      </c>
      <c r="T71" s="403">
        <v>-6009.64</v>
      </c>
      <c r="U71" s="403">
        <v>-9163.0499999999993</v>
      </c>
      <c r="V71" s="123" t="s">
        <v>1</v>
      </c>
      <c r="W71" s="336" t="s">
        <v>0</v>
      </c>
      <c r="X71" s="123"/>
      <c r="Y71" s="337"/>
      <c r="Z71" s="87"/>
      <c r="AA71" s="88" t="s">
        <v>4009</v>
      </c>
      <c r="AB71" s="88">
        <v>2.5</v>
      </c>
      <c r="AC71" s="135">
        <v>100</v>
      </c>
      <c r="AD71" s="90" t="s">
        <v>3986</v>
      </c>
      <c r="AE71" s="90">
        <v>2.5</v>
      </c>
      <c r="AF71" s="136"/>
      <c r="AG71" s="338"/>
      <c r="AH71" s="338"/>
      <c r="AI71" s="339"/>
      <c r="AJ71" s="339"/>
      <c r="AK71" s="91" t="s">
        <v>135</v>
      </c>
      <c r="AL71" s="92"/>
      <c r="AM71" s="93"/>
      <c r="AN71" s="340"/>
      <c r="AO71" s="341"/>
      <c r="AP71" s="336"/>
      <c r="AQ71" s="342"/>
      <c r="AR71" s="343" t="s">
        <v>3987</v>
      </c>
      <c r="AS71" s="342"/>
      <c r="AT71" s="94">
        <v>8000</v>
      </c>
      <c r="AU71" s="341"/>
      <c r="AV71" s="136"/>
      <c r="AW71" s="339"/>
    </row>
    <row r="72" spans="1:49" ht="12.75" customHeight="1">
      <c r="A72">
        <v>69</v>
      </c>
      <c r="B72" s="29" t="s">
        <v>6825</v>
      </c>
      <c r="C72" s="104" t="s">
        <v>4010</v>
      </c>
      <c r="D72" s="29" t="s">
        <v>1733</v>
      </c>
      <c r="E72" s="29" t="s">
        <v>2092</v>
      </c>
      <c r="F72" s="335" t="s">
        <v>6826</v>
      </c>
      <c r="G72" s="394" t="s">
        <v>6827</v>
      </c>
      <c r="H72" s="394"/>
      <c r="I72" s="394"/>
      <c r="J72" s="394"/>
      <c r="K72" s="394"/>
      <c r="L72" s="335"/>
      <c r="M72" s="82">
        <v>14000.000000000002</v>
      </c>
      <c r="N72" s="57">
        <v>2750</v>
      </c>
      <c r="O72" s="30">
        <v>16750</v>
      </c>
      <c r="P72" s="29" t="s">
        <v>9169</v>
      </c>
      <c r="Q72" s="29"/>
      <c r="R72" s="104" t="s">
        <v>4010</v>
      </c>
      <c r="S72" s="103" t="s">
        <v>4011</v>
      </c>
      <c r="T72" s="403">
        <v>-6868.16</v>
      </c>
      <c r="U72" s="403">
        <v>-7677.15</v>
      </c>
      <c r="V72" s="123" t="s">
        <v>1</v>
      </c>
      <c r="W72" s="336" t="s">
        <v>0</v>
      </c>
      <c r="X72" s="123"/>
      <c r="Y72" s="337"/>
      <c r="Z72" s="87">
        <v>1</v>
      </c>
      <c r="AA72" s="88" t="s">
        <v>88</v>
      </c>
      <c r="AB72" s="88">
        <v>2.5</v>
      </c>
      <c r="AC72" s="135">
        <v>100</v>
      </c>
      <c r="AD72" s="90" t="s">
        <v>3986</v>
      </c>
      <c r="AE72" s="90">
        <v>2.5</v>
      </c>
      <c r="AF72" s="136"/>
      <c r="AG72" s="338"/>
      <c r="AH72" s="338"/>
      <c r="AI72" s="339"/>
      <c r="AJ72" s="339"/>
      <c r="AK72" s="91" t="s">
        <v>134</v>
      </c>
      <c r="AL72" s="92"/>
      <c r="AM72" s="93"/>
      <c r="AN72" s="340"/>
      <c r="AO72" s="341"/>
      <c r="AP72" s="336"/>
      <c r="AQ72" s="342"/>
      <c r="AR72" s="343" t="s">
        <v>3987</v>
      </c>
      <c r="AS72" s="342"/>
      <c r="AT72" s="94">
        <v>8000</v>
      </c>
      <c r="AU72" s="341"/>
      <c r="AV72" s="136"/>
      <c r="AW72" s="339"/>
    </row>
    <row r="73" spans="1:49" ht="12.75" customHeight="1">
      <c r="A73">
        <v>70</v>
      </c>
      <c r="B73" s="29" t="s">
        <v>6814</v>
      </c>
      <c r="C73" s="104" t="s">
        <v>4012</v>
      </c>
      <c r="D73" s="29" t="s">
        <v>1732</v>
      </c>
      <c r="E73" s="29" t="s">
        <v>2093</v>
      </c>
      <c r="F73" s="335" t="s">
        <v>6815</v>
      </c>
      <c r="G73" s="394" t="s">
        <v>6816</v>
      </c>
      <c r="H73" s="394"/>
      <c r="I73" s="394"/>
      <c r="J73" s="394"/>
      <c r="K73" s="394"/>
      <c r="L73" s="335"/>
      <c r="M73" s="82">
        <v>14000.000000000002</v>
      </c>
      <c r="N73" s="57">
        <v>2750</v>
      </c>
      <c r="O73" s="30">
        <v>16750</v>
      </c>
      <c r="P73" s="29" t="s">
        <v>9168</v>
      </c>
      <c r="Q73" s="29"/>
      <c r="R73" s="104" t="s">
        <v>4012</v>
      </c>
      <c r="S73" s="103" t="s">
        <v>4013</v>
      </c>
      <c r="T73" s="403">
        <v>-4292.6000000000004</v>
      </c>
      <c r="U73" s="403">
        <v>-9163.0499999999993</v>
      </c>
      <c r="V73" s="123" t="s">
        <v>1</v>
      </c>
      <c r="W73" s="336" t="s">
        <v>0</v>
      </c>
      <c r="X73" s="123"/>
      <c r="Y73" s="337"/>
      <c r="Z73" s="87">
        <v>1</v>
      </c>
      <c r="AA73" s="88" t="s">
        <v>4005</v>
      </c>
      <c r="AB73" s="88">
        <v>2.5</v>
      </c>
      <c r="AC73" s="135">
        <v>100</v>
      </c>
      <c r="AD73" s="90" t="s">
        <v>3986</v>
      </c>
      <c r="AE73" s="90">
        <v>2.5</v>
      </c>
      <c r="AF73" s="136"/>
      <c r="AG73" s="338"/>
      <c r="AH73" s="338"/>
      <c r="AI73" s="339"/>
      <c r="AJ73" s="339"/>
      <c r="AK73" s="91" t="s">
        <v>122</v>
      </c>
      <c r="AL73" s="92"/>
      <c r="AM73" s="93"/>
      <c r="AN73" s="340"/>
      <c r="AO73" s="341"/>
      <c r="AP73" s="336"/>
      <c r="AQ73" s="342"/>
      <c r="AR73" s="343" t="s">
        <v>3987</v>
      </c>
      <c r="AS73" s="342"/>
      <c r="AT73" s="94">
        <v>8000</v>
      </c>
      <c r="AU73" s="341"/>
      <c r="AV73" s="136"/>
      <c r="AW73" s="339"/>
    </row>
    <row r="74" spans="1:49" ht="12.75" customHeight="1">
      <c r="A74">
        <v>71</v>
      </c>
      <c r="B74" s="29" t="s">
        <v>6819</v>
      </c>
      <c r="C74" s="104" t="s">
        <v>4014</v>
      </c>
      <c r="D74" s="29" t="s">
        <v>3880</v>
      </c>
      <c r="E74" s="29" t="s">
        <v>3880</v>
      </c>
      <c r="F74" s="335" t="s">
        <v>6820</v>
      </c>
      <c r="G74" s="335"/>
      <c r="H74" s="394"/>
      <c r="I74" s="394"/>
      <c r="J74" s="394"/>
      <c r="K74" s="394"/>
      <c r="L74" s="335"/>
      <c r="M74" s="82" t="s">
        <v>3880</v>
      </c>
      <c r="N74" s="57">
        <v>2750</v>
      </c>
      <c r="O74" s="30">
        <v>2750</v>
      </c>
      <c r="P74" s="29" t="s">
        <v>3455</v>
      </c>
      <c r="Q74" s="29"/>
      <c r="R74" s="104" t="s">
        <v>4014</v>
      </c>
      <c r="S74" s="103" t="s">
        <v>4015</v>
      </c>
      <c r="T74" s="403">
        <v>-6009.64</v>
      </c>
      <c r="U74" s="403">
        <v>-10153.65</v>
      </c>
      <c r="V74" s="123" t="s">
        <v>1</v>
      </c>
      <c r="W74" s="336" t="s">
        <v>0</v>
      </c>
      <c r="X74" s="123"/>
      <c r="Y74" s="337"/>
      <c r="Z74" s="87"/>
      <c r="AA74" s="88" t="s">
        <v>92</v>
      </c>
      <c r="AB74" s="88">
        <v>2.5</v>
      </c>
      <c r="AC74" s="135">
        <v>100</v>
      </c>
      <c r="AD74" s="90" t="s">
        <v>3986</v>
      </c>
      <c r="AE74" s="90">
        <v>2.5</v>
      </c>
      <c r="AF74" s="136"/>
      <c r="AG74" s="338"/>
      <c r="AH74" s="338"/>
      <c r="AI74" s="339"/>
      <c r="AJ74" s="339"/>
      <c r="AK74" s="91" t="s">
        <v>121</v>
      </c>
      <c r="AL74" s="92"/>
      <c r="AM74" s="93"/>
      <c r="AN74" s="340"/>
      <c r="AO74" s="341"/>
      <c r="AP74" s="336"/>
      <c r="AQ74" s="342"/>
      <c r="AR74" s="343" t="s">
        <v>3987</v>
      </c>
      <c r="AS74" s="342"/>
      <c r="AT74" s="94">
        <v>8000</v>
      </c>
      <c r="AU74" s="341"/>
      <c r="AV74" s="136"/>
      <c r="AW74" s="339"/>
    </row>
    <row r="75" spans="1:49" ht="12.75" customHeight="1">
      <c r="A75">
        <v>72</v>
      </c>
      <c r="B75" s="29" t="s">
        <v>6823</v>
      </c>
      <c r="C75" s="104" t="s">
        <v>4016</v>
      </c>
      <c r="D75" s="29" t="s">
        <v>3880</v>
      </c>
      <c r="E75" s="29" t="s">
        <v>3880</v>
      </c>
      <c r="F75" s="335" t="s">
        <v>6824</v>
      </c>
      <c r="G75" s="335"/>
      <c r="H75" s="394"/>
      <c r="I75" s="394"/>
      <c r="J75" s="394"/>
      <c r="K75" s="394"/>
      <c r="L75" s="335"/>
      <c r="M75" s="82" t="s">
        <v>3880</v>
      </c>
      <c r="N75" s="57">
        <v>2750</v>
      </c>
      <c r="O75" s="30">
        <v>2750</v>
      </c>
      <c r="P75" s="29" t="s">
        <v>3458</v>
      </c>
      <c r="Q75" s="29"/>
      <c r="R75" s="104" t="s">
        <v>4016</v>
      </c>
      <c r="S75" s="103" t="s">
        <v>4017</v>
      </c>
      <c r="T75" s="403">
        <v>-6868.16</v>
      </c>
      <c r="U75" s="403">
        <v>-8667.75</v>
      </c>
      <c r="V75" s="123" t="s">
        <v>1</v>
      </c>
      <c r="W75" s="336" t="s">
        <v>0</v>
      </c>
      <c r="X75" s="123"/>
      <c r="Y75" s="337"/>
      <c r="Z75" s="87"/>
      <c r="AA75" s="88" t="s">
        <v>4009</v>
      </c>
      <c r="AB75" s="88">
        <v>2.5</v>
      </c>
      <c r="AC75" s="135">
        <v>100</v>
      </c>
      <c r="AD75" s="90" t="s">
        <v>3986</v>
      </c>
      <c r="AE75" s="90">
        <v>2.5</v>
      </c>
      <c r="AF75" s="136"/>
      <c r="AG75" s="338"/>
      <c r="AH75" s="338"/>
      <c r="AI75" s="339"/>
      <c r="AJ75" s="339"/>
      <c r="AK75" s="91" t="s">
        <v>119</v>
      </c>
      <c r="AL75" s="92"/>
      <c r="AM75" s="93"/>
      <c r="AN75" s="340"/>
      <c r="AO75" s="341"/>
      <c r="AP75" s="336"/>
      <c r="AQ75" s="342"/>
      <c r="AR75" s="343" t="s">
        <v>3987</v>
      </c>
      <c r="AS75" s="342"/>
      <c r="AT75" s="94">
        <v>8000</v>
      </c>
      <c r="AU75" s="341"/>
      <c r="AV75" s="136"/>
      <c r="AW75" s="339"/>
    </row>
    <row r="76" spans="1:49" ht="12.75" customHeight="1">
      <c r="A76">
        <v>73</v>
      </c>
      <c r="B76" s="29" t="s">
        <v>6828</v>
      </c>
      <c r="C76" s="104" t="s">
        <v>3537</v>
      </c>
      <c r="D76" s="29" t="s">
        <v>1735</v>
      </c>
      <c r="E76" s="29" t="s">
        <v>2090</v>
      </c>
      <c r="F76" s="335" t="s">
        <v>6829</v>
      </c>
      <c r="G76" s="394" t="s">
        <v>6830</v>
      </c>
      <c r="H76" s="394"/>
      <c r="I76" s="394"/>
      <c r="J76" s="394"/>
      <c r="K76" s="394"/>
      <c r="L76" s="335"/>
      <c r="M76" s="82">
        <v>14000.000000000002</v>
      </c>
      <c r="N76" s="57">
        <v>2750</v>
      </c>
      <c r="O76" s="30">
        <v>16750</v>
      </c>
      <c r="P76" s="29" t="s">
        <v>9169</v>
      </c>
      <c r="Q76" s="29"/>
      <c r="R76" s="104" t="s">
        <v>3537</v>
      </c>
      <c r="S76" s="103" t="s">
        <v>4018</v>
      </c>
      <c r="T76" s="403">
        <v>-7726.68</v>
      </c>
      <c r="U76" s="403">
        <v>-8172.45</v>
      </c>
      <c r="V76" s="123" t="s">
        <v>1</v>
      </c>
      <c r="W76" s="336" t="s">
        <v>0</v>
      </c>
      <c r="X76" s="123"/>
      <c r="Y76" s="337"/>
      <c r="Z76" s="87">
        <v>1</v>
      </c>
      <c r="AA76" s="88" t="s">
        <v>88</v>
      </c>
      <c r="AB76" s="88">
        <v>2.5</v>
      </c>
      <c r="AC76" s="135">
        <v>100</v>
      </c>
      <c r="AD76" s="90" t="s">
        <v>3986</v>
      </c>
      <c r="AE76" s="90">
        <v>2.5</v>
      </c>
      <c r="AF76" s="136"/>
      <c r="AG76" s="338"/>
      <c r="AH76" s="338"/>
      <c r="AI76" s="339"/>
      <c r="AJ76" s="339"/>
      <c r="AK76" s="91" t="s">
        <v>118</v>
      </c>
      <c r="AL76" s="92"/>
      <c r="AM76" s="93"/>
      <c r="AN76" s="340"/>
      <c r="AO76" s="341"/>
      <c r="AP76" s="336"/>
      <c r="AQ76" s="342"/>
      <c r="AR76" s="343" t="s">
        <v>3987</v>
      </c>
      <c r="AS76" s="342"/>
      <c r="AT76" s="94">
        <v>8000</v>
      </c>
      <c r="AU76" s="341"/>
      <c r="AV76" s="136"/>
      <c r="AW76" s="339"/>
    </row>
    <row r="77" spans="1:49" ht="12.75" customHeight="1">
      <c r="A77">
        <v>74</v>
      </c>
      <c r="B77" s="29" t="s">
        <v>7151</v>
      </c>
      <c r="C77" s="104" t="s">
        <v>308</v>
      </c>
      <c r="D77" s="29" t="s">
        <v>675</v>
      </c>
      <c r="E77" s="29" t="s">
        <v>3150</v>
      </c>
      <c r="F77" s="335"/>
      <c r="G77" s="335"/>
      <c r="H77" s="394"/>
      <c r="I77" s="394"/>
      <c r="J77" s="394"/>
      <c r="K77" s="394"/>
      <c r="L77" s="335"/>
      <c r="M77" s="82" t="s">
        <v>3880</v>
      </c>
      <c r="N77" s="57">
        <v>3801.5314960629921</v>
      </c>
      <c r="O77" s="30">
        <v>3801.5314960629921</v>
      </c>
      <c r="P77" s="29" t="s">
        <v>3455</v>
      </c>
      <c r="Q77" s="29"/>
      <c r="R77" s="104" t="s">
        <v>308</v>
      </c>
      <c r="S77" s="103" t="s">
        <v>4019</v>
      </c>
      <c r="T77" s="403">
        <v>11160.76</v>
      </c>
      <c r="U77" s="403">
        <v>-9163.0499999999993</v>
      </c>
      <c r="V77" s="123" t="s">
        <v>1</v>
      </c>
      <c r="W77" s="336" t="s">
        <v>0</v>
      </c>
      <c r="X77" s="123"/>
      <c r="Y77" s="337"/>
      <c r="Z77" s="87">
        <v>1</v>
      </c>
      <c r="AA77" s="88"/>
      <c r="AB77" s="88"/>
      <c r="AC77" s="88"/>
      <c r="AD77" s="90"/>
      <c r="AE77" s="90"/>
      <c r="AF77" s="136"/>
      <c r="AG77" s="338"/>
      <c r="AH77" s="338"/>
      <c r="AI77" s="339"/>
      <c r="AJ77" s="339"/>
      <c r="AK77" s="91"/>
      <c r="AL77" s="92"/>
      <c r="AM77" s="93"/>
      <c r="AN77" s="340"/>
      <c r="AO77" s="341"/>
      <c r="AP77" s="336"/>
      <c r="AQ77" s="342"/>
      <c r="AR77" s="343"/>
      <c r="AS77" s="342"/>
      <c r="AT77" s="94"/>
      <c r="AU77" s="341"/>
      <c r="AV77" s="136"/>
      <c r="AW77" s="339"/>
    </row>
    <row r="78" spans="1:49" ht="12.75" customHeight="1">
      <c r="A78">
        <v>75</v>
      </c>
      <c r="B78" s="29" t="s">
        <v>7152</v>
      </c>
      <c r="C78" s="104" t="s">
        <v>4020</v>
      </c>
      <c r="D78" s="29" t="s">
        <v>738</v>
      </c>
      <c r="E78" s="29" t="s">
        <v>3087</v>
      </c>
      <c r="F78" s="335"/>
      <c r="G78" s="335"/>
      <c r="H78" s="394"/>
      <c r="I78" s="394"/>
      <c r="J78" s="394"/>
      <c r="K78" s="394"/>
      <c r="L78" s="335"/>
      <c r="M78" s="82" t="s">
        <v>3880</v>
      </c>
      <c r="N78" s="57">
        <v>4830.6850393700788</v>
      </c>
      <c r="O78" s="30">
        <v>4830.6850393700788</v>
      </c>
      <c r="P78" s="29" t="s">
        <v>3459</v>
      </c>
      <c r="Q78" s="29"/>
      <c r="R78" s="104" t="s">
        <v>4020</v>
      </c>
      <c r="S78" s="103" t="s">
        <v>3551</v>
      </c>
      <c r="T78" s="403">
        <v>6009.64</v>
      </c>
      <c r="U78" s="403">
        <v>7677.15</v>
      </c>
      <c r="V78" s="123" t="s">
        <v>1</v>
      </c>
      <c r="W78" s="336" t="s">
        <v>0</v>
      </c>
      <c r="X78" s="123"/>
      <c r="Y78" s="337"/>
      <c r="Z78" s="87">
        <v>1</v>
      </c>
      <c r="AA78" s="88"/>
      <c r="AB78" s="88"/>
      <c r="AC78" s="98"/>
      <c r="AD78" s="90"/>
      <c r="AE78" s="90"/>
      <c r="AF78" s="136"/>
      <c r="AG78" s="338"/>
      <c r="AH78" s="338"/>
      <c r="AI78" s="339"/>
      <c r="AJ78" s="339"/>
      <c r="AK78" s="91"/>
      <c r="AL78" s="92"/>
      <c r="AM78" s="93"/>
      <c r="AN78" s="340"/>
      <c r="AO78" s="341"/>
      <c r="AP78" s="336"/>
      <c r="AQ78" s="342"/>
      <c r="AR78" s="343"/>
      <c r="AS78" s="342"/>
      <c r="AT78" s="94"/>
      <c r="AU78" s="341"/>
      <c r="AV78" s="136"/>
      <c r="AW78" s="339"/>
    </row>
    <row r="79" spans="1:49" ht="12.75" customHeight="1">
      <c r="A79">
        <v>76</v>
      </c>
      <c r="B79" s="29" t="s">
        <v>7153</v>
      </c>
      <c r="C79" s="104" t="s">
        <v>3584</v>
      </c>
      <c r="D79" s="29" t="s">
        <v>747</v>
      </c>
      <c r="E79" s="29" t="s">
        <v>3078</v>
      </c>
      <c r="F79" s="335"/>
      <c r="G79" s="335"/>
      <c r="H79" s="394"/>
      <c r="I79" s="394"/>
      <c r="J79" s="394"/>
      <c r="K79" s="394"/>
      <c r="L79" s="335"/>
      <c r="M79" s="82" t="s">
        <v>3880</v>
      </c>
      <c r="N79" s="57">
        <v>4575.712598425197</v>
      </c>
      <c r="O79" s="30">
        <v>4575.712598425197</v>
      </c>
      <c r="P79" s="29" t="s">
        <v>3858</v>
      </c>
      <c r="Q79" s="29"/>
      <c r="R79" s="104" t="s">
        <v>3584</v>
      </c>
      <c r="S79" s="104" t="s">
        <v>3552</v>
      </c>
      <c r="T79" s="403">
        <v>5151.12</v>
      </c>
      <c r="U79" s="403">
        <v>7181.85</v>
      </c>
      <c r="V79" s="123" t="s">
        <v>1</v>
      </c>
      <c r="W79" s="336" t="s">
        <v>0</v>
      </c>
      <c r="X79" s="123"/>
      <c r="Y79" s="337"/>
      <c r="Z79" s="87">
        <v>1</v>
      </c>
      <c r="AA79" s="88" t="s">
        <v>3880</v>
      </c>
      <c r="AB79" s="88"/>
      <c r="AC79" s="88"/>
      <c r="AD79" s="90"/>
      <c r="AE79" s="90"/>
      <c r="AF79" s="136"/>
      <c r="AG79" s="338"/>
      <c r="AH79" s="338"/>
      <c r="AI79" s="339"/>
      <c r="AJ79" s="339"/>
      <c r="AK79" s="91"/>
      <c r="AL79" s="92"/>
      <c r="AM79" s="93"/>
      <c r="AN79" s="340"/>
      <c r="AO79" s="341"/>
      <c r="AP79" s="336"/>
      <c r="AQ79" s="342"/>
      <c r="AR79" s="343"/>
      <c r="AS79" s="342"/>
      <c r="AT79" s="94"/>
      <c r="AU79" s="341"/>
      <c r="AV79" s="136"/>
      <c r="AW79" s="339"/>
    </row>
    <row r="80" spans="1:49" ht="12.75" customHeight="1">
      <c r="A80">
        <v>77</v>
      </c>
      <c r="B80" s="29" t="s">
        <v>7154</v>
      </c>
      <c r="C80" s="104" t="s">
        <v>4021</v>
      </c>
      <c r="D80" s="29" t="s">
        <v>576</v>
      </c>
      <c r="E80" s="29" t="s">
        <v>3249</v>
      </c>
      <c r="F80" s="335"/>
      <c r="G80" s="335"/>
      <c r="H80" s="394"/>
      <c r="I80" s="394"/>
      <c r="J80" s="394"/>
      <c r="K80" s="394"/>
      <c r="L80" s="335"/>
      <c r="M80" s="82" t="s">
        <v>3880</v>
      </c>
      <c r="N80" s="57">
        <v>5743.1811023622049</v>
      </c>
      <c r="O80" s="30">
        <v>5743.1811023622049</v>
      </c>
      <c r="P80" s="29" t="s">
        <v>3862</v>
      </c>
      <c r="Q80" s="29"/>
      <c r="R80" s="104" t="s">
        <v>4021</v>
      </c>
      <c r="S80" s="103" t="s">
        <v>4022</v>
      </c>
      <c r="T80" s="403">
        <v>858.52</v>
      </c>
      <c r="U80" s="403">
        <v>-7181.85</v>
      </c>
      <c r="V80" s="123" t="s">
        <v>1</v>
      </c>
      <c r="W80" s="336" t="s">
        <v>0</v>
      </c>
      <c r="X80" s="123"/>
      <c r="Y80" s="337"/>
      <c r="Z80" s="87">
        <v>1</v>
      </c>
      <c r="AA80" s="96"/>
      <c r="AB80" s="88"/>
      <c r="AC80" s="98"/>
      <c r="AD80" s="97"/>
      <c r="AE80" s="90"/>
      <c r="AF80" s="136"/>
      <c r="AG80" s="338"/>
      <c r="AH80" s="338"/>
      <c r="AI80" s="339"/>
      <c r="AJ80" s="339"/>
      <c r="AK80" s="91"/>
      <c r="AL80" s="92"/>
      <c r="AM80" s="93"/>
      <c r="AN80" s="340"/>
      <c r="AO80" s="341"/>
      <c r="AP80" s="336"/>
      <c r="AQ80" s="342"/>
      <c r="AR80" s="343"/>
      <c r="AS80" s="342"/>
      <c r="AT80" s="94"/>
      <c r="AU80" s="341"/>
      <c r="AV80" s="136"/>
      <c r="AW80" s="339"/>
    </row>
    <row r="81" spans="1:49" ht="12.75" customHeight="1">
      <c r="A81">
        <v>78</v>
      </c>
      <c r="B81" s="29" t="s">
        <v>7155</v>
      </c>
      <c r="C81" s="104" t="s">
        <v>16</v>
      </c>
      <c r="D81" s="29" t="s">
        <v>578</v>
      </c>
      <c r="E81" s="29" t="s">
        <v>3247</v>
      </c>
      <c r="F81" s="335"/>
      <c r="G81" s="335"/>
      <c r="H81" s="394"/>
      <c r="I81" s="394"/>
      <c r="J81" s="394"/>
      <c r="K81" s="394"/>
      <c r="L81" s="335"/>
      <c r="M81" s="82" t="s">
        <v>3880</v>
      </c>
      <c r="N81" s="57">
        <v>5310.4527559055123</v>
      </c>
      <c r="O81" s="30">
        <v>5310.4527559055123</v>
      </c>
      <c r="P81" s="29" t="s">
        <v>3862</v>
      </c>
      <c r="Q81" s="29"/>
      <c r="R81" s="104" t="s">
        <v>16</v>
      </c>
      <c r="S81" s="103" t="s">
        <v>4023</v>
      </c>
      <c r="T81" s="403">
        <v>1717.04</v>
      </c>
      <c r="U81" s="403">
        <v>-7677.15</v>
      </c>
      <c r="V81" s="123" t="s">
        <v>1</v>
      </c>
      <c r="W81" s="336" t="s">
        <v>0</v>
      </c>
      <c r="X81" s="123"/>
      <c r="Y81" s="337"/>
      <c r="Z81" s="87">
        <v>1</v>
      </c>
      <c r="AA81" s="346"/>
      <c r="AB81" s="88"/>
      <c r="AC81" s="98"/>
      <c r="AD81" s="136"/>
      <c r="AE81" s="90"/>
      <c r="AF81" s="136"/>
      <c r="AG81" s="338"/>
      <c r="AH81" s="338"/>
      <c r="AI81" s="339"/>
      <c r="AJ81" s="339"/>
      <c r="AK81" s="91"/>
      <c r="AL81" s="92"/>
      <c r="AM81" s="93"/>
      <c r="AN81" s="340"/>
      <c r="AO81" s="341"/>
      <c r="AP81" s="336"/>
      <c r="AQ81" s="342"/>
      <c r="AR81" s="343"/>
      <c r="AS81" s="342"/>
      <c r="AT81" s="94"/>
      <c r="AU81" s="341"/>
      <c r="AV81" s="136"/>
      <c r="AW81" s="339"/>
    </row>
    <row r="82" spans="1:49" ht="12.75" customHeight="1">
      <c r="A82">
        <v>79</v>
      </c>
      <c r="B82" s="29" t="s">
        <v>7156</v>
      </c>
      <c r="C82" s="104" t="s">
        <v>4024</v>
      </c>
      <c r="D82" s="29" t="s">
        <v>647</v>
      </c>
      <c r="E82" s="29" t="s">
        <v>3178</v>
      </c>
      <c r="F82" s="335"/>
      <c r="G82" s="335"/>
      <c r="H82" s="394"/>
      <c r="I82" s="394"/>
      <c r="J82" s="394"/>
      <c r="K82" s="394"/>
      <c r="L82" s="335"/>
      <c r="M82" s="82" t="s">
        <v>3880</v>
      </c>
      <c r="N82" s="57">
        <v>5741.9527559055114</v>
      </c>
      <c r="O82" s="30">
        <v>5741.9527559055114</v>
      </c>
      <c r="P82" s="29" t="s">
        <v>3862</v>
      </c>
      <c r="Q82" s="29"/>
      <c r="R82" s="104" t="s">
        <v>4024</v>
      </c>
      <c r="S82" s="103" t="s">
        <v>4025</v>
      </c>
      <c r="T82" s="403">
        <v>2575.56</v>
      </c>
      <c r="U82" s="403">
        <v>-7181.85</v>
      </c>
      <c r="V82" s="123" t="s">
        <v>1</v>
      </c>
      <c r="W82" s="336" t="s">
        <v>0</v>
      </c>
      <c r="X82" s="123"/>
      <c r="Y82" s="337"/>
      <c r="Z82" s="87">
        <v>1</v>
      </c>
      <c r="AA82" s="346"/>
      <c r="AB82" s="88"/>
      <c r="AC82" s="98"/>
      <c r="AD82" s="136"/>
      <c r="AE82" s="90"/>
      <c r="AF82" s="136"/>
      <c r="AG82" s="338"/>
      <c r="AH82" s="338"/>
      <c r="AI82" s="339"/>
      <c r="AJ82" s="339"/>
      <c r="AK82" s="91"/>
      <c r="AL82" s="92"/>
      <c r="AM82" s="93"/>
      <c r="AN82" s="340"/>
      <c r="AO82" s="341"/>
      <c r="AP82" s="336"/>
      <c r="AQ82" s="342"/>
      <c r="AR82" s="343"/>
      <c r="AS82" s="342"/>
      <c r="AT82" s="94"/>
      <c r="AU82" s="341"/>
      <c r="AV82" s="136"/>
      <c r="AW82" s="339"/>
    </row>
    <row r="83" spans="1:49" ht="12.75" customHeight="1">
      <c r="A83">
        <v>80</v>
      </c>
      <c r="B83" s="29" t="s">
        <v>7157</v>
      </c>
      <c r="C83" s="104" t="s">
        <v>3480</v>
      </c>
      <c r="D83" s="29" t="s">
        <v>645</v>
      </c>
      <c r="E83" s="29" t="s">
        <v>3180</v>
      </c>
      <c r="F83" s="335"/>
      <c r="G83" s="335"/>
      <c r="H83" s="394"/>
      <c r="I83" s="394"/>
      <c r="J83" s="394"/>
      <c r="K83" s="394"/>
      <c r="L83" s="335"/>
      <c r="M83" s="82" t="s">
        <v>3880</v>
      </c>
      <c r="N83" s="57">
        <v>5517.0118110236226</v>
      </c>
      <c r="O83" s="30">
        <v>5517.0118110236226</v>
      </c>
      <c r="P83" s="29" t="s">
        <v>3862</v>
      </c>
      <c r="Q83" s="29"/>
      <c r="R83" s="104" t="s">
        <v>3480</v>
      </c>
      <c r="S83" s="103" t="s">
        <v>4026</v>
      </c>
      <c r="T83" s="403">
        <v>3434.08</v>
      </c>
      <c r="U83" s="403">
        <v>-7677.15</v>
      </c>
      <c r="V83" s="123" t="s">
        <v>1</v>
      </c>
      <c r="W83" s="336" t="s">
        <v>0</v>
      </c>
      <c r="X83" s="123"/>
      <c r="Y83" s="337"/>
      <c r="Z83" s="87">
        <v>1</v>
      </c>
      <c r="AA83" s="346"/>
      <c r="AB83" s="88"/>
      <c r="AC83" s="98"/>
      <c r="AD83" s="136"/>
      <c r="AE83" s="90"/>
      <c r="AF83" s="136"/>
      <c r="AG83" s="338"/>
      <c r="AH83" s="338"/>
      <c r="AI83" s="339"/>
      <c r="AJ83" s="339"/>
      <c r="AK83" s="91"/>
      <c r="AL83" s="92"/>
      <c r="AM83" s="93"/>
      <c r="AN83" s="340"/>
      <c r="AO83" s="341"/>
      <c r="AP83" s="336"/>
      <c r="AQ83" s="342"/>
      <c r="AR83" s="343"/>
      <c r="AS83" s="342"/>
      <c r="AT83" s="94"/>
      <c r="AU83" s="341"/>
      <c r="AV83" s="136"/>
      <c r="AW83" s="339"/>
    </row>
    <row r="84" spans="1:49" ht="12.75" customHeight="1">
      <c r="A84">
        <v>81</v>
      </c>
      <c r="B84" s="29" t="s">
        <v>7158</v>
      </c>
      <c r="C84" s="104" t="s">
        <v>4027</v>
      </c>
      <c r="D84" s="29" t="s">
        <v>641</v>
      </c>
      <c r="E84" s="29" t="s">
        <v>3184</v>
      </c>
      <c r="F84" s="335"/>
      <c r="G84" s="335"/>
      <c r="H84" s="394"/>
      <c r="I84" s="394"/>
      <c r="J84" s="394"/>
      <c r="K84" s="394"/>
      <c r="L84" s="335"/>
      <c r="M84" s="82" t="s">
        <v>3880</v>
      </c>
      <c r="N84" s="57">
        <v>4500.6023622047242</v>
      </c>
      <c r="O84" s="30">
        <v>4500.6023622047242</v>
      </c>
      <c r="P84" s="29" t="s">
        <v>3456</v>
      </c>
      <c r="Q84" s="29"/>
      <c r="R84" s="104" t="s">
        <v>4027</v>
      </c>
      <c r="S84" s="104" t="s">
        <v>4028</v>
      </c>
      <c r="T84" s="403">
        <v>10302.24</v>
      </c>
      <c r="U84" s="403">
        <v>-10648.95</v>
      </c>
      <c r="V84" s="123" t="s">
        <v>1</v>
      </c>
      <c r="W84" s="336" t="s">
        <v>0</v>
      </c>
      <c r="X84" s="123"/>
      <c r="Y84" s="337"/>
      <c r="Z84" s="87">
        <v>1</v>
      </c>
      <c r="AA84" s="88"/>
      <c r="AB84" s="88"/>
      <c r="AC84" s="88"/>
      <c r="AD84" s="90"/>
      <c r="AE84" s="90"/>
      <c r="AF84" s="136"/>
      <c r="AG84" s="338"/>
      <c r="AH84" s="338"/>
      <c r="AI84" s="339"/>
      <c r="AJ84" s="339"/>
      <c r="AK84" s="91"/>
      <c r="AL84" s="92"/>
      <c r="AM84" s="93"/>
      <c r="AN84" s="340"/>
      <c r="AO84" s="341"/>
      <c r="AP84" s="336"/>
      <c r="AQ84" s="342"/>
      <c r="AR84" s="343"/>
      <c r="AS84" s="342"/>
      <c r="AT84" s="94"/>
      <c r="AU84" s="341"/>
      <c r="AV84" s="136"/>
      <c r="AW84" s="339"/>
    </row>
    <row r="85" spans="1:49" ht="12.75" customHeight="1">
      <c r="A85">
        <v>82</v>
      </c>
      <c r="B85" s="29" t="s">
        <v>7163</v>
      </c>
      <c r="C85" s="104" t="s">
        <v>309</v>
      </c>
      <c r="D85" s="29" t="s">
        <v>642</v>
      </c>
      <c r="E85" s="29" t="s">
        <v>3183</v>
      </c>
      <c r="F85" s="335"/>
      <c r="G85" s="335"/>
      <c r="H85" s="394"/>
      <c r="I85" s="394"/>
      <c r="J85" s="394"/>
      <c r="K85" s="394"/>
      <c r="L85" s="335"/>
      <c r="M85" s="82" t="s">
        <v>3880</v>
      </c>
      <c r="N85" s="57">
        <v>4299.2716535433074</v>
      </c>
      <c r="O85" s="30">
        <v>4299.2716535433074</v>
      </c>
      <c r="P85" s="29" t="s">
        <v>3456</v>
      </c>
      <c r="Q85" s="29"/>
      <c r="R85" s="104" t="s">
        <v>309</v>
      </c>
      <c r="S85" s="103" t="s">
        <v>4029</v>
      </c>
      <c r="T85" s="403">
        <v>11160.76</v>
      </c>
      <c r="U85" s="403">
        <v>-10153.65</v>
      </c>
      <c r="V85" s="123" t="s">
        <v>1</v>
      </c>
      <c r="W85" s="336" t="s">
        <v>0</v>
      </c>
      <c r="X85" s="123"/>
      <c r="Y85" s="337"/>
      <c r="Z85" s="87">
        <v>1</v>
      </c>
      <c r="AA85" s="88"/>
      <c r="AB85" s="95"/>
      <c r="AC85" s="88"/>
      <c r="AD85" s="90"/>
      <c r="AE85" s="90"/>
      <c r="AF85" s="136"/>
      <c r="AG85" s="338"/>
      <c r="AH85" s="338"/>
      <c r="AI85" s="339"/>
      <c r="AJ85" s="339"/>
      <c r="AK85" s="91"/>
      <c r="AL85" s="92"/>
      <c r="AM85" s="93"/>
      <c r="AN85" s="340"/>
      <c r="AO85" s="341"/>
      <c r="AP85" s="336"/>
      <c r="AQ85" s="342"/>
      <c r="AR85" s="343"/>
      <c r="AS85" s="342"/>
      <c r="AT85" s="94"/>
      <c r="AU85" s="341"/>
      <c r="AV85" s="136"/>
      <c r="AW85" s="339"/>
    </row>
    <row r="86" spans="1:49" ht="12.75" customHeight="1">
      <c r="A86">
        <v>83</v>
      </c>
      <c r="B86" s="29" t="s">
        <v>7161</v>
      </c>
      <c r="C86" s="104" t="s">
        <v>4030</v>
      </c>
      <c r="D86" s="29" t="s">
        <v>552</v>
      </c>
      <c r="E86" s="29" t="s">
        <v>3273</v>
      </c>
      <c r="F86" s="335"/>
      <c r="G86" s="335"/>
      <c r="H86" s="394"/>
      <c r="I86" s="394"/>
      <c r="J86" s="394"/>
      <c r="K86" s="394"/>
      <c r="L86" s="335"/>
      <c r="M86" s="82" t="s">
        <v>3880</v>
      </c>
      <c r="N86" s="57">
        <v>4192.8385826771655</v>
      </c>
      <c r="O86" s="30">
        <v>4192.8385826771655</v>
      </c>
      <c r="P86" s="29" t="s">
        <v>3459</v>
      </c>
      <c r="Q86" s="29"/>
      <c r="R86" s="104" t="s">
        <v>4030</v>
      </c>
      <c r="S86" s="104" t="s">
        <v>4031</v>
      </c>
      <c r="T86" s="403">
        <v>10500</v>
      </c>
      <c r="U86" s="403">
        <v>-12895</v>
      </c>
      <c r="V86" s="123" t="s">
        <v>1</v>
      </c>
      <c r="W86" s="336" t="s">
        <v>0</v>
      </c>
      <c r="X86" s="123"/>
      <c r="Y86" s="337"/>
      <c r="Z86" s="87">
        <v>1</v>
      </c>
      <c r="AA86" s="88"/>
      <c r="AB86" s="95"/>
      <c r="AC86" s="88"/>
      <c r="AD86" s="90"/>
      <c r="AE86" s="90"/>
      <c r="AF86" s="136"/>
      <c r="AG86" s="338"/>
      <c r="AH86" s="338"/>
      <c r="AI86" s="339"/>
      <c r="AJ86" s="339"/>
      <c r="AK86" s="91"/>
      <c r="AL86" s="92"/>
      <c r="AM86" s="93"/>
      <c r="AN86" s="340"/>
      <c r="AO86" s="341"/>
      <c r="AP86" s="336"/>
      <c r="AQ86" s="342"/>
      <c r="AR86" s="343"/>
      <c r="AS86" s="342"/>
      <c r="AT86" s="94"/>
      <c r="AU86" s="341"/>
      <c r="AV86" s="136"/>
      <c r="AW86" s="339"/>
    </row>
    <row r="87" spans="1:49" ht="12.75" customHeight="1">
      <c r="A87">
        <v>84</v>
      </c>
      <c r="B87" s="29" t="s">
        <v>7162</v>
      </c>
      <c r="C87" s="104" t="s">
        <v>4032</v>
      </c>
      <c r="D87" s="29" t="s">
        <v>554</v>
      </c>
      <c r="E87" s="29" t="s">
        <v>3271</v>
      </c>
      <c r="F87" s="335"/>
      <c r="G87" s="335"/>
      <c r="H87" s="394"/>
      <c r="I87" s="394"/>
      <c r="J87" s="394"/>
      <c r="K87" s="394"/>
      <c r="L87" s="335"/>
      <c r="M87" s="82" t="s">
        <v>3880</v>
      </c>
      <c r="N87" s="57">
        <v>3955.2244094488192</v>
      </c>
      <c r="O87" s="30">
        <v>3955.2244094488192</v>
      </c>
      <c r="P87" s="29" t="s">
        <v>3457</v>
      </c>
      <c r="Q87" s="29"/>
      <c r="R87" s="104" t="s">
        <v>4032</v>
      </c>
      <c r="S87" s="104" t="s">
        <v>4033</v>
      </c>
      <c r="T87" s="403">
        <v>11000</v>
      </c>
      <c r="U87" s="403">
        <v>-13310</v>
      </c>
      <c r="V87" s="123" t="s">
        <v>1</v>
      </c>
      <c r="W87" s="336" t="s">
        <v>0</v>
      </c>
      <c r="X87" s="123"/>
      <c r="Y87" s="337"/>
      <c r="Z87" s="87">
        <v>1</v>
      </c>
      <c r="AA87" s="88"/>
      <c r="AB87" s="95"/>
      <c r="AC87" s="88"/>
      <c r="AD87" s="90"/>
      <c r="AE87" s="90"/>
      <c r="AF87" s="136"/>
      <c r="AG87" s="338"/>
      <c r="AH87" s="338"/>
      <c r="AI87" s="339"/>
      <c r="AJ87" s="339"/>
      <c r="AK87" s="91"/>
      <c r="AL87" s="92"/>
      <c r="AM87" s="93"/>
      <c r="AN87" s="340"/>
      <c r="AO87" s="341"/>
      <c r="AP87" s="336"/>
      <c r="AQ87" s="342"/>
      <c r="AR87" s="343"/>
      <c r="AS87" s="342"/>
      <c r="AT87" s="94"/>
      <c r="AU87" s="341"/>
      <c r="AV87" s="136"/>
      <c r="AW87" s="339"/>
    </row>
    <row r="88" spans="1:49" ht="12.75" customHeight="1">
      <c r="A88">
        <v>85</v>
      </c>
      <c r="B88" s="29" t="s">
        <v>7164</v>
      </c>
      <c r="C88" s="104" t="s">
        <v>23</v>
      </c>
      <c r="D88" s="29" t="s">
        <v>674</v>
      </c>
      <c r="E88" s="29" t="s">
        <v>3151</v>
      </c>
      <c r="F88" s="335"/>
      <c r="G88" s="335"/>
      <c r="H88" s="394"/>
      <c r="I88" s="394"/>
      <c r="J88" s="394"/>
      <c r="K88" s="394"/>
      <c r="L88" s="335"/>
      <c r="M88" s="82" t="s">
        <v>3880</v>
      </c>
      <c r="N88" s="57">
        <v>3462.4881889763778</v>
      </c>
      <c r="O88" s="30">
        <v>3462.4881889763778</v>
      </c>
      <c r="P88" s="29" t="s">
        <v>3455</v>
      </c>
      <c r="Q88" s="29"/>
      <c r="R88" s="104" t="s">
        <v>23</v>
      </c>
      <c r="S88" s="103" t="s">
        <v>4034</v>
      </c>
      <c r="T88" s="403">
        <v>12019.28</v>
      </c>
      <c r="U88" s="403">
        <v>-8667.75</v>
      </c>
      <c r="V88" s="123" t="s">
        <v>1</v>
      </c>
      <c r="W88" s="336" t="s">
        <v>0</v>
      </c>
      <c r="X88" s="123"/>
      <c r="Y88" s="337"/>
      <c r="Z88" s="87">
        <v>1</v>
      </c>
      <c r="AA88" s="88"/>
      <c r="AB88" s="95"/>
      <c r="AC88" s="88"/>
      <c r="AD88" s="90"/>
      <c r="AE88" s="90"/>
      <c r="AF88" s="136"/>
      <c r="AG88" s="338"/>
      <c r="AH88" s="338"/>
      <c r="AI88" s="339"/>
      <c r="AJ88" s="339"/>
      <c r="AK88" s="91"/>
      <c r="AL88" s="92"/>
      <c r="AM88" s="93"/>
      <c r="AN88" s="340"/>
      <c r="AO88" s="341"/>
      <c r="AP88" s="336"/>
      <c r="AQ88" s="342"/>
      <c r="AR88" s="343"/>
      <c r="AS88" s="342"/>
      <c r="AT88" s="94"/>
      <c r="AU88" s="341"/>
      <c r="AV88" s="136"/>
      <c r="AW88" s="339"/>
    </row>
    <row r="89" spans="1:49" ht="12.75" customHeight="1">
      <c r="A89">
        <v>86</v>
      </c>
      <c r="B89" s="29" t="s">
        <v>7165</v>
      </c>
      <c r="C89" s="104" t="s">
        <v>4035</v>
      </c>
      <c r="D89" s="29" t="s">
        <v>608</v>
      </c>
      <c r="E89" s="29" t="s">
        <v>3217</v>
      </c>
      <c r="F89" s="335"/>
      <c r="G89" s="335"/>
      <c r="H89" s="394"/>
      <c r="I89" s="394"/>
      <c r="J89" s="394"/>
      <c r="K89" s="394"/>
      <c r="L89" s="335"/>
      <c r="M89" s="82" t="s">
        <v>3880</v>
      </c>
      <c r="N89" s="57">
        <v>4846.6653543307084</v>
      </c>
      <c r="O89" s="30">
        <v>4846.6653543307084</v>
      </c>
      <c r="P89" s="29" t="s">
        <v>3459</v>
      </c>
      <c r="Q89" s="29"/>
      <c r="R89" s="104" t="s">
        <v>4035</v>
      </c>
      <c r="S89" s="103" t="s">
        <v>4036</v>
      </c>
      <c r="T89" s="403">
        <v>10000</v>
      </c>
      <c r="U89" s="403">
        <v>-12480</v>
      </c>
      <c r="V89" s="123" t="s">
        <v>1</v>
      </c>
      <c r="W89" s="336" t="s">
        <v>0</v>
      </c>
      <c r="X89" s="123"/>
      <c r="Y89" s="337"/>
      <c r="Z89" s="87">
        <v>1</v>
      </c>
      <c r="AA89" s="88"/>
      <c r="AB89" s="95"/>
      <c r="AC89" s="88"/>
      <c r="AD89" s="90"/>
      <c r="AE89" s="90"/>
      <c r="AF89" s="136"/>
      <c r="AG89" s="338"/>
      <c r="AH89" s="338"/>
      <c r="AI89" s="339"/>
      <c r="AJ89" s="339"/>
      <c r="AK89" s="91"/>
      <c r="AL89" s="92"/>
      <c r="AM89" s="93"/>
      <c r="AN89" s="340"/>
      <c r="AO89" s="341"/>
      <c r="AP89" s="336"/>
      <c r="AQ89" s="342"/>
      <c r="AR89" s="343"/>
      <c r="AS89" s="342"/>
      <c r="AT89" s="94"/>
      <c r="AU89" s="341"/>
      <c r="AV89" s="136"/>
      <c r="AW89" s="339"/>
    </row>
    <row r="90" spans="1:49" ht="12.75" customHeight="1">
      <c r="A90">
        <v>87</v>
      </c>
      <c r="B90" s="29" t="s">
        <v>7166</v>
      </c>
      <c r="C90" s="104" t="s">
        <v>4037</v>
      </c>
      <c r="D90" s="29" t="s">
        <v>537</v>
      </c>
      <c r="E90" s="29" t="s">
        <v>3288</v>
      </c>
      <c r="F90" s="335"/>
      <c r="G90" s="335"/>
      <c r="H90" s="394"/>
      <c r="I90" s="394"/>
      <c r="J90" s="394"/>
      <c r="K90" s="394"/>
      <c r="L90" s="335"/>
      <c r="M90" s="82" t="s">
        <v>3880</v>
      </c>
      <c r="N90" s="57">
        <v>3653.2992125984256</v>
      </c>
      <c r="O90" s="30">
        <v>3653.2992125984256</v>
      </c>
      <c r="P90" s="29" t="s">
        <v>3861</v>
      </c>
      <c r="Q90" s="29"/>
      <c r="R90" s="104" t="s">
        <v>4037</v>
      </c>
      <c r="S90" s="103" t="s">
        <v>4038</v>
      </c>
      <c r="T90" s="403">
        <v>10500</v>
      </c>
      <c r="U90" s="403">
        <v>-12065</v>
      </c>
      <c r="V90" s="123" t="s">
        <v>1</v>
      </c>
      <c r="W90" s="336" t="s">
        <v>0</v>
      </c>
      <c r="X90" s="123"/>
      <c r="Y90" s="337"/>
      <c r="Z90" s="87">
        <v>1</v>
      </c>
      <c r="AA90" s="88"/>
      <c r="AB90" s="95"/>
      <c r="AC90" s="88"/>
      <c r="AD90" s="90"/>
      <c r="AE90" s="90"/>
      <c r="AF90" s="136"/>
      <c r="AG90" s="338"/>
      <c r="AH90" s="338"/>
      <c r="AI90" s="339"/>
      <c r="AJ90" s="339"/>
      <c r="AK90" s="91"/>
      <c r="AL90" s="92"/>
      <c r="AM90" s="93"/>
      <c r="AN90" s="340"/>
      <c r="AO90" s="341"/>
      <c r="AP90" s="336"/>
      <c r="AQ90" s="342"/>
      <c r="AR90" s="343"/>
      <c r="AS90" s="342"/>
      <c r="AT90" s="94"/>
      <c r="AU90" s="341"/>
      <c r="AV90" s="136"/>
      <c r="AW90" s="339"/>
    </row>
    <row r="91" spans="1:49" ht="12.75" customHeight="1">
      <c r="A91">
        <v>88</v>
      </c>
      <c r="B91" s="29" t="s">
        <v>7167</v>
      </c>
      <c r="C91" s="104" t="s">
        <v>4039</v>
      </c>
      <c r="D91" s="29" t="s">
        <v>550</v>
      </c>
      <c r="E91" s="29" t="s">
        <v>3275</v>
      </c>
      <c r="F91" s="335"/>
      <c r="G91" s="335"/>
      <c r="H91" s="394"/>
      <c r="I91" s="394"/>
      <c r="J91" s="394"/>
      <c r="K91" s="394"/>
      <c r="L91" s="335"/>
      <c r="M91" s="82" t="s">
        <v>3880</v>
      </c>
      <c r="N91" s="57">
        <v>4007.7992125984256</v>
      </c>
      <c r="O91" s="30">
        <v>4007.7992125984256</v>
      </c>
      <c r="P91" s="29" t="s">
        <v>3459</v>
      </c>
      <c r="Q91" s="29"/>
      <c r="R91" s="104" t="s">
        <v>4039</v>
      </c>
      <c r="S91" s="104" t="s">
        <v>4040</v>
      </c>
      <c r="T91" s="403">
        <v>9500</v>
      </c>
      <c r="U91" s="403">
        <v>-12895</v>
      </c>
      <c r="V91" s="123" t="s">
        <v>1</v>
      </c>
      <c r="W91" s="336" t="s">
        <v>0</v>
      </c>
      <c r="X91" s="123"/>
      <c r="Y91" s="337"/>
      <c r="Z91" s="87">
        <v>1</v>
      </c>
      <c r="AA91" s="88"/>
      <c r="AB91" s="95"/>
      <c r="AC91" s="88"/>
      <c r="AD91" s="90"/>
      <c r="AE91" s="90"/>
      <c r="AF91" s="136"/>
      <c r="AG91" s="338"/>
      <c r="AH91" s="338"/>
      <c r="AI91" s="339"/>
      <c r="AJ91" s="339"/>
      <c r="AK91" s="91"/>
      <c r="AL91" s="92"/>
      <c r="AM91" s="93"/>
      <c r="AN91" s="340"/>
      <c r="AO91" s="341"/>
      <c r="AP91" s="336"/>
      <c r="AQ91" s="342"/>
      <c r="AR91" s="343"/>
      <c r="AS91" s="342"/>
      <c r="AT91" s="94"/>
      <c r="AU91" s="341"/>
      <c r="AV91" s="136"/>
      <c r="AW91" s="339"/>
    </row>
    <row r="92" spans="1:49" ht="12.75" customHeight="1">
      <c r="A92">
        <v>89</v>
      </c>
      <c r="B92" s="29" t="s">
        <v>7168</v>
      </c>
      <c r="C92" s="104" t="s">
        <v>4041</v>
      </c>
      <c r="D92" s="29" t="s">
        <v>646</v>
      </c>
      <c r="E92" s="29" t="s">
        <v>3179</v>
      </c>
      <c r="F92" s="335"/>
      <c r="G92" s="335"/>
      <c r="H92" s="394"/>
      <c r="I92" s="394"/>
      <c r="J92" s="394"/>
      <c r="K92" s="394"/>
      <c r="L92" s="335"/>
      <c r="M92" s="82" t="s">
        <v>3880</v>
      </c>
      <c r="N92" s="57">
        <v>4455.712598425197</v>
      </c>
      <c r="O92" s="30">
        <v>4455.712598425197</v>
      </c>
      <c r="P92" s="29" t="s">
        <v>3456</v>
      </c>
      <c r="Q92" s="29"/>
      <c r="R92" s="104" t="s">
        <v>4041</v>
      </c>
      <c r="S92" s="103" t="s">
        <v>4042</v>
      </c>
      <c r="T92" s="403">
        <v>12019.28</v>
      </c>
      <c r="U92" s="403">
        <v>-10648.95</v>
      </c>
      <c r="V92" s="123" t="s">
        <v>1</v>
      </c>
      <c r="W92" s="336" t="s">
        <v>0</v>
      </c>
      <c r="X92" s="123"/>
      <c r="Y92" s="337"/>
      <c r="Z92" s="87">
        <v>1</v>
      </c>
      <c r="AA92" s="88"/>
      <c r="AB92" s="95"/>
      <c r="AC92" s="88"/>
      <c r="AD92" s="90"/>
      <c r="AE92" s="90"/>
      <c r="AF92" s="136"/>
      <c r="AG92" s="338"/>
      <c r="AH92" s="338"/>
      <c r="AI92" s="339"/>
      <c r="AJ92" s="339"/>
      <c r="AK92" s="91"/>
      <c r="AL92" s="92"/>
      <c r="AM92" s="93"/>
      <c r="AN92" s="340"/>
      <c r="AO92" s="341"/>
      <c r="AP92" s="336"/>
      <c r="AQ92" s="342"/>
      <c r="AR92" s="343"/>
      <c r="AS92" s="342"/>
      <c r="AT92" s="94"/>
      <c r="AU92" s="341"/>
      <c r="AV92" s="136"/>
      <c r="AW92" s="339"/>
    </row>
    <row r="93" spans="1:49" ht="12.75" customHeight="1">
      <c r="A93">
        <v>90</v>
      </c>
      <c r="B93" s="29" t="s">
        <v>7159</v>
      </c>
      <c r="C93" s="104" t="s">
        <v>294</v>
      </c>
      <c r="D93" s="29" t="s">
        <v>618</v>
      </c>
      <c r="E93" s="29" t="s">
        <v>3207</v>
      </c>
      <c r="F93" s="335"/>
      <c r="G93" s="335"/>
      <c r="H93" s="394"/>
      <c r="I93" s="394"/>
      <c r="J93" s="394"/>
      <c r="K93" s="394"/>
      <c r="L93" s="335"/>
      <c r="M93" s="82" t="s">
        <v>3880</v>
      </c>
      <c r="N93" s="57">
        <v>4308.818897637796</v>
      </c>
      <c r="O93" s="30">
        <v>4308.818897637796</v>
      </c>
      <c r="P93" s="29" t="s">
        <v>3456</v>
      </c>
      <c r="Q93" s="29"/>
      <c r="R93" s="104" t="s">
        <v>294</v>
      </c>
      <c r="S93" s="103" t="s">
        <v>4043</v>
      </c>
      <c r="T93" s="403">
        <v>12877.8</v>
      </c>
      <c r="U93" s="403">
        <v>-10153.65</v>
      </c>
      <c r="V93" s="123" t="s">
        <v>1</v>
      </c>
      <c r="W93" s="336" t="s">
        <v>0</v>
      </c>
      <c r="X93" s="123"/>
      <c r="Y93" s="337"/>
      <c r="Z93" s="87">
        <v>1</v>
      </c>
      <c r="AA93" s="88"/>
      <c r="AB93" s="88"/>
      <c r="AC93" s="88"/>
      <c r="AD93" s="90"/>
      <c r="AE93" s="90"/>
      <c r="AF93" s="136"/>
      <c r="AG93" s="338"/>
      <c r="AH93" s="338"/>
      <c r="AI93" s="339"/>
      <c r="AJ93" s="339"/>
      <c r="AK93" s="91"/>
      <c r="AL93" s="92"/>
      <c r="AM93" s="93"/>
      <c r="AN93" s="340"/>
      <c r="AO93" s="341"/>
      <c r="AP93" s="336"/>
      <c r="AQ93" s="342"/>
      <c r="AR93" s="343"/>
      <c r="AS93" s="342"/>
      <c r="AT93" s="94"/>
      <c r="AU93" s="341"/>
      <c r="AV93" s="136"/>
      <c r="AW93" s="339"/>
    </row>
    <row r="94" spans="1:49" ht="12.75" customHeight="1">
      <c r="A94">
        <v>91</v>
      </c>
      <c r="B94" s="29" t="s">
        <v>7169</v>
      </c>
      <c r="C94" s="104" t="s">
        <v>4044</v>
      </c>
      <c r="D94" s="29" t="s">
        <v>535</v>
      </c>
      <c r="E94" s="29" t="s">
        <v>3290</v>
      </c>
      <c r="F94" s="335"/>
      <c r="G94" s="335"/>
      <c r="H94" s="394"/>
      <c r="I94" s="394"/>
      <c r="J94" s="394"/>
      <c r="K94" s="394"/>
      <c r="L94" s="335"/>
      <c r="M94" s="82" t="s">
        <v>3880</v>
      </c>
      <c r="N94" s="57">
        <v>3727.5433070866143</v>
      </c>
      <c r="O94" s="30">
        <v>3727.5433070866143</v>
      </c>
      <c r="P94" s="29" t="s">
        <v>3861</v>
      </c>
      <c r="Q94" s="29"/>
      <c r="R94" s="104" t="s">
        <v>4044</v>
      </c>
      <c r="S94" s="103" t="s">
        <v>4045</v>
      </c>
      <c r="T94" s="403">
        <v>11000</v>
      </c>
      <c r="U94" s="403">
        <v>-12480</v>
      </c>
      <c r="V94" s="123" t="s">
        <v>1</v>
      </c>
      <c r="W94" s="336" t="s">
        <v>0</v>
      </c>
      <c r="X94" s="123"/>
      <c r="Y94" s="337"/>
      <c r="Z94" s="87">
        <v>1</v>
      </c>
      <c r="AA94" s="88"/>
      <c r="AB94" s="346"/>
      <c r="AC94" s="88"/>
      <c r="AD94" s="90"/>
      <c r="AE94" s="90"/>
      <c r="AF94" s="136"/>
      <c r="AG94" s="338"/>
      <c r="AH94" s="338"/>
      <c r="AI94" s="339"/>
      <c r="AJ94" s="339"/>
      <c r="AK94" s="91"/>
      <c r="AL94" s="92"/>
      <c r="AM94" s="93"/>
      <c r="AN94" s="340"/>
      <c r="AO94" s="341"/>
      <c r="AP94" s="336"/>
      <c r="AQ94" s="342"/>
      <c r="AR94" s="343"/>
      <c r="AS94" s="342"/>
      <c r="AT94" s="94"/>
      <c r="AU94" s="341"/>
      <c r="AV94" s="136"/>
      <c r="AW94" s="339"/>
    </row>
    <row r="95" spans="1:49" ht="12.75" customHeight="1">
      <c r="A95">
        <v>92</v>
      </c>
      <c r="B95" s="29" t="s">
        <v>7160</v>
      </c>
      <c r="C95" s="104" t="s">
        <v>4046</v>
      </c>
      <c r="D95" s="29" t="s">
        <v>556</v>
      </c>
      <c r="E95" s="29" t="s">
        <v>3269</v>
      </c>
      <c r="F95" s="335"/>
      <c r="G95" s="335"/>
      <c r="H95" s="394"/>
      <c r="I95" s="394"/>
      <c r="J95" s="394"/>
      <c r="K95" s="394"/>
      <c r="L95" s="335"/>
      <c r="M95" s="82" t="s">
        <v>3880</v>
      </c>
      <c r="N95" s="57">
        <v>4102.3582677165359</v>
      </c>
      <c r="O95" s="30">
        <v>4102.3582677165359</v>
      </c>
      <c r="P95" s="29" t="s">
        <v>3457</v>
      </c>
      <c r="Q95" s="29"/>
      <c r="R95" s="104" t="s">
        <v>4046</v>
      </c>
      <c r="S95" s="103" t="s">
        <v>4047</v>
      </c>
      <c r="T95" s="403">
        <v>10000</v>
      </c>
      <c r="U95" s="403">
        <v>-13310</v>
      </c>
      <c r="V95" s="123" t="s">
        <v>1</v>
      </c>
      <c r="W95" s="336" t="s">
        <v>0</v>
      </c>
      <c r="X95" s="123"/>
      <c r="Y95" s="337"/>
      <c r="Z95" s="87">
        <v>1</v>
      </c>
      <c r="AA95" s="88"/>
      <c r="AB95" s="347"/>
      <c r="AC95" s="88"/>
      <c r="AD95" s="90"/>
      <c r="AE95" s="90"/>
      <c r="AF95" s="136"/>
      <c r="AG95" s="338"/>
      <c r="AH95" s="338"/>
      <c r="AI95" s="339"/>
      <c r="AJ95" s="339"/>
      <c r="AK95" s="91"/>
      <c r="AL95" s="92"/>
      <c r="AM95" s="93"/>
      <c r="AN95" s="340"/>
      <c r="AO95" s="341"/>
      <c r="AP95" s="336"/>
      <c r="AQ95" s="342"/>
      <c r="AR95" s="343"/>
      <c r="AS95" s="342"/>
      <c r="AT95" s="94"/>
      <c r="AU95" s="341"/>
      <c r="AV95" s="136"/>
      <c r="AW95" s="339"/>
    </row>
    <row r="96" spans="1:49" ht="12.75" customHeight="1">
      <c r="A96">
        <v>93</v>
      </c>
      <c r="B96" s="29" t="s">
        <v>7371</v>
      </c>
      <c r="C96" s="104" t="s">
        <v>4048</v>
      </c>
      <c r="D96" s="29" t="s">
        <v>727</v>
      </c>
      <c r="E96" s="29" t="s">
        <v>3098</v>
      </c>
      <c r="F96" s="335"/>
      <c r="G96" s="335"/>
      <c r="H96" s="394"/>
      <c r="I96" s="394"/>
      <c r="J96" s="394"/>
      <c r="K96" s="394"/>
      <c r="L96" s="335"/>
      <c r="M96" s="82" t="s">
        <v>3880</v>
      </c>
      <c r="N96" s="57">
        <v>4438.8464566929133</v>
      </c>
      <c r="O96" s="30">
        <v>4438.8464566929133</v>
      </c>
      <c r="P96" s="29" t="s">
        <v>3859</v>
      </c>
      <c r="Q96" s="29"/>
      <c r="R96" s="104" t="s">
        <v>4048</v>
      </c>
      <c r="S96" s="103" t="s">
        <v>4049</v>
      </c>
      <c r="T96" s="403">
        <v>15480</v>
      </c>
      <c r="U96" s="403">
        <v>-8000</v>
      </c>
      <c r="V96" s="123" t="s">
        <v>1</v>
      </c>
      <c r="W96" s="336" t="s">
        <v>0</v>
      </c>
      <c r="X96" s="123"/>
      <c r="Y96" s="337"/>
      <c r="Z96" s="87">
        <v>1</v>
      </c>
      <c r="AA96" s="88"/>
      <c r="AB96" s="88"/>
      <c r="AC96" s="88"/>
      <c r="AD96" s="90"/>
      <c r="AE96" s="90"/>
      <c r="AF96" s="136"/>
      <c r="AG96" s="338"/>
      <c r="AH96" s="338"/>
      <c r="AI96" s="339"/>
      <c r="AJ96" s="339"/>
      <c r="AK96" s="91"/>
      <c r="AL96" s="92"/>
      <c r="AM96" s="93"/>
      <c r="AN96" s="340"/>
      <c r="AO96" s="341"/>
      <c r="AP96" s="336"/>
      <c r="AQ96" s="342"/>
      <c r="AR96" s="343"/>
      <c r="AS96" s="342"/>
      <c r="AT96" s="94"/>
      <c r="AU96" s="341"/>
      <c r="AV96" s="136"/>
      <c r="AW96" s="339"/>
    </row>
    <row r="97" spans="1:49" ht="12.75" customHeight="1">
      <c r="A97">
        <v>94</v>
      </c>
      <c r="B97" s="29" t="s">
        <v>7375</v>
      </c>
      <c r="C97" s="104" t="s">
        <v>335</v>
      </c>
      <c r="D97" s="29" t="s">
        <v>724</v>
      </c>
      <c r="E97" s="29" t="s">
        <v>3101</v>
      </c>
      <c r="F97" s="335"/>
      <c r="G97" s="335"/>
      <c r="H97" s="394"/>
      <c r="I97" s="394"/>
      <c r="J97" s="394"/>
      <c r="K97" s="394"/>
      <c r="L97" s="335"/>
      <c r="M97" s="82" t="s">
        <v>3880</v>
      </c>
      <c r="N97" s="57">
        <v>4074.3503937007877</v>
      </c>
      <c r="O97" s="30">
        <v>4074.3503937007877</v>
      </c>
      <c r="P97" s="29" t="s">
        <v>3859</v>
      </c>
      <c r="Q97" s="29"/>
      <c r="R97" s="104" t="s">
        <v>335</v>
      </c>
      <c r="S97" s="103" t="s">
        <v>4050</v>
      </c>
      <c r="T97" s="403">
        <v>15480</v>
      </c>
      <c r="U97" s="403">
        <v>-5000</v>
      </c>
      <c r="V97" s="123" t="s">
        <v>1</v>
      </c>
      <c r="W97" s="336" t="s">
        <v>0</v>
      </c>
      <c r="X97" s="123"/>
      <c r="Y97" s="337"/>
      <c r="Z97" s="87">
        <v>1</v>
      </c>
      <c r="AA97" s="88"/>
      <c r="AB97" s="88"/>
      <c r="AC97" s="88"/>
      <c r="AD97" s="90"/>
      <c r="AE97" s="90"/>
      <c r="AF97" s="136"/>
      <c r="AG97" s="338"/>
      <c r="AH97" s="338"/>
      <c r="AI97" s="339"/>
      <c r="AJ97" s="339"/>
      <c r="AK97" s="91"/>
      <c r="AL97" s="92"/>
      <c r="AM97" s="93"/>
      <c r="AN97" s="340"/>
      <c r="AO97" s="341"/>
      <c r="AP97" s="336"/>
      <c r="AQ97" s="342"/>
      <c r="AR97" s="343"/>
      <c r="AS97" s="342"/>
      <c r="AT97" s="94"/>
      <c r="AU97" s="341"/>
      <c r="AV97" s="136"/>
      <c r="AW97" s="339"/>
    </row>
    <row r="98" spans="1:49" ht="12.75" customHeight="1">
      <c r="A98">
        <v>95</v>
      </c>
      <c r="B98" s="29" t="s">
        <v>7372</v>
      </c>
      <c r="C98" s="104" t="s">
        <v>60</v>
      </c>
      <c r="D98" s="29" t="s">
        <v>710</v>
      </c>
      <c r="E98" s="29" t="s">
        <v>3115</v>
      </c>
      <c r="F98" s="335"/>
      <c r="G98" s="335"/>
      <c r="H98" s="394"/>
      <c r="I98" s="394"/>
      <c r="J98" s="394"/>
      <c r="K98" s="394"/>
      <c r="L98" s="335"/>
      <c r="M98" s="82" t="s">
        <v>3880</v>
      </c>
      <c r="N98" s="57">
        <v>3948.9527559055118</v>
      </c>
      <c r="O98" s="30">
        <v>3948.9527559055118</v>
      </c>
      <c r="P98" s="29" t="s">
        <v>3862</v>
      </c>
      <c r="Q98" s="29"/>
      <c r="R98" s="104" t="s">
        <v>60</v>
      </c>
      <c r="S98" s="103" t="s">
        <v>4051</v>
      </c>
      <c r="T98" s="403">
        <v>15065</v>
      </c>
      <c r="U98" s="403">
        <v>-4500</v>
      </c>
      <c r="V98" s="123" t="s">
        <v>1</v>
      </c>
      <c r="W98" s="336" t="s">
        <v>0</v>
      </c>
      <c r="X98" s="123"/>
      <c r="Y98" s="337"/>
      <c r="Z98" s="87">
        <v>1</v>
      </c>
      <c r="AA98" s="88"/>
      <c r="AB98" s="88"/>
      <c r="AC98" s="88"/>
      <c r="AD98" s="90"/>
      <c r="AE98" s="90"/>
      <c r="AF98" s="136"/>
      <c r="AG98" s="338"/>
      <c r="AH98" s="338"/>
      <c r="AI98" s="339"/>
      <c r="AJ98" s="339"/>
      <c r="AK98" s="91"/>
      <c r="AL98" s="92"/>
      <c r="AM98" s="93"/>
      <c r="AN98" s="340"/>
      <c r="AO98" s="341"/>
      <c r="AP98" s="336"/>
      <c r="AQ98" s="342"/>
      <c r="AR98" s="343"/>
      <c r="AS98" s="342"/>
      <c r="AT98" s="94"/>
      <c r="AU98" s="341"/>
      <c r="AV98" s="136"/>
      <c r="AW98" s="339"/>
    </row>
    <row r="99" spans="1:49" ht="12.75" customHeight="1">
      <c r="A99">
        <v>96</v>
      </c>
      <c r="B99" s="29" t="s">
        <v>7480</v>
      </c>
      <c r="C99" s="104" t="s">
        <v>331</v>
      </c>
      <c r="D99" s="29" t="s">
        <v>636</v>
      </c>
      <c r="E99" s="29" t="s">
        <v>3189</v>
      </c>
      <c r="F99" s="335"/>
      <c r="G99" s="335"/>
      <c r="H99" s="394"/>
      <c r="I99" s="394"/>
      <c r="J99" s="394"/>
      <c r="K99" s="394"/>
      <c r="L99" s="335"/>
      <c r="M99" s="82" t="s">
        <v>3880</v>
      </c>
      <c r="N99" s="57">
        <v>3249.287401574803</v>
      </c>
      <c r="O99" s="30">
        <v>3249.287401574803</v>
      </c>
      <c r="P99" s="29" t="s">
        <v>3861</v>
      </c>
      <c r="Q99" s="29"/>
      <c r="R99" s="104" t="s">
        <v>331</v>
      </c>
      <c r="S99" s="103" t="s">
        <v>4052</v>
      </c>
      <c r="T99" s="403">
        <v>15895</v>
      </c>
      <c r="U99" s="403">
        <v>-3500</v>
      </c>
      <c r="V99" s="123" t="s">
        <v>1</v>
      </c>
      <c r="W99" s="336" t="s">
        <v>0</v>
      </c>
      <c r="X99" s="123"/>
      <c r="Y99" s="337"/>
      <c r="Z99" s="87">
        <v>1</v>
      </c>
      <c r="AA99" s="88"/>
      <c r="AB99" s="88"/>
      <c r="AC99" s="88"/>
      <c r="AD99" s="90"/>
      <c r="AE99" s="90"/>
      <c r="AF99" s="136"/>
      <c r="AG99" s="338"/>
      <c r="AH99" s="338"/>
      <c r="AI99" s="339"/>
      <c r="AJ99" s="339"/>
      <c r="AK99" s="91"/>
      <c r="AL99" s="92"/>
      <c r="AM99" s="93" t="s">
        <v>4053</v>
      </c>
      <c r="AN99" s="340"/>
      <c r="AO99" s="341"/>
      <c r="AP99" s="336"/>
      <c r="AQ99" s="342"/>
      <c r="AR99" s="343"/>
      <c r="AS99" s="342"/>
      <c r="AT99" s="94"/>
      <c r="AU99" s="341"/>
      <c r="AV99" s="136"/>
      <c r="AW99" s="339"/>
    </row>
    <row r="100" spans="1:49" ht="12.75" customHeight="1">
      <c r="A100">
        <v>97</v>
      </c>
      <c r="B100" s="29" t="s">
        <v>7481</v>
      </c>
      <c r="C100" s="104" t="s">
        <v>4054</v>
      </c>
      <c r="D100" s="29" t="s">
        <v>593</v>
      </c>
      <c r="E100" s="29" t="s">
        <v>3232</v>
      </c>
      <c r="F100" s="335"/>
      <c r="G100" s="335"/>
      <c r="H100" s="394"/>
      <c r="I100" s="394"/>
      <c r="J100" s="394"/>
      <c r="K100" s="394"/>
      <c r="L100" s="335"/>
      <c r="M100" s="82" t="s">
        <v>3880</v>
      </c>
      <c r="N100" s="57">
        <v>3488.8622047244094</v>
      </c>
      <c r="O100" s="30">
        <v>3488.8622047244094</v>
      </c>
      <c r="P100" s="29" t="s">
        <v>3861</v>
      </c>
      <c r="Q100" s="29"/>
      <c r="R100" s="104" t="s">
        <v>4054</v>
      </c>
      <c r="S100" s="103" t="s">
        <v>4055</v>
      </c>
      <c r="T100" s="403">
        <v>16310</v>
      </c>
      <c r="U100" s="403">
        <v>-7000</v>
      </c>
      <c r="V100" s="123" t="s">
        <v>1</v>
      </c>
      <c r="W100" s="336" t="s">
        <v>0</v>
      </c>
      <c r="X100" s="123"/>
      <c r="Y100" s="337"/>
      <c r="Z100" s="87">
        <v>1</v>
      </c>
      <c r="AA100" s="88"/>
      <c r="AB100" s="88"/>
      <c r="AC100" s="88"/>
      <c r="AD100" s="90"/>
      <c r="AE100" s="90"/>
      <c r="AF100" s="136"/>
      <c r="AG100" s="338"/>
      <c r="AH100" s="338"/>
      <c r="AI100" s="339"/>
      <c r="AJ100" s="339"/>
      <c r="AK100" s="91"/>
      <c r="AL100" s="92"/>
      <c r="AM100" s="93" t="s">
        <v>4053</v>
      </c>
      <c r="AN100" s="340"/>
      <c r="AO100" s="341"/>
      <c r="AP100" s="336"/>
      <c r="AQ100" s="342"/>
      <c r="AR100" s="343"/>
      <c r="AS100" s="342"/>
      <c r="AT100" s="94"/>
      <c r="AU100" s="341"/>
      <c r="AV100" s="136"/>
      <c r="AW100" s="339"/>
    </row>
    <row r="101" spans="1:49" ht="12.75" customHeight="1">
      <c r="A101">
        <v>98</v>
      </c>
      <c r="B101" s="29" t="s">
        <v>7373</v>
      </c>
      <c r="C101" s="104" t="s">
        <v>4056</v>
      </c>
      <c r="D101" s="29" t="s">
        <v>708</v>
      </c>
      <c r="E101" s="29" t="s">
        <v>3117</v>
      </c>
      <c r="F101" s="335"/>
      <c r="G101" s="335"/>
      <c r="H101" s="394"/>
      <c r="I101" s="394"/>
      <c r="J101" s="394"/>
      <c r="K101" s="394"/>
      <c r="L101" s="335"/>
      <c r="M101" s="82" t="s">
        <v>3880</v>
      </c>
      <c r="N101" s="57">
        <v>4174.6653543307093</v>
      </c>
      <c r="O101" s="30">
        <v>4174.6653543307093</v>
      </c>
      <c r="P101" s="29" t="s">
        <v>3862</v>
      </c>
      <c r="Q101" s="29"/>
      <c r="R101" s="104" t="s">
        <v>4056</v>
      </c>
      <c r="S101" s="103" t="s">
        <v>4057</v>
      </c>
      <c r="T101" s="403">
        <v>15065</v>
      </c>
      <c r="U101" s="403">
        <v>-6500</v>
      </c>
      <c r="V101" s="123" t="s">
        <v>1</v>
      </c>
      <c r="W101" s="336" t="s">
        <v>0</v>
      </c>
      <c r="X101" s="123"/>
      <c r="Y101" s="337"/>
      <c r="Z101" s="87">
        <v>1</v>
      </c>
      <c r="AA101" s="88"/>
      <c r="AB101" s="88"/>
      <c r="AC101" s="88"/>
      <c r="AD101" s="90"/>
      <c r="AE101" s="90"/>
      <c r="AF101" s="136"/>
      <c r="AG101" s="338"/>
      <c r="AH101" s="338"/>
      <c r="AI101" s="339"/>
      <c r="AJ101" s="339"/>
      <c r="AK101" s="91"/>
      <c r="AL101" s="92"/>
      <c r="AM101" s="93"/>
      <c r="AN101" s="340"/>
      <c r="AO101" s="341"/>
      <c r="AP101" s="336"/>
      <c r="AQ101" s="342"/>
      <c r="AR101" s="343"/>
      <c r="AS101" s="342"/>
      <c r="AT101" s="94"/>
      <c r="AU101" s="341"/>
      <c r="AV101" s="136"/>
      <c r="AW101" s="339"/>
    </row>
    <row r="102" spans="1:49" ht="12.75" customHeight="1">
      <c r="A102">
        <v>99</v>
      </c>
      <c r="B102" s="29" t="s">
        <v>7482</v>
      </c>
      <c r="C102" s="104" t="s">
        <v>321</v>
      </c>
      <c r="D102" s="29" t="s">
        <v>635</v>
      </c>
      <c r="E102" s="29" t="s">
        <v>3190</v>
      </c>
      <c r="F102" s="335"/>
      <c r="G102" s="335"/>
      <c r="H102" s="394"/>
      <c r="I102" s="394"/>
      <c r="J102" s="394"/>
      <c r="K102" s="394"/>
      <c r="L102" s="335"/>
      <c r="M102" s="82" t="s">
        <v>3880</v>
      </c>
      <c r="N102" s="57">
        <v>3321.1456692913389</v>
      </c>
      <c r="O102" s="30">
        <v>3321.1456692913389</v>
      </c>
      <c r="P102" s="29" t="s">
        <v>3861</v>
      </c>
      <c r="Q102" s="29"/>
      <c r="R102" s="104" t="s">
        <v>321</v>
      </c>
      <c r="S102" s="103" t="s">
        <v>4058</v>
      </c>
      <c r="T102" s="403">
        <v>15480</v>
      </c>
      <c r="U102" s="403">
        <v>-4000</v>
      </c>
      <c r="V102" s="123" t="s">
        <v>1</v>
      </c>
      <c r="W102" s="336" t="s">
        <v>0</v>
      </c>
      <c r="X102" s="123"/>
      <c r="Y102" s="337"/>
      <c r="Z102" s="87">
        <v>1</v>
      </c>
      <c r="AA102" s="88"/>
      <c r="AB102" s="88"/>
      <c r="AC102" s="88"/>
      <c r="AD102" s="90"/>
      <c r="AE102" s="90"/>
      <c r="AF102" s="136"/>
      <c r="AG102" s="338"/>
      <c r="AH102" s="338"/>
      <c r="AI102" s="339"/>
      <c r="AJ102" s="339"/>
      <c r="AK102" s="91"/>
      <c r="AL102" s="92"/>
      <c r="AM102" s="93" t="s">
        <v>4053</v>
      </c>
      <c r="AN102" s="340"/>
      <c r="AO102" s="341"/>
      <c r="AP102" s="336"/>
      <c r="AQ102" s="342"/>
      <c r="AR102" s="343"/>
      <c r="AS102" s="342"/>
      <c r="AT102" s="94"/>
      <c r="AU102" s="341"/>
      <c r="AV102" s="136"/>
      <c r="AW102" s="339"/>
    </row>
    <row r="103" spans="1:49" ht="12.75" customHeight="1">
      <c r="A103">
        <v>100</v>
      </c>
      <c r="B103" s="29" t="s">
        <v>7374</v>
      </c>
      <c r="C103" s="104" t="s">
        <v>58</v>
      </c>
      <c r="D103" s="29" t="s">
        <v>712</v>
      </c>
      <c r="E103" s="29" t="s">
        <v>3113</v>
      </c>
      <c r="F103" s="335"/>
      <c r="G103" s="335"/>
      <c r="H103" s="394"/>
      <c r="I103" s="394"/>
      <c r="J103" s="394"/>
      <c r="K103" s="394"/>
      <c r="L103" s="335"/>
      <c r="M103" s="82" t="s">
        <v>3880</v>
      </c>
      <c r="N103" s="57">
        <v>3819.8818897637798</v>
      </c>
      <c r="O103" s="30">
        <v>3819.8818897637798</v>
      </c>
      <c r="P103" s="29" t="s">
        <v>3862</v>
      </c>
      <c r="Q103" s="29"/>
      <c r="R103" s="104" t="s">
        <v>58</v>
      </c>
      <c r="S103" s="103" t="s">
        <v>4059</v>
      </c>
      <c r="T103" s="403">
        <v>15065</v>
      </c>
      <c r="U103" s="403">
        <v>-3500</v>
      </c>
      <c r="V103" s="123" t="s">
        <v>1</v>
      </c>
      <c r="W103" s="336" t="s">
        <v>0</v>
      </c>
      <c r="X103" s="123"/>
      <c r="Y103" s="337"/>
      <c r="Z103" s="87">
        <v>1</v>
      </c>
      <c r="AA103" s="88"/>
      <c r="AB103" s="88"/>
      <c r="AC103" s="88"/>
      <c r="AD103" s="90"/>
      <c r="AE103" s="90"/>
      <c r="AF103" s="136"/>
      <c r="AG103" s="338"/>
      <c r="AH103" s="338"/>
      <c r="AI103" s="339"/>
      <c r="AJ103" s="339"/>
      <c r="AK103" s="91"/>
      <c r="AL103" s="92"/>
      <c r="AM103" s="93"/>
      <c r="AN103" s="340"/>
      <c r="AO103" s="341"/>
      <c r="AP103" s="336"/>
      <c r="AQ103" s="342"/>
      <c r="AR103" s="343"/>
      <c r="AS103" s="342"/>
      <c r="AT103" s="94"/>
      <c r="AU103" s="341"/>
      <c r="AV103" s="136"/>
      <c r="AW103" s="339"/>
    </row>
    <row r="104" spans="1:49" ht="12.75" customHeight="1">
      <c r="A104">
        <v>101</v>
      </c>
      <c r="B104" s="29" t="s">
        <v>7483</v>
      </c>
      <c r="C104" s="104" t="s">
        <v>4060</v>
      </c>
      <c r="D104" s="29" t="s">
        <v>594</v>
      </c>
      <c r="E104" s="29" t="s">
        <v>3231</v>
      </c>
      <c r="F104" s="335"/>
      <c r="G104" s="335"/>
      <c r="H104" s="394"/>
      <c r="I104" s="394"/>
      <c r="J104" s="394"/>
      <c r="K104" s="394"/>
      <c r="L104" s="335"/>
      <c r="M104" s="82" t="s">
        <v>3880</v>
      </c>
      <c r="N104" s="57">
        <v>3502.4842519685039</v>
      </c>
      <c r="O104" s="30">
        <v>3502.4842519685039</v>
      </c>
      <c r="P104" s="29" t="s">
        <v>3861</v>
      </c>
      <c r="Q104" s="29"/>
      <c r="R104" s="104" t="s">
        <v>4060</v>
      </c>
      <c r="S104" s="103" t="s">
        <v>4061</v>
      </c>
      <c r="T104" s="403">
        <v>15895</v>
      </c>
      <c r="U104" s="403">
        <v>-6500</v>
      </c>
      <c r="V104" s="123" t="s">
        <v>1</v>
      </c>
      <c r="W104" s="336" t="s">
        <v>0</v>
      </c>
      <c r="X104" s="123"/>
      <c r="Y104" s="337"/>
      <c r="Z104" s="87">
        <v>1</v>
      </c>
      <c r="AA104" s="88"/>
      <c r="AB104" s="88"/>
      <c r="AC104" s="88"/>
      <c r="AD104" s="90"/>
      <c r="AE104" s="90"/>
      <c r="AF104" s="136"/>
      <c r="AG104" s="338"/>
      <c r="AH104" s="338"/>
      <c r="AI104" s="339"/>
      <c r="AJ104" s="339"/>
      <c r="AK104" s="91"/>
      <c r="AL104" s="92"/>
      <c r="AM104" s="93" t="s">
        <v>4053</v>
      </c>
      <c r="AN104" s="340"/>
      <c r="AO104" s="341"/>
      <c r="AP104" s="336"/>
      <c r="AQ104" s="342"/>
      <c r="AR104" s="343"/>
      <c r="AS104" s="342"/>
      <c r="AT104" s="94"/>
      <c r="AU104" s="341"/>
      <c r="AV104" s="136"/>
      <c r="AW104" s="339"/>
    </row>
    <row r="105" spans="1:49" ht="12.75" customHeight="1">
      <c r="A105">
        <v>102</v>
      </c>
      <c r="B105" s="29" t="s">
        <v>7479</v>
      </c>
      <c r="C105" s="104" t="s">
        <v>57</v>
      </c>
      <c r="D105" s="29" t="s">
        <v>626</v>
      </c>
      <c r="E105" s="29" t="s">
        <v>3199</v>
      </c>
      <c r="F105" s="335"/>
      <c r="G105" s="335"/>
      <c r="H105" s="394"/>
      <c r="I105" s="394"/>
      <c r="J105" s="394"/>
      <c r="K105" s="394"/>
      <c r="L105" s="335"/>
      <c r="M105" s="82" t="s">
        <v>3880</v>
      </c>
      <c r="N105" s="57">
        <v>3367.8385826771655</v>
      </c>
      <c r="O105" s="30">
        <v>3367.8385826771655</v>
      </c>
      <c r="P105" s="29" t="s">
        <v>3861</v>
      </c>
      <c r="Q105" s="29"/>
      <c r="R105" s="104" t="s">
        <v>57</v>
      </c>
      <c r="S105" s="103" t="s">
        <v>4062</v>
      </c>
      <c r="T105" s="403">
        <v>16310</v>
      </c>
      <c r="U105" s="403">
        <v>-3000</v>
      </c>
      <c r="V105" s="123" t="s">
        <v>1</v>
      </c>
      <c r="W105" s="336" t="s">
        <v>0</v>
      </c>
      <c r="X105" s="123"/>
      <c r="Y105" s="337"/>
      <c r="Z105" s="87">
        <v>1</v>
      </c>
      <c r="AA105" s="88"/>
      <c r="AB105" s="88"/>
      <c r="AC105" s="88"/>
      <c r="AD105" s="90"/>
      <c r="AE105" s="90"/>
      <c r="AF105" s="136"/>
      <c r="AG105" s="338"/>
      <c r="AH105" s="338"/>
      <c r="AI105" s="339"/>
      <c r="AJ105" s="339"/>
      <c r="AK105" s="91"/>
      <c r="AL105" s="92"/>
      <c r="AM105" s="93" t="s">
        <v>4053</v>
      </c>
      <c r="AN105" s="340"/>
      <c r="AO105" s="341"/>
      <c r="AP105" s="336"/>
      <c r="AQ105" s="342"/>
      <c r="AR105" s="343"/>
      <c r="AS105" s="342"/>
      <c r="AT105" s="94"/>
      <c r="AU105" s="341"/>
      <c r="AV105" s="136"/>
      <c r="AW105" s="339"/>
    </row>
    <row r="106" spans="1:49" ht="12.75" customHeight="1">
      <c r="A106">
        <v>103</v>
      </c>
      <c r="B106" s="29" t="s">
        <v>7365</v>
      </c>
      <c r="C106" s="104" t="s">
        <v>334</v>
      </c>
      <c r="D106" s="29" t="s">
        <v>706</v>
      </c>
      <c r="E106" s="29" t="s">
        <v>3119</v>
      </c>
      <c r="F106" s="335"/>
      <c r="G106" s="335"/>
      <c r="H106" s="394"/>
      <c r="I106" s="394"/>
      <c r="J106" s="394"/>
      <c r="K106" s="394"/>
      <c r="L106" s="335"/>
      <c r="M106" s="82" t="s">
        <v>3880</v>
      </c>
      <c r="N106" s="57">
        <v>4076.5</v>
      </c>
      <c r="O106" s="30">
        <v>4076.5</v>
      </c>
      <c r="P106" s="29" t="s">
        <v>3859</v>
      </c>
      <c r="Q106" s="29"/>
      <c r="R106" s="104" t="s">
        <v>334</v>
      </c>
      <c r="S106" s="103" t="s">
        <v>4063</v>
      </c>
      <c r="T106" s="403">
        <v>15480</v>
      </c>
      <c r="U106" s="403">
        <v>-3000</v>
      </c>
      <c r="V106" s="123" t="s">
        <v>1</v>
      </c>
      <c r="W106" s="336" t="s">
        <v>0</v>
      </c>
      <c r="X106" s="123"/>
      <c r="Y106" s="337"/>
      <c r="Z106" s="87">
        <v>1</v>
      </c>
      <c r="AA106" s="88"/>
      <c r="AB106" s="88"/>
      <c r="AC106" s="88"/>
      <c r="AD106" s="90"/>
      <c r="AE106" s="90"/>
      <c r="AF106" s="136"/>
      <c r="AG106" s="338"/>
      <c r="AH106" s="338"/>
      <c r="AI106" s="339"/>
      <c r="AJ106" s="339"/>
      <c r="AK106" s="91"/>
      <c r="AL106" s="92"/>
      <c r="AM106" s="93"/>
      <c r="AN106" s="340"/>
      <c r="AO106" s="341"/>
      <c r="AP106" s="336"/>
      <c r="AQ106" s="342"/>
      <c r="AR106" s="343"/>
      <c r="AS106" s="342"/>
      <c r="AT106" s="94"/>
      <c r="AU106" s="341"/>
      <c r="AV106" s="136"/>
      <c r="AW106" s="339"/>
    </row>
    <row r="107" spans="1:49" ht="12.75" customHeight="1">
      <c r="A107">
        <v>104</v>
      </c>
      <c r="B107" s="29" t="s">
        <v>7366</v>
      </c>
      <c r="C107" s="104" t="s">
        <v>254</v>
      </c>
      <c r="D107" s="29" t="s">
        <v>726</v>
      </c>
      <c r="E107" s="29" t="s">
        <v>3099</v>
      </c>
      <c r="F107" s="335"/>
      <c r="G107" s="335"/>
      <c r="H107" s="394"/>
      <c r="I107" s="394"/>
      <c r="J107" s="394"/>
      <c r="K107" s="394"/>
      <c r="L107" s="335"/>
      <c r="M107" s="82" t="s">
        <v>3880</v>
      </c>
      <c r="N107" s="57">
        <v>4189.0944881889764</v>
      </c>
      <c r="O107" s="30">
        <v>4189.0944881889764</v>
      </c>
      <c r="P107" s="29" t="s">
        <v>3859</v>
      </c>
      <c r="Q107" s="29"/>
      <c r="R107" s="104" t="s">
        <v>254</v>
      </c>
      <c r="S107" s="103" t="s">
        <v>4064</v>
      </c>
      <c r="T107" s="403">
        <v>15480</v>
      </c>
      <c r="U107" s="403">
        <v>-6000</v>
      </c>
      <c r="V107" s="123" t="s">
        <v>1</v>
      </c>
      <c r="W107" s="336" t="s">
        <v>0</v>
      </c>
      <c r="X107" s="123"/>
      <c r="Y107" s="337"/>
      <c r="Z107" s="87">
        <v>1</v>
      </c>
      <c r="AA107" s="88"/>
      <c r="AB107" s="88"/>
      <c r="AC107" s="88"/>
      <c r="AD107" s="90"/>
      <c r="AE107" s="90"/>
      <c r="AF107" s="136"/>
      <c r="AG107" s="338"/>
      <c r="AH107" s="338"/>
      <c r="AI107" s="339"/>
      <c r="AJ107" s="339"/>
      <c r="AK107" s="91"/>
      <c r="AL107" s="92"/>
      <c r="AM107" s="93"/>
      <c r="AN107" s="340"/>
      <c r="AO107" s="341"/>
      <c r="AP107" s="336"/>
      <c r="AQ107" s="342"/>
      <c r="AR107" s="343"/>
      <c r="AS107" s="342"/>
      <c r="AT107" s="94"/>
      <c r="AU107" s="341"/>
      <c r="AV107" s="136"/>
      <c r="AW107" s="339"/>
    </row>
    <row r="108" spans="1:49" ht="12.75" customHeight="1">
      <c r="A108">
        <v>105</v>
      </c>
      <c r="B108" s="29" t="s">
        <v>7376</v>
      </c>
      <c r="C108" s="104" t="s">
        <v>4065</v>
      </c>
      <c r="D108" s="29" t="s">
        <v>619</v>
      </c>
      <c r="E108" s="29" t="s">
        <v>3206</v>
      </c>
      <c r="F108" s="335"/>
      <c r="G108" s="335"/>
      <c r="H108" s="394"/>
      <c r="I108" s="394"/>
      <c r="J108" s="394"/>
      <c r="K108" s="394"/>
      <c r="L108" s="335"/>
      <c r="M108" s="82" t="s">
        <v>3880</v>
      </c>
      <c r="N108" s="57">
        <v>3950.8543307086616</v>
      </c>
      <c r="O108" s="30">
        <v>3950.8543307086616</v>
      </c>
      <c r="P108" s="29" t="s">
        <v>3456</v>
      </c>
      <c r="Q108" s="29"/>
      <c r="R108" s="104" t="s">
        <v>4065</v>
      </c>
      <c r="S108" s="103" t="s">
        <v>4066</v>
      </c>
      <c r="T108" s="403">
        <v>16310</v>
      </c>
      <c r="U108" s="403">
        <v>-8000</v>
      </c>
      <c r="V108" s="123" t="s">
        <v>1</v>
      </c>
      <c r="W108" s="336" t="s">
        <v>0</v>
      </c>
      <c r="X108" s="123"/>
      <c r="Y108" s="337"/>
      <c r="Z108" s="87">
        <v>1</v>
      </c>
      <c r="AA108" s="88"/>
      <c r="AB108" s="88"/>
      <c r="AC108" s="88"/>
      <c r="AD108" s="90"/>
      <c r="AE108" s="90"/>
      <c r="AF108" s="136"/>
      <c r="AG108" s="338"/>
      <c r="AH108" s="338"/>
      <c r="AI108" s="339"/>
      <c r="AJ108" s="339"/>
      <c r="AK108" s="91"/>
      <c r="AL108" s="92"/>
      <c r="AM108" s="93"/>
      <c r="AN108" s="340"/>
      <c r="AO108" s="341"/>
      <c r="AP108" s="336"/>
      <c r="AQ108" s="342"/>
      <c r="AR108" s="343"/>
      <c r="AS108" s="342"/>
      <c r="AT108" s="94"/>
      <c r="AU108" s="341"/>
      <c r="AV108" s="136"/>
      <c r="AW108" s="339"/>
    </row>
    <row r="109" spans="1:49" ht="12.75" customHeight="1">
      <c r="A109">
        <v>106</v>
      </c>
      <c r="B109" s="29" t="s">
        <v>7367</v>
      </c>
      <c r="C109" s="104" t="s">
        <v>350</v>
      </c>
      <c r="D109" s="29" t="s">
        <v>722</v>
      </c>
      <c r="E109" s="29" t="s">
        <v>3103</v>
      </c>
      <c r="F109" s="335"/>
      <c r="G109" s="335"/>
      <c r="H109" s="394"/>
      <c r="I109" s="394"/>
      <c r="J109" s="394"/>
      <c r="K109" s="394"/>
      <c r="L109" s="335"/>
      <c r="M109" s="82" t="s">
        <v>3880</v>
      </c>
      <c r="N109" s="57">
        <v>3925.7165354330709</v>
      </c>
      <c r="O109" s="30">
        <v>3925.7165354330709</v>
      </c>
      <c r="P109" s="29" t="s">
        <v>3862</v>
      </c>
      <c r="Q109" s="29"/>
      <c r="R109" s="104" t="s">
        <v>350</v>
      </c>
      <c r="S109" s="103" t="s">
        <v>4067</v>
      </c>
      <c r="T109" s="403">
        <v>15065</v>
      </c>
      <c r="U109" s="403">
        <v>-5500</v>
      </c>
      <c r="V109" s="123" t="s">
        <v>1</v>
      </c>
      <c r="W109" s="336" t="s">
        <v>0</v>
      </c>
      <c r="X109" s="123"/>
      <c r="Y109" s="337"/>
      <c r="Z109" s="87">
        <v>1</v>
      </c>
      <c r="AA109" s="88"/>
      <c r="AB109" s="88"/>
      <c r="AC109" s="88"/>
      <c r="AD109" s="90"/>
      <c r="AE109" s="90"/>
      <c r="AF109" s="136"/>
      <c r="AG109" s="338"/>
      <c r="AH109" s="338"/>
      <c r="AI109" s="339"/>
      <c r="AJ109" s="339"/>
      <c r="AK109" s="91"/>
      <c r="AL109" s="92"/>
      <c r="AM109" s="93"/>
      <c r="AN109" s="340"/>
      <c r="AO109" s="341"/>
      <c r="AP109" s="336"/>
      <c r="AQ109" s="342"/>
      <c r="AR109" s="343"/>
      <c r="AS109" s="342"/>
      <c r="AT109" s="94"/>
      <c r="AU109" s="341"/>
      <c r="AV109" s="136"/>
      <c r="AW109" s="339"/>
    </row>
    <row r="110" spans="1:49" ht="12.75" customHeight="1">
      <c r="A110">
        <v>107</v>
      </c>
      <c r="B110" s="29" t="s">
        <v>7368</v>
      </c>
      <c r="C110" s="104" t="s">
        <v>336</v>
      </c>
      <c r="D110" s="29" t="s">
        <v>663</v>
      </c>
      <c r="E110" s="29" t="s">
        <v>3162</v>
      </c>
      <c r="F110" s="335"/>
      <c r="G110" s="335"/>
      <c r="H110" s="394"/>
      <c r="I110" s="394"/>
      <c r="J110" s="394"/>
      <c r="K110" s="394"/>
      <c r="L110" s="335"/>
      <c r="M110" s="82" t="s">
        <v>3880</v>
      </c>
      <c r="N110" s="57">
        <v>3733.7795275590552</v>
      </c>
      <c r="O110" s="30">
        <v>3733.7795275590552</v>
      </c>
      <c r="P110" s="29" t="s">
        <v>3456</v>
      </c>
      <c r="Q110" s="29"/>
      <c r="R110" s="104" t="s">
        <v>336</v>
      </c>
      <c r="S110" s="103" t="s">
        <v>4068</v>
      </c>
      <c r="T110" s="403">
        <v>15895</v>
      </c>
      <c r="U110" s="403">
        <v>-2500</v>
      </c>
      <c r="V110" s="123" t="s">
        <v>1</v>
      </c>
      <c r="W110" s="336" t="s">
        <v>0</v>
      </c>
      <c r="X110" s="123"/>
      <c r="Y110" s="337"/>
      <c r="Z110" s="87">
        <v>1</v>
      </c>
      <c r="AA110" s="88"/>
      <c r="AB110" s="88"/>
      <c r="AC110" s="88"/>
      <c r="AD110" s="90"/>
      <c r="AE110" s="90"/>
      <c r="AF110" s="136"/>
      <c r="AG110" s="338"/>
      <c r="AH110" s="338"/>
      <c r="AI110" s="339"/>
      <c r="AJ110" s="339"/>
      <c r="AK110" s="91"/>
      <c r="AL110" s="92"/>
      <c r="AM110" s="93"/>
      <c r="AN110" s="340"/>
      <c r="AO110" s="341"/>
      <c r="AP110" s="336"/>
      <c r="AQ110" s="342"/>
      <c r="AR110" s="343"/>
      <c r="AS110" s="342"/>
      <c r="AT110" s="94"/>
      <c r="AU110" s="341"/>
      <c r="AV110" s="136"/>
      <c r="AW110" s="339"/>
    </row>
    <row r="111" spans="1:49" ht="12.75" customHeight="1">
      <c r="A111">
        <v>108</v>
      </c>
      <c r="B111" s="29" t="s">
        <v>7369</v>
      </c>
      <c r="C111" s="104" t="s">
        <v>55</v>
      </c>
      <c r="D111" s="29" t="s">
        <v>707</v>
      </c>
      <c r="E111" s="29" t="s">
        <v>3118</v>
      </c>
      <c r="F111" s="335"/>
      <c r="G111" s="335"/>
      <c r="H111" s="394"/>
      <c r="I111" s="394"/>
      <c r="J111" s="394"/>
      <c r="K111" s="394"/>
      <c r="L111" s="335"/>
      <c r="M111" s="82" t="s">
        <v>3880</v>
      </c>
      <c r="N111" s="57">
        <v>4003.6102362204724</v>
      </c>
      <c r="O111" s="30">
        <v>4003.6102362204724</v>
      </c>
      <c r="P111" s="29" t="s">
        <v>3862</v>
      </c>
      <c r="Q111" s="29"/>
      <c r="R111" s="104" t="s">
        <v>55</v>
      </c>
      <c r="S111" s="103" t="s">
        <v>4069</v>
      </c>
      <c r="T111" s="403">
        <v>15065</v>
      </c>
      <c r="U111" s="403">
        <v>-2500</v>
      </c>
      <c r="V111" s="123" t="s">
        <v>1</v>
      </c>
      <c r="W111" s="336" t="s">
        <v>0</v>
      </c>
      <c r="X111" s="123"/>
      <c r="Y111" s="337"/>
      <c r="Z111" s="87">
        <v>1</v>
      </c>
      <c r="AA111" s="88"/>
      <c r="AB111" s="88"/>
      <c r="AC111" s="88"/>
      <c r="AD111" s="90"/>
      <c r="AE111" s="90"/>
      <c r="AF111" s="136"/>
      <c r="AG111" s="338"/>
      <c r="AH111" s="338"/>
      <c r="AI111" s="339"/>
      <c r="AJ111" s="339"/>
      <c r="AK111" s="91"/>
      <c r="AL111" s="92"/>
      <c r="AM111" s="93"/>
      <c r="AN111" s="340"/>
      <c r="AO111" s="341"/>
      <c r="AP111" s="336"/>
      <c r="AQ111" s="342"/>
      <c r="AR111" s="343"/>
      <c r="AS111" s="342"/>
      <c r="AT111" s="94"/>
      <c r="AU111" s="341"/>
      <c r="AV111" s="136"/>
      <c r="AW111" s="339"/>
    </row>
    <row r="112" spans="1:49" ht="12.75" customHeight="1">
      <c r="A112">
        <v>109</v>
      </c>
      <c r="B112" s="29" t="s">
        <v>7370</v>
      </c>
      <c r="C112" s="104" t="s">
        <v>255</v>
      </c>
      <c r="D112" s="29" t="s">
        <v>679</v>
      </c>
      <c r="E112" s="29" t="s">
        <v>3146</v>
      </c>
      <c r="F112" s="335"/>
      <c r="G112" s="335"/>
      <c r="H112" s="394"/>
      <c r="I112" s="394"/>
      <c r="J112" s="394"/>
      <c r="K112" s="394"/>
      <c r="L112" s="335"/>
      <c r="M112" s="82" t="s">
        <v>3880</v>
      </c>
      <c r="N112" s="57">
        <v>3876.5748031496064</v>
      </c>
      <c r="O112" s="30">
        <v>3876.5748031496064</v>
      </c>
      <c r="P112" s="29" t="s">
        <v>3456</v>
      </c>
      <c r="Q112" s="29"/>
      <c r="R112" s="104" t="s">
        <v>255</v>
      </c>
      <c r="S112" s="103" t="s">
        <v>4070</v>
      </c>
      <c r="T112" s="403">
        <v>16310</v>
      </c>
      <c r="U112" s="403">
        <v>-6000</v>
      </c>
      <c r="V112" s="123" t="s">
        <v>1</v>
      </c>
      <c r="W112" s="336" t="s">
        <v>0</v>
      </c>
      <c r="X112" s="123"/>
      <c r="Y112" s="337"/>
      <c r="Z112" s="87">
        <v>1</v>
      </c>
      <c r="AA112" s="88"/>
      <c r="AB112" s="88"/>
      <c r="AC112" s="88"/>
      <c r="AD112" s="90"/>
      <c r="AE112" s="90"/>
      <c r="AF112" s="136"/>
      <c r="AG112" s="338"/>
      <c r="AH112" s="338"/>
      <c r="AI112" s="339"/>
      <c r="AJ112" s="339"/>
      <c r="AK112" s="91"/>
      <c r="AL112" s="92"/>
      <c r="AM112" s="93"/>
      <c r="AN112" s="340"/>
      <c r="AO112" s="341"/>
      <c r="AP112" s="336"/>
      <c r="AQ112" s="342"/>
      <c r="AR112" s="343"/>
      <c r="AS112" s="342"/>
      <c r="AT112" s="94"/>
      <c r="AU112" s="341"/>
      <c r="AV112" s="136"/>
      <c r="AW112" s="339"/>
    </row>
    <row r="113" spans="1:49" ht="12.75" customHeight="1">
      <c r="A113">
        <v>110</v>
      </c>
      <c r="B113" s="29" t="s">
        <v>7377</v>
      </c>
      <c r="C113" s="104" t="s">
        <v>7</v>
      </c>
      <c r="D113" s="29" t="s">
        <v>677</v>
      </c>
      <c r="E113" s="29" t="s">
        <v>3148</v>
      </c>
      <c r="F113" s="335"/>
      <c r="G113" s="335"/>
      <c r="H113" s="394"/>
      <c r="I113" s="394"/>
      <c r="J113" s="394"/>
      <c r="K113" s="394"/>
      <c r="L113" s="335"/>
      <c r="M113" s="82" t="s">
        <v>3880</v>
      </c>
      <c r="N113" s="57">
        <v>3640.7401574803152</v>
      </c>
      <c r="O113" s="30">
        <v>3640.7401574803152</v>
      </c>
      <c r="P113" s="29" t="s">
        <v>3456</v>
      </c>
      <c r="Q113" s="29"/>
      <c r="R113" s="104" t="s">
        <v>7</v>
      </c>
      <c r="S113" s="103" t="s">
        <v>4071</v>
      </c>
      <c r="T113" s="403">
        <v>15895</v>
      </c>
      <c r="U113" s="403">
        <v>-5500</v>
      </c>
      <c r="V113" s="123" t="s">
        <v>1</v>
      </c>
      <c r="W113" s="336" t="s">
        <v>0</v>
      </c>
      <c r="X113" s="123"/>
      <c r="Y113" s="337"/>
      <c r="Z113" s="87">
        <v>1</v>
      </c>
      <c r="AA113" s="88"/>
      <c r="AB113" s="88"/>
      <c r="AC113" s="88"/>
      <c r="AD113" s="90"/>
      <c r="AE113" s="90"/>
      <c r="AF113" s="136"/>
      <c r="AG113" s="338"/>
      <c r="AH113" s="338"/>
      <c r="AI113" s="339"/>
      <c r="AJ113" s="339"/>
      <c r="AK113" s="91"/>
      <c r="AL113" s="92"/>
      <c r="AM113" s="93"/>
      <c r="AN113" s="340"/>
      <c r="AO113" s="341"/>
      <c r="AP113" s="336"/>
      <c r="AQ113" s="342"/>
      <c r="AR113" s="343"/>
      <c r="AS113" s="342"/>
      <c r="AT113" s="94"/>
      <c r="AU113" s="341"/>
      <c r="AV113" s="136"/>
      <c r="AW113" s="339"/>
    </row>
    <row r="114" spans="1:49" ht="12.75" customHeight="1">
      <c r="A114">
        <v>111</v>
      </c>
      <c r="B114" s="29" t="s">
        <v>7378</v>
      </c>
      <c r="C114" s="104" t="s">
        <v>337</v>
      </c>
      <c r="D114" s="29" t="s">
        <v>678</v>
      </c>
      <c r="E114" s="29" t="s">
        <v>3147</v>
      </c>
      <c r="F114" s="335"/>
      <c r="G114" s="335"/>
      <c r="H114" s="394"/>
      <c r="I114" s="394"/>
      <c r="J114" s="394"/>
      <c r="K114" s="394"/>
      <c r="L114" s="335"/>
      <c r="M114" s="82" t="s">
        <v>3880</v>
      </c>
      <c r="N114" s="57">
        <v>3549.0236220472443</v>
      </c>
      <c r="O114" s="30">
        <v>3549.0236220472443</v>
      </c>
      <c r="P114" s="29" t="s">
        <v>3456</v>
      </c>
      <c r="Q114" s="29"/>
      <c r="R114" s="104" t="s">
        <v>337</v>
      </c>
      <c r="S114" s="103" t="s">
        <v>4072</v>
      </c>
      <c r="T114" s="403">
        <v>16310</v>
      </c>
      <c r="U114" s="403">
        <v>-5000</v>
      </c>
      <c r="V114" s="123" t="s">
        <v>1</v>
      </c>
      <c r="W114" s="336" t="s">
        <v>0</v>
      </c>
      <c r="X114" s="123"/>
      <c r="Y114" s="337"/>
      <c r="Z114" s="87">
        <v>1</v>
      </c>
      <c r="AA114" s="88"/>
      <c r="AB114" s="88"/>
      <c r="AC114" s="88"/>
      <c r="AD114" s="90"/>
      <c r="AE114" s="90"/>
      <c r="AF114" s="136"/>
      <c r="AG114" s="338"/>
      <c r="AH114" s="338"/>
      <c r="AI114" s="339"/>
      <c r="AJ114" s="339"/>
      <c r="AK114" s="91"/>
      <c r="AL114" s="92"/>
      <c r="AM114" s="93"/>
      <c r="AN114" s="340"/>
      <c r="AO114" s="341"/>
      <c r="AP114" s="336"/>
      <c r="AQ114" s="342"/>
      <c r="AR114" s="343"/>
      <c r="AS114" s="342"/>
      <c r="AT114" s="94"/>
      <c r="AU114" s="341"/>
      <c r="AV114" s="136"/>
      <c r="AW114" s="339"/>
    </row>
    <row r="115" spans="1:49" ht="12.75" customHeight="1">
      <c r="A115">
        <v>112</v>
      </c>
      <c r="B115" s="29" t="s">
        <v>7379</v>
      </c>
      <c r="C115" s="104" t="s">
        <v>4073</v>
      </c>
      <c r="D115" s="29" t="s">
        <v>721</v>
      </c>
      <c r="E115" s="29" t="s">
        <v>3104</v>
      </c>
      <c r="F115" s="335"/>
      <c r="G115" s="335"/>
      <c r="H115" s="394"/>
      <c r="I115" s="394"/>
      <c r="J115" s="394"/>
      <c r="K115" s="394"/>
      <c r="L115" s="335"/>
      <c r="M115" s="82" t="s">
        <v>3880</v>
      </c>
      <c r="N115" s="57">
        <v>3994.48031496063</v>
      </c>
      <c r="O115" s="30">
        <v>3994.48031496063</v>
      </c>
      <c r="P115" s="29" t="s">
        <v>3862</v>
      </c>
      <c r="Q115" s="29"/>
      <c r="R115" s="104" t="s">
        <v>4073</v>
      </c>
      <c r="S115" s="104" t="s">
        <v>4074</v>
      </c>
      <c r="T115" s="403">
        <v>15065</v>
      </c>
      <c r="U115" s="403">
        <v>-7500</v>
      </c>
      <c r="V115" s="123" t="s">
        <v>1</v>
      </c>
      <c r="W115" s="336" t="s">
        <v>0</v>
      </c>
      <c r="X115" s="123"/>
      <c r="Y115" s="337"/>
      <c r="Z115" s="87">
        <v>1</v>
      </c>
      <c r="AA115" s="88"/>
      <c r="AB115" s="88"/>
      <c r="AC115" s="88"/>
      <c r="AD115" s="90"/>
      <c r="AE115" s="90"/>
      <c r="AF115" s="136"/>
      <c r="AG115" s="338"/>
      <c r="AH115" s="338"/>
      <c r="AI115" s="339"/>
      <c r="AJ115" s="339"/>
      <c r="AK115" s="91"/>
      <c r="AL115" s="92"/>
      <c r="AM115" s="93"/>
      <c r="AN115" s="340"/>
      <c r="AO115" s="341"/>
      <c r="AP115" s="336"/>
      <c r="AQ115" s="342"/>
      <c r="AR115" s="343"/>
      <c r="AS115" s="342"/>
      <c r="AT115" s="94"/>
      <c r="AU115" s="341"/>
      <c r="AV115" s="136"/>
      <c r="AW115" s="339"/>
    </row>
    <row r="116" spans="1:49" ht="12.75" customHeight="1">
      <c r="A116">
        <v>113</v>
      </c>
      <c r="B116" s="29" t="s">
        <v>7380</v>
      </c>
      <c r="C116" s="104" t="s">
        <v>4075</v>
      </c>
      <c r="D116" s="29" t="s">
        <v>617</v>
      </c>
      <c r="E116" s="29" t="s">
        <v>3208</v>
      </c>
      <c r="F116" s="335"/>
      <c r="G116" s="335"/>
      <c r="H116" s="394"/>
      <c r="I116" s="394"/>
      <c r="J116" s="394"/>
      <c r="K116" s="394"/>
      <c r="L116" s="335"/>
      <c r="M116" s="82" t="s">
        <v>3880</v>
      </c>
      <c r="N116" s="57">
        <v>4055.196850393701</v>
      </c>
      <c r="O116" s="30">
        <v>4055.196850393701</v>
      </c>
      <c r="P116" s="29" t="s">
        <v>3456</v>
      </c>
      <c r="Q116" s="29"/>
      <c r="R116" s="104" t="s">
        <v>4075</v>
      </c>
      <c r="S116" s="103" t="s">
        <v>4076</v>
      </c>
      <c r="T116" s="403">
        <v>15895</v>
      </c>
      <c r="U116" s="403">
        <v>-7500</v>
      </c>
      <c r="V116" s="123" t="s">
        <v>1</v>
      </c>
      <c r="W116" s="336" t="s">
        <v>0</v>
      </c>
      <c r="X116" s="123"/>
      <c r="Y116" s="337"/>
      <c r="Z116" s="87">
        <v>1</v>
      </c>
      <c r="AA116" s="88"/>
      <c r="AB116" s="88"/>
      <c r="AC116" s="88"/>
      <c r="AD116" s="90"/>
      <c r="AE116" s="90"/>
      <c r="AF116" s="136"/>
      <c r="AG116" s="338"/>
      <c r="AH116" s="338"/>
      <c r="AI116" s="339"/>
      <c r="AJ116" s="339"/>
      <c r="AK116" s="91"/>
      <c r="AL116" s="92"/>
      <c r="AM116" s="93"/>
      <c r="AN116" s="340"/>
      <c r="AO116" s="341"/>
      <c r="AP116" s="336"/>
      <c r="AQ116" s="342"/>
      <c r="AR116" s="343"/>
      <c r="AS116" s="342"/>
      <c r="AT116" s="94"/>
      <c r="AU116" s="341"/>
      <c r="AV116" s="136"/>
      <c r="AW116" s="339"/>
    </row>
    <row r="117" spans="1:49" ht="12.75" customHeight="1">
      <c r="A117">
        <v>114</v>
      </c>
      <c r="B117" s="29" t="s">
        <v>7381</v>
      </c>
      <c r="C117" s="104" t="s">
        <v>61</v>
      </c>
      <c r="D117" s="29" t="s">
        <v>680</v>
      </c>
      <c r="E117" s="29" t="s">
        <v>3145</v>
      </c>
      <c r="F117" s="335"/>
      <c r="G117" s="335"/>
      <c r="H117" s="394"/>
      <c r="I117" s="394"/>
      <c r="J117" s="394"/>
      <c r="K117" s="394"/>
      <c r="L117" s="335"/>
      <c r="M117" s="82" t="s">
        <v>3880</v>
      </c>
      <c r="N117" s="57">
        <v>3760.9921259842522</v>
      </c>
      <c r="O117" s="30">
        <v>3760.9921259842522</v>
      </c>
      <c r="P117" s="29" t="s">
        <v>3456</v>
      </c>
      <c r="Q117" s="29"/>
      <c r="R117" s="104" t="s">
        <v>61</v>
      </c>
      <c r="S117" s="103" t="s">
        <v>4077</v>
      </c>
      <c r="T117" s="403">
        <v>15895</v>
      </c>
      <c r="U117" s="403">
        <v>-4500</v>
      </c>
      <c r="V117" s="123" t="s">
        <v>1</v>
      </c>
      <c r="W117" s="336" t="s">
        <v>0</v>
      </c>
      <c r="X117" s="123"/>
      <c r="Y117" s="337"/>
      <c r="Z117" s="87">
        <v>1</v>
      </c>
      <c r="AA117" s="88"/>
      <c r="AB117" s="88"/>
      <c r="AC117" s="88"/>
      <c r="AD117" s="90"/>
      <c r="AE117" s="90"/>
      <c r="AF117" s="136"/>
      <c r="AG117" s="338"/>
      <c r="AH117" s="338"/>
      <c r="AI117" s="339"/>
      <c r="AJ117" s="339"/>
      <c r="AK117" s="91"/>
      <c r="AL117" s="92"/>
      <c r="AM117" s="93"/>
      <c r="AN117" s="340"/>
      <c r="AO117" s="341"/>
      <c r="AP117" s="336"/>
      <c r="AQ117" s="342"/>
      <c r="AR117" s="343"/>
      <c r="AS117" s="342"/>
      <c r="AT117" s="94"/>
      <c r="AU117" s="341"/>
      <c r="AV117" s="136"/>
      <c r="AW117" s="339"/>
    </row>
    <row r="118" spans="1:49" ht="12.75" customHeight="1">
      <c r="A118">
        <v>115</v>
      </c>
      <c r="B118" s="29" t="s">
        <v>7382</v>
      </c>
      <c r="C118" s="104" t="s">
        <v>227</v>
      </c>
      <c r="D118" s="29" t="s">
        <v>664</v>
      </c>
      <c r="E118" s="29" t="s">
        <v>3161</v>
      </c>
      <c r="F118" s="335"/>
      <c r="G118" s="335"/>
      <c r="H118" s="394"/>
      <c r="I118" s="394"/>
      <c r="J118" s="394"/>
      <c r="K118" s="394"/>
      <c r="L118" s="335"/>
      <c r="M118" s="82" t="s">
        <v>3880</v>
      </c>
      <c r="N118" s="57">
        <v>3758.0314960629921</v>
      </c>
      <c r="O118" s="30">
        <v>3758.0314960629921</v>
      </c>
      <c r="P118" s="29" t="s">
        <v>3456</v>
      </c>
      <c r="Q118" s="29"/>
      <c r="R118" s="104" t="s">
        <v>227</v>
      </c>
      <c r="S118" s="103" t="s">
        <v>4078</v>
      </c>
      <c r="T118" s="403">
        <v>16310</v>
      </c>
      <c r="U118" s="403">
        <v>-4000</v>
      </c>
      <c r="V118" s="123" t="s">
        <v>1</v>
      </c>
      <c r="W118" s="336" t="s">
        <v>0</v>
      </c>
      <c r="X118" s="123"/>
      <c r="Y118" s="337"/>
      <c r="Z118" s="87">
        <v>1</v>
      </c>
      <c r="AA118" s="88"/>
      <c r="AB118" s="88"/>
      <c r="AC118" s="88"/>
      <c r="AD118" s="90"/>
      <c r="AE118" s="90"/>
      <c r="AF118" s="136"/>
      <c r="AG118" s="338"/>
      <c r="AH118" s="338"/>
      <c r="AI118" s="339"/>
      <c r="AJ118" s="339"/>
      <c r="AK118" s="91"/>
      <c r="AL118" s="92"/>
      <c r="AM118" s="93"/>
      <c r="AN118" s="340"/>
      <c r="AO118" s="341"/>
      <c r="AP118" s="336"/>
      <c r="AQ118" s="342"/>
      <c r="AR118" s="343"/>
      <c r="AS118" s="342"/>
      <c r="AT118" s="94"/>
      <c r="AU118" s="341"/>
      <c r="AV118" s="136"/>
      <c r="AW118" s="339"/>
    </row>
    <row r="119" spans="1:49" ht="12.75" customHeight="1">
      <c r="A119">
        <v>116</v>
      </c>
      <c r="B119" s="29" t="s">
        <v>7383</v>
      </c>
      <c r="C119" s="104" t="s">
        <v>4079</v>
      </c>
      <c r="D119" s="29" t="s">
        <v>725</v>
      </c>
      <c r="E119" s="29" t="s">
        <v>3100</v>
      </c>
      <c r="F119" s="335"/>
      <c r="G119" s="335"/>
      <c r="H119" s="394"/>
      <c r="I119" s="394"/>
      <c r="J119" s="394"/>
      <c r="K119" s="394"/>
      <c r="L119" s="335"/>
      <c r="M119" s="82" t="s">
        <v>3880</v>
      </c>
      <c r="N119" s="57">
        <v>4309.2716535433074</v>
      </c>
      <c r="O119" s="30">
        <v>4309.2716535433074</v>
      </c>
      <c r="P119" s="29" t="s">
        <v>3859</v>
      </c>
      <c r="Q119" s="29"/>
      <c r="R119" s="104" t="s">
        <v>4079</v>
      </c>
      <c r="S119" s="104" t="s">
        <v>4080</v>
      </c>
      <c r="T119" s="403">
        <v>15480</v>
      </c>
      <c r="U119" s="403">
        <v>-7000</v>
      </c>
      <c r="V119" s="123" t="s">
        <v>1</v>
      </c>
      <c r="W119" s="336" t="s">
        <v>0</v>
      </c>
      <c r="X119" s="123"/>
      <c r="Y119" s="337"/>
      <c r="Z119" s="87">
        <v>1</v>
      </c>
      <c r="AA119" s="88"/>
      <c r="AB119" s="88"/>
      <c r="AC119" s="88"/>
      <c r="AD119" s="90"/>
      <c r="AE119" s="90"/>
      <c r="AF119" s="136"/>
      <c r="AG119" s="338"/>
      <c r="AH119" s="338"/>
      <c r="AI119" s="339"/>
      <c r="AJ119" s="339"/>
      <c r="AK119" s="91"/>
      <c r="AL119" s="92"/>
      <c r="AM119" s="93"/>
      <c r="AN119" s="340"/>
      <c r="AO119" s="341"/>
      <c r="AP119" s="336"/>
      <c r="AQ119" s="342"/>
      <c r="AR119" s="343"/>
      <c r="AS119" s="342"/>
      <c r="AT119" s="94"/>
      <c r="AU119" s="341"/>
      <c r="AV119" s="136"/>
      <c r="AW119" s="339"/>
    </row>
    <row r="120" spans="1:49" ht="12.75" customHeight="1">
      <c r="A120">
        <v>117</v>
      </c>
      <c r="B120" s="29" t="s">
        <v>7487</v>
      </c>
      <c r="C120" s="104" t="s">
        <v>4081</v>
      </c>
      <c r="D120" s="29" t="s">
        <v>638</v>
      </c>
      <c r="E120" s="29" t="s">
        <v>3187</v>
      </c>
      <c r="F120" s="335"/>
      <c r="G120" s="335"/>
      <c r="H120" s="394"/>
      <c r="I120" s="394"/>
      <c r="J120" s="394"/>
      <c r="K120" s="394"/>
      <c r="L120" s="335"/>
      <c r="M120" s="82" t="s">
        <v>3880</v>
      </c>
      <c r="N120" s="57">
        <v>3561.8622047244094</v>
      </c>
      <c r="O120" s="30">
        <v>3561.8622047244094</v>
      </c>
      <c r="P120" s="29" t="s">
        <v>3457</v>
      </c>
      <c r="Q120" s="29"/>
      <c r="R120" s="104" t="s">
        <v>4081</v>
      </c>
      <c r="S120" s="103" t="s">
        <v>4082</v>
      </c>
      <c r="T120" s="403">
        <v>13736.32</v>
      </c>
      <c r="U120" s="403">
        <v>9163.0499999999993</v>
      </c>
      <c r="V120" s="123" t="s">
        <v>1</v>
      </c>
      <c r="W120" s="336" t="s">
        <v>0</v>
      </c>
      <c r="X120" s="123"/>
      <c r="Y120" s="337"/>
      <c r="Z120" s="87">
        <v>1</v>
      </c>
      <c r="AA120" s="88"/>
      <c r="AB120" s="88"/>
      <c r="AC120" s="88"/>
      <c r="AD120" s="90"/>
      <c r="AE120" s="90"/>
      <c r="AF120" s="136"/>
      <c r="AG120" s="338"/>
      <c r="AH120" s="338"/>
      <c r="AI120" s="339"/>
      <c r="AJ120" s="339"/>
      <c r="AK120" s="91"/>
      <c r="AL120" s="92"/>
      <c r="AM120" s="93" t="s">
        <v>4053</v>
      </c>
      <c r="AN120" s="340"/>
      <c r="AO120" s="341"/>
      <c r="AP120" s="336"/>
      <c r="AQ120" s="342"/>
      <c r="AR120" s="343"/>
      <c r="AS120" s="342"/>
      <c r="AT120" s="94"/>
      <c r="AU120" s="341"/>
      <c r="AV120" s="136"/>
      <c r="AW120" s="339"/>
    </row>
    <row r="121" spans="1:49" ht="12.75" customHeight="1">
      <c r="A121">
        <v>118</v>
      </c>
      <c r="B121" s="29" t="s">
        <v>7491</v>
      </c>
      <c r="C121" s="104" t="s">
        <v>3585</v>
      </c>
      <c r="D121" s="29" t="s">
        <v>603</v>
      </c>
      <c r="E121" s="29" t="s">
        <v>3222</v>
      </c>
      <c r="F121" s="335"/>
      <c r="G121" s="335"/>
      <c r="H121" s="394"/>
      <c r="I121" s="394"/>
      <c r="J121" s="394"/>
      <c r="K121" s="394"/>
      <c r="L121" s="335"/>
      <c r="M121" s="82" t="s">
        <v>3880</v>
      </c>
      <c r="N121" s="57">
        <v>4259.4212598425202</v>
      </c>
      <c r="O121" s="30">
        <v>4259.4212598425202</v>
      </c>
      <c r="P121" s="29" t="s">
        <v>3457</v>
      </c>
      <c r="Q121" s="29"/>
      <c r="R121" s="104" t="s">
        <v>3585</v>
      </c>
      <c r="S121" s="103" t="s">
        <v>4083</v>
      </c>
      <c r="T121" s="403">
        <v>12877.8</v>
      </c>
      <c r="U121" s="403">
        <v>7677.15</v>
      </c>
      <c r="V121" s="123" t="s">
        <v>1</v>
      </c>
      <c r="W121" s="336" t="s">
        <v>0</v>
      </c>
      <c r="X121" s="123"/>
      <c r="Y121" s="337"/>
      <c r="Z121" s="87">
        <v>1</v>
      </c>
      <c r="AA121" s="88"/>
      <c r="AB121" s="88"/>
      <c r="AC121" s="88"/>
      <c r="AD121" s="90"/>
      <c r="AE121" s="90"/>
      <c r="AF121" s="136"/>
      <c r="AG121" s="338"/>
      <c r="AH121" s="338"/>
      <c r="AI121" s="339"/>
      <c r="AJ121" s="339"/>
      <c r="AK121" s="91"/>
      <c r="AL121" s="92"/>
      <c r="AM121" s="93" t="s">
        <v>4053</v>
      </c>
      <c r="AN121" s="340"/>
      <c r="AO121" s="341"/>
      <c r="AP121" s="336"/>
      <c r="AQ121" s="342"/>
      <c r="AR121" s="343"/>
      <c r="AS121" s="342"/>
      <c r="AT121" s="94"/>
      <c r="AU121" s="341"/>
      <c r="AV121" s="136"/>
      <c r="AW121" s="339"/>
    </row>
    <row r="122" spans="1:49" ht="12.75" customHeight="1">
      <c r="A122">
        <v>119</v>
      </c>
      <c r="B122" s="29" t="s">
        <v>7488</v>
      </c>
      <c r="C122" s="104" t="s">
        <v>4084</v>
      </c>
      <c r="D122" s="29" t="s">
        <v>633</v>
      </c>
      <c r="E122" s="29" t="s">
        <v>3192</v>
      </c>
      <c r="F122" s="335"/>
      <c r="G122" s="335"/>
      <c r="H122" s="394"/>
      <c r="I122" s="394"/>
      <c r="J122" s="394"/>
      <c r="K122" s="394"/>
      <c r="L122" s="335"/>
      <c r="M122" s="82" t="s">
        <v>3880</v>
      </c>
      <c r="N122" s="57">
        <v>3418.6181102362202</v>
      </c>
      <c r="O122" s="30">
        <v>3418.6181102362202</v>
      </c>
      <c r="P122" s="29" t="s">
        <v>3457</v>
      </c>
      <c r="Q122" s="29"/>
      <c r="R122" s="104" t="s">
        <v>4084</v>
      </c>
      <c r="S122" s="103" t="s">
        <v>4085</v>
      </c>
      <c r="T122" s="403">
        <v>12019.28</v>
      </c>
      <c r="U122" s="403">
        <v>9163.0499999999993</v>
      </c>
      <c r="V122" s="123" t="s">
        <v>1</v>
      </c>
      <c r="W122" s="336" t="s">
        <v>0</v>
      </c>
      <c r="X122" s="123"/>
      <c r="Y122" s="337"/>
      <c r="Z122" s="87">
        <v>1</v>
      </c>
      <c r="AA122" s="88"/>
      <c r="AB122" s="88"/>
      <c r="AC122" s="88"/>
      <c r="AD122" s="90"/>
      <c r="AE122" s="90"/>
      <c r="AF122" s="136"/>
      <c r="AG122" s="338"/>
      <c r="AH122" s="338"/>
      <c r="AI122" s="339"/>
      <c r="AJ122" s="339"/>
      <c r="AK122" s="91"/>
      <c r="AL122" s="92"/>
      <c r="AM122" s="93" t="s">
        <v>4053</v>
      </c>
      <c r="AN122" s="340"/>
      <c r="AO122" s="341"/>
      <c r="AP122" s="336"/>
      <c r="AQ122" s="342"/>
      <c r="AR122" s="343"/>
      <c r="AS122" s="342"/>
      <c r="AT122" s="94"/>
      <c r="AU122" s="341"/>
      <c r="AV122" s="136"/>
      <c r="AW122" s="339"/>
    </row>
    <row r="123" spans="1:49" ht="12.75" customHeight="1">
      <c r="A123">
        <v>120</v>
      </c>
      <c r="B123" s="29" t="s">
        <v>7484</v>
      </c>
      <c r="C123" s="104" t="s">
        <v>3751</v>
      </c>
      <c r="D123" s="29" t="s">
        <v>605</v>
      </c>
      <c r="E123" s="29" t="s">
        <v>3220</v>
      </c>
      <c r="F123" s="335"/>
      <c r="G123" s="335"/>
      <c r="H123" s="394"/>
      <c r="I123" s="394"/>
      <c r="J123" s="394"/>
      <c r="K123" s="394"/>
      <c r="L123" s="335"/>
      <c r="M123" s="82" t="s">
        <v>3880</v>
      </c>
      <c r="N123" s="57">
        <v>4440.3307086614177</v>
      </c>
      <c r="O123" s="30">
        <v>4440.3307086614177</v>
      </c>
      <c r="P123" s="29" t="s">
        <v>3457</v>
      </c>
      <c r="Q123" s="29"/>
      <c r="R123" s="104" t="s">
        <v>3751</v>
      </c>
      <c r="S123" s="103" t="s">
        <v>4086</v>
      </c>
      <c r="T123" s="403">
        <v>12877.8</v>
      </c>
      <c r="U123" s="403">
        <v>8667.75</v>
      </c>
      <c r="V123" s="123" t="s">
        <v>1</v>
      </c>
      <c r="W123" s="336" t="s">
        <v>0</v>
      </c>
      <c r="X123" s="123"/>
      <c r="Y123" s="337"/>
      <c r="Z123" s="87">
        <v>1</v>
      </c>
      <c r="AA123" s="88"/>
      <c r="AB123" s="88"/>
      <c r="AC123" s="88"/>
      <c r="AD123" s="90"/>
      <c r="AE123" s="90"/>
      <c r="AF123" s="136"/>
      <c r="AG123" s="338"/>
      <c r="AH123" s="338"/>
      <c r="AI123" s="339"/>
      <c r="AJ123" s="339"/>
      <c r="AK123" s="91"/>
      <c r="AL123" s="92"/>
      <c r="AM123" s="93" t="s">
        <v>4053</v>
      </c>
      <c r="AN123" s="340"/>
      <c r="AO123" s="341"/>
      <c r="AP123" s="336"/>
      <c r="AQ123" s="342"/>
      <c r="AR123" s="343"/>
      <c r="AS123" s="342"/>
      <c r="AT123" s="94"/>
      <c r="AU123" s="341"/>
      <c r="AV123" s="136"/>
      <c r="AW123" s="339"/>
    </row>
    <row r="124" spans="1:49" ht="12.75" customHeight="1">
      <c r="A124">
        <v>121</v>
      </c>
      <c r="B124" s="29" t="s">
        <v>7489</v>
      </c>
      <c r="C124" s="104" t="s">
        <v>3755</v>
      </c>
      <c r="D124" s="29" t="s">
        <v>630</v>
      </c>
      <c r="E124" s="29" t="s">
        <v>3195</v>
      </c>
      <c r="F124" s="335"/>
      <c r="G124" s="335"/>
      <c r="H124" s="394"/>
      <c r="I124" s="394"/>
      <c r="J124" s="394"/>
      <c r="K124" s="394"/>
      <c r="L124" s="335"/>
      <c r="M124" s="82" t="s">
        <v>3880</v>
      </c>
      <c r="N124" s="57">
        <v>3633.7362204724409</v>
      </c>
      <c r="O124" s="30">
        <v>3633.7362204724409</v>
      </c>
      <c r="P124" s="29" t="s">
        <v>3457</v>
      </c>
      <c r="Q124" s="29"/>
      <c r="R124" s="104" t="s">
        <v>3755</v>
      </c>
      <c r="S124" s="103" t="s">
        <v>4087</v>
      </c>
      <c r="T124" s="403">
        <v>8585.2000000000007</v>
      </c>
      <c r="U124" s="403">
        <v>9163.0499999999993</v>
      </c>
      <c r="V124" s="123" t="s">
        <v>1</v>
      </c>
      <c r="W124" s="336" t="s">
        <v>0</v>
      </c>
      <c r="X124" s="123"/>
      <c r="Y124" s="337"/>
      <c r="Z124" s="87">
        <v>1</v>
      </c>
      <c r="AA124" s="88"/>
      <c r="AB124" s="88"/>
      <c r="AC124" s="88"/>
      <c r="AD124" s="90"/>
      <c r="AE124" s="90"/>
      <c r="AF124" s="136"/>
      <c r="AG124" s="338"/>
      <c r="AH124" s="338"/>
      <c r="AI124" s="339"/>
      <c r="AJ124" s="339"/>
      <c r="AK124" s="91"/>
      <c r="AL124" s="92"/>
      <c r="AM124" s="93" t="s">
        <v>4053</v>
      </c>
      <c r="AN124" s="340"/>
      <c r="AO124" s="341"/>
      <c r="AP124" s="336"/>
      <c r="AQ124" s="342"/>
      <c r="AR124" s="343"/>
      <c r="AS124" s="342"/>
      <c r="AT124" s="94"/>
      <c r="AU124" s="341"/>
      <c r="AV124" s="136"/>
      <c r="AW124" s="339"/>
    </row>
    <row r="125" spans="1:49" ht="12.75" customHeight="1">
      <c r="A125">
        <v>122</v>
      </c>
      <c r="B125" s="29" t="s">
        <v>7389</v>
      </c>
      <c r="C125" s="104" t="s">
        <v>3596</v>
      </c>
      <c r="D125" s="29" t="s">
        <v>1897</v>
      </c>
      <c r="E125" s="29" t="s">
        <v>1928</v>
      </c>
      <c r="F125" s="335"/>
      <c r="G125" s="335"/>
      <c r="H125" s="394"/>
      <c r="I125" s="394"/>
      <c r="J125" s="394"/>
      <c r="K125" s="394"/>
      <c r="L125" s="335"/>
      <c r="M125" s="82" t="s">
        <v>3880</v>
      </c>
      <c r="N125" s="57">
        <v>5200.354330708662</v>
      </c>
      <c r="O125" s="30">
        <v>5200.354330708662</v>
      </c>
      <c r="P125" s="29" t="s">
        <v>3862</v>
      </c>
      <c r="Q125" s="29"/>
      <c r="R125" s="104" t="s">
        <v>3596</v>
      </c>
      <c r="S125" s="103" t="s">
        <v>4088</v>
      </c>
      <c r="T125" s="403">
        <v>8585.2000000000007</v>
      </c>
      <c r="U125" s="403">
        <v>10153.65</v>
      </c>
      <c r="V125" s="123" t="s">
        <v>1</v>
      </c>
      <c r="W125" s="336" t="s">
        <v>0</v>
      </c>
      <c r="X125" s="123"/>
      <c r="Y125" s="337"/>
      <c r="Z125" s="87">
        <v>1</v>
      </c>
      <c r="AA125" s="88"/>
      <c r="AB125" s="88"/>
      <c r="AC125" s="88"/>
      <c r="AD125" s="90"/>
      <c r="AE125" s="90"/>
      <c r="AF125" s="136"/>
      <c r="AG125" s="338"/>
      <c r="AH125" s="338"/>
      <c r="AI125" s="339"/>
      <c r="AJ125" s="339"/>
      <c r="AK125" s="91"/>
      <c r="AL125" s="92"/>
      <c r="AM125" s="93"/>
      <c r="AN125" s="340"/>
      <c r="AO125" s="341"/>
      <c r="AP125" s="336"/>
      <c r="AQ125" s="342"/>
      <c r="AR125" s="343"/>
      <c r="AS125" s="342"/>
      <c r="AT125" s="94"/>
      <c r="AU125" s="341"/>
      <c r="AV125" s="136"/>
      <c r="AW125" s="339"/>
    </row>
    <row r="126" spans="1:49" ht="12.75" customHeight="1">
      <c r="A126">
        <v>123</v>
      </c>
      <c r="B126" s="29" t="s">
        <v>7490</v>
      </c>
      <c r="C126" s="104" t="s">
        <v>3586</v>
      </c>
      <c r="D126" s="29" t="s">
        <v>590</v>
      </c>
      <c r="E126" s="29" t="s">
        <v>3235</v>
      </c>
      <c r="F126" s="335"/>
      <c r="G126" s="335"/>
      <c r="H126" s="394"/>
      <c r="I126" s="394"/>
      <c r="J126" s="394"/>
      <c r="K126" s="394"/>
      <c r="L126" s="335"/>
      <c r="M126" s="82" t="s">
        <v>3880</v>
      </c>
      <c r="N126" s="57">
        <v>3521.1811023622049</v>
      </c>
      <c r="O126" s="30">
        <v>3521.1811023622049</v>
      </c>
      <c r="P126" s="29" t="s">
        <v>3457</v>
      </c>
      <c r="Q126" s="29"/>
      <c r="R126" s="104" t="s">
        <v>3586</v>
      </c>
      <c r="S126" s="103" t="s">
        <v>4089</v>
      </c>
      <c r="T126" s="403">
        <v>11160.76</v>
      </c>
      <c r="U126" s="403">
        <v>7677.15</v>
      </c>
      <c r="V126" s="123" t="s">
        <v>1</v>
      </c>
      <c r="W126" s="336" t="s">
        <v>0</v>
      </c>
      <c r="X126" s="123"/>
      <c r="Y126" s="337"/>
      <c r="Z126" s="87">
        <v>1</v>
      </c>
      <c r="AA126" s="88"/>
      <c r="AB126" s="88"/>
      <c r="AC126" s="88"/>
      <c r="AD126" s="90"/>
      <c r="AE126" s="90"/>
      <c r="AF126" s="136"/>
      <c r="AG126" s="338"/>
      <c r="AH126" s="338"/>
      <c r="AI126" s="339"/>
      <c r="AJ126" s="339"/>
      <c r="AK126" s="91"/>
      <c r="AL126" s="92"/>
      <c r="AM126" s="93" t="s">
        <v>4053</v>
      </c>
      <c r="AN126" s="340"/>
      <c r="AO126" s="341"/>
      <c r="AP126" s="336"/>
      <c r="AQ126" s="342"/>
      <c r="AR126" s="343"/>
      <c r="AS126" s="342"/>
      <c r="AT126" s="94"/>
      <c r="AU126" s="341"/>
      <c r="AV126" s="136"/>
      <c r="AW126" s="339"/>
    </row>
    <row r="127" spans="1:49" ht="12.75" customHeight="1">
      <c r="A127">
        <v>124</v>
      </c>
      <c r="B127" s="29" t="s">
        <v>7476</v>
      </c>
      <c r="C127" s="104" t="s">
        <v>3752</v>
      </c>
      <c r="D127" s="29" t="s">
        <v>1742</v>
      </c>
      <c r="E127" s="29" t="s">
        <v>2083</v>
      </c>
      <c r="F127" s="335"/>
      <c r="G127" s="335"/>
      <c r="H127" s="394"/>
      <c r="I127" s="394"/>
      <c r="J127" s="394"/>
      <c r="K127" s="394"/>
      <c r="L127" s="335"/>
      <c r="M127" s="82" t="s">
        <v>3880</v>
      </c>
      <c r="N127" s="57">
        <v>7120.7559055118109</v>
      </c>
      <c r="O127" s="30">
        <v>7120.7559055118109</v>
      </c>
      <c r="P127" s="29" t="s">
        <v>3858</v>
      </c>
      <c r="Q127" s="29"/>
      <c r="R127" s="104" t="s">
        <v>3752</v>
      </c>
      <c r="S127" s="103" t="s">
        <v>4090</v>
      </c>
      <c r="T127" s="403">
        <v>11160.76</v>
      </c>
      <c r="U127" s="403">
        <v>8667.75</v>
      </c>
      <c r="V127" s="123" t="s">
        <v>1</v>
      </c>
      <c r="W127" s="336" t="s">
        <v>0</v>
      </c>
      <c r="X127" s="123"/>
      <c r="Y127" s="337"/>
      <c r="Z127" s="87">
        <v>1</v>
      </c>
      <c r="AA127" s="88"/>
      <c r="AB127" s="88"/>
      <c r="AC127" s="88"/>
      <c r="AD127" s="90"/>
      <c r="AE127" s="90"/>
      <c r="AF127" s="136"/>
      <c r="AG127" s="338"/>
      <c r="AH127" s="338"/>
      <c r="AI127" s="339"/>
      <c r="AJ127" s="339"/>
      <c r="AK127" s="91"/>
      <c r="AL127" s="92"/>
      <c r="AM127" s="93" t="s">
        <v>4489</v>
      </c>
      <c r="AN127" s="340"/>
      <c r="AO127" s="341"/>
      <c r="AP127" s="336"/>
      <c r="AQ127" s="342"/>
      <c r="AR127" s="343"/>
      <c r="AS127" s="342"/>
      <c r="AT127" s="94"/>
      <c r="AU127" s="341"/>
      <c r="AV127" s="136"/>
      <c r="AW127" s="339"/>
    </row>
    <row r="128" spans="1:49" ht="12.75" customHeight="1">
      <c r="A128">
        <v>125</v>
      </c>
      <c r="B128" s="29" t="s">
        <v>7385</v>
      </c>
      <c r="C128" s="104" t="s">
        <v>3583</v>
      </c>
      <c r="D128" s="29" t="s">
        <v>1884</v>
      </c>
      <c r="E128" s="29" t="s">
        <v>1941</v>
      </c>
      <c r="F128" s="335"/>
      <c r="G128" s="335"/>
      <c r="H128" s="394"/>
      <c r="I128" s="394"/>
      <c r="J128" s="394"/>
      <c r="K128" s="394"/>
      <c r="L128" s="335"/>
      <c r="M128" s="82" t="s">
        <v>3880</v>
      </c>
      <c r="N128" s="57">
        <v>4533.6220472440946</v>
      </c>
      <c r="O128" s="30">
        <v>4533.6220472440946</v>
      </c>
      <c r="P128" s="29" t="s">
        <v>3860</v>
      </c>
      <c r="Q128" s="29"/>
      <c r="R128" s="104" t="s">
        <v>3583</v>
      </c>
      <c r="S128" s="103" t="s">
        <v>4091</v>
      </c>
      <c r="T128" s="403">
        <v>6868.16</v>
      </c>
      <c r="U128" s="403">
        <v>7181.85</v>
      </c>
      <c r="V128" s="123" t="s">
        <v>1</v>
      </c>
      <c r="W128" s="336" t="s">
        <v>0</v>
      </c>
      <c r="X128" s="123"/>
      <c r="Y128" s="337"/>
      <c r="Z128" s="87">
        <v>1</v>
      </c>
      <c r="AA128" s="88"/>
      <c r="AB128" s="88"/>
      <c r="AC128" s="88"/>
      <c r="AD128" s="90"/>
      <c r="AE128" s="90"/>
      <c r="AF128" s="136"/>
      <c r="AG128" s="338"/>
      <c r="AH128" s="338"/>
      <c r="AI128" s="339"/>
      <c r="AJ128" s="339"/>
      <c r="AK128" s="91"/>
      <c r="AL128" s="92"/>
      <c r="AM128" s="93"/>
      <c r="AN128" s="340"/>
      <c r="AO128" s="341"/>
      <c r="AP128" s="336"/>
      <c r="AQ128" s="342"/>
      <c r="AR128" s="343"/>
      <c r="AS128" s="342"/>
      <c r="AT128" s="94"/>
      <c r="AU128" s="341"/>
      <c r="AV128" s="136"/>
      <c r="AW128" s="339"/>
    </row>
    <row r="129" spans="1:49" ht="12.75" customHeight="1">
      <c r="A129">
        <v>126</v>
      </c>
      <c r="B129" s="29" t="s">
        <v>7386</v>
      </c>
      <c r="C129" s="104" t="s">
        <v>4092</v>
      </c>
      <c r="D129" s="29" t="s">
        <v>750</v>
      </c>
      <c r="E129" s="29" t="s">
        <v>3075</v>
      </c>
      <c r="F129" s="335"/>
      <c r="G129" s="335"/>
      <c r="H129" s="394"/>
      <c r="I129" s="394"/>
      <c r="J129" s="394"/>
      <c r="K129" s="394"/>
      <c r="L129" s="335"/>
      <c r="M129" s="82" t="s">
        <v>3880</v>
      </c>
      <c r="N129" s="57">
        <v>4305.4960629921261</v>
      </c>
      <c r="O129" s="30">
        <v>4305.4960629921261</v>
      </c>
      <c r="P129" s="29" t="s">
        <v>3859</v>
      </c>
      <c r="Q129" s="29"/>
      <c r="R129" s="104" t="s">
        <v>4092</v>
      </c>
      <c r="S129" s="103" t="s">
        <v>4093</v>
      </c>
      <c r="T129" s="403">
        <v>10302.24</v>
      </c>
      <c r="U129" s="403">
        <v>7181.85</v>
      </c>
      <c r="V129" s="123" t="s">
        <v>1</v>
      </c>
      <c r="W129" s="336" t="s">
        <v>0</v>
      </c>
      <c r="X129" s="123"/>
      <c r="Y129" s="337"/>
      <c r="Z129" s="87">
        <v>1</v>
      </c>
      <c r="AA129" s="88"/>
      <c r="AB129" s="88"/>
      <c r="AC129" s="88"/>
      <c r="AD129" s="90"/>
      <c r="AE129" s="90"/>
      <c r="AF129" s="136"/>
      <c r="AG129" s="338"/>
      <c r="AH129" s="338"/>
      <c r="AI129" s="339"/>
      <c r="AJ129" s="339"/>
      <c r="AK129" s="91"/>
      <c r="AL129" s="92"/>
      <c r="AM129" s="93"/>
      <c r="AN129" s="340"/>
      <c r="AO129" s="341"/>
      <c r="AP129" s="336"/>
      <c r="AQ129" s="342"/>
      <c r="AR129" s="343"/>
      <c r="AS129" s="342"/>
      <c r="AT129" s="94"/>
      <c r="AU129" s="341"/>
      <c r="AV129" s="136"/>
      <c r="AW129" s="339"/>
    </row>
    <row r="130" spans="1:49" ht="12.75" customHeight="1">
      <c r="A130">
        <v>127</v>
      </c>
      <c r="B130" s="29" t="s">
        <v>7477</v>
      </c>
      <c r="C130" s="104" t="s">
        <v>4094</v>
      </c>
      <c r="D130" s="29" t="s">
        <v>1744</v>
      </c>
      <c r="E130" s="29" t="s">
        <v>2081</v>
      </c>
      <c r="F130" s="335"/>
      <c r="G130" s="335"/>
      <c r="H130" s="394"/>
      <c r="I130" s="394"/>
      <c r="J130" s="394"/>
      <c r="K130" s="394"/>
      <c r="L130" s="335"/>
      <c r="M130" s="82" t="s">
        <v>3880</v>
      </c>
      <c r="N130" s="57">
        <v>7214.0314960629921</v>
      </c>
      <c r="O130" s="30">
        <v>7214.0314960629921</v>
      </c>
      <c r="P130" s="29" t="s">
        <v>3858</v>
      </c>
      <c r="Q130" s="29"/>
      <c r="R130" s="104" t="s">
        <v>4094</v>
      </c>
      <c r="S130" s="103" t="s">
        <v>4095</v>
      </c>
      <c r="T130" s="403">
        <v>10302.24</v>
      </c>
      <c r="U130" s="403">
        <v>9163.0499999999993</v>
      </c>
      <c r="V130" s="123" t="s">
        <v>1</v>
      </c>
      <c r="W130" s="336" t="s">
        <v>0</v>
      </c>
      <c r="X130" s="123"/>
      <c r="Y130" s="337"/>
      <c r="Z130" s="87">
        <v>1</v>
      </c>
      <c r="AA130" s="88"/>
      <c r="AB130" s="88"/>
      <c r="AC130" s="88"/>
      <c r="AD130" s="90"/>
      <c r="AE130" s="90"/>
      <c r="AF130" s="136"/>
      <c r="AG130" s="338"/>
      <c r="AH130" s="338"/>
      <c r="AI130" s="339"/>
      <c r="AJ130" s="339"/>
      <c r="AK130" s="91"/>
      <c r="AL130" s="92"/>
      <c r="AM130" s="93" t="s">
        <v>4489</v>
      </c>
      <c r="AN130" s="340"/>
      <c r="AO130" s="341"/>
      <c r="AP130" s="336"/>
      <c r="AQ130" s="342"/>
      <c r="AR130" s="343"/>
      <c r="AS130" s="342"/>
      <c r="AT130" s="94"/>
      <c r="AU130" s="341"/>
      <c r="AV130" s="136"/>
      <c r="AW130" s="339"/>
    </row>
    <row r="131" spans="1:49" ht="12.75" customHeight="1">
      <c r="A131">
        <v>128</v>
      </c>
      <c r="B131" s="29" t="s">
        <v>7387</v>
      </c>
      <c r="C131" s="104" t="s">
        <v>4096</v>
      </c>
      <c r="D131" s="29" t="s">
        <v>754</v>
      </c>
      <c r="E131" s="29" t="s">
        <v>3071</v>
      </c>
      <c r="F131" s="335"/>
      <c r="G131" s="335"/>
      <c r="H131" s="394"/>
      <c r="I131" s="394"/>
      <c r="J131" s="394"/>
      <c r="K131" s="394"/>
      <c r="L131" s="335"/>
      <c r="M131" s="82" t="s">
        <v>3880</v>
      </c>
      <c r="N131" s="57">
        <v>4206.287401574803</v>
      </c>
      <c r="O131" s="30">
        <v>4206.287401574803</v>
      </c>
      <c r="P131" s="29" t="s">
        <v>3862</v>
      </c>
      <c r="Q131" s="29"/>
      <c r="R131" s="104" t="s">
        <v>4096</v>
      </c>
      <c r="S131" s="103" t="s">
        <v>4097</v>
      </c>
      <c r="T131" s="403">
        <v>7726.68</v>
      </c>
      <c r="U131" s="403">
        <v>8667.75</v>
      </c>
      <c r="V131" s="123" t="s">
        <v>1</v>
      </c>
      <c r="W131" s="336" t="s">
        <v>0</v>
      </c>
      <c r="X131" s="123"/>
      <c r="Y131" s="337"/>
      <c r="Z131" s="87">
        <v>1</v>
      </c>
      <c r="AA131" s="88"/>
      <c r="AB131" s="88"/>
      <c r="AC131" s="88"/>
      <c r="AD131" s="90"/>
      <c r="AE131" s="90"/>
      <c r="AF131" s="136"/>
      <c r="AG131" s="338"/>
      <c r="AH131" s="338"/>
      <c r="AI131" s="339"/>
      <c r="AJ131" s="339"/>
      <c r="AK131" s="91"/>
      <c r="AL131" s="92"/>
      <c r="AM131" s="93"/>
      <c r="AN131" s="340"/>
      <c r="AO131" s="341"/>
      <c r="AP131" s="336"/>
      <c r="AQ131" s="342"/>
      <c r="AR131" s="343"/>
      <c r="AS131" s="342"/>
      <c r="AT131" s="94"/>
      <c r="AU131" s="341"/>
      <c r="AV131" s="136"/>
      <c r="AW131" s="339"/>
    </row>
    <row r="132" spans="1:49" ht="12.75" customHeight="1">
      <c r="A132">
        <v>129</v>
      </c>
      <c r="B132" s="29" t="s">
        <v>7384</v>
      </c>
      <c r="C132" s="104" t="s">
        <v>4098</v>
      </c>
      <c r="D132" s="29" t="s">
        <v>1888</v>
      </c>
      <c r="E132" s="29" t="s">
        <v>1937</v>
      </c>
      <c r="F132" s="335"/>
      <c r="G132" s="335"/>
      <c r="H132" s="394"/>
      <c r="I132" s="394"/>
      <c r="J132" s="394"/>
      <c r="K132" s="394"/>
      <c r="L132" s="335"/>
      <c r="M132" s="82" t="s">
        <v>3880</v>
      </c>
      <c r="N132" s="57">
        <v>4458.1811023622049</v>
      </c>
      <c r="O132" s="30">
        <v>4458.1811023622049</v>
      </c>
      <c r="P132" s="29" t="s">
        <v>3859</v>
      </c>
      <c r="Q132" s="29"/>
      <c r="R132" s="104" t="s">
        <v>4098</v>
      </c>
      <c r="S132" s="103" t="s">
        <v>4099</v>
      </c>
      <c r="T132" s="403">
        <v>10302.24</v>
      </c>
      <c r="U132" s="403">
        <v>10153.65</v>
      </c>
      <c r="V132" s="123" t="s">
        <v>1</v>
      </c>
      <c r="W132" s="336" t="s">
        <v>0</v>
      </c>
      <c r="X132" s="123"/>
      <c r="Y132" s="337"/>
      <c r="Z132" s="87">
        <v>1</v>
      </c>
      <c r="AA132" s="88"/>
      <c r="AB132" s="88"/>
      <c r="AC132" s="88"/>
      <c r="AD132" s="90"/>
      <c r="AE132" s="90"/>
      <c r="AF132" s="136"/>
      <c r="AG132" s="338"/>
      <c r="AH132" s="338"/>
      <c r="AI132" s="339"/>
      <c r="AJ132" s="339"/>
      <c r="AK132" s="91"/>
      <c r="AL132" s="92"/>
      <c r="AM132" s="93"/>
      <c r="AN132" s="340"/>
      <c r="AO132" s="341"/>
      <c r="AP132" s="336"/>
      <c r="AQ132" s="342"/>
      <c r="AR132" s="343"/>
      <c r="AS132" s="342"/>
      <c r="AT132" s="94"/>
      <c r="AU132" s="341"/>
      <c r="AV132" s="136"/>
      <c r="AW132" s="339"/>
    </row>
    <row r="133" spans="1:49" ht="12.75" customHeight="1">
      <c r="A133">
        <v>130</v>
      </c>
      <c r="B133" s="29" t="s">
        <v>7388</v>
      </c>
      <c r="C133" s="104" t="s">
        <v>3590</v>
      </c>
      <c r="D133" s="29" t="s">
        <v>1885</v>
      </c>
      <c r="E133" s="29" t="s">
        <v>1940</v>
      </c>
      <c r="F133" s="335"/>
      <c r="G133" s="335"/>
      <c r="H133" s="394"/>
      <c r="I133" s="394"/>
      <c r="J133" s="394"/>
      <c r="K133" s="394"/>
      <c r="L133" s="335"/>
      <c r="M133" s="82" t="s">
        <v>3880</v>
      </c>
      <c r="N133" s="57">
        <v>4619.0748031496069</v>
      </c>
      <c r="O133" s="30">
        <v>4619.0748031496069</v>
      </c>
      <c r="P133" s="29" t="s">
        <v>3860</v>
      </c>
      <c r="Q133" s="29"/>
      <c r="R133" s="104" t="s">
        <v>3590</v>
      </c>
      <c r="S133" s="103" t="s">
        <v>4100</v>
      </c>
      <c r="T133" s="403">
        <v>6868.16</v>
      </c>
      <c r="U133" s="403">
        <v>8172.45</v>
      </c>
      <c r="V133" s="123" t="s">
        <v>1</v>
      </c>
      <c r="W133" s="336" t="s">
        <v>0</v>
      </c>
      <c r="X133" s="123"/>
      <c r="Y133" s="337"/>
      <c r="Z133" s="87">
        <v>1</v>
      </c>
      <c r="AA133" s="88"/>
      <c r="AB133" s="88"/>
      <c r="AC133" s="88"/>
      <c r="AD133" s="90"/>
      <c r="AE133" s="90"/>
      <c r="AF133" s="136"/>
      <c r="AG133" s="338"/>
      <c r="AH133" s="338"/>
      <c r="AI133" s="339"/>
      <c r="AJ133" s="339"/>
      <c r="AK133" s="91"/>
      <c r="AL133" s="92"/>
      <c r="AM133" s="93"/>
      <c r="AN133" s="340"/>
      <c r="AO133" s="341"/>
      <c r="AP133" s="336"/>
      <c r="AQ133" s="342"/>
      <c r="AR133" s="343"/>
      <c r="AS133" s="342"/>
      <c r="AT133" s="94"/>
      <c r="AU133" s="341"/>
      <c r="AV133" s="136"/>
      <c r="AW133" s="339"/>
    </row>
    <row r="134" spans="1:49" ht="12.75" customHeight="1">
      <c r="A134">
        <v>131</v>
      </c>
      <c r="B134" s="29" t="s">
        <v>7485</v>
      </c>
      <c r="C134" s="104" t="s">
        <v>3587</v>
      </c>
      <c r="D134" s="29" t="s">
        <v>632</v>
      </c>
      <c r="E134" s="29" t="s">
        <v>3193</v>
      </c>
      <c r="F134" s="335"/>
      <c r="G134" s="335"/>
      <c r="H134" s="394"/>
      <c r="I134" s="394"/>
      <c r="J134" s="394"/>
      <c r="K134" s="394"/>
      <c r="L134" s="335"/>
      <c r="M134" s="82" t="s">
        <v>3880</v>
      </c>
      <c r="N134" s="57">
        <v>3444.3267716535433</v>
      </c>
      <c r="O134" s="30">
        <v>3444.3267716535433</v>
      </c>
      <c r="P134" s="29" t="s">
        <v>3457</v>
      </c>
      <c r="Q134" s="29"/>
      <c r="R134" s="104" t="s">
        <v>3587</v>
      </c>
      <c r="S134" s="103" t="s">
        <v>4101</v>
      </c>
      <c r="T134" s="403">
        <v>9443.7199999999993</v>
      </c>
      <c r="U134" s="403">
        <v>7677.15</v>
      </c>
      <c r="V134" s="123" t="s">
        <v>1</v>
      </c>
      <c r="W134" s="336" t="s">
        <v>0</v>
      </c>
      <c r="X134" s="123"/>
      <c r="Y134" s="337"/>
      <c r="Z134" s="87">
        <v>1</v>
      </c>
      <c r="AA134" s="88"/>
      <c r="AB134" s="88"/>
      <c r="AC134" s="88"/>
      <c r="AD134" s="90"/>
      <c r="AE134" s="90"/>
      <c r="AF134" s="136"/>
      <c r="AG134" s="338"/>
      <c r="AH134" s="338"/>
      <c r="AI134" s="339"/>
      <c r="AJ134" s="339"/>
      <c r="AK134" s="91"/>
      <c r="AL134" s="92"/>
      <c r="AM134" s="93" t="s">
        <v>4053</v>
      </c>
      <c r="AN134" s="340"/>
      <c r="AO134" s="341"/>
      <c r="AP134" s="336"/>
      <c r="AQ134" s="342"/>
      <c r="AR134" s="343"/>
      <c r="AS134" s="342"/>
      <c r="AT134" s="94"/>
      <c r="AU134" s="341"/>
      <c r="AV134" s="136"/>
      <c r="AW134" s="339"/>
    </row>
    <row r="135" spans="1:49" ht="12.75" customHeight="1">
      <c r="A135">
        <v>132</v>
      </c>
      <c r="B135" s="29" t="s">
        <v>7486</v>
      </c>
      <c r="C135" s="104" t="s">
        <v>4102</v>
      </c>
      <c r="D135" s="29" t="s">
        <v>628</v>
      </c>
      <c r="E135" s="29" t="s">
        <v>3197</v>
      </c>
      <c r="F135" s="335"/>
      <c r="G135" s="335"/>
      <c r="H135" s="394"/>
      <c r="I135" s="394"/>
      <c r="J135" s="394"/>
      <c r="K135" s="394"/>
      <c r="L135" s="335"/>
      <c r="M135" s="82" t="s">
        <v>3880</v>
      </c>
      <c r="N135" s="57">
        <v>3643.0551181102364</v>
      </c>
      <c r="O135" s="30">
        <v>3643.0551181102364</v>
      </c>
      <c r="P135" s="29" t="s">
        <v>3457</v>
      </c>
      <c r="Q135" s="29"/>
      <c r="R135" s="104" t="s">
        <v>4102</v>
      </c>
      <c r="S135" s="103" t="s">
        <v>4103</v>
      </c>
      <c r="T135" s="403">
        <v>9443.7199999999993</v>
      </c>
      <c r="U135" s="403">
        <v>10648.95</v>
      </c>
      <c r="V135" s="123" t="s">
        <v>1</v>
      </c>
      <c r="W135" s="336" t="s">
        <v>0</v>
      </c>
      <c r="X135" s="123"/>
      <c r="Y135" s="337"/>
      <c r="Z135" s="87">
        <v>1</v>
      </c>
      <c r="AA135" s="88"/>
      <c r="AB135" s="88"/>
      <c r="AC135" s="88"/>
      <c r="AD135" s="90"/>
      <c r="AE135" s="90"/>
      <c r="AF135" s="136"/>
      <c r="AG135" s="338"/>
      <c r="AH135" s="338"/>
      <c r="AI135" s="339"/>
      <c r="AJ135" s="339"/>
      <c r="AK135" s="91"/>
      <c r="AL135" s="92"/>
      <c r="AM135" s="93" t="s">
        <v>4053</v>
      </c>
      <c r="AN135" s="340"/>
      <c r="AO135" s="341"/>
      <c r="AP135" s="336"/>
      <c r="AQ135" s="342"/>
      <c r="AR135" s="343"/>
      <c r="AS135" s="342"/>
      <c r="AT135" s="94"/>
      <c r="AU135" s="341"/>
      <c r="AV135" s="136"/>
      <c r="AW135" s="339"/>
    </row>
    <row r="136" spans="1:49" ht="12.75" customHeight="1">
      <c r="A136">
        <v>133</v>
      </c>
      <c r="B136" s="29" t="s">
        <v>7342</v>
      </c>
      <c r="C136" s="104" t="s">
        <v>4104</v>
      </c>
      <c r="D136" s="29" t="s">
        <v>629</v>
      </c>
      <c r="E136" s="29" t="s">
        <v>3196</v>
      </c>
      <c r="F136" s="335"/>
      <c r="G136" s="335"/>
      <c r="H136" s="394"/>
      <c r="I136" s="394"/>
      <c r="J136" s="394"/>
      <c r="K136" s="394"/>
      <c r="L136" s="335"/>
      <c r="M136" s="82" t="s">
        <v>3880</v>
      </c>
      <c r="N136" s="57">
        <v>3627.4212598425197</v>
      </c>
      <c r="O136" s="30">
        <v>3627.4212598425197</v>
      </c>
      <c r="P136" s="29" t="s">
        <v>3457</v>
      </c>
      <c r="Q136" s="29"/>
      <c r="R136" s="104" t="s">
        <v>4104</v>
      </c>
      <c r="S136" s="103" t="s">
        <v>4105</v>
      </c>
      <c r="T136" s="403">
        <v>7726.68</v>
      </c>
      <c r="U136" s="403">
        <v>9658.35</v>
      </c>
      <c r="V136" s="123" t="s">
        <v>1</v>
      </c>
      <c r="W136" s="336" t="s">
        <v>0</v>
      </c>
      <c r="X136" s="123"/>
      <c r="Y136" s="337"/>
      <c r="Z136" s="87">
        <v>1</v>
      </c>
      <c r="AA136" s="88"/>
      <c r="AB136" s="88"/>
      <c r="AC136" s="88"/>
      <c r="AD136" s="90"/>
      <c r="AE136" s="90"/>
      <c r="AF136" s="136"/>
      <c r="AG136" s="338"/>
      <c r="AH136" s="338"/>
      <c r="AI136" s="339"/>
      <c r="AJ136" s="339"/>
      <c r="AK136" s="91"/>
      <c r="AL136" s="92"/>
      <c r="AM136" s="93" t="s">
        <v>4053</v>
      </c>
      <c r="AN136" s="340"/>
      <c r="AO136" s="341"/>
      <c r="AP136" s="336"/>
      <c r="AQ136" s="342"/>
      <c r="AR136" s="343"/>
      <c r="AS136" s="342"/>
      <c r="AT136" s="94"/>
      <c r="AU136" s="341"/>
      <c r="AV136" s="136"/>
      <c r="AW136" s="339"/>
    </row>
    <row r="137" spans="1:49" ht="12.75" customHeight="1">
      <c r="A137">
        <v>134</v>
      </c>
      <c r="B137" s="29" t="s">
        <v>7492</v>
      </c>
      <c r="C137" s="104" t="s">
        <v>4106</v>
      </c>
      <c r="D137" s="29" t="s">
        <v>623</v>
      </c>
      <c r="E137" s="29" t="s">
        <v>3202</v>
      </c>
      <c r="F137" s="335"/>
      <c r="G137" s="335"/>
      <c r="H137" s="394"/>
      <c r="I137" s="394"/>
      <c r="J137" s="394"/>
      <c r="K137" s="394"/>
      <c r="L137" s="335"/>
      <c r="M137" s="82" t="s">
        <v>3880</v>
      </c>
      <c r="N137" s="57">
        <v>3444.0118110236226</v>
      </c>
      <c r="O137" s="30">
        <v>3444.0118110236226</v>
      </c>
      <c r="P137" s="29" t="s">
        <v>3863</v>
      </c>
      <c r="Q137" s="29"/>
      <c r="R137" s="104" t="s">
        <v>4106</v>
      </c>
      <c r="S137" s="103" t="s">
        <v>4107</v>
      </c>
      <c r="T137" s="403">
        <v>12877.8</v>
      </c>
      <c r="U137" s="403">
        <v>10648.95</v>
      </c>
      <c r="V137" s="123" t="s">
        <v>1</v>
      </c>
      <c r="W137" s="336" t="s">
        <v>0</v>
      </c>
      <c r="X137" s="123"/>
      <c r="Y137" s="337"/>
      <c r="Z137" s="87">
        <v>1</v>
      </c>
      <c r="AA137" s="88"/>
      <c r="AB137" s="88"/>
      <c r="AC137" s="88"/>
      <c r="AD137" s="90"/>
      <c r="AE137" s="90"/>
      <c r="AF137" s="136"/>
      <c r="AG137" s="338"/>
      <c r="AH137" s="338"/>
      <c r="AI137" s="339"/>
      <c r="AJ137" s="339"/>
      <c r="AK137" s="91"/>
      <c r="AL137" s="92"/>
      <c r="AM137" s="93" t="s">
        <v>4053</v>
      </c>
      <c r="AN137" s="340"/>
      <c r="AO137" s="341"/>
      <c r="AP137" s="336"/>
      <c r="AQ137" s="342"/>
      <c r="AR137" s="343"/>
      <c r="AS137" s="342"/>
      <c r="AT137" s="94"/>
      <c r="AU137" s="341"/>
      <c r="AV137" s="136"/>
      <c r="AW137" s="339"/>
    </row>
    <row r="138" spans="1:49" ht="12.75" customHeight="1">
      <c r="A138">
        <v>135</v>
      </c>
      <c r="B138" s="29" t="s">
        <v>7493</v>
      </c>
      <c r="C138" s="104" t="s">
        <v>4108</v>
      </c>
      <c r="D138" s="29" t="s">
        <v>625</v>
      </c>
      <c r="E138" s="29" t="s">
        <v>3200</v>
      </c>
      <c r="F138" s="335"/>
      <c r="G138" s="335"/>
      <c r="H138" s="394"/>
      <c r="I138" s="394"/>
      <c r="J138" s="394"/>
      <c r="K138" s="394"/>
      <c r="L138" s="335"/>
      <c r="M138" s="82" t="s">
        <v>3880</v>
      </c>
      <c r="N138" s="57">
        <v>3250.5944881889764</v>
      </c>
      <c r="O138" s="30">
        <v>3250.5944881889764</v>
      </c>
      <c r="P138" s="29" t="s">
        <v>3863</v>
      </c>
      <c r="Q138" s="29"/>
      <c r="R138" s="104" t="s">
        <v>4108</v>
      </c>
      <c r="S138" s="103" t="s">
        <v>4109</v>
      </c>
      <c r="T138" s="403">
        <v>13736.32</v>
      </c>
      <c r="U138" s="403">
        <v>10153.65</v>
      </c>
      <c r="V138" s="123" t="s">
        <v>1</v>
      </c>
      <c r="W138" s="336" t="s">
        <v>0</v>
      </c>
      <c r="X138" s="123"/>
      <c r="Y138" s="337"/>
      <c r="Z138" s="87">
        <v>1</v>
      </c>
      <c r="AA138" s="88"/>
      <c r="AB138" s="88"/>
      <c r="AC138" s="88"/>
      <c r="AD138" s="90"/>
      <c r="AE138" s="90"/>
      <c r="AF138" s="136"/>
      <c r="AG138" s="338"/>
      <c r="AH138" s="338"/>
      <c r="AI138" s="339"/>
      <c r="AJ138" s="339"/>
      <c r="AK138" s="91"/>
      <c r="AL138" s="92"/>
      <c r="AM138" s="93" t="s">
        <v>4053</v>
      </c>
      <c r="AN138" s="340"/>
      <c r="AO138" s="341"/>
      <c r="AP138" s="336"/>
      <c r="AQ138" s="342"/>
      <c r="AR138" s="343"/>
      <c r="AS138" s="342"/>
      <c r="AT138" s="94"/>
      <c r="AU138" s="341"/>
      <c r="AV138" s="136"/>
      <c r="AW138" s="339"/>
    </row>
    <row r="139" spans="1:49" ht="12.75" customHeight="1">
      <c r="A139">
        <v>136</v>
      </c>
      <c r="B139" s="29" t="s">
        <v>7390</v>
      </c>
      <c r="C139" s="104" t="s">
        <v>3753</v>
      </c>
      <c r="D139" s="29" t="s">
        <v>748</v>
      </c>
      <c r="E139" s="29" t="s">
        <v>3077</v>
      </c>
      <c r="F139" s="335"/>
      <c r="G139" s="335"/>
      <c r="H139" s="394"/>
      <c r="I139" s="394"/>
      <c r="J139" s="394"/>
      <c r="K139" s="394"/>
      <c r="L139" s="335"/>
      <c r="M139" s="82" t="s">
        <v>3880</v>
      </c>
      <c r="N139" s="57">
        <v>4477.3149606299212</v>
      </c>
      <c r="O139" s="30">
        <v>4477.3149606299212</v>
      </c>
      <c r="P139" s="29" t="s">
        <v>3859</v>
      </c>
      <c r="Q139" s="29"/>
      <c r="R139" s="104" t="s">
        <v>3753</v>
      </c>
      <c r="S139" s="103" t="s">
        <v>4110</v>
      </c>
      <c r="T139" s="403">
        <v>9443.7199999999993</v>
      </c>
      <c r="U139" s="403">
        <v>8667.75</v>
      </c>
      <c r="V139" s="123" t="s">
        <v>1</v>
      </c>
      <c r="W139" s="336" t="s">
        <v>0</v>
      </c>
      <c r="X139" s="123"/>
      <c r="Y139" s="337"/>
      <c r="Z139" s="87">
        <v>1</v>
      </c>
      <c r="AA139" s="88"/>
      <c r="AB139" s="88"/>
      <c r="AC139" s="88"/>
      <c r="AD139" s="90"/>
      <c r="AE139" s="90"/>
      <c r="AF139" s="136"/>
      <c r="AG139" s="338"/>
      <c r="AH139" s="338"/>
      <c r="AI139" s="339"/>
      <c r="AJ139" s="339"/>
      <c r="AK139" s="91"/>
      <c r="AL139" s="92"/>
      <c r="AM139" s="93"/>
      <c r="AN139" s="340"/>
      <c r="AO139" s="341"/>
      <c r="AP139" s="336"/>
      <c r="AQ139" s="342"/>
      <c r="AR139" s="343"/>
      <c r="AS139" s="342"/>
      <c r="AT139" s="94"/>
      <c r="AU139" s="341"/>
      <c r="AV139" s="136"/>
      <c r="AW139" s="339"/>
    </row>
    <row r="140" spans="1:49" ht="12.75" customHeight="1">
      <c r="A140">
        <v>137</v>
      </c>
      <c r="B140" s="29" t="s">
        <v>7391</v>
      </c>
      <c r="C140" s="104" t="s">
        <v>3582</v>
      </c>
      <c r="D140" s="29" t="s">
        <v>756</v>
      </c>
      <c r="E140" s="29" t="s">
        <v>3069</v>
      </c>
      <c r="F140" s="335"/>
      <c r="G140" s="335"/>
      <c r="H140" s="394"/>
      <c r="I140" s="394"/>
      <c r="J140" s="394"/>
      <c r="K140" s="394"/>
      <c r="L140" s="335"/>
      <c r="M140" s="82" t="s">
        <v>3880</v>
      </c>
      <c r="N140" s="57">
        <v>4023.8543307086616</v>
      </c>
      <c r="O140" s="30">
        <v>4023.8543307086616</v>
      </c>
      <c r="P140" s="29" t="s">
        <v>3862</v>
      </c>
      <c r="Q140" s="29"/>
      <c r="R140" s="104" t="s">
        <v>3582</v>
      </c>
      <c r="S140" s="103" t="s">
        <v>4111</v>
      </c>
      <c r="T140" s="403">
        <v>8585.2000000000007</v>
      </c>
      <c r="U140" s="403">
        <v>7181.85</v>
      </c>
      <c r="V140" s="123" t="s">
        <v>1</v>
      </c>
      <c r="W140" s="336" t="s">
        <v>0</v>
      </c>
      <c r="X140" s="123"/>
      <c r="Y140" s="337"/>
      <c r="Z140" s="87">
        <v>1</v>
      </c>
      <c r="AA140" s="88"/>
      <c r="AB140" s="88"/>
      <c r="AC140" s="88"/>
      <c r="AD140" s="90"/>
      <c r="AE140" s="90"/>
      <c r="AF140" s="136"/>
      <c r="AG140" s="338"/>
      <c r="AH140" s="338"/>
      <c r="AI140" s="339"/>
      <c r="AJ140" s="339"/>
      <c r="AK140" s="91"/>
      <c r="AL140" s="92"/>
      <c r="AM140" s="93"/>
      <c r="AN140" s="340"/>
      <c r="AO140" s="341"/>
      <c r="AP140" s="336"/>
      <c r="AQ140" s="342"/>
      <c r="AR140" s="343"/>
      <c r="AS140" s="342"/>
      <c r="AT140" s="94"/>
      <c r="AU140" s="341"/>
      <c r="AV140" s="136"/>
      <c r="AW140" s="339"/>
    </row>
    <row r="141" spans="1:49" ht="12.75" customHeight="1">
      <c r="A141">
        <v>138</v>
      </c>
      <c r="B141" s="29" t="s">
        <v>7494</v>
      </c>
      <c r="C141" s="104" t="s">
        <v>4112</v>
      </c>
      <c r="D141" s="29" t="s">
        <v>634</v>
      </c>
      <c r="E141" s="29" t="s">
        <v>3191</v>
      </c>
      <c r="F141" s="335"/>
      <c r="G141" s="335"/>
      <c r="H141" s="394"/>
      <c r="I141" s="394"/>
      <c r="J141" s="394"/>
      <c r="K141" s="394"/>
      <c r="L141" s="335"/>
      <c r="M141" s="82" t="s">
        <v>3880</v>
      </c>
      <c r="N141" s="57">
        <v>3399.4842519685044</v>
      </c>
      <c r="O141" s="30">
        <v>3399.4842519685044</v>
      </c>
      <c r="P141" s="29" t="s">
        <v>3457</v>
      </c>
      <c r="Q141" s="29"/>
      <c r="R141" s="104" t="s">
        <v>4112</v>
      </c>
      <c r="S141" s="103" t="s">
        <v>4113</v>
      </c>
      <c r="T141" s="403">
        <v>11160.76</v>
      </c>
      <c r="U141" s="403">
        <v>10648.95</v>
      </c>
      <c r="V141" s="123" t="s">
        <v>1</v>
      </c>
      <c r="W141" s="336" t="s">
        <v>0</v>
      </c>
      <c r="X141" s="123"/>
      <c r="Y141" s="337"/>
      <c r="Z141" s="87">
        <v>1</v>
      </c>
      <c r="AA141" s="88"/>
      <c r="AB141" s="88"/>
      <c r="AC141" s="88"/>
      <c r="AD141" s="90"/>
      <c r="AE141" s="90"/>
      <c r="AF141" s="136"/>
      <c r="AG141" s="338"/>
      <c r="AH141" s="338"/>
      <c r="AI141" s="339"/>
      <c r="AJ141" s="339"/>
      <c r="AK141" s="91"/>
      <c r="AL141" s="92"/>
      <c r="AM141" s="93" t="s">
        <v>4053</v>
      </c>
      <c r="AN141" s="340"/>
      <c r="AO141" s="341"/>
      <c r="AP141" s="336"/>
      <c r="AQ141" s="342"/>
      <c r="AR141" s="343"/>
      <c r="AS141" s="342"/>
      <c r="AT141" s="94"/>
      <c r="AU141" s="341"/>
      <c r="AV141" s="136"/>
      <c r="AW141" s="339"/>
    </row>
    <row r="142" spans="1:49" ht="12.75" customHeight="1">
      <c r="A142">
        <v>139</v>
      </c>
      <c r="B142" s="29" t="s">
        <v>7495</v>
      </c>
      <c r="C142" s="104" t="s">
        <v>4114</v>
      </c>
      <c r="D142" s="29" t="s">
        <v>631</v>
      </c>
      <c r="E142" s="29" t="s">
        <v>3194</v>
      </c>
      <c r="F142" s="335"/>
      <c r="G142" s="335"/>
      <c r="H142" s="394"/>
      <c r="I142" s="394"/>
      <c r="J142" s="394"/>
      <c r="K142" s="394"/>
      <c r="L142" s="335"/>
      <c r="M142" s="82" t="s">
        <v>3880</v>
      </c>
      <c r="N142" s="57">
        <v>3271.7440944881891</v>
      </c>
      <c r="O142" s="30">
        <v>3271.7440944881891</v>
      </c>
      <c r="P142" s="29" t="s">
        <v>3457</v>
      </c>
      <c r="Q142" s="29"/>
      <c r="R142" s="104" t="s">
        <v>4114</v>
      </c>
      <c r="S142" s="103" t="s">
        <v>4115</v>
      </c>
      <c r="T142" s="403">
        <v>12019.28</v>
      </c>
      <c r="U142" s="403">
        <v>10153.65</v>
      </c>
      <c r="V142" s="123" t="s">
        <v>1</v>
      </c>
      <c r="W142" s="336" t="s">
        <v>0</v>
      </c>
      <c r="X142" s="123"/>
      <c r="Y142" s="337"/>
      <c r="Z142" s="87">
        <v>1</v>
      </c>
      <c r="AA142" s="88"/>
      <c r="AB142" s="88"/>
      <c r="AC142" s="88"/>
      <c r="AD142" s="90"/>
      <c r="AE142" s="90"/>
      <c r="AF142" s="136"/>
      <c r="AG142" s="338"/>
      <c r="AH142" s="338"/>
      <c r="AI142" s="339"/>
      <c r="AJ142" s="339"/>
      <c r="AK142" s="91"/>
      <c r="AL142" s="92"/>
      <c r="AM142" s="93" t="s">
        <v>4053</v>
      </c>
      <c r="AN142" s="340"/>
      <c r="AO142" s="341"/>
      <c r="AP142" s="336"/>
      <c r="AQ142" s="342"/>
      <c r="AR142" s="343"/>
      <c r="AS142" s="342"/>
      <c r="AT142" s="94"/>
      <c r="AU142" s="341"/>
      <c r="AV142" s="136"/>
      <c r="AW142" s="339"/>
    </row>
    <row r="143" spans="1:49" ht="12.75" customHeight="1">
      <c r="A143">
        <v>140</v>
      </c>
      <c r="B143" s="29" t="s">
        <v>7496</v>
      </c>
      <c r="C143" s="104" t="s">
        <v>4116</v>
      </c>
      <c r="D143" s="29" t="s">
        <v>627</v>
      </c>
      <c r="E143" s="29" t="s">
        <v>3198</v>
      </c>
      <c r="F143" s="335"/>
      <c r="G143" s="335"/>
      <c r="H143" s="394"/>
      <c r="I143" s="394"/>
      <c r="J143" s="394"/>
      <c r="K143" s="394"/>
      <c r="L143" s="335"/>
      <c r="M143" s="82" t="s">
        <v>3880</v>
      </c>
      <c r="N143" s="57">
        <v>3960.4055118110241</v>
      </c>
      <c r="O143" s="30">
        <v>3960.4055118110241</v>
      </c>
      <c r="P143" s="29" t="s">
        <v>3457</v>
      </c>
      <c r="Q143" s="29"/>
      <c r="R143" s="104" t="s">
        <v>4116</v>
      </c>
      <c r="S143" s="103" t="s">
        <v>4117</v>
      </c>
      <c r="T143" s="403">
        <v>7726.68</v>
      </c>
      <c r="U143" s="403">
        <v>7677.15</v>
      </c>
      <c r="V143" s="123" t="s">
        <v>1</v>
      </c>
      <c r="W143" s="336" t="s">
        <v>0</v>
      </c>
      <c r="X143" s="123"/>
      <c r="Y143" s="337"/>
      <c r="Z143" s="87">
        <v>1</v>
      </c>
      <c r="AA143" s="88"/>
      <c r="AB143" s="88"/>
      <c r="AC143" s="88"/>
      <c r="AD143" s="90"/>
      <c r="AE143" s="90"/>
      <c r="AF143" s="136"/>
      <c r="AG143" s="338"/>
      <c r="AH143" s="338"/>
      <c r="AI143" s="339"/>
      <c r="AJ143" s="339"/>
      <c r="AK143" s="91"/>
      <c r="AL143" s="92"/>
      <c r="AM143" s="93" t="s">
        <v>4053</v>
      </c>
      <c r="AN143" s="340"/>
      <c r="AO143" s="341"/>
      <c r="AP143" s="336"/>
      <c r="AQ143" s="342"/>
      <c r="AR143" s="343"/>
      <c r="AS143" s="342"/>
      <c r="AT143" s="94"/>
      <c r="AU143" s="341"/>
      <c r="AV143" s="136"/>
      <c r="AW143" s="339"/>
    </row>
    <row r="144" spans="1:49" ht="12.75" customHeight="1">
      <c r="A144">
        <v>141</v>
      </c>
      <c r="B144" s="29" t="s">
        <v>7431</v>
      </c>
      <c r="C144" s="104" t="s">
        <v>4118</v>
      </c>
      <c r="D144" s="29" t="s">
        <v>1877</v>
      </c>
      <c r="E144" s="29" t="s">
        <v>1948</v>
      </c>
      <c r="F144" s="335"/>
      <c r="G144" s="335"/>
      <c r="H144" s="394"/>
      <c r="I144" s="394"/>
      <c r="J144" s="394"/>
      <c r="K144" s="394"/>
      <c r="L144" s="335"/>
      <c r="M144" s="82" t="s">
        <v>3880</v>
      </c>
      <c r="N144" s="57">
        <v>4709.6732283464571</v>
      </c>
      <c r="O144" s="30">
        <v>4709.6732283464571</v>
      </c>
      <c r="P144" s="29" t="s">
        <v>3859</v>
      </c>
      <c r="Q144" s="29"/>
      <c r="R144" s="104" t="s">
        <v>4118</v>
      </c>
      <c r="S144" s="103" t="s">
        <v>4119</v>
      </c>
      <c r="T144" s="403">
        <v>4000</v>
      </c>
      <c r="U144" s="403">
        <v>12480</v>
      </c>
      <c r="V144" s="123" t="s">
        <v>1</v>
      </c>
      <c r="W144" s="336" t="s">
        <v>0</v>
      </c>
      <c r="X144" s="123" t="s">
        <v>4120</v>
      </c>
      <c r="Y144" s="337"/>
      <c r="Z144" s="87">
        <v>1</v>
      </c>
      <c r="AA144" s="88"/>
      <c r="AB144" s="88"/>
      <c r="AC144" s="88"/>
      <c r="AD144" s="90"/>
      <c r="AE144" s="90"/>
      <c r="AF144" s="136"/>
      <c r="AG144" s="338"/>
      <c r="AH144" s="338"/>
      <c r="AI144" s="339"/>
      <c r="AJ144" s="339"/>
      <c r="AK144" s="91"/>
      <c r="AL144" s="92"/>
      <c r="AM144" s="93" t="s">
        <v>4121</v>
      </c>
      <c r="AN144" s="340"/>
      <c r="AO144" s="341"/>
      <c r="AP144" s="336"/>
      <c r="AQ144" s="342"/>
      <c r="AR144" s="343"/>
      <c r="AS144" s="342"/>
      <c r="AT144" s="94"/>
      <c r="AU144" s="341"/>
      <c r="AV144" s="136"/>
      <c r="AW144" s="339"/>
    </row>
    <row r="145" spans="1:49" ht="12.75" customHeight="1">
      <c r="A145">
        <v>142</v>
      </c>
      <c r="B145" s="29" t="s">
        <v>7432</v>
      </c>
      <c r="C145" s="104" t="s">
        <v>3606</v>
      </c>
      <c r="D145" s="29" t="s">
        <v>1895</v>
      </c>
      <c r="E145" s="29" t="s">
        <v>1930</v>
      </c>
      <c r="F145" s="335"/>
      <c r="G145" s="335"/>
      <c r="H145" s="394"/>
      <c r="I145" s="394"/>
      <c r="J145" s="394"/>
      <c r="K145" s="394"/>
      <c r="L145" s="335"/>
      <c r="M145" s="82" t="s">
        <v>3880</v>
      </c>
      <c r="N145" s="57">
        <v>5279.8976377952758</v>
      </c>
      <c r="O145" s="30">
        <v>5279.8976377952758</v>
      </c>
      <c r="P145" s="29" t="s">
        <v>3862</v>
      </c>
      <c r="Q145" s="29"/>
      <c r="R145" s="104" t="s">
        <v>3606</v>
      </c>
      <c r="S145" s="103" t="s">
        <v>4122</v>
      </c>
      <c r="T145" s="403">
        <v>4500</v>
      </c>
      <c r="U145" s="403">
        <v>12065</v>
      </c>
      <c r="V145" s="123" t="s">
        <v>1</v>
      </c>
      <c r="W145" s="336" t="s">
        <v>0</v>
      </c>
      <c r="X145" s="123" t="s">
        <v>4120</v>
      </c>
      <c r="Y145" s="337"/>
      <c r="Z145" s="87">
        <v>1</v>
      </c>
      <c r="AA145" s="88"/>
      <c r="AB145" s="88"/>
      <c r="AC145" s="88"/>
      <c r="AD145" s="90"/>
      <c r="AE145" s="90"/>
      <c r="AF145" s="136"/>
      <c r="AG145" s="338"/>
      <c r="AH145" s="338"/>
      <c r="AI145" s="339"/>
      <c r="AJ145" s="339"/>
      <c r="AK145" s="91"/>
      <c r="AL145" s="92"/>
      <c r="AM145" s="93" t="s">
        <v>4121</v>
      </c>
      <c r="AN145" s="340"/>
      <c r="AO145" s="341"/>
      <c r="AP145" s="336"/>
      <c r="AQ145" s="342"/>
      <c r="AR145" s="343"/>
      <c r="AS145" s="342"/>
      <c r="AT145" s="94"/>
      <c r="AU145" s="341"/>
      <c r="AV145" s="136"/>
      <c r="AW145" s="339"/>
    </row>
    <row r="146" spans="1:49" ht="12.75" customHeight="1">
      <c r="A146">
        <v>143</v>
      </c>
      <c r="B146" s="29" t="s">
        <v>7417</v>
      </c>
      <c r="C146" s="104" t="s">
        <v>4123</v>
      </c>
      <c r="D146" s="29" t="s">
        <v>1898</v>
      </c>
      <c r="E146" s="29" t="s">
        <v>1927</v>
      </c>
      <c r="F146" s="335"/>
      <c r="G146" s="335"/>
      <c r="H146" s="394"/>
      <c r="I146" s="394"/>
      <c r="J146" s="394"/>
      <c r="K146" s="394"/>
      <c r="L146" s="335"/>
      <c r="M146" s="82" t="s">
        <v>3880</v>
      </c>
      <c r="N146" s="57">
        <v>5474.1614173228345</v>
      </c>
      <c r="O146" s="30">
        <v>5474.1614173228345</v>
      </c>
      <c r="P146" s="29" t="s">
        <v>3862</v>
      </c>
      <c r="Q146" s="29"/>
      <c r="R146" s="104" t="s">
        <v>4123</v>
      </c>
      <c r="S146" s="103" t="s">
        <v>4124</v>
      </c>
      <c r="T146" s="403">
        <v>2500</v>
      </c>
      <c r="U146" s="403">
        <v>12065</v>
      </c>
      <c r="V146" s="123" t="s">
        <v>1</v>
      </c>
      <c r="W146" s="336" t="s">
        <v>0</v>
      </c>
      <c r="X146" s="123" t="s">
        <v>4120</v>
      </c>
      <c r="Y146" s="337"/>
      <c r="Z146" s="87">
        <v>1</v>
      </c>
      <c r="AA146" s="88"/>
      <c r="AB146" s="88"/>
      <c r="AC146" s="88"/>
      <c r="AD146" s="90"/>
      <c r="AE146" s="90"/>
      <c r="AF146" s="136"/>
      <c r="AG146" s="338"/>
      <c r="AH146" s="338"/>
      <c r="AI146" s="339"/>
      <c r="AJ146" s="339"/>
      <c r="AK146" s="91"/>
      <c r="AL146" s="92"/>
      <c r="AM146" s="93" t="s">
        <v>4121</v>
      </c>
      <c r="AN146" s="340"/>
      <c r="AO146" s="341"/>
      <c r="AP146" s="336"/>
      <c r="AQ146" s="342"/>
      <c r="AR146" s="343"/>
      <c r="AS146" s="342"/>
      <c r="AT146" s="94"/>
      <c r="AU146" s="341"/>
      <c r="AV146" s="136"/>
      <c r="AW146" s="339"/>
    </row>
    <row r="147" spans="1:49" ht="12.75" customHeight="1">
      <c r="A147">
        <v>144</v>
      </c>
      <c r="B147" s="29" t="s">
        <v>7418</v>
      </c>
      <c r="C147" s="104" t="s">
        <v>4125</v>
      </c>
      <c r="D147" s="29" t="s">
        <v>1859</v>
      </c>
      <c r="E147" s="29" t="s">
        <v>1966</v>
      </c>
      <c r="F147" s="335"/>
      <c r="G147" s="335"/>
      <c r="H147" s="394"/>
      <c r="I147" s="394"/>
      <c r="J147" s="394"/>
      <c r="K147" s="394"/>
      <c r="L147" s="335"/>
      <c r="M147" s="82" t="s">
        <v>3880</v>
      </c>
      <c r="N147" s="57">
        <v>5997.5590551181103</v>
      </c>
      <c r="O147" s="30">
        <v>5997.5590551181103</v>
      </c>
      <c r="P147" s="29" t="s">
        <v>3862</v>
      </c>
      <c r="Q147" s="29"/>
      <c r="R147" s="104" t="s">
        <v>4125</v>
      </c>
      <c r="S147" s="103" t="s">
        <v>4126</v>
      </c>
      <c r="T147" s="403">
        <v>1500</v>
      </c>
      <c r="U147" s="403">
        <v>12065</v>
      </c>
      <c r="V147" s="123" t="s">
        <v>1</v>
      </c>
      <c r="W147" s="336" t="s">
        <v>0</v>
      </c>
      <c r="X147" s="123" t="s">
        <v>4120</v>
      </c>
      <c r="Y147" s="337"/>
      <c r="Z147" s="87">
        <v>1</v>
      </c>
      <c r="AA147" s="88"/>
      <c r="AB147" s="88"/>
      <c r="AC147" s="88"/>
      <c r="AD147" s="90"/>
      <c r="AE147" s="90"/>
      <c r="AF147" s="136"/>
      <c r="AG147" s="338"/>
      <c r="AH147" s="338"/>
      <c r="AI147" s="339"/>
      <c r="AJ147" s="339"/>
      <c r="AK147" s="91"/>
      <c r="AL147" s="92"/>
      <c r="AM147" s="93" t="s">
        <v>4121</v>
      </c>
      <c r="AN147" s="340"/>
      <c r="AO147" s="341"/>
      <c r="AP147" s="336"/>
      <c r="AQ147" s="342"/>
      <c r="AR147" s="343"/>
      <c r="AS147" s="342"/>
      <c r="AT147" s="94"/>
      <c r="AU147" s="341"/>
      <c r="AV147" s="136"/>
      <c r="AW147" s="339"/>
    </row>
    <row r="148" spans="1:49" ht="12.75" customHeight="1">
      <c r="A148">
        <v>145</v>
      </c>
      <c r="B148" s="29" t="s">
        <v>7419</v>
      </c>
      <c r="C148" s="104" t="s">
        <v>4127</v>
      </c>
      <c r="D148" s="29" t="s">
        <v>1880</v>
      </c>
      <c r="E148" s="29" t="s">
        <v>1945</v>
      </c>
      <c r="F148" s="335"/>
      <c r="G148" s="335"/>
      <c r="H148" s="394"/>
      <c r="I148" s="394"/>
      <c r="J148" s="394"/>
      <c r="K148" s="394"/>
      <c r="L148" s="335"/>
      <c r="M148" s="82" t="s">
        <v>3880</v>
      </c>
      <c r="N148" s="57">
        <v>4770.5826771653547</v>
      </c>
      <c r="O148" s="30">
        <v>4770.5826771653547</v>
      </c>
      <c r="P148" s="29" t="s">
        <v>3457</v>
      </c>
      <c r="Q148" s="29"/>
      <c r="R148" s="104" t="s">
        <v>4127</v>
      </c>
      <c r="S148" s="103" t="s">
        <v>4128</v>
      </c>
      <c r="T148" s="403">
        <v>3000</v>
      </c>
      <c r="U148" s="403">
        <v>13310</v>
      </c>
      <c r="V148" s="123" t="s">
        <v>1</v>
      </c>
      <c r="W148" s="336" t="s">
        <v>0</v>
      </c>
      <c r="X148" s="123" t="s">
        <v>4120</v>
      </c>
      <c r="Y148" s="337"/>
      <c r="Z148" s="87">
        <v>1</v>
      </c>
      <c r="AA148" s="88"/>
      <c r="AB148" s="88"/>
      <c r="AC148" s="88"/>
      <c r="AD148" s="90"/>
      <c r="AE148" s="90"/>
      <c r="AF148" s="136"/>
      <c r="AG148" s="338"/>
      <c r="AH148" s="338"/>
      <c r="AI148" s="339"/>
      <c r="AJ148" s="339"/>
      <c r="AK148" s="91"/>
      <c r="AL148" s="92"/>
      <c r="AM148" s="93" t="s">
        <v>4121</v>
      </c>
      <c r="AN148" s="340"/>
      <c r="AO148" s="341"/>
      <c r="AP148" s="336"/>
      <c r="AQ148" s="342"/>
      <c r="AR148" s="343"/>
      <c r="AS148" s="342"/>
      <c r="AT148" s="94"/>
      <c r="AU148" s="341"/>
      <c r="AV148" s="136"/>
      <c r="AW148" s="339"/>
    </row>
    <row r="149" spans="1:49" ht="12.75" customHeight="1">
      <c r="A149">
        <v>146</v>
      </c>
      <c r="B149" s="29" t="s">
        <v>7420</v>
      </c>
      <c r="C149" s="104" t="s">
        <v>4129</v>
      </c>
      <c r="D149" s="29" t="s">
        <v>1858</v>
      </c>
      <c r="E149" s="29" t="s">
        <v>1967</v>
      </c>
      <c r="F149" s="335"/>
      <c r="G149" s="335"/>
      <c r="H149" s="394"/>
      <c r="I149" s="394"/>
      <c r="J149" s="394"/>
      <c r="K149" s="394"/>
      <c r="L149" s="335"/>
      <c r="M149" s="82" t="s">
        <v>3880</v>
      </c>
      <c r="N149" s="57">
        <v>5866.6732283464571</v>
      </c>
      <c r="O149" s="30">
        <v>5866.6732283464571</v>
      </c>
      <c r="P149" s="29" t="s">
        <v>3862</v>
      </c>
      <c r="Q149" s="29"/>
      <c r="R149" s="104" t="s">
        <v>4129</v>
      </c>
      <c r="S149" s="103" t="s">
        <v>4130</v>
      </c>
      <c r="T149" s="403">
        <v>-500</v>
      </c>
      <c r="U149" s="403">
        <v>12065</v>
      </c>
      <c r="V149" s="123" t="s">
        <v>1</v>
      </c>
      <c r="W149" s="336" t="s">
        <v>0</v>
      </c>
      <c r="X149" s="123" t="s">
        <v>4120</v>
      </c>
      <c r="Y149" s="337"/>
      <c r="Z149" s="87">
        <v>1</v>
      </c>
      <c r="AA149" s="88"/>
      <c r="AB149" s="88"/>
      <c r="AC149" s="88"/>
      <c r="AD149" s="90"/>
      <c r="AE149" s="90"/>
      <c r="AF149" s="136"/>
      <c r="AG149" s="338"/>
      <c r="AH149" s="338"/>
      <c r="AI149" s="339"/>
      <c r="AJ149" s="339"/>
      <c r="AK149" s="91"/>
      <c r="AL149" s="92"/>
      <c r="AM149" s="93" t="s">
        <v>4121</v>
      </c>
      <c r="AN149" s="340"/>
      <c r="AO149" s="341"/>
      <c r="AP149" s="336"/>
      <c r="AQ149" s="342"/>
      <c r="AR149" s="343"/>
      <c r="AS149" s="342"/>
      <c r="AT149" s="94"/>
      <c r="AU149" s="341"/>
      <c r="AV149" s="136"/>
      <c r="AW149" s="339"/>
    </row>
    <row r="150" spans="1:49" ht="12.75" customHeight="1">
      <c r="A150">
        <v>147</v>
      </c>
      <c r="B150" s="29" t="s">
        <v>7421</v>
      </c>
      <c r="C150" s="104" t="s">
        <v>4131</v>
      </c>
      <c r="D150" s="29" t="s">
        <v>1801</v>
      </c>
      <c r="E150" s="29" t="s">
        <v>2024</v>
      </c>
      <c r="F150" s="335"/>
      <c r="G150" s="335"/>
      <c r="H150" s="394"/>
      <c r="I150" s="394"/>
      <c r="J150" s="394"/>
      <c r="K150" s="394"/>
      <c r="L150" s="335"/>
      <c r="M150" s="82" t="s">
        <v>3880</v>
      </c>
      <c r="N150" s="57">
        <v>5500.9763779527557</v>
      </c>
      <c r="O150" s="30">
        <v>5500.9763779527557</v>
      </c>
      <c r="P150" s="29" t="s">
        <v>3457</v>
      </c>
      <c r="Q150" s="29"/>
      <c r="R150" s="104" t="s">
        <v>4131</v>
      </c>
      <c r="S150" s="103" t="s">
        <v>4132</v>
      </c>
      <c r="T150" s="403">
        <v>-500</v>
      </c>
      <c r="U150" s="403">
        <v>12895</v>
      </c>
      <c r="V150" s="123" t="s">
        <v>1</v>
      </c>
      <c r="W150" s="336" t="s">
        <v>0</v>
      </c>
      <c r="X150" s="123" t="s">
        <v>4120</v>
      </c>
      <c r="Y150" s="337"/>
      <c r="Z150" s="87">
        <v>1</v>
      </c>
      <c r="AA150" s="88"/>
      <c r="AB150" s="88"/>
      <c r="AC150" s="88"/>
      <c r="AD150" s="90"/>
      <c r="AE150" s="90"/>
      <c r="AF150" s="136"/>
      <c r="AG150" s="338"/>
      <c r="AH150" s="338"/>
      <c r="AI150" s="339"/>
      <c r="AJ150" s="339"/>
      <c r="AK150" s="91"/>
      <c r="AL150" s="92"/>
      <c r="AM150" s="93" t="s">
        <v>4121</v>
      </c>
      <c r="AN150" s="340"/>
      <c r="AO150" s="341"/>
      <c r="AP150" s="336"/>
      <c r="AQ150" s="342"/>
      <c r="AR150" s="343"/>
      <c r="AS150" s="342"/>
      <c r="AT150" s="94"/>
      <c r="AU150" s="341"/>
      <c r="AV150" s="136"/>
      <c r="AW150" s="339"/>
    </row>
    <row r="151" spans="1:49" ht="12.75" customHeight="1">
      <c r="A151">
        <v>148</v>
      </c>
      <c r="B151" s="29" t="s">
        <v>7422</v>
      </c>
      <c r="C151" s="104" t="s">
        <v>4133</v>
      </c>
      <c r="D151" s="29" t="s">
        <v>1842</v>
      </c>
      <c r="E151" s="29" t="s">
        <v>1983</v>
      </c>
      <c r="F151" s="335"/>
      <c r="G151" s="335"/>
      <c r="H151" s="394"/>
      <c r="I151" s="394"/>
      <c r="J151" s="394"/>
      <c r="K151" s="394"/>
      <c r="L151" s="335"/>
      <c r="M151" s="82" t="s">
        <v>3880</v>
      </c>
      <c r="N151" s="57">
        <v>4766.106299212599</v>
      </c>
      <c r="O151" s="30">
        <v>4766.106299212599</v>
      </c>
      <c r="P151" s="29" t="s">
        <v>3457</v>
      </c>
      <c r="Q151" s="29"/>
      <c r="R151" s="104" t="s">
        <v>4133</v>
      </c>
      <c r="S151" s="103" t="s">
        <v>4134</v>
      </c>
      <c r="T151" s="403">
        <v>2000</v>
      </c>
      <c r="U151" s="403">
        <v>13310</v>
      </c>
      <c r="V151" s="123" t="s">
        <v>1</v>
      </c>
      <c r="W151" s="336" t="s">
        <v>0</v>
      </c>
      <c r="X151" s="123" t="s">
        <v>4120</v>
      </c>
      <c r="Y151" s="337"/>
      <c r="Z151" s="87">
        <v>1</v>
      </c>
      <c r="AA151" s="88"/>
      <c r="AB151" s="88"/>
      <c r="AC151" s="88"/>
      <c r="AD151" s="90"/>
      <c r="AE151" s="90"/>
      <c r="AF151" s="136"/>
      <c r="AG151" s="338"/>
      <c r="AH151" s="338"/>
      <c r="AI151" s="339"/>
      <c r="AJ151" s="339"/>
      <c r="AK151" s="91"/>
      <c r="AL151" s="92"/>
      <c r="AM151" s="93" t="s">
        <v>4121</v>
      </c>
      <c r="AN151" s="340"/>
      <c r="AO151" s="341"/>
      <c r="AP151" s="336"/>
      <c r="AQ151" s="342"/>
      <c r="AR151" s="343"/>
      <c r="AS151" s="342"/>
      <c r="AT151" s="94"/>
      <c r="AU151" s="341"/>
      <c r="AV151" s="136"/>
      <c r="AW151" s="339"/>
    </row>
    <row r="152" spans="1:49" ht="12.75" customHeight="1">
      <c r="A152">
        <v>149</v>
      </c>
      <c r="B152" s="29" t="s">
        <v>7423</v>
      </c>
      <c r="C152" s="104" t="s">
        <v>4135</v>
      </c>
      <c r="D152" s="29" t="s">
        <v>1808</v>
      </c>
      <c r="E152" s="29" t="s">
        <v>2017</v>
      </c>
      <c r="F152" s="335"/>
      <c r="G152" s="335"/>
      <c r="H152" s="394"/>
      <c r="I152" s="394"/>
      <c r="J152" s="394"/>
      <c r="K152" s="394"/>
      <c r="L152" s="335"/>
      <c r="M152" s="82" t="s">
        <v>3880</v>
      </c>
      <c r="N152" s="57">
        <v>5183.6259842519685</v>
      </c>
      <c r="O152" s="30">
        <v>5183.6259842519685</v>
      </c>
      <c r="P152" s="29" t="s">
        <v>3859</v>
      </c>
      <c r="Q152" s="29"/>
      <c r="R152" s="104" t="s">
        <v>4135</v>
      </c>
      <c r="S152" s="103" t="s">
        <v>4136</v>
      </c>
      <c r="T152" s="403">
        <v>0</v>
      </c>
      <c r="U152" s="403">
        <v>12480</v>
      </c>
      <c r="V152" s="123" t="s">
        <v>1</v>
      </c>
      <c r="W152" s="336" t="s">
        <v>0</v>
      </c>
      <c r="X152" s="123" t="s">
        <v>4120</v>
      </c>
      <c r="Y152" s="337"/>
      <c r="Z152" s="87">
        <v>1</v>
      </c>
      <c r="AA152" s="88"/>
      <c r="AB152" s="88"/>
      <c r="AC152" s="88"/>
      <c r="AD152" s="90"/>
      <c r="AE152" s="90"/>
      <c r="AF152" s="136"/>
      <c r="AG152" s="338"/>
      <c r="AH152" s="338"/>
      <c r="AI152" s="339"/>
      <c r="AJ152" s="339"/>
      <c r="AK152" s="91"/>
      <c r="AL152" s="92"/>
      <c r="AM152" s="93" t="s">
        <v>4121</v>
      </c>
      <c r="AN152" s="340"/>
      <c r="AO152" s="341"/>
      <c r="AP152" s="336"/>
      <c r="AQ152" s="342"/>
      <c r="AR152" s="343"/>
      <c r="AS152" s="342"/>
      <c r="AT152" s="94"/>
      <c r="AU152" s="341"/>
      <c r="AV152" s="136"/>
      <c r="AW152" s="339"/>
    </row>
    <row r="153" spans="1:49" ht="12.75" customHeight="1">
      <c r="A153">
        <v>150</v>
      </c>
      <c r="B153" s="29" t="s">
        <v>7424</v>
      </c>
      <c r="C153" s="104" t="s">
        <v>4137</v>
      </c>
      <c r="D153" s="29" t="s">
        <v>1841</v>
      </c>
      <c r="E153" s="29" t="s">
        <v>1984</v>
      </c>
      <c r="F153" s="335"/>
      <c r="G153" s="335"/>
      <c r="H153" s="394"/>
      <c r="I153" s="394"/>
      <c r="J153" s="394"/>
      <c r="K153" s="394"/>
      <c r="L153" s="335"/>
      <c r="M153" s="82" t="s">
        <v>3880</v>
      </c>
      <c r="N153" s="57">
        <v>4774.3307086614177</v>
      </c>
      <c r="O153" s="30">
        <v>4774.3307086614177</v>
      </c>
      <c r="P153" s="29" t="s">
        <v>3457</v>
      </c>
      <c r="Q153" s="29"/>
      <c r="R153" s="104" t="s">
        <v>4137</v>
      </c>
      <c r="S153" s="103" t="s">
        <v>4138</v>
      </c>
      <c r="T153" s="403">
        <v>2500</v>
      </c>
      <c r="U153" s="403">
        <v>12895</v>
      </c>
      <c r="V153" s="123" t="s">
        <v>1</v>
      </c>
      <c r="W153" s="336" t="s">
        <v>0</v>
      </c>
      <c r="X153" s="123" t="s">
        <v>4120</v>
      </c>
      <c r="Y153" s="337"/>
      <c r="Z153" s="87">
        <v>1</v>
      </c>
      <c r="AA153" s="88"/>
      <c r="AB153" s="88"/>
      <c r="AC153" s="88"/>
      <c r="AD153" s="90"/>
      <c r="AE153" s="90"/>
      <c r="AF153" s="136"/>
      <c r="AG153" s="338"/>
      <c r="AH153" s="338"/>
      <c r="AI153" s="339"/>
      <c r="AJ153" s="339"/>
      <c r="AK153" s="91"/>
      <c r="AL153" s="92"/>
      <c r="AM153" s="93" t="s">
        <v>4121</v>
      </c>
      <c r="AN153" s="340"/>
      <c r="AO153" s="341"/>
      <c r="AP153" s="336"/>
      <c r="AQ153" s="342"/>
      <c r="AR153" s="343"/>
      <c r="AS153" s="342"/>
      <c r="AT153" s="94"/>
      <c r="AU153" s="341"/>
      <c r="AV153" s="136"/>
      <c r="AW153" s="339"/>
    </row>
    <row r="154" spans="1:49" ht="12.75" customHeight="1">
      <c r="A154">
        <v>151</v>
      </c>
      <c r="B154" s="29" t="s">
        <v>7425</v>
      </c>
      <c r="C154" s="104" t="s">
        <v>4139</v>
      </c>
      <c r="D154" s="29" t="s">
        <v>1802</v>
      </c>
      <c r="E154" s="29" t="s">
        <v>2023</v>
      </c>
      <c r="F154" s="335"/>
      <c r="G154" s="335"/>
      <c r="H154" s="394"/>
      <c r="I154" s="394"/>
      <c r="J154" s="394"/>
      <c r="K154" s="394"/>
      <c r="L154" s="335"/>
      <c r="M154" s="82" t="s">
        <v>3880</v>
      </c>
      <c r="N154" s="57">
        <v>5163.7362204724404</v>
      </c>
      <c r="O154" s="30">
        <v>5163.7362204724404</v>
      </c>
      <c r="P154" s="29" t="s">
        <v>3457</v>
      </c>
      <c r="Q154" s="29"/>
      <c r="R154" s="104" t="s">
        <v>4139</v>
      </c>
      <c r="S154" s="103" t="s">
        <v>4140</v>
      </c>
      <c r="T154" s="403">
        <v>500</v>
      </c>
      <c r="U154" s="403">
        <v>12895</v>
      </c>
      <c r="V154" s="123" t="s">
        <v>1</v>
      </c>
      <c r="W154" s="336" t="s">
        <v>0</v>
      </c>
      <c r="X154" s="123" t="s">
        <v>4120</v>
      </c>
      <c r="Y154" s="337"/>
      <c r="Z154" s="87">
        <v>1</v>
      </c>
      <c r="AA154" s="88"/>
      <c r="AB154" s="88"/>
      <c r="AC154" s="88"/>
      <c r="AD154" s="90"/>
      <c r="AE154" s="90"/>
      <c r="AF154" s="136"/>
      <c r="AG154" s="338"/>
      <c r="AH154" s="338"/>
      <c r="AI154" s="339"/>
      <c r="AJ154" s="339"/>
      <c r="AK154" s="91"/>
      <c r="AL154" s="92"/>
      <c r="AM154" s="93" t="s">
        <v>4121</v>
      </c>
      <c r="AN154" s="340"/>
      <c r="AO154" s="341"/>
      <c r="AP154" s="336"/>
      <c r="AQ154" s="342"/>
      <c r="AR154" s="343"/>
      <c r="AS154" s="342"/>
      <c r="AT154" s="94"/>
      <c r="AU154" s="341"/>
      <c r="AV154" s="136"/>
      <c r="AW154" s="339"/>
    </row>
    <row r="155" spans="1:49" ht="12.75" customHeight="1">
      <c r="A155">
        <v>152</v>
      </c>
      <c r="B155" s="29" t="s">
        <v>7426</v>
      </c>
      <c r="C155" s="104" t="s">
        <v>4141</v>
      </c>
      <c r="D155" s="29" t="s">
        <v>1809</v>
      </c>
      <c r="E155" s="29" t="s">
        <v>2016</v>
      </c>
      <c r="F155" s="335"/>
      <c r="G155" s="335"/>
      <c r="H155" s="394"/>
      <c r="I155" s="394"/>
      <c r="J155" s="394"/>
      <c r="K155" s="394"/>
      <c r="L155" s="335"/>
      <c r="M155" s="82" t="s">
        <v>3880</v>
      </c>
      <c r="N155" s="57">
        <v>5258.9803149606305</v>
      </c>
      <c r="O155" s="30">
        <v>5258.9803149606305</v>
      </c>
      <c r="P155" s="29" t="s">
        <v>3859</v>
      </c>
      <c r="Q155" s="29"/>
      <c r="R155" s="104" t="s">
        <v>4141</v>
      </c>
      <c r="S155" s="103" t="s">
        <v>4142</v>
      </c>
      <c r="T155" s="403">
        <v>-1000</v>
      </c>
      <c r="U155" s="403">
        <v>12480</v>
      </c>
      <c r="V155" s="123" t="s">
        <v>1</v>
      </c>
      <c r="W155" s="336" t="s">
        <v>0</v>
      </c>
      <c r="X155" s="123" t="s">
        <v>4120</v>
      </c>
      <c r="Y155" s="337"/>
      <c r="Z155" s="87">
        <v>1</v>
      </c>
      <c r="AA155" s="88"/>
      <c r="AB155" s="88"/>
      <c r="AC155" s="88"/>
      <c r="AD155" s="90"/>
      <c r="AE155" s="90"/>
      <c r="AF155" s="136"/>
      <c r="AG155" s="338"/>
      <c r="AH155" s="338"/>
      <c r="AI155" s="339"/>
      <c r="AJ155" s="339"/>
      <c r="AK155" s="91"/>
      <c r="AL155" s="92"/>
      <c r="AM155" s="93" t="s">
        <v>4121</v>
      </c>
      <c r="AN155" s="340"/>
      <c r="AO155" s="341"/>
      <c r="AP155" s="336"/>
      <c r="AQ155" s="342"/>
      <c r="AR155" s="343"/>
      <c r="AS155" s="342"/>
      <c r="AT155" s="94"/>
      <c r="AU155" s="341"/>
      <c r="AV155" s="136"/>
      <c r="AW155" s="339"/>
    </row>
    <row r="156" spans="1:49" ht="12.75" customHeight="1">
      <c r="A156">
        <v>153</v>
      </c>
      <c r="B156" s="29" t="s">
        <v>7433</v>
      </c>
      <c r="C156" s="104" t="s">
        <v>3617</v>
      </c>
      <c r="D156" s="29" t="s">
        <v>1882</v>
      </c>
      <c r="E156" s="29" t="s">
        <v>1943</v>
      </c>
      <c r="F156" s="335"/>
      <c r="G156" s="335"/>
      <c r="H156" s="394"/>
      <c r="I156" s="394"/>
      <c r="J156" s="394"/>
      <c r="K156" s="394"/>
      <c r="L156" s="335"/>
      <c r="M156" s="82" t="s">
        <v>3880</v>
      </c>
      <c r="N156" s="57">
        <v>4362.7598425196848</v>
      </c>
      <c r="O156" s="30">
        <v>4362.7598425196848</v>
      </c>
      <c r="P156" s="29" t="s">
        <v>3457</v>
      </c>
      <c r="Q156" s="29"/>
      <c r="R156" s="104" t="s">
        <v>3617</v>
      </c>
      <c r="S156" s="103" t="s">
        <v>4143</v>
      </c>
      <c r="T156" s="403">
        <v>4500</v>
      </c>
      <c r="U156" s="403">
        <v>12895</v>
      </c>
      <c r="V156" s="123" t="s">
        <v>1</v>
      </c>
      <c r="W156" s="336" t="s">
        <v>0</v>
      </c>
      <c r="X156" s="123" t="s">
        <v>4120</v>
      </c>
      <c r="Y156" s="337"/>
      <c r="Z156" s="87">
        <v>1</v>
      </c>
      <c r="AA156" s="88"/>
      <c r="AB156" s="88"/>
      <c r="AC156" s="88"/>
      <c r="AD156" s="90"/>
      <c r="AE156" s="90"/>
      <c r="AF156" s="136"/>
      <c r="AG156" s="338"/>
      <c r="AH156" s="338"/>
      <c r="AI156" s="339"/>
      <c r="AJ156" s="339"/>
      <c r="AK156" s="91"/>
      <c r="AL156" s="92"/>
      <c r="AM156" s="93" t="s">
        <v>4121</v>
      </c>
      <c r="AN156" s="340"/>
      <c r="AO156" s="341"/>
      <c r="AP156" s="336"/>
      <c r="AQ156" s="342"/>
      <c r="AR156" s="343"/>
      <c r="AS156" s="342"/>
      <c r="AT156" s="94"/>
      <c r="AU156" s="341"/>
      <c r="AV156" s="136"/>
      <c r="AW156" s="339"/>
    </row>
    <row r="157" spans="1:49" ht="12.75" customHeight="1">
      <c r="A157">
        <v>154</v>
      </c>
      <c r="B157" s="29" t="s">
        <v>7427</v>
      </c>
      <c r="C157" s="104" t="s">
        <v>4144</v>
      </c>
      <c r="D157" s="29" t="s">
        <v>1800</v>
      </c>
      <c r="E157" s="29" t="s">
        <v>2025</v>
      </c>
      <c r="F157" s="335"/>
      <c r="G157" s="335"/>
      <c r="H157" s="394"/>
      <c r="I157" s="394"/>
      <c r="J157" s="394"/>
      <c r="K157" s="394"/>
      <c r="L157" s="335"/>
      <c r="M157" s="82" t="s">
        <v>3880</v>
      </c>
      <c r="N157" s="57">
        <v>5604.5866141732295</v>
      </c>
      <c r="O157" s="30">
        <v>5604.5866141732295</v>
      </c>
      <c r="P157" s="29" t="s">
        <v>3457</v>
      </c>
      <c r="Q157" s="29"/>
      <c r="R157" s="104" t="s">
        <v>4144</v>
      </c>
      <c r="S157" s="103" t="s">
        <v>4145</v>
      </c>
      <c r="T157" s="403">
        <v>-1000</v>
      </c>
      <c r="U157" s="403">
        <v>13310</v>
      </c>
      <c r="V157" s="123" t="s">
        <v>1</v>
      </c>
      <c r="W157" s="336" t="s">
        <v>0</v>
      </c>
      <c r="X157" s="123" t="s">
        <v>4120</v>
      </c>
      <c r="Y157" s="337"/>
      <c r="Z157" s="87">
        <v>1</v>
      </c>
      <c r="AA157" s="88"/>
      <c r="AB157" s="88"/>
      <c r="AC157" s="88"/>
      <c r="AD157" s="90"/>
      <c r="AE157" s="90"/>
      <c r="AF157" s="136"/>
      <c r="AG157" s="338"/>
      <c r="AH157" s="338"/>
      <c r="AI157" s="339"/>
      <c r="AJ157" s="339"/>
      <c r="AK157" s="91"/>
      <c r="AL157" s="92"/>
      <c r="AM157" s="93" t="s">
        <v>4121</v>
      </c>
      <c r="AN157" s="340"/>
      <c r="AO157" s="341"/>
      <c r="AP157" s="336"/>
      <c r="AQ157" s="342"/>
      <c r="AR157" s="343"/>
      <c r="AS157" s="342"/>
      <c r="AT157" s="94"/>
      <c r="AU157" s="341"/>
      <c r="AV157" s="136"/>
      <c r="AW157" s="339"/>
    </row>
    <row r="158" spans="1:49" ht="12.75" customHeight="1">
      <c r="A158">
        <v>155</v>
      </c>
      <c r="B158" s="29" t="s">
        <v>7428</v>
      </c>
      <c r="C158" s="104" t="s">
        <v>4146</v>
      </c>
      <c r="D158" s="29" t="s">
        <v>1840</v>
      </c>
      <c r="E158" s="29" t="s">
        <v>1985</v>
      </c>
      <c r="F158" s="335"/>
      <c r="G158" s="335"/>
      <c r="H158" s="394"/>
      <c r="I158" s="394"/>
      <c r="J158" s="394"/>
      <c r="K158" s="394"/>
      <c r="L158" s="335"/>
      <c r="M158" s="82" t="s">
        <v>3880</v>
      </c>
      <c r="N158" s="57">
        <v>5046.4763779527557</v>
      </c>
      <c r="O158" s="30">
        <v>5046.4763779527557</v>
      </c>
      <c r="P158" s="29" t="s">
        <v>3457</v>
      </c>
      <c r="Q158" s="29"/>
      <c r="R158" s="104" t="s">
        <v>4146</v>
      </c>
      <c r="S158" s="103" t="s">
        <v>4147</v>
      </c>
      <c r="T158" s="403">
        <v>1500</v>
      </c>
      <c r="U158" s="403">
        <v>12895</v>
      </c>
      <c r="V158" s="123" t="s">
        <v>1</v>
      </c>
      <c r="W158" s="336" t="s">
        <v>0</v>
      </c>
      <c r="X158" s="123" t="s">
        <v>4120</v>
      </c>
      <c r="Y158" s="337"/>
      <c r="Z158" s="87">
        <v>1</v>
      </c>
      <c r="AA158" s="88"/>
      <c r="AB158" s="88"/>
      <c r="AC158" s="88"/>
      <c r="AD158" s="90"/>
      <c r="AE158" s="90"/>
      <c r="AF158" s="136"/>
      <c r="AG158" s="338"/>
      <c r="AH158" s="338"/>
      <c r="AI158" s="339"/>
      <c r="AJ158" s="339"/>
      <c r="AK158" s="91"/>
      <c r="AL158" s="92"/>
      <c r="AM158" s="93" t="s">
        <v>4121</v>
      </c>
      <c r="AN158" s="340"/>
      <c r="AO158" s="341"/>
      <c r="AP158" s="336"/>
      <c r="AQ158" s="342"/>
      <c r="AR158" s="343"/>
      <c r="AS158" s="342"/>
      <c r="AT158" s="94"/>
      <c r="AU158" s="341"/>
      <c r="AV158" s="136"/>
      <c r="AW158" s="339"/>
    </row>
    <row r="159" spans="1:49" ht="12.75" customHeight="1">
      <c r="A159">
        <v>156</v>
      </c>
      <c r="B159" s="29" t="s">
        <v>7429</v>
      </c>
      <c r="C159" s="104" t="s">
        <v>4148</v>
      </c>
      <c r="D159" s="29" t="s">
        <v>1839</v>
      </c>
      <c r="E159" s="29" t="s">
        <v>1986</v>
      </c>
      <c r="F159" s="335"/>
      <c r="G159" s="335"/>
      <c r="H159" s="394"/>
      <c r="I159" s="394"/>
      <c r="J159" s="394"/>
      <c r="K159" s="394"/>
      <c r="L159" s="335"/>
      <c r="M159" s="82" t="s">
        <v>3880</v>
      </c>
      <c r="N159" s="57">
        <v>5172.8976377952758</v>
      </c>
      <c r="O159" s="30">
        <v>5172.8976377952758</v>
      </c>
      <c r="P159" s="29" t="s">
        <v>3457</v>
      </c>
      <c r="Q159" s="29"/>
      <c r="R159" s="104" t="s">
        <v>4148</v>
      </c>
      <c r="S159" s="103" t="s">
        <v>4149</v>
      </c>
      <c r="T159" s="403">
        <v>1000</v>
      </c>
      <c r="U159" s="403">
        <v>13310</v>
      </c>
      <c r="V159" s="123" t="s">
        <v>1</v>
      </c>
      <c r="W159" s="336" t="s">
        <v>0</v>
      </c>
      <c r="X159" s="123" t="s">
        <v>4120</v>
      </c>
      <c r="Y159" s="337"/>
      <c r="Z159" s="87">
        <v>1</v>
      </c>
      <c r="AA159" s="88"/>
      <c r="AB159" s="88"/>
      <c r="AC159" s="88"/>
      <c r="AD159" s="90"/>
      <c r="AE159" s="90"/>
      <c r="AF159" s="136"/>
      <c r="AG159" s="338"/>
      <c r="AH159" s="338"/>
      <c r="AI159" s="339"/>
      <c r="AJ159" s="339"/>
      <c r="AK159" s="91"/>
      <c r="AL159" s="92"/>
      <c r="AM159" s="93" t="s">
        <v>4121</v>
      </c>
      <c r="AN159" s="340"/>
      <c r="AO159" s="341"/>
      <c r="AP159" s="336"/>
      <c r="AQ159" s="342"/>
      <c r="AR159" s="343"/>
      <c r="AS159" s="342"/>
      <c r="AT159" s="94"/>
      <c r="AU159" s="341"/>
      <c r="AV159" s="136"/>
      <c r="AW159" s="339"/>
    </row>
    <row r="160" spans="1:49" ht="12.75" customHeight="1">
      <c r="A160">
        <v>157</v>
      </c>
      <c r="B160" s="29" t="s">
        <v>7430</v>
      </c>
      <c r="C160" s="104" t="s">
        <v>4150</v>
      </c>
      <c r="D160" s="29" t="s">
        <v>1803</v>
      </c>
      <c r="E160" s="29" t="s">
        <v>2022</v>
      </c>
      <c r="F160" s="335"/>
      <c r="G160" s="335"/>
      <c r="H160" s="394"/>
      <c r="I160" s="394"/>
      <c r="J160" s="394"/>
      <c r="K160" s="394"/>
      <c r="L160" s="335"/>
      <c r="M160" s="82" t="s">
        <v>3880</v>
      </c>
      <c r="N160" s="57">
        <v>5252.4527559055114</v>
      </c>
      <c r="O160" s="30">
        <v>5252.4527559055114</v>
      </c>
      <c r="P160" s="29" t="s">
        <v>3457</v>
      </c>
      <c r="Q160" s="29"/>
      <c r="R160" s="104" t="s">
        <v>4150</v>
      </c>
      <c r="S160" s="103" t="s">
        <v>4151</v>
      </c>
      <c r="T160" s="403">
        <v>0</v>
      </c>
      <c r="U160" s="403">
        <v>13310</v>
      </c>
      <c r="V160" s="123" t="s">
        <v>1</v>
      </c>
      <c r="W160" s="336" t="s">
        <v>0</v>
      </c>
      <c r="X160" s="123" t="s">
        <v>4120</v>
      </c>
      <c r="Y160" s="337"/>
      <c r="Z160" s="87">
        <v>1</v>
      </c>
      <c r="AA160" s="88"/>
      <c r="AB160" s="88"/>
      <c r="AC160" s="88"/>
      <c r="AD160" s="90"/>
      <c r="AE160" s="90"/>
      <c r="AF160" s="136"/>
      <c r="AG160" s="338"/>
      <c r="AH160" s="338"/>
      <c r="AI160" s="339"/>
      <c r="AJ160" s="339"/>
      <c r="AK160" s="91"/>
      <c r="AL160" s="92"/>
      <c r="AM160" s="93" t="s">
        <v>4121</v>
      </c>
      <c r="AN160" s="340"/>
      <c r="AO160" s="341"/>
      <c r="AP160" s="336"/>
      <c r="AQ160" s="342"/>
      <c r="AR160" s="343"/>
      <c r="AS160" s="342"/>
      <c r="AT160" s="94"/>
      <c r="AU160" s="341"/>
      <c r="AV160" s="136"/>
      <c r="AW160" s="339"/>
    </row>
    <row r="161" spans="1:49" ht="12.75" customHeight="1">
      <c r="A161">
        <v>158</v>
      </c>
      <c r="B161" s="29" t="s">
        <v>7434</v>
      </c>
      <c r="C161" s="104" t="s">
        <v>4152</v>
      </c>
      <c r="D161" s="29" t="s">
        <v>1896</v>
      </c>
      <c r="E161" s="29" t="s">
        <v>1929</v>
      </c>
      <c r="F161" s="335"/>
      <c r="G161" s="335"/>
      <c r="H161" s="394"/>
      <c r="I161" s="394"/>
      <c r="J161" s="394"/>
      <c r="K161" s="394"/>
      <c r="L161" s="335"/>
      <c r="M161" s="82" t="s">
        <v>3880</v>
      </c>
      <c r="N161" s="57">
        <v>5299.5905511811025</v>
      </c>
      <c r="O161" s="30">
        <v>5299.5905511811025</v>
      </c>
      <c r="P161" s="29" t="s">
        <v>3862</v>
      </c>
      <c r="Q161" s="29"/>
      <c r="R161" s="104" t="s">
        <v>4152</v>
      </c>
      <c r="S161" s="103" t="s">
        <v>4153</v>
      </c>
      <c r="T161" s="403">
        <v>3500</v>
      </c>
      <c r="U161" s="403">
        <v>12065</v>
      </c>
      <c r="V161" s="123" t="s">
        <v>1</v>
      </c>
      <c r="W161" s="336" t="s">
        <v>0</v>
      </c>
      <c r="X161" s="123" t="s">
        <v>4120</v>
      </c>
      <c r="Y161" s="337"/>
      <c r="Z161" s="87">
        <v>1</v>
      </c>
      <c r="AA161" s="88"/>
      <c r="AB161" s="88"/>
      <c r="AC161" s="88"/>
      <c r="AD161" s="90"/>
      <c r="AE161" s="90"/>
      <c r="AF161" s="136"/>
      <c r="AG161" s="338"/>
      <c r="AH161" s="338"/>
      <c r="AI161" s="339"/>
      <c r="AJ161" s="339"/>
      <c r="AK161" s="91"/>
      <c r="AL161" s="92"/>
      <c r="AM161" s="93" t="s">
        <v>4121</v>
      </c>
      <c r="AN161" s="340"/>
      <c r="AO161" s="341"/>
      <c r="AP161" s="336"/>
      <c r="AQ161" s="342"/>
      <c r="AR161" s="343"/>
      <c r="AS161" s="342"/>
      <c r="AT161" s="94"/>
      <c r="AU161" s="341"/>
      <c r="AV161" s="136"/>
      <c r="AW161" s="339"/>
    </row>
    <row r="162" spans="1:49" ht="12.75" customHeight="1">
      <c r="A162">
        <v>159</v>
      </c>
      <c r="B162" s="29" t="s">
        <v>7435</v>
      </c>
      <c r="C162" s="104" t="s">
        <v>4154</v>
      </c>
      <c r="D162" s="29" t="s">
        <v>1879</v>
      </c>
      <c r="E162" s="29" t="s">
        <v>1946</v>
      </c>
      <c r="F162" s="335"/>
      <c r="G162" s="335"/>
      <c r="H162" s="394"/>
      <c r="I162" s="394"/>
      <c r="J162" s="394"/>
      <c r="K162" s="394"/>
      <c r="L162" s="335"/>
      <c r="M162" s="82" t="s">
        <v>3880</v>
      </c>
      <c r="N162" s="57">
        <v>4724.5905511811025</v>
      </c>
      <c r="O162" s="30">
        <v>4724.5905511811025</v>
      </c>
      <c r="P162" s="29" t="s">
        <v>3859</v>
      </c>
      <c r="Q162" s="29"/>
      <c r="R162" s="104" t="s">
        <v>4154</v>
      </c>
      <c r="S162" s="103" t="s">
        <v>4155</v>
      </c>
      <c r="T162" s="403">
        <v>3000</v>
      </c>
      <c r="U162" s="403">
        <v>12480</v>
      </c>
      <c r="V162" s="123" t="s">
        <v>1</v>
      </c>
      <c r="W162" s="336" t="s">
        <v>0</v>
      </c>
      <c r="X162" s="123" t="s">
        <v>4120</v>
      </c>
      <c r="Y162" s="337"/>
      <c r="Z162" s="87">
        <v>1</v>
      </c>
      <c r="AA162" s="88"/>
      <c r="AB162" s="88"/>
      <c r="AC162" s="88"/>
      <c r="AD162" s="90"/>
      <c r="AE162" s="90"/>
      <c r="AF162" s="136"/>
      <c r="AG162" s="338"/>
      <c r="AH162" s="338"/>
      <c r="AI162" s="339"/>
      <c r="AJ162" s="339"/>
      <c r="AK162" s="91"/>
      <c r="AL162" s="92"/>
      <c r="AM162" s="93" t="s">
        <v>4121</v>
      </c>
      <c r="AN162" s="340"/>
      <c r="AO162" s="341"/>
      <c r="AP162" s="336"/>
      <c r="AQ162" s="342"/>
      <c r="AR162" s="343"/>
      <c r="AS162" s="342"/>
      <c r="AT162" s="94"/>
      <c r="AU162" s="341"/>
      <c r="AV162" s="136"/>
      <c r="AW162" s="339"/>
    </row>
    <row r="163" spans="1:49" ht="12.75" customHeight="1">
      <c r="A163">
        <v>160</v>
      </c>
      <c r="B163" s="29" t="s">
        <v>7436</v>
      </c>
      <c r="C163" s="104" t="s">
        <v>4156</v>
      </c>
      <c r="D163" s="29" t="s">
        <v>1810</v>
      </c>
      <c r="E163" s="29" t="s">
        <v>2015</v>
      </c>
      <c r="F163" s="335"/>
      <c r="G163" s="335"/>
      <c r="H163" s="394"/>
      <c r="I163" s="394"/>
      <c r="J163" s="394"/>
      <c r="K163" s="394"/>
      <c r="L163" s="335"/>
      <c r="M163" s="82" t="s">
        <v>3880</v>
      </c>
      <c r="N163" s="57">
        <v>5601.1889763779527</v>
      </c>
      <c r="O163" s="30">
        <v>5601.1889763779527</v>
      </c>
      <c r="P163" s="29" t="s">
        <v>3859</v>
      </c>
      <c r="Q163" s="29"/>
      <c r="R163" s="104" t="s">
        <v>4156</v>
      </c>
      <c r="S163" s="103" t="s">
        <v>4157</v>
      </c>
      <c r="T163" s="403">
        <v>1000</v>
      </c>
      <c r="U163" s="403">
        <v>12480</v>
      </c>
      <c r="V163" s="123" t="s">
        <v>1</v>
      </c>
      <c r="W163" s="336" t="s">
        <v>0</v>
      </c>
      <c r="X163" s="123" t="s">
        <v>4120</v>
      </c>
      <c r="Y163" s="337"/>
      <c r="Z163" s="87">
        <v>1</v>
      </c>
      <c r="AA163" s="88"/>
      <c r="AB163" s="88"/>
      <c r="AC163" s="88"/>
      <c r="AD163" s="90"/>
      <c r="AE163" s="90"/>
      <c r="AF163" s="136"/>
      <c r="AG163" s="338"/>
      <c r="AH163" s="338"/>
      <c r="AI163" s="339"/>
      <c r="AJ163" s="339"/>
      <c r="AK163" s="91"/>
      <c r="AL163" s="92"/>
      <c r="AM163" s="93" t="s">
        <v>4121</v>
      </c>
      <c r="AN163" s="340"/>
      <c r="AO163" s="341"/>
      <c r="AP163" s="336"/>
      <c r="AQ163" s="342"/>
      <c r="AR163" s="343"/>
      <c r="AS163" s="342"/>
      <c r="AT163" s="94"/>
      <c r="AU163" s="341"/>
      <c r="AV163" s="136"/>
      <c r="AW163" s="339"/>
    </row>
    <row r="164" spans="1:49" ht="12.75" customHeight="1">
      <c r="A164">
        <v>161</v>
      </c>
      <c r="B164" s="29" t="s">
        <v>7437</v>
      </c>
      <c r="C164" s="104" t="s">
        <v>4158</v>
      </c>
      <c r="D164" s="29" t="s">
        <v>1883</v>
      </c>
      <c r="E164" s="29" t="s">
        <v>1942</v>
      </c>
      <c r="F164" s="335"/>
      <c r="G164" s="335"/>
      <c r="H164" s="394"/>
      <c r="I164" s="394"/>
      <c r="J164" s="394"/>
      <c r="K164" s="394"/>
      <c r="L164" s="335"/>
      <c r="M164" s="82" t="s">
        <v>3880</v>
      </c>
      <c r="N164" s="57">
        <v>4345.177165354331</v>
      </c>
      <c r="O164" s="30">
        <v>4345.177165354331</v>
      </c>
      <c r="P164" s="29" t="s">
        <v>3457</v>
      </c>
      <c r="Q164" s="29"/>
      <c r="R164" s="104" t="s">
        <v>4158</v>
      </c>
      <c r="S164" s="103" t="s">
        <v>4159</v>
      </c>
      <c r="T164" s="403">
        <v>4000</v>
      </c>
      <c r="U164" s="403">
        <v>13310</v>
      </c>
      <c r="V164" s="123" t="s">
        <v>1</v>
      </c>
      <c r="W164" s="336" t="s">
        <v>0</v>
      </c>
      <c r="X164" s="123" t="s">
        <v>4120</v>
      </c>
      <c r="Y164" s="337"/>
      <c r="Z164" s="87">
        <v>1</v>
      </c>
      <c r="AA164" s="88"/>
      <c r="AB164" s="88"/>
      <c r="AC164" s="88"/>
      <c r="AD164" s="90"/>
      <c r="AE164" s="90"/>
      <c r="AF164" s="136"/>
      <c r="AG164" s="338"/>
      <c r="AH164" s="338"/>
      <c r="AI164" s="339"/>
      <c r="AJ164" s="339"/>
      <c r="AK164" s="91"/>
      <c r="AL164" s="92"/>
      <c r="AM164" s="93" t="s">
        <v>4121</v>
      </c>
      <c r="AN164" s="340"/>
      <c r="AO164" s="341"/>
      <c r="AP164" s="336"/>
      <c r="AQ164" s="342"/>
      <c r="AR164" s="343"/>
      <c r="AS164" s="342"/>
      <c r="AT164" s="94"/>
      <c r="AU164" s="341"/>
      <c r="AV164" s="136"/>
      <c r="AW164" s="339"/>
    </row>
    <row r="165" spans="1:49" ht="12.75" customHeight="1">
      <c r="A165">
        <v>162</v>
      </c>
      <c r="B165" s="29" t="s">
        <v>7438</v>
      </c>
      <c r="C165" s="104" t="s">
        <v>4160</v>
      </c>
      <c r="D165" s="29" t="s">
        <v>1857</v>
      </c>
      <c r="E165" s="29" t="s">
        <v>1968</v>
      </c>
      <c r="F165" s="335"/>
      <c r="G165" s="335"/>
      <c r="H165" s="394"/>
      <c r="I165" s="394"/>
      <c r="J165" s="394"/>
      <c r="K165" s="394"/>
      <c r="L165" s="335"/>
      <c r="M165" s="82" t="s">
        <v>3880</v>
      </c>
      <c r="N165" s="57">
        <v>5986.0472440944886</v>
      </c>
      <c r="O165" s="30">
        <v>5986.0472440944886</v>
      </c>
      <c r="P165" s="29" t="s">
        <v>3862</v>
      </c>
      <c r="Q165" s="29"/>
      <c r="R165" s="104" t="s">
        <v>4160</v>
      </c>
      <c r="S165" s="103" t="s">
        <v>4161</v>
      </c>
      <c r="T165" s="403">
        <v>500</v>
      </c>
      <c r="U165" s="403">
        <v>12065</v>
      </c>
      <c r="V165" s="123" t="s">
        <v>1</v>
      </c>
      <c r="W165" s="336" t="s">
        <v>0</v>
      </c>
      <c r="X165" s="123" t="s">
        <v>4120</v>
      </c>
      <c r="Y165" s="337"/>
      <c r="Z165" s="87">
        <v>1</v>
      </c>
      <c r="AA165" s="88"/>
      <c r="AB165" s="88"/>
      <c r="AC165" s="88"/>
      <c r="AD165" s="90"/>
      <c r="AE165" s="90"/>
      <c r="AF165" s="136"/>
      <c r="AG165" s="338"/>
      <c r="AH165" s="338"/>
      <c r="AI165" s="339"/>
      <c r="AJ165" s="339"/>
      <c r="AK165" s="91"/>
      <c r="AL165" s="92"/>
      <c r="AM165" s="93" t="s">
        <v>4121</v>
      </c>
      <c r="AN165" s="340"/>
      <c r="AO165" s="341"/>
      <c r="AP165" s="336"/>
      <c r="AQ165" s="342"/>
      <c r="AR165" s="343"/>
      <c r="AS165" s="342"/>
      <c r="AT165" s="94"/>
      <c r="AU165" s="341"/>
      <c r="AV165" s="136"/>
      <c r="AW165" s="339"/>
    </row>
    <row r="166" spans="1:49" ht="12.75" customHeight="1">
      <c r="A166">
        <v>163</v>
      </c>
      <c r="B166" s="29" t="s">
        <v>7415</v>
      </c>
      <c r="C166" s="104" t="s">
        <v>4162</v>
      </c>
      <c r="D166" s="29" t="s">
        <v>1876</v>
      </c>
      <c r="E166" s="29" t="s">
        <v>1949</v>
      </c>
      <c r="F166" s="335"/>
      <c r="G166" s="335"/>
      <c r="H166" s="394"/>
      <c r="I166" s="394"/>
      <c r="J166" s="394"/>
      <c r="K166" s="394"/>
      <c r="L166" s="335"/>
      <c r="M166" s="82" t="s">
        <v>3880</v>
      </c>
      <c r="N166" s="57">
        <v>4980.0826771653547</v>
      </c>
      <c r="O166" s="30">
        <v>4980.0826771653547</v>
      </c>
      <c r="P166" s="29" t="s">
        <v>3859</v>
      </c>
      <c r="Q166" s="29"/>
      <c r="R166" s="104" t="s">
        <v>4162</v>
      </c>
      <c r="S166" s="103" t="s">
        <v>4163</v>
      </c>
      <c r="T166" s="403">
        <v>2000</v>
      </c>
      <c r="U166" s="403">
        <v>12480</v>
      </c>
      <c r="V166" s="123" t="s">
        <v>1</v>
      </c>
      <c r="W166" s="336" t="s">
        <v>0</v>
      </c>
      <c r="X166" s="123" t="s">
        <v>4120</v>
      </c>
      <c r="Y166" s="337"/>
      <c r="Z166" s="87">
        <v>1</v>
      </c>
      <c r="AA166" s="88"/>
      <c r="AB166" s="88"/>
      <c r="AC166" s="88"/>
      <c r="AD166" s="90"/>
      <c r="AE166" s="90"/>
      <c r="AF166" s="136"/>
      <c r="AG166" s="338"/>
      <c r="AH166" s="338"/>
      <c r="AI166" s="339"/>
      <c r="AJ166" s="339"/>
      <c r="AK166" s="91"/>
      <c r="AL166" s="92"/>
      <c r="AM166" s="93" t="s">
        <v>4121</v>
      </c>
      <c r="AN166" s="340"/>
      <c r="AO166" s="341"/>
      <c r="AP166" s="336"/>
      <c r="AQ166" s="342"/>
      <c r="AR166" s="343"/>
      <c r="AS166" s="342"/>
      <c r="AT166" s="94"/>
      <c r="AU166" s="341"/>
      <c r="AV166" s="136"/>
      <c r="AW166" s="339"/>
    </row>
    <row r="167" spans="1:49" ht="12.75" customHeight="1">
      <c r="A167">
        <v>164</v>
      </c>
      <c r="B167" s="29" t="s">
        <v>7416</v>
      </c>
      <c r="C167" s="104" t="s">
        <v>4164</v>
      </c>
      <c r="D167" s="29" t="s">
        <v>1881</v>
      </c>
      <c r="E167" s="29" t="s">
        <v>1944</v>
      </c>
      <c r="F167" s="335"/>
      <c r="G167" s="335"/>
      <c r="H167" s="394"/>
      <c r="I167" s="394"/>
      <c r="J167" s="394"/>
      <c r="K167" s="394"/>
      <c r="L167" s="335"/>
      <c r="M167" s="82" t="s">
        <v>3880</v>
      </c>
      <c r="N167" s="57">
        <v>4609.7007874015753</v>
      </c>
      <c r="O167" s="30">
        <v>4609.7007874015753</v>
      </c>
      <c r="P167" s="29" t="s">
        <v>3457</v>
      </c>
      <c r="Q167" s="29"/>
      <c r="R167" s="104" t="s">
        <v>4164</v>
      </c>
      <c r="S167" s="103" t="s">
        <v>4165</v>
      </c>
      <c r="T167" s="403">
        <v>3500</v>
      </c>
      <c r="U167" s="403">
        <v>12895</v>
      </c>
      <c r="V167" s="123" t="s">
        <v>1</v>
      </c>
      <c r="W167" s="336" t="s">
        <v>0</v>
      </c>
      <c r="X167" s="123" t="s">
        <v>4120</v>
      </c>
      <c r="Y167" s="337"/>
      <c r="Z167" s="87">
        <v>1</v>
      </c>
      <c r="AA167" s="88"/>
      <c r="AB167" s="88"/>
      <c r="AC167" s="88"/>
      <c r="AD167" s="90"/>
      <c r="AE167" s="90"/>
      <c r="AF167" s="136"/>
      <c r="AG167" s="338"/>
      <c r="AH167" s="338"/>
      <c r="AI167" s="339"/>
      <c r="AJ167" s="339"/>
      <c r="AK167" s="91"/>
      <c r="AL167" s="92"/>
      <c r="AM167" s="93" t="s">
        <v>4121</v>
      </c>
      <c r="AN167" s="340"/>
      <c r="AO167" s="341"/>
      <c r="AP167" s="336"/>
      <c r="AQ167" s="342"/>
      <c r="AR167" s="343"/>
      <c r="AS167" s="342"/>
      <c r="AT167" s="94"/>
      <c r="AU167" s="341"/>
      <c r="AV167" s="136"/>
      <c r="AW167" s="339"/>
    </row>
    <row r="168" spans="1:49" ht="12.75" customHeight="1">
      <c r="A168">
        <v>165</v>
      </c>
      <c r="B168" s="29" t="s">
        <v>7439</v>
      </c>
      <c r="C168" s="104" t="s">
        <v>4166</v>
      </c>
      <c r="D168" s="29" t="s">
        <v>1843</v>
      </c>
      <c r="E168" s="29" t="s">
        <v>1982</v>
      </c>
      <c r="F168" s="335"/>
      <c r="G168" s="335"/>
      <c r="H168" s="394"/>
      <c r="I168" s="394"/>
      <c r="J168" s="394"/>
      <c r="K168" s="394"/>
      <c r="L168" s="335"/>
      <c r="M168" s="82" t="s">
        <v>3880</v>
      </c>
      <c r="N168" s="57">
        <v>5475.1259842519685</v>
      </c>
      <c r="O168" s="30">
        <v>5475.1259842519685</v>
      </c>
      <c r="P168" s="29" t="s">
        <v>3863</v>
      </c>
      <c r="Q168" s="29"/>
      <c r="R168" s="104" t="s">
        <v>4166</v>
      </c>
      <c r="S168" s="103" t="s">
        <v>4167</v>
      </c>
      <c r="T168" s="403">
        <v>-2575.56</v>
      </c>
      <c r="U168" s="403">
        <v>10648.95</v>
      </c>
      <c r="V168" s="123" t="s">
        <v>1</v>
      </c>
      <c r="W168" s="336" t="s">
        <v>0</v>
      </c>
      <c r="X168" s="123" t="s">
        <v>4120</v>
      </c>
      <c r="Y168" s="337"/>
      <c r="Z168" s="87">
        <v>1</v>
      </c>
      <c r="AA168" s="88"/>
      <c r="AB168" s="88"/>
      <c r="AC168" s="88"/>
      <c r="AD168" s="90"/>
      <c r="AE168" s="90"/>
      <c r="AF168" s="136"/>
      <c r="AG168" s="338"/>
      <c r="AH168" s="338"/>
      <c r="AI168" s="339"/>
      <c r="AJ168" s="339"/>
      <c r="AK168" s="91"/>
      <c r="AL168" s="92"/>
      <c r="AM168" s="93" t="s">
        <v>4121</v>
      </c>
      <c r="AN168" s="340"/>
      <c r="AO168" s="341"/>
      <c r="AP168" s="336"/>
      <c r="AQ168" s="342"/>
      <c r="AR168" s="343"/>
      <c r="AS168" s="342"/>
      <c r="AT168" s="94"/>
      <c r="AU168" s="341"/>
      <c r="AV168" s="136"/>
      <c r="AW168" s="339"/>
    </row>
    <row r="169" spans="1:49" ht="12.75" customHeight="1">
      <c r="A169">
        <v>166</v>
      </c>
      <c r="B169" s="29" t="s">
        <v>7440</v>
      </c>
      <c r="C169" s="104" t="s">
        <v>4168</v>
      </c>
      <c r="D169" s="29" t="s">
        <v>1846</v>
      </c>
      <c r="E169" s="29" t="s">
        <v>1979</v>
      </c>
      <c r="F169" s="335"/>
      <c r="G169" s="335"/>
      <c r="H169" s="394"/>
      <c r="I169" s="394"/>
      <c r="J169" s="394"/>
      <c r="K169" s="394"/>
      <c r="L169" s="335"/>
      <c r="M169" s="82" t="s">
        <v>3880</v>
      </c>
      <c r="N169" s="57">
        <v>5514.2086614173231</v>
      </c>
      <c r="O169" s="30">
        <v>5514.2086614173231</v>
      </c>
      <c r="P169" s="29" t="s">
        <v>3863</v>
      </c>
      <c r="Q169" s="29"/>
      <c r="R169" s="104" t="s">
        <v>4168</v>
      </c>
      <c r="S169" s="103" t="s">
        <v>4169</v>
      </c>
      <c r="T169" s="403">
        <v>-4292.6000000000004</v>
      </c>
      <c r="U169" s="403">
        <v>8667.75</v>
      </c>
      <c r="V169" s="123" t="s">
        <v>1</v>
      </c>
      <c r="W169" s="336" t="s">
        <v>0</v>
      </c>
      <c r="X169" s="123" t="s">
        <v>4120</v>
      </c>
      <c r="Y169" s="337"/>
      <c r="Z169" s="87">
        <v>1</v>
      </c>
      <c r="AA169" s="88"/>
      <c r="AB169" s="88"/>
      <c r="AC169" s="88"/>
      <c r="AD169" s="90"/>
      <c r="AE169" s="90"/>
      <c r="AF169" s="136"/>
      <c r="AG169" s="338"/>
      <c r="AH169" s="338"/>
      <c r="AI169" s="339"/>
      <c r="AJ169" s="339"/>
      <c r="AK169" s="91"/>
      <c r="AL169" s="92"/>
      <c r="AM169" s="93" t="s">
        <v>4121</v>
      </c>
      <c r="AN169" s="340"/>
      <c r="AO169" s="341"/>
      <c r="AP169" s="336"/>
      <c r="AQ169" s="342"/>
      <c r="AR169" s="343"/>
      <c r="AS169" s="342"/>
      <c r="AT169" s="94"/>
      <c r="AU169" s="341"/>
      <c r="AV169" s="136"/>
      <c r="AW169" s="339"/>
    </row>
    <row r="170" spans="1:49" ht="12.75" customHeight="1">
      <c r="A170">
        <v>167</v>
      </c>
      <c r="B170" s="29" t="s">
        <v>7471</v>
      </c>
      <c r="C170" s="104" t="s">
        <v>4170</v>
      </c>
      <c r="D170" s="29" t="s">
        <v>1891</v>
      </c>
      <c r="E170" s="29" t="s">
        <v>1934</v>
      </c>
      <c r="F170" s="335"/>
      <c r="G170" s="335"/>
      <c r="H170" s="394"/>
      <c r="I170" s="394"/>
      <c r="J170" s="394"/>
      <c r="K170" s="394"/>
      <c r="L170" s="335"/>
      <c r="M170" s="82" t="s">
        <v>3880</v>
      </c>
      <c r="N170" s="57">
        <v>5376.2559055118118</v>
      </c>
      <c r="O170" s="30">
        <v>5376.2559055118118</v>
      </c>
      <c r="P170" s="29" t="s">
        <v>3861</v>
      </c>
      <c r="Q170" s="29"/>
      <c r="R170" s="104" t="s">
        <v>4170</v>
      </c>
      <c r="S170" s="103" t="s">
        <v>4171</v>
      </c>
      <c r="T170" s="403">
        <v>-4500</v>
      </c>
      <c r="U170" s="403">
        <v>12065</v>
      </c>
      <c r="V170" s="123" t="s">
        <v>1</v>
      </c>
      <c r="W170" s="336" t="s">
        <v>0</v>
      </c>
      <c r="X170" s="123"/>
      <c r="Y170" s="337"/>
      <c r="Z170" s="87">
        <v>1</v>
      </c>
      <c r="AA170" s="88"/>
      <c r="AB170" s="88"/>
      <c r="AC170" s="88"/>
      <c r="AD170" s="90"/>
      <c r="AE170" s="90"/>
      <c r="AF170" s="136"/>
      <c r="AG170" s="338"/>
      <c r="AH170" s="338"/>
      <c r="AI170" s="339"/>
      <c r="AJ170" s="339"/>
      <c r="AK170" s="91"/>
      <c r="AL170" s="92"/>
      <c r="AM170" s="93" t="s">
        <v>4121</v>
      </c>
      <c r="AN170" s="340"/>
      <c r="AO170" s="341"/>
      <c r="AP170" s="336"/>
      <c r="AQ170" s="342"/>
      <c r="AR170" s="343"/>
      <c r="AS170" s="342"/>
      <c r="AT170" s="94"/>
      <c r="AU170" s="341"/>
      <c r="AV170" s="136"/>
      <c r="AW170" s="339"/>
    </row>
    <row r="171" spans="1:49" ht="12.75" customHeight="1">
      <c r="A171">
        <v>168</v>
      </c>
      <c r="B171" s="29" t="s">
        <v>7472</v>
      </c>
      <c r="C171" s="104" t="s">
        <v>4172</v>
      </c>
      <c r="D171" s="29" t="s">
        <v>1890</v>
      </c>
      <c r="E171" s="29" t="s">
        <v>1935</v>
      </c>
      <c r="F171" s="335"/>
      <c r="G171" s="335"/>
      <c r="H171" s="394"/>
      <c r="I171" s="394"/>
      <c r="J171" s="394"/>
      <c r="K171" s="394"/>
      <c r="L171" s="335"/>
      <c r="M171" s="82" t="s">
        <v>3880</v>
      </c>
      <c r="N171" s="57">
        <v>5263.6181102362207</v>
      </c>
      <c r="O171" s="30">
        <v>5263.6181102362207</v>
      </c>
      <c r="P171" s="29" t="s">
        <v>3861</v>
      </c>
      <c r="Q171" s="29"/>
      <c r="R171" s="104" t="s">
        <v>4172</v>
      </c>
      <c r="S171" s="103" t="s">
        <v>4173</v>
      </c>
      <c r="T171" s="403">
        <v>-4500</v>
      </c>
      <c r="U171" s="403">
        <v>12895</v>
      </c>
      <c r="V171" s="123" t="s">
        <v>1</v>
      </c>
      <c r="W171" s="336" t="s">
        <v>0</v>
      </c>
      <c r="X171" s="123"/>
      <c r="Y171" s="337"/>
      <c r="Z171" s="87">
        <v>1</v>
      </c>
      <c r="AA171" s="88"/>
      <c r="AB171" s="88"/>
      <c r="AC171" s="88"/>
      <c r="AD171" s="90"/>
      <c r="AE171" s="90"/>
      <c r="AF171" s="136"/>
      <c r="AG171" s="338"/>
      <c r="AH171" s="338"/>
      <c r="AI171" s="339"/>
      <c r="AJ171" s="339"/>
      <c r="AK171" s="91"/>
      <c r="AL171" s="92"/>
      <c r="AM171" s="93" t="s">
        <v>4121</v>
      </c>
      <c r="AN171" s="340"/>
      <c r="AO171" s="341"/>
      <c r="AP171" s="336"/>
      <c r="AQ171" s="342"/>
      <c r="AR171" s="343"/>
      <c r="AS171" s="342"/>
      <c r="AT171" s="94"/>
      <c r="AU171" s="341"/>
      <c r="AV171" s="136"/>
      <c r="AW171" s="339"/>
    </row>
    <row r="172" spans="1:49" ht="12.75" customHeight="1">
      <c r="A172">
        <v>169</v>
      </c>
      <c r="B172" s="29" t="s">
        <v>7473</v>
      </c>
      <c r="C172" s="104" t="s">
        <v>4174</v>
      </c>
      <c r="D172" s="29" t="s">
        <v>744</v>
      </c>
      <c r="E172" s="29" t="s">
        <v>3081</v>
      </c>
      <c r="F172" s="335"/>
      <c r="G172" s="335"/>
      <c r="H172" s="394"/>
      <c r="I172" s="394"/>
      <c r="J172" s="394"/>
      <c r="K172" s="394"/>
      <c r="L172" s="335"/>
      <c r="M172" s="82" t="s">
        <v>3880</v>
      </c>
      <c r="N172" s="57">
        <v>5131.2677165354335</v>
      </c>
      <c r="O172" s="30">
        <v>5131.2677165354335</v>
      </c>
      <c r="P172" s="29" t="s">
        <v>3861</v>
      </c>
      <c r="Q172" s="29"/>
      <c r="R172" s="104" t="s">
        <v>4174</v>
      </c>
      <c r="S172" s="103" t="s">
        <v>4175</v>
      </c>
      <c r="T172" s="403">
        <v>-1717.04</v>
      </c>
      <c r="U172" s="403">
        <v>10153.65</v>
      </c>
      <c r="V172" s="123" t="s">
        <v>1</v>
      </c>
      <c r="W172" s="336" t="s">
        <v>0</v>
      </c>
      <c r="X172" s="123"/>
      <c r="Y172" s="337"/>
      <c r="Z172" s="87">
        <v>1</v>
      </c>
      <c r="AA172" s="88"/>
      <c r="AB172" s="88"/>
      <c r="AC172" s="88"/>
      <c r="AD172" s="90"/>
      <c r="AE172" s="90"/>
      <c r="AF172" s="136"/>
      <c r="AG172" s="338"/>
      <c r="AH172" s="338"/>
      <c r="AI172" s="339"/>
      <c r="AJ172" s="339"/>
      <c r="AK172" s="91"/>
      <c r="AL172" s="92"/>
      <c r="AM172" s="93" t="s">
        <v>4121</v>
      </c>
      <c r="AN172" s="340"/>
      <c r="AO172" s="341"/>
      <c r="AP172" s="336"/>
      <c r="AQ172" s="342"/>
      <c r="AR172" s="343"/>
      <c r="AS172" s="342"/>
      <c r="AT172" s="94"/>
      <c r="AU172" s="341"/>
      <c r="AV172" s="136"/>
      <c r="AW172" s="339"/>
    </row>
    <row r="173" spans="1:49" ht="12.75" customHeight="1">
      <c r="A173">
        <v>170</v>
      </c>
      <c r="B173" s="29" t="s">
        <v>7393</v>
      </c>
      <c r="C173" s="104" t="s">
        <v>4176</v>
      </c>
      <c r="D173" s="29" t="s">
        <v>1695</v>
      </c>
      <c r="E173" s="29" t="s">
        <v>2130</v>
      </c>
      <c r="F173" s="335"/>
      <c r="G173" s="335"/>
      <c r="H173" s="394"/>
      <c r="I173" s="394"/>
      <c r="J173" s="394"/>
      <c r="K173" s="394"/>
      <c r="L173" s="335"/>
      <c r="M173" s="82" t="s">
        <v>3880</v>
      </c>
      <c r="N173" s="57">
        <v>8421.6259842519685</v>
      </c>
      <c r="O173" s="30">
        <v>8421.6259842519685</v>
      </c>
      <c r="P173" s="29" t="s">
        <v>3860</v>
      </c>
      <c r="Q173" s="29"/>
      <c r="R173" s="104" t="s">
        <v>4176</v>
      </c>
      <c r="S173" s="103" t="s">
        <v>4177</v>
      </c>
      <c r="T173" s="403">
        <v>-3500</v>
      </c>
      <c r="U173" s="403">
        <v>12895</v>
      </c>
      <c r="V173" s="123" t="s">
        <v>1</v>
      </c>
      <c r="W173" s="336" t="s">
        <v>0</v>
      </c>
      <c r="X173" s="123"/>
      <c r="Y173" s="337"/>
      <c r="Z173" s="87">
        <v>1</v>
      </c>
      <c r="AA173" s="88"/>
      <c r="AB173" s="88"/>
      <c r="AC173" s="88"/>
      <c r="AD173" s="90"/>
      <c r="AE173" s="90"/>
      <c r="AF173" s="136"/>
      <c r="AG173" s="338"/>
      <c r="AH173" s="338"/>
      <c r="AI173" s="339"/>
      <c r="AJ173" s="339"/>
      <c r="AK173" s="91"/>
      <c r="AL173" s="92"/>
      <c r="AM173" s="93"/>
      <c r="AN173" s="340"/>
      <c r="AO173" s="341"/>
      <c r="AP173" s="336"/>
      <c r="AQ173" s="342"/>
      <c r="AR173" s="343"/>
      <c r="AS173" s="342"/>
      <c r="AT173" s="94"/>
      <c r="AU173" s="341"/>
      <c r="AV173" s="136"/>
      <c r="AW173" s="339"/>
    </row>
    <row r="174" spans="1:49" ht="12.75" customHeight="1">
      <c r="A174">
        <v>171</v>
      </c>
      <c r="B174" s="29" t="s">
        <v>7394</v>
      </c>
      <c r="C174" s="104" t="s">
        <v>4178</v>
      </c>
      <c r="D174" s="29" t="s">
        <v>1861</v>
      </c>
      <c r="E174" s="29" t="s">
        <v>1964</v>
      </c>
      <c r="F174" s="335"/>
      <c r="G174" s="335"/>
      <c r="H174" s="394"/>
      <c r="I174" s="394"/>
      <c r="J174" s="394"/>
      <c r="K174" s="394"/>
      <c r="L174" s="335"/>
      <c r="M174" s="82" t="s">
        <v>3880</v>
      </c>
      <c r="N174" s="57">
        <v>7046.3976377952758</v>
      </c>
      <c r="O174" s="30">
        <v>7046.3976377952758</v>
      </c>
      <c r="P174" s="29" t="s">
        <v>3459</v>
      </c>
      <c r="Q174" s="29"/>
      <c r="R174" s="104" t="s">
        <v>4178</v>
      </c>
      <c r="S174" s="103" t="s">
        <v>4179</v>
      </c>
      <c r="T174" s="403">
        <v>-3434.08</v>
      </c>
      <c r="U174" s="403">
        <v>9163.0499999999993</v>
      </c>
      <c r="V174" s="123" t="s">
        <v>1</v>
      </c>
      <c r="W174" s="336" t="s">
        <v>0</v>
      </c>
      <c r="X174" s="123"/>
      <c r="Y174" s="337"/>
      <c r="Z174" s="87">
        <v>1</v>
      </c>
      <c r="AA174" s="88"/>
      <c r="AB174" s="88"/>
      <c r="AC174" s="88"/>
      <c r="AD174" s="90"/>
      <c r="AE174" s="90"/>
      <c r="AF174" s="136"/>
      <c r="AG174" s="338"/>
      <c r="AH174" s="338"/>
      <c r="AI174" s="339"/>
      <c r="AJ174" s="339"/>
      <c r="AK174" s="91"/>
      <c r="AL174" s="92"/>
      <c r="AM174" s="93"/>
      <c r="AN174" s="340"/>
      <c r="AO174" s="341"/>
      <c r="AP174" s="336"/>
      <c r="AQ174" s="342"/>
      <c r="AR174" s="343"/>
      <c r="AS174" s="342"/>
      <c r="AT174" s="94"/>
      <c r="AU174" s="341"/>
      <c r="AV174" s="136"/>
      <c r="AW174" s="339"/>
    </row>
    <row r="175" spans="1:49" ht="12.75" customHeight="1">
      <c r="A175">
        <v>172</v>
      </c>
      <c r="B175" s="29" t="s">
        <v>7395</v>
      </c>
      <c r="C175" s="104" t="s">
        <v>4180</v>
      </c>
      <c r="D175" s="29" t="s">
        <v>1727</v>
      </c>
      <c r="E175" s="29" t="s">
        <v>2098</v>
      </c>
      <c r="F175" s="335"/>
      <c r="G175" s="335"/>
      <c r="H175" s="394"/>
      <c r="I175" s="394"/>
      <c r="J175" s="394"/>
      <c r="K175" s="394"/>
      <c r="L175" s="335"/>
      <c r="M175" s="82" t="s">
        <v>3880</v>
      </c>
      <c r="N175" s="57">
        <v>6873.3267716535438</v>
      </c>
      <c r="O175" s="30">
        <v>6873.3267716535438</v>
      </c>
      <c r="P175" s="29" t="s">
        <v>3457</v>
      </c>
      <c r="Q175" s="29"/>
      <c r="R175" s="104" t="s">
        <v>4180</v>
      </c>
      <c r="S175" s="103" t="s">
        <v>4181</v>
      </c>
      <c r="T175" s="403">
        <v>-3000</v>
      </c>
      <c r="U175" s="403">
        <v>12480</v>
      </c>
      <c r="V175" s="123" t="s">
        <v>1</v>
      </c>
      <c r="W175" s="336" t="s">
        <v>0</v>
      </c>
      <c r="X175" s="123"/>
      <c r="Y175" s="337"/>
      <c r="Z175" s="87">
        <v>1</v>
      </c>
      <c r="AA175" s="88"/>
      <c r="AB175" s="88"/>
      <c r="AC175" s="88"/>
      <c r="AD175" s="90"/>
      <c r="AE175" s="90"/>
      <c r="AF175" s="136"/>
      <c r="AG175" s="338"/>
      <c r="AH175" s="338"/>
      <c r="AI175" s="339"/>
      <c r="AJ175" s="339"/>
      <c r="AK175" s="91"/>
      <c r="AL175" s="92"/>
      <c r="AM175" s="93"/>
      <c r="AN175" s="340"/>
      <c r="AO175" s="341"/>
      <c r="AP175" s="336"/>
      <c r="AQ175" s="342"/>
      <c r="AR175" s="343"/>
      <c r="AS175" s="342"/>
      <c r="AT175" s="94"/>
      <c r="AU175" s="341"/>
      <c r="AV175" s="136"/>
      <c r="AW175" s="339"/>
    </row>
    <row r="176" spans="1:49" ht="12.75" customHeight="1">
      <c r="A176">
        <v>173</v>
      </c>
      <c r="B176" s="29" t="s">
        <v>7396</v>
      </c>
      <c r="C176" s="104" t="s">
        <v>4182</v>
      </c>
      <c r="D176" s="29" t="s">
        <v>1784</v>
      </c>
      <c r="E176" s="29" t="s">
        <v>2041</v>
      </c>
      <c r="F176" s="335"/>
      <c r="G176" s="335"/>
      <c r="H176" s="394"/>
      <c r="I176" s="394"/>
      <c r="J176" s="394"/>
      <c r="K176" s="394"/>
      <c r="L176" s="335"/>
      <c r="M176" s="82" t="s">
        <v>3880</v>
      </c>
      <c r="N176" s="57">
        <v>7010.0866141732286</v>
      </c>
      <c r="O176" s="30">
        <v>7010.0866141732286</v>
      </c>
      <c r="P176" s="29" t="s">
        <v>3457</v>
      </c>
      <c r="Q176" s="29"/>
      <c r="R176" s="104" t="s">
        <v>4182</v>
      </c>
      <c r="S176" s="103" t="s">
        <v>4183</v>
      </c>
      <c r="T176" s="403">
        <v>-2500</v>
      </c>
      <c r="U176" s="403">
        <v>12065</v>
      </c>
      <c r="V176" s="123" t="s">
        <v>1</v>
      </c>
      <c r="W176" s="336" t="s">
        <v>0</v>
      </c>
      <c r="X176" s="123"/>
      <c r="Y176" s="337"/>
      <c r="Z176" s="87">
        <v>1</v>
      </c>
      <c r="AA176" s="88"/>
      <c r="AB176" s="88"/>
      <c r="AC176" s="88"/>
      <c r="AD176" s="90"/>
      <c r="AE176" s="90"/>
      <c r="AF176" s="136"/>
      <c r="AG176" s="338"/>
      <c r="AH176" s="338"/>
      <c r="AI176" s="339"/>
      <c r="AJ176" s="339"/>
      <c r="AK176" s="91"/>
      <c r="AL176" s="92"/>
      <c r="AM176" s="93"/>
      <c r="AN176" s="340"/>
      <c r="AO176" s="341"/>
      <c r="AP176" s="336"/>
      <c r="AQ176" s="342"/>
      <c r="AR176" s="343"/>
      <c r="AS176" s="342"/>
      <c r="AT176" s="94"/>
      <c r="AU176" s="341"/>
      <c r="AV176" s="136"/>
      <c r="AW176" s="339"/>
    </row>
    <row r="177" spans="1:49" ht="12.75" customHeight="1">
      <c r="A177">
        <v>174</v>
      </c>
      <c r="B177" s="29" t="s">
        <v>7397</v>
      </c>
      <c r="C177" s="104" t="s">
        <v>4184</v>
      </c>
      <c r="D177" s="29" t="s">
        <v>1730</v>
      </c>
      <c r="E177" s="29" t="s">
        <v>2095</v>
      </c>
      <c r="F177" s="335"/>
      <c r="G177" s="335"/>
      <c r="H177" s="394"/>
      <c r="I177" s="394"/>
      <c r="J177" s="394"/>
      <c r="K177" s="394"/>
      <c r="L177" s="335"/>
      <c r="M177" s="82" t="s">
        <v>3880</v>
      </c>
      <c r="N177" s="57">
        <v>7683.9685039370079</v>
      </c>
      <c r="O177" s="30">
        <v>7683.9685039370079</v>
      </c>
      <c r="P177" s="29" t="s">
        <v>3459</v>
      </c>
      <c r="Q177" s="29"/>
      <c r="R177" s="104" t="s">
        <v>4184</v>
      </c>
      <c r="S177" s="103" t="s">
        <v>4185</v>
      </c>
      <c r="T177" s="403">
        <v>-5000</v>
      </c>
      <c r="U177" s="403">
        <v>12480</v>
      </c>
      <c r="V177" s="123" t="s">
        <v>1</v>
      </c>
      <c r="W177" s="336" t="s">
        <v>0</v>
      </c>
      <c r="X177" s="123"/>
      <c r="Y177" s="337"/>
      <c r="Z177" s="87">
        <v>1</v>
      </c>
      <c r="AA177" s="88"/>
      <c r="AB177" s="88"/>
      <c r="AC177" s="88"/>
      <c r="AD177" s="90"/>
      <c r="AE177" s="90"/>
      <c r="AF177" s="136"/>
      <c r="AG177" s="338"/>
      <c r="AH177" s="338"/>
      <c r="AI177" s="339"/>
      <c r="AJ177" s="339"/>
      <c r="AK177" s="91"/>
      <c r="AL177" s="92"/>
      <c r="AM177" s="93"/>
      <c r="AN177" s="340"/>
      <c r="AO177" s="341"/>
      <c r="AP177" s="336"/>
      <c r="AQ177" s="342"/>
      <c r="AR177" s="343"/>
      <c r="AS177" s="342"/>
      <c r="AT177" s="94"/>
      <c r="AU177" s="341"/>
      <c r="AV177" s="136"/>
      <c r="AW177" s="339"/>
    </row>
    <row r="178" spans="1:49" ht="12.75" customHeight="1">
      <c r="A178">
        <v>175</v>
      </c>
      <c r="B178" s="29" t="s">
        <v>7398</v>
      </c>
      <c r="C178" s="104" t="s">
        <v>4186</v>
      </c>
      <c r="D178" s="29" t="s">
        <v>1709</v>
      </c>
      <c r="E178" s="29" t="s">
        <v>2116</v>
      </c>
      <c r="F178" s="335"/>
      <c r="G178" s="335"/>
      <c r="H178" s="394"/>
      <c r="I178" s="394"/>
      <c r="J178" s="394"/>
      <c r="K178" s="394"/>
      <c r="L178" s="335"/>
      <c r="M178" s="82" t="s">
        <v>3880</v>
      </c>
      <c r="N178" s="57">
        <v>7627.1732283464571</v>
      </c>
      <c r="O178" s="30">
        <v>7627.1732283464571</v>
      </c>
      <c r="P178" s="29" t="s">
        <v>3860</v>
      </c>
      <c r="Q178" s="29"/>
      <c r="R178" s="104" t="s">
        <v>4186</v>
      </c>
      <c r="S178" s="103" t="s">
        <v>4187</v>
      </c>
      <c r="T178" s="403">
        <v>-2000</v>
      </c>
      <c r="U178" s="403">
        <v>13310</v>
      </c>
      <c r="V178" s="123" t="s">
        <v>1</v>
      </c>
      <c r="W178" s="336" t="s">
        <v>0</v>
      </c>
      <c r="X178" s="123"/>
      <c r="Y178" s="337"/>
      <c r="Z178" s="87">
        <v>1</v>
      </c>
      <c r="AA178" s="88"/>
      <c r="AB178" s="88"/>
      <c r="AC178" s="88"/>
      <c r="AD178" s="90"/>
      <c r="AE178" s="90"/>
      <c r="AF178" s="136"/>
      <c r="AG178" s="338"/>
      <c r="AH178" s="338"/>
      <c r="AI178" s="339"/>
      <c r="AJ178" s="339"/>
      <c r="AK178" s="91"/>
      <c r="AL178" s="92"/>
      <c r="AM178" s="93"/>
      <c r="AN178" s="340"/>
      <c r="AO178" s="341"/>
      <c r="AP178" s="336"/>
      <c r="AQ178" s="342"/>
      <c r="AR178" s="343"/>
      <c r="AS178" s="342"/>
      <c r="AT178" s="94"/>
      <c r="AU178" s="341"/>
      <c r="AV178" s="136"/>
      <c r="AW178" s="339"/>
    </row>
    <row r="179" spans="1:49" ht="12.75" customHeight="1">
      <c r="A179">
        <v>176</v>
      </c>
      <c r="B179" s="29" t="s">
        <v>7399</v>
      </c>
      <c r="C179" s="104" t="s">
        <v>4188</v>
      </c>
      <c r="D179" s="29" t="s">
        <v>1694</v>
      </c>
      <c r="E179" s="29" t="s">
        <v>2131</v>
      </c>
      <c r="F179" s="335"/>
      <c r="G179" s="335"/>
      <c r="H179" s="394"/>
      <c r="I179" s="394"/>
      <c r="J179" s="394"/>
      <c r="K179" s="394"/>
      <c r="L179" s="335"/>
      <c r="M179" s="82" t="s">
        <v>3880</v>
      </c>
      <c r="N179" s="57">
        <v>8351.28346456693</v>
      </c>
      <c r="O179" s="30">
        <v>8351.28346456693</v>
      </c>
      <c r="P179" s="29" t="s">
        <v>3860</v>
      </c>
      <c r="Q179" s="29"/>
      <c r="R179" s="104" t="s">
        <v>4188</v>
      </c>
      <c r="S179" s="103" t="s">
        <v>4189</v>
      </c>
      <c r="T179" s="403">
        <v>-3000</v>
      </c>
      <c r="U179" s="403">
        <v>13310</v>
      </c>
      <c r="V179" s="123" t="s">
        <v>1</v>
      </c>
      <c r="W179" s="336" t="s">
        <v>0</v>
      </c>
      <c r="X179" s="123"/>
      <c r="Y179" s="337"/>
      <c r="Z179" s="87">
        <v>1</v>
      </c>
      <c r="AA179" s="88"/>
      <c r="AB179" s="88"/>
      <c r="AC179" s="88"/>
      <c r="AD179" s="90"/>
      <c r="AE179" s="90"/>
      <c r="AF179" s="136"/>
      <c r="AG179" s="338"/>
      <c r="AH179" s="338"/>
      <c r="AI179" s="339"/>
      <c r="AJ179" s="339"/>
      <c r="AK179" s="91"/>
      <c r="AL179" s="92"/>
      <c r="AM179" s="93"/>
      <c r="AN179" s="340"/>
      <c r="AO179" s="341"/>
      <c r="AP179" s="336"/>
      <c r="AQ179" s="342"/>
      <c r="AR179" s="343"/>
      <c r="AS179" s="342"/>
      <c r="AT179" s="94"/>
      <c r="AU179" s="341"/>
      <c r="AV179" s="136"/>
      <c r="AW179" s="339"/>
    </row>
    <row r="180" spans="1:49" ht="12.75" customHeight="1">
      <c r="A180">
        <v>177</v>
      </c>
      <c r="B180" s="29" t="s">
        <v>7441</v>
      </c>
      <c r="C180" s="104" t="s">
        <v>4190</v>
      </c>
      <c r="D180" s="29" t="s">
        <v>1844</v>
      </c>
      <c r="E180" s="29" t="s">
        <v>1981</v>
      </c>
      <c r="F180" s="335"/>
      <c r="G180" s="335"/>
      <c r="H180" s="394"/>
      <c r="I180" s="394"/>
      <c r="J180" s="394"/>
      <c r="K180" s="394"/>
      <c r="L180" s="335"/>
      <c r="M180" s="82" t="s">
        <v>3880</v>
      </c>
      <c r="N180" s="57">
        <v>5596.6850393700788</v>
      </c>
      <c r="O180" s="30">
        <v>5596.6850393700788</v>
      </c>
      <c r="P180" s="29" t="s">
        <v>3863</v>
      </c>
      <c r="Q180" s="29"/>
      <c r="R180" s="104" t="s">
        <v>4190</v>
      </c>
      <c r="S180" s="103" t="s">
        <v>4191</v>
      </c>
      <c r="T180" s="403">
        <v>-3434.08</v>
      </c>
      <c r="U180" s="403">
        <v>8172.45</v>
      </c>
      <c r="V180" s="123" t="s">
        <v>1</v>
      </c>
      <c r="W180" s="336" t="s">
        <v>0</v>
      </c>
      <c r="X180" s="123" t="s">
        <v>4120</v>
      </c>
      <c r="Y180" s="337"/>
      <c r="Z180" s="87">
        <v>1</v>
      </c>
      <c r="AA180" s="88"/>
      <c r="AB180" s="88"/>
      <c r="AC180" s="88"/>
      <c r="AD180" s="90"/>
      <c r="AE180" s="90"/>
      <c r="AF180" s="136"/>
      <c r="AG180" s="338"/>
      <c r="AH180" s="338"/>
      <c r="AI180" s="339"/>
      <c r="AJ180" s="339"/>
      <c r="AK180" s="91"/>
      <c r="AL180" s="92"/>
      <c r="AM180" s="93" t="s">
        <v>4121</v>
      </c>
      <c r="AN180" s="340"/>
      <c r="AO180" s="341"/>
      <c r="AP180" s="336"/>
      <c r="AQ180" s="342"/>
      <c r="AR180" s="343"/>
      <c r="AS180" s="342"/>
      <c r="AT180" s="94"/>
      <c r="AU180" s="341"/>
      <c r="AV180" s="136"/>
      <c r="AW180" s="339"/>
    </row>
    <row r="181" spans="1:49" ht="12.75" customHeight="1">
      <c r="A181">
        <v>178</v>
      </c>
      <c r="B181" s="29" t="s">
        <v>7400</v>
      </c>
      <c r="C181" s="104" t="s">
        <v>4192</v>
      </c>
      <c r="D181" s="29" t="s">
        <v>1684</v>
      </c>
      <c r="E181" s="29" t="s">
        <v>2141</v>
      </c>
      <c r="F181" s="335"/>
      <c r="G181" s="335"/>
      <c r="H181" s="394"/>
      <c r="I181" s="394"/>
      <c r="J181" s="394"/>
      <c r="K181" s="394"/>
      <c r="L181" s="335"/>
      <c r="M181" s="82" t="s">
        <v>3880</v>
      </c>
      <c r="N181" s="57">
        <v>7832.2559055118118</v>
      </c>
      <c r="O181" s="30">
        <v>7832.2559055118118</v>
      </c>
      <c r="P181" s="29" t="s">
        <v>3860</v>
      </c>
      <c r="Q181" s="29"/>
      <c r="R181" s="104" t="s">
        <v>4192</v>
      </c>
      <c r="S181" s="103" t="s">
        <v>4193</v>
      </c>
      <c r="T181" s="403">
        <v>-5000</v>
      </c>
      <c r="U181" s="403">
        <v>13310</v>
      </c>
      <c r="V181" s="123" t="s">
        <v>1</v>
      </c>
      <c r="W181" s="336" t="s">
        <v>0</v>
      </c>
      <c r="X181" s="123"/>
      <c r="Y181" s="337"/>
      <c r="Z181" s="87">
        <v>1</v>
      </c>
      <c r="AA181" s="88"/>
      <c r="AB181" s="88"/>
      <c r="AC181" s="88"/>
      <c r="AD181" s="90"/>
      <c r="AE181" s="90"/>
      <c r="AF181" s="136"/>
      <c r="AG181" s="338"/>
      <c r="AH181" s="338"/>
      <c r="AI181" s="339"/>
      <c r="AJ181" s="339"/>
      <c r="AK181" s="91"/>
      <c r="AL181" s="92"/>
      <c r="AM181" s="93"/>
      <c r="AN181" s="340"/>
      <c r="AO181" s="341"/>
      <c r="AP181" s="336"/>
      <c r="AQ181" s="342"/>
      <c r="AR181" s="343"/>
      <c r="AS181" s="342"/>
      <c r="AT181" s="94"/>
      <c r="AU181" s="341"/>
      <c r="AV181" s="136"/>
      <c r="AW181" s="339"/>
    </row>
    <row r="182" spans="1:49" ht="12.75" customHeight="1">
      <c r="A182">
        <v>179</v>
      </c>
      <c r="B182" s="29" t="s">
        <v>7401</v>
      </c>
      <c r="C182" s="104" t="s">
        <v>4194</v>
      </c>
      <c r="D182" s="29" t="s">
        <v>1725</v>
      </c>
      <c r="E182" s="29" t="s">
        <v>2100</v>
      </c>
      <c r="F182" s="335"/>
      <c r="G182" s="335"/>
      <c r="H182" s="394"/>
      <c r="I182" s="394"/>
      <c r="J182" s="394"/>
      <c r="K182" s="394"/>
      <c r="L182" s="335"/>
      <c r="M182" s="82" t="s">
        <v>3880</v>
      </c>
      <c r="N182" s="57">
        <v>6849.7007874015753</v>
      </c>
      <c r="O182" s="30">
        <v>6849.7007874015753</v>
      </c>
      <c r="P182" s="29" t="s">
        <v>3457</v>
      </c>
      <c r="Q182" s="29"/>
      <c r="R182" s="104" t="s">
        <v>4194</v>
      </c>
      <c r="S182" s="103" t="s">
        <v>4195</v>
      </c>
      <c r="T182" s="403">
        <v>-3500</v>
      </c>
      <c r="U182" s="403">
        <v>12065</v>
      </c>
      <c r="V182" s="123" t="s">
        <v>1</v>
      </c>
      <c r="W182" s="336" t="s">
        <v>0</v>
      </c>
      <c r="X182" s="123"/>
      <c r="Y182" s="337"/>
      <c r="Z182" s="87">
        <v>1</v>
      </c>
      <c r="AA182" s="88"/>
      <c r="AB182" s="88"/>
      <c r="AC182" s="88"/>
      <c r="AD182" s="90"/>
      <c r="AE182" s="90"/>
      <c r="AF182" s="136"/>
      <c r="AG182" s="338"/>
      <c r="AH182" s="338"/>
      <c r="AI182" s="339"/>
      <c r="AJ182" s="339"/>
      <c r="AK182" s="91"/>
      <c r="AL182" s="92"/>
      <c r="AM182" s="93"/>
      <c r="AN182" s="340"/>
      <c r="AO182" s="341"/>
      <c r="AP182" s="336"/>
      <c r="AQ182" s="342"/>
      <c r="AR182" s="343"/>
      <c r="AS182" s="342"/>
      <c r="AT182" s="94"/>
      <c r="AU182" s="341"/>
      <c r="AV182" s="136"/>
      <c r="AW182" s="339"/>
    </row>
    <row r="183" spans="1:49" ht="12.75" customHeight="1">
      <c r="A183">
        <v>180</v>
      </c>
      <c r="B183" s="29" t="s">
        <v>7402</v>
      </c>
      <c r="C183" s="104" t="s">
        <v>4196</v>
      </c>
      <c r="D183" s="29" t="s">
        <v>1818</v>
      </c>
      <c r="E183" s="29" t="s">
        <v>2007</v>
      </c>
      <c r="F183" s="335"/>
      <c r="G183" s="335"/>
      <c r="H183" s="394"/>
      <c r="I183" s="394"/>
      <c r="J183" s="394"/>
      <c r="K183" s="394"/>
      <c r="L183" s="335"/>
      <c r="M183" s="82" t="s">
        <v>3880</v>
      </c>
      <c r="N183" s="57">
        <v>7029.6535433070867</v>
      </c>
      <c r="O183" s="30">
        <v>7029.6535433070867</v>
      </c>
      <c r="P183" s="29" t="s">
        <v>3455</v>
      </c>
      <c r="Q183" s="29"/>
      <c r="R183" s="104" t="s">
        <v>4196</v>
      </c>
      <c r="S183" s="103" t="s">
        <v>4197</v>
      </c>
      <c r="T183" s="403">
        <v>-4292.6000000000004</v>
      </c>
      <c r="U183" s="403">
        <v>10648.95</v>
      </c>
      <c r="V183" s="123" t="s">
        <v>1</v>
      </c>
      <c r="W183" s="336" t="s">
        <v>0</v>
      </c>
      <c r="X183" s="123"/>
      <c r="Y183" s="337"/>
      <c r="Z183" s="87">
        <v>1</v>
      </c>
      <c r="AA183" s="88"/>
      <c r="AB183" s="88"/>
      <c r="AC183" s="88"/>
      <c r="AD183" s="90"/>
      <c r="AE183" s="90"/>
      <c r="AF183" s="136"/>
      <c r="AG183" s="338"/>
      <c r="AH183" s="338"/>
      <c r="AI183" s="339"/>
      <c r="AJ183" s="339"/>
      <c r="AK183" s="91"/>
      <c r="AL183" s="92"/>
      <c r="AM183" s="93"/>
      <c r="AN183" s="340"/>
      <c r="AO183" s="341"/>
      <c r="AP183" s="336"/>
      <c r="AQ183" s="342"/>
      <c r="AR183" s="343"/>
      <c r="AS183" s="342"/>
      <c r="AT183" s="94"/>
      <c r="AU183" s="341"/>
      <c r="AV183" s="136"/>
      <c r="AW183" s="339"/>
    </row>
    <row r="184" spans="1:49" ht="12.75" customHeight="1">
      <c r="A184">
        <v>181</v>
      </c>
      <c r="B184" s="29" t="s">
        <v>7392</v>
      </c>
      <c r="C184" s="104" t="s">
        <v>4198</v>
      </c>
      <c r="D184" s="29" t="s">
        <v>1863</v>
      </c>
      <c r="E184" s="29" t="s">
        <v>1962</v>
      </c>
      <c r="F184" s="335"/>
      <c r="G184" s="335"/>
      <c r="H184" s="394"/>
      <c r="I184" s="394"/>
      <c r="J184" s="394"/>
      <c r="K184" s="394"/>
      <c r="L184" s="335"/>
      <c r="M184" s="82" t="s">
        <v>3880</v>
      </c>
      <c r="N184" s="57">
        <v>7222.0905511811025</v>
      </c>
      <c r="O184" s="30">
        <v>7222.0905511811025</v>
      </c>
      <c r="P184" s="29" t="s">
        <v>3459</v>
      </c>
      <c r="Q184" s="29"/>
      <c r="R184" s="104" t="s">
        <v>4198</v>
      </c>
      <c r="S184" s="103" t="s">
        <v>4199</v>
      </c>
      <c r="T184" s="403">
        <v>-3434.08</v>
      </c>
      <c r="U184" s="403">
        <v>10153.65</v>
      </c>
      <c r="V184" s="123" t="s">
        <v>1</v>
      </c>
      <c r="W184" s="336" t="s">
        <v>0</v>
      </c>
      <c r="X184" s="123"/>
      <c r="Y184" s="337"/>
      <c r="Z184" s="87">
        <v>1</v>
      </c>
      <c r="AA184" s="88"/>
      <c r="AB184" s="88"/>
      <c r="AC184" s="88"/>
      <c r="AD184" s="90"/>
      <c r="AE184" s="90"/>
      <c r="AF184" s="136"/>
      <c r="AG184" s="338"/>
      <c r="AH184" s="338"/>
      <c r="AI184" s="339"/>
      <c r="AJ184" s="339"/>
      <c r="AK184" s="91"/>
      <c r="AL184" s="92"/>
      <c r="AM184" s="93"/>
      <c r="AN184" s="340"/>
      <c r="AO184" s="341"/>
      <c r="AP184" s="336"/>
      <c r="AQ184" s="342"/>
      <c r="AR184" s="343"/>
      <c r="AS184" s="342"/>
      <c r="AT184" s="94"/>
      <c r="AU184" s="341"/>
      <c r="AV184" s="136"/>
      <c r="AW184" s="339"/>
    </row>
    <row r="185" spans="1:49" ht="12.75" customHeight="1">
      <c r="A185">
        <v>182</v>
      </c>
      <c r="B185" s="29" t="s">
        <v>7442</v>
      </c>
      <c r="C185" s="104" t="s">
        <v>4200</v>
      </c>
      <c r="D185" s="29" t="s">
        <v>1824</v>
      </c>
      <c r="E185" s="29" t="s">
        <v>2001</v>
      </c>
      <c r="F185" s="335"/>
      <c r="G185" s="335"/>
      <c r="H185" s="394"/>
      <c r="I185" s="394"/>
      <c r="J185" s="394"/>
      <c r="K185" s="394"/>
      <c r="L185" s="335"/>
      <c r="M185" s="82" t="s">
        <v>3880</v>
      </c>
      <c r="N185" s="57">
        <v>7804.8976377952768</v>
      </c>
      <c r="O185" s="30">
        <v>7804.8976377952768</v>
      </c>
      <c r="P185" s="29" t="s">
        <v>3456</v>
      </c>
      <c r="Q185" s="29"/>
      <c r="R185" s="104" t="s">
        <v>4200</v>
      </c>
      <c r="S185" s="103" t="s">
        <v>4201</v>
      </c>
      <c r="T185" s="403">
        <v>-4000</v>
      </c>
      <c r="U185" s="403">
        <v>12480</v>
      </c>
      <c r="V185" s="123" t="s">
        <v>1</v>
      </c>
      <c r="W185" s="336" t="s">
        <v>0</v>
      </c>
      <c r="X185" s="123" t="s">
        <v>4120</v>
      </c>
      <c r="Y185" s="337"/>
      <c r="Z185" s="87">
        <v>1</v>
      </c>
      <c r="AA185" s="88"/>
      <c r="AB185" s="88"/>
      <c r="AC185" s="88"/>
      <c r="AD185" s="90"/>
      <c r="AE185" s="90"/>
      <c r="AF185" s="136"/>
      <c r="AG185" s="338"/>
      <c r="AH185" s="338"/>
      <c r="AI185" s="339"/>
      <c r="AJ185" s="339"/>
      <c r="AK185" s="91"/>
      <c r="AL185" s="92"/>
      <c r="AM185" s="93" t="s">
        <v>4121</v>
      </c>
      <c r="AN185" s="340"/>
      <c r="AO185" s="341"/>
      <c r="AP185" s="336"/>
      <c r="AQ185" s="342"/>
      <c r="AR185" s="343"/>
      <c r="AS185" s="342"/>
      <c r="AT185" s="94"/>
      <c r="AU185" s="341"/>
      <c r="AV185" s="136"/>
      <c r="AW185" s="339"/>
    </row>
    <row r="186" spans="1:49" ht="12.75" customHeight="1">
      <c r="A186">
        <v>183</v>
      </c>
      <c r="B186" s="29" t="s">
        <v>7443</v>
      </c>
      <c r="C186" s="104" t="s">
        <v>4202</v>
      </c>
      <c r="D186" s="29" t="s">
        <v>1845</v>
      </c>
      <c r="E186" s="29" t="s">
        <v>1980</v>
      </c>
      <c r="F186" s="335"/>
      <c r="G186" s="335"/>
      <c r="H186" s="394"/>
      <c r="I186" s="394"/>
      <c r="J186" s="394"/>
      <c r="K186" s="394"/>
      <c r="L186" s="335"/>
      <c r="M186" s="82" t="s">
        <v>3880</v>
      </c>
      <c r="N186" s="57">
        <v>5643.7519685039379</v>
      </c>
      <c r="O186" s="30">
        <v>5643.7519685039379</v>
      </c>
      <c r="P186" s="29" t="s">
        <v>3863</v>
      </c>
      <c r="Q186" s="29"/>
      <c r="R186" s="104" t="s">
        <v>4202</v>
      </c>
      <c r="S186" s="103" t="s">
        <v>4203</v>
      </c>
      <c r="T186" s="403">
        <v>-2575.56</v>
      </c>
      <c r="U186" s="403">
        <v>9658.35</v>
      </c>
      <c r="V186" s="123" t="s">
        <v>1</v>
      </c>
      <c r="W186" s="336" t="s">
        <v>0</v>
      </c>
      <c r="X186" s="123" t="s">
        <v>4120</v>
      </c>
      <c r="Y186" s="337"/>
      <c r="Z186" s="87">
        <v>1</v>
      </c>
      <c r="AA186" s="88"/>
      <c r="AB186" s="88"/>
      <c r="AC186" s="88"/>
      <c r="AD186" s="90"/>
      <c r="AE186" s="90"/>
      <c r="AF186" s="136"/>
      <c r="AG186" s="338"/>
      <c r="AH186" s="338"/>
      <c r="AI186" s="339"/>
      <c r="AJ186" s="339"/>
      <c r="AK186" s="91"/>
      <c r="AL186" s="92"/>
      <c r="AM186" s="93" t="s">
        <v>4121</v>
      </c>
      <c r="AN186" s="340"/>
      <c r="AO186" s="341"/>
      <c r="AP186" s="336"/>
      <c r="AQ186" s="342"/>
      <c r="AR186" s="343"/>
      <c r="AS186" s="342"/>
      <c r="AT186" s="94"/>
      <c r="AU186" s="341"/>
      <c r="AV186" s="136"/>
      <c r="AW186" s="339"/>
    </row>
    <row r="187" spans="1:49" ht="12.75" customHeight="1">
      <c r="A187">
        <v>184</v>
      </c>
      <c r="B187" s="29" t="s">
        <v>7444</v>
      </c>
      <c r="C187" s="104" t="s">
        <v>4204</v>
      </c>
      <c r="D187" s="29" t="s">
        <v>1878</v>
      </c>
      <c r="E187" s="29" t="s">
        <v>1947</v>
      </c>
      <c r="F187" s="335"/>
      <c r="G187" s="335"/>
      <c r="H187" s="394"/>
      <c r="I187" s="394"/>
      <c r="J187" s="394"/>
      <c r="K187" s="394"/>
      <c r="L187" s="335"/>
      <c r="M187" s="82" t="s">
        <v>3880</v>
      </c>
      <c r="N187" s="57">
        <v>5525.3110236220473</v>
      </c>
      <c r="O187" s="30">
        <v>5525.3110236220473</v>
      </c>
      <c r="P187" s="29" t="s">
        <v>3863</v>
      </c>
      <c r="Q187" s="29"/>
      <c r="R187" s="104" t="s">
        <v>4204</v>
      </c>
      <c r="S187" s="103" t="s">
        <v>4205</v>
      </c>
      <c r="T187" s="403">
        <v>-858.52</v>
      </c>
      <c r="U187" s="403">
        <v>9658.35</v>
      </c>
      <c r="V187" s="123" t="s">
        <v>1</v>
      </c>
      <c r="W187" s="336" t="s">
        <v>0</v>
      </c>
      <c r="X187" s="123" t="s">
        <v>4120</v>
      </c>
      <c r="Y187" s="337"/>
      <c r="Z187" s="87">
        <v>1</v>
      </c>
      <c r="AA187" s="88"/>
      <c r="AB187" s="88"/>
      <c r="AC187" s="88"/>
      <c r="AD187" s="90"/>
      <c r="AE187" s="90"/>
      <c r="AF187" s="136"/>
      <c r="AG187" s="338"/>
      <c r="AH187" s="338"/>
      <c r="AI187" s="339"/>
      <c r="AJ187" s="339"/>
      <c r="AK187" s="91"/>
      <c r="AL187" s="92"/>
      <c r="AM187" s="93" t="s">
        <v>4121</v>
      </c>
      <c r="AN187" s="340"/>
      <c r="AO187" s="341"/>
      <c r="AP187" s="336"/>
      <c r="AQ187" s="342"/>
      <c r="AR187" s="343"/>
      <c r="AS187" s="342"/>
      <c r="AT187" s="94"/>
      <c r="AU187" s="341"/>
      <c r="AV187" s="136"/>
      <c r="AW187" s="339"/>
    </row>
    <row r="188" spans="1:49" ht="12.75" customHeight="1">
      <c r="A188">
        <v>185</v>
      </c>
      <c r="B188" s="29" t="s">
        <v>7445</v>
      </c>
      <c r="C188" s="104" t="s">
        <v>4206</v>
      </c>
      <c r="D188" s="29" t="s">
        <v>1860</v>
      </c>
      <c r="E188" s="29" t="s">
        <v>1965</v>
      </c>
      <c r="F188" s="335"/>
      <c r="G188" s="335"/>
      <c r="H188" s="394"/>
      <c r="I188" s="394"/>
      <c r="J188" s="394"/>
      <c r="K188" s="394"/>
      <c r="L188" s="335"/>
      <c r="M188" s="82" t="s">
        <v>3880</v>
      </c>
      <c r="N188" s="57">
        <v>5905.9606299212601</v>
      </c>
      <c r="O188" s="30">
        <v>5905.9606299212601</v>
      </c>
      <c r="P188" s="29" t="s">
        <v>3862</v>
      </c>
      <c r="Q188" s="29"/>
      <c r="R188" s="104" t="s">
        <v>4206</v>
      </c>
      <c r="S188" s="103" t="s">
        <v>4207</v>
      </c>
      <c r="T188" s="403">
        <v>-2000</v>
      </c>
      <c r="U188" s="403">
        <v>12480</v>
      </c>
      <c r="V188" s="123" t="s">
        <v>1</v>
      </c>
      <c r="W188" s="336" t="s">
        <v>0</v>
      </c>
      <c r="X188" s="123" t="s">
        <v>4120</v>
      </c>
      <c r="Y188" s="337"/>
      <c r="Z188" s="87">
        <v>1</v>
      </c>
      <c r="AA188" s="88"/>
      <c r="AB188" s="88"/>
      <c r="AC188" s="88"/>
      <c r="AD188" s="90"/>
      <c r="AE188" s="90"/>
      <c r="AF188" s="136"/>
      <c r="AG188" s="338"/>
      <c r="AH188" s="338"/>
      <c r="AI188" s="339"/>
      <c r="AJ188" s="339"/>
      <c r="AK188" s="91"/>
      <c r="AL188" s="92"/>
      <c r="AM188" s="93" t="s">
        <v>4121</v>
      </c>
      <c r="AN188" s="340"/>
      <c r="AO188" s="341"/>
      <c r="AP188" s="336"/>
      <c r="AQ188" s="342"/>
      <c r="AR188" s="343"/>
      <c r="AS188" s="342"/>
      <c r="AT188" s="94"/>
      <c r="AU188" s="341"/>
      <c r="AV188" s="136"/>
      <c r="AW188" s="339"/>
    </row>
    <row r="189" spans="1:49" ht="12.75" customHeight="1">
      <c r="A189">
        <v>186</v>
      </c>
      <c r="B189" s="29" t="s">
        <v>7446</v>
      </c>
      <c r="C189" s="104" t="s">
        <v>4208</v>
      </c>
      <c r="D189" s="29" t="s">
        <v>1811</v>
      </c>
      <c r="E189" s="29" t="s">
        <v>2014</v>
      </c>
      <c r="F189" s="335"/>
      <c r="G189" s="335"/>
      <c r="H189" s="394"/>
      <c r="I189" s="394"/>
      <c r="J189" s="394"/>
      <c r="K189" s="394"/>
      <c r="L189" s="335"/>
      <c r="M189" s="82" t="s">
        <v>3880</v>
      </c>
      <c r="N189" s="57">
        <v>5553.5944881889764</v>
      </c>
      <c r="O189" s="30">
        <v>5553.5944881889764</v>
      </c>
      <c r="P189" s="29" t="s">
        <v>3859</v>
      </c>
      <c r="Q189" s="29"/>
      <c r="R189" s="104" t="s">
        <v>4208</v>
      </c>
      <c r="S189" s="103" t="s">
        <v>4209</v>
      </c>
      <c r="T189" s="403">
        <v>-4000</v>
      </c>
      <c r="U189" s="403">
        <v>13310</v>
      </c>
      <c r="V189" s="123" t="s">
        <v>1</v>
      </c>
      <c r="W189" s="336" t="s">
        <v>0</v>
      </c>
      <c r="X189" s="123" t="s">
        <v>4120</v>
      </c>
      <c r="Y189" s="337"/>
      <c r="Z189" s="87">
        <v>1</v>
      </c>
      <c r="AA189" s="88"/>
      <c r="AB189" s="88"/>
      <c r="AC189" s="88"/>
      <c r="AD189" s="90"/>
      <c r="AE189" s="90"/>
      <c r="AF189" s="136"/>
      <c r="AG189" s="338"/>
      <c r="AH189" s="338"/>
      <c r="AI189" s="339"/>
      <c r="AJ189" s="339"/>
      <c r="AK189" s="91"/>
      <c r="AL189" s="92"/>
      <c r="AM189" s="93" t="s">
        <v>4121</v>
      </c>
      <c r="AN189" s="340"/>
      <c r="AO189" s="341"/>
      <c r="AP189" s="336"/>
      <c r="AQ189" s="342"/>
      <c r="AR189" s="343"/>
      <c r="AS189" s="342"/>
      <c r="AT189" s="94"/>
      <c r="AU189" s="341"/>
      <c r="AV189" s="136"/>
      <c r="AW189" s="339"/>
    </row>
    <row r="190" spans="1:49" ht="12.75" customHeight="1">
      <c r="A190">
        <v>187</v>
      </c>
      <c r="B190" s="29" t="s">
        <v>7474</v>
      </c>
      <c r="C190" s="104" t="s">
        <v>4210</v>
      </c>
      <c r="D190" s="29" t="s">
        <v>745</v>
      </c>
      <c r="E190" s="29" t="s">
        <v>3080</v>
      </c>
      <c r="F190" s="335"/>
      <c r="G190" s="335"/>
      <c r="H190" s="394"/>
      <c r="I190" s="394"/>
      <c r="J190" s="394"/>
      <c r="K190" s="394"/>
      <c r="L190" s="335"/>
      <c r="M190" s="82" t="s">
        <v>3880</v>
      </c>
      <c r="N190" s="57">
        <v>5001.8976377952758</v>
      </c>
      <c r="O190" s="30">
        <v>5001.8976377952758</v>
      </c>
      <c r="P190" s="29" t="s">
        <v>3861</v>
      </c>
      <c r="Q190" s="29"/>
      <c r="R190" s="104" t="s">
        <v>4210</v>
      </c>
      <c r="S190" s="103" t="s">
        <v>4211</v>
      </c>
      <c r="T190" s="403">
        <v>-858.52</v>
      </c>
      <c r="U190" s="403">
        <v>10648.95</v>
      </c>
      <c r="V190" s="123" t="s">
        <v>1</v>
      </c>
      <c r="W190" s="336" t="s">
        <v>0</v>
      </c>
      <c r="X190" s="123"/>
      <c r="Y190" s="337"/>
      <c r="Z190" s="87">
        <v>1</v>
      </c>
      <c r="AA190" s="88"/>
      <c r="AB190" s="88"/>
      <c r="AC190" s="88"/>
      <c r="AD190" s="90"/>
      <c r="AE190" s="90"/>
      <c r="AF190" s="136"/>
      <c r="AG190" s="338"/>
      <c r="AH190" s="338"/>
      <c r="AI190" s="339"/>
      <c r="AJ190" s="339"/>
      <c r="AK190" s="91"/>
      <c r="AL190" s="92"/>
      <c r="AM190" s="93" t="s">
        <v>4121</v>
      </c>
      <c r="AN190" s="340"/>
      <c r="AO190" s="341"/>
      <c r="AP190" s="336"/>
      <c r="AQ190" s="342"/>
      <c r="AR190" s="343"/>
      <c r="AS190" s="342"/>
      <c r="AT190" s="94"/>
      <c r="AU190" s="341"/>
      <c r="AV190" s="136"/>
      <c r="AW190" s="339"/>
    </row>
    <row r="191" spans="1:49" ht="12.75" customHeight="1">
      <c r="A191">
        <v>188</v>
      </c>
      <c r="B191" s="29" t="s">
        <v>7475</v>
      </c>
      <c r="C191" s="104" t="s">
        <v>4212</v>
      </c>
      <c r="D191" s="29" t="s">
        <v>1889</v>
      </c>
      <c r="E191" s="29" t="s">
        <v>1936</v>
      </c>
      <c r="F191" s="335"/>
      <c r="G191" s="335"/>
      <c r="H191" s="394"/>
      <c r="I191" s="394"/>
      <c r="J191" s="394"/>
      <c r="K191" s="394"/>
      <c r="L191" s="335"/>
      <c r="M191" s="82" t="s">
        <v>3880</v>
      </c>
      <c r="N191" s="57">
        <v>5155.2322834645674</v>
      </c>
      <c r="O191" s="30">
        <v>5155.2322834645674</v>
      </c>
      <c r="P191" s="29" t="s">
        <v>3861</v>
      </c>
      <c r="Q191" s="29"/>
      <c r="R191" s="104" t="s">
        <v>4212</v>
      </c>
      <c r="S191" s="103" t="s">
        <v>4213</v>
      </c>
      <c r="T191" s="403">
        <v>-2500</v>
      </c>
      <c r="U191" s="403">
        <v>12895</v>
      </c>
      <c r="V191" s="123" t="s">
        <v>1</v>
      </c>
      <c r="W191" s="336" t="s">
        <v>0</v>
      </c>
      <c r="X191" s="123"/>
      <c r="Y191" s="337"/>
      <c r="Z191" s="87">
        <v>1</v>
      </c>
      <c r="AA191" s="88"/>
      <c r="AB191" s="88"/>
      <c r="AC191" s="88"/>
      <c r="AD191" s="90"/>
      <c r="AE191" s="90"/>
      <c r="AF191" s="136"/>
      <c r="AG191" s="338"/>
      <c r="AH191" s="338"/>
      <c r="AI191" s="339"/>
      <c r="AJ191" s="339"/>
      <c r="AK191" s="91"/>
      <c r="AL191" s="92"/>
      <c r="AM191" s="93" t="s">
        <v>4121</v>
      </c>
      <c r="AN191" s="340"/>
      <c r="AO191" s="341"/>
      <c r="AP191" s="336"/>
      <c r="AQ191" s="342"/>
      <c r="AR191" s="343"/>
      <c r="AS191" s="342"/>
      <c r="AT191" s="94"/>
      <c r="AU191" s="341"/>
      <c r="AV191" s="136"/>
      <c r="AW191" s="339"/>
    </row>
    <row r="192" spans="1:49" ht="12.75" customHeight="1">
      <c r="A192">
        <v>189</v>
      </c>
      <c r="B192" s="29" t="s">
        <v>7403</v>
      </c>
      <c r="C192" s="104" t="s">
        <v>4214</v>
      </c>
      <c r="D192" s="29" t="s">
        <v>1722</v>
      </c>
      <c r="E192" s="29" t="s">
        <v>2103</v>
      </c>
      <c r="F192" s="335"/>
      <c r="G192" s="335"/>
      <c r="H192" s="335"/>
      <c r="I192" s="335"/>
      <c r="J192" s="335"/>
      <c r="K192" s="335"/>
      <c r="L192" s="335"/>
      <c r="M192" s="82" t="s">
        <v>3880</v>
      </c>
      <c r="N192" s="57">
        <v>7601.2992125984256</v>
      </c>
      <c r="O192" s="30">
        <v>7601.2992125984256</v>
      </c>
      <c r="P192" s="29" t="s">
        <v>3861</v>
      </c>
      <c r="Q192" s="29"/>
      <c r="R192" s="104" t="s">
        <v>4214</v>
      </c>
      <c r="S192" s="103" t="s">
        <v>4215</v>
      </c>
      <c r="T192" s="403">
        <v>-6009.64</v>
      </c>
      <c r="U192" s="403">
        <v>7677.15</v>
      </c>
      <c r="V192" s="123" t="s">
        <v>1</v>
      </c>
      <c r="W192" s="336" t="s">
        <v>0</v>
      </c>
      <c r="X192" s="123"/>
      <c r="Y192" s="337"/>
      <c r="Z192" s="87">
        <v>1</v>
      </c>
      <c r="AA192" s="88"/>
      <c r="AB192" s="88"/>
      <c r="AC192" s="88"/>
      <c r="AD192" s="90"/>
      <c r="AE192" s="90"/>
      <c r="AF192" s="136"/>
      <c r="AG192" s="338"/>
      <c r="AH192" s="338"/>
      <c r="AI192" s="339"/>
      <c r="AJ192" s="339"/>
      <c r="AK192" s="91"/>
      <c r="AL192" s="92"/>
      <c r="AM192" s="93"/>
      <c r="AN192" s="340"/>
      <c r="AO192" s="341"/>
      <c r="AP192" s="336"/>
      <c r="AQ192" s="342"/>
      <c r="AR192" s="343"/>
      <c r="AS192" s="342"/>
      <c r="AT192" s="94"/>
      <c r="AU192" s="341"/>
      <c r="AV192" s="136"/>
      <c r="AW192" s="339"/>
    </row>
    <row r="193" spans="1:49" ht="12.75" customHeight="1">
      <c r="A193">
        <v>190</v>
      </c>
      <c r="B193" s="29" t="s">
        <v>7407</v>
      </c>
      <c r="C193" s="104" t="s">
        <v>4216</v>
      </c>
      <c r="D193" s="29" t="s">
        <v>1714</v>
      </c>
      <c r="E193" s="29" t="s">
        <v>2111</v>
      </c>
      <c r="F193" s="335"/>
      <c r="G193" s="335"/>
      <c r="H193" s="335"/>
      <c r="I193" s="335"/>
      <c r="J193" s="335"/>
      <c r="K193" s="335"/>
      <c r="L193" s="335"/>
      <c r="M193" s="82" t="s">
        <v>3880</v>
      </c>
      <c r="N193" s="57">
        <v>7905.9842519685044</v>
      </c>
      <c r="O193" s="30">
        <v>7905.9842519685044</v>
      </c>
      <c r="P193" s="29" t="s">
        <v>3861</v>
      </c>
      <c r="Q193" s="29"/>
      <c r="R193" s="104" t="s">
        <v>4216</v>
      </c>
      <c r="S193" s="103" t="s">
        <v>4217</v>
      </c>
      <c r="T193" s="403">
        <v>-6868.16</v>
      </c>
      <c r="U193" s="403">
        <v>4210.05</v>
      </c>
      <c r="V193" s="123" t="s">
        <v>1</v>
      </c>
      <c r="W193" s="336" t="s">
        <v>0</v>
      </c>
      <c r="X193" s="123"/>
      <c r="Y193" s="337"/>
      <c r="Z193" s="87">
        <v>1</v>
      </c>
      <c r="AA193" s="88"/>
      <c r="AB193" s="88"/>
      <c r="AC193" s="88"/>
      <c r="AD193" s="90"/>
      <c r="AE193" s="90"/>
      <c r="AF193" s="136"/>
      <c r="AG193" s="338"/>
      <c r="AH193" s="338"/>
      <c r="AI193" s="339"/>
      <c r="AJ193" s="339"/>
      <c r="AK193" s="91"/>
      <c r="AL193" s="92"/>
      <c r="AM193" s="93"/>
      <c r="AN193" s="340"/>
      <c r="AO193" s="341"/>
      <c r="AP193" s="336"/>
      <c r="AQ193" s="342"/>
      <c r="AR193" s="343"/>
      <c r="AS193" s="342"/>
      <c r="AT193" s="94"/>
      <c r="AU193" s="341"/>
      <c r="AV193" s="136"/>
      <c r="AW193" s="339"/>
    </row>
    <row r="194" spans="1:49" ht="12.75" customHeight="1">
      <c r="A194">
        <v>191</v>
      </c>
      <c r="B194" s="29" t="s">
        <v>7404</v>
      </c>
      <c r="C194" s="104" t="s">
        <v>4218</v>
      </c>
      <c r="D194" s="29" t="s">
        <v>1747</v>
      </c>
      <c r="E194" s="29" t="s">
        <v>2078</v>
      </c>
      <c r="F194" s="335"/>
      <c r="G194" s="335"/>
      <c r="H194" s="335"/>
      <c r="I194" s="335"/>
      <c r="J194" s="335"/>
      <c r="K194" s="335"/>
      <c r="L194" s="335"/>
      <c r="M194" s="82" t="s">
        <v>3880</v>
      </c>
      <c r="N194" s="57">
        <v>7405.0669291338581</v>
      </c>
      <c r="O194" s="30">
        <v>7405.0669291338581</v>
      </c>
      <c r="P194" s="29" t="s">
        <v>3861</v>
      </c>
      <c r="Q194" s="29"/>
      <c r="R194" s="104" t="s">
        <v>4218</v>
      </c>
      <c r="S194" s="103" t="s">
        <v>4219</v>
      </c>
      <c r="T194" s="403">
        <v>-5151.12</v>
      </c>
      <c r="U194" s="403">
        <v>10153.65</v>
      </c>
      <c r="V194" s="123" t="s">
        <v>1</v>
      </c>
      <c r="W194" s="336" t="s">
        <v>0</v>
      </c>
      <c r="X194" s="123"/>
      <c r="Y194" s="337"/>
      <c r="Z194" s="87">
        <v>1</v>
      </c>
      <c r="AA194" s="88"/>
      <c r="AB194" s="88"/>
      <c r="AC194" s="88"/>
      <c r="AD194" s="90"/>
      <c r="AE194" s="90"/>
      <c r="AF194" s="136"/>
      <c r="AG194" s="338"/>
      <c r="AH194" s="338"/>
      <c r="AI194" s="339"/>
      <c r="AJ194" s="339"/>
      <c r="AK194" s="91"/>
      <c r="AL194" s="92"/>
      <c r="AM194" s="93"/>
      <c r="AN194" s="340"/>
      <c r="AO194" s="341"/>
      <c r="AP194" s="336"/>
      <c r="AQ194" s="342"/>
      <c r="AR194" s="343"/>
      <c r="AS194" s="342"/>
      <c r="AT194" s="94"/>
      <c r="AU194" s="341"/>
      <c r="AV194" s="136"/>
      <c r="AW194" s="339"/>
    </row>
    <row r="195" spans="1:49" ht="12.75" customHeight="1">
      <c r="A195">
        <v>192</v>
      </c>
      <c r="B195" s="29" t="s">
        <v>7405</v>
      </c>
      <c r="C195" s="104" t="s">
        <v>4220</v>
      </c>
      <c r="D195" s="29" t="s">
        <v>1716</v>
      </c>
      <c r="E195" s="29" t="s">
        <v>2109</v>
      </c>
      <c r="F195" s="335"/>
      <c r="G195" s="335"/>
      <c r="H195" s="335"/>
      <c r="I195" s="335"/>
      <c r="J195" s="335"/>
      <c r="K195" s="335"/>
      <c r="L195" s="335"/>
      <c r="M195" s="82" t="s">
        <v>3880</v>
      </c>
      <c r="N195" s="57">
        <v>7791.8425196850394</v>
      </c>
      <c r="O195" s="30">
        <v>7791.8425196850394</v>
      </c>
      <c r="P195" s="29" t="s">
        <v>3861</v>
      </c>
      <c r="Q195" s="29"/>
      <c r="R195" s="104" t="s">
        <v>4220</v>
      </c>
      <c r="S195" s="103" t="s">
        <v>4221</v>
      </c>
      <c r="T195" s="403">
        <v>-7726.68</v>
      </c>
      <c r="U195" s="403">
        <v>3714.75</v>
      </c>
      <c r="V195" s="123" t="s">
        <v>1</v>
      </c>
      <c r="W195" s="336" t="s">
        <v>0</v>
      </c>
      <c r="X195" s="123"/>
      <c r="Y195" s="337"/>
      <c r="Z195" s="87">
        <v>1</v>
      </c>
      <c r="AA195" s="88"/>
      <c r="AB195" s="88"/>
      <c r="AC195" s="88"/>
      <c r="AD195" s="90"/>
      <c r="AE195" s="90"/>
      <c r="AF195" s="136"/>
      <c r="AG195" s="338"/>
      <c r="AH195" s="338"/>
      <c r="AI195" s="339"/>
      <c r="AJ195" s="339"/>
      <c r="AK195" s="91"/>
      <c r="AL195" s="92"/>
      <c r="AM195" s="93"/>
      <c r="AN195" s="340"/>
      <c r="AO195" s="341"/>
      <c r="AP195" s="336"/>
      <c r="AQ195" s="342"/>
      <c r="AR195" s="343"/>
      <c r="AS195" s="342"/>
      <c r="AT195" s="94"/>
      <c r="AU195" s="341"/>
      <c r="AV195" s="136"/>
      <c r="AW195" s="339"/>
    </row>
    <row r="196" spans="1:49" ht="12.75" customHeight="1">
      <c r="A196">
        <v>193</v>
      </c>
      <c r="B196" s="29" t="s">
        <v>7406</v>
      </c>
      <c r="C196" s="104" t="s">
        <v>3630</v>
      </c>
      <c r="D196" s="29" t="s">
        <v>1751</v>
      </c>
      <c r="E196" s="29" t="s">
        <v>2074</v>
      </c>
      <c r="F196" s="335"/>
      <c r="G196" s="335"/>
      <c r="H196" s="335"/>
      <c r="I196" s="335"/>
      <c r="J196" s="335"/>
      <c r="K196" s="335"/>
      <c r="L196" s="335"/>
      <c r="M196" s="82" t="s">
        <v>3880</v>
      </c>
      <c r="N196" s="57">
        <v>7830.2165354330709</v>
      </c>
      <c r="O196" s="30">
        <v>7830.2165354330709</v>
      </c>
      <c r="P196" s="29" t="s">
        <v>3863</v>
      </c>
      <c r="Q196" s="29"/>
      <c r="R196" s="104" t="s">
        <v>3630</v>
      </c>
      <c r="S196" s="103" t="s">
        <v>4222</v>
      </c>
      <c r="T196" s="403">
        <v>-9443.7199999999993</v>
      </c>
      <c r="U196" s="403">
        <v>2724.15</v>
      </c>
      <c r="V196" s="123" t="s">
        <v>1</v>
      </c>
      <c r="W196" s="336" t="s">
        <v>0</v>
      </c>
      <c r="X196" s="123"/>
      <c r="Y196" s="337"/>
      <c r="Z196" s="87">
        <v>1</v>
      </c>
      <c r="AA196" s="88"/>
      <c r="AB196" s="88"/>
      <c r="AC196" s="88"/>
      <c r="AD196" s="90"/>
      <c r="AE196" s="90"/>
      <c r="AF196" s="136"/>
      <c r="AG196" s="338"/>
      <c r="AH196" s="338"/>
      <c r="AI196" s="339"/>
      <c r="AJ196" s="339"/>
      <c r="AK196" s="91"/>
      <c r="AL196" s="92"/>
      <c r="AM196" s="93"/>
      <c r="AN196" s="340"/>
      <c r="AO196" s="341"/>
      <c r="AP196" s="336"/>
      <c r="AQ196" s="342"/>
      <c r="AR196" s="343"/>
      <c r="AS196" s="342"/>
      <c r="AT196" s="94"/>
      <c r="AU196" s="341"/>
      <c r="AV196" s="136"/>
      <c r="AW196" s="339"/>
    </row>
    <row r="197" spans="1:49" ht="12.75" customHeight="1">
      <c r="A197">
        <v>194</v>
      </c>
      <c r="B197" s="29" t="s">
        <v>7478</v>
      </c>
      <c r="C197" s="104" t="s">
        <v>4223</v>
      </c>
      <c r="D197" s="29" t="s">
        <v>1745</v>
      </c>
      <c r="E197" s="29" t="s">
        <v>2080</v>
      </c>
      <c r="F197" s="335"/>
      <c r="G197" s="335"/>
      <c r="H197" s="335"/>
      <c r="I197" s="335"/>
      <c r="J197" s="335"/>
      <c r="K197" s="335"/>
      <c r="L197" s="335"/>
      <c r="M197" s="82" t="s">
        <v>3880</v>
      </c>
      <c r="N197" s="57">
        <v>7436.6220472440946</v>
      </c>
      <c r="O197" s="30">
        <v>7436.6220472440946</v>
      </c>
      <c r="P197" s="29" t="s">
        <v>3459</v>
      </c>
      <c r="Q197" s="29"/>
      <c r="R197" s="104" t="s">
        <v>4223</v>
      </c>
      <c r="S197" s="103" t="s">
        <v>4224</v>
      </c>
      <c r="T197" s="403">
        <v>-6868.16</v>
      </c>
      <c r="U197" s="403">
        <v>7181.85</v>
      </c>
      <c r="V197" s="123" t="s">
        <v>1</v>
      </c>
      <c r="W197" s="336" t="s">
        <v>0</v>
      </c>
      <c r="X197" s="123"/>
      <c r="Y197" s="337"/>
      <c r="Z197" s="87">
        <v>1</v>
      </c>
      <c r="AA197" s="88"/>
      <c r="AB197" s="88"/>
      <c r="AC197" s="88"/>
      <c r="AD197" s="90"/>
      <c r="AE197" s="90"/>
      <c r="AF197" s="136"/>
      <c r="AG197" s="338"/>
      <c r="AH197" s="338"/>
      <c r="AI197" s="339"/>
      <c r="AJ197" s="339"/>
      <c r="AK197" s="91"/>
      <c r="AL197" s="92"/>
      <c r="AM197" s="93" t="s">
        <v>4489</v>
      </c>
      <c r="AN197" s="340"/>
      <c r="AO197" s="341"/>
      <c r="AP197" s="336"/>
      <c r="AQ197" s="342"/>
      <c r="AR197" s="343"/>
      <c r="AS197" s="342"/>
      <c r="AT197" s="94"/>
      <c r="AU197" s="341"/>
      <c r="AV197" s="136"/>
      <c r="AW197" s="339"/>
    </row>
    <row r="198" spans="1:49" ht="12.75" customHeight="1">
      <c r="A198">
        <v>195</v>
      </c>
      <c r="B198" s="29" t="s">
        <v>7408</v>
      </c>
      <c r="C198" s="104" t="s">
        <v>4225</v>
      </c>
      <c r="D198" s="29" t="s">
        <v>1712</v>
      </c>
      <c r="E198" s="29" t="s">
        <v>2113</v>
      </c>
      <c r="F198" s="335"/>
      <c r="G198" s="335"/>
      <c r="H198" s="335"/>
      <c r="I198" s="335"/>
      <c r="J198" s="335"/>
      <c r="K198" s="335"/>
      <c r="L198" s="335"/>
      <c r="M198" s="82" t="s">
        <v>3880</v>
      </c>
      <c r="N198" s="57">
        <v>7749.177165354331</v>
      </c>
      <c r="O198" s="30">
        <v>7749.177165354331</v>
      </c>
      <c r="P198" s="29" t="s">
        <v>3861</v>
      </c>
      <c r="Q198" s="29"/>
      <c r="R198" s="104" t="s">
        <v>4225</v>
      </c>
      <c r="S198" s="103" t="s">
        <v>4226</v>
      </c>
      <c r="T198" s="403">
        <v>-6868.16</v>
      </c>
      <c r="U198" s="403">
        <v>6191.25</v>
      </c>
      <c r="V198" s="123" t="s">
        <v>1</v>
      </c>
      <c r="W198" s="336" t="s">
        <v>0</v>
      </c>
      <c r="X198" s="123"/>
      <c r="Y198" s="337"/>
      <c r="Z198" s="87">
        <v>1</v>
      </c>
      <c r="AA198" s="88"/>
      <c r="AB198" s="88"/>
      <c r="AC198" s="88"/>
      <c r="AD198" s="90"/>
      <c r="AE198" s="90"/>
      <c r="AF198" s="136"/>
      <c r="AG198" s="338"/>
      <c r="AH198" s="338"/>
      <c r="AI198" s="339"/>
      <c r="AJ198" s="339"/>
      <c r="AK198" s="91"/>
      <c r="AL198" s="92"/>
      <c r="AM198" s="93"/>
      <c r="AN198" s="340"/>
      <c r="AO198" s="341"/>
      <c r="AP198" s="336"/>
      <c r="AQ198" s="342"/>
      <c r="AR198" s="343"/>
      <c r="AS198" s="342"/>
      <c r="AT198" s="94"/>
      <c r="AU198" s="341"/>
      <c r="AV198" s="136"/>
      <c r="AW198" s="339"/>
    </row>
    <row r="199" spans="1:49" ht="12.75" customHeight="1">
      <c r="A199">
        <v>196</v>
      </c>
      <c r="B199" s="29" t="s">
        <v>7409</v>
      </c>
      <c r="C199" s="104" t="s">
        <v>4227</v>
      </c>
      <c r="D199" s="29" t="s">
        <v>1711</v>
      </c>
      <c r="E199" s="29" t="s">
        <v>2114</v>
      </c>
      <c r="F199" s="335"/>
      <c r="G199" s="335"/>
      <c r="H199" s="335"/>
      <c r="I199" s="335"/>
      <c r="J199" s="335"/>
      <c r="K199" s="335"/>
      <c r="L199" s="335"/>
      <c r="M199" s="82" t="s">
        <v>3880</v>
      </c>
      <c r="N199" s="57">
        <v>8453.929133858268</v>
      </c>
      <c r="O199" s="30">
        <v>8453.929133858268</v>
      </c>
      <c r="P199" s="29" t="s">
        <v>3861</v>
      </c>
      <c r="Q199" s="29"/>
      <c r="R199" s="104" t="s">
        <v>4227</v>
      </c>
      <c r="S199" s="103" t="s">
        <v>4228</v>
      </c>
      <c r="T199" s="403">
        <v>-6868.16</v>
      </c>
      <c r="U199" s="403">
        <v>3219.45</v>
      </c>
      <c r="V199" s="123" t="s">
        <v>1</v>
      </c>
      <c r="W199" s="336" t="s">
        <v>0</v>
      </c>
      <c r="X199" s="123"/>
      <c r="Y199" s="337"/>
      <c r="Z199" s="87">
        <v>1</v>
      </c>
      <c r="AA199" s="88"/>
      <c r="AB199" s="88"/>
      <c r="AC199" s="88"/>
      <c r="AD199" s="90"/>
      <c r="AE199" s="90"/>
      <c r="AF199" s="136"/>
      <c r="AG199" s="338"/>
      <c r="AH199" s="338"/>
      <c r="AI199" s="339"/>
      <c r="AJ199" s="339"/>
      <c r="AK199" s="91"/>
      <c r="AL199" s="92"/>
      <c r="AM199" s="93"/>
      <c r="AN199" s="340"/>
      <c r="AO199" s="341"/>
      <c r="AP199" s="336"/>
      <c r="AQ199" s="342"/>
      <c r="AR199" s="343"/>
      <c r="AS199" s="342"/>
      <c r="AT199" s="94"/>
      <c r="AU199" s="341"/>
      <c r="AV199" s="136"/>
      <c r="AW199" s="339"/>
    </row>
    <row r="200" spans="1:49" ht="12.75" customHeight="1">
      <c r="A200">
        <v>197</v>
      </c>
      <c r="B200" s="29" t="s">
        <v>7410</v>
      </c>
      <c r="C200" s="104" t="s">
        <v>4229</v>
      </c>
      <c r="D200" s="29" t="s">
        <v>1713</v>
      </c>
      <c r="E200" s="29" t="s">
        <v>2112</v>
      </c>
      <c r="F200" s="335"/>
      <c r="G200" s="335"/>
      <c r="H200" s="335"/>
      <c r="I200" s="335"/>
      <c r="J200" s="335"/>
      <c r="K200" s="335"/>
      <c r="L200" s="335"/>
      <c r="M200" s="82" t="s">
        <v>3880</v>
      </c>
      <c r="N200" s="57">
        <v>8493.2007874015762</v>
      </c>
      <c r="O200" s="30">
        <v>8493.2007874015762</v>
      </c>
      <c r="P200" s="29" t="s">
        <v>3861</v>
      </c>
      <c r="Q200" s="29"/>
      <c r="R200" s="104" t="s">
        <v>4229</v>
      </c>
      <c r="S200" s="104" t="s">
        <v>4230</v>
      </c>
      <c r="T200" s="403">
        <v>-6868.16</v>
      </c>
      <c r="U200" s="403">
        <v>2228.85</v>
      </c>
      <c r="V200" s="123" t="s">
        <v>1</v>
      </c>
      <c r="W200" s="336" t="s">
        <v>0</v>
      </c>
      <c r="X200" s="123"/>
      <c r="Y200" s="337"/>
      <c r="Z200" s="87">
        <v>1</v>
      </c>
      <c r="AA200" s="88"/>
      <c r="AB200" s="88"/>
      <c r="AC200" s="88"/>
      <c r="AD200" s="90"/>
      <c r="AE200" s="90"/>
      <c r="AF200" s="136"/>
      <c r="AG200" s="338"/>
      <c r="AH200" s="338"/>
      <c r="AI200" s="339"/>
      <c r="AJ200" s="339"/>
      <c r="AK200" s="91"/>
      <c r="AL200" s="92"/>
      <c r="AM200" s="93"/>
      <c r="AN200" s="340"/>
      <c r="AO200" s="341"/>
      <c r="AP200" s="336"/>
      <c r="AQ200" s="342"/>
      <c r="AR200" s="343"/>
      <c r="AS200" s="342"/>
      <c r="AT200" s="94"/>
      <c r="AU200" s="341"/>
      <c r="AV200" s="136"/>
      <c r="AW200" s="339"/>
    </row>
    <row r="201" spans="1:49" ht="12.75" customHeight="1">
      <c r="A201">
        <v>198</v>
      </c>
      <c r="B201" s="29" t="s">
        <v>7411</v>
      </c>
      <c r="C201" s="104" t="s">
        <v>4231</v>
      </c>
      <c r="D201" s="29" t="s">
        <v>1715</v>
      </c>
      <c r="E201" s="29" t="s">
        <v>2110</v>
      </c>
      <c r="F201" s="335"/>
      <c r="G201" s="335"/>
      <c r="H201" s="335"/>
      <c r="I201" s="335"/>
      <c r="J201" s="335"/>
      <c r="K201" s="335"/>
      <c r="L201" s="335"/>
      <c r="M201" s="82" t="s">
        <v>3880</v>
      </c>
      <c r="N201" s="57">
        <v>7528.5433070866138</v>
      </c>
      <c r="O201" s="30">
        <v>7528.5433070866138</v>
      </c>
      <c r="P201" s="29" t="s">
        <v>3861</v>
      </c>
      <c r="Q201" s="29"/>
      <c r="R201" s="104" t="s">
        <v>4231</v>
      </c>
      <c r="S201" s="103" t="s">
        <v>4232</v>
      </c>
      <c r="T201" s="403">
        <v>-6868.16</v>
      </c>
      <c r="U201" s="403">
        <v>5200.6499999999996</v>
      </c>
      <c r="V201" s="123" t="s">
        <v>1</v>
      </c>
      <c r="W201" s="336" t="s">
        <v>0</v>
      </c>
      <c r="X201" s="123"/>
      <c r="Y201" s="337"/>
      <c r="Z201" s="87">
        <v>1</v>
      </c>
      <c r="AA201" s="88"/>
      <c r="AB201" s="88"/>
      <c r="AC201" s="88"/>
      <c r="AD201" s="90"/>
      <c r="AE201" s="90"/>
      <c r="AF201" s="136"/>
      <c r="AG201" s="338"/>
      <c r="AH201" s="338"/>
      <c r="AI201" s="339"/>
      <c r="AJ201" s="339"/>
      <c r="AK201" s="91"/>
      <c r="AL201" s="92"/>
      <c r="AM201" s="93"/>
      <c r="AN201" s="340"/>
      <c r="AO201" s="341"/>
      <c r="AP201" s="336"/>
      <c r="AQ201" s="342"/>
      <c r="AR201" s="343"/>
      <c r="AS201" s="342"/>
      <c r="AT201" s="94"/>
      <c r="AU201" s="341"/>
      <c r="AV201" s="136"/>
      <c r="AW201" s="339"/>
    </row>
    <row r="202" spans="1:49" ht="12.75" customHeight="1">
      <c r="A202">
        <v>199</v>
      </c>
      <c r="B202" s="29" t="s">
        <v>7412</v>
      </c>
      <c r="C202" s="104" t="s">
        <v>4233</v>
      </c>
      <c r="D202" s="29" t="s">
        <v>1721</v>
      </c>
      <c r="E202" s="29" t="s">
        <v>2104</v>
      </c>
      <c r="F202" s="335"/>
      <c r="G202" s="335"/>
      <c r="H202" s="335"/>
      <c r="I202" s="335"/>
      <c r="J202" s="335"/>
      <c r="K202" s="335"/>
      <c r="L202" s="335"/>
      <c r="M202" s="82" t="s">
        <v>3880</v>
      </c>
      <c r="N202" s="57">
        <v>7500.2677165354335</v>
      </c>
      <c r="O202" s="30">
        <v>7500.2677165354335</v>
      </c>
      <c r="P202" s="29" t="s">
        <v>3861</v>
      </c>
      <c r="Q202" s="29"/>
      <c r="R202" s="104" t="s">
        <v>4233</v>
      </c>
      <c r="S202" s="103" t="s">
        <v>4234</v>
      </c>
      <c r="T202" s="403">
        <v>-5151.12</v>
      </c>
      <c r="U202" s="403">
        <v>8172.45</v>
      </c>
      <c r="V202" s="123" t="s">
        <v>1</v>
      </c>
      <c r="W202" s="336" t="s">
        <v>0</v>
      </c>
      <c r="X202" s="123"/>
      <c r="Y202" s="337"/>
      <c r="Z202" s="87">
        <v>1</v>
      </c>
      <c r="AA202" s="88"/>
      <c r="AB202" s="88"/>
      <c r="AC202" s="88"/>
      <c r="AD202" s="90"/>
      <c r="AE202" s="90"/>
      <c r="AF202" s="136"/>
      <c r="AG202" s="338"/>
      <c r="AH202" s="338"/>
      <c r="AI202" s="339"/>
      <c r="AJ202" s="339"/>
      <c r="AK202" s="91"/>
      <c r="AL202" s="92"/>
      <c r="AM202" s="93"/>
      <c r="AN202" s="340"/>
      <c r="AO202" s="341"/>
      <c r="AP202" s="336"/>
      <c r="AQ202" s="342"/>
      <c r="AR202" s="343"/>
      <c r="AS202" s="342"/>
      <c r="AT202" s="94"/>
      <c r="AU202" s="341"/>
      <c r="AV202" s="136"/>
      <c r="AW202" s="339"/>
    </row>
    <row r="203" spans="1:49" ht="12.75" customHeight="1">
      <c r="A203">
        <v>200</v>
      </c>
      <c r="B203" s="29" t="s">
        <v>7413</v>
      </c>
      <c r="C203" s="104" t="s">
        <v>4235</v>
      </c>
      <c r="D203" s="29" t="s">
        <v>1749</v>
      </c>
      <c r="E203" s="29" t="s">
        <v>2076</v>
      </c>
      <c r="F203" s="335"/>
      <c r="G203" s="335"/>
      <c r="H203" s="335"/>
      <c r="I203" s="335"/>
      <c r="J203" s="335"/>
      <c r="K203" s="335"/>
      <c r="L203" s="335"/>
      <c r="M203" s="82" t="s">
        <v>3880</v>
      </c>
      <c r="N203" s="57">
        <v>7834.141732283465</v>
      </c>
      <c r="O203" s="30">
        <v>7834.141732283465</v>
      </c>
      <c r="P203" s="29" t="s">
        <v>3863</v>
      </c>
      <c r="Q203" s="29"/>
      <c r="R203" s="104" t="s">
        <v>4235</v>
      </c>
      <c r="S203" s="104" t="s">
        <v>4236</v>
      </c>
      <c r="T203" s="403">
        <v>-8585.2000000000007</v>
      </c>
      <c r="U203" s="403">
        <v>3219.45</v>
      </c>
      <c r="V203" s="123" t="s">
        <v>1</v>
      </c>
      <c r="W203" s="336" t="s">
        <v>0</v>
      </c>
      <c r="X203" s="123"/>
      <c r="Y203" s="337"/>
      <c r="Z203" s="87">
        <v>1</v>
      </c>
      <c r="AA203" s="88"/>
      <c r="AB203" s="88"/>
      <c r="AC203" s="88"/>
      <c r="AD203" s="90"/>
      <c r="AE203" s="90"/>
      <c r="AF203" s="136"/>
      <c r="AG203" s="338"/>
      <c r="AH203" s="338"/>
      <c r="AI203" s="339"/>
      <c r="AJ203" s="339"/>
      <c r="AK203" s="91"/>
      <c r="AL203" s="92"/>
      <c r="AM203" s="93"/>
      <c r="AN203" s="340"/>
      <c r="AO203" s="341"/>
      <c r="AP203" s="336"/>
      <c r="AQ203" s="342"/>
      <c r="AR203" s="343"/>
      <c r="AS203" s="342"/>
      <c r="AT203" s="94"/>
      <c r="AU203" s="341"/>
      <c r="AV203" s="136"/>
      <c r="AW203" s="339"/>
    </row>
    <row r="204" spans="1:49" ht="12.75" customHeight="1">
      <c r="A204">
        <v>201</v>
      </c>
      <c r="B204" s="29" t="s">
        <v>7414</v>
      </c>
      <c r="C204" s="104" t="s">
        <v>4237</v>
      </c>
      <c r="D204" s="29" t="s">
        <v>1710</v>
      </c>
      <c r="E204" s="29" t="s">
        <v>2115</v>
      </c>
      <c r="F204" s="335"/>
      <c r="G204" s="335"/>
      <c r="H204" s="335"/>
      <c r="I204" s="335"/>
      <c r="J204" s="335"/>
      <c r="K204" s="335"/>
      <c r="L204" s="335"/>
      <c r="M204" s="82" t="s">
        <v>3880</v>
      </c>
      <c r="N204" s="57">
        <v>7716.0551181102364</v>
      </c>
      <c r="O204" s="30">
        <v>7716.0551181102364</v>
      </c>
      <c r="P204" s="29" t="s">
        <v>3861</v>
      </c>
      <c r="Q204" s="29"/>
      <c r="R204" s="104" t="s">
        <v>4237</v>
      </c>
      <c r="S204" s="103" t="s">
        <v>4238</v>
      </c>
      <c r="T204" s="403">
        <v>-5151.12</v>
      </c>
      <c r="U204" s="403">
        <v>9163.0499999999993</v>
      </c>
      <c r="V204" s="123" t="s">
        <v>1</v>
      </c>
      <c r="W204" s="336" t="s">
        <v>0</v>
      </c>
      <c r="X204" s="123"/>
      <c r="Y204" s="337"/>
      <c r="Z204" s="87">
        <v>1</v>
      </c>
      <c r="AA204" s="88"/>
      <c r="AB204" s="88"/>
      <c r="AC204" s="88"/>
      <c r="AD204" s="90"/>
      <c r="AE204" s="90"/>
      <c r="AF204" s="136"/>
      <c r="AG204" s="338"/>
      <c r="AH204" s="338"/>
      <c r="AI204" s="339"/>
      <c r="AJ204" s="339"/>
      <c r="AK204" s="91"/>
      <c r="AL204" s="92"/>
      <c r="AM204" s="93"/>
      <c r="AN204" s="340"/>
      <c r="AO204" s="341"/>
      <c r="AP204" s="336"/>
      <c r="AQ204" s="342"/>
      <c r="AR204" s="343"/>
      <c r="AS204" s="342"/>
      <c r="AT204" s="94"/>
      <c r="AU204" s="341"/>
      <c r="AV204" s="136"/>
      <c r="AW204" s="339"/>
    </row>
    <row r="205" spans="1:49" ht="12.75" customHeight="1">
      <c r="A205">
        <v>202</v>
      </c>
      <c r="B205" s="29" t="s">
        <v>7447</v>
      </c>
      <c r="C205" s="104" t="s">
        <v>4239</v>
      </c>
      <c r="D205" s="29" t="s">
        <v>686</v>
      </c>
      <c r="E205" s="29" t="s">
        <v>3139</v>
      </c>
      <c r="F205" s="335"/>
      <c r="G205" s="335"/>
      <c r="H205" s="335"/>
      <c r="I205" s="335"/>
      <c r="J205" s="335"/>
      <c r="K205" s="335"/>
      <c r="L205" s="335"/>
      <c r="M205" s="82" t="s">
        <v>3880</v>
      </c>
      <c r="N205" s="57">
        <v>4312.9173228346463</v>
      </c>
      <c r="O205" s="30">
        <v>4312.9173228346463</v>
      </c>
      <c r="P205" s="29" t="s">
        <v>3458</v>
      </c>
      <c r="Q205" s="29"/>
      <c r="R205" s="104" t="s">
        <v>4239</v>
      </c>
      <c r="S205" s="103" t="s">
        <v>4240</v>
      </c>
      <c r="T205" s="403">
        <v>13736.32</v>
      </c>
      <c r="U205" s="403">
        <v>-1733.55</v>
      </c>
      <c r="V205" s="123" t="s">
        <v>1</v>
      </c>
      <c r="W205" s="336" t="s">
        <v>0</v>
      </c>
      <c r="X205" s="123" t="s">
        <v>4120</v>
      </c>
      <c r="Y205" s="337"/>
      <c r="Z205" s="87">
        <v>1</v>
      </c>
      <c r="AA205" s="88"/>
      <c r="AB205" s="88"/>
      <c r="AC205" s="88"/>
      <c r="AD205" s="90"/>
      <c r="AE205" s="90"/>
      <c r="AF205" s="136"/>
      <c r="AG205" s="338"/>
      <c r="AH205" s="338"/>
      <c r="AI205" s="339"/>
      <c r="AJ205" s="339"/>
      <c r="AK205" s="91"/>
      <c r="AL205" s="92"/>
      <c r="AM205" s="93" t="s">
        <v>4121</v>
      </c>
      <c r="AN205" s="340"/>
      <c r="AO205" s="341"/>
      <c r="AP205" s="336"/>
      <c r="AQ205" s="342"/>
      <c r="AR205" s="343"/>
      <c r="AS205" s="342"/>
      <c r="AT205" s="94"/>
      <c r="AU205" s="341"/>
      <c r="AV205" s="136"/>
      <c r="AW205" s="339"/>
    </row>
    <row r="206" spans="1:49" ht="12.75" customHeight="1">
      <c r="A206">
        <v>203</v>
      </c>
      <c r="B206" s="29" t="s">
        <v>7458</v>
      </c>
      <c r="C206" s="104" t="s">
        <v>150</v>
      </c>
      <c r="D206" s="29" t="s">
        <v>735</v>
      </c>
      <c r="E206" s="29" t="s">
        <v>3090</v>
      </c>
      <c r="F206" s="335"/>
      <c r="G206" s="335"/>
      <c r="H206" s="335"/>
      <c r="I206" s="335"/>
      <c r="J206" s="335"/>
      <c r="K206" s="335"/>
      <c r="L206" s="335"/>
      <c r="M206" s="82" t="s">
        <v>3880</v>
      </c>
      <c r="N206" s="57">
        <v>4708.787401574803</v>
      </c>
      <c r="O206" s="30">
        <v>4708.787401574803</v>
      </c>
      <c r="P206" s="29" t="s">
        <v>3458</v>
      </c>
      <c r="Q206" s="29"/>
      <c r="R206" s="104" t="s">
        <v>150</v>
      </c>
      <c r="S206" s="103" t="s">
        <v>4241</v>
      </c>
      <c r="T206" s="403">
        <v>12877.8</v>
      </c>
      <c r="U206" s="403">
        <v>-247.65</v>
      </c>
      <c r="V206" s="123" t="s">
        <v>1</v>
      </c>
      <c r="W206" s="336" t="s">
        <v>0</v>
      </c>
      <c r="X206" s="123" t="s">
        <v>4120</v>
      </c>
      <c r="Y206" s="337"/>
      <c r="Z206" s="87">
        <v>1</v>
      </c>
      <c r="AA206" s="88"/>
      <c r="AB206" s="88"/>
      <c r="AC206" s="88"/>
      <c r="AD206" s="90"/>
      <c r="AE206" s="90"/>
      <c r="AF206" s="136"/>
      <c r="AG206" s="338"/>
      <c r="AH206" s="338"/>
      <c r="AI206" s="339"/>
      <c r="AJ206" s="339"/>
      <c r="AK206" s="91"/>
      <c r="AL206" s="92"/>
      <c r="AM206" s="93" t="s">
        <v>4121</v>
      </c>
      <c r="AN206" s="340"/>
      <c r="AO206" s="341"/>
      <c r="AP206" s="336"/>
      <c r="AQ206" s="342"/>
      <c r="AR206" s="343"/>
      <c r="AS206" s="342"/>
      <c r="AT206" s="94"/>
      <c r="AU206" s="341"/>
      <c r="AV206" s="136"/>
      <c r="AW206" s="339"/>
    </row>
    <row r="207" spans="1:49" ht="12.75" customHeight="1">
      <c r="A207">
        <v>204</v>
      </c>
      <c r="B207" s="29" t="s">
        <v>7448</v>
      </c>
      <c r="C207" s="104" t="s">
        <v>4242</v>
      </c>
      <c r="D207" s="29" t="s">
        <v>665</v>
      </c>
      <c r="E207" s="29" t="s">
        <v>3160</v>
      </c>
      <c r="F207" s="335"/>
      <c r="G207" s="335"/>
      <c r="H207" s="335"/>
      <c r="I207" s="335"/>
      <c r="J207" s="335"/>
      <c r="K207" s="335"/>
      <c r="L207" s="335"/>
      <c r="M207" s="82" t="s">
        <v>3880</v>
      </c>
      <c r="N207" s="57">
        <v>3655.9370078740158</v>
      </c>
      <c r="O207" s="30">
        <v>3655.9370078740158</v>
      </c>
      <c r="P207" s="29" t="s">
        <v>3455</v>
      </c>
      <c r="Q207" s="29"/>
      <c r="R207" s="104" t="s">
        <v>4242</v>
      </c>
      <c r="S207" s="103" t="s">
        <v>4243</v>
      </c>
      <c r="T207" s="403">
        <v>13736.32</v>
      </c>
      <c r="U207" s="403">
        <v>247.65</v>
      </c>
      <c r="V207" s="123" t="s">
        <v>1</v>
      </c>
      <c r="W207" s="336" t="s">
        <v>0</v>
      </c>
      <c r="X207" s="123" t="s">
        <v>4120</v>
      </c>
      <c r="Y207" s="337"/>
      <c r="Z207" s="87">
        <v>1</v>
      </c>
      <c r="AA207" s="88"/>
      <c r="AB207" s="88"/>
      <c r="AC207" s="88"/>
      <c r="AD207" s="90"/>
      <c r="AE207" s="90"/>
      <c r="AF207" s="136"/>
      <c r="AG207" s="338"/>
      <c r="AH207" s="338"/>
      <c r="AI207" s="339"/>
      <c r="AJ207" s="339"/>
      <c r="AK207" s="91"/>
      <c r="AL207" s="92"/>
      <c r="AM207" s="93" t="s">
        <v>4121</v>
      </c>
      <c r="AN207" s="340"/>
      <c r="AO207" s="341"/>
      <c r="AP207" s="336"/>
      <c r="AQ207" s="342"/>
      <c r="AR207" s="343"/>
      <c r="AS207" s="342"/>
      <c r="AT207" s="94"/>
      <c r="AU207" s="341"/>
      <c r="AV207" s="136"/>
      <c r="AW207" s="339"/>
    </row>
    <row r="208" spans="1:49" ht="12.75" customHeight="1">
      <c r="A208">
        <v>205</v>
      </c>
      <c r="B208" s="29" t="s">
        <v>7449</v>
      </c>
      <c r="C208" s="104" t="s">
        <v>4244</v>
      </c>
      <c r="D208" s="29" t="s">
        <v>714</v>
      </c>
      <c r="E208" s="29" t="s">
        <v>3111</v>
      </c>
      <c r="F208" s="335"/>
      <c r="G208" s="335"/>
      <c r="H208" s="335"/>
      <c r="I208" s="335"/>
      <c r="J208" s="335"/>
      <c r="K208" s="335"/>
      <c r="L208" s="335"/>
      <c r="M208" s="82" t="s">
        <v>3880</v>
      </c>
      <c r="N208" s="57">
        <v>3580.9842519685039</v>
      </c>
      <c r="O208" s="30">
        <v>3580.9842519685039</v>
      </c>
      <c r="P208" s="29" t="s">
        <v>3456</v>
      </c>
      <c r="Q208" s="29"/>
      <c r="R208" s="104" t="s">
        <v>4244</v>
      </c>
      <c r="S208" s="103" t="s">
        <v>4245</v>
      </c>
      <c r="T208" s="403">
        <v>12877.8</v>
      </c>
      <c r="U208" s="403">
        <v>1733.55</v>
      </c>
      <c r="V208" s="123" t="s">
        <v>1</v>
      </c>
      <c r="W208" s="336" t="s">
        <v>0</v>
      </c>
      <c r="X208" s="123" t="s">
        <v>4120</v>
      </c>
      <c r="Y208" s="337"/>
      <c r="Z208" s="87">
        <v>1</v>
      </c>
      <c r="AA208" s="88"/>
      <c r="AB208" s="88"/>
      <c r="AC208" s="88"/>
      <c r="AD208" s="90"/>
      <c r="AE208" s="90"/>
      <c r="AF208" s="136"/>
      <c r="AG208" s="338"/>
      <c r="AH208" s="338"/>
      <c r="AI208" s="339"/>
      <c r="AJ208" s="339"/>
      <c r="AK208" s="91"/>
      <c r="AL208" s="92"/>
      <c r="AM208" s="93" t="s">
        <v>4121</v>
      </c>
      <c r="AN208" s="340"/>
      <c r="AO208" s="341"/>
      <c r="AP208" s="336"/>
      <c r="AQ208" s="342"/>
      <c r="AR208" s="343"/>
      <c r="AS208" s="342"/>
      <c r="AT208" s="94"/>
      <c r="AU208" s="341"/>
      <c r="AV208" s="136"/>
      <c r="AW208" s="339"/>
    </row>
    <row r="209" spans="1:49" ht="12.75" customHeight="1">
      <c r="A209">
        <v>206</v>
      </c>
      <c r="B209" s="29" t="s">
        <v>7450</v>
      </c>
      <c r="C209" s="104" t="s">
        <v>82</v>
      </c>
      <c r="D209" s="29" t="s">
        <v>719</v>
      </c>
      <c r="E209" s="29" t="s">
        <v>3106</v>
      </c>
      <c r="F209" s="335"/>
      <c r="G209" s="335"/>
      <c r="H209" s="335"/>
      <c r="I209" s="335"/>
      <c r="J209" s="335"/>
      <c r="K209" s="335"/>
      <c r="L209" s="335"/>
      <c r="M209" s="82" t="s">
        <v>3880</v>
      </c>
      <c r="N209" s="57">
        <v>3593.9212598425197</v>
      </c>
      <c r="O209" s="30">
        <v>3593.9212598425197</v>
      </c>
      <c r="P209" s="29" t="s">
        <v>3455</v>
      </c>
      <c r="Q209" s="29"/>
      <c r="R209" s="104" t="s">
        <v>82</v>
      </c>
      <c r="S209" s="103" t="s">
        <v>4246</v>
      </c>
      <c r="T209" s="403">
        <v>13736.32</v>
      </c>
      <c r="U209" s="403">
        <v>1238.25</v>
      </c>
      <c r="V209" s="123" t="s">
        <v>1</v>
      </c>
      <c r="W209" s="336" t="s">
        <v>0</v>
      </c>
      <c r="X209" s="123" t="s">
        <v>4120</v>
      </c>
      <c r="Y209" s="337"/>
      <c r="Z209" s="87">
        <v>1</v>
      </c>
      <c r="AA209" s="88"/>
      <c r="AB209" s="88"/>
      <c r="AC209" s="88"/>
      <c r="AD209" s="90"/>
      <c r="AE209" s="90"/>
      <c r="AF209" s="136"/>
      <c r="AG209" s="338"/>
      <c r="AH209" s="338"/>
      <c r="AI209" s="339"/>
      <c r="AJ209" s="339"/>
      <c r="AK209" s="91"/>
      <c r="AL209" s="92"/>
      <c r="AM209" s="93" t="s">
        <v>4121</v>
      </c>
      <c r="AN209" s="340"/>
      <c r="AO209" s="341"/>
      <c r="AP209" s="336"/>
      <c r="AQ209" s="342"/>
      <c r="AR209" s="343"/>
      <c r="AS209" s="342"/>
      <c r="AT209" s="94"/>
      <c r="AU209" s="341"/>
      <c r="AV209" s="136"/>
      <c r="AW209" s="339"/>
    </row>
    <row r="210" spans="1:49" ht="12.75" customHeight="1">
      <c r="A210">
        <v>207</v>
      </c>
      <c r="B210" s="29" t="s">
        <v>7451</v>
      </c>
      <c r="C210" s="104" t="s">
        <v>224</v>
      </c>
      <c r="D210" s="29" t="s">
        <v>717</v>
      </c>
      <c r="E210" s="29" t="s">
        <v>3108</v>
      </c>
      <c r="F210" s="335"/>
      <c r="G210" s="335"/>
      <c r="H210" s="335"/>
      <c r="I210" s="335"/>
      <c r="J210" s="335"/>
      <c r="K210" s="335"/>
      <c r="L210" s="335"/>
      <c r="M210" s="82" t="s">
        <v>3880</v>
      </c>
      <c r="N210" s="57">
        <v>3574.8385826771655</v>
      </c>
      <c r="O210" s="30">
        <v>3574.8385826771655</v>
      </c>
      <c r="P210" s="29" t="s">
        <v>3455</v>
      </c>
      <c r="Q210" s="29"/>
      <c r="R210" s="104" t="s">
        <v>224</v>
      </c>
      <c r="S210" s="103" t="s">
        <v>4247</v>
      </c>
      <c r="T210" s="403">
        <v>12019.28</v>
      </c>
      <c r="U210" s="403">
        <v>1238.25</v>
      </c>
      <c r="V210" s="123" t="s">
        <v>1</v>
      </c>
      <c r="W210" s="336" t="s">
        <v>0</v>
      </c>
      <c r="X210" s="123" t="s">
        <v>4120</v>
      </c>
      <c r="Y210" s="337"/>
      <c r="Z210" s="87">
        <v>1</v>
      </c>
      <c r="AA210" s="88"/>
      <c r="AB210" s="88"/>
      <c r="AC210" s="88"/>
      <c r="AD210" s="90"/>
      <c r="AE210" s="90"/>
      <c r="AF210" s="136"/>
      <c r="AG210" s="338"/>
      <c r="AH210" s="338"/>
      <c r="AI210" s="339"/>
      <c r="AJ210" s="339"/>
      <c r="AK210" s="91"/>
      <c r="AL210" s="92"/>
      <c r="AM210" s="93" t="s">
        <v>4121</v>
      </c>
      <c r="AN210" s="340"/>
      <c r="AO210" s="341"/>
      <c r="AP210" s="336"/>
      <c r="AQ210" s="342"/>
      <c r="AR210" s="343"/>
      <c r="AS210" s="342"/>
      <c r="AT210" s="94"/>
      <c r="AU210" s="341"/>
      <c r="AV210" s="136"/>
      <c r="AW210" s="339"/>
    </row>
    <row r="211" spans="1:49" ht="12.75" customHeight="1">
      <c r="A211">
        <v>208</v>
      </c>
      <c r="B211" s="29" t="s">
        <v>7452</v>
      </c>
      <c r="C211" s="104" t="s">
        <v>4248</v>
      </c>
      <c r="D211" s="29" t="s">
        <v>667</v>
      </c>
      <c r="E211" s="29" t="s">
        <v>3158</v>
      </c>
      <c r="F211" s="335"/>
      <c r="G211" s="335"/>
      <c r="H211" s="335"/>
      <c r="I211" s="335"/>
      <c r="J211" s="335"/>
      <c r="K211" s="335"/>
      <c r="L211" s="335"/>
      <c r="M211" s="82" t="s">
        <v>3880</v>
      </c>
      <c r="N211" s="57">
        <v>3586.1377952755911</v>
      </c>
      <c r="O211" s="30">
        <v>3586.1377952755911</v>
      </c>
      <c r="P211" s="29" t="s">
        <v>3455</v>
      </c>
      <c r="Q211" s="29"/>
      <c r="R211" s="104" t="s">
        <v>4248</v>
      </c>
      <c r="S211" s="103" t="s">
        <v>4249</v>
      </c>
      <c r="T211" s="403">
        <v>12019.28</v>
      </c>
      <c r="U211" s="403">
        <v>247.65</v>
      </c>
      <c r="V211" s="123" t="s">
        <v>1</v>
      </c>
      <c r="W211" s="336" t="s">
        <v>0</v>
      </c>
      <c r="X211" s="123" t="s">
        <v>4120</v>
      </c>
      <c r="Y211" s="337"/>
      <c r="Z211" s="87">
        <v>1</v>
      </c>
      <c r="AA211" s="88"/>
      <c r="AB211" s="88"/>
      <c r="AC211" s="88"/>
      <c r="AD211" s="90"/>
      <c r="AE211" s="90"/>
      <c r="AF211" s="136"/>
      <c r="AG211" s="338"/>
      <c r="AH211" s="338"/>
      <c r="AI211" s="339"/>
      <c r="AJ211" s="339"/>
      <c r="AK211" s="91"/>
      <c r="AL211" s="92"/>
      <c r="AM211" s="93" t="s">
        <v>4121</v>
      </c>
      <c r="AN211" s="340"/>
      <c r="AO211" s="341"/>
      <c r="AP211" s="336"/>
      <c r="AQ211" s="342"/>
      <c r="AR211" s="343"/>
      <c r="AS211" s="342"/>
      <c r="AT211" s="94"/>
      <c r="AU211" s="341"/>
      <c r="AV211" s="136"/>
      <c r="AW211" s="339"/>
    </row>
    <row r="212" spans="1:49" ht="12.75" customHeight="1">
      <c r="A212">
        <v>209</v>
      </c>
      <c r="B212" s="29" t="s">
        <v>7453</v>
      </c>
      <c r="C212" s="104" t="s">
        <v>4250</v>
      </c>
      <c r="D212" s="29" t="s">
        <v>716</v>
      </c>
      <c r="E212" s="29" t="s">
        <v>3109</v>
      </c>
      <c r="F212" s="335"/>
      <c r="G212" s="335"/>
      <c r="H212" s="335"/>
      <c r="I212" s="335"/>
      <c r="J212" s="335"/>
      <c r="K212" s="335"/>
      <c r="L212" s="335"/>
      <c r="M212" s="82" t="s">
        <v>3880</v>
      </c>
      <c r="N212" s="57">
        <v>3507.6456692913389</v>
      </c>
      <c r="O212" s="30">
        <v>3507.6456692913389</v>
      </c>
      <c r="P212" s="29" t="s">
        <v>3456</v>
      </c>
      <c r="Q212" s="29"/>
      <c r="R212" s="104" t="s">
        <v>4250</v>
      </c>
      <c r="S212" s="103" t="s">
        <v>4251</v>
      </c>
      <c r="T212" s="403">
        <v>11160.76</v>
      </c>
      <c r="U212" s="403">
        <v>1733.55</v>
      </c>
      <c r="V212" s="123" t="s">
        <v>1</v>
      </c>
      <c r="W212" s="336" t="s">
        <v>0</v>
      </c>
      <c r="X212" s="123" t="s">
        <v>4120</v>
      </c>
      <c r="Y212" s="337"/>
      <c r="Z212" s="87">
        <v>1</v>
      </c>
      <c r="AA212" s="88"/>
      <c r="AB212" s="88"/>
      <c r="AC212" s="88"/>
      <c r="AD212" s="90"/>
      <c r="AE212" s="90"/>
      <c r="AF212" s="136"/>
      <c r="AG212" s="338"/>
      <c r="AH212" s="338"/>
      <c r="AI212" s="339"/>
      <c r="AJ212" s="339"/>
      <c r="AK212" s="91"/>
      <c r="AL212" s="92"/>
      <c r="AM212" s="93" t="s">
        <v>4121</v>
      </c>
      <c r="AN212" s="340"/>
      <c r="AO212" s="341"/>
      <c r="AP212" s="336"/>
      <c r="AQ212" s="342"/>
      <c r="AR212" s="343"/>
      <c r="AS212" s="342"/>
      <c r="AT212" s="94"/>
      <c r="AU212" s="341"/>
      <c r="AV212" s="136"/>
      <c r="AW212" s="339"/>
    </row>
    <row r="213" spans="1:49" ht="12.75" customHeight="1">
      <c r="A213">
        <v>210</v>
      </c>
      <c r="B213" s="29" t="s">
        <v>7454</v>
      </c>
      <c r="C213" s="104" t="s">
        <v>4252</v>
      </c>
      <c r="D213" s="29" t="s">
        <v>758</v>
      </c>
      <c r="E213" s="29" t="s">
        <v>3067</v>
      </c>
      <c r="F213" s="335"/>
      <c r="G213" s="335"/>
      <c r="H213" s="335"/>
      <c r="I213" s="335"/>
      <c r="J213" s="335"/>
      <c r="K213" s="335"/>
      <c r="L213" s="335"/>
      <c r="M213" s="82" t="s">
        <v>3880</v>
      </c>
      <c r="N213" s="57">
        <v>3647.4566929133857</v>
      </c>
      <c r="O213" s="30">
        <v>3647.4566929133857</v>
      </c>
      <c r="P213" s="29" t="s">
        <v>3456</v>
      </c>
      <c r="Q213" s="29"/>
      <c r="R213" s="104" t="s">
        <v>4252</v>
      </c>
      <c r="S213" s="103" t="s">
        <v>4253</v>
      </c>
      <c r="T213" s="403">
        <v>11160.76</v>
      </c>
      <c r="U213" s="403">
        <v>2724.15</v>
      </c>
      <c r="V213" s="123" t="s">
        <v>1</v>
      </c>
      <c r="W213" s="336" t="s">
        <v>0</v>
      </c>
      <c r="X213" s="123" t="s">
        <v>4120</v>
      </c>
      <c r="Y213" s="337"/>
      <c r="Z213" s="87">
        <v>1</v>
      </c>
      <c r="AA213" s="88"/>
      <c r="AB213" s="88"/>
      <c r="AC213" s="88"/>
      <c r="AD213" s="90"/>
      <c r="AE213" s="90"/>
      <c r="AF213" s="136"/>
      <c r="AG213" s="338"/>
      <c r="AH213" s="338"/>
      <c r="AI213" s="339"/>
      <c r="AJ213" s="339"/>
      <c r="AK213" s="91"/>
      <c r="AL213" s="92"/>
      <c r="AM213" s="93" t="s">
        <v>4121</v>
      </c>
      <c r="AN213" s="340"/>
      <c r="AO213" s="341"/>
      <c r="AP213" s="336"/>
      <c r="AQ213" s="342"/>
      <c r="AR213" s="343"/>
      <c r="AS213" s="342"/>
      <c r="AT213" s="94"/>
      <c r="AU213" s="341"/>
      <c r="AV213" s="136"/>
      <c r="AW213" s="339"/>
    </row>
    <row r="214" spans="1:49" ht="12.75" customHeight="1">
      <c r="A214">
        <v>211</v>
      </c>
      <c r="B214" s="29" t="s">
        <v>7455</v>
      </c>
      <c r="C214" s="104" t="s">
        <v>4254</v>
      </c>
      <c r="D214" s="29" t="s">
        <v>718</v>
      </c>
      <c r="E214" s="29" t="s">
        <v>3107</v>
      </c>
      <c r="F214" s="335"/>
      <c r="G214" s="335"/>
      <c r="H214" s="335"/>
      <c r="I214" s="335"/>
      <c r="J214" s="335"/>
      <c r="K214" s="335"/>
      <c r="L214" s="335"/>
      <c r="M214" s="82" t="s">
        <v>3880</v>
      </c>
      <c r="N214" s="57">
        <v>3608.2913385826773</v>
      </c>
      <c r="O214" s="30">
        <v>3608.2913385826773</v>
      </c>
      <c r="P214" s="29" t="s">
        <v>3455</v>
      </c>
      <c r="Q214" s="29"/>
      <c r="R214" s="104" t="s">
        <v>4254</v>
      </c>
      <c r="S214" s="103" t="s">
        <v>4255</v>
      </c>
      <c r="T214" s="403">
        <v>10302.24</v>
      </c>
      <c r="U214" s="403">
        <v>1238.25</v>
      </c>
      <c r="V214" s="123" t="s">
        <v>1</v>
      </c>
      <c r="W214" s="336" t="s">
        <v>0</v>
      </c>
      <c r="X214" s="123" t="s">
        <v>4120</v>
      </c>
      <c r="Y214" s="337"/>
      <c r="Z214" s="87">
        <v>1</v>
      </c>
      <c r="AA214" s="88"/>
      <c r="AB214" s="88"/>
      <c r="AC214" s="88"/>
      <c r="AD214" s="90"/>
      <c r="AE214" s="90"/>
      <c r="AF214" s="136"/>
      <c r="AG214" s="338"/>
      <c r="AH214" s="338"/>
      <c r="AI214" s="339"/>
      <c r="AJ214" s="339"/>
      <c r="AK214" s="91"/>
      <c r="AL214" s="92"/>
      <c r="AM214" s="93" t="s">
        <v>4121</v>
      </c>
      <c r="AN214" s="340"/>
      <c r="AO214" s="341"/>
      <c r="AP214" s="336"/>
      <c r="AQ214" s="342"/>
      <c r="AR214" s="343"/>
      <c r="AS214" s="342"/>
      <c r="AT214" s="94"/>
      <c r="AU214" s="341"/>
      <c r="AV214" s="136"/>
      <c r="AW214" s="339"/>
    </row>
    <row r="215" spans="1:49" ht="12.75" customHeight="1">
      <c r="A215">
        <v>212</v>
      </c>
      <c r="B215" s="29" t="s">
        <v>7456</v>
      </c>
      <c r="C215" s="104" t="s">
        <v>4256</v>
      </c>
      <c r="D215" s="29" t="s">
        <v>666</v>
      </c>
      <c r="E215" s="29" t="s">
        <v>3159</v>
      </c>
      <c r="F215" s="335"/>
      <c r="G215" s="335"/>
      <c r="H215" s="335"/>
      <c r="I215" s="335"/>
      <c r="J215" s="335"/>
      <c r="K215" s="335"/>
      <c r="L215" s="335"/>
      <c r="M215" s="82" t="s">
        <v>3880</v>
      </c>
      <c r="N215" s="57">
        <v>3825.9566929133857</v>
      </c>
      <c r="O215" s="30">
        <v>3825.9566929133857</v>
      </c>
      <c r="P215" s="29" t="s">
        <v>3455</v>
      </c>
      <c r="Q215" s="29"/>
      <c r="R215" s="104" t="s">
        <v>4256</v>
      </c>
      <c r="S215" s="103" t="s">
        <v>4257</v>
      </c>
      <c r="T215" s="403">
        <v>10302.24</v>
      </c>
      <c r="U215" s="403">
        <v>247.65</v>
      </c>
      <c r="V215" s="123" t="s">
        <v>1</v>
      </c>
      <c r="W215" s="336" t="s">
        <v>0</v>
      </c>
      <c r="X215" s="123" t="s">
        <v>4120</v>
      </c>
      <c r="Y215" s="337"/>
      <c r="Z215" s="87">
        <v>1</v>
      </c>
      <c r="AA215" s="88"/>
      <c r="AB215" s="88"/>
      <c r="AC215" s="88"/>
      <c r="AD215" s="90"/>
      <c r="AE215" s="90"/>
      <c r="AF215" s="136"/>
      <c r="AG215" s="338"/>
      <c r="AH215" s="338"/>
      <c r="AI215" s="339"/>
      <c r="AJ215" s="339"/>
      <c r="AK215" s="91"/>
      <c r="AL215" s="92"/>
      <c r="AM215" s="93" t="s">
        <v>4121</v>
      </c>
      <c r="AN215" s="340"/>
      <c r="AO215" s="341"/>
      <c r="AP215" s="336"/>
      <c r="AQ215" s="342"/>
      <c r="AR215" s="343"/>
      <c r="AS215" s="342"/>
      <c r="AT215" s="94"/>
      <c r="AU215" s="341"/>
      <c r="AV215" s="136"/>
      <c r="AW215" s="339"/>
    </row>
    <row r="216" spans="1:49" ht="12.75" customHeight="1">
      <c r="A216">
        <v>213</v>
      </c>
      <c r="B216" s="29" t="s">
        <v>7457</v>
      </c>
      <c r="C216" s="104" t="s">
        <v>4258</v>
      </c>
      <c r="D216" s="29" t="s">
        <v>713</v>
      </c>
      <c r="E216" s="29" t="s">
        <v>3112</v>
      </c>
      <c r="F216" s="335"/>
      <c r="G216" s="335"/>
      <c r="H216" s="335"/>
      <c r="I216" s="335"/>
      <c r="J216" s="335"/>
      <c r="K216" s="335"/>
      <c r="L216" s="335"/>
      <c r="M216" s="82" t="s">
        <v>3880</v>
      </c>
      <c r="N216" s="57">
        <v>3659.6141732283468</v>
      </c>
      <c r="O216" s="30">
        <v>3659.6141732283468</v>
      </c>
      <c r="P216" s="29" t="s">
        <v>3456</v>
      </c>
      <c r="Q216" s="29"/>
      <c r="R216" s="104" t="s">
        <v>4258</v>
      </c>
      <c r="S216" s="103" t="s">
        <v>4259</v>
      </c>
      <c r="T216" s="403">
        <v>12877.8</v>
      </c>
      <c r="U216" s="403">
        <v>2724.15</v>
      </c>
      <c r="V216" s="123" t="s">
        <v>1</v>
      </c>
      <c r="W216" s="336" t="s">
        <v>0</v>
      </c>
      <c r="X216" s="123" t="s">
        <v>4120</v>
      </c>
      <c r="Y216" s="337"/>
      <c r="Z216" s="87">
        <v>1</v>
      </c>
      <c r="AA216" s="88"/>
      <c r="AB216" s="88"/>
      <c r="AC216" s="88"/>
      <c r="AD216" s="90"/>
      <c r="AE216" s="90"/>
      <c r="AF216" s="136"/>
      <c r="AG216" s="338"/>
      <c r="AH216" s="338"/>
      <c r="AI216" s="339"/>
      <c r="AJ216" s="339"/>
      <c r="AK216" s="91"/>
      <c r="AL216" s="92"/>
      <c r="AM216" s="93" t="s">
        <v>4121</v>
      </c>
      <c r="AN216" s="340"/>
      <c r="AO216" s="341"/>
      <c r="AP216" s="336"/>
      <c r="AQ216" s="342"/>
      <c r="AR216" s="343"/>
      <c r="AS216" s="342"/>
      <c r="AT216" s="94"/>
      <c r="AU216" s="341"/>
      <c r="AV216" s="136"/>
      <c r="AW216" s="339"/>
    </row>
    <row r="217" spans="1:49" ht="12.75" customHeight="1">
      <c r="A217">
        <v>214</v>
      </c>
      <c r="B217" s="29" t="s">
        <v>7463</v>
      </c>
      <c r="C217" s="104" t="s">
        <v>4260</v>
      </c>
      <c r="D217" s="29" t="s">
        <v>736</v>
      </c>
      <c r="E217" s="29" t="s">
        <v>3089</v>
      </c>
      <c r="F217" s="335"/>
      <c r="G217" s="335"/>
      <c r="H217" s="335"/>
      <c r="I217" s="335"/>
      <c r="J217" s="335"/>
      <c r="K217" s="335"/>
      <c r="L217" s="335"/>
      <c r="M217" s="82" t="s">
        <v>3880</v>
      </c>
      <c r="N217" s="57">
        <v>4911.2322834645674</v>
      </c>
      <c r="O217" s="30">
        <v>4911.2322834645674</v>
      </c>
      <c r="P217" s="29" t="s">
        <v>3458</v>
      </c>
      <c r="Q217" s="29"/>
      <c r="R217" s="104" t="s">
        <v>4260</v>
      </c>
      <c r="S217" s="103" t="s">
        <v>4261</v>
      </c>
      <c r="T217" s="403">
        <v>7726.68</v>
      </c>
      <c r="U217" s="403">
        <v>-247.65</v>
      </c>
      <c r="V217" s="123" t="s">
        <v>1</v>
      </c>
      <c r="W217" s="336" t="s">
        <v>0</v>
      </c>
      <c r="X217" s="123" t="s">
        <v>4120</v>
      </c>
      <c r="Y217" s="337"/>
      <c r="Z217" s="87">
        <v>1</v>
      </c>
      <c r="AA217" s="88"/>
      <c r="AB217" s="88"/>
      <c r="AC217" s="88"/>
      <c r="AD217" s="90"/>
      <c r="AE217" s="90"/>
      <c r="AF217" s="136"/>
      <c r="AG217" s="338"/>
      <c r="AH217" s="338"/>
      <c r="AI217" s="339"/>
      <c r="AJ217" s="339"/>
      <c r="AK217" s="91"/>
      <c r="AL217" s="92"/>
      <c r="AM217" s="93" t="s">
        <v>4121</v>
      </c>
      <c r="AN217" s="340"/>
      <c r="AO217" s="341"/>
      <c r="AP217" s="336"/>
      <c r="AQ217" s="342"/>
      <c r="AR217" s="343"/>
      <c r="AS217" s="342"/>
      <c r="AT217" s="94"/>
      <c r="AU217" s="341"/>
      <c r="AV217" s="136"/>
      <c r="AW217" s="339"/>
    </row>
    <row r="218" spans="1:49" ht="12.75" customHeight="1">
      <c r="A218">
        <v>215</v>
      </c>
      <c r="B218" s="29" t="s">
        <v>7459</v>
      </c>
      <c r="C218" s="104" t="s">
        <v>42</v>
      </c>
      <c r="D218" s="29" t="s">
        <v>761</v>
      </c>
      <c r="E218" s="29" t="s">
        <v>3064</v>
      </c>
      <c r="F218" s="335"/>
      <c r="G218" s="335"/>
      <c r="H218" s="335"/>
      <c r="I218" s="335"/>
      <c r="J218" s="335"/>
      <c r="K218" s="335"/>
      <c r="L218" s="335"/>
      <c r="M218" s="82" t="s">
        <v>3880</v>
      </c>
      <c r="N218" s="57">
        <v>4117.0157480314956</v>
      </c>
      <c r="O218" s="30">
        <v>4117.0157480314956</v>
      </c>
      <c r="P218" s="29" t="s">
        <v>3456</v>
      </c>
      <c r="Q218" s="29"/>
      <c r="R218" s="104" t="s">
        <v>42</v>
      </c>
      <c r="S218" s="103" t="s">
        <v>4262</v>
      </c>
      <c r="T218" s="403">
        <v>7726.68</v>
      </c>
      <c r="U218" s="403">
        <v>2724.15</v>
      </c>
      <c r="V218" s="123" t="s">
        <v>1</v>
      </c>
      <c r="W218" s="336" t="s">
        <v>0</v>
      </c>
      <c r="X218" s="123" t="s">
        <v>4120</v>
      </c>
      <c r="Y218" s="337"/>
      <c r="Z218" s="87">
        <v>1</v>
      </c>
      <c r="AA218" s="88"/>
      <c r="AB218" s="88"/>
      <c r="AC218" s="88"/>
      <c r="AD218" s="90"/>
      <c r="AE218" s="90"/>
      <c r="AF218" s="136"/>
      <c r="AG218" s="338"/>
      <c r="AH218" s="338"/>
      <c r="AI218" s="339"/>
      <c r="AJ218" s="339"/>
      <c r="AK218" s="91"/>
      <c r="AL218" s="92"/>
      <c r="AM218" s="93" t="s">
        <v>4121</v>
      </c>
      <c r="AN218" s="340"/>
      <c r="AO218" s="341"/>
      <c r="AP218" s="336"/>
      <c r="AQ218" s="342"/>
      <c r="AR218" s="343"/>
      <c r="AS218" s="342"/>
      <c r="AT218" s="94"/>
      <c r="AU218" s="341"/>
      <c r="AV218" s="136"/>
      <c r="AW218" s="339"/>
    </row>
    <row r="219" spans="1:49" ht="12.75" customHeight="1">
      <c r="A219">
        <v>216</v>
      </c>
      <c r="B219" s="29" t="s">
        <v>7460</v>
      </c>
      <c r="C219" s="104" t="s">
        <v>4263</v>
      </c>
      <c r="D219" s="29" t="s">
        <v>715</v>
      </c>
      <c r="E219" s="29" t="s">
        <v>3110</v>
      </c>
      <c r="F219" s="335"/>
      <c r="G219" s="335"/>
      <c r="H219" s="335"/>
      <c r="I219" s="335"/>
      <c r="J219" s="335"/>
      <c r="K219" s="335"/>
      <c r="L219" s="335"/>
      <c r="M219" s="82" t="s">
        <v>3880</v>
      </c>
      <c r="N219" s="57">
        <v>3637.5314960629921</v>
      </c>
      <c r="O219" s="30">
        <v>3637.5314960629921</v>
      </c>
      <c r="P219" s="29" t="s">
        <v>3456</v>
      </c>
      <c r="Q219" s="29"/>
      <c r="R219" s="104" t="s">
        <v>4263</v>
      </c>
      <c r="S219" s="103" t="s">
        <v>4264</v>
      </c>
      <c r="T219" s="403">
        <v>9443.7199999999993</v>
      </c>
      <c r="U219" s="403">
        <v>1733.55</v>
      </c>
      <c r="V219" s="123" t="s">
        <v>1</v>
      </c>
      <c r="W219" s="336" t="s">
        <v>0</v>
      </c>
      <c r="X219" s="123" t="s">
        <v>4120</v>
      </c>
      <c r="Y219" s="337"/>
      <c r="Z219" s="87">
        <v>1</v>
      </c>
      <c r="AA219" s="88"/>
      <c r="AB219" s="88"/>
      <c r="AC219" s="88"/>
      <c r="AD219" s="90"/>
      <c r="AE219" s="90"/>
      <c r="AF219" s="136"/>
      <c r="AG219" s="338"/>
      <c r="AH219" s="338"/>
      <c r="AI219" s="339"/>
      <c r="AJ219" s="339"/>
      <c r="AK219" s="91"/>
      <c r="AL219" s="92"/>
      <c r="AM219" s="93" t="s">
        <v>4121</v>
      </c>
      <c r="AN219" s="340"/>
      <c r="AO219" s="341"/>
      <c r="AP219" s="336"/>
      <c r="AQ219" s="342"/>
      <c r="AR219" s="343"/>
      <c r="AS219" s="342"/>
      <c r="AT219" s="94"/>
      <c r="AU219" s="341"/>
      <c r="AV219" s="136"/>
      <c r="AW219" s="339"/>
    </row>
    <row r="220" spans="1:49" ht="12.75" customHeight="1">
      <c r="A220">
        <v>217</v>
      </c>
      <c r="B220" s="29" t="s">
        <v>7461</v>
      </c>
      <c r="C220" s="104" t="s">
        <v>4265</v>
      </c>
      <c r="D220" s="29" t="s">
        <v>720</v>
      </c>
      <c r="E220" s="29" t="s">
        <v>3105</v>
      </c>
      <c r="F220" s="335"/>
      <c r="G220" s="335"/>
      <c r="H220" s="335"/>
      <c r="I220" s="335"/>
      <c r="J220" s="335"/>
      <c r="K220" s="335"/>
      <c r="L220" s="335"/>
      <c r="M220" s="82" t="s">
        <v>3880</v>
      </c>
      <c r="N220" s="57">
        <v>3775.5275590551182</v>
      </c>
      <c r="O220" s="30">
        <v>3775.5275590551182</v>
      </c>
      <c r="P220" s="29" t="s">
        <v>3455</v>
      </c>
      <c r="Q220" s="29"/>
      <c r="R220" s="104" t="s">
        <v>4265</v>
      </c>
      <c r="S220" s="103" t="s">
        <v>4266</v>
      </c>
      <c r="T220" s="403">
        <v>8585.2000000000007</v>
      </c>
      <c r="U220" s="403">
        <v>1238.25</v>
      </c>
      <c r="V220" s="123" t="s">
        <v>1</v>
      </c>
      <c r="W220" s="336" t="s">
        <v>0</v>
      </c>
      <c r="X220" s="123" t="s">
        <v>4120</v>
      </c>
      <c r="Y220" s="337"/>
      <c r="Z220" s="87">
        <v>1</v>
      </c>
      <c r="AA220" s="88"/>
      <c r="AB220" s="88"/>
      <c r="AC220" s="88"/>
      <c r="AD220" s="90"/>
      <c r="AE220" s="90"/>
      <c r="AF220" s="136"/>
      <c r="AG220" s="338"/>
      <c r="AH220" s="338"/>
      <c r="AI220" s="339"/>
      <c r="AJ220" s="339"/>
      <c r="AK220" s="91"/>
      <c r="AL220" s="92"/>
      <c r="AM220" s="93" t="s">
        <v>4121</v>
      </c>
      <c r="AN220" s="340"/>
      <c r="AO220" s="341"/>
      <c r="AP220" s="336"/>
      <c r="AQ220" s="342"/>
      <c r="AR220" s="343"/>
      <c r="AS220" s="342"/>
      <c r="AT220" s="94"/>
      <c r="AU220" s="341"/>
      <c r="AV220" s="136"/>
      <c r="AW220" s="339"/>
    </row>
    <row r="221" spans="1:49" ht="12.75" customHeight="1">
      <c r="A221">
        <v>218</v>
      </c>
      <c r="B221" s="29" t="s">
        <v>7462</v>
      </c>
      <c r="C221" s="104" t="s">
        <v>4267</v>
      </c>
      <c r="D221" s="29" t="s">
        <v>759</v>
      </c>
      <c r="E221" s="29" t="s">
        <v>3066</v>
      </c>
      <c r="F221" s="335"/>
      <c r="G221" s="335"/>
      <c r="H221" s="335"/>
      <c r="I221" s="335"/>
      <c r="J221" s="335"/>
      <c r="K221" s="335"/>
      <c r="L221" s="335"/>
      <c r="M221" s="82" t="s">
        <v>3880</v>
      </c>
      <c r="N221" s="57">
        <v>3882.4881889763783</v>
      </c>
      <c r="O221" s="30">
        <v>3882.4881889763783</v>
      </c>
      <c r="P221" s="29" t="s">
        <v>3456</v>
      </c>
      <c r="Q221" s="29"/>
      <c r="R221" s="104" t="s">
        <v>4267</v>
      </c>
      <c r="S221" s="103" t="s">
        <v>4268</v>
      </c>
      <c r="T221" s="403">
        <v>9443.7199999999993</v>
      </c>
      <c r="U221" s="403">
        <v>2724.15</v>
      </c>
      <c r="V221" s="123" t="s">
        <v>1</v>
      </c>
      <c r="W221" s="336" t="s">
        <v>0</v>
      </c>
      <c r="X221" s="123" t="s">
        <v>4120</v>
      </c>
      <c r="Y221" s="337"/>
      <c r="Z221" s="87">
        <v>1</v>
      </c>
      <c r="AA221" s="88"/>
      <c r="AB221" s="88"/>
      <c r="AC221" s="88"/>
      <c r="AD221" s="90"/>
      <c r="AE221" s="90"/>
      <c r="AF221" s="136"/>
      <c r="AG221" s="338"/>
      <c r="AH221" s="338"/>
      <c r="AI221" s="339"/>
      <c r="AJ221" s="339"/>
      <c r="AK221" s="91"/>
      <c r="AL221" s="92"/>
      <c r="AM221" s="93" t="s">
        <v>4121</v>
      </c>
      <c r="AN221" s="340"/>
      <c r="AO221" s="341"/>
      <c r="AP221" s="336"/>
      <c r="AQ221" s="342"/>
      <c r="AR221" s="343"/>
      <c r="AS221" s="342"/>
      <c r="AT221" s="94"/>
      <c r="AU221" s="341"/>
      <c r="AV221" s="136"/>
      <c r="AW221" s="339"/>
    </row>
    <row r="222" spans="1:49" ht="12.75" customHeight="1">
      <c r="A222">
        <v>219</v>
      </c>
      <c r="B222" s="29" t="s">
        <v>7464</v>
      </c>
      <c r="C222" s="104" t="s">
        <v>77</v>
      </c>
      <c r="D222" s="29" t="s">
        <v>733</v>
      </c>
      <c r="E222" s="29" t="s">
        <v>3092</v>
      </c>
      <c r="F222" s="335"/>
      <c r="G222" s="335"/>
      <c r="H222" s="335"/>
      <c r="I222" s="335"/>
      <c r="J222" s="335"/>
      <c r="K222" s="335"/>
      <c r="L222" s="335"/>
      <c r="M222" s="82" t="s">
        <v>3880</v>
      </c>
      <c r="N222" s="57">
        <v>4681.1181102362207</v>
      </c>
      <c r="O222" s="30">
        <v>4681.1181102362207</v>
      </c>
      <c r="P222" s="29" t="s">
        <v>3458</v>
      </c>
      <c r="Q222" s="29"/>
      <c r="R222" s="104" t="s">
        <v>77</v>
      </c>
      <c r="S222" s="103" t="s">
        <v>4269</v>
      </c>
      <c r="T222" s="403">
        <v>11160.76</v>
      </c>
      <c r="U222" s="403">
        <v>-247.65</v>
      </c>
      <c r="V222" s="123" t="s">
        <v>1</v>
      </c>
      <c r="W222" s="336" t="s">
        <v>0</v>
      </c>
      <c r="X222" s="123" t="s">
        <v>4120</v>
      </c>
      <c r="Y222" s="337"/>
      <c r="Z222" s="87">
        <v>1</v>
      </c>
      <c r="AA222" s="88"/>
      <c r="AB222" s="88"/>
      <c r="AC222" s="88"/>
      <c r="AD222" s="90"/>
      <c r="AE222" s="90"/>
      <c r="AF222" s="136"/>
      <c r="AG222" s="338"/>
      <c r="AH222" s="338"/>
      <c r="AI222" s="339"/>
      <c r="AJ222" s="339"/>
      <c r="AK222" s="91"/>
      <c r="AL222" s="92"/>
      <c r="AM222" s="93" t="s">
        <v>4121</v>
      </c>
      <c r="AN222" s="340"/>
      <c r="AO222" s="341"/>
      <c r="AP222" s="336"/>
      <c r="AQ222" s="342"/>
      <c r="AR222" s="343"/>
      <c r="AS222" s="342"/>
      <c r="AT222" s="94"/>
      <c r="AU222" s="341"/>
      <c r="AV222" s="136"/>
      <c r="AW222" s="339"/>
    </row>
    <row r="223" spans="1:49" ht="12.75" customHeight="1">
      <c r="A223">
        <v>220</v>
      </c>
      <c r="B223" s="29" t="s">
        <v>7465</v>
      </c>
      <c r="C223" s="104" t="s">
        <v>3718</v>
      </c>
      <c r="D223" s="29" t="s">
        <v>687</v>
      </c>
      <c r="E223" s="29" t="s">
        <v>3138</v>
      </c>
      <c r="F223" s="335"/>
      <c r="G223" s="335"/>
      <c r="H223" s="335"/>
      <c r="I223" s="335"/>
      <c r="J223" s="335"/>
      <c r="K223" s="335"/>
      <c r="L223" s="335"/>
      <c r="M223" s="82" t="s">
        <v>3880</v>
      </c>
      <c r="N223" s="57">
        <v>4554.8661417322837</v>
      </c>
      <c r="O223" s="30">
        <v>4554.8661417322837</v>
      </c>
      <c r="P223" s="29" t="s">
        <v>3458</v>
      </c>
      <c r="Q223" s="29"/>
      <c r="R223" s="104" t="s">
        <v>3718</v>
      </c>
      <c r="S223" s="103" t="s">
        <v>4270</v>
      </c>
      <c r="T223" s="403">
        <v>11160.76</v>
      </c>
      <c r="U223" s="403">
        <v>-1238.25</v>
      </c>
      <c r="V223" s="123" t="s">
        <v>1</v>
      </c>
      <c r="W223" s="336" t="s">
        <v>0</v>
      </c>
      <c r="X223" s="123" t="s">
        <v>4120</v>
      </c>
      <c r="Y223" s="337"/>
      <c r="Z223" s="87">
        <v>1</v>
      </c>
      <c r="AA223" s="88"/>
      <c r="AB223" s="88"/>
      <c r="AC223" s="88"/>
      <c r="AD223" s="90"/>
      <c r="AE223" s="90"/>
      <c r="AF223" s="136"/>
      <c r="AG223" s="338"/>
      <c r="AH223" s="338"/>
      <c r="AI223" s="339"/>
      <c r="AJ223" s="339"/>
      <c r="AK223" s="91"/>
      <c r="AL223" s="92"/>
      <c r="AM223" s="93" t="s">
        <v>4121</v>
      </c>
      <c r="AN223" s="340"/>
      <c r="AO223" s="341"/>
      <c r="AP223" s="336"/>
      <c r="AQ223" s="342"/>
      <c r="AR223" s="343"/>
      <c r="AS223" s="342"/>
      <c r="AT223" s="94"/>
      <c r="AU223" s="341"/>
      <c r="AV223" s="136"/>
      <c r="AW223" s="339"/>
    </row>
    <row r="224" spans="1:49" ht="12.75" customHeight="1">
      <c r="A224">
        <v>221</v>
      </c>
      <c r="B224" s="29" t="s">
        <v>7466</v>
      </c>
      <c r="C224" s="104" t="s">
        <v>4271</v>
      </c>
      <c r="D224" s="29" t="s">
        <v>685</v>
      </c>
      <c r="E224" s="29" t="s">
        <v>3140</v>
      </c>
      <c r="F224" s="335"/>
      <c r="G224" s="335"/>
      <c r="H224" s="335"/>
      <c r="I224" s="335"/>
      <c r="J224" s="335"/>
      <c r="K224" s="335"/>
      <c r="L224" s="335"/>
      <c r="M224" s="82" t="s">
        <v>3880</v>
      </c>
      <c r="N224" s="57">
        <v>4619.1496062992128</v>
      </c>
      <c r="O224" s="30">
        <v>4619.1496062992128</v>
      </c>
      <c r="P224" s="29" t="s">
        <v>3458</v>
      </c>
      <c r="Q224" s="29"/>
      <c r="R224" s="104" t="s">
        <v>4271</v>
      </c>
      <c r="S224" s="103" t="s">
        <v>4272</v>
      </c>
      <c r="T224" s="403">
        <v>9443.7199999999993</v>
      </c>
      <c r="U224" s="403">
        <v>-1238.25</v>
      </c>
      <c r="V224" s="123" t="s">
        <v>1</v>
      </c>
      <c r="W224" s="336" t="s">
        <v>0</v>
      </c>
      <c r="X224" s="123" t="s">
        <v>4120</v>
      </c>
      <c r="Y224" s="337"/>
      <c r="Z224" s="87">
        <v>1</v>
      </c>
      <c r="AA224" s="88"/>
      <c r="AB224" s="88"/>
      <c r="AC224" s="88"/>
      <c r="AD224" s="90"/>
      <c r="AE224" s="90"/>
      <c r="AF224" s="136"/>
      <c r="AG224" s="338"/>
      <c r="AH224" s="338"/>
      <c r="AI224" s="339"/>
      <c r="AJ224" s="339"/>
      <c r="AK224" s="91"/>
      <c r="AL224" s="92"/>
      <c r="AM224" s="93" t="s">
        <v>4121</v>
      </c>
      <c r="AN224" s="340"/>
      <c r="AO224" s="341"/>
      <c r="AP224" s="336"/>
      <c r="AQ224" s="342"/>
      <c r="AR224" s="343"/>
      <c r="AS224" s="342"/>
      <c r="AT224" s="94"/>
      <c r="AU224" s="341"/>
      <c r="AV224" s="136"/>
      <c r="AW224" s="339"/>
    </row>
    <row r="225" spans="1:49" ht="12.75" customHeight="1">
      <c r="A225">
        <v>222</v>
      </c>
      <c r="B225" s="29" t="s">
        <v>7467</v>
      </c>
      <c r="C225" s="104" t="s">
        <v>74</v>
      </c>
      <c r="D225" s="29" t="s">
        <v>668</v>
      </c>
      <c r="E225" s="29" t="s">
        <v>3157</v>
      </c>
      <c r="F225" s="335"/>
      <c r="G225" s="335"/>
      <c r="H225" s="335"/>
      <c r="I225" s="335"/>
      <c r="J225" s="335"/>
      <c r="K225" s="335"/>
      <c r="L225" s="335"/>
      <c r="M225" s="82" t="s">
        <v>3880</v>
      </c>
      <c r="N225" s="57">
        <v>3771.5472440944886</v>
      </c>
      <c r="O225" s="30">
        <v>3771.5472440944886</v>
      </c>
      <c r="P225" s="29" t="s">
        <v>3455</v>
      </c>
      <c r="Q225" s="29"/>
      <c r="R225" s="104" t="s">
        <v>74</v>
      </c>
      <c r="S225" s="103" t="s">
        <v>4273</v>
      </c>
      <c r="T225" s="403">
        <v>8585.2000000000007</v>
      </c>
      <c r="U225" s="403">
        <v>247.65</v>
      </c>
      <c r="V225" s="123" t="s">
        <v>1</v>
      </c>
      <c r="W225" s="336" t="s">
        <v>0</v>
      </c>
      <c r="X225" s="123" t="s">
        <v>4120</v>
      </c>
      <c r="Y225" s="337"/>
      <c r="Z225" s="87">
        <v>1</v>
      </c>
      <c r="AA225" s="88"/>
      <c r="AB225" s="88"/>
      <c r="AC225" s="88"/>
      <c r="AD225" s="90"/>
      <c r="AE225" s="90"/>
      <c r="AF225" s="136"/>
      <c r="AG225" s="338"/>
      <c r="AH225" s="338"/>
      <c r="AI225" s="339"/>
      <c r="AJ225" s="339"/>
      <c r="AK225" s="91"/>
      <c r="AL225" s="92"/>
      <c r="AM225" s="93" t="s">
        <v>4121</v>
      </c>
      <c r="AN225" s="340"/>
      <c r="AO225" s="341"/>
      <c r="AP225" s="336"/>
      <c r="AQ225" s="342"/>
      <c r="AR225" s="343"/>
      <c r="AS225" s="342"/>
      <c r="AT225" s="94"/>
      <c r="AU225" s="341"/>
      <c r="AV225" s="136"/>
      <c r="AW225" s="339"/>
    </row>
    <row r="226" spans="1:49" ht="12.75" customHeight="1">
      <c r="A226">
        <v>223</v>
      </c>
      <c r="B226" s="29" t="s">
        <v>7468</v>
      </c>
      <c r="C226" s="104" t="s">
        <v>4274</v>
      </c>
      <c r="D226" s="29" t="s">
        <v>734</v>
      </c>
      <c r="E226" s="29" t="s">
        <v>3091</v>
      </c>
      <c r="F226" s="335"/>
      <c r="G226" s="335"/>
      <c r="H226" s="335"/>
      <c r="I226" s="335"/>
      <c r="J226" s="335"/>
      <c r="K226" s="335"/>
      <c r="L226" s="335"/>
      <c r="M226" s="82" t="s">
        <v>3880</v>
      </c>
      <c r="N226" s="57">
        <v>4746.0078740157478</v>
      </c>
      <c r="O226" s="30">
        <v>4746.0078740157478</v>
      </c>
      <c r="P226" s="29" t="s">
        <v>3458</v>
      </c>
      <c r="Q226" s="29"/>
      <c r="R226" s="104" t="s">
        <v>4274</v>
      </c>
      <c r="S226" s="103" t="s">
        <v>4275</v>
      </c>
      <c r="T226" s="403">
        <v>9443.7199999999993</v>
      </c>
      <c r="U226" s="403">
        <v>-247.65</v>
      </c>
      <c r="V226" s="123" t="s">
        <v>1</v>
      </c>
      <c r="W226" s="336" t="s">
        <v>0</v>
      </c>
      <c r="X226" s="123" t="s">
        <v>4120</v>
      </c>
      <c r="Y226" s="337"/>
      <c r="Z226" s="87">
        <v>1</v>
      </c>
      <c r="AA226" s="88"/>
      <c r="AB226" s="88"/>
      <c r="AC226" s="88"/>
      <c r="AD226" s="90"/>
      <c r="AE226" s="90"/>
      <c r="AF226" s="136"/>
      <c r="AG226" s="338"/>
      <c r="AH226" s="338"/>
      <c r="AI226" s="339"/>
      <c r="AJ226" s="339"/>
      <c r="AK226" s="91"/>
      <c r="AL226" s="92"/>
      <c r="AM226" s="93" t="s">
        <v>4121</v>
      </c>
      <c r="AN226" s="340"/>
      <c r="AO226" s="341"/>
      <c r="AP226" s="336"/>
      <c r="AQ226" s="342"/>
      <c r="AR226" s="343"/>
      <c r="AS226" s="342"/>
      <c r="AT226" s="94"/>
      <c r="AU226" s="341"/>
      <c r="AV226" s="136"/>
      <c r="AW226" s="339"/>
    </row>
    <row r="227" spans="1:49" ht="12.75" customHeight="1">
      <c r="A227">
        <v>224</v>
      </c>
      <c r="B227" s="29" t="s">
        <v>7469</v>
      </c>
      <c r="C227" s="104" t="s">
        <v>217</v>
      </c>
      <c r="D227" s="29" t="s">
        <v>688</v>
      </c>
      <c r="E227" s="29" t="s">
        <v>3137</v>
      </c>
      <c r="F227" s="335"/>
      <c r="G227" s="335"/>
      <c r="H227" s="335"/>
      <c r="I227" s="335"/>
      <c r="J227" s="335"/>
      <c r="K227" s="335"/>
      <c r="L227" s="335"/>
      <c r="M227" s="82" t="s">
        <v>3880</v>
      </c>
      <c r="N227" s="57">
        <v>4432.7834645669291</v>
      </c>
      <c r="O227" s="30">
        <v>4432.7834645669291</v>
      </c>
      <c r="P227" s="29" t="s">
        <v>3458</v>
      </c>
      <c r="Q227" s="29"/>
      <c r="R227" s="104" t="s">
        <v>217</v>
      </c>
      <c r="S227" s="103" t="s">
        <v>4276</v>
      </c>
      <c r="T227" s="403">
        <v>12877.8</v>
      </c>
      <c r="U227" s="403">
        <v>-1238.25</v>
      </c>
      <c r="V227" s="123" t="s">
        <v>1</v>
      </c>
      <c r="W227" s="336" t="s">
        <v>0</v>
      </c>
      <c r="X227" s="123" t="s">
        <v>4120</v>
      </c>
      <c r="Y227" s="337"/>
      <c r="Z227" s="87">
        <v>1</v>
      </c>
      <c r="AA227" s="88"/>
      <c r="AB227" s="88"/>
      <c r="AC227" s="88"/>
      <c r="AD227" s="90"/>
      <c r="AE227" s="90"/>
      <c r="AF227" s="136"/>
      <c r="AG227" s="338"/>
      <c r="AH227" s="338"/>
      <c r="AI227" s="339"/>
      <c r="AJ227" s="339"/>
      <c r="AK227" s="91"/>
      <c r="AL227" s="92"/>
      <c r="AM227" s="93" t="s">
        <v>4121</v>
      </c>
      <c r="AN227" s="340"/>
      <c r="AO227" s="341"/>
      <c r="AP227" s="336"/>
      <c r="AQ227" s="342"/>
      <c r="AR227" s="343"/>
      <c r="AS227" s="342"/>
      <c r="AT227" s="94"/>
      <c r="AU227" s="341"/>
      <c r="AV227" s="136"/>
      <c r="AW227" s="339"/>
    </row>
    <row r="228" spans="1:49" ht="12.75" customHeight="1">
      <c r="A228">
        <v>225</v>
      </c>
      <c r="B228" s="29" t="s">
        <v>7470</v>
      </c>
      <c r="C228" s="104" t="s">
        <v>47</v>
      </c>
      <c r="D228" s="29" t="s">
        <v>669</v>
      </c>
      <c r="E228" s="29" t="s">
        <v>3156</v>
      </c>
      <c r="F228" s="335"/>
      <c r="G228" s="335"/>
      <c r="H228" s="335"/>
      <c r="I228" s="335"/>
      <c r="J228" s="335"/>
      <c r="K228" s="335"/>
      <c r="L228" s="335"/>
      <c r="M228" s="82" t="s">
        <v>3880</v>
      </c>
      <c r="N228" s="57">
        <v>3797.0433070866143</v>
      </c>
      <c r="O228" s="30">
        <v>3797.0433070866143</v>
      </c>
      <c r="P228" s="29" t="s">
        <v>3456</v>
      </c>
      <c r="Q228" s="29"/>
      <c r="R228" s="104" t="s">
        <v>47</v>
      </c>
      <c r="S228" s="103" t="s">
        <v>4277</v>
      </c>
      <c r="T228" s="403">
        <v>7726.68</v>
      </c>
      <c r="U228" s="403">
        <v>1733.55</v>
      </c>
      <c r="V228" s="123" t="s">
        <v>1</v>
      </c>
      <c r="W228" s="336" t="s">
        <v>0</v>
      </c>
      <c r="X228" s="123" t="s">
        <v>4120</v>
      </c>
      <c r="Y228" s="337"/>
      <c r="Z228" s="87">
        <v>1</v>
      </c>
      <c r="AA228" s="88"/>
      <c r="AB228" s="88"/>
      <c r="AC228" s="88"/>
      <c r="AD228" s="90"/>
      <c r="AE228" s="90"/>
      <c r="AF228" s="136"/>
      <c r="AG228" s="338"/>
      <c r="AH228" s="338"/>
      <c r="AI228" s="339"/>
      <c r="AJ228" s="339"/>
      <c r="AK228" s="91"/>
      <c r="AL228" s="92"/>
      <c r="AM228" s="93" t="s">
        <v>4121</v>
      </c>
      <c r="AN228" s="340"/>
      <c r="AO228" s="341"/>
      <c r="AP228" s="336"/>
      <c r="AQ228" s="342"/>
      <c r="AR228" s="343"/>
      <c r="AS228" s="342"/>
      <c r="AT228" s="94"/>
      <c r="AU228" s="341"/>
      <c r="AV228" s="136"/>
      <c r="AW228" s="339"/>
    </row>
    <row r="229" spans="1:49" ht="12.75" customHeight="1">
      <c r="A229">
        <v>226</v>
      </c>
      <c r="B229" s="29" t="s">
        <v>7170</v>
      </c>
      <c r="C229" s="104" t="s">
        <v>145</v>
      </c>
      <c r="D229" s="29" t="s">
        <v>701</v>
      </c>
      <c r="E229" s="29" t="s">
        <v>3124</v>
      </c>
      <c r="F229" s="335"/>
      <c r="G229" s="335"/>
      <c r="H229" s="335"/>
      <c r="I229" s="335"/>
      <c r="J229" s="335"/>
      <c r="K229" s="335"/>
      <c r="L229" s="335"/>
      <c r="M229" s="82" t="s">
        <v>3880</v>
      </c>
      <c r="N229" s="57">
        <v>4302.751968503937</v>
      </c>
      <c r="O229" s="30">
        <v>4302.751968503937</v>
      </c>
      <c r="P229" s="29" t="s">
        <v>3861</v>
      </c>
      <c r="Q229" s="29"/>
      <c r="R229" s="104" t="s">
        <v>145</v>
      </c>
      <c r="S229" s="103" t="s">
        <v>4278</v>
      </c>
      <c r="T229" s="403">
        <v>12019.28</v>
      </c>
      <c r="U229" s="403">
        <v>4210.05</v>
      </c>
      <c r="V229" s="123" t="s">
        <v>1</v>
      </c>
      <c r="W229" s="336" t="s">
        <v>0</v>
      </c>
      <c r="X229" s="123"/>
      <c r="Y229" s="337"/>
      <c r="Z229" s="87">
        <v>1</v>
      </c>
      <c r="AA229" s="88"/>
      <c r="AB229" s="88"/>
      <c r="AC229" s="88"/>
      <c r="AD229" s="90"/>
      <c r="AE229" s="90"/>
      <c r="AF229" s="136"/>
      <c r="AG229" s="338"/>
      <c r="AH229" s="338"/>
      <c r="AI229" s="339"/>
      <c r="AJ229" s="339"/>
      <c r="AK229" s="91"/>
      <c r="AL229" s="92"/>
      <c r="AM229" s="93"/>
      <c r="AN229" s="340"/>
      <c r="AO229" s="341"/>
      <c r="AP229" s="336"/>
      <c r="AQ229" s="342"/>
      <c r="AR229" s="343"/>
      <c r="AS229" s="342"/>
      <c r="AT229" s="94"/>
      <c r="AU229" s="341"/>
      <c r="AV229" s="136"/>
      <c r="AW229" s="339"/>
    </row>
    <row r="230" spans="1:49" ht="12.75" customHeight="1">
      <c r="A230">
        <v>227</v>
      </c>
      <c r="B230" s="29" t="s">
        <v>7181</v>
      </c>
      <c r="C230" s="104" t="s">
        <v>234</v>
      </c>
      <c r="D230" s="29" t="s">
        <v>703</v>
      </c>
      <c r="E230" s="29" t="s">
        <v>3122</v>
      </c>
      <c r="F230" s="335"/>
      <c r="G230" s="335"/>
      <c r="H230" s="335"/>
      <c r="I230" s="335"/>
      <c r="J230" s="335"/>
      <c r="K230" s="335"/>
      <c r="L230" s="335"/>
      <c r="M230" s="82" t="s">
        <v>3880</v>
      </c>
      <c r="N230" s="57">
        <v>4336.8346456692916</v>
      </c>
      <c r="O230" s="30">
        <v>4336.8346456692916</v>
      </c>
      <c r="P230" s="29" t="s">
        <v>3859</v>
      </c>
      <c r="Q230" s="29"/>
      <c r="R230" s="104" t="s">
        <v>234</v>
      </c>
      <c r="S230" s="103" t="s">
        <v>4279</v>
      </c>
      <c r="T230" s="403">
        <v>10302.24</v>
      </c>
      <c r="U230" s="403">
        <v>3219.45</v>
      </c>
      <c r="V230" s="123" t="s">
        <v>1</v>
      </c>
      <c r="W230" s="336" t="s">
        <v>0</v>
      </c>
      <c r="X230" s="123"/>
      <c r="Y230" s="337"/>
      <c r="Z230" s="87">
        <v>1</v>
      </c>
      <c r="AA230" s="88"/>
      <c r="AB230" s="88"/>
      <c r="AC230" s="88"/>
      <c r="AD230" s="90"/>
      <c r="AE230" s="90"/>
      <c r="AF230" s="136"/>
      <c r="AG230" s="338"/>
      <c r="AH230" s="338"/>
      <c r="AI230" s="339"/>
      <c r="AJ230" s="339"/>
      <c r="AK230" s="91"/>
      <c r="AL230" s="92"/>
      <c r="AM230" s="93"/>
      <c r="AN230" s="340"/>
      <c r="AO230" s="341"/>
      <c r="AP230" s="336"/>
      <c r="AQ230" s="342"/>
      <c r="AR230" s="343"/>
      <c r="AS230" s="342"/>
      <c r="AT230" s="94"/>
      <c r="AU230" s="341"/>
      <c r="AV230" s="136"/>
      <c r="AW230" s="339"/>
    </row>
    <row r="231" spans="1:49" ht="12.75" customHeight="1">
      <c r="A231">
        <v>228</v>
      </c>
      <c r="B231" s="29" t="s">
        <v>7171</v>
      </c>
      <c r="C231" s="104" t="s">
        <v>4280</v>
      </c>
      <c r="D231" s="29" t="s">
        <v>773</v>
      </c>
      <c r="E231" s="29" t="s">
        <v>3052</v>
      </c>
      <c r="F231" s="335"/>
      <c r="G231" s="335"/>
      <c r="H231" s="335"/>
      <c r="I231" s="335"/>
      <c r="J231" s="335"/>
      <c r="K231" s="335"/>
      <c r="L231" s="335"/>
      <c r="M231" s="82" t="s">
        <v>3880</v>
      </c>
      <c r="N231" s="57">
        <v>4421.9606299212601</v>
      </c>
      <c r="O231" s="30">
        <v>4421.9606299212601</v>
      </c>
      <c r="P231" s="29" t="s">
        <v>3861</v>
      </c>
      <c r="Q231" s="29"/>
      <c r="R231" s="104" t="s">
        <v>4280</v>
      </c>
      <c r="S231" s="103" t="s">
        <v>4281</v>
      </c>
      <c r="T231" s="403">
        <v>12019.28</v>
      </c>
      <c r="U231" s="403">
        <v>6191.25</v>
      </c>
      <c r="V231" s="123" t="s">
        <v>1</v>
      </c>
      <c r="W231" s="336" t="s">
        <v>0</v>
      </c>
      <c r="X231" s="123"/>
      <c r="Y231" s="337"/>
      <c r="Z231" s="87">
        <v>1</v>
      </c>
      <c r="AA231" s="88"/>
      <c r="AB231" s="88"/>
      <c r="AC231" s="88"/>
      <c r="AD231" s="90"/>
      <c r="AE231" s="90"/>
      <c r="AF231" s="136"/>
      <c r="AG231" s="338"/>
      <c r="AH231" s="338"/>
      <c r="AI231" s="339"/>
      <c r="AJ231" s="339"/>
      <c r="AK231" s="91"/>
      <c r="AL231" s="92"/>
      <c r="AM231" s="93"/>
      <c r="AN231" s="340"/>
      <c r="AO231" s="341"/>
      <c r="AP231" s="336"/>
      <c r="AQ231" s="342"/>
      <c r="AR231" s="343"/>
      <c r="AS231" s="342"/>
      <c r="AT231" s="94"/>
      <c r="AU231" s="341"/>
      <c r="AV231" s="136"/>
      <c r="AW231" s="339"/>
    </row>
    <row r="232" spans="1:49" ht="12.75" customHeight="1">
      <c r="A232">
        <v>229</v>
      </c>
      <c r="B232" s="29" t="s">
        <v>7172</v>
      </c>
      <c r="C232" s="104" t="s">
        <v>36</v>
      </c>
      <c r="D232" s="29" t="s">
        <v>755</v>
      </c>
      <c r="E232" s="29" t="s">
        <v>3070</v>
      </c>
      <c r="F232" s="335"/>
      <c r="G232" s="335"/>
      <c r="H232" s="335"/>
      <c r="I232" s="335"/>
      <c r="J232" s="335"/>
      <c r="K232" s="335"/>
      <c r="L232" s="335"/>
      <c r="M232" s="82" t="s">
        <v>3880</v>
      </c>
      <c r="N232" s="57">
        <v>4167.7637795275587</v>
      </c>
      <c r="O232" s="30">
        <v>4167.7637795275587</v>
      </c>
      <c r="P232" s="29" t="s">
        <v>3862</v>
      </c>
      <c r="Q232" s="29"/>
      <c r="R232" s="104" t="s">
        <v>36</v>
      </c>
      <c r="S232" s="103" t="s">
        <v>4282</v>
      </c>
      <c r="T232" s="403">
        <v>7726.68</v>
      </c>
      <c r="U232" s="403">
        <v>4705.3500000000004</v>
      </c>
      <c r="V232" s="123" t="s">
        <v>1</v>
      </c>
      <c r="W232" s="336" t="s">
        <v>0</v>
      </c>
      <c r="X232" s="123"/>
      <c r="Y232" s="337"/>
      <c r="Z232" s="87">
        <v>1</v>
      </c>
      <c r="AA232" s="88"/>
      <c r="AB232" s="88"/>
      <c r="AC232" s="88"/>
      <c r="AD232" s="90"/>
      <c r="AE232" s="90"/>
      <c r="AF232" s="136"/>
      <c r="AG232" s="338"/>
      <c r="AH232" s="338"/>
      <c r="AI232" s="339"/>
      <c r="AJ232" s="339"/>
      <c r="AK232" s="91"/>
      <c r="AL232" s="92"/>
      <c r="AM232" s="93"/>
      <c r="AN232" s="340"/>
      <c r="AO232" s="341"/>
      <c r="AP232" s="336"/>
      <c r="AQ232" s="342"/>
      <c r="AR232" s="343"/>
      <c r="AS232" s="342"/>
      <c r="AT232" s="94"/>
      <c r="AU232" s="341"/>
      <c r="AV232" s="136"/>
      <c r="AW232" s="339"/>
    </row>
    <row r="233" spans="1:49" ht="12.75" customHeight="1">
      <c r="A233">
        <v>230</v>
      </c>
      <c r="B233" s="29" t="s">
        <v>7173</v>
      </c>
      <c r="C233" s="104" t="s">
        <v>3737</v>
      </c>
      <c r="D233" s="29" t="s">
        <v>770</v>
      </c>
      <c r="E233" s="29" t="s">
        <v>3055</v>
      </c>
      <c r="F233" s="335"/>
      <c r="G233" s="335"/>
      <c r="H233" s="335"/>
      <c r="I233" s="335"/>
      <c r="J233" s="335"/>
      <c r="K233" s="335"/>
      <c r="L233" s="335"/>
      <c r="M233" s="82" t="s">
        <v>3880</v>
      </c>
      <c r="N233" s="57">
        <v>4384.2283464566926</v>
      </c>
      <c r="O233" s="30">
        <v>4384.2283464566926</v>
      </c>
      <c r="P233" s="29" t="s">
        <v>3861</v>
      </c>
      <c r="Q233" s="29"/>
      <c r="R233" s="104" t="s">
        <v>3737</v>
      </c>
      <c r="S233" s="103" t="s">
        <v>4283</v>
      </c>
      <c r="T233" s="403">
        <v>11160.76</v>
      </c>
      <c r="U233" s="403">
        <v>5695.95</v>
      </c>
      <c r="V233" s="123" t="s">
        <v>1</v>
      </c>
      <c r="W233" s="336" t="s">
        <v>0</v>
      </c>
      <c r="X233" s="123"/>
      <c r="Y233" s="337"/>
      <c r="Z233" s="87">
        <v>1</v>
      </c>
      <c r="AA233" s="88"/>
      <c r="AB233" s="88"/>
      <c r="AC233" s="88"/>
      <c r="AD233" s="90"/>
      <c r="AE233" s="90"/>
      <c r="AF233" s="136"/>
      <c r="AG233" s="338"/>
      <c r="AH233" s="338"/>
      <c r="AI233" s="339"/>
      <c r="AJ233" s="339"/>
      <c r="AK233" s="91"/>
      <c r="AL233" s="92"/>
      <c r="AM233" s="93"/>
      <c r="AN233" s="340"/>
      <c r="AO233" s="341"/>
      <c r="AP233" s="336"/>
      <c r="AQ233" s="342"/>
      <c r="AR233" s="343"/>
      <c r="AS233" s="342"/>
      <c r="AT233" s="94"/>
      <c r="AU233" s="341"/>
      <c r="AV233" s="136"/>
      <c r="AW233" s="339"/>
    </row>
    <row r="234" spans="1:49" ht="12.75" customHeight="1">
      <c r="A234">
        <v>231</v>
      </c>
      <c r="B234" s="29" t="s">
        <v>7174</v>
      </c>
      <c r="C234" s="104" t="s">
        <v>4284</v>
      </c>
      <c r="D234" s="29" t="s">
        <v>763</v>
      </c>
      <c r="E234" s="29" t="s">
        <v>3062</v>
      </c>
      <c r="F234" s="335"/>
      <c r="G234" s="335"/>
      <c r="H234" s="335"/>
      <c r="I234" s="335"/>
      <c r="J234" s="335"/>
      <c r="K234" s="335"/>
      <c r="L234" s="335"/>
      <c r="M234" s="82" t="s">
        <v>3880</v>
      </c>
      <c r="N234" s="57">
        <v>4057.0118110236226</v>
      </c>
      <c r="O234" s="30">
        <v>4057.0118110236226</v>
      </c>
      <c r="P234" s="29" t="s">
        <v>3862</v>
      </c>
      <c r="Q234" s="29"/>
      <c r="R234" s="104" t="s">
        <v>4284</v>
      </c>
      <c r="S234" s="103" t="s">
        <v>4285</v>
      </c>
      <c r="T234" s="403">
        <v>8585.2000000000007</v>
      </c>
      <c r="U234" s="403">
        <v>4210.05</v>
      </c>
      <c r="V234" s="123" t="s">
        <v>1</v>
      </c>
      <c r="W234" s="336" t="s">
        <v>0</v>
      </c>
      <c r="X234" s="123"/>
      <c r="Y234" s="337"/>
      <c r="Z234" s="87">
        <v>1</v>
      </c>
      <c r="AA234" s="88"/>
      <c r="AB234" s="88"/>
      <c r="AC234" s="88"/>
      <c r="AD234" s="90"/>
      <c r="AE234" s="90"/>
      <c r="AF234" s="136"/>
      <c r="AG234" s="338"/>
      <c r="AH234" s="338"/>
      <c r="AI234" s="339"/>
      <c r="AJ234" s="339"/>
      <c r="AK234" s="91"/>
      <c r="AL234" s="92"/>
      <c r="AM234" s="93"/>
      <c r="AN234" s="340"/>
      <c r="AO234" s="341"/>
      <c r="AP234" s="336"/>
      <c r="AQ234" s="342"/>
      <c r="AR234" s="343"/>
      <c r="AS234" s="342"/>
      <c r="AT234" s="94"/>
      <c r="AU234" s="341"/>
      <c r="AV234" s="136"/>
      <c r="AW234" s="339"/>
    </row>
    <row r="235" spans="1:49" ht="12.75" customHeight="1">
      <c r="A235">
        <v>232</v>
      </c>
      <c r="B235" s="29" t="s">
        <v>7175</v>
      </c>
      <c r="C235" s="104" t="s">
        <v>90</v>
      </c>
      <c r="D235" s="29" t="s">
        <v>586</v>
      </c>
      <c r="E235" s="29" t="s">
        <v>3239</v>
      </c>
      <c r="F235" s="335"/>
      <c r="G235" s="335"/>
      <c r="H235" s="335"/>
      <c r="I235" s="335"/>
      <c r="J235" s="335"/>
      <c r="K235" s="335"/>
      <c r="L235" s="335"/>
      <c r="M235" s="82" t="s">
        <v>3880</v>
      </c>
      <c r="N235" s="57">
        <v>3241.7716535433069</v>
      </c>
      <c r="O235" s="30">
        <v>3241.7716535433069</v>
      </c>
      <c r="P235" s="29" t="s">
        <v>3863</v>
      </c>
      <c r="Q235" s="29"/>
      <c r="R235" s="104" t="s">
        <v>90</v>
      </c>
      <c r="S235" s="103" t="s">
        <v>4286</v>
      </c>
      <c r="T235" s="403">
        <v>13736.32</v>
      </c>
      <c r="U235" s="403">
        <v>3219.45</v>
      </c>
      <c r="V235" s="123" t="s">
        <v>1</v>
      </c>
      <c r="W235" s="336" t="s">
        <v>0</v>
      </c>
      <c r="X235" s="123"/>
      <c r="Y235" s="337"/>
      <c r="Z235" s="87">
        <v>1</v>
      </c>
      <c r="AA235" s="88"/>
      <c r="AB235" s="88"/>
      <c r="AC235" s="88"/>
      <c r="AD235" s="90"/>
      <c r="AE235" s="90"/>
      <c r="AF235" s="136"/>
      <c r="AG235" s="338"/>
      <c r="AH235" s="338"/>
      <c r="AI235" s="339"/>
      <c r="AJ235" s="339"/>
      <c r="AK235" s="91"/>
      <c r="AL235" s="92"/>
      <c r="AM235" s="93"/>
      <c r="AN235" s="340"/>
      <c r="AO235" s="341"/>
      <c r="AP235" s="336"/>
      <c r="AQ235" s="342"/>
      <c r="AR235" s="343"/>
      <c r="AS235" s="342"/>
      <c r="AT235" s="94"/>
      <c r="AU235" s="341"/>
      <c r="AV235" s="136"/>
      <c r="AW235" s="339"/>
    </row>
    <row r="236" spans="1:49" ht="12.75" customHeight="1">
      <c r="A236">
        <v>233</v>
      </c>
      <c r="B236" s="29" t="s">
        <v>7176</v>
      </c>
      <c r="C236" s="104" t="s">
        <v>3741</v>
      </c>
      <c r="D236" s="29" t="s">
        <v>752</v>
      </c>
      <c r="E236" s="29" t="s">
        <v>3073</v>
      </c>
      <c r="F236" s="335"/>
      <c r="G236" s="335"/>
      <c r="H236" s="335"/>
      <c r="I236" s="335"/>
      <c r="J236" s="335"/>
      <c r="K236" s="335"/>
      <c r="L236" s="335"/>
      <c r="M236" s="82" t="s">
        <v>3880</v>
      </c>
      <c r="N236" s="57">
        <v>4213.3346456692916</v>
      </c>
      <c r="O236" s="30">
        <v>4213.3346456692916</v>
      </c>
      <c r="P236" s="29" t="s">
        <v>3862</v>
      </c>
      <c r="Q236" s="29"/>
      <c r="R236" s="104" t="s">
        <v>3741</v>
      </c>
      <c r="S236" s="103" t="s">
        <v>4287</v>
      </c>
      <c r="T236" s="403">
        <v>8585.2000000000007</v>
      </c>
      <c r="U236" s="403">
        <v>6191.25</v>
      </c>
      <c r="V236" s="123" t="s">
        <v>1</v>
      </c>
      <c r="W236" s="336" t="s">
        <v>0</v>
      </c>
      <c r="X236" s="123"/>
      <c r="Y236" s="337"/>
      <c r="Z236" s="87">
        <v>1</v>
      </c>
      <c r="AA236" s="88"/>
      <c r="AB236" s="88"/>
      <c r="AC236" s="88"/>
      <c r="AD236" s="90"/>
      <c r="AE236" s="90"/>
      <c r="AF236" s="136"/>
      <c r="AG236" s="338"/>
      <c r="AH236" s="338"/>
      <c r="AI236" s="339"/>
      <c r="AJ236" s="339"/>
      <c r="AK236" s="91"/>
      <c r="AL236" s="92"/>
      <c r="AM236" s="93"/>
      <c r="AN236" s="340"/>
      <c r="AO236" s="341"/>
      <c r="AP236" s="336"/>
      <c r="AQ236" s="342"/>
      <c r="AR236" s="343"/>
      <c r="AS236" s="342"/>
      <c r="AT236" s="94"/>
      <c r="AU236" s="341"/>
      <c r="AV236" s="136"/>
      <c r="AW236" s="339"/>
    </row>
    <row r="237" spans="1:49" ht="12.75" customHeight="1">
      <c r="A237">
        <v>234</v>
      </c>
      <c r="B237" s="29" t="s">
        <v>7177</v>
      </c>
      <c r="C237" s="104" t="s">
        <v>3738</v>
      </c>
      <c r="D237" s="29" t="s">
        <v>751</v>
      </c>
      <c r="E237" s="29" t="s">
        <v>3074</v>
      </c>
      <c r="F237" s="335"/>
      <c r="G237" s="335"/>
      <c r="H237" s="335"/>
      <c r="I237" s="335"/>
      <c r="J237" s="335"/>
      <c r="K237" s="335"/>
      <c r="L237" s="335"/>
      <c r="M237" s="82" t="s">
        <v>3880</v>
      </c>
      <c r="N237" s="57">
        <v>4284.4212598425192</v>
      </c>
      <c r="O237" s="30">
        <v>4284.4212598425192</v>
      </c>
      <c r="P237" s="29" t="s">
        <v>3859</v>
      </c>
      <c r="Q237" s="29"/>
      <c r="R237" s="104" t="s">
        <v>3738</v>
      </c>
      <c r="S237" s="103" t="s">
        <v>4288</v>
      </c>
      <c r="T237" s="403">
        <v>9443.7199999999993</v>
      </c>
      <c r="U237" s="403">
        <v>5695.95</v>
      </c>
      <c r="V237" s="123" t="s">
        <v>1</v>
      </c>
      <c r="W237" s="336" t="s">
        <v>0</v>
      </c>
      <c r="X237" s="123"/>
      <c r="Y237" s="337"/>
      <c r="Z237" s="87">
        <v>1</v>
      </c>
      <c r="AA237" s="88"/>
      <c r="AB237" s="88"/>
      <c r="AC237" s="88"/>
      <c r="AD237" s="90"/>
      <c r="AE237" s="90"/>
      <c r="AF237" s="136"/>
      <c r="AG237" s="338"/>
      <c r="AH237" s="338"/>
      <c r="AI237" s="339"/>
      <c r="AJ237" s="339"/>
      <c r="AK237" s="91"/>
      <c r="AL237" s="92"/>
      <c r="AM237" s="93"/>
      <c r="AN237" s="340"/>
      <c r="AO237" s="341"/>
      <c r="AP237" s="336"/>
      <c r="AQ237" s="342"/>
      <c r="AR237" s="343"/>
      <c r="AS237" s="342"/>
      <c r="AT237" s="94"/>
      <c r="AU237" s="341"/>
      <c r="AV237" s="136"/>
      <c r="AW237" s="339"/>
    </row>
    <row r="238" spans="1:49" ht="12.75" customHeight="1">
      <c r="A238">
        <v>235</v>
      </c>
      <c r="B238" s="29" t="s">
        <v>7178</v>
      </c>
      <c r="C238" s="104" t="s">
        <v>3736</v>
      </c>
      <c r="D238" s="29" t="s">
        <v>639</v>
      </c>
      <c r="E238" s="29" t="s">
        <v>3186</v>
      </c>
      <c r="F238" s="335"/>
      <c r="G238" s="335"/>
      <c r="H238" s="335"/>
      <c r="I238" s="335"/>
      <c r="J238" s="335"/>
      <c r="K238" s="335"/>
      <c r="L238" s="335"/>
      <c r="M238" s="82" t="s">
        <v>3880</v>
      </c>
      <c r="N238" s="57">
        <v>3598.2244094488192</v>
      </c>
      <c r="O238" s="30">
        <v>3598.2244094488192</v>
      </c>
      <c r="P238" s="29" t="s">
        <v>3863</v>
      </c>
      <c r="Q238" s="29"/>
      <c r="R238" s="104" t="s">
        <v>3736</v>
      </c>
      <c r="S238" s="103" t="s">
        <v>4289</v>
      </c>
      <c r="T238" s="403">
        <v>12877.8</v>
      </c>
      <c r="U238" s="403">
        <v>5695.95</v>
      </c>
      <c r="V238" s="123" t="s">
        <v>1</v>
      </c>
      <c r="W238" s="336" t="s">
        <v>0</v>
      </c>
      <c r="X238" s="123"/>
      <c r="Y238" s="337"/>
      <c r="Z238" s="87">
        <v>1</v>
      </c>
      <c r="AA238" s="88"/>
      <c r="AB238" s="88"/>
      <c r="AC238" s="88"/>
      <c r="AD238" s="90"/>
      <c r="AE238" s="90"/>
      <c r="AF238" s="136"/>
      <c r="AG238" s="338"/>
      <c r="AH238" s="338"/>
      <c r="AI238" s="339"/>
      <c r="AJ238" s="339"/>
      <c r="AK238" s="91"/>
      <c r="AL238" s="92"/>
      <c r="AM238" s="93"/>
      <c r="AN238" s="340"/>
      <c r="AO238" s="341"/>
      <c r="AP238" s="336"/>
      <c r="AQ238" s="342"/>
      <c r="AR238" s="343"/>
      <c r="AS238" s="342"/>
      <c r="AT238" s="94"/>
      <c r="AU238" s="341"/>
      <c r="AV238" s="136"/>
      <c r="AW238" s="339"/>
    </row>
    <row r="239" spans="1:49" ht="12.75" customHeight="1">
      <c r="A239">
        <v>236</v>
      </c>
      <c r="B239" s="29" t="s">
        <v>7179</v>
      </c>
      <c r="C239" s="104" t="s">
        <v>4290</v>
      </c>
      <c r="D239" s="29" t="s">
        <v>637</v>
      </c>
      <c r="E239" s="29" t="s">
        <v>3188</v>
      </c>
      <c r="F239" s="335"/>
      <c r="G239" s="335"/>
      <c r="H239" s="335"/>
      <c r="I239" s="335"/>
      <c r="J239" s="335"/>
      <c r="K239" s="335"/>
      <c r="L239" s="335"/>
      <c r="M239" s="82" t="s">
        <v>3880</v>
      </c>
      <c r="N239" s="57">
        <v>3349.8779527559054</v>
      </c>
      <c r="O239" s="30">
        <v>3349.8779527559054</v>
      </c>
      <c r="P239" s="29" t="s">
        <v>3863</v>
      </c>
      <c r="Q239" s="29"/>
      <c r="R239" s="104" t="s">
        <v>4290</v>
      </c>
      <c r="S239" s="103" t="s">
        <v>4291</v>
      </c>
      <c r="T239" s="403">
        <v>13736.32</v>
      </c>
      <c r="U239" s="403">
        <v>6191.25</v>
      </c>
      <c r="V239" s="123" t="s">
        <v>1</v>
      </c>
      <c r="W239" s="336" t="s">
        <v>0</v>
      </c>
      <c r="X239" s="123"/>
      <c r="Y239" s="337"/>
      <c r="Z239" s="87">
        <v>1</v>
      </c>
      <c r="AA239" s="88"/>
      <c r="AB239" s="88"/>
      <c r="AC239" s="88"/>
      <c r="AD239" s="90"/>
      <c r="AE239" s="90"/>
      <c r="AF239" s="136"/>
      <c r="AG239" s="338"/>
      <c r="AH239" s="338"/>
      <c r="AI239" s="339"/>
      <c r="AJ239" s="339"/>
      <c r="AK239" s="91"/>
      <c r="AL239" s="92"/>
      <c r="AM239" s="93"/>
      <c r="AN239" s="340"/>
      <c r="AO239" s="341"/>
      <c r="AP239" s="336"/>
      <c r="AQ239" s="342"/>
      <c r="AR239" s="343"/>
      <c r="AS239" s="342"/>
      <c r="AT239" s="94"/>
      <c r="AU239" s="341"/>
      <c r="AV239" s="136"/>
      <c r="AW239" s="339"/>
    </row>
    <row r="240" spans="1:49" ht="12.75" customHeight="1">
      <c r="A240">
        <v>237</v>
      </c>
      <c r="B240" s="29" t="s">
        <v>7180</v>
      </c>
      <c r="C240" s="104" t="s">
        <v>4292</v>
      </c>
      <c r="D240" s="29" t="s">
        <v>749</v>
      </c>
      <c r="E240" s="29" t="s">
        <v>3076</v>
      </c>
      <c r="F240" s="335"/>
      <c r="G240" s="335"/>
      <c r="H240" s="335"/>
      <c r="I240" s="335"/>
      <c r="J240" s="335"/>
      <c r="K240" s="335"/>
      <c r="L240" s="335"/>
      <c r="M240" s="82" t="s">
        <v>3880</v>
      </c>
      <c r="N240" s="57">
        <v>4397.3149606299212</v>
      </c>
      <c r="O240" s="30">
        <v>4397.3149606299212</v>
      </c>
      <c r="P240" s="29" t="s">
        <v>3859</v>
      </c>
      <c r="Q240" s="29"/>
      <c r="R240" s="104" t="s">
        <v>4292</v>
      </c>
      <c r="S240" s="103" t="s">
        <v>4293</v>
      </c>
      <c r="T240" s="403">
        <v>10302.24</v>
      </c>
      <c r="U240" s="403">
        <v>6191.25</v>
      </c>
      <c r="V240" s="123" t="s">
        <v>1</v>
      </c>
      <c r="W240" s="336" t="s">
        <v>0</v>
      </c>
      <c r="X240" s="123"/>
      <c r="Y240" s="337"/>
      <c r="Z240" s="87">
        <v>1</v>
      </c>
      <c r="AA240" s="88"/>
      <c r="AB240" s="88"/>
      <c r="AC240" s="88"/>
      <c r="AD240" s="90"/>
      <c r="AE240" s="90"/>
      <c r="AF240" s="136"/>
      <c r="AG240" s="338"/>
      <c r="AH240" s="338"/>
      <c r="AI240" s="339"/>
      <c r="AJ240" s="339"/>
      <c r="AK240" s="91"/>
      <c r="AL240" s="92"/>
      <c r="AM240" s="93"/>
      <c r="AN240" s="340"/>
      <c r="AO240" s="341"/>
      <c r="AP240" s="336"/>
      <c r="AQ240" s="342"/>
      <c r="AR240" s="343"/>
      <c r="AS240" s="342"/>
      <c r="AT240" s="94"/>
      <c r="AU240" s="341"/>
      <c r="AV240" s="136"/>
      <c r="AW240" s="339"/>
    </row>
    <row r="241" spans="1:49" ht="12.75" customHeight="1">
      <c r="A241">
        <v>238</v>
      </c>
      <c r="B241" s="29" t="s">
        <v>7186</v>
      </c>
      <c r="C241" s="104" t="s">
        <v>3742</v>
      </c>
      <c r="D241" s="29" t="s">
        <v>1886</v>
      </c>
      <c r="E241" s="29" t="s">
        <v>1939</v>
      </c>
      <c r="F241" s="335"/>
      <c r="G241" s="335"/>
      <c r="H241" s="335"/>
      <c r="I241" s="335"/>
      <c r="J241" s="335"/>
      <c r="K241" s="335"/>
      <c r="L241" s="335"/>
      <c r="M241" s="82" t="s">
        <v>3880</v>
      </c>
      <c r="N241" s="57">
        <v>4639.6023622047242</v>
      </c>
      <c r="O241" s="30">
        <v>4639.6023622047242</v>
      </c>
      <c r="P241" s="29" t="s">
        <v>3860</v>
      </c>
      <c r="Q241" s="29"/>
      <c r="R241" s="104" t="s">
        <v>3742</v>
      </c>
      <c r="S241" s="103" t="s">
        <v>4294</v>
      </c>
      <c r="T241" s="403">
        <v>6868.16</v>
      </c>
      <c r="U241" s="403">
        <v>6191.25</v>
      </c>
      <c r="V241" s="123" t="s">
        <v>1</v>
      </c>
      <c r="W241" s="336" t="s">
        <v>0</v>
      </c>
      <c r="X241" s="123"/>
      <c r="Y241" s="337"/>
      <c r="Z241" s="87">
        <v>1</v>
      </c>
      <c r="AA241" s="88"/>
      <c r="AB241" s="88"/>
      <c r="AC241" s="88"/>
      <c r="AD241" s="90"/>
      <c r="AE241" s="90"/>
      <c r="AF241" s="136"/>
      <c r="AG241" s="338"/>
      <c r="AH241" s="338"/>
      <c r="AI241" s="339"/>
      <c r="AJ241" s="339"/>
      <c r="AK241" s="91"/>
      <c r="AL241" s="92"/>
      <c r="AM241" s="93"/>
      <c r="AN241" s="340"/>
      <c r="AO241" s="341"/>
      <c r="AP241" s="336"/>
      <c r="AQ241" s="342"/>
      <c r="AR241" s="343"/>
      <c r="AS241" s="342"/>
      <c r="AT241" s="94"/>
      <c r="AU241" s="341"/>
      <c r="AV241" s="136"/>
      <c r="AW241" s="339"/>
    </row>
    <row r="242" spans="1:49" ht="12.75" customHeight="1">
      <c r="A242">
        <v>239</v>
      </c>
      <c r="B242" s="29" t="s">
        <v>7182</v>
      </c>
      <c r="C242" s="104" t="s">
        <v>4295</v>
      </c>
      <c r="D242" s="29" t="s">
        <v>769</v>
      </c>
      <c r="E242" s="29" t="s">
        <v>3056</v>
      </c>
      <c r="F242" s="335"/>
      <c r="G242" s="335"/>
      <c r="H242" s="335"/>
      <c r="I242" s="335"/>
      <c r="J242" s="335"/>
      <c r="K242" s="335"/>
      <c r="L242" s="335"/>
      <c r="M242" s="82" t="s">
        <v>3880</v>
      </c>
      <c r="N242" s="57">
        <v>4415.4527559055123</v>
      </c>
      <c r="O242" s="30">
        <v>4415.4527559055123</v>
      </c>
      <c r="P242" s="29" t="s">
        <v>3859</v>
      </c>
      <c r="Q242" s="29"/>
      <c r="R242" s="104" t="s">
        <v>4295</v>
      </c>
      <c r="S242" s="103" t="s">
        <v>4296</v>
      </c>
      <c r="T242" s="403">
        <v>9443.7199999999993</v>
      </c>
      <c r="U242" s="403">
        <v>4705.3500000000004</v>
      </c>
      <c r="V242" s="123" t="s">
        <v>1</v>
      </c>
      <c r="W242" s="336" t="s">
        <v>0</v>
      </c>
      <c r="X242" s="123"/>
      <c r="Y242" s="337"/>
      <c r="Z242" s="87">
        <v>1</v>
      </c>
      <c r="AA242" s="88"/>
      <c r="AB242" s="88"/>
      <c r="AC242" s="88"/>
      <c r="AD242" s="90"/>
      <c r="AE242" s="90"/>
      <c r="AF242" s="136"/>
      <c r="AG242" s="338"/>
      <c r="AH242" s="338"/>
      <c r="AI242" s="339"/>
      <c r="AJ242" s="339"/>
      <c r="AK242" s="91"/>
      <c r="AL242" s="92"/>
      <c r="AM242" s="93"/>
      <c r="AN242" s="340"/>
      <c r="AO242" s="341"/>
      <c r="AP242" s="336"/>
      <c r="AQ242" s="342"/>
      <c r="AR242" s="343"/>
      <c r="AS242" s="342"/>
      <c r="AT242" s="94"/>
      <c r="AU242" s="341"/>
      <c r="AV242" s="136"/>
      <c r="AW242" s="339"/>
    </row>
    <row r="243" spans="1:49" ht="12.75" customHeight="1">
      <c r="A243">
        <v>240</v>
      </c>
      <c r="B243" s="29" t="s">
        <v>7183</v>
      </c>
      <c r="C243" s="104" t="s">
        <v>4297</v>
      </c>
      <c r="D243" s="29" t="s">
        <v>640</v>
      </c>
      <c r="E243" s="29" t="s">
        <v>3185</v>
      </c>
      <c r="F243" s="335"/>
      <c r="G243" s="335"/>
      <c r="H243" s="335"/>
      <c r="I243" s="335"/>
      <c r="J243" s="335"/>
      <c r="K243" s="335"/>
      <c r="L243" s="335"/>
      <c r="M243" s="82" t="s">
        <v>3880</v>
      </c>
      <c r="N243" s="57">
        <v>3550.1732283464571</v>
      </c>
      <c r="O243" s="30">
        <v>3550.1732283464571</v>
      </c>
      <c r="P243" s="29" t="s">
        <v>3863</v>
      </c>
      <c r="Q243" s="29"/>
      <c r="R243" s="104" t="s">
        <v>4297</v>
      </c>
      <c r="S243" s="103" t="s">
        <v>4298</v>
      </c>
      <c r="T243" s="403">
        <v>13736.32</v>
      </c>
      <c r="U243" s="403">
        <v>7181.85</v>
      </c>
      <c r="V243" s="123" t="s">
        <v>1</v>
      </c>
      <c r="W243" s="336" t="s">
        <v>0</v>
      </c>
      <c r="X243" s="123"/>
      <c r="Y243" s="337"/>
      <c r="Z243" s="87">
        <v>1</v>
      </c>
      <c r="AA243" s="88"/>
      <c r="AB243" s="88"/>
      <c r="AC243" s="88"/>
      <c r="AD243" s="90"/>
      <c r="AE243" s="90"/>
      <c r="AF243" s="136"/>
      <c r="AG243" s="338"/>
      <c r="AH243" s="338"/>
      <c r="AI243" s="339"/>
      <c r="AJ243" s="339"/>
      <c r="AK243" s="91"/>
      <c r="AL243" s="92"/>
      <c r="AM243" s="93"/>
      <c r="AN243" s="340"/>
      <c r="AO243" s="341"/>
      <c r="AP243" s="336"/>
      <c r="AQ243" s="342"/>
      <c r="AR243" s="343"/>
      <c r="AS243" s="342"/>
      <c r="AT243" s="94"/>
      <c r="AU243" s="341"/>
      <c r="AV243" s="136"/>
      <c r="AW243" s="339"/>
    </row>
    <row r="244" spans="1:49" ht="12.75" customHeight="1">
      <c r="A244">
        <v>241</v>
      </c>
      <c r="B244" s="29" t="s">
        <v>7184</v>
      </c>
      <c r="C244" s="104" t="s">
        <v>4299</v>
      </c>
      <c r="D244" s="29" t="s">
        <v>757</v>
      </c>
      <c r="E244" s="29" t="s">
        <v>3068</v>
      </c>
      <c r="F244" s="335"/>
      <c r="G244" s="335"/>
      <c r="H244" s="335"/>
      <c r="I244" s="335"/>
      <c r="J244" s="335"/>
      <c r="K244" s="335"/>
      <c r="L244" s="335"/>
      <c r="M244" s="82" t="s">
        <v>3880</v>
      </c>
      <c r="N244" s="57">
        <v>4037.0236220472443</v>
      </c>
      <c r="O244" s="30">
        <v>4037.0236220472443</v>
      </c>
      <c r="P244" s="29" t="s">
        <v>3862</v>
      </c>
      <c r="Q244" s="29"/>
      <c r="R244" s="104" t="s">
        <v>4299</v>
      </c>
      <c r="S244" s="103" t="s">
        <v>4300</v>
      </c>
      <c r="T244" s="403">
        <v>7726.68</v>
      </c>
      <c r="U244" s="403">
        <v>5695.95</v>
      </c>
      <c r="V244" s="123" t="s">
        <v>1</v>
      </c>
      <c r="W244" s="336" t="s">
        <v>0</v>
      </c>
      <c r="X244" s="123"/>
      <c r="Y244" s="337"/>
      <c r="Z244" s="87">
        <v>1</v>
      </c>
      <c r="AA244" s="88"/>
      <c r="AB244" s="88"/>
      <c r="AC244" s="88"/>
      <c r="AD244" s="90"/>
      <c r="AE244" s="90"/>
      <c r="AF244" s="136"/>
      <c r="AG244" s="338"/>
      <c r="AH244" s="338"/>
      <c r="AI244" s="339"/>
      <c r="AJ244" s="339"/>
      <c r="AK244" s="91"/>
      <c r="AL244" s="92"/>
      <c r="AM244" s="93"/>
      <c r="AN244" s="340"/>
      <c r="AO244" s="341"/>
      <c r="AP244" s="336"/>
      <c r="AQ244" s="342"/>
      <c r="AR244" s="343"/>
      <c r="AS244" s="342"/>
      <c r="AT244" s="94"/>
      <c r="AU244" s="341"/>
      <c r="AV244" s="136"/>
      <c r="AW244" s="339"/>
    </row>
    <row r="245" spans="1:49" ht="12.75" customHeight="1">
      <c r="A245">
        <v>242</v>
      </c>
      <c r="B245" s="29" t="s">
        <v>7185</v>
      </c>
      <c r="C245" s="104" t="s">
        <v>4301</v>
      </c>
      <c r="D245" s="29" t="s">
        <v>699</v>
      </c>
      <c r="E245" s="29" t="s">
        <v>3126</v>
      </c>
      <c r="F245" s="335"/>
      <c r="G245" s="335"/>
      <c r="H245" s="335"/>
      <c r="I245" s="335"/>
      <c r="J245" s="335"/>
      <c r="K245" s="335"/>
      <c r="L245" s="335"/>
      <c r="M245" s="82" t="s">
        <v>3880</v>
      </c>
      <c r="N245" s="57">
        <v>4439.2401574803152</v>
      </c>
      <c r="O245" s="30">
        <v>4439.2401574803152</v>
      </c>
      <c r="P245" s="29" t="s">
        <v>3861</v>
      </c>
      <c r="Q245" s="29"/>
      <c r="R245" s="104" t="s">
        <v>4301</v>
      </c>
      <c r="S245" s="103" t="s">
        <v>4302</v>
      </c>
      <c r="T245" s="403">
        <v>11160.76</v>
      </c>
      <c r="U245" s="403">
        <v>4705.3500000000004</v>
      </c>
      <c r="V245" s="123" t="s">
        <v>1</v>
      </c>
      <c r="W245" s="336" t="s">
        <v>0</v>
      </c>
      <c r="X245" s="123"/>
      <c r="Y245" s="337"/>
      <c r="Z245" s="87">
        <v>1</v>
      </c>
      <c r="AA245" s="88"/>
      <c r="AB245" s="88"/>
      <c r="AC245" s="88"/>
      <c r="AD245" s="90"/>
      <c r="AE245" s="90"/>
      <c r="AF245" s="136"/>
      <c r="AG245" s="338"/>
      <c r="AH245" s="338"/>
      <c r="AI245" s="339"/>
      <c r="AJ245" s="339"/>
      <c r="AK245" s="91"/>
      <c r="AL245" s="92"/>
      <c r="AM245" s="93"/>
      <c r="AN245" s="340"/>
      <c r="AO245" s="341"/>
      <c r="AP245" s="336"/>
      <c r="AQ245" s="342"/>
      <c r="AR245" s="343"/>
      <c r="AS245" s="342"/>
      <c r="AT245" s="94"/>
      <c r="AU245" s="341"/>
      <c r="AV245" s="136"/>
      <c r="AW245" s="339"/>
    </row>
    <row r="246" spans="1:49" ht="12.75" customHeight="1">
      <c r="A246">
        <v>243</v>
      </c>
      <c r="B246" s="29" t="s">
        <v>7187</v>
      </c>
      <c r="C246" s="104" t="s">
        <v>114</v>
      </c>
      <c r="D246" s="29" t="s">
        <v>585</v>
      </c>
      <c r="E246" s="29" t="s">
        <v>3240</v>
      </c>
      <c r="F246" s="335"/>
      <c r="G246" s="335"/>
      <c r="H246" s="335"/>
      <c r="I246" s="335"/>
      <c r="J246" s="335"/>
      <c r="K246" s="335"/>
      <c r="L246" s="335"/>
      <c r="M246" s="82" t="s">
        <v>3880</v>
      </c>
      <c r="N246" s="57">
        <v>3202.3818897637798</v>
      </c>
      <c r="O246" s="30">
        <v>3202.3818897637798</v>
      </c>
      <c r="P246" s="29" t="s">
        <v>3863</v>
      </c>
      <c r="Q246" s="29"/>
      <c r="R246" s="104" t="s">
        <v>114</v>
      </c>
      <c r="S246" s="103" t="s">
        <v>4303</v>
      </c>
      <c r="T246" s="403">
        <v>13736.32</v>
      </c>
      <c r="U246" s="403">
        <v>4210.05</v>
      </c>
      <c r="V246" s="123" t="s">
        <v>1</v>
      </c>
      <c r="W246" s="336" t="s">
        <v>0</v>
      </c>
      <c r="X246" s="123"/>
      <c r="Y246" s="337"/>
      <c r="Z246" s="87">
        <v>1</v>
      </c>
      <c r="AA246" s="88"/>
      <c r="AB246" s="88"/>
      <c r="AC246" s="88"/>
      <c r="AD246" s="90"/>
      <c r="AE246" s="90"/>
      <c r="AF246" s="136"/>
      <c r="AG246" s="338"/>
      <c r="AH246" s="338"/>
      <c r="AI246" s="339"/>
      <c r="AJ246" s="339"/>
      <c r="AK246" s="91"/>
      <c r="AL246" s="92"/>
      <c r="AM246" s="93"/>
      <c r="AN246" s="340"/>
      <c r="AO246" s="341"/>
      <c r="AP246" s="336"/>
      <c r="AQ246" s="342"/>
      <c r="AR246" s="343"/>
      <c r="AS246" s="342"/>
      <c r="AT246" s="94"/>
      <c r="AU246" s="341"/>
      <c r="AV246" s="136"/>
      <c r="AW246" s="339"/>
    </row>
    <row r="247" spans="1:49" ht="12.75" customHeight="1">
      <c r="A247">
        <v>244</v>
      </c>
      <c r="B247" s="29" t="s">
        <v>7188</v>
      </c>
      <c r="C247" s="104" t="s">
        <v>4304</v>
      </c>
      <c r="D247" s="29" t="s">
        <v>583</v>
      </c>
      <c r="E247" s="29" t="s">
        <v>3242</v>
      </c>
      <c r="F247" s="335"/>
      <c r="G247" s="335"/>
      <c r="H247" s="335"/>
      <c r="I247" s="335"/>
      <c r="J247" s="335"/>
      <c r="K247" s="335"/>
      <c r="L247" s="335"/>
      <c r="M247" s="82" t="s">
        <v>3880</v>
      </c>
      <c r="N247" s="57">
        <v>3337.5393700787404</v>
      </c>
      <c r="O247" s="30">
        <v>3337.5393700787404</v>
      </c>
      <c r="P247" s="29" t="s">
        <v>3863</v>
      </c>
      <c r="Q247" s="29"/>
      <c r="R247" s="104" t="s">
        <v>4304</v>
      </c>
      <c r="S247" s="103" t="s">
        <v>4305</v>
      </c>
      <c r="T247" s="403">
        <v>12877.8</v>
      </c>
      <c r="U247" s="403">
        <v>4705.3500000000004</v>
      </c>
      <c r="V247" s="123" t="s">
        <v>1</v>
      </c>
      <c r="W247" s="336" t="s">
        <v>0</v>
      </c>
      <c r="X247" s="123"/>
      <c r="Y247" s="337"/>
      <c r="Z247" s="87">
        <v>1</v>
      </c>
      <c r="AA247" s="88"/>
      <c r="AB247" s="88"/>
      <c r="AC247" s="88"/>
      <c r="AD247" s="90"/>
      <c r="AE247" s="90"/>
      <c r="AF247" s="136"/>
      <c r="AG247" s="338"/>
      <c r="AH247" s="338"/>
      <c r="AI247" s="339"/>
      <c r="AJ247" s="339"/>
      <c r="AK247" s="91"/>
      <c r="AL247" s="92"/>
      <c r="AM247" s="93"/>
      <c r="AN247" s="340"/>
      <c r="AO247" s="341"/>
      <c r="AP247" s="336"/>
      <c r="AQ247" s="342"/>
      <c r="AR247" s="343"/>
      <c r="AS247" s="342"/>
      <c r="AT247" s="94"/>
      <c r="AU247" s="341"/>
      <c r="AV247" s="136"/>
      <c r="AW247" s="339"/>
    </row>
    <row r="248" spans="1:49" ht="12.75" customHeight="1">
      <c r="A248">
        <v>245</v>
      </c>
      <c r="B248" s="29" t="s">
        <v>7189</v>
      </c>
      <c r="C248" s="104" t="s">
        <v>40</v>
      </c>
      <c r="D248" s="29" t="s">
        <v>753</v>
      </c>
      <c r="E248" s="29" t="s">
        <v>3072</v>
      </c>
      <c r="F248" s="335"/>
      <c r="G248" s="335"/>
      <c r="H248" s="335"/>
      <c r="I248" s="335"/>
      <c r="J248" s="335"/>
      <c r="K248" s="335"/>
      <c r="L248" s="335"/>
      <c r="M248" s="82" t="s">
        <v>3880</v>
      </c>
      <c r="N248" s="57">
        <v>4336.3503937007872</v>
      </c>
      <c r="O248" s="30">
        <v>4336.3503937007872</v>
      </c>
      <c r="P248" s="29" t="s">
        <v>3862</v>
      </c>
      <c r="Q248" s="29"/>
      <c r="R248" s="104" t="s">
        <v>40</v>
      </c>
      <c r="S248" s="103" t="s">
        <v>4306</v>
      </c>
      <c r="T248" s="403">
        <v>7726.68</v>
      </c>
      <c r="U248" s="403">
        <v>3714.75</v>
      </c>
      <c r="V248" s="123" t="s">
        <v>1</v>
      </c>
      <c r="W248" s="336" t="s">
        <v>0</v>
      </c>
      <c r="X248" s="123"/>
      <c r="Y248" s="337"/>
      <c r="Z248" s="87">
        <v>1</v>
      </c>
      <c r="AA248" s="88"/>
      <c r="AB248" s="88"/>
      <c r="AC248" s="88"/>
      <c r="AD248" s="90"/>
      <c r="AE248" s="90"/>
      <c r="AF248" s="136"/>
      <c r="AG248" s="338"/>
      <c r="AH248" s="338"/>
      <c r="AI248" s="339"/>
      <c r="AJ248" s="339"/>
      <c r="AK248" s="91"/>
      <c r="AL248" s="92"/>
      <c r="AM248" s="93"/>
      <c r="AN248" s="340"/>
      <c r="AO248" s="341"/>
      <c r="AP248" s="336"/>
      <c r="AQ248" s="342"/>
      <c r="AR248" s="343"/>
      <c r="AS248" s="342"/>
      <c r="AT248" s="94"/>
      <c r="AU248" s="341"/>
      <c r="AV248" s="136"/>
      <c r="AW248" s="339"/>
    </row>
    <row r="249" spans="1:49" ht="12.75" customHeight="1">
      <c r="A249">
        <v>246</v>
      </c>
      <c r="B249" s="29" t="s">
        <v>7190</v>
      </c>
      <c r="C249" s="104" t="s">
        <v>4307</v>
      </c>
      <c r="D249" s="29" t="s">
        <v>762</v>
      </c>
      <c r="E249" s="29" t="s">
        <v>3063</v>
      </c>
      <c r="F249" s="335"/>
      <c r="G249" s="335"/>
      <c r="H249" s="335"/>
      <c r="I249" s="335"/>
      <c r="J249" s="335"/>
      <c r="K249" s="335"/>
      <c r="L249" s="335"/>
      <c r="M249" s="82" t="s">
        <v>3880</v>
      </c>
      <c r="N249" s="57">
        <v>4185.3740157480315</v>
      </c>
      <c r="O249" s="30">
        <v>4185.3740157480315</v>
      </c>
      <c r="P249" s="29" t="s">
        <v>3862</v>
      </c>
      <c r="Q249" s="29"/>
      <c r="R249" s="104" t="s">
        <v>4307</v>
      </c>
      <c r="S249" s="103" t="s">
        <v>4308</v>
      </c>
      <c r="T249" s="403">
        <v>8585.2000000000007</v>
      </c>
      <c r="U249" s="403">
        <v>3219.45</v>
      </c>
      <c r="V249" s="123" t="s">
        <v>1</v>
      </c>
      <c r="W249" s="336" t="s">
        <v>0</v>
      </c>
      <c r="X249" s="123"/>
      <c r="Y249" s="337"/>
      <c r="Z249" s="87">
        <v>1</v>
      </c>
      <c r="AA249" s="88"/>
      <c r="AB249" s="88"/>
      <c r="AC249" s="88"/>
      <c r="AD249" s="90"/>
      <c r="AE249" s="90"/>
      <c r="AF249" s="136"/>
      <c r="AG249" s="338"/>
      <c r="AH249" s="338"/>
      <c r="AI249" s="339"/>
      <c r="AJ249" s="339"/>
      <c r="AK249" s="91"/>
      <c r="AL249" s="92"/>
      <c r="AM249" s="93"/>
      <c r="AN249" s="340"/>
      <c r="AO249" s="341"/>
      <c r="AP249" s="336"/>
      <c r="AQ249" s="342"/>
      <c r="AR249" s="343"/>
      <c r="AS249" s="342"/>
      <c r="AT249" s="94"/>
      <c r="AU249" s="341"/>
      <c r="AV249" s="136"/>
      <c r="AW249" s="339"/>
    </row>
    <row r="250" spans="1:49" ht="12.75" customHeight="1">
      <c r="A250">
        <v>247</v>
      </c>
      <c r="B250" s="29" t="s">
        <v>7191</v>
      </c>
      <c r="C250" s="104" t="s">
        <v>149</v>
      </c>
      <c r="D250" s="29" t="s">
        <v>768</v>
      </c>
      <c r="E250" s="29" t="s">
        <v>3057</v>
      </c>
      <c r="F250" s="335"/>
      <c r="G250" s="335"/>
      <c r="H250" s="335"/>
      <c r="I250" s="335"/>
      <c r="J250" s="335"/>
      <c r="K250" s="335"/>
      <c r="L250" s="335"/>
      <c r="M250" s="82" t="s">
        <v>3880</v>
      </c>
      <c r="N250" s="57">
        <v>4428.0275590551182</v>
      </c>
      <c r="O250" s="30">
        <v>4428.0275590551182</v>
      </c>
      <c r="P250" s="29" t="s">
        <v>3859</v>
      </c>
      <c r="Q250" s="29"/>
      <c r="R250" s="104" t="s">
        <v>149</v>
      </c>
      <c r="S250" s="103" t="s">
        <v>4309</v>
      </c>
      <c r="T250" s="403">
        <v>10302.24</v>
      </c>
      <c r="U250" s="403">
        <v>4210.05</v>
      </c>
      <c r="V250" s="123" t="s">
        <v>1</v>
      </c>
      <c r="W250" s="336" t="s">
        <v>0</v>
      </c>
      <c r="X250" s="123"/>
      <c r="Y250" s="337"/>
      <c r="Z250" s="87">
        <v>1</v>
      </c>
      <c r="AA250" s="88"/>
      <c r="AB250" s="88"/>
      <c r="AC250" s="88"/>
      <c r="AD250" s="90"/>
      <c r="AE250" s="90"/>
      <c r="AF250" s="136"/>
      <c r="AG250" s="338"/>
      <c r="AH250" s="338"/>
      <c r="AI250" s="339"/>
      <c r="AJ250" s="339"/>
      <c r="AK250" s="91"/>
      <c r="AL250" s="92"/>
      <c r="AM250" s="93"/>
      <c r="AN250" s="340"/>
      <c r="AO250" s="341"/>
      <c r="AP250" s="336"/>
      <c r="AQ250" s="342"/>
      <c r="AR250" s="343"/>
      <c r="AS250" s="342"/>
      <c r="AT250" s="94"/>
      <c r="AU250" s="341"/>
      <c r="AV250" s="136"/>
      <c r="AW250" s="339"/>
    </row>
    <row r="251" spans="1:49" ht="12.75" customHeight="1">
      <c r="A251">
        <v>248</v>
      </c>
      <c r="B251" s="29" t="s">
        <v>7192</v>
      </c>
      <c r="C251" s="104" t="s">
        <v>4310</v>
      </c>
      <c r="D251" s="29" t="s">
        <v>771</v>
      </c>
      <c r="E251" s="29" t="s">
        <v>3054</v>
      </c>
      <c r="F251" s="335"/>
      <c r="G251" s="335"/>
      <c r="H251" s="335"/>
      <c r="I251" s="335"/>
      <c r="J251" s="335"/>
      <c r="K251" s="335"/>
      <c r="L251" s="335"/>
      <c r="M251" s="82" t="s">
        <v>3880</v>
      </c>
      <c r="N251" s="57">
        <v>4349.1614173228345</v>
      </c>
      <c r="O251" s="30">
        <v>4349.1614173228345</v>
      </c>
      <c r="P251" s="29" t="s">
        <v>3861</v>
      </c>
      <c r="Q251" s="29"/>
      <c r="R251" s="104" t="s">
        <v>4310</v>
      </c>
      <c r="S251" s="103" t="s">
        <v>4311</v>
      </c>
      <c r="T251" s="403">
        <v>12019.28</v>
      </c>
      <c r="U251" s="403">
        <v>7181.85</v>
      </c>
      <c r="V251" s="123" t="s">
        <v>1</v>
      </c>
      <c r="W251" s="336" t="s">
        <v>0</v>
      </c>
      <c r="X251" s="123"/>
      <c r="Y251" s="337"/>
      <c r="Z251" s="87">
        <v>1</v>
      </c>
      <c r="AA251" s="88"/>
      <c r="AB251" s="88"/>
      <c r="AC251" s="88"/>
      <c r="AD251" s="90"/>
      <c r="AE251" s="90"/>
      <c r="AF251" s="136"/>
      <c r="AG251" s="338"/>
      <c r="AH251" s="338"/>
      <c r="AI251" s="339"/>
      <c r="AJ251" s="339"/>
      <c r="AK251" s="91"/>
      <c r="AL251" s="92"/>
      <c r="AM251" s="93"/>
      <c r="AN251" s="340"/>
      <c r="AO251" s="341"/>
      <c r="AP251" s="336"/>
      <c r="AQ251" s="342"/>
      <c r="AR251" s="343"/>
      <c r="AS251" s="342"/>
      <c r="AT251" s="94"/>
      <c r="AU251" s="341"/>
      <c r="AV251" s="136"/>
      <c r="AW251" s="339"/>
    </row>
    <row r="252" spans="1:49" ht="12.75" customHeight="1">
      <c r="A252">
        <v>249</v>
      </c>
      <c r="B252" s="29" t="s">
        <v>7193</v>
      </c>
      <c r="C252" s="104" t="s">
        <v>103</v>
      </c>
      <c r="D252" s="29" t="s">
        <v>700</v>
      </c>
      <c r="E252" s="29" t="s">
        <v>3125</v>
      </c>
      <c r="F252" s="335"/>
      <c r="G252" s="335"/>
      <c r="H252" s="335"/>
      <c r="I252" s="335"/>
      <c r="J252" s="335"/>
      <c r="K252" s="335"/>
      <c r="L252" s="335"/>
      <c r="M252" s="82" t="s">
        <v>3880</v>
      </c>
      <c r="N252" s="57">
        <v>4387.2401574803152</v>
      </c>
      <c r="O252" s="30">
        <v>4387.2401574803152</v>
      </c>
      <c r="P252" s="29" t="s">
        <v>3861</v>
      </c>
      <c r="Q252" s="29"/>
      <c r="R252" s="104" t="s">
        <v>103</v>
      </c>
      <c r="S252" s="103" t="s">
        <v>4312</v>
      </c>
      <c r="T252" s="403">
        <v>12019.28</v>
      </c>
      <c r="U252" s="403">
        <v>3219.45</v>
      </c>
      <c r="V252" s="123" t="s">
        <v>1</v>
      </c>
      <c r="W252" s="336" t="s">
        <v>0</v>
      </c>
      <c r="X252" s="123"/>
      <c r="Y252" s="337"/>
      <c r="Z252" s="87">
        <v>1</v>
      </c>
      <c r="AA252" s="88"/>
      <c r="AB252" s="88"/>
      <c r="AC252" s="88"/>
      <c r="AD252" s="90"/>
      <c r="AE252" s="90"/>
      <c r="AF252" s="136"/>
      <c r="AG252" s="338"/>
      <c r="AH252" s="338"/>
      <c r="AI252" s="339"/>
      <c r="AJ252" s="339"/>
      <c r="AK252" s="91"/>
      <c r="AL252" s="92"/>
      <c r="AM252" s="93"/>
      <c r="AN252" s="340"/>
      <c r="AO252" s="341"/>
      <c r="AP252" s="336"/>
      <c r="AQ252" s="342"/>
      <c r="AR252" s="343"/>
      <c r="AS252" s="342"/>
      <c r="AT252" s="94"/>
      <c r="AU252" s="341"/>
      <c r="AV252" s="136"/>
      <c r="AW252" s="339"/>
    </row>
    <row r="253" spans="1:49" ht="12.75" customHeight="1">
      <c r="A253">
        <v>250</v>
      </c>
      <c r="B253" s="29" t="s">
        <v>7194</v>
      </c>
      <c r="C253" s="104" t="s">
        <v>4313</v>
      </c>
      <c r="D253" s="29" t="s">
        <v>737</v>
      </c>
      <c r="E253" s="29" t="s">
        <v>3088</v>
      </c>
      <c r="F253" s="335"/>
      <c r="G253" s="335"/>
      <c r="H253" s="335"/>
      <c r="I253" s="335"/>
      <c r="J253" s="335"/>
      <c r="K253" s="335"/>
      <c r="L253" s="335"/>
      <c r="M253" s="82" t="s">
        <v>3880</v>
      </c>
      <c r="N253" s="57">
        <v>4789.1889763779527</v>
      </c>
      <c r="O253" s="30">
        <v>4789.1889763779527</v>
      </c>
      <c r="P253" s="29" t="s">
        <v>3858</v>
      </c>
      <c r="Q253" s="29"/>
      <c r="R253" s="104" t="s">
        <v>4313</v>
      </c>
      <c r="S253" s="103" t="s">
        <v>4314</v>
      </c>
      <c r="T253" s="403">
        <v>15065</v>
      </c>
      <c r="U253" s="403">
        <v>2500</v>
      </c>
      <c r="V253" s="123" t="s">
        <v>1</v>
      </c>
      <c r="W253" s="336" t="s">
        <v>0</v>
      </c>
      <c r="X253" s="123"/>
      <c r="Y253" s="337"/>
      <c r="Z253" s="87">
        <v>1</v>
      </c>
      <c r="AA253" s="88"/>
      <c r="AB253" s="88"/>
      <c r="AC253" s="88"/>
      <c r="AD253" s="90"/>
      <c r="AE253" s="90"/>
      <c r="AF253" s="136"/>
      <c r="AG253" s="338"/>
      <c r="AH253" s="338"/>
      <c r="AI253" s="339"/>
      <c r="AJ253" s="339"/>
      <c r="AK253" s="91"/>
      <c r="AL253" s="92"/>
      <c r="AM253" s="93"/>
      <c r="AN253" s="340"/>
      <c r="AO253" s="341"/>
      <c r="AP253" s="336"/>
      <c r="AQ253" s="342"/>
      <c r="AR253" s="343"/>
      <c r="AS253" s="342"/>
      <c r="AT253" s="94"/>
      <c r="AU253" s="341"/>
      <c r="AV253" s="136"/>
      <c r="AW253" s="339"/>
    </row>
    <row r="254" spans="1:49" ht="12.75" customHeight="1">
      <c r="A254">
        <v>251</v>
      </c>
      <c r="B254" s="29" t="s">
        <v>7199</v>
      </c>
      <c r="C254" s="104" t="s">
        <v>39</v>
      </c>
      <c r="D254" s="29" t="s">
        <v>697</v>
      </c>
      <c r="E254" s="29" t="s">
        <v>3128</v>
      </c>
      <c r="F254" s="335"/>
      <c r="G254" s="335"/>
      <c r="H254" s="335"/>
      <c r="I254" s="335"/>
      <c r="J254" s="335"/>
      <c r="K254" s="335"/>
      <c r="L254" s="335"/>
      <c r="M254" s="82" t="s">
        <v>3880</v>
      </c>
      <c r="N254" s="57">
        <v>4890.5472440944886</v>
      </c>
      <c r="O254" s="30">
        <v>4890.5472440944886</v>
      </c>
      <c r="P254" s="29" t="s">
        <v>3858</v>
      </c>
      <c r="Q254" s="29"/>
      <c r="R254" s="104" t="s">
        <v>39</v>
      </c>
      <c r="S254" s="103" t="s">
        <v>4315</v>
      </c>
      <c r="T254" s="403">
        <v>15065</v>
      </c>
      <c r="U254" s="403">
        <v>3500</v>
      </c>
      <c r="V254" s="123" t="s">
        <v>1</v>
      </c>
      <c r="W254" s="336" t="s">
        <v>0</v>
      </c>
      <c r="X254" s="123"/>
      <c r="Y254" s="337"/>
      <c r="Z254" s="87">
        <v>1</v>
      </c>
      <c r="AA254" s="88"/>
      <c r="AB254" s="88"/>
      <c r="AC254" s="88"/>
      <c r="AD254" s="90"/>
      <c r="AE254" s="90"/>
      <c r="AF254" s="136"/>
      <c r="AG254" s="338"/>
      <c r="AH254" s="338"/>
      <c r="AI254" s="339"/>
      <c r="AJ254" s="339"/>
      <c r="AK254" s="91"/>
      <c r="AL254" s="92"/>
      <c r="AM254" s="93"/>
      <c r="AN254" s="340"/>
      <c r="AO254" s="341"/>
      <c r="AP254" s="336"/>
      <c r="AQ254" s="342"/>
      <c r="AR254" s="343"/>
      <c r="AS254" s="342"/>
      <c r="AT254" s="94"/>
      <c r="AU254" s="341"/>
      <c r="AV254" s="136"/>
      <c r="AW254" s="339"/>
    </row>
    <row r="255" spans="1:49" ht="12.75" customHeight="1">
      <c r="A255">
        <v>252</v>
      </c>
      <c r="B255" s="29" t="s">
        <v>7288</v>
      </c>
      <c r="C255" s="104" t="s">
        <v>117</v>
      </c>
      <c r="D255" s="29" t="s">
        <v>760</v>
      </c>
      <c r="E255" s="29" t="s">
        <v>3065</v>
      </c>
      <c r="F255" s="335"/>
      <c r="G255" s="335"/>
      <c r="H255" s="335"/>
      <c r="I255" s="335"/>
      <c r="J255" s="335"/>
      <c r="K255" s="335"/>
      <c r="L255" s="335"/>
      <c r="M255" s="82" t="s">
        <v>3880</v>
      </c>
      <c r="N255" s="57">
        <v>3641.0984251968507</v>
      </c>
      <c r="O255" s="30">
        <v>3641.0984251968507</v>
      </c>
      <c r="P255" s="29" t="s">
        <v>3456</v>
      </c>
      <c r="Q255" s="29"/>
      <c r="R255" s="104" t="s">
        <v>117</v>
      </c>
      <c r="S255" s="103" t="s">
        <v>4316</v>
      </c>
      <c r="T255" s="403">
        <v>15065</v>
      </c>
      <c r="U255" s="403">
        <v>4500</v>
      </c>
      <c r="V255" s="123" t="s">
        <v>1</v>
      </c>
      <c r="W255" s="336" t="s">
        <v>0</v>
      </c>
      <c r="X255" s="123" t="s">
        <v>4120</v>
      </c>
      <c r="Y255" s="337"/>
      <c r="Z255" s="87">
        <v>1</v>
      </c>
      <c r="AA255" s="88"/>
      <c r="AB255" s="88"/>
      <c r="AC255" s="88"/>
      <c r="AD255" s="90"/>
      <c r="AE255" s="90"/>
      <c r="AF255" s="136"/>
      <c r="AG255" s="338"/>
      <c r="AH255" s="338"/>
      <c r="AI255" s="339"/>
      <c r="AJ255" s="339"/>
      <c r="AK255" s="91"/>
      <c r="AL255" s="92"/>
      <c r="AM255" s="93" t="s">
        <v>4121</v>
      </c>
      <c r="AN255" s="340"/>
      <c r="AO255" s="341"/>
      <c r="AP255" s="336"/>
      <c r="AQ255" s="342"/>
      <c r="AR255" s="343"/>
      <c r="AS255" s="342"/>
      <c r="AT255" s="94"/>
      <c r="AU255" s="341"/>
      <c r="AV255" s="136"/>
      <c r="AW255" s="339"/>
    </row>
    <row r="256" spans="1:49" ht="12.75" customHeight="1">
      <c r="A256">
        <v>253</v>
      </c>
      <c r="B256" s="29" t="s">
        <v>7289</v>
      </c>
      <c r="C256" s="104" t="s">
        <v>4317</v>
      </c>
      <c r="D256" s="29" t="s">
        <v>765</v>
      </c>
      <c r="E256" s="29" t="s">
        <v>3060</v>
      </c>
      <c r="F256" s="335"/>
      <c r="G256" s="335"/>
      <c r="H256" s="335"/>
      <c r="I256" s="335"/>
      <c r="J256" s="335"/>
      <c r="K256" s="335"/>
      <c r="L256" s="335"/>
      <c r="M256" s="82" t="s">
        <v>3880</v>
      </c>
      <c r="N256" s="57">
        <v>3626.2913385826773</v>
      </c>
      <c r="O256" s="30">
        <v>3626.2913385826773</v>
      </c>
      <c r="P256" s="29" t="s">
        <v>3860</v>
      </c>
      <c r="Q256" s="29"/>
      <c r="R256" s="104" t="s">
        <v>4317</v>
      </c>
      <c r="S256" s="103" t="s">
        <v>4318</v>
      </c>
      <c r="T256" s="403">
        <v>16310</v>
      </c>
      <c r="U256" s="403">
        <v>6000</v>
      </c>
      <c r="V256" s="123" t="s">
        <v>1</v>
      </c>
      <c r="W256" s="336" t="s">
        <v>0</v>
      </c>
      <c r="X256" s="123" t="s">
        <v>4120</v>
      </c>
      <c r="Y256" s="337"/>
      <c r="Z256" s="87">
        <v>1</v>
      </c>
      <c r="AA256" s="88"/>
      <c r="AB256" s="88"/>
      <c r="AC256" s="88"/>
      <c r="AD256" s="90"/>
      <c r="AE256" s="90"/>
      <c r="AF256" s="136"/>
      <c r="AG256" s="338"/>
      <c r="AH256" s="338"/>
      <c r="AI256" s="339"/>
      <c r="AJ256" s="339"/>
      <c r="AK256" s="91"/>
      <c r="AL256" s="92"/>
      <c r="AM256" s="93" t="s">
        <v>4121</v>
      </c>
      <c r="AN256" s="340"/>
      <c r="AO256" s="341"/>
      <c r="AP256" s="336"/>
      <c r="AQ256" s="342"/>
      <c r="AR256" s="343"/>
      <c r="AS256" s="342"/>
      <c r="AT256" s="94"/>
      <c r="AU256" s="341"/>
      <c r="AV256" s="136"/>
      <c r="AW256" s="339"/>
    </row>
    <row r="257" spans="1:49" ht="12.75" customHeight="1">
      <c r="A257">
        <v>254</v>
      </c>
      <c r="B257" s="29" t="s">
        <v>7290</v>
      </c>
      <c r="C257" s="104" t="s">
        <v>4319</v>
      </c>
      <c r="D257" s="29" t="s">
        <v>764</v>
      </c>
      <c r="E257" s="29" t="s">
        <v>3061</v>
      </c>
      <c r="F257" s="335"/>
      <c r="G257" s="335"/>
      <c r="H257" s="335"/>
      <c r="I257" s="335"/>
      <c r="J257" s="335"/>
      <c r="K257" s="335"/>
      <c r="L257" s="335"/>
      <c r="M257" s="82" t="s">
        <v>3880</v>
      </c>
      <c r="N257" s="57">
        <v>3660.0787401574803</v>
      </c>
      <c r="O257" s="30">
        <v>3660.0787401574803</v>
      </c>
      <c r="P257" s="29" t="s">
        <v>3860</v>
      </c>
      <c r="Q257" s="29"/>
      <c r="R257" s="104" t="s">
        <v>4319</v>
      </c>
      <c r="S257" s="103" t="s">
        <v>4320</v>
      </c>
      <c r="T257" s="403">
        <v>16310</v>
      </c>
      <c r="U257" s="403">
        <v>5000</v>
      </c>
      <c r="V257" s="123" t="s">
        <v>1</v>
      </c>
      <c r="W257" s="336" t="s">
        <v>0</v>
      </c>
      <c r="X257" s="123" t="s">
        <v>4120</v>
      </c>
      <c r="Y257" s="337"/>
      <c r="Z257" s="87">
        <v>1</v>
      </c>
      <c r="AA257" s="88"/>
      <c r="AB257" s="88"/>
      <c r="AC257" s="88"/>
      <c r="AD257" s="90"/>
      <c r="AE257" s="90"/>
      <c r="AF257" s="136"/>
      <c r="AG257" s="338"/>
      <c r="AH257" s="338"/>
      <c r="AI257" s="339"/>
      <c r="AJ257" s="339"/>
      <c r="AK257" s="91"/>
      <c r="AL257" s="92"/>
      <c r="AM257" s="93" t="s">
        <v>4121</v>
      </c>
      <c r="AN257" s="340"/>
      <c r="AO257" s="341"/>
      <c r="AP257" s="336"/>
      <c r="AQ257" s="342"/>
      <c r="AR257" s="343"/>
      <c r="AS257" s="342"/>
      <c r="AT257" s="94"/>
      <c r="AU257" s="341"/>
      <c r="AV257" s="136"/>
      <c r="AW257" s="339"/>
    </row>
    <row r="258" spans="1:49" ht="12.75" customHeight="1">
      <c r="A258">
        <v>255</v>
      </c>
      <c r="B258" s="29" t="s">
        <v>7291</v>
      </c>
      <c r="C258" s="104" t="s">
        <v>4321</v>
      </c>
      <c r="D258" s="29" t="s">
        <v>766</v>
      </c>
      <c r="E258" s="29" t="s">
        <v>3059</v>
      </c>
      <c r="F258" s="335"/>
      <c r="G258" s="335"/>
      <c r="H258" s="335"/>
      <c r="I258" s="335"/>
      <c r="J258" s="335"/>
      <c r="K258" s="335"/>
      <c r="L258" s="335"/>
      <c r="M258" s="82" t="s">
        <v>3880</v>
      </c>
      <c r="N258" s="57">
        <v>3877.2716535433069</v>
      </c>
      <c r="O258" s="30">
        <v>3877.2716535433069</v>
      </c>
      <c r="P258" s="29" t="s">
        <v>3860</v>
      </c>
      <c r="Q258" s="29"/>
      <c r="R258" s="104" t="s">
        <v>4321</v>
      </c>
      <c r="S258" s="103" t="s">
        <v>4322</v>
      </c>
      <c r="T258" s="403">
        <v>16310</v>
      </c>
      <c r="U258" s="403">
        <v>4000</v>
      </c>
      <c r="V258" s="123" t="s">
        <v>1</v>
      </c>
      <c r="W258" s="336" t="s">
        <v>0</v>
      </c>
      <c r="X258" s="123" t="s">
        <v>4120</v>
      </c>
      <c r="Y258" s="337"/>
      <c r="Z258" s="87">
        <v>1</v>
      </c>
      <c r="AA258" s="88"/>
      <c r="AB258" s="88"/>
      <c r="AC258" s="88"/>
      <c r="AD258" s="90"/>
      <c r="AE258" s="90"/>
      <c r="AF258" s="136"/>
      <c r="AG258" s="338"/>
      <c r="AH258" s="338"/>
      <c r="AI258" s="339"/>
      <c r="AJ258" s="339"/>
      <c r="AK258" s="91"/>
      <c r="AL258" s="92"/>
      <c r="AM258" s="93" t="s">
        <v>4121</v>
      </c>
      <c r="AN258" s="340"/>
      <c r="AO258" s="341"/>
      <c r="AP258" s="336"/>
      <c r="AQ258" s="342"/>
      <c r="AR258" s="343"/>
      <c r="AS258" s="342"/>
      <c r="AT258" s="94"/>
      <c r="AU258" s="341"/>
      <c r="AV258" s="136"/>
      <c r="AW258" s="339"/>
    </row>
    <row r="259" spans="1:49" ht="12.75" customHeight="1">
      <c r="A259">
        <v>256</v>
      </c>
      <c r="B259" s="29" t="s">
        <v>7195</v>
      </c>
      <c r="C259" s="104" t="s">
        <v>3574</v>
      </c>
      <c r="D259" s="29" t="s">
        <v>592</v>
      </c>
      <c r="E259" s="29" t="s">
        <v>3233</v>
      </c>
      <c r="F259" s="335"/>
      <c r="G259" s="335"/>
      <c r="H259" s="335"/>
      <c r="I259" s="335"/>
      <c r="J259" s="335"/>
      <c r="K259" s="335"/>
      <c r="L259" s="335"/>
      <c r="M259" s="82" t="s">
        <v>3880</v>
      </c>
      <c r="N259" s="57">
        <v>3433.9685039370083</v>
      </c>
      <c r="O259" s="30">
        <v>3433.9685039370083</v>
      </c>
      <c r="P259" s="29" t="s">
        <v>3457</v>
      </c>
      <c r="Q259" s="29"/>
      <c r="R259" s="104" t="s">
        <v>3574</v>
      </c>
      <c r="S259" s="103" t="s">
        <v>4323</v>
      </c>
      <c r="T259" s="403">
        <v>15895</v>
      </c>
      <c r="U259" s="403">
        <v>5500</v>
      </c>
      <c r="V259" s="123" t="s">
        <v>1</v>
      </c>
      <c r="W259" s="336" t="s">
        <v>0</v>
      </c>
      <c r="X259" s="123"/>
      <c r="Y259" s="337"/>
      <c r="Z259" s="87">
        <v>1</v>
      </c>
      <c r="AA259" s="88"/>
      <c r="AB259" s="88"/>
      <c r="AC259" s="88"/>
      <c r="AD259" s="90"/>
      <c r="AE259" s="90"/>
      <c r="AF259" s="136"/>
      <c r="AG259" s="338"/>
      <c r="AH259" s="338"/>
      <c r="AI259" s="339"/>
      <c r="AJ259" s="339"/>
      <c r="AK259" s="91"/>
      <c r="AL259" s="92"/>
      <c r="AM259" s="93"/>
      <c r="AN259" s="340"/>
      <c r="AO259" s="341"/>
      <c r="AP259" s="336"/>
      <c r="AQ259" s="342"/>
      <c r="AR259" s="343"/>
      <c r="AS259" s="342"/>
      <c r="AT259" s="94"/>
      <c r="AU259" s="341"/>
      <c r="AV259" s="136"/>
      <c r="AW259" s="339"/>
    </row>
    <row r="260" spans="1:49" ht="12.75" customHeight="1">
      <c r="A260">
        <v>257</v>
      </c>
      <c r="B260" s="29" t="s">
        <v>7332</v>
      </c>
      <c r="C260" s="104" t="s">
        <v>3569</v>
      </c>
      <c r="D260" s="29" t="s">
        <v>1894</v>
      </c>
      <c r="E260" s="29" t="s">
        <v>1931</v>
      </c>
      <c r="F260" s="335"/>
      <c r="G260" s="335"/>
      <c r="H260" s="335"/>
      <c r="I260" s="335"/>
      <c r="J260" s="335"/>
      <c r="K260" s="335"/>
      <c r="L260" s="335"/>
      <c r="M260" s="82" t="s">
        <v>3880</v>
      </c>
      <c r="N260" s="57">
        <v>5027.3149606299212</v>
      </c>
      <c r="O260" s="30">
        <v>5027.3149606299212</v>
      </c>
      <c r="P260" s="29" t="s">
        <v>3458</v>
      </c>
      <c r="Q260" s="29"/>
      <c r="R260" s="104" t="s">
        <v>3569</v>
      </c>
      <c r="S260" s="103" t="s">
        <v>4324</v>
      </c>
      <c r="T260" s="403">
        <v>15480</v>
      </c>
      <c r="U260" s="403">
        <v>5000</v>
      </c>
      <c r="V260" s="123" t="s">
        <v>1</v>
      </c>
      <c r="W260" s="336" t="s">
        <v>0</v>
      </c>
      <c r="X260" s="123"/>
      <c r="Y260" s="337"/>
      <c r="Z260" s="87">
        <v>1</v>
      </c>
      <c r="AA260" s="88"/>
      <c r="AB260" s="88"/>
      <c r="AC260" s="88"/>
      <c r="AD260" s="90"/>
      <c r="AE260" s="90"/>
      <c r="AF260" s="136"/>
      <c r="AG260" s="338"/>
      <c r="AH260" s="338"/>
      <c r="AI260" s="339"/>
      <c r="AJ260" s="339"/>
      <c r="AK260" s="91"/>
      <c r="AL260" s="92"/>
      <c r="AM260" s="93" t="s">
        <v>4121</v>
      </c>
      <c r="AN260" s="340"/>
      <c r="AO260" s="341"/>
      <c r="AP260" s="336"/>
      <c r="AQ260" s="342"/>
      <c r="AR260" s="343"/>
      <c r="AS260" s="342"/>
      <c r="AT260" s="94"/>
      <c r="AU260" s="341"/>
      <c r="AV260" s="136"/>
      <c r="AW260" s="339"/>
    </row>
    <row r="261" spans="1:49" ht="12.75" customHeight="1">
      <c r="A261">
        <v>258</v>
      </c>
      <c r="B261" s="29" t="s">
        <v>7196</v>
      </c>
      <c r="C261" s="104" t="s">
        <v>4325</v>
      </c>
      <c r="D261" s="29" t="s">
        <v>774</v>
      </c>
      <c r="E261" s="29" t="s">
        <v>3051</v>
      </c>
      <c r="F261" s="335"/>
      <c r="G261" s="335"/>
      <c r="H261" s="335"/>
      <c r="I261" s="335"/>
      <c r="J261" s="335"/>
      <c r="K261" s="335"/>
      <c r="L261" s="335"/>
      <c r="M261" s="82" t="s">
        <v>3880</v>
      </c>
      <c r="N261" s="57">
        <v>4480.0629921259842</v>
      </c>
      <c r="O261" s="30">
        <v>4480.0629921259842</v>
      </c>
      <c r="P261" s="29" t="s">
        <v>3860</v>
      </c>
      <c r="Q261" s="29"/>
      <c r="R261" s="104" t="s">
        <v>4325</v>
      </c>
      <c r="S261" s="103" t="s">
        <v>4326</v>
      </c>
      <c r="T261" s="403">
        <v>16310</v>
      </c>
      <c r="U261" s="403">
        <v>7000</v>
      </c>
      <c r="V261" s="123" t="s">
        <v>1</v>
      </c>
      <c r="W261" s="336" t="s">
        <v>0</v>
      </c>
      <c r="X261" s="123"/>
      <c r="Y261" s="337"/>
      <c r="Z261" s="87">
        <v>1</v>
      </c>
      <c r="AA261" s="88"/>
      <c r="AB261" s="88"/>
      <c r="AC261" s="88"/>
      <c r="AD261" s="90"/>
      <c r="AE261" s="90"/>
      <c r="AF261" s="136"/>
      <c r="AG261" s="338"/>
      <c r="AH261" s="338"/>
      <c r="AI261" s="339"/>
      <c r="AJ261" s="339"/>
      <c r="AK261" s="91"/>
      <c r="AL261" s="92"/>
      <c r="AM261" s="93"/>
      <c r="AN261" s="340"/>
      <c r="AO261" s="341"/>
      <c r="AP261" s="336"/>
      <c r="AQ261" s="342"/>
      <c r="AR261" s="343"/>
      <c r="AS261" s="342"/>
      <c r="AT261" s="94"/>
      <c r="AU261" s="341"/>
      <c r="AV261" s="136"/>
      <c r="AW261" s="339"/>
    </row>
    <row r="262" spans="1:49" ht="12.75" customHeight="1">
      <c r="A262">
        <v>259</v>
      </c>
      <c r="B262" s="29" t="s">
        <v>7197</v>
      </c>
      <c r="C262" s="104" t="s">
        <v>3740</v>
      </c>
      <c r="D262" s="29" t="s">
        <v>776</v>
      </c>
      <c r="E262" s="29" t="s">
        <v>3049</v>
      </c>
      <c r="F262" s="335"/>
      <c r="G262" s="335"/>
      <c r="H262" s="335"/>
      <c r="I262" s="335"/>
      <c r="J262" s="335"/>
      <c r="K262" s="335"/>
      <c r="L262" s="335"/>
      <c r="M262" s="82" t="s">
        <v>3880</v>
      </c>
      <c r="N262" s="57">
        <v>4637.9094488188975</v>
      </c>
      <c r="O262" s="30">
        <v>4637.9094488188975</v>
      </c>
      <c r="P262" s="29" t="s">
        <v>3455</v>
      </c>
      <c r="Q262" s="29"/>
      <c r="R262" s="104" t="s">
        <v>3740</v>
      </c>
      <c r="S262" s="104" t="s">
        <v>4327</v>
      </c>
      <c r="T262" s="403">
        <v>15065</v>
      </c>
      <c r="U262" s="403">
        <v>6500</v>
      </c>
      <c r="V262" s="123" t="s">
        <v>1</v>
      </c>
      <c r="W262" s="336" t="s">
        <v>0</v>
      </c>
      <c r="X262" s="123"/>
      <c r="Y262" s="337"/>
      <c r="Z262" s="87">
        <v>1</v>
      </c>
      <c r="AA262" s="88"/>
      <c r="AB262" s="88"/>
      <c r="AC262" s="88"/>
      <c r="AD262" s="90"/>
      <c r="AE262" s="90"/>
      <c r="AF262" s="136"/>
      <c r="AG262" s="338"/>
      <c r="AH262" s="338"/>
      <c r="AI262" s="339"/>
      <c r="AJ262" s="339"/>
      <c r="AK262" s="91"/>
      <c r="AL262" s="92"/>
      <c r="AM262" s="93"/>
      <c r="AN262" s="340"/>
      <c r="AO262" s="341"/>
      <c r="AP262" s="336"/>
      <c r="AQ262" s="342"/>
      <c r="AR262" s="343"/>
      <c r="AS262" s="342"/>
      <c r="AT262" s="94"/>
      <c r="AU262" s="341"/>
      <c r="AV262" s="136"/>
      <c r="AW262" s="339"/>
    </row>
    <row r="263" spans="1:49" ht="12.75" customHeight="1">
      <c r="A263">
        <v>260</v>
      </c>
      <c r="B263" s="29" t="s">
        <v>7333</v>
      </c>
      <c r="C263" s="104" t="s">
        <v>3575</v>
      </c>
      <c r="D263" s="29" t="s">
        <v>1743</v>
      </c>
      <c r="E263" s="29" t="s">
        <v>2082</v>
      </c>
      <c r="F263" s="335"/>
      <c r="G263" s="335"/>
      <c r="H263" s="335"/>
      <c r="I263" s="335"/>
      <c r="J263" s="335"/>
      <c r="K263" s="335"/>
      <c r="L263" s="335"/>
      <c r="M263" s="82" t="s">
        <v>3880</v>
      </c>
      <c r="N263" s="57">
        <v>7266.5590551181112</v>
      </c>
      <c r="O263" s="30">
        <v>7266.5590551181112</v>
      </c>
      <c r="P263" s="29" t="s">
        <v>3858</v>
      </c>
      <c r="Q263" s="29"/>
      <c r="R263" s="104" t="s">
        <v>3575</v>
      </c>
      <c r="S263" s="103" t="s">
        <v>4328</v>
      </c>
      <c r="T263" s="403">
        <v>15065</v>
      </c>
      <c r="U263" s="403">
        <v>5500</v>
      </c>
      <c r="V263" s="123" t="s">
        <v>1</v>
      </c>
      <c r="W263" s="336" t="s">
        <v>0</v>
      </c>
      <c r="X263" s="123"/>
      <c r="Y263" s="337"/>
      <c r="Z263" s="87">
        <v>1</v>
      </c>
      <c r="AA263" s="88"/>
      <c r="AB263" s="88"/>
      <c r="AC263" s="88"/>
      <c r="AD263" s="90"/>
      <c r="AE263" s="90"/>
      <c r="AF263" s="136"/>
      <c r="AG263" s="338"/>
      <c r="AH263" s="338"/>
      <c r="AI263" s="339"/>
      <c r="AJ263" s="339"/>
      <c r="AK263" s="91"/>
      <c r="AL263" s="92"/>
      <c r="AM263" s="93" t="s">
        <v>4489</v>
      </c>
      <c r="AN263" s="340"/>
      <c r="AO263" s="341"/>
      <c r="AP263" s="336"/>
      <c r="AQ263" s="342"/>
      <c r="AR263" s="343"/>
      <c r="AS263" s="342"/>
      <c r="AT263" s="94"/>
      <c r="AU263" s="341"/>
      <c r="AV263" s="136"/>
      <c r="AW263" s="339"/>
    </row>
    <row r="264" spans="1:49" ht="12.75" customHeight="1">
      <c r="A264">
        <v>261</v>
      </c>
      <c r="B264" s="29" t="s">
        <v>7198</v>
      </c>
      <c r="C264" s="104" t="s">
        <v>3734</v>
      </c>
      <c r="D264" s="29" t="s">
        <v>1875</v>
      </c>
      <c r="E264" s="29" t="s">
        <v>1950</v>
      </c>
      <c r="F264" s="335"/>
      <c r="G264" s="335"/>
      <c r="H264" s="335"/>
      <c r="I264" s="335"/>
      <c r="J264" s="335"/>
      <c r="K264" s="335"/>
      <c r="L264" s="335"/>
      <c r="M264" s="82" t="s">
        <v>3880</v>
      </c>
      <c r="N264" s="57">
        <v>4764.4055118110236</v>
      </c>
      <c r="O264" s="30">
        <v>4764.4055118110236</v>
      </c>
      <c r="P264" s="29" t="s">
        <v>3458</v>
      </c>
      <c r="Q264" s="29"/>
      <c r="R264" s="104" t="s">
        <v>3734</v>
      </c>
      <c r="S264" s="103" t="s">
        <v>4329</v>
      </c>
      <c r="T264" s="403">
        <v>15480</v>
      </c>
      <c r="U264" s="403">
        <v>6000</v>
      </c>
      <c r="V264" s="123" t="s">
        <v>1</v>
      </c>
      <c r="W264" s="336" t="s">
        <v>0</v>
      </c>
      <c r="X264" s="123"/>
      <c r="Y264" s="337"/>
      <c r="Z264" s="87">
        <v>1</v>
      </c>
      <c r="AA264" s="88"/>
      <c r="AB264" s="88"/>
      <c r="AC264" s="88"/>
      <c r="AD264" s="90"/>
      <c r="AE264" s="90"/>
      <c r="AF264" s="136"/>
      <c r="AG264" s="338"/>
      <c r="AH264" s="338"/>
      <c r="AI264" s="339"/>
      <c r="AJ264" s="339"/>
      <c r="AK264" s="91"/>
      <c r="AL264" s="92"/>
      <c r="AM264" s="93"/>
      <c r="AN264" s="340"/>
      <c r="AO264" s="341"/>
      <c r="AP264" s="336"/>
      <c r="AQ264" s="342"/>
      <c r="AR264" s="343"/>
      <c r="AS264" s="342"/>
      <c r="AT264" s="94"/>
      <c r="AU264" s="341"/>
      <c r="AV264" s="136"/>
      <c r="AW264" s="339"/>
    </row>
    <row r="265" spans="1:49" ht="12.75" customHeight="1">
      <c r="A265">
        <v>262</v>
      </c>
      <c r="B265" s="29" t="s">
        <v>7204</v>
      </c>
      <c r="C265" s="104" t="s">
        <v>41</v>
      </c>
      <c r="D265" s="29" t="s">
        <v>740</v>
      </c>
      <c r="E265" s="29" t="s">
        <v>3085</v>
      </c>
      <c r="F265" s="335"/>
      <c r="G265" s="335"/>
      <c r="H265" s="335"/>
      <c r="I265" s="335"/>
      <c r="J265" s="335"/>
      <c r="K265" s="335"/>
      <c r="L265" s="335"/>
      <c r="M265" s="82" t="s">
        <v>3880</v>
      </c>
      <c r="N265" s="57">
        <v>4819.1535433070867</v>
      </c>
      <c r="O265" s="30">
        <v>4819.1535433070867</v>
      </c>
      <c r="P265" s="29" t="s">
        <v>3858</v>
      </c>
      <c r="Q265" s="29"/>
      <c r="R265" s="104" t="s">
        <v>41</v>
      </c>
      <c r="S265" s="103" t="s">
        <v>4330</v>
      </c>
      <c r="T265" s="403">
        <v>15480</v>
      </c>
      <c r="U265" s="403">
        <v>3000</v>
      </c>
      <c r="V265" s="123" t="s">
        <v>1</v>
      </c>
      <c r="W265" s="336" t="s">
        <v>0</v>
      </c>
      <c r="X265" s="123"/>
      <c r="Y265" s="337"/>
      <c r="Z265" s="87">
        <v>1</v>
      </c>
      <c r="AA265" s="88"/>
      <c r="AB265" s="88"/>
      <c r="AC265" s="88"/>
      <c r="AD265" s="90"/>
      <c r="AE265" s="90"/>
      <c r="AF265" s="136"/>
      <c r="AG265" s="338"/>
      <c r="AH265" s="338"/>
      <c r="AI265" s="339"/>
      <c r="AJ265" s="339"/>
      <c r="AK265" s="91"/>
      <c r="AL265" s="92"/>
      <c r="AM265" s="93"/>
      <c r="AN265" s="340"/>
      <c r="AO265" s="341"/>
      <c r="AP265" s="336"/>
      <c r="AQ265" s="342"/>
      <c r="AR265" s="343"/>
      <c r="AS265" s="342"/>
      <c r="AT265" s="94"/>
      <c r="AU265" s="341"/>
      <c r="AV265" s="136"/>
      <c r="AW265" s="339"/>
    </row>
    <row r="266" spans="1:49" ht="12.75" customHeight="1">
      <c r="A266">
        <v>263</v>
      </c>
      <c r="B266" s="29" t="s">
        <v>7200</v>
      </c>
      <c r="C266" s="104" t="s">
        <v>3576</v>
      </c>
      <c r="D266" s="29" t="s">
        <v>1873</v>
      </c>
      <c r="E266" s="29" t="s">
        <v>1952</v>
      </c>
      <c r="F266" s="335"/>
      <c r="G266" s="335"/>
      <c r="H266" s="335"/>
      <c r="I266" s="335"/>
      <c r="J266" s="335"/>
      <c r="K266" s="335"/>
      <c r="L266" s="335"/>
      <c r="M266" s="82" t="s">
        <v>3880</v>
      </c>
      <c r="N266" s="57">
        <v>4896.8818897637793</v>
      </c>
      <c r="O266" s="30">
        <v>4896.8818897637793</v>
      </c>
      <c r="P266" s="29" t="s">
        <v>3458</v>
      </c>
      <c r="Q266" s="29"/>
      <c r="R266" s="104" t="s">
        <v>3576</v>
      </c>
      <c r="S266" s="103" t="s">
        <v>4331</v>
      </c>
      <c r="T266" s="403">
        <v>15480</v>
      </c>
      <c r="U266" s="403">
        <v>7000</v>
      </c>
      <c r="V266" s="123" t="s">
        <v>1</v>
      </c>
      <c r="W266" s="336" t="s">
        <v>0</v>
      </c>
      <c r="X266" s="123"/>
      <c r="Y266" s="337"/>
      <c r="Z266" s="87">
        <v>1</v>
      </c>
      <c r="AA266" s="88"/>
      <c r="AB266" s="88"/>
      <c r="AC266" s="88"/>
      <c r="AD266" s="90"/>
      <c r="AE266" s="90"/>
      <c r="AF266" s="136"/>
      <c r="AG266" s="338"/>
      <c r="AH266" s="338"/>
      <c r="AI266" s="339"/>
      <c r="AJ266" s="339"/>
      <c r="AK266" s="91"/>
      <c r="AL266" s="92"/>
      <c r="AM266" s="93"/>
      <c r="AN266" s="340"/>
      <c r="AO266" s="341"/>
      <c r="AP266" s="336"/>
      <c r="AQ266" s="342"/>
      <c r="AR266" s="343"/>
      <c r="AS266" s="342"/>
      <c r="AT266" s="94"/>
      <c r="AU266" s="341"/>
      <c r="AV266" s="136"/>
      <c r="AW266" s="339"/>
    </row>
    <row r="267" spans="1:49" ht="12.75" customHeight="1">
      <c r="A267">
        <v>264</v>
      </c>
      <c r="B267" s="29" t="s">
        <v>7201</v>
      </c>
      <c r="C267" s="104" t="s">
        <v>3568</v>
      </c>
      <c r="D267" s="29" t="s">
        <v>589</v>
      </c>
      <c r="E267" s="29" t="s">
        <v>3236</v>
      </c>
      <c r="F267" s="335"/>
      <c r="G267" s="335"/>
      <c r="H267" s="335"/>
      <c r="I267" s="335"/>
      <c r="J267" s="335"/>
      <c r="K267" s="335"/>
      <c r="L267" s="335"/>
      <c r="M267" s="82" t="s">
        <v>3880</v>
      </c>
      <c r="N267" s="57">
        <v>3407.4133858267719</v>
      </c>
      <c r="O267" s="30">
        <v>3407.4133858267719</v>
      </c>
      <c r="P267" s="29" t="s">
        <v>3457</v>
      </c>
      <c r="Q267" s="29"/>
      <c r="R267" s="104" t="s">
        <v>3568</v>
      </c>
      <c r="S267" s="103" t="s">
        <v>4332</v>
      </c>
      <c r="T267" s="403">
        <v>15895</v>
      </c>
      <c r="U267" s="403">
        <v>4500</v>
      </c>
      <c r="V267" s="123" t="s">
        <v>1</v>
      </c>
      <c r="W267" s="336" t="s">
        <v>0</v>
      </c>
      <c r="X267" s="123"/>
      <c r="Y267" s="337"/>
      <c r="Z267" s="87">
        <v>1</v>
      </c>
      <c r="AA267" s="88"/>
      <c r="AB267" s="88"/>
      <c r="AC267" s="88"/>
      <c r="AD267" s="90"/>
      <c r="AE267" s="90"/>
      <c r="AF267" s="136"/>
      <c r="AG267" s="338"/>
      <c r="AH267" s="338"/>
      <c r="AI267" s="339"/>
      <c r="AJ267" s="339"/>
      <c r="AK267" s="91"/>
      <c r="AL267" s="92"/>
      <c r="AM267" s="93"/>
      <c r="AN267" s="340"/>
      <c r="AO267" s="341"/>
      <c r="AP267" s="336"/>
      <c r="AQ267" s="342"/>
      <c r="AR267" s="343"/>
      <c r="AS267" s="342"/>
      <c r="AT267" s="94"/>
      <c r="AU267" s="341"/>
      <c r="AV267" s="136"/>
      <c r="AW267" s="339"/>
    </row>
    <row r="268" spans="1:49" ht="12.75" customHeight="1">
      <c r="A268">
        <v>265</v>
      </c>
      <c r="B268" s="29" t="s">
        <v>7202</v>
      </c>
      <c r="C268" s="104" t="s">
        <v>4333</v>
      </c>
      <c r="D268" s="29" t="s">
        <v>1903</v>
      </c>
      <c r="E268" s="29" t="s">
        <v>1922</v>
      </c>
      <c r="F268" s="335"/>
      <c r="G268" s="335"/>
      <c r="H268" s="335"/>
      <c r="I268" s="335"/>
      <c r="J268" s="335"/>
      <c r="K268" s="335"/>
      <c r="L268" s="335"/>
      <c r="M268" s="82" t="s">
        <v>3880</v>
      </c>
      <c r="N268" s="57">
        <v>5098.9409448818906</v>
      </c>
      <c r="O268" s="30">
        <v>5098.9409448818906</v>
      </c>
      <c r="P268" s="29" t="s">
        <v>3456</v>
      </c>
      <c r="Q268" s="29"/>
      <c r="R268" s="104" t="s">
        <v>4333</v>
      </c>
      <c r="S268" s="103" t="s">
        <v>4334</v>
      </c>
      <c r="T268" s="403">
        <v>15895</v>
      </c>
      <c r="U268" s="403">
        <v>7500</v>
      </c>
      <c r="V268" s="123" t="s">
        <v>1</v>
      </c>
      <c r="W268" s="336" t="s">
        <v>0</v>
      </c>
      <c r="X268" s="123"/>
      <c r="Y268" s="337"/>
      <c r="Z268" s="87">
        <v>1</v>
      </c>
      <c r="AA268" s="88"/>
      <c r="AB268" s="88"/>
      <c r="AC268" s="88"/>
      <c r="AD268" s="90"/>
      <c r="AE268" s="90"/>
      <c r="AF268" s="136"/>
      <c r="AG268" s="338"/>
      <c r="AH268" s="338"/>
      <c r="AI268" s="339"/>
      <c r="AJ268" s="339"/>
      <c r="AK268" s="91"/>
      <c r="AL268" s="92"/>
      <c r="AM268" s="93"/>
      <c r="AN268" s="340"/>
      <c r="AO268" s="341"/>
      <c r="AP268" s="336"/>
      <c r="AQ268" s="342"/>
      <c r="AR268" s="343"/>
      <c r="AS268" s="342"/>
      <c r="AT268" s="94"/>
      <c r="AU268" s="341"/>
      <c r="AV268" s="136"/>
      <c r="AW268" s="339"/>
    </row>
    <row r="269" spans="1:49" ht="12.75" customHeight="1">
      <c r="A269">
        <v>266</v>
      </c>
      <c r="B269" s="29" t="s">
        <v>7203</v>
      </c>
      <c r="C269" s="104" t="s">
        <v>4335</v>
      </c>
      <c r="D269" s="29" t="s">
        <v>779</v>
      </c>
      <c r="E269" s="29" t="s">
        <v>3046</v>
      </c>
      <c r="F269" s="335"/>
      <c r="G269" s="335"/>
      <c r="H269" s="335"/>
      <c r="I269" s="335"/>
      <c r="J269" s="335"/>
      <c r="K269" s="335"/>
      <c r="L269" s="335"/>
      <c r="M269" s="82" t="s">
        <v>3880</v>
      </c>
      <c r="N269" s="57">
        <v>4755.7677165354335</v>
      </c>
      <c r="O269" s="30">
        <v>4755.7677165354335</v>
      </c>
      <c r="P269" s="29" t="s">
        <v>3455</v>
      </c>
      <c r="Q269" s="29"/>
      <c r="R269" s="104" t="s">
        <v>4335</v>
      </c>
      <c r="S269" s="103" t="s">
        <v>4336</v>
      </c>
      <c r="T269" s="403">
        <v>15065</v>
      </c>
      <c r="U269" s="403">
        <v>7500</v>
      </c>
      <c r="V269" s="123" t="s">
        <v>1</v>
      </c>
      <c r="W269" s="336" t="s">
        <v>0</v>
      </c>
      <c r="X269" s="123"/>
      <c r="Y269" s="337"/>
      <c r="Z269" s="87">
        <v>1</v>
      </c>
      <c r="AA269" s="88"/>
      <c r="AB269" s="88"/>
      <c r="AC269" s="88"/>
      <c r="AD269" s="90"/>
      <c r="AE269" s="90"/>
      <c r="AF269" s="136"/>
      <c r="AG269" s="338"/>
      <c r="AH269" s="338"/>
      <c r="AI269" s="339"/>
      <c r="AJ269" s="339"/>
      <c r="AK269" s="91"/>
      <c r="AL269" s="92"/>
      <c r="AM269" s="93"/>
      <c r="AN269" s="340"/>
      <c r="AO269" s="341"/>
      <c r="AP269" s="336"/>
      <c r="AQ269" s="342"/>
      <c r="AR269" s="343"/>
      <c r="AS269" s="342"/>
      <c r="AT269" s="94"/>
      <c r="AU269" s="341"/>
      <c r="AV269" s="136"/>
      <c r="AW269" s="339"/>
    </row>
    <row r="270" spans="1:49" ht="12.75" customHeight="1">
      <c r="A270">
        <v>267</v>
      </c>
      <c r="B270" s="29" t="s">
        <v>7205</v>
      </c>
      <c r="C270" s="104" t="s">
        <v>4337</v>
      </c>
      <c r="D270" s="29" t="s">
        <v>702</v>
      </c>
      <c r="E270" s="29" t="s">
        <v>3123</v>
      </c>
      <c r="F270" s="335"/>
      <c r="G270" s="335"/>
      <c r="H270" s="335"/>
      <c r="I270" s="335"/>
      <c r="J270" s="335"/>
      <c r="K270" s="335"/>
      <c r="L270" s="335"/>
      <c r="M270" s="82" t="s">
        <v>3880</v>
      </c>
      <c r="N270" s="57">
        <v>4119.6850393700788</v>
      </c>
      <c r="O270" s="30">
        <v>4119.6850393700788</v>
      </c>
      <c r="P270" s="29" t="s">
        <v>3861</v>
      </c>
      <c r="Q270" s="29"/>
      <c r="R270" s="104" t="s">
        <v>4337</v>
      </c>
      <c r="S270" s="103" t="s">
        <v>4338</v>
      </c>
      <c r="T270" s="403">
        <v>16310</v>
      </c>
      <c r="U270" s="403">
        <v>2000</v>
      </c>
      <c r="V270" s="123" t="s">
        <v>1</v>
      </c>
      <c r="W270" s="336" t="s">
        <v>0</v>
      </c>
      <c r="X270" s="123"/>
      <c r="Y270" s="337"/>
      <c r="Z270" s="87">
        <v>1</v>
      </c>
      <c r="AA270" s="88"/>
      <c r="AB270" s="88"/>
      <c r="AC270" s="88"/>
      <c r="AD270" s="90"/>
      <c r="AE270" s="90"/>
      <c r="AF270" s="136"/>
      <c r="AG270" s="338"/>
      <c r="AH270" s="338"/>
      <c r="AI270" s="339"/>
      <c r="AJ270" s="339"/>
      <c r="AK270" s="91"/>
      <c r="AL270" s="92"/>
      <c r="AM270" s="93"/>
      <c r="AN270" s="340"/>
      <c r="AO270" s="341"/>
      <c r="AP270" s="336"/>
      <c r="AQ270" s="342"/>
      <c r="AR270" s="343"/>
      <c r="AS270" s="342"/>
      <c r="AT270" s="94"/>
      <c r="AU270" s="341"/>
      <c r="AV270" s="136"/>
      <c r="AW270" s="339"/>
    </row>
    <row r="271" spans="1:49" ht="12.75" customHeight="1">
      <c r="A271">
        <v>268</v>
      </c>
      <c r="B271" s="29" t="s">
        <v>7206</v>
      </c>
      <c r="C271" s="104" t="s">
        <v>4339</v>
      </c>
      <c r="D271" s="29" t="s">
        <v>591</v>
      </c>
      <c r="E271" s="29" t="s">
        <v>3234</v>
      </c>
      <c r="F271" s="335"/>
      <c r="G271" s="335"/>
      <c r="H271" s="335"/>
      <c r="I271" s="335"/>
      <c r="J271" s="335"/>
      <c r="K271" s="335"/>
      <c r="L271" s="335"/>
      <c r="M271" s="82" t="s">
        <v>3880</v>
      </c>
      <c r="N271" s="57">
        <v>3536.5314960629921</v>
      </c>
      <c r="O271" s="30">
        <v>3536.5314960629921</v>
      </c>
      <c r="P271" s="29" t="s">
        <v>3457</v>
      </c>
      <c r="Q271" s="29"/>
      <c r="R271" s="104" t="s">
        <v>4339</v>
      </c>
      <c r="S271" s="103" t="s">
        <v>4340</v>
      </c>
      <c r="T271" s="403">
        <v>15895</v>
      </c>
      <c r="U271" s="403">
        <v>2500</v>
      </c>
      <c r="V271" s="123" t="s">
        <v>1</v>
      </c>
      <c r="W271" s="336" t="s">
        <v>0</v>
      </c>
      <c r="X271" s="123"/>
      <c r="Y271" s="337"/>
      <c r="Z271" s="87">
        <v>1</v>
      </c>
      <c r="AA271" s="88"/>
      <c r="AB271" s="88"/>
      <c r="AC271" s="88"/>
      <c r="AD271" s="90"/>
      <c r="AE271" s="90"/>
      <c r="AF271" s="136"/>
      <c r="AG271" s="338"/>
      <c r="AH271" s="338"/>
      <c r="AI271" s="339"/>
      <c r="AJ271" s="339"/>
      <c r="AK271" s="91"/>
      <c r="AL271" s="92"/>
      <c r="AM271" s="93"/>
      <c r="AN271" s="340"/>
      <c r="AO271" s="341"/>
      <c r="AP271" s="336"/>
      <c r="AQ271" s="342"/>
      <c r="AR271" s="343"/>
      <c r="AS271" s="342"/>
      <c r="AT271" s="94"/>
      <c r="AU271" s="341"/>
      <c r="AV271" s="136"/>
      <c r="AW271" s="339"/>
    </row>
    <row r="272" spans="1:49" ht="12.75" customHeight="1">
      <c r="A272">
        <v>269</v>
      </c>
      <c r="B272" s="29" t="s">
        <v>7207</v>
      </c>
      <c r="C272" s="104" t="s">
        <v>120</v>
      </c>
      <c r="D272" s="29" t="s">
        <v>1893</v>
      </c>
      <c r="E272" s="29" t="s">
        <v>1932</v>
      </c>
      <c r="F272" s="335"/>
      <c r="G272" s="335"/>
      <c r="H272" s="335"/>
      <c r="I272" s="335"/>
      <c r="J272" s="335"/>
      <c r="K272" s="335"/>
      <c r="L272" s="335"/>
      <c r="M272" s="82" t="s">
        <v>3880</v>
      </c>
      <c r="N272" s="57">
        <v>4873.318897637796</v>
      </c>
      <c r="O272" s="30">
        <v>4873.318897637796</v>
      </c>
      <c r="P272" s="29" t="s">
        <v>3458</v>
      </c>
      <c r="Q272" s="29"/>
      <c r="R272" s="104" t="s">
        <v>120</v>
      </c>
      <c r="S272" s="103" t="s">
        <v>4341</v>
      </c>
      <c r="T272" s="403">
        <v>15480</v>
      </c>
      <c r="U272" s="403">
        <v>4000</v>
      </c>
      <c r="V272" s="123" t="s">
        <v>1</v>
      </c>
      <c r="W272" s="336" t="s">
        <v>0</v>
      </c>
      <c r="X272" s="123"/>
      <c r="Y272" s="337"/>
      <c r="Z272" s="87">
        <v>1</v>
      </c>
      <c r="AA272" s="88"/>
      <c r="AB272" s="88"/>
      <c r="AC272" s="88"/>
      <c r="AD272" s="90"/>
      <c r="AE272" s="90"/>
      <c r="AF272" s="136"/>
      <c r="AG272" s="338"/>
      <c r="AH272" s="338"/>
      <c r="AI272" s="339"/>
      <c r="AJ272" s="339"/>
      <c r="AK272" s="91"/>
      <c r="AL272" s="92"/>
      <c r="AM272" s="93"/>
      <c r="AN272" s="340"/>
      <c r="AO272" s="341"/>
      <c r="AP272" s="336"/>
      <c r="AQ272" s="342"/>
      <c r="AR272" s="343"/>
      <c r="AS272" s="342"/>
      <c r="AT272" s="94"/>
      <c r="AU272" s="341"/>
      <c r="AV272" s="136"/>
      <c r="AW272" s="339"/>
    </row>
    <row r="273" spans="1:49" ht="12.75" customHeight="1">
      <c r="A273">
        <v>270</v>
      </c>
      <c r="B273" s="29" t="s">
        <v>7292</v>
      </c>
      <c r="C273" s="104" t="s">
        <v>123</v>
      </c>
      <c r="D273" s="29" t="s">
        <v>670</v>
      </c>
      <c r="E273" s="29" t="s">
        <v>3155</v>
      </c>
      <c r="F273" s="335"/>
      <c r="G273" s="335"/>
      <c r="H273" s="335"/>
      <c r="I273" s="335"/>
      <c r="J273" s="335"/>
      <c r="K273" s="335"/>
      <c r="L273" s="335"/>
      <c r="M273" s="82" t="s">
        <v>3880</v>
      </c>
      <c r="N273" s="57">
        <v>3343.1535433070867</v>
      </c>
      <c r="O273" s="30">
        <v>3343.1535433070867</v>
      </c>
      <c r="P273" s="29" t="s">
        <v>3860</v>
      </c>
      <c r="Q273" s="29"/>
      <c r="R273" s="104" t="s">
        <v>123</v>
      </c>
      <c r="S273" s="103" t="s">
        <v>4342</v>
      </c>
      <c r="T273" s="403">
        <v>15895</v>
      </c>
      <c r="U273" s="403">
        <v>3500</v>
      </c>
      <c r="V273" s="123" t="s">
        <v>1</v>
      </c>
      <c r="W273" s="336" t="s">
        <v>0</v>
      </c>
      <c r="X273" s="123" t="s">
        <v>4120</v>
      </c>
      <c r="Y273" s="337"/>
      <c r="Z273" s="87">
        <v>1</v>
      </c>
      <c r="AA273" s="88"/>
      <c r="AB273" s="88"/>
      <c r="AC273" s="88"/>
      <c r="AD273" s="90"/>
      <c r="AE273" s="90"/>
      <c r="AF273" s="136"/>
      <c r="AG273" s="338"/>
      <c r="AH273" s="338"/>
      <c r="AI273" s="339"/>
      <c r="AJ273" s="339"/>
      <c r="AK273" s="91"/>
      <c r="AL273" s="92"/>
      <c r="AM273" s="93" t="s">
        <v>4121</v>
      </c>
      <c r="AN273" s="340"/>
      <c r="AO273" s="341"/>
      <c r="AP273" s="336"/>
      <c r="AQ273" s="342"/>
      <c r="AR273" s="343"/>
      <c r="AS273" s="342"/>
      <c r="AT273" s="94"/>
      <c r="AU273" s="341"/>
      <c r="AV273" s="136"/>
      <c r="AW273" s="339"/>
    </row>
    <row r="274" spans="1:49" ht="12.75" customHeight="1">
      <c r="A274">
        <v>271</v>
      </c>
      <c r="B274" s="29" t="s">
        <v>7293</v>
      </c>
      <c r="C274" s="104" t="s">
        <v>136</v>
      </c>
      <c r="D274" s="29" t="s">
        <v>672</v>
      </c>
      <c r="E274" s="29" t="s">
        <v>3153</v>
      </c>
      <c r="F274" s="335"/>
      <c r="G274" s="335"/>
      <c r="H274" s="335"/>
      <c r="I274" s="335"/>
      <c r="J274" s="335"/>
      <c r="K274" s="335"/>
      <c r="L274" s="335"/>
      <c r="M274" s="82" t="s">
        <v>3880</v>
      </c>
      <c r="N274" s="57">
        <v>3000.3976377952754</v>
      </c>
      <c r="O274" s="30">
        <v>3000.3976377952754</v>
      </c>
      <c r="P274" s="29" t="s">
        <v>3860</v>
      </c>
      <c r="Q274" s="29"/>
      <c r="R274" s="104" t="s">
        <v>136</v>
      </c>
      <c r="S274" s="103" t="s">
        <v>4343</v>
      </c>
      <c r="T274" s="403">
        <v>16310</v>
      </c>
      <c r="U274" s="403">
        <v>3000</v>
      </c>
      <c r="V274" s="123" t="s">
        <v>1</v>
      </c>
      <c r="W274" s="336" t="s">
        <v>0</v>
      </c>
      <c r="X274" s="123" t="s">
        <v>4120</v>
      </c>
      <c r="Y274" s="337"/>
      <c r="Z274" s="87">
        <v>1</v>
      </c>
      <c r="AA274" s="88"/>
      <c r="AB274" s="88"/>
      <c r="AC274" s="88"/>
      <c r="AD274" s="90"/>
      <c r="AE274" s="90"/>
      <c r="AF274" s="136"/>
      <c r="AG274" s="338"/>
      <c r="AH274" s="338"/>
      <c r="AI274" s="339"/>
      <c r="AJ274" s="339"/>
      <c r="AK274" s="91"/>
      <c r="AL274" s="92"/>
      <c r="AM274" s="93" t="s">
        <v>4121</v>
      </c>
      <c r="AN274" s="340"/>
      <c r="AO274" s="341"/>
      <c r="AP274" s="336"/>
      <c r="AQ274" s="342"/>
      <c r="AR274" s="343"/>
      <c r="AS274" s="342"/>
      <c r="AT274" s="94"/>
      <c r="AU274" s="341"/>
      <c r="AV274" s="136"/>
      <c r="AW274" s="339"/>
    </row>
    <row r="275" spans="1:49" ht="12.75" customHeight="1">
      <c r="A275">
        <v>272</v>
      </c>
      <c r="B275" s="29" t="s">
        <v>7294</v>
      </c>
      <c r="C275" s="104" t="s">
        <v>4344</v>
      </c>
      <c r="D275" s="29" t="s">
        <v>671</v>
      </c>
      <c r="E275" s="29" t="s">
        <v>3154</v>
      </c>
      <c r="F275" s="335"/>
      <c r="G275" s="335"/>
      <c r="H275" s="335"/>
      <c r="I275" s="335"/>
      <c r="J275" s="335"/>
      <c r="K275" s="335"/>
      <c r="L275" s="335"/>
      <c r="M275" s="82" t="s">
        <v>3880</v>
      </c>
      <c r="N275" s="57">
        <v>3158.5275590551182</v>
      </c>
      <c r="O275" s="30">
        <v>3158.5275590551182</v>
      </c>
      <c r="P275" s="29" t="s">
        <v>3860</v>
      </c>
      <c r="Q275" s="29"/>
      <c r="R275" s="104" t="s">
        <v>4344</v>
      </c>
      <c r="S275" s="104" t="s">
        <v>4345</v>
      </c>
      <c r="T275" s="403">
        <v>15480</v>
      </c>
      <c r="U275" s="403">
        <v>2000</v>
      </c>
      <c r="V275" s="123" t="s">
        <v>1</v>
      </c>
      <c r="W275" s="336" t="s">
        <v>0</v>
      </c>
      <c r="X275" s="123" t="s">
        <v>4120</v>
      </c>
      <c r="Y275" s="337"/>
      <c r="Z275" s="87">
        <v>1</v>
      </c>
      <c r="AA275" s="88"/>
      <c r="AB275" s="88"/>
      <c r="AC275" s="88"/>
      <c r="AD275" s="90"/>
      <c r="AE275" s="90"/>
      <c r="AF275" s="136"/>
      <c r="AG275" s="338"/>
      <c r="AH275" s="338"/>
      <c r="AI275" s="339"/>
      <c r="AJ275" s="339"/>
      <c r="AK275" s="91"/>
      <c r="AL275" s="92"/>
      <c r="AM275" s="93" t="s">
        <v>4121</v>
      </c>
      <c r="AN275" s="340"/>
      <c r="AO275" s="341"/>
      <c r="AP275" s="336"/>
      <c r="AQ275" s="342"/>
      <c r="AR275" s="343"/>
      <c r="AS275" s="342"/>
      <c r="AT275" s="94"/>
      <c r="AU275" s="341"/>
      <c r="AV275" s="136"/>
      <c r="AW275" s="339"/>
    </row>
    <row r="276" spans="1:49" ht="12.75" customHeight="1">
      <c r="A276">
        <v>273</v>
      </c>
      <c r="B276" s="29" t="s">
        <v>7295</v>
      </c>
      <c r="C276" s="104" t="s">
        <v>4346</v>
      </c>
      <c r="D276" s="29" t="s">
        <v>767</v>
      </c>
      <c r="E276" s="29" t="s">
        <v>3058</v>
      </c>
      <c r="F276" s="335"/>
      <c r="G276" s="335"/>
      <c r="H276" s="335"/>
      <c r="I276" s="335"/>
      <c r="J276" s="335"/>
      <c r="K276" s="335"/>
      <c r="L276" s="335"/>
      <c r="M276" s="82" t="s">
        <v>3880</v>
      </c>
      <c r="N276" s="57">
        <v>3865.4685039370083</v>
      </c>
      <c r="O276" s="30">
        <v>3865.4685039370083</v>
      </c>
      <c r="P276" s="29" t="s">
        <v>3860</v>
      </c>
      <c r="Q276" s="29"/>
      <c r="R276" s="104" t="s">
        <v>4346</v>
      </c>
      <c r="S276" s="103" t="s">
        <v>4347</v>
      </c>
      <c r="T276" s="403">
        <v>15895</v>
      </c>
      <c r="U276" s="403">
        <v>6500</v>
      </c>
      <c r="V276" s="123" t="s">
        <v>1</v>
      </c>
      <c r="W276" s="336" t="s">
        <v>0</v>
      </c>
      <c r="X276" s="123" t="s">
        <v>4120</v>
      </c>
      <c r="Y276" s="337"/>
      <c r="Z276" s="87">
        <v>1</v>
      </c>
      <c r="AA276" s="88"/>
      <c r="AB276" s="88"/>
      <c r="AC276" s="88"/>
      <c r="AD276" s="90"/>
      <c r="AE276" s="90"/>
      <c r="AF276" s="136"/>
      <c r="AG276" s="338"/>
      <c r="AH276" s="338"/>
      <c r="AI276" s="339"/>
      <c r="AJ276" s="339"/>
      <c r="AK276" s="91"/>
      <c r="AL276" s="92"/>
      <c r="AM276" s="93" t="s">
        <v>4121</v>
      </c>
      <c r="AN276" s="340"/>
      <c r="AO276" s="341"/>
      <c r="AP276" s="336"/>
      <c r="AQ276" s="342"/>
      <c r="AR276" s="343"/>
      <c r="AS276" s="342"/>
      <c r="AT276" s="94"/>
      <c r="AU276" s="341"/>
      <c r="AV276" s="136"/>
      <c r="AW276" s="339"/>
    </row>
    <row r="277" spans="1:49" ht="12.75" customHeight="1">
      <c r="A277">
        <v>274</v>
      </c>
      <c r="B277" s="29" t="s">
        <v>7209</v>
      </c>
      <c r="C277" s="104" t="s">
        <v>3451</v>
      </c>
      <c r="D277" s="29" t="s">
        <v>743</v>
      </c>
      <c r="E277" s="29" t="s">
        <v>3082</v>
      </c>
      <c r="F277" s="335"/>
      <c r="G277" s="335"/>
      <c r="H277" s="335"/>
      <c r="I277" s="335"/>
      <c r="J277" s="335"/>
      <c r="K277" s="335"/>
      <c r="L277" s="335"/>
      <c r="M277" s="82" t="s">
        <v>3880</v>
      </c>
      <c r="N277" s="57">
        <v>4483.0748031496059</v>
      </c>
      <c r="O277" s="30">
        <v>4483.0748031496059</v>
      </c>
      <c r="P277" s="29" t="s">
        <v>3863</v>
      </c>
      <c r="Q277" s="29"/>
      <c r="R277" s="104" t="s">
        <v>3451</v>
      </c>
      <c r="S277" s="103" t="s">
        <v>4348</v>
      </c>
      <c r="T277" s="403">
        <v>8000</v>
      </c>
      <c r="U277" s="403">
        <v>13310</v>
      </c>
      <c r="V277" s="123" t="s">
        <v>1</v>
      </c>
      <c r="W277" s="336" t="s">
        <v>0</v>
      </c>
      <c r="X277" s="123"/>
      <c r="Y277" s="337"/>
      <c r="Z277" s="87">
        <v>1</v>
      </c>
      <c r="AA277" s="88"/>
      <c r="AB277" s="88"/>
      <c r="AC277" s="88"/>
      <c r="AD277" s="90"/>
      <c r="AE277" s="90"/>
      <c r="AF277" s="136"/>
      <c r="AG277" s="338"/>
      <c r="AH277" s="338"/>
      <c r="AI277" s="339"/>
      <c r="AJ277" s="339"/>
      <c r="AK277" s="91"/>
      <c r="AL277" s="92"/>
      <c r="AM277" s="93"/>
      <c r="AN277" s="340"/>
      <c r="AO277" s="341"/>
      <c r="AP277" s="336"/>
      <c r="AQ277" s="342"/>
      <c r="AR277" s="343"/>
      <c r="AS277" s="342"/>
      <c r="AT277" s="94"/>
      <c r="AU277" s="341"/>
      <c r="AV277" s="136"/>
      <c r="AW277" s="339"/>
    </row>
    <row r="278" spans="1:49" ht="12.75" customHeight="1">
      <c r="A278">
        <v>275</v>
      </c>
      <c r="B278" s="29" t="s">
        <v>7210</v>
      </c>
      <c r="C278" s="104" t="s">
        <v>3603</v>
      </c>
      <c r="D278" s="29" t="s">
        <v>1869</v>
      </c>
      <c r="E278" s="29" t="s">
        <v>1956</v>
      </c>
      <c r="F278" s="335"/>
      <c r="G278" s="335"/>
      <c r="H278" s="335"/>
      <c r="I278" s="335"/>
      <c r="J278" s="335"/>
      <c r="K278" s="335"/>
      <c r="L278" s="335"/>
      <c r="M278" s="82" t="s">
        <v>3880</v>
      </c>
      <c r="N278" s="57">
        <v>5353.354330708662</v>
      </c>
      <c r="O278" s="30">
        <v>5353.354330708662</v>
      </c>
      <c r="P278" s="29" t="s">
        <v>3455</v>
      </c>
      <c r="Q278" s="29"/>
      <c r="R278" s="104" t="s">
        <v>3603</v>
      </c>
      <c r="S278" s="103" t="s">
        <v>4349</v>
      </c>
      <c r="T278" s="403">
        <v>7500</v>
      </c>
      <c r="U278" s="403">
        <v>12065</v>
      </c>
      <c r="V278" s="123" t="s">
        <v>1</v>
      </c>
      <c r="W278" s="336" t="s">
        <v>0</v>
      </c>
      <c r="X278" s="123"/>
      <c r="Y278" s="337"/>
      <c r="Z278" s="87">
        <v>1</v>
      </c>
      <c r="AA278" s="88"/>
      <c r="AB278" s="88"/>
      <c r="AC278" s="88"/>
      <c r="AD278" s="90"/>
      <c r="AE278" s="90"/>
      <c r="AF278" s="136"/>
      <c r="AG278" s="338"/>
      <c r="AH278" s="338"/>
      <c r="AI278" s="339"/>
      <c r="AJ278" s="339"/>
      <c r="AK278" s="91"/>
      <c r="AL278" s="92"/>
      <c r="AM278" s="93"/>
      <c r="AN278" s="340"/>
      <c r="AO278" s="341"/>
      <c r="AP278" s="336"/>
      <c r="AQ278" s="342"/>
      <c r="AR278" s="343"/>
      <c r="AS278" s="342"/>
      <c r="AT278" s="94"/>
      <c r="AU278" s="341"/>
      <c r="AV278" s="136"/>
      <c r="AW278" s="339"/>
    </row>
    <row r="279" spans="1:49" ht="12.75" customHeight="1">
      <c r="A279">
        <v>276</v>
      </c>
      <c r="B279" s="29" t="s">
        <v>7208</v>
      </c>
      <c r="C279" s="104" t="s">
        <v>3605</v>
      </c>
      <c r="D279" s="29" t="s">
        <v>1852</v>
      </c>
      <c r="E279" s="29" t="s">
        <v>1973</v>
      </c>
      <c r="F279" s="335"/>
      <c r="G279" s="335"/>
      <c r="H279" s="335"/>
      <c r="I279" s="335"/>
      <c r="J279" s="335"/>
      <c r="K279" s="335"/>
      <c r="L279" s="335"/>
      <c r="M279" s="82" t="s">
        <v>3880</v>
      </c>
      <c r="N279" s="57">
        <v>5337.1968503937005</v>
      </c>
      <c r="O279" s="30">
        <v>5337.1968503937005</v>
      </c>
      <c r="P279" s="29" t="s">
        <v>3455</v>
      </c>
      <c r="Q279" s="29"/>
      <c r="R279" s="104" t="s">
        <v>3605</v>
      </c>
      <c r="S279" s="103" t="s">
        <v>4350</v>
      </c>
      <c r="T279" s="403">
        <v>5500</v>
      </c>
      <c r="U279" s="403">
        <v>12065</v>
      </c>
      <c r="V279" s="123" t="s">
        <v>1</v>
      </c>
      <c r="W279" s="336" t="s">
        <v>0</v>
      </c>
      <c r="X279" s="123"/>
      <c r="Y279" s="337"/>
      <c r="Z279" s="87">
        <v>1</v>
      </c>
      <c r="AA279" s="88"/>
      <c r="AB279" s="88"/>
      <c r="AC279" s="88"/>
      <c r="AD279" s="90"/>
      <c r="AE279" s="90"/>
      <c r="AF279" s="136"/>
      <c r="AG279" s="338"/>
      <c r="AH279" s="338"/>
      <c r="AI279" s="339"/>
      <c r="AJ279" s="339"/>
      <c r="AK279" s="91"/>
      <c r="AL279" s="92"/>
      <c r="AM279" s="93"/>
      <c r="AN279" s="340"/>
      <c r="AO279" s="341"/>
      <c r="AP279" s="336"/>
      <c r="AQ279" s="342"/>
      <c r="AR279" s="343"/>
      <c r="AS279" s="342"/>
      <c r="AT279" s="94"/>
      <c r="AU279" s="341"/>
      <c r="AV279" s="136"/>
      <c r="AW279" s="339"/>
    </row>
    <row r="280" spans="1:49" ht="12.75" customHeight="1">
      <c r="A280">
        <v>277</v>
      </c>
      <c r="B280" s="29" t="s">
        <v>6534</v>
      </c>
      <c r="C280" s="104" t="s">
        <v>3616</v>
      </c>
      <c r="D280" s="29" t="s">
        <v>3880</v>
      </c>
      <c r="E280" s="29" t="s">
        <v>3880</v>
      </c>
      <c r="F280" s="335" t="s">
        <v>6535</v>
      </c>
      <c r="G280" s="335"/>
      <c r="H280" s="335"/>
      <c r="I280" s="335"/>
      <c r="J280" s="335"/>
      <c r="K280" s="335"/>
      <c r="L280" s="335"/>
      <c r="M280" s="82" t="s">
        <v>3880</v>
      </c>
      <c r="N280" s="57">
        <v>161.27952755905511</v>
      </c>
      <c r="O280" s="30">
        <v>161.27952755905511</v>
      </c>
      <c r="P280" s="29" t="s">
        <v>3459</v>
      </c>
      <c r="Q280" s="29"/>
      <c r="R280" s="104" t="s">
        <v>3616</v>
      </c>
      <c r="S280" s="103" t="s">
        <v>4351</v>
      </c>
      <c r="T280" s="403">
        <v>5500</v>
      </c>
      <c r="U280" s="403">
        <v>12895</v>
      </c>
      <c r="V280" s="123" t="s">
        <v>1</v>
      </c>
      <c r="W280" s="336" t="s">
        <v>0</v>
      </c>
      <c r="X280" s="123"/>
      <c r="Y280" s="337"/>
      <c r="Z280" s="87"/>
      <c r="AA280" s="88"/>
      <c r="AB280" s="88"/>
      <c r="AC280" s="98"/>
      <c r="AD280" s="90"/>
      <c r="AE280" s="90"/>
      <c r="AF280" s="136"/>
      <c r="AG280" s="338"/>
      <c r="AH280" s="338"/>
      <c r="AI280" s="339"/>
      <c r="AJ280" s="339"/>
      <c r="AK280" s="91"/>
      <c r="AL280" s="92"/>
      <c r="AM280" s="93"/>
      <c r="AN280" s="340"/>
      <c r="AO280" s="341"/>
      <c r="AP280" s="336"/>
      <c r="AQ280" s="342"/>
      <c r="AR280" s="343"/>
      <c r="AS280" s="342"/>
      <c r="AT280" s="94"/>
      <c r="AU280" s="341"/>
      <c r="AV280" s="136"/>
      <c r="AW280" s="339"/>
    </row>
    <row r="281" spans="1:49" ht="12.75" customHeight="1">
      <c r="A281">
        <v>278</v>
      </c>
      <c r="B281" s="29" t="s">
        <v>7211</v>
      </c>
      <c r="C281" s="104" t="s">
        <v>3452</v>
      </c>
      <c r="D281" s="29" t="s">
        <v>742</v>
      </c>
      <c r="E281" s="29" t="s">
        <v>3083</v>
      </c>
      <c r="F281" s="335"/>
      <c r="G281" s="335"/>
      <c r="H281" s="335"/>
      <c r="I281" s="335"/>
      <c r="J281" s="335"/>
      <c r="K281" s="335"/>
      <c r="L281" s="335"/>
      <c r="M281" s="82" t="s">
        <v>3880</v>
      </c>
      <c r="N281" s="57">
        <v>4540.6929133858275</v>
      </c>
      <c r="O281" s="30">
        <v>4540.6929133858275</v>
      </c>
      <c r="P281" s="29" t="s">
        <v>3863</v>
      </c>
      <c r="Q281" s="29"/>
      <c r="R281" s="104" t="s">
        <v>3452</v>
      </c>
      <c r="S281" s="103" t="s">
        <v>4352</v>
      </c>
      <c r="T281" s="403">
        <v>7000</v>
      </c>
      <c r="U281" s="403">
        <v>13310</v>
      </c>
      <c r="V281" s="123" t="s">
        <v>1</v>
      </c>
      <c r="W281" s="336" t="s">
        <v>0</v>
      </c>
      <c r="X281" s="123"/>
      <c r="Y281" s="337"/>
      <c r="Z281" s="87">
        <v>1</v>
      </c>
      <c r="AA281" s="88"/>
      <c r="AB281" s="88"/>
      <c r="AC281" s="88"/>
      <c r="AD281" s="90"/>
      <c r="AE281" s="90"/>
      <c r="AF281" s="136"/>
      <c r="AG281" s="338"/>
      <c r="AH281" s="338"/>
      <c r="AI281" s="339"/>
      <c r="AJ281" s="339"/>
      <c r="AK281" s="91"/>
      <c r="AL281" s="92"/>
      <c r="AM281" s="93"/>
      <c r="AN281" s="340"/>
      <c r="AO281" s="341"/>
      <c r="AP281" s="336"/>
      <c r="AQ281" s="342"/>
      <c r="AR281" s="343"/>
      <c r="AS281" s="342"/>
      <c r="AT281" s="94"/>
      <c r="AU281" s="341"/>
      <c r="AV281" s="136"/>
      <c r="AW281" s="339"/>
    </row>
    <row r="282" spans="1:49" ht="12.75" customHeight="1">
      <c r="A282">
        <v>279</v>
      </c>
      <c r="B282" s="29" t="s">
        <v>7212</v>
      </c>
      <c r="C282" s="104" t="s">
        <v>3615</v>
      </c>
      <c r="D282" s="29" t="s">
        <v>1825</v>
      </c>
      <c r="E282" s="29" t="s">
        <v>2000</v>
      </c>
      <c r="F282" s="335"/>
      <c r="G282" s="335"/>
      <c r="H282" s="335"/>
      <c r="I282" s="335"/>
      <c r="J282" s="335"/>
      <c r="K282" s="335"/>
      <c r="L282" s="335"/>
      <c r="M282" s="82" t="s">
        <v>3880</v>
      </c>
      <c r="N282" s="57">
        <v>5734.751968503937</v>
      </c>
      <c r="O282" s="30">
        <v>5734.751968503937</v>
      </c>
      <c r="P282" s="29" t="s">
        <v>3456</v>
      </c>
      <c r="Q282" s="29"/>
      <c r="R282" s="104" t="s">
        <v>3615</v>
      </c>
      <c r="S282" s="103" t="s">
        <v>4353</v>
      </c>
      <c r="T282" s="403">
        <v>6500</v>
      </c>
      <c r="U282" s="403">
        <v>12895</v>
      </c>
      <c r="V282" s="123" t="s">
        <v>1</v>
      </c>
      <c r="W282" s="336" t="s">
        <v>0</v>
      </c>
      <c r="X282" s="123"/>
      <c r="Y282" s="337"/>
      <c r="Z282" s="87">
        <v>1</v>
      </c>
      <c r="AA282" s="88"/>
      <c r="AB282" s="88"/>
      <c r="AC282" s="88"/>
      <c r="AD282" s="90"/>
      <c r="AE282" s="90"/>
      <c r="AF282" s="136"/>
      <c r="AG282" s="338"/>
      <c r="AH282" s="338"/>
      <c r="AI282" s="339"/>
      <c r="AJ282" s="339"/>
      <c r="AK282" s="91"/>
      <c r="AL282" s="92"/>
      <c r="AM282" s="93"/>
      <c r="AN282" s="340"/>
      <c r="AO282" s="341"/>
      <c r="AP282" s="336"/>
      <c r="AQ282" s="342"/>
      <c r="AR282" s="343"/>
      <c r="AS282" s="342"/>
      <c r="AT282" s="94"/>
      <c r="AU282" s="341"/>
      <c r="AV282" s="136"/>
      <c r="AW282" s="339"/>
    </row>
    <row r="283" spans="1:49" ht="12.75" customHeight="1">
      <c r="A283">
        <v>280</v>
      </c>
      <c r="B283" s="29" t="s">
        <v>7213</v>
      </c>
      <c r="C283" s="104" t="s">
        <v>3609</v>
      </c>
      <c r="D283" s="29" t="s">
        <v>1789</v>
      </c>
      <c r="E283" s="29" t="s">
        <v>2036</v>
      </c>
      <c r="F283" s="335"/>
      <c r="G283" s="335"/>
      <c r="H283" s="335"/>
      <c r="I283" s="335"/>
      <c r="J283" s="335"/>
      <c r="K283" s="335"/>
      <c r="L283" s="335"/>
      <c r="M283" s="82" t="s">
        <v>3880</v>
      </c>
      <c r="N283" s="57">
        <v>5778.0196850393695</v>
      </c>
      <c r="O283" s="30">
        <v>5778.0196850393695</v>
      </c>
      <c r="P283" s="29" t="s">
        <v>3458</v>
      </c>
      <c r="Q283" s="29"/>
      <c r="R283" s="104" t="s">
        <v>3609</v>
      </c>
      <c r="S283" s="103" t="s">
        <v>4354</v>
      </c>
      <c r="T283" s="403">
        <v>8000</v>
      </c>
      <c r="U283" s="403">
        <v>12480</v>
      </c>
      <c r="V283" s="123" t="s">
        <v>1</v>
      </c>
      <c r="W283" s="336" t="s">
        <v>0</v>
      </c>
      <c r="X283" s="123"/>
      <c r="Y283" s="337"/>
      <c r="Z283" s="87">
        <v>1</v>
      </c>
      <c r="AA283" s="88"/>
      <c r="AB283" s="88"/>
      <c r="AC283" s="88"/>
      <c r="AD283" s="90"/>
      <c r="AE283" s="90"/>
      <c r="AF283" s="136"/>
      <c r="AG283" s="338"/>
      <c r="AH283" s="338"/>
      <c r="AI283" s="339"/>
      <c r="AJ283" s="339"/>
      <c r="AK283" s="91"/>
      <c r="AL283" s="92"/>
      <c r="AM283" s="93"/>
      <c r="AN283" s="340"/>
      <c r="AO283" s="341"/>
      <c r="AP283" s="336"/>
      <c r="AQ283" s="342"/>
      <c r="AR283" s="343"/>
      <c r="AS283" s="342"/>
      <c r="AT283" s="94"/>
      <c r="AU283" s="341"/>
      <c r="AV283" s="136"/>
      <c r="AW283" s="339"/>
    </row>
    <row r="284" spans="1:49" ht="12.75" customHeight="1">
      <c r="A284">
        <v>281</v>
      </c>
      <c r="B284" s="29" t="s">
        <v>7214</v>
      </c>
      <c r="C284" s="104" t="s">
        <v>3611</v>
      </c>
      <c r="D284" s="29" t="s">
        <v>1887</v>
      </c>
      <c r="E284" s="29" t="s">
        <v>1938</v>
      </c>
      <c r="F284" s="335"/>
      <c r="G284" s="335"/>
      <c r="H284" s="335"/>
      <c r="I284" s="335"/>
      <c r="J284" s="335"/>
      <c r="K284" s="335"/>
      <c r="L284" s="335"/>
      <c r="M284" s="82" t="s">
        <v>3880</v>
      </c>
      <c r="N284" s="57">
        <v>4696.889763779528</v>
      </c>
      <c r="O284" s="30">
        <v>4696.889763779528</v>
      </c>
      <c r="P284" s="29" t="s">
        <v>3860</v>
      </c>
      <c r="Q284" s="29"/>
      <c r="R284" s="104" t="s">
        <v>3611</v>
      </c>
      <c r="S284" s="103" t="s">
        <v>4355</v>
      </c>
      <c r="T284" s="403">
        <v>6000</v>
      </c>
      <c r="U284" s="403">
        <v>12480</v>
      </c>
      <c r="V284" s="123" t="s">
        <v>1</v>
      </c>
      <c r="W284" s="336" t="s">
        <v>0</v>
      </c>
      <c r="X284" s="123"/>
      <c r="Y284" s="337"/>
      <c r="Z284" s="87">
        <v>1</v>
      </c>
      <c r="AA284" s="88"/>
      <c r="AB284" s="88"/>
      <c r="AC284" s="88"/>
      <c r="AD284" s="90"/>
      <c r="AE284" s="90"/>
      <c r="AF284" s="136"/>
      <c r="AG284" s="338"/>
      <c r="AH284" s="338"/>
      <c r="AI284" s="339"/>
      <c r="AJ284" s="339"/>
      <c r="AK284" s="91"/>
      <c r="AL284" s="92"/>
      <c r="AM284" s="93"/>
      <c r="AN284" s="340"/>
      <c r="AO284" s="341"/>
      <c r="AP284" s="336"/>
      <c r="AQ284" s="342"/>
      <c r="AR284" s="343"/>
      <c r="AS284" s="342"/>
      <c r="AT284" s="94"/>
      <c r="AU284" s="341"/>
      <c r="AV284" s="136"/>
      <c r="AW284" s="339"/>
    </row>
    <row r="285" spans="1:49" ht="12.75" customHeight="1">
      <c r="A285">
        <v>282</v>
      </c>
      <c r="B285" s="29" t="s">
        <v>7215</v>
      </c>
      <c r="C285" s="104" t="s">
        <v>3604</v>
      </c>
      <c r="D285" s="29" t="s">
        <v>1867</v>
      </c>
      <c r="E285" s="29" t="s">
        <v>1958</v>
      </c>
      <c r="F285" s="335"/>
      <c r="G285" s="335"/>
      <c r="H285" s="335"/>
      <c r="I285" s="335"/>
      <c r="J285" s="335"/>
      <c r="K285" s="335"/>
      <c r="L285" s="335"/>
      <c r="M285" s="82" t="s">
        <v>3880</v>
      </c>
      <c r="N285" s="57">
        <v>5596.8346456692916</v>
      </c>
      <c r="O285" s="30">
        <v>5596.8346456692916</v>
      </c>
      <c r="P285" s="29" t="s">
        <v>3455</v>
      </c>
      <c r="Q285" s="29"/>
      <c r="R285" s="104" t="s">
        <v>3604</v>
      </c>
      <c r="S285" s="103" t="s">
        <v>4356</v>
      </c>
      <c r="T285" s="403">
        <v>6500</v>
      </c>
      <c r="U285" s="403">
        <v>12065</v>
      </c>
      <c r="V285" s="123" t="s">
        <v>1</v>
      </c>
      <c r="W285" s="336" t="s">
        <v>0</v>
      </c>
      <c r="X285" s="123"/>
      <c r="Y285" s="337"/>
      <c r="Z285" s="87">
        <v>1</v>
      </c>
      <c r="AA285" s="88"/>
      <c r="AB285" s="88"/>
      <c r="AC285" s="88"/>
      <c r="AD285" s="90"/>
      <c r="AE285" s="90"/>
      <c r="AF285" s="136"/>
      <c r="AG285" s="338"/>
      <c r="AH285" s="338"/>
      <c r="AI285" s="339"/>
      <c r="AJ285" s="339"/>
      <c r="AK285" s="91"/>
      <c r="AL285" s="92"/>
      <c r="AM285" s="93"/>
      <c r="AN285" s="340"/>
      <c r="AO285" s="341"/>
      <c r="AP285" s="336"/>
      <c r="AQ285" s="342"/>
      <c r="AR285" s="343"/>
      <c r="AS285" s="342"/>
      <c r="AT285" s="94"/>
      <c r="AU285" s="341"/>
      <c r="AV285" s="136"/>
      <c r="AW285" s="339"/>
    </row>
    <row r="286" spans="1:49" ht="12.75" customHeight="1">
      <c r="A286">
        <v>283</v>
      </c>
      <c r="B286" s="29" t="s">
        <v>7216</v>
      </c>
      <c r="C286" s="104" t="s">
        <v>3453</v>
      </c>
      <c r="D286" s="29" t="s">
        <v>1892</v>
      </c>
      <c r="E286" s="29" t="s">
        <v>1933</v>
      </c>
      <c r="F286" s="335"/>
      <c r="G286" s="335"/>
      <c r="H286" s="335"/>
      <c r="I286" s="335"/>
      <c r="J286" s="335"/>
      <c r="K286" s="335"/>
      <c r="L286" s="335"/>
      <c r="M286" s="82" t="s">
        <v>3880</v>
      </c>
      <c r="N286" s="57">
        <v>5245.9566929133862</v>
      </c>
      <c r="O286" s="30">
        <v>5245.9566929133862</v>
      </c>
      <c r="P286" s="29" t="s">
        <v>3863</v>
      </c>
      <c r="Q286" s="29"/>
      <c r="R286" s="104" t="s">
        <v>3453</v>
      </c>
      <c r="S286" s="103" t="s">
        <v>4357</v>
      </c>
      <c r="T286" s="403">
        <v>6000</v>
      </c>
      <c r="U286" s="403">
        <v>13310</v>
      </c>
      <c r="V286" s="123" t="s">
        <v>1</v>
      </c>
      <c r="W286" s="336" t="s">
        <v>0</v>
      </c>
      <c r="X286" s="123"/>
      <c r="Y286" s="337"/>
      <c r="Z286" s="87">
        <v>1</v>
      </c>
      <c r="AA286" s="88"/>
      <c r="AB286" s="88"/>
      <c r="AC286" s="88"/>
      <c r="AD286" s="90"/>
      <c r="AE286" s="90"/>
      <c r="AF286" s="136"/>
      <c r="AG286" s="338"/>
      <c r="AH286" s="338"/>
      <c r="AI286" s="339"/>
      <c r="AJ286" s="339"/>
      <c r="AK286" s="91"/>
      <c r="AL286" s="92"/>
      <c r="AM286" s="93"/>
      <c r="AN286" s="340"/>
      <c r="AO286" s="341"/>
      <c r="AP286" s="336"/>
      <c r="AQ286" s="342"/>
      <c r="AR286" s="343"/>
      <c r="AS286" s="342"/>
      <c r="AT286" s="94"/>
      <c r="AU286" s="341"/>
      <c r="AV286" s="136"/>
      <c r="AW286" s="339"/>
    </row>
    <row r="287" spans="1:49" ht="12.75" customHeight="1">
      <c r="A287">
        <v>284</v>
      </c>
      <c r="B287" s="29" t="s">
        <v>7217</v>
      </c>
      <c r="C287" s="104" t="s">
        <v>3610</v>
      </c>
      <c r="D287" s="29" t="s">
        <v>1788</v>
      </c>
      <c r="E287" s="29" t="s">
        <v>2037</v>
      </c>
      <c r="F287" s="335"/>
      <c r="G287" s="335"/>
      <c r="H287" s="335"/>
      <c r="I287" s="335"/>
      <c r="J287" s="335"/>
      <c r="K287" s="335"/>
      <c r="L287" s="335"/>
      <c r="M287" s="82" t="s">
        <v>3880</v>
      </c>
      <c r="N287" s="57">
        <v>5853.6850393700797</v>
      </c>
      <c r="O287" s="30">
        <v>5853.6850393700797</v>
      </c>
      <c r="P287" s="29" t="s">
        <v>3458</v>
      </c>
      <c r="Q287" s="29"/>
      <c r="R287" s="104" t="s">
        <v>3610</v>
      </c>
      <c r="S287" s="103" t="s">
        <v>4358</v>
      </c>
      <c r="T287" s="403">
        <v>7000</v>
      </c>
      <c r="U287" s="403">
        <v>12480</v>
      </c>
      <c r="V287" s="123" t="s">
        <v>1</v>
      </c>
      <c r="W287" s="336" t="s">
        <v>0</v>
      </c>
      <c r="X287" s="123"/>
      <c r="Y287" s="337"/>
      <c r="Z287" s="87">
        <v>1</v>
      </c>
      <c r="AA287" s="88"/>
      <c r="AB287" s="88"/>
      <c r="AC287" s="88"/>
      <c r="AD287" s="90"/>
      <c r="AE287" s="90"/>
      <c r="AF287" s="136"/>
      <c r="AG287" s="338"/>
      <c r="AH287" s="338"/>
      <c r="AI287" s="339"/>
      <c r="AJ287" s="339"/>
      <c r="AK287" s="91"/>
      <c r="AL287" s="92"/>
      <c r="AM287" s="93"/>
      <c r="AN287" s="340"/>
      <c r="AO287" s="341"/>
      <c r="AP287" s="336"/>
      <c r="AQ287" s="342"/>
      <c r="AR287" s="343"/>
      <c r="AS287" s="342"/>
      <c r="AT287" s="94"/>
      <c r="AU287" s="341"/>
      <c r="AV287" s="136"/>
      <c r="AW287" s="339"/>
    </row>
    <row r="288" spans="1:49" ht="12.75" customHeight="1">
      <c r="A288">
        <v>285</v>
      </c>
      <c r="B288" s="29" t="s">
        <v>7218</v>
      </c>
      <c r="C288" s="104" t="s">
        <v>3614</v>
      </c>
      <c r="D288" s="29" t="s">
        <v>1826</v>
      </c>
      <c r="E288" s="29" t="s">
        <v>1999</v>
      </c>
      <c r="F288" s="335"/>
      <c r="G288" s="335"/>
      <c r="H288" s="335"/>
      <c r="I288" s="335"/>
      <c r="J288" s="335"/>
      <c r="K288" s="335"/>
      <c r="L288" s="335"/>
      <c r="M288" s="82" t="s">
        <v>3880</v>
      </c>
      <c r="N288" s="57">
        <v>5625.0866141732276</v>
      </c>
      <c r="O288" s="30">
        <v>5625.0866141732276</v>
      </c>
      <c r="P288" s="29" t="s">
        <v>3456</v>
      </c>
      <c r="Q288" s="29"/>
      <c r="R288" s="104" t="s">
        <v>3614</v>
      </c>
      <c r="S288" s="103" t="s">
        <v>4359</v>
      </c>
      <c r="T288" s="403">
        <v>7500</v>
      </c>
      <c r="U288" s="403">
        <v>12895</v>
      </c>
      <c r="V288" s="123" t="s">
        <v>1</v>
      </c>
      <c r="W288" s="336" t="s">
        <v>0</v>
      </c>
      <c r="X288" s="123"/>
      <c r="Y288" s="337"/>
      <c r="Z288" s="87">
        <v>1</v>
      </c>
      <c r="AA288" s="88"/>
      <c r="AB288" s="88"/>
      <c r="AC288" s="88"/>
      <c r="AD288" s="90"/>
      <c r="AE288" s="90"/>
      <c r="AF288" s="136"/>
      <c r="AG288" s="338"/>
      <c r="AH288" s="338"/>
      <c r="AI288" s="339"/>
      <c r="AJ288" s="339"/>
      <c r="AK288" s="91"/>
      <c r="AL288" s="92"/>
      <c r="AM288" s="93"/>
      <c r="AN288" s="340"/>
      <c r="AO288" s="341"/>
      <c r="AP288" s="336"/>
      <c r="AQ288" s="342"/>
      <c r="AR288" s="343"/>
      <c r="AS288" s="342"/>
      <c r="AT288" s="94"/>
      <c r="AU288" s="341"/>
      <c r="AV288" s="136"/>
      <c r="AW288" s="339"/>
    </row>
    <row r="289" spans="1:49" ht="12.75" customHeight="1">
      <c r="A289">
        <v>286</v>
      </c>
      <c r="B289" s="29" t="s">
        <v>7219</v>
      </c>
      <c r="C289" s="104" t="s">
        <v>4360</v>
      </c>
      <c r="D289" s="29" t="s">
        <v>624</v>
      </c>
      <c r="E289" s="29" t="s">
        <v>3201</v>
      </c>
      <c r="F289" s="335"/>
      <c r="G289" s="335"/>
      <c r="H289" s="335"/>
      <c r="I289" s="335"/>
      <c r="J289" s="335"/>
      <c r="K289" s="335"/>
      <c r="L289" s="335"/>
      <c r="M289" s="82" t="s">
        <v>3880</v>
      </c>
      <c r="N289" s="57">
        <v>3398.6496062992128</v>
      </c>
      <c r="O289" s="30">
        <v>3398.6496062992128</v>
      </c>
      <c r="P289" s="29" t="s">
        <v>3863</v>
      </c>
      <c r="Q289" s="29"/>
      <c r="R289" s="104" t="s">
        <v>4360</v>
      </c>
      <c r="S289" s="103" t="s">
        <v>4361</v>
      </c>
      <c r="T289" s="403">
        <v>16310</v>
      </c>
      <c r="U289" s="403">
        <v>9000</v>
      </c>
      <c r="V289" s="123" t="s">
        <v>1</v>
      </c>
      <c r="W289" s="336" t="s">
        <v>0</v>
      </c>
      <c r="X289" s="123"/>
      <c r="Y289" s="337"/>
      <c r="Z289" s="87">
        <v>1</v>
      </c>
      <c r="AA289" s="88"/>
      <c r="AB289" s="88"/>
      <c r="AC289" s="88"/>
      <c r="AD289" s="90"/>
      <c r="AE289" s="90"/>
      <c r="AF289" s="136"/>
      <c r="AG289" s="338"/>
      <c r="AH289" s="338"/>
      <c r="AI289" s="339"/>
      <c r="AJ289" s="339"/>
      <c r="AK289" s="91"/>
      <c r="AL289" s="92"/>
      <c r="AM289" s="93"/>
      <c r="AN289" s="340"/>
      <c r="AO289" s="341"/>
      <c r="AP289" s="336"/>
      <c r="AQ289" s="342"/>
      <c r="AR289" s="343"/>
      <c r="AS289" s="342"/>
      <c r="AT289" s="94"/>
      <c r="AU289" s="341"/>
      <c r="AV289" s="136"/>
      <c r="AW289" s="339"/>
    </row>
    <row r="290" spans="1:49" ht="12.75" customHeight="1">
      <c r="A290">
        <v>287</v>
      </c>
      <c r="B290" s="29" t="s">
        <v>7230</v>
      </c>
      <c r="C290" s="104" t="s">
        <v>4362</v>
      </c>
      <c r="D290" s="29" t="s">
        <v>777</v>
      </c>
      <c r="E290" s="29" t="s">
        <v>3048</v>
      </c>
      <c r="F290" s="335"/>
      <c r="G290" s="335"/>
      <c r="H290" s="335"/>
      <c r="I290" s="335"/>
      <c r="J290" s="335"/>
      <c r="K290" s="335"/>
      <c r="L290" s="335"/>
      <c r="M290" s="82" t="s">
        <v>3880</v>
      </c>
      <c r="N290" s="57">
        <v>4669.8622047244098</v>
      </c>
      <c r="O290" s="30">
        <v>4669.8622047244098</v>
      </c>
      <c r="P290" s="29" t="s">
        <v>3455</v>
      </c>
      <c r="Q290" s="29"/>
      <c r="R290" s="104" t="s">
        <v>4362</v>
      </c>
      <c r="S290" s="103" t="s">
        <v>4363</v>
      </c>
      <c r="T290" s="403">
        <v>15065</v>
      </c>
      <c r="U290" s="403">
        <v>8500</v>
      </c>
      <c r="V290" s="123" t="s">
        <v>1</v>
      </c>
      <c r="W290" s="336" t="s">
        <v>0</v>
      </c>
      <c r="X290" s="123"/>
      <c r="Y290" s="337"/>
      <c r="Z290" s="87">
        <v>1</v>
      </c>
      <c r="AA290" s="88"/>
      <c r="AB290" s="88"/>
      <c r="AC290" s="88"/>
      <c r="AD290" s="90"/>
      <c r="AE290" s="90"/>
      <c r="AF290" s="136"/>
      <c r="AG290" s="338"/>
      <c r="AH290" s="338"/>
      <c r="AI290" s="339"/>
      <c r="AJ290" s="339"/>
      <c r="AK290" s="91"/>
      <c r="AL290" s="92"/>
      <c r="AM290" s="93"/>
      <c r="AN290" s="340"/>
      <c r="AO290" s="341"/>
      <c r="AP290" s="336"/>
      <c r="AQ290" s="342"/>
      <c r="AR290" s="343"/>
      <c r="AS290" s="342"/>
      <c r="AT290" s="94"/>
      <c r="AU290" s="341"/>
      <c r="AV290" s="136"/>
      <c r="AW290" s="339"/>
    </row>
    <row r="291" spans="1:49" ht="12.75" customHeight="1">
      <c r="A291">
        <v>288</v>
      </c>
      <c r="B291" s="29" t="s">
        <v>7220</v>
      </c>
      <c r="C291" s="104" t="s">
        <v>4364</v>
      </c>
      <c r="D291" s="29" t="s">
        <v>1834</v>
      </c>
      <c r="E291" s="29" t="s">
        <v>1991</v>
      </c>
      <c r="F291" s="335"/>
      <c r="G291" s="335"/>
      <c r="H291" s="335"/>
      <c r="I291" s="335"/>
      <c r="J291" s="335"/>
      <c r="K291" s="335"/>
      <c r="L291" s="335"/>
      <c r="M291" s="82" t="s">
        <v>3880</v>
      </c>
      <c r="N291" s="57">
        <v>4857.8937007874019</v>
      </c>
      <c r="O291" s="30">
        <v>4857.8937007874019</v>
      </c>
      <c r="P291" s="29" t="s">
        <v>3458</v>
      </c>
      <c r="Q291" s="29"/>
      <c r="R291" s="104" t="s">
        <v>4364</v>
      </c>
      <c r="S291" s="103" t="s">
        <v>4365</v>
      </c>
      <c r="T291" s="403">
        <v>14784.4</v>
      </c>
      <c r="U291" s="403">
        <v>12580</v>
      </c>
      <c r="V291" s="123" t="s">
        <v>1</v>
      </c>
      <c r="W291" s="336" t="s">
        <v>0</v>
      </c>
      <c r="X291" s="123"/>
      <c r="Y291" s="337"/>
      <c r="Z291" s="87">
        <v>1</v>
      </c>
      <c r="AA291" s="88"/>
      <c r="AB291" s="88"/>
      <c r="AC291" s="88"/>
      <c r="AD291" s="90"/>
      <c r="AE291" s="90"/>
      <c r="AF291" s="136"/>
      <c r="AG291" s="338"/>
      <c r="AH291" s="338"/>
      <c r="AI291" s="339"/>
      <c r="AJ291" s="339"/>
      <c r="AK291" s="91"/>
      <c r="AL291" s="92"/>
      <c r="AM291" s="93"/>
      <c r="AN291" s="340"/>
      <c r="AO291" s="341"/>
      <c r="AP291" s="336"/>
      <c r="AQ291" s="342"/>
      <c r="AR291" s="343"/>
      <c r="AS291" s="342"/>
      <c r="AT291" s="94"/>
      <c r="AU291" s="341"/>
      <c r="AV291" s="136"/>
      <c r="AW291" s="339"/>
    </row>
    <row r="292" spans="1:49" ht="12.75" customHeight="1">
      <c r="A292">
        <v>289</v>
      </c>
      <c r="B292" s="29" t="s">
        <v>7221</v>
      </c>
      <c r="C292" s="104" t="s">
        <v>4366</v>
      </c>
      <c r="D292" s="29" t="s">
        <v>1899</v>
      </c>
      <c r="E292" s="29" t="s">
        <v>1926</v>
      </c>
      <c r="F292" s="335"/>
      <c r="G292" s="335"/>
      <c r="H292" s="335"/>
      <c r="I292" s="335"/>
      <c r="J292" s="335"/>
      <c r="K292" s="335"/>
      <c r="L292" s="335"/>
      <c r="M292" s="82" t="s">
        <v>3880</v>
      </c>
      <c r="N292" s="57">
        <v>5005.0314960629921</v>
      </c>
      <c r="O292" s="30">
        <v>5005.0314960629921</v>
      </c>
      <c r="P292" s="29" t="s">
        <v>3455</v>
      </c>
      <c r="Q292" s="29"/>
      <c r="R292" s="104" t="s">
        <v>4366</v>
      </c>
      <c r="S292" s="103" t="s">
        <v>4367</v>
      </c>
      <c r="T292" s="403">
        <v>13500</v>
      </c>
      <c r="U292" s="403">
        <v>12065</v>
      </c>
      <c r="V292" s="123" t="s">
        <v>1</v>
      </c>
      <c r="W292" s="336" t="s">
        <v>0</v>
      </c>
      <c r="X292" s="123"/>
      <c r="Y292" s="337"/>
      <c r="Z292" s="87">
        <v>1</v>
      </c>
      <c r="AA292" s="88"/>
      <c r="AB292" s="88"/>
      <c r="AC292" s="88"/>
      <c r="AD292" s="90"/>
      <c r="AE292" s="90"/>
      <c r="AF292" s="136"/>
      <c r="AG292" s="338"/>
      <c r="AH292" s="338"/>
      <c r="AI292" s="339"/>
      <c r="AJ292" s="339"/>
      <c r="AK292" s="91"/>
      <c r="AL292" s="92"/>
      <c r="AM292" s="93"/>
      <c r="AN292" s="340"/>
      <c r="AO292" s="341"/>
      <c r="AP292" s="336"/>
      <c r="AQ292" s="342"/>
      <c r="AR292" s="343"/>
      <c r="AS292" s="342"/>
      <c r="AT292" s="94"/>
      <c r="AU292" s="341"/>
      <c r="AV292" s="136"/>
      <c r="AW292" s="339"/>
    </row>
    <row r="293" spans="1:49" ht="12.75" customHeight="1">
      <c r="A293">
        <v>290</v>
      </c>
      <c r="B293" s="29" t="s">
        <v>7222</v>
      </c>
      <c r="C293" s="104" t="s">
        <v>3761</v>
      </c>
      <c r="D293" s="29" t="s">
        <v>1849</v>
      </c>
      <c r="E293" s="29" t="s">
        <v>1976</v>
      </c>
      <c r="F293" s="335"/>
      <c r="G293" s="335"/>
      <c r="H293" s="335"/>
      <c r="I293" s="335"/>
      <c r="J293" s="335"/>
      <c r="K293" s="335"/>
      <c r="L293" s="335"/>
      <c r="M293" s="82" t="s">
        <v>3880</v>
      </c>
      <c r="N293" s="57">
        <v>4925.4803149606305</v>
      </c>
      <c r="O293" s="30">
        <v>4925.4803149606305</v>
      </c>
      <c r="P293" s="29" t="s">
        <v>3458</v>
      </c>
      <c r="Q293" s="29"/>
      <c r="R293" s="104" t="s">
        <v>3761</v>
      </c>
      <c r="S293" s="103" t="s">
        <v>4368</v>
      </c>
      <c r="T293" s="403">
        <v>14851.5</v>
      </c>
      <c r="U293" s="403">
        <v>11386.15</v>
      </c>
      <c r="V293" s="123" t="s">
        <v>1</v>
      </c>
      <c r="W293" s="336" t="s">
        <v>0</v>
      </c>
      <c r="X293" s="123"/>
      <c r="Y293" s="337"/>
      <c r="Z293" s="87">
        <v>1</v>
      </c>
      <c r="AA293" s="88"/>
      <c r="AB293" s="88"/>
      <c r="AC293" s="88"/>
      <c r="AD293" s="90"/>
      <c r="AE293" s="90"/>
      <c r="AF293" s="136"/>
      <c r="AG293" s="338"/>
      <c r="AH293" s="338"/>
      <c r="AI293" s="339"/>
      <c r="AJ293" s="339"/>
      <c r="AK293" s="91"/>
      <c r="AL293" s="92"/>
      <c r="AM293" s="93"/>
      <c r="AN293" s="340"/>
      <c r="AO293" s="341"/>
      <c r="AP293" s="336"/>
      <c r="AQ293" s="342"/>
      <c r="AR293" s="343"/>
      <c r="AS293" s="342"/>
      <c r="AT293" s="94"/>
      <c r="AU293" s="341"/>
      <c r="AV293" s="136"/>
      <c r="AW293" s="339"/>
    </row>
    <row r="294" spans="1:49" ht="12.75" customHeight="1">
      <c r="A294">
        <v>291</v>
      </c>
      <c r="B294" s="29" t="s">
        <v>7223</v>
      </c>
      <c r="C294" s="104" t="s">
        <v>4369</v>
      </c>
      <c r="D294" s="29" t="s">
        <v>1831</v>
      </c>
      <c r="E294" s="29" t="s">
        <v>1994</v>
      </c>
      <c r="F294" s="335"/>
      <c r="G294" s="335"/>
      <c r="H294" s="335"/>
      <c r="I294" s="335"/>
      <c r="J294" s="335"/>
      <c r="K294" s="335"/>
      <c r="L294" s="335"/>
      <c r="M294" s="82" t="s">
        <v>3880</v>
      </c>
      <c r="N294" s="57">
        <v>5190.9645669291349</v>
      </c>
      <c r="O294" s="30">
        <v>5190.9645669291349</v>
      </c>
      <c r="P294" s="29" t="s">
        <v>3458</v>
      </c>
      <c r="Q294" s="29"/>
      <c r="R294" s="104" t="s">
        <v>4369</v>
      </c>
      <c r="S294" s="103" t="s">
        <v>4370</v>
      </c>
      <c r="T294" s="403">
        <v>12000</v>
      </c>
      <c r="U294" s="403">
        <v>12480</v>
      </c>
      <c r="V294" s="123" t="s">
        <v>1</v>
      </c>
      <c r="W294" s="336" t="s">
        <v>0</v>
      </c>
      <c r="X294" s="123"/>
      <c r="Y294" s="337"/>
      <c r="Z294" s="87">
        <v>1</v>
      </c>
      <c r="AA294" s="88"/>
      <c r="AB294" s="88"/>
      <c r="AC294" s="88"/>
      <c r="AD294" s="90"/>
      <c r="AE294" s="90"/>
      <c r="AF294" s="136"/>
      <c r="AG294" s="338"/>
      <c r="AH294" s="338"/>
      <c r="AI294" s="339"/>
      <c r="AJ294" s="339"/>
      <c r="AK294" s="91"/>
      <c r="AL294" s="92"/>
      <c r="AM294" s="93"/>
      <c r="AN294" s="340"/>
      <c r="AO294" s="341"/>
      <c r="AP294" s="336"/>
      <c r="AQ294" s="342"/>
      <c r="AR294" s="343"/>
      <c r="AS294" s="342"/>
      <c r="AT294" s="94"/>
      <c r="AU294" s="341"/>
      <c r="AV294" s="136"/>
      <c r="AW294" s="339"/>
    </row>
    <row r="295" spans="1:49" ht="12.75" customHeight="1">
      <c r="A295">
        <v>292</v>
      </c>
      <c r="B295" s="29" t="s">
        <v>7224</v>
      </c>
      <c r="C295" s="104" t="s">
        <v>3607</v>
      </c>
      <c r="D295" s="29" t="s">
        <v>1832</v>
      </c>
      <c r="E295" s="29" t="s">
        <v>1993</v>
      </c>
      <c r="F295" s="335"/>
      <c r="G295" s="335"/>
      <c r="H295" s="335"/>
      <c r="I295" s="335"/>
      <c r="J295" s="335"/>
      <c r="K295" s="335"/>
      <c r="L295" s="335"/>
      <c r="M295" s="82" t="s">
        <v>3880</v>
      </c>
      <c r="N295" s="57">
        <v>5029.8740157480315</v>
      </c>
      <c r="O295" s="30">
        <v>5029.8740157480315</v>
      </c>
      <c r="P295" s="29" t="s">
        <v>3458</v>
      </c>
      <c r="Q295" s="29"/>
      <c r="R295" s="104" t="s">
        <v>3607</v>
      </c>
      <c r="S295" s="103" t="s">
        <v>4371</v>
      </c>
      <c r="T295" s="403">
        <v>14000</v>
      </c>
      <c r="U295" s="403">
        <v>12580</v>
      </c>
      <c r="V295" s="123" t="s">
        <v>1</v>
      </c>
      <c r="W295" s="336" t="s">
        <v>0</v>
      </c>
      <c r="X295" s="123"/>
      <c r="Y295" s="337"/>
      <c r="Z295" s="87">
        <v>1</v>
      </c>
      <c r="AA295" s="88"/>
      <c r="AB295" s="88"/>
      <c r="AC295" s="88"/>
      <c r="AD295" s="90"/>
      <c r="AE295" s="90"/>
      <c r="AF295" s="136"/>
      <c r="AG295" s="338"/>
      <c r="AH295" s="338"/>
      <c r="AI295" s="339"/>
      <c r="AJ295" s="339"/>
      <c r="AK295" s="91"/>
      <c r="AL295" s="92"/>
      <c r="AM295" s="93"/>
      <c r="AN295" s="340"/>
      <c r="AO295" s="341"/>
      <c r="AP295" s="336"/>
      <c r="AQ295" s="342"/>
      <c r="AR295" s="343"/>
      <c r="AS295" s="342"/>
      <c r="AT295" s="94"/>
      <c r="AU295" s="341"/>
      <c r="AV295" s="136"/>
      <c r="AW295" s="339"/>
    </row>
    <row r="296" spans="1:49" ht="12.75" customHeight="1">
      <c r="A296">
        <v>293</v>
      </c>
      <c r="B296" s="29" t="s">
        <v>7225</v>
      </c>
      <c r="C296" s="104" t="s">
        <v>4372</v>
      </c>
      <c r="D296" s="29" t="s">
        <v>1833</v>
      </c>
      <c r="E296" s="29" t="s">
        <v>1992</v>
      </c>
      <c r="F296" s="335"/>
      <c r="G296" s="335"/>
      <c r="H296" s="335"/>
      <c r="I296" s="335"/>
      <c r="J296" s="335"/>
      <c r="K296" s="335"/>
      <c r="L296" s="335"/>
      <c r="M296" s="82" t="s">
        <v>3880</v>
      </c>
      <c r="N296" s="57">
        <v>4987.0236220472443</v>
      </c>
      <c r="O296" s="30">
        <v>4987.0236220472443</v>
      </c>
      <c r="P296" s="29" t="s">
        <v>3458</v>
      </c>
      <c r="Q296" s="29"/>
      <c r="R296" s="104" t="s">
        <v>4372</v>
      </c>
      <c r="S296" s="103" t="s">
        <v>4373</v>
      </c>
      <c r="T296" s="403">
        <v>13000</v>
      </c>
      <c r="U296" s="403">
        <v>12480</v>
      </c>
      <c r="V296" s="123" t="s">
        <v>1</v>
      </c>
      <c r="W296" s="336" t="s">
        <v>0</v>
      </c>
      <c r="X296" s="123"/>
      <c r="Y296" s="337"/>
      <c r="Z296" s="87">
        <v>1</v>
      </c>
      <c r="AA296" s="88"/>
      <c r="AB296" s="88"/>
      <c r="AC296" s="88"/>
      <c r="AD296" s="90"/>
      <c r="AE296" s="90"/>
      <c r="AF296" s="136"/>
      <c r="AG296" s="338"/>
      <c r="AH296" s="338"/>
      <c r="AI296" s="339"/>
      <c r="AJ296" s="339"/>
      <c r="AK296" s="91"/>
      <c r="AL296" s="92"/>
      <c r="AM296" s="93"/>
      <c r="AN296" s="340"/>
      <c r="AO296" s="341"/>
      <c r="AP296" s="336"/>
      <c r="AQ296" s="342"/>
      <c r="AR296" s="343"/>
      <c r="AS296" s="342"/>
      <c r="AT296" s="94"/>
      <c r="AU296" s="341"/>
      <c r="AV296" s="136"/>
      <c r="AW296" s="339"/>
    </row>
    <row r="297" spans="1:49" ht="12.75" customHeight="1">
      <c r="A297">
        <v>294</v>
      </c>
      <c r="B297" s="29" t="s">
        <v>7226</v>
      </c>
      <c r="C297" s="104" t="s">
        <v>4374</v>
      </c>
      <c r="D297" s="29" t="s">
        <v>1900</v>
      </c>
      <c r="E297" s="29" t="s">
        <v>1925</v>
      </c>
      <c r="F297" s="335"/>
      <c r="G297" s="335"/>
      <c r="H297" s="335"/>
      <c r="I297" s="335"/>
      <c r="J297" s="335"/>
      <c r="K297" s="335"/>
      <c r="L297" s="335"/>
      <c r="M297" s="82" t="s">
        <v>3880</v>
      </c>
      <c r="N297" s="57">
        <v>5199.6299212598433</v>
      </c>
      <c r="O297" s="30">
        <v>5199.6299212598433</v>
      </c>
      <c r="P297" s="29" t="s">
        <v>3455</v>
      </c>
      <c r="Q297" s="29"/>
      <c r="R297" s="104" t="s">
        <v>4374</v>
      </c>
      <c r="S297" s="103" t="s">
        <v>4375</v>
      </c>
      <c r="T297" s="403">
        <v>12500</v>
      </c>
      <c r="U297" s="403">
        <v>12065</v>
      </c>
      <c r="V297" s="123" t="s">
        <v>1</v>
      </c>
      <c r="W297" s="336" t="s">
        <v>0</v>
      </c>
      <c r="X297" s="123"/>
      <c r="Y297" s="337"/>
      <c r="Z297" s="87">
        <v>1</v>
      </c>
      <c r="AA297" s="88"/>
      <c r="AB297" s="88"/>
      <c r="AC297" s="88"/>
      <c r="AD297" s="90"/>
      <c r="AE297" s="90"/>
      <c r="AF297" s="136"/>
      <c r="AG297" s="338"/>
      <c r="AH297" s="338"/>
      <c r="AI297" s="339"/>
      <c r="AJ297" s="339"/>
      <c r="AK297" s="91"/>
      <c r="AL297" s="92"/>
      <c r="AM297" s="93"/>
      <c r="AN297" s="340"/>
      <c r="AO297" s="341"/>
      <c r="AP297" s="336"/>
      <c r="AQ297" s="342"/>
      <c r="AR297" s="343"/>
      <c r="AS297" s="342"/>
      <c r="AT297" s="94"/>
      <c r="AU297" s="341"/>
      <c r="AV297" s="136"/>
      <c r="AW297" s="339"/>
    </row>
    <row r="298" spans="1:49" ht="12.75" customHeight="1">
      <c r="A298">
        <v>295</v>
      </c>
      <c r="B298" s="29" t="s">
        <v>7227</v>
      </c>
      <c r="C298" s="104" t="s">
        <v>4376</v>
      </c>
      <c r="D298" s="29" t="s">
        <v>772</v>
      </c>
      <c r="E298" s="29" t="s">
        <v>3053</v>
      </c>
      <c r="F298" s="335"/>
      <c r="G298" s="335"/>
      <c r="H298" s="335"/>
      <c r="I298" s="335"/>
      <c r="J298" s="335"/>
      <c r="K298" s="335"/>
      <c r="L298" s="335"/>
      <c r="M298" s="82" t="s">
        <v>3880</v>
      </c>
      <c r="N298" s="57">
        <v>4196.5078740157487</v>
      </c>
      <c r="O298" s="30">
        <v>4196.5078740157487</v>
      </c>
      <c r="P298" s="29" t="s">
        <v>3863</v>
      </c>
      <c r="Q298" s="29"/>
      <c r="R298" s="104" t="s">
        <v>4376</v>
      </c>
      <c r="S298" s="103" t="s">
        <v>4377</v>
      </c>
      <c r="T298" s="403">
        <v>12000</v>
      </c>
      <c r="U298" s="403">
        <v>13310</v>
      </c>
      <c r="V298" s="123" t="s">
        <v>1</v>
      </c>
      <c r="W298" s="336" t="s">
        <v>0</v>
      </c>
      <c r="X298" s="123"/>
      <c r="Y298" s="337"/>
      <c r="Z298" s="87">
        <v>1</v>
      </c>
      <c r="AA298" s="88"/>
      <c r="AB298" s="88"/>
      <c r="AC298" s="88"/>
      <c r="AD298" s="90"/>
      <c r="AE298" s="90"/>
      <c r="AF298" s="136"/>
      <c r="AG298" s="338"/>
      <c r="AH298" s="338"/>
      <c r="AI298" s="339"/>
      <c r="AJ298" s="339"/>
      <c r="AK298" s="91"/>
      <c r="AL298" s="92"/>
      <c r="AM298" s="93"/>
      <c r="AN298" s="340"/>
      <c r="AO298" s="341"/>
      <c r="AP298" s="336"/>
      <c r="AQ298" s="342"/>
      <c r="AR298" s="343"/>
      <c r="AS298" s="342"/>
      <c r="AT298" s="94"/>
      <c r="AU298" s="341"/>
      <c r="AV298" s="136"/>
      <c r="AW298" s="339"/>
    </row>
    <row r="299" spans="1:49" ht="12.75" customHeight="1">
      <c r="A299">
        <v>296</v>
      </c>
      <c r="B299" s="29" t="s">
        <v>7228</v>
      </c>
      <c r="C299" s="104" t="s">
        <v>4378</v>
      </c>
      <c r="D299" s="29" t="s">
        <v>1864</v>
      </c>
      <c r="E299" s="29" t="s">
        <v>1961</v>
      </c>
      <c r="F299" s="335"/>
      <c r="G299" s="335"/>
      <c r="H299" s="335"/>
      <c r="I299" s="335"/>
      <c r="J299" s="335"/>
      <c r="K299" s="335"/>
      <c r="L299" s="335"/>
      <c r="M299" s="82" t="s">
        <v>3880</v>
      </c>
      <c r="N299" s="57">
        <v>5306.4015748031497</v>
      </c>
      <c r="O299" s="30">
        <v>5306.4015748031497</v>
      </c>
      <c r="P299" s="29" t="s">
        <v>3456</v>
      </c>
      <c r="Q299" s="29"/>
      <c r="R299" s="104" t="s">
        <v>4378</v>
      </c>
      <c r="S299" s="103" t="s">
        <v>4379</v>
      </c>
      <c r="T299" s="403">
        <v>12500</v>
      </c>
      <c r="U299" s="403">
        <v>12895</v>
      </c>
      <c r="V299" s="123" t="s">
        <v>1</v>
      </c>
      <c r="W299" s="336" t="s">
        <v>0</v>
      </c>
      <c r="X299" s="123"/>
      <c r="Y299" s="337"/>
      <c r="Z299" s="87">
        <v>1</v>
      </c>
      <c r="AA299" s="88"/>
      <c r="AB299" s="88"/>
      <c r="AC299" s="88"/>
      <c r="AD299" s="90"/>
      <c r="AE299" s="90"/>
      <c r="AF299" s="136"/>
      <c r="AG299" s="338"/>
      <c r="AH299" s="338"/>
      <c r="AI299" s="339"/>
      <c r="AJ299" s="339"/>
      <c r="AK299" s="91"/>
      <c r="AL299" s="92"/>
      <c r="AM299" s="93"/>
      <c r="AN299" s="340"/>
      <c r="AO299" s="341"/>
      <c r="AP299" s="336"/>
      <c r="AQ299" s="342"/>
      <c r="AR299" s="343"/>
      <c r="AS299" s="342"/>
      <c r="AT299" s="94"/>
      <c r="AU299" s="341"/>
      <c r="AV299" s="136"/>
      <c r="AW299" s="339"/>
    </row>
    <row r="300" spans="1:49" ht="12.75" customHeight="1">
      <c r="A300">
        <v>297</v>
      </c>
      <c r="B300" s="29" t="s">
        <v>7229</v>
      </c>
      <c r="C300" s="104" t="s">
        <v>4380</v>
      </c>
      <c r="D300" s="29" t="s">
        <v>1855</v>
      </c>
      <c r="E300" s="29" t="s">
        <v>1970</v>
      </c>
      <c r="F300" s="335"/>
      <c r="G300" s="335"/>
      <c r="H300" s="335"/>
      <c r="I300" s="335"/>
      <c r="J300" s="335"/>
      <c r="K300" s="335"/>
      <c r="L300" s="335"/>
      <c r="M300" s="82" t="s">
        <v>3880</v>
      </c>
      <c r="N300" s="57">
        <v>5238.3070866141734</v>
      </c>
      <c r="O300" s="30">
        <v>5238.3070866141734</v>
      </c>
      <c r="P300" s="29" t="s">
        <v>3456</v>
      </c>
      <c r="Q300" s="29"/>
      <c r="R300" s="104" t="s">
        <v>4380</v>
      </c>
      <c r="S300" s="103" t="s">
        <v>4381</v>
      </c>
      <c r="T300" s="403">
        <v>10500</v>
      </c>
      <c r="U300" s="403">
        <v>12895</v>
      </c>
      <c r="V300" s="123" t="s">
        <v>1</v>
      </c>
      <c r="W300" s="336" t="s">
        <v>0</v>
      </c>
      <c r="X300" s="123"/>
      <c r="Y300" s="337"/>
      <c r="Z300" s="87">
        <v>1</v>
      </c>
      <c r="AA300" s="88"/>
      <c r="AB300" s="88"/>
      <c r="AC300" s="88"/>
      <c r="AD300" s="90"/>
      <c r="AE300" s="90"/>
      <c r="AF300" s="136"/>
      <c r="AG300" s="338"/>
      <c r="AH300" s="338"/>
      <c r="AI300" s="339"/>
      <c r="AJ300" s="339"/>
      <c r="AK300" s="91"/>
      <c r="AL300" s="92"/>
      <c r="AM300" s="93"/>
      <c r="AN300" s="340"/>
      <c r="AO300" s="341"/>
      <c r="AP300" s="336"/>
      <c r="AQ300" s="342"/>
      <c r="AR300" s="343"/>
      <c r="AS300" s="342"/>
      <c r="AT300" s="94"/>
      <c r="AU300" s="341"/>
      <c r="AV300" s="136"/>
      <c r="AW300" s="339"/>
    </row>
    <row r="301" spans="1:49" ht="12.75" customHeight="1">
      <c r="A301">
        <v>298</v>
      </c>
      <c r="B301" s="29" t="s">
        <v>7235</v>
      </c>
      <c r="C301" s="104" t="s">
        <v>4382</v>
      </c>
      <c r="D301" s="29" t="s">
        <v>1901</v>
      </c>
      <c r="E301" s="29" t="s">
        <v>1924</v>
      </c>
      <c r="F301" s="335"/>
      <c r="G301" s="335"/>
      <c r="H301" s="335"/>
      <c r="I301" s="335"/>
      <c r="J301" s="335"/>
      <c r="K301" s="335"/>
      <c r="L301" s="335"/>
      <c r="M301" s="82" t="s">
        <v>3880</v>
      </c>
      <c r="N301" s="57">
        <v>4877.9055118110236</v>
      </c>
      <c r="O301" s="30">
        <v>4877.9055118110236</v>
      </c>
      <c r="P301" s="29" t="s">
        <v>3455</v>
      </c>
      <c r="Q301" s="29"/>
      <c r="R301" s="104" t="s">
        <v>4382</v>
      </c>
      <c r="S301" s="103" t="s">
        <v>4383</v>
      </c>
      <c r="T301" s="403">
        <v>15065</v>
      </c>
      <c r="U301" s="403">
        <v>10500</v>
      </c>
      <c r="V301" s="123" t="s">
        <v>1</v>
      </c>
      <c r="W301" s="336" t="s">
        <v>0</v>
      </c>
      <c r="X301" s="123"/>
      <c r="Y301" s="337"/>
      <c r="Z301" s="87">
        <v>1</v>
      </c>
      <c r="AA301" s="88"/>
      <c r="AB301" s="88"/>
      <c r="AC301" s="88"/>
      <c r="AD301" s="90"/>
      <c r="AE301" s="90"/>
      <c r="AF301" s="136"/>
      <c r="AG301" s="338"/>
      <c r="AH301" s="338"/>
      <c r="AI301" s="339"/>
      <c r="AJ301" s="339"/>
      <c r="AK301" s="91"/>
      <c r="AL301" s="92"/>
      <c r="AM301" s="93"/>
      <c r="AN301" s="340"/>
      <c r="AO301" s="341"/>
      <c r="AP301" s="336"/>
      <c r="AQ301" s="342"/>
      <c r="AR301" s="343"/>
      <c r="AS301" s="342"/>
      <c r="AT301" s="94"/>
      <c r="AU301" s="341"/>
      <c r="AV301" s="136"/>
      <c r="AW301" s="339"/>
    </row>
    <row r="302" spans="1:49" ht="12.75" customHeight="1">
      <c r="A302">
        <v>299</v>
      </c>
      <c r="B302" s="29" t="s">
        <v>7231</v>
      </c>
      <c r="C302" s="104" t="s">
        <v>4384</v>
      </c>
      <c r="D302" s="29" t="s">
        <v>1816</v>
      </c>
      <c r="E302" s="29" t="s">
        <v>2009</v>
      </c>
      <c r="F302" s="335"/>
      <c r="G302" s="335"/>
      <c r="H302" s="335"/>
      <c r="I302" s="335"/>
      <c r="J302" s="335"/>
      <c r="K302" s="335"/>
      <c r="L302" s="335"/>
      <c r="M302" s="82" t="s">
        <v>3880</v>
      </c>
      <c r="N302" s="57">
        <v>5676.7598425196848</v>
      </c>
      <c r="O302" s="30">
        <v>5676.7598425196848</v>
      </c>
      <c r="P302" s="29" t="s">
        <v>3458</v>
      </c>
      <c r="Q302" s="29"/>
      <c r="R302" s="104" t="s">
        <v>4384</v>
      </c>
      <c r="S302" s="103" t="s">
        <v>4385</v>
      </c>
      <c r="T302" s="403">
        <v>11000</v>
      </c>
      <c r="U302" s="403">
        <v>12480</v>
      </c>
      <c r="V302" s="123" t="s">
        <v>1</v>
      </c>
      <c r="W302" s="336" t="s">
        <v>0</v>
      </c>
      <c r="X302" s="123"/>
      <c r="Y302" s="337"/>
      <c r="Z302" s="87">
        <v>1</v>
      </c>
      <c r="AA302" s="88"/>
      <c r="AB302" s="88"/>
      <c r="AC302" s="88"/>
      <c r="AD302" s="90"/>
      <c r="AE302" s="90"/>
      <c r="AF302" s="136"/>
      <c r="AG302" s="338"/>
      <c r="AH302" s="338"/>
      <c r="AI302" s="339"/>
      <c r="AJ302" s="339"/>
      <c r="AK302" s="91"/>
      <c r="AL302" s="92"/>
      <c r="AM302" s="93"/>
      <c r="AN302" s="340"/>
      <c r="AO302" s="341"/>
      <c r="AP302" s="336"/>
      <c r="AQ302" s="342"/>
      <c r="AR302" s="343"/>
      <c r="AS302" s="342"/>
      <c r="AT302" s="94"/>
      <c r="AU302" s="341"/>
      <c r="AV302" s="136"/>
      <c r="AW302" s="339"/>
    </row>
    <row r="303" spans="1:49" ht="12.75" customHeight="1">
      <c r="A303">
        <v>300</v>
      </c>
      <c r="B303" s="29" t="s">
        <v>7232</v>
      </c>
      <c r="C303" s="104" t="s">
        <v>4386</v>
      </c>
      <c r="D303" s="29" t="s">
        <v>1902</v>
      </c>
      <c r="E303" s="29" t="s">
        <v>1923</v>
      </c>
      <c r="F303" s="335"/>
      <c r="G303" s="335"/>
      <c r="H303" s="335"/>
      <c r="I303" s="335"/>
      <c r="J303" s="335"/>
      <c r="K303" s="335"/>
      <c r="L303" s="335"/>
      <c r="M303" s="82" t="s">
        <v>3880</v>
      </c>
      <c r="N303" s="57">
        <v>5424.9724409448818</v>
      </c>
      <c r="O303" s="30">
        <v>5424.9724409448818</v>
      </c>
      <c r="P303" s="29" t="s">
        <v>3455</v>
      </c>
      <c r="Q303" s="29"/>
      <c r="R303" s="104" t="s">
        <v>4386</v>
      </c>
      <c r="S303" s="103" t="s">
        <v>4387</v>
      </c>
      <c r="T303" s="403">
        <v>11500</v>
      </c>
      <c r="U303" s="403">
        <v>12065</v>
      </c>
      <c r="V303" s="123" t="s">
        <v>1</v>
      </c>
      <c r="W303" s="336" t="s">
        <v>0</v>
      </c>
      <c r="X303" s="123"/>
      <c r="Y303" s="337"/>
      <c r="Z303" s="87">
        <v>1</v>
      </c>
      <c r="AA303" s="88"/>
      <c r="AB303" s="88"/>
      <c r="AC303" s="88"/>
      <c r="AD303" s="90"/>
      <c r="AE303" s="90"/>
      <c r="AF303" s="136"/>
      <c r="AG303" s="338"/>
      <c r="AH303" s="338"/>
      <c r="AI303" s="339"/>
      <c r="AJ303" s="339"/>
      <c r="AK303" s="91"/>
      <c r="AL303" s="92"/>
      <c r="AM303" s="93"/>
      <c r="AN303" s="340"/>
      <c r="AO303" s="341"/>
      <c r="AP303" s="336"/>
      <c r="AQ303" s="342"/>
      <c r="AR303" s="343"/>
      <c r="AS303" s="342"/>
      <c r="AT303" s="94"/>
      <c r="AU303" s="341"/>
      <c r="AV303" s="136"/>
      <c r="AW303" s="339"/>
    </row>
    <row r="304" spans="1:49" ht="12.75" customHeight="1">
      <c r="A304">
        <v>301</v>
      </c>
      <c r="B304" s="29" t="s">
        <v>7233</v>
      </c>
      <c r="C304" s="104" t="s">
        <v>4388</v>
      </c>
      <c r="D304" s="29" t="s">
        <v>1866</v>
      </c>
      <c r="E304" s="29" t="s">
        <v>1959</v>
      </c>
      <c r="F304" s="335"/>
      <c r="G304" s="335"/>
      <c r="H304" s="335"/>
      <c r="I304" s="335"/>
      <c r="J304" s="335"/>
      <c r="K304" s="335"/>
      <c r="L304" s="335"/>
      <c r="M304" s="82" t="s">
        <v>3880</v>
      </c>
      <c r="N304" s="57">
        <v>4972.4803149606305</v>
      </c>
      <c r="O304" s="30">
        <v>4972.4803149606305</v>
      </c>
      <c r="P304" s="29" t="s">
        <v>3456</v>
      </c>
      <c r="Q304" s="29"/>
      <c r="R304" s="104" t="s">
        <v>4388</v>
      </c>
      <c r="S304" s="103" t="s">
        <v>4389</v>
      </c>
      <c r="T304" s="403">
        <v>11500</v>
      </c>
      <c r="U304" s="403">
        <v>12895</v>
      </c>
      <c r="V304" s="123" t="s">
        <v>1</v>
      </c>
      <c r="W304" s="336" t="s">
        <v>0</v>
      </c>
      <c r="X304" s="123"/>
      <c r="Y304" s="337"/>
      <c r="Z304" s="87">
        <v>1</v>
      </c>
      <c r="AA304" s="88"/>
      <c r="AB304" s="88"/>
      <c r="AC304" s="88"/>
      <c r="AD304" s="90"/>
      <c r="AE304" s="90"/>
      <c r="AF304" s="136"/>
      <c r="AG304" s="338"/>
      <c r="AH304" s="338"/>
      <c r="AI304" s="339"/>
      <c r="AJ304" s="339"/>
      <c r="AK304" s="91"/>
      <c r="AL304" s="92"/>
      <c r="AM304" s="93"/>
      <c r="AN304" s="340"/>
      <c r="AO304" s="341"/>
      <c r="AP304" s="336"/>
      <c r="AQ304" s="342"/>
      <c r="AR304" s="343"/>
      <c r="AS304" s="342"/>
      <c r="AT304" s="94"/>
      <c r="AU304" s="341"/>
      <c r="AV304" s="136"/>
      <c r="AW304" s="339"/>
    </row>
    <row r="305" spans="1:49" ht="12.75" customHeight="1">
      <c r="A305">
        <v>302</v>
      </c>
      <c r="B305" s="29" t="s">
        <v>7234</v>
      </c>
      <c r="C305" s="104" t="s">
        <v>4390</v>
      </c>
      <c r="D305" s="29" t="s">
        <v>1871</v>
      </c>
      <c r="E305" s="29" t="s">
        <v>1954</v>
      </c>
      <c r="F305" s="335"/>
      <c r="G305" s="335"/>
      <c r="H305" s="335"/>
      <c r="I305" s="335"/>
      <c r="J305" s="335"/>
      <c r="K305" s="335"/>
      <c r="L305" s="335"/>
      <c r="M305" s="82" t="s">
        <v>3880</v>
      </c>
      <c r="N305" s="57">
        <v>5007.1968503937014</v>
      </c>
      <c r="O305" s="30">
        <v>5007.1968503937014</v>
      </c>
      <c r="P305" s="29" t="s">
        <v>3455</v>
      </c>
      <c r="Q305" s="29"/>
      <c r="R305" s="104" t="s">
        <v>4390</v>
      </c>
      <c r="S305" s="103" t="s">
        <v>4391</v>
      </c>
      <c r="T305" s="403">
        <v>10500</v>
      </c>
      <c r="U305" s="403">
        <v>12065</v>
      </c>
      <c r="V305" s="123" t="s">
        <v>1</v>
      </c>
      <c r="W305" s="336" t="s">
        <v>0</v>
      </c>
      <c r="X305" s="123"/>
      <c r="Y305" s="337"/>
      <c r="Z305" s="87">
        <v>1</v>
      </c>
      <c r="AA305" s="88"/>
      <c r="AB305" s="88"/>
      <c r="AC305" s="88"/>
      <c r="AD305" s="90"/>
      <c r="AE305" s="90"/>
      <c r="AF305" s="136"/>
      <c r="AG305" s="338"/>
      <c r="AH305" s="338"/>
      <c r="AI305" s="339"/>
      <c r="AJ305" s="339"/>
      <c r="AK305" s="91"/>
      <c r="AL305" s="92"/>
      <c r="AM305" s="93"/>
      <c r="AN305" s="340"/>
      <c r="AO305" s="341"/>
      <c r="AP305" s="336"/>
      <c r="AQ305" s="342"/>
      <c r="AR305" s="343"/>
      <c r="AS305" s="342"/>
      <c r="AT305" s="94"/>
      <c r="AU305" s="341"/>
      <c r="AV305" s="136"/>
      <c r="AW305" s="339"/>
    </row>
    <row r="306" spans="1:49" ht="12.75" customHeight="1">
      <c r="A306">
        <v>303</v>
      </c>
      <c r="B306" s="29" t="s">
        <v>7236</v>
      </c>
      <c r="C306" s="104" t="s">
        <v>4392</v>
      </c>
      <c r="D306" s="29" t="s">
        <v>1906</v>
      </c>
      <c r="E306" s="29" t="s">
        <v>1919</v>
      </c>
      <c r="F306" s="335"/>
      <c r="G306" s="335"/>
      <c r="H306" s="335"/>
      <c r="I306" s="335"/>
      <c r="J306" s="335"/>
      <c r="K306" s="335"/>
      <c r="L306" s="335"/>
      <c r="M306" s="82" t="s">
        <v>3880</v>
      </c>
      <c r="N306" s="57">
        <v>5292.8661417322828</v>
      </c>
      <c r="O306" s="30">
        <v>5292.8661417322828</v>
      </c>
      <c r="P306" s="29" t="s">
        <v>3456</v>
      </c>
      <c r="Q306" s="29"/>
      <c r="R306" s="104" t="s">
        <v>4392</v>
      </c>
      <c r="S306" s="103" t="s">
        <v>4393</v>
      </c>
      <c r="T306" s="403">
        <v>15895</v>
      </c>
      <c r="U306" s="403">
        <v>8500</v>
      </c>
      <c r="V306" s="123" t="s">
        <v>1</v>
      </c>
      <c r="W306" s="336" t="s">
        <v>0</v>
      </c>
      <c r="X306" s="123"/>
      <c r="Y306" s="337"/>
      <c r="Z306" s="87">
        <v>1</v>
      </c>
      <c r="AA306" s="88"/>
      <c r="AB306" s="88"/>
      <c r="AC306" s="88"/>
      <c r="AD306" s="90"/>
      <c r="AE306" s="90"/>
      <c r="AF306" s="136"/>
      <c r="AG306" s="338"/>
      <c r="AH306" s="338"/>
      <c r="AI306" s="339"/>
      <c r="AJ306" s="339"/>
      <c r="AK306" s="91"/>
      <c r="AL306" s="92"/>
      <c r="AM306" s="93"/>
      <c r="AN306" s="340"/>
      <c r="AO306" s="341"/>
      <c r="AP306" s="336"/>
      <c r="AQ306" s="342"/>
      <c r="AR306" s="343"/>
      <c r="AS306" s="342"/>
      <c r="AT306" s="94"/>
      <c r="AU306" s="341"/>
      <c r="AV306" s="136"/>
      <c r="AW306" s="339"/>
    </row>
    <row r="307" spans="1:49" ht="12.75" customHeight="1">
      <c r="A307">
        <v>304</v>
      </c>
      <c r="B307" s="29" t="s">
        <v>7237</v>
      </c>
      <c r="C307" s="104" t="s">
        <v>4394</v>
      </c>
      <c r="D307" s="29" t="s">
        <v>1870</v>
      </c>
      <c r="E307" s="29" t="s">
        <v>1955</v>
      </c>
      <c r="F307" s="335"/>
      <c r="G307" s="335"/>
      <c r="H307" s="335"/>
      <c r="I307" s="335"/>
      <c r="J307" s="335"/>
      <c r="K307" s="335"/>
      <c r="L307" s="335"/>
      <c r="M307" s="82" t="s">
        <v>3880</v>
      </c>
      <c r="N307" s="57">
        <v>5049.3582677165359</v>
      </c>
      <c r="O307" s="30">
        <v>5049.3582677165359</v>
      </c>
      <c r="P307" s="29" t="s">
        <v>3458</v>
      </c>
      <c r="Q307" s="29"/>
      <c r="R307" s="104" t="s">
        <v>4394</v>
      </c>
      <c r="S307" s="103" t="s">
        <v>4395</v>
      </c>
      <c r="T307" s="403">
        <v>15480</v>
      </c>
      <c r="U307" s="403">
        <v>9000</v>
      </c>
      <c r="V307" s="123" t="s">
        <v>1</v>
      </c>
      <c r="W307" s="336" t="s">
        <v>0</v>
      </c>
      <c r="X307" s="123"/>
      <c r="Y307" s="337"/>
      <c r="Z307" s="87">
        <v>1</v>
      </c>
      <c r="AA307" s="88"/>
      <c r="AB307" s="88"/>
      <c r="AC307" s="88"/>
      <c r="AD307" s="90"/>
      <c r="AE307" s="90"/>
      <c r="AF307" s="136"/>
      <c r="AG307" s="338"/>
      <c r="AH307" s="338"/>
      <c r="AI307" s="339"/>
      <c r="AJ307" s="339"/>
      <c r="AK307" s="91"/>
      <c r="AL307" s="92"/>
      <c r="AM307" s="93"/>
      <c r="AN307" s="340"/>
      <c r="AO307" s="341"/>
      <c r="AP307" s="336"/>
      <c r="AQ307" s="342"/>
      <c r="AR307" s="343"/>
      <c r="AS307" s="342"/>
      <c r="AT307" s="94"/>
      <c r="AU307" s="341"/>
      <c r="AV307" s="136"/>
      <c r="AW307" s="339"/>
    </row>
    <row r="308" spans="1:49" ht="12.75" customHeight="1">
      <c r="A308">
        <v>305</v>
      </c>
      <c r="B308" s="29" t="s">
        <v>7238</v>
      </c>
      <c r="C308" s="104" t="s">
        <v>3762</v>
      </c>
      <c r="D308" s="29" t="s">
        <v>1850</v>
      </c>
      <c r="E308" s="29" t="s">
        <v>1975</v>
      </c>
      <c r="F308" s="335"/>
      <c r="G308" s="335"/>
      <c r="H308" s="335"/>
      <c r="I308" s="335"/>
      <c r="J308" s="335"/>
      <c r="K308" s="335"/>
      <c r="L308" s="335"/>
      <c r="M308" s="82" t="s">
        <v>3880</v>
      </c>
      <c r="N308" s="57">
        <v>4912.1574803149606</v>
      </c>
      <c r="O308" s="30">
        <v>4912.1574803149606</v>
      </c>
      <c r="P308" s="29" t="s">
        <v>3458</v>
      </c>
      <c r="Q308" s="29"/>
      <c r="R308" s="104" t="s">
        <v>3762</v>
      </c>
      <c r="S308" s="103" t="s">
        <v>4396</v>
      </c>
      <c r="T308" s="403">
        <v>14000</v>
      </c>
      <c r="U308" s="403">
        <v>11650</v>
      </c>
      <c r="V308" s="123" t="s">
        <v>1</v>
      </c>
      <c r="W308" s="336" t="s">
        <v>0</v>
      </c>
      <c r="X308" s="123"/>
      <c r="Y308" s="337"/>
      <c r="Z308" s="87">
        <v>1</v>
      </c>
      <c r="AA308" s="88"/>
      <c r="AB308" s="88"/>
      <c r="AC308" s="88"/>
      <c r="AD308" s="90"/>
      <c r="AE308" s="90"/>
      <c r="AF308" s="136"/>
      <c r="AG308" s="338"/>
      <c r="AH308" s="338"/>
      <c r="AI308" s="339"/>
      <c r="AJ308" s="339"/>
      <c r="AK308" s="91"/>
      <c r="AL308" s="92"/>
      <c r="AM308" s="93"/>
      <c r="AN308" s="340"/>
      <c r="AO308" s="341"/>
      <c r="AP308" s="336"/>
      <c r="AQ308" s="342"/>
      <c r="AR308" s="343"/>
      <c r="AS308" s="342"/>
      <c r="AT308" s="94"/>
      <c r="AU308" s="341"/>
      <c r="AV308" s="136"/>
      <c r="AW308" s="339"/>
    </row>
    <row r="309" spans="1:49" ht="12.75" customHeight="1">
      <c r="A309">
        <v>306</v>
      </c>
      <c r="B309" s="29" t="s">
        <v>7239</v>
      </c>
      <c r="C309" s="104" t="s">
        <v>4397</v>
      </c>
      <c r="D309" s="29" t="s">
        <v>775</v>
      </c>
      <c r="E309" s="29" t="s">
        <v>3050</v>
      </c>
      <c r="F309" s="335"/>
      <c r="G309" s="335"/>
      <c r="H309" s="335"/>
      <c r="I309" s="335"/>
      <c r="J309" s="335"/>
      <c r="K309" s="335"/>
      <c r="L309" s="335"/>
      <c r="M309" s="82" t="s">
        <v>3880</v>
      </c>
      <c r="N309" s="57">
        <v>4379.0787401574808</v>
      </c>
      <c r="O309" s="30">
        <v>4379.0787401574808</v>
      </c>
      <c r="P309" s="29" t="s">
        <v>3863</v>
      </c>
      <c r="Q309" s="29"/>
      <c r="R309" s="104" t="s">
        <v>4397</v>
      </c>
      <c r="S309" s="103" t="s">
        <v>4398</v>
      </c>
      <c r="T309" s="403">
        <v>11000</v>
      </c>
      <c r="U309" s="403">
        <v>13310</v>
      </c>
      <c r="V309" s="123" t="s">
        <v>1</v>
      </c>
      <c r="W309" s="336" t="s">
        <v>0</v>
      </c>
      <c r="X309" s="123"/>
      <c r="Y309" s="337"/>
      <c r="Z309" s="87">
        <v>1</v>
      </c>
      <c r="AA309" s="88"/>
      <c r="AB309" s="88"/>
      <c r="AC309" s="88"/>
      <c r="AD309" s="90"/>
      <c r="AE309" s="90"/>
      <c r="AF309" s="136"/>
      <c r="AG309" s="338"/>
      <c r="AH309" s="338"/>
      <c r="AI309" s="339"/>
      <c r="AJ309" s="339"/>
      <c r="AK309" s="91"/>
      <c r="AL309" s="92"/>
      <c r="AM309" s="93"/>
      <c r="AN309" s="340"/>
      <c r="AO309" s="341"/>
      <c r="AP309" s="336"/>
      <c r="AQ309" s="342"/>
      <c r="AR309" s="343"/>
      <c r="AS309" s="342"/>
      <c r="AT309" s="94"/>
      <c r="AU309" s="341"/>
      <c r="AV309" s="136"/>
      <c r="AW309" s="339"/>
    </row>
    <row r="310" spans="1:49" ht="12.75" customHeight="1">
      <c r="A310">
        <v>307</v>
      </c>
      <c r="B310" s="29" t="s">
        <v>7240</v>
      </c>
      <c r="C310" s="104" t="s">
        <v>4399</v>
      </c>
      <c r="D310" s="29" t="s">
        <v>1904</v>
      </c>
      <c r="E310" s="29" t="s">
        <v>1921</v>
      </c>
      <c r="F310" s="335"/>
      <c r="G310" s="335"/>
      <c r="H310" s="335"/>
      <c r="I310" s="335"/>
      <c r="J310" s="335"/>
      <c r="K310" s="335"/>
      <c r="L310" s="335"/>
      <c r="M310" s="82" t="s">
        <v>3880</v>
      </c>
      <c r="N310" s="57">
        <v>5189.0433070866147</v>
      </c>
      <c r="O310" s="30">
        <v>5189.0433070866147</v>
      </c>
      <c r="P310" s="29" t="s">
        <v>3456</v>
      </c>
      <c r="Q310" s="29"/>
      <c r="R310" s="104" t="s">
        <v>4399</v>
      </c>
      <c r="S310" s="103" t="s">
        <v>4400</v>
      </c>
      <c r="T310" s="403">
        <v>15895</v>
      </c>
      <c r="U310" s="403">
        <v>9500</v>
      </c>
      <c r="V310" s="123" t="s">
        <v>1</v>
      </c>
      <c r="W310" s="336" t="s">
        <v>0</v>
      </c>
      <c r="X310" s="123"/>
      <c r="Y310" s="337"/>
      <c r="Z310" s="87">
        <v>1</v>
      </c>
      <c r="AA310" s="88"/>
      <c r="AB310" s="88"/>
      <c r="AC310" s="88"/>
      <c r="AD310" s="90"/>
      <c r="AE310" s="90"/>
      <c r="AF310" s="136"/>
      <c r="AG310" s="338"/>
      <c r="AH310" s="338"/>
      <c r="AI310" s="339"/>
      <c r="AJ310" s="339"/>
      <c r="AK310" s="91"/>
      <c r="AL310" s="92"/>
      <c r="AM310" s="93"/>
      <c r="AN310" s="340"/>
      <c r="AO310" s="341"/>
      <c r="AP310" s="336"/>
      <c r="AQ310" s="342"/>
      <c r="AR310" s="343"/>
      <c r="AS310" s="342"/>
      <c r="AT310" s="94"/>
      <c r="AU310" s="341"/>
      <c r="AV310" s="136"/>
      <c r="AW310" s="339"/>
    </row>
    <row r="311" spans="1:49" ht="12.75" customHeight="1">
      <c r="A311">
        <v>308</v>
      </c>
      <c r="B311" s="29" t="s">
        <v>7241</v>
      </c>
      <c r="C311" s="104" t="s">
        <v>4401</v>
      </c>
      <c r="D311" s="29" t="s">
        <v>741</v>
      </c>
      <c r="E311" s="29" t="s">
        <v>3084</v>
      </c>
      <c r="F311" s="335"/>
      <c r="G311" s="335"/>
      <c r="H311" s="335"/>
      <c r="I311" s="335"/>
      <c r="J311" s="335"/>
      <c r="K311" s="335"/>
      <c r="L311" s="335"/>
      <c r="M311" s="82" t="s">
        <v>3880</v>
      </c>
      <c r="N311" s="57">
        <v>4816.7795275590552</v>
      </c>
      <c r="O311" s="30">
        <v>4816.7795275590552</v>
      </c>
      <c r="P311" s="29" t="s">
        <v>3455</v>
      </c>
      <c r="Q311" s="29"/>
      <c r="R311" s="104" t="s">
        <v>4401</v>
      </c>
      <c r="S311" s="103" t="s">
        <v>4402</v>
      </c>
      <c r="T311" s="403">
        <v>15065</v>
      </c>
      <c r="U311" s="403">
        <v>9500</v>
      </c>
      <c r="V311" s="123" t="s">
        <v>1</v>
      </c>
      <c r="W311" s="336" t="s">
        <v>0</v>
      </c>
      <c r="X311" s="123"/>
      <c r="Y311" s="337"/>
      <c r="Z311" s="87">
        <v>1</v>
      </c>
      <c r="AA311" s="88"/>
      <c r="AB311" s="88"/>
      <c r="AC311" s="88"/>
      <c r="AD311" s="90"/>
      <c r="AE311" s="90"/>
      <c r="AF311" s="136"/>
      <c r="AG311" s="338"/>
      <c r="AH311" s="338"/>
      <c r="AI311" s="339"/>
      <c r="AJ311" s="339"/>
      <c r="AK311" s="91"/>
      <c r="AL311" s="92"/>
      <c r="AM311" s="93"/>
      <c r="AN311" s="340"/>
      <c r="AO311" s="341"/>
      <c r="AP311" s="336"/>
      <c r="AQ311" s="342"/>
      <c r="AR311" s="343"/>
      <c r="AS311" s="342"/>
      <c r="AT311" s="94"/>
      <c r="AU311" s="341"/>
      <c r="AV311" s="136"/>
      <c r="AW311" s="339"/>
    </row>
    <row r="312" spans="1:49" ht="12.75" customHeight="1">
      <c r="A312">
        <v>309</v>
      </c>
      <c r="B312" s="29" t="s">
        <v>7242</v>
      </c>
      <c r="C312" s="104" t="s">
        <v>4403</v>
      </c>
      <c r="D312" s="29" t="s">
        <v>1868</v>
      </c>
      <c r="E312" s="29" t="s">
        <v>1957</v>
      </c>
      <c r="F312" s="335"/>
      <c r="G312" s="335"/>
      <c r="H312" s="335"/>
      <c r="I312" s="335"/>
      <c r="J312" s="335"/>
      <c r="K312" s="335"/>
      <c r="L312" s="335"/>
      <c r="M312" s="82" t="s">
        <v>3880</v>
      </c>
      <c r="N312" s="57">
        <v>5124.0275590551182</v>
      </c>
      <c r="O312" s="30">
        <v>5124.0275590551182</v>
      </c>
      <c r="P312" s="29" t="s">
        <v>3458</v>
      </c>
      <c r="Q312" s="29"/>
      <c r="R312" s="104" t="s">
        <v>4403</v>
      </c>
      <c r="S312" s="103" t="s">
        <v>4404</v>
      </c>
      <c r="T312" s="403">
        <v>15480</v>
      </c>
      <c r="U312" s="403">
        <v>10000</v>
      </c>
      <c r="V312" s="123" t="s">
        <v>1</v>
      </c>
      <c r="W312" s="336" t="s">
        <v>0</v>
      </c>
      <c r="X312" s="123"/>
      <c r="Y312" s="337"/>
      <c r="Z312" s="87">
        <v>1</v>
      </c>
      <c r="AA312" s="88"/>
      <c r="AB312" s="88"/>
      <c r="AC312" s="88"/>
      <c r="AD312" s="90"/>
      <c r="AE312" s="90"/>
      <c r="AF312" s="136"/>
      <c r="AG312" s="338"/>
      <c r="AH312" s="338"/>
      <c r="AI312" s="339"/>
      <c r="AJ312" s="339"/>
      <c r="AK312" s="91"/>
      <c r="AL312" s="92"/>
      <c r="AM312" s="93"/>
      <c r="AN312" s="340"/>
      <c r="AO312" s="341"/>
      <c r="AP312" s="336"/>
      <c r="AQ312" s="342"/>
      <c r="AR312" s="343"/>
      <c r="AS312" s="342"/>
      <c r="AT312" s="94"/>
      <c r="AU312" s="341"/>
      <c r="AV312" s="136"/>
      <c r="AW312" s="339"/>
    </row>
    <row r="313" spans="1:49" ht="12.75" customHeight="1">
      <c r="A313">
        <v>310</v>
      </c>
      <c r="B313" s="29" t="s">
        <v>7244</v>
      </c>
      <c r="C313" s="104" t="s">
        <v>4405</v>
      </c>
      <c r="D313" s="29" t="s">
        <v>729</v>
      </c>
      <c r="E313" s="29" t="s">
        <v>3096</v>
      </c>
      <c r="F313" s="335"/>
      <c r="G313" s="335"/>
      <c r="H313" s="335"/>
      <c r="I313" s="335"/>
      <c r="J313" s="335"/>
      <c r="K313" s="335"/>
      <c r="L313" s="335"/>
      <c r="M313" s="82" t="s">
        <v>3880</v>
      </c>
      <c r="N313" s="57">
        <v>4315.3622047244098</v>
      </c>
      <c r="O313" s="30">
        <v>4315.3622047244098</v>
      </c>
      <c r="P313" s="29" t="s">
        <v>3861</v>
      </c>
      <c r="Q313" s="29"/>
      <c r="R313" s="104" t="s">
        <v>4405</v>
      </c>
      <c r="S313" s="103" t="s">
        <v>4406</v>
      </c>
      <c r="T313" s="403">
        <v>16310</v>
      </c>
      <c r="U313" s="403">
        <v>-1000</v>
      </c>
      <c r="V313" s="123" t="s">
        <v>1</v>
      </c>
      <c r="W313" s="336" t="s">
        <v>0</v>
      </c>
      <c r="X313" s="123"/>
      <c r="Y313" s="337"/>
      <c r="Z313" s="87">
        <v>1</v>
      </c>
      <c r="AA313" s="88"/>
      <c r="AB313" s="88"/>
      <c r="AC313" s="88"/>
      <c r="AD313" s="90"/>
      <c r="AE313" s="90"/>
      <c r="AF313" s="136"/>
      <c r="AG313" s="338"/>
      <c r="AH313" s="338"/>
      <c r="AI313" s="339"/>
      <c r="AJ313" s="339"/>
      <c r="AK313" s="91"/>
      <c r="AL313" s="92"/>
      <c r="AM313" s="93"/>
      <c r="AN313" s="340"/>
      <c r="AO313" s="341"/>
      <c r="AP313" s="336"/>
      <c r="AQ313" s="342"/>
      <c r="AR313" s="343"/>
      <c r="AS313" s="342"/>
      <c r="AT313" s="94"/>
      <c r="AU313" s="341"/>
      <c r="AV313" s="136"/>
      <c r="AW313" s="339"/>
    </row>
    <row r="314" spans="1:49" ht="12.75" customHeight="1">
      <c r="A314">
        <v>311</v>
      </c>
      <c r="B314" s="29" t="s">
        <v>7246</v>
      </c>
      <c r="C314" s="104" t="s">
        <v>4407</v>
      </c>
      <c r="D314" s="29" t="s">
        <v>728</v>
      </c>
      <c r="E314" s="29" t="s">
        <v>3097</v>
      </c>
      <c r="F314" s="335"/>
      <c r="G314" s="335"/>
      <c r="H314" s="335"/>
      <c r="I314" s="335"/>
      <c r="J314" s="335"/>
      <c r="K314" s="335"/>
      <c r="L314" s="335"/>
      <c r="M314" s="82" t="s">
        <v>3880</v>
      </c>
      <c r="N314" s="57">
        <v>4140.0984251968503</v>
      </c>
      <c r="O314" s="30">
        <v>4140.0984251968503</v>
      </c>
      <c r="P314" s="29" t="s">
        <v>3861</v>
      </c>
      <c r="Q314" s="29"/>
      <c r="R314" s="104" t="s">
        <v>4407</v>
      </c>
      <c r="S314" s="103" t="s">
        <v>4408</v>
      </c>
      <c r="T314" s="403">
        <v>16310</v>
      </c>
      <c r="U314" s="403">
        <v>0</v>
      </c>
      <c r="V314" s="123" t="s">
        <v>1</v>
      </c>
      <c r="W314" s="336" t="s">
        <v>0</v>
      </c>
      <c r="X314" s="123"/>
      <c r="Y314" s="337"/>
      <c r="Z314" s="87">
        <v>1</v>
      </c>
      <c r="AA314" s="88"/>
      <c r="AB314" s="88"/>
      <c r="AC314" s="88"/>
      <c r="AD314" s="90"/>
      <c r="AE314" s="90"/>
      <c r="AF314" s="136"/>
      <c r="AG314" s="338"/>
      <c r="AH314" s="338"/>
      <c r="AI314" s="339"/>
      <c r="AJ314" s="339"/>
      <c r="AK314" s="91"/>
      <c r="AL314" s="92"/>
      <c r="AM314" s="93"/>
      <c r="AN314" s="340"/>
      <c r="AO314" s="341"/>
      <c r="AP314" s="336"/>
      <c r="AQ314" s="342"/>
      <c r="AR314" s="343"/>
      <c r="AS314" s="342"/>
      <c r="AT314" s="94"/>
      <c r="AU314" s="341"/>
      <c r="AV314" s="136"/>
      <c r="AW314" s="339"/>
    </row>
    <row r="315" spans="1:49" ht="12.75" customHeight="1">
      <c r="A315">
        <v>312</v>
      </c>
      <c r="B315" s="29" t="s">
        <v>7245</v>
      </c>
      <c r="C315" s="104" t="s">
        <v>4409</v>
      </c>
      <c r="D315" s="29" t="s">
        <v>711</v>
      </c>
      <c r="E315" s="29" t="s">
        <v>3114</v>
      </c>
      <c r="F315" s="335"/>
      <c r="G315" s="335"/>
      <c r="H315" s="335"/>
      <c r="I315" s="335"/>
      <c r="J315" s="335"/>
      <c r="K315" s="335"/>
      <c r="L315" s="335"/>
      <c r="M315" s="82" t="s">
        <v>3880</v>
      </c>
      <c r="N315" s="57">
        <v>3822.0039370078744</v>
      </c>
      <c r="O315" s="30">
        <v>3822.0039370078744</v>
      </c>
      <c r="P315" s="29" t="s">
        <v>3862</v>
      </c>
      <c r="Q315" s="29"/>
      <c r="R315" s="104" t="s">
        <v>4409</v>
      </c>
      <c r="S315" s="103" t="s">
        <v>4410</v>
      </c>
      <c r="T315" s="403">
        <v>15065</v>
      </c>
      <c r="U315" s="403">
        <v>-1500</v>
      </c>
      <c r="V315" s="123" t="s">
        <v>1</v>
      </c>
      <c r="W315" s="336" t="s">
        <v>0</v>
      </c>
      <c r="X315" s="123"/>
      <c r="Y315" s="337"/>
      <c r="Z315" s="87">
        <v>1</v>
      </c>
      <c r="AA315" s="88"/>
      <c r="AB315" s="88"/>
      <c r="AC315" s="88"/>
      <c r="AD315" s="90"/>
      <c r="AE315" s="90"/>
      <c r="AF315" s="136"/>
      <c r="AG315" s="338"/>
      <c r="AH315" s="338"/>
      <c r="AI315" s="339"/>
      <c r="AJ315" s="339"/>
      <c r="AK315" s="91"/>
      <c r="AL315" s="92"/>
      <c r="AM315" s="93"/>
      <c r="AN315" s="340"/>
      <c r="AO315" s="341"/>
      <c r="AP315" s="336"/>
      <c r="AQ315" s="342"/>
      <c r="AR315" s="343"/>
      <c r="AS315" s="342"/>
      <c r="AT315" s="94"/>
      <c r="AU315" s="341"/>
      <c r="AV315" s="136"/>
      <c r="AW315" s="339"/>
    </row>
    <row r="316" spans="1:49" ht="12.75" customHeight="1">
      <c r="A316">
        <v>313</v>
      </c>
      <c r="B316" s="29" t="s">
        <v>6536</v>
      </c>
      <c r="C316" s="104" t="s">
        <v>4411</v>
      </c>
      <c r="D316" s="29" t="s">
        <v>3880</v>
      </c>
      <c r="E316" s="29" t="s">
        <v>3880</v>
      </c>
      <c r="F316" s="335" t="s">
        <v>6537</v>
      </c>
      <c r="G316" s="335"/>
      <c r="H316" s="335"/>
      <c r="I316" s="335"/>
      <c r="J316" s="335"/>
      <c r="K316" s="335"/>
      <c r="L316" s="335"/>
      <c r="M316" s="82" t="s">
        <v>3880</v>
      </c>
      <c r="N316" s="57">
        <v>227.98031496062993</v>
      </c>
      <c r="O316" s="30">
        <v>227.98031496062993</v>
      </c>
      <c r="P316" s="29" t="s">
        <v>3459</v>
      </c>
      <c r="Q316" s="29"/>
      <c r="R316" s="104" t="s">
        <v>4411</v>
      </c>
      <c r="S316" s="103" t="s">
        <v>4412</v>
      </c>
      <c r="T316" s="403">
        <v>15065</v>
      </c>
      <c r="U316" s="403">
        <v>500</v>
      </c>
      <c r="V316" s="123" t="s">
        <v>1</v>
      </c>
      <c r="W316" s="336" t="s">
        <v>0</v>
      </c>
      <c r="X316" s="123"/>
      <c r="Y316" s="337"/>
      <c r="Z316" s="87"/>
      <c r="AA316" s="88"/>
      <c r="AB316" s="88"/>
      <c r="AC316" s="98"/>
      <c r="AD316" s="90"/>
      <c r="AE316" s="90"/>
      <c r="AF316" s="136"/>
      <c r="AG316" s="338"/>
      <c r="AH316" s="338"/>
      <c r="AI316" s="339"/>
      <c r="AJ316" s="339"/>
      <c r="AK316" s="91"/>
      <c r="AL316" s="92"/>
      <c r="AM316" s="93"/>
      <c r="AN316" s="340"/>
      <c r="AO316" s="341"/>
      <c r="AP316" s="336"/>
      <c r="AQ316" s="342"/>
      <c r="AR316" s="343"/>
      <c r="AS316" s="342"/>
      <c r="AT316" s="94"/>
      <c r="AU316" s="341"/>
      <c r="AV316" s="136"/>
      <c r="AW316" s="339"/>
    </row>
    <row r="317" spans="1:49" ht="12.75" customHeight="1">
      <c r="A317">
        <v>314</v>
      </c>
      <c r="B317" s="29" t="s">
        <v>7247</v>
      </c>
      <c r="C317" s="104" t="s">
        <v>4413</v>
      </c>
      <c r="D317" s="29" t="s">
        <v>730</v>
      </c>
      <c r="E317" s="29" t="s">
        <v>3095</v>
      </c>
      <c r="F317" s="335"/>
      <c r="G317" s="335"/>
      <c r="H317" s="335"/>
      <c r="I317" s="335"/>
      <c r="J317" s="335"/>
      <c r="K317" s="335"/>
      <c r="L317" s="335"/>
      <c r="M317" s="82" t="s">
        <v>3880</v>
      </c>
      <c r="N317" s="57">
        <v>4280.8267716535438</v>
      </c>
      <c r="O317" s="30">
        <v>4280.8267716535438</v>
      </c>
      <c r="P317" s="29" t="s">
        <v>3861</v>
      </c>
      <c r="Q317" s="29"/>
      <c r="R317" s="104" t="s">
        <v>4413</v>
      </c>
      <c r="S317" s="103" t="s">
        <v>4414</v>
      </c>
      <c r="T317" s="403">
        <v>16310</v>
      </c>
      <c r="U317" s="403">
        <v>1000</v>
      </c>
      <c r="V317" s="123" t="s">
        <v>1</v>
      </c>
      <c r="W317" s="336" t="s">
        <v>0</v>
      </c>
      <c r="X317" s="123"/>
      <c r="Y317" s="337"/>
      <c r="Z317" s="87">
        <v>1</v>
      </c>
      <c r="AA317" s="88"/>
      <c r="AB317" s="88"/>
      <c r="AC317" s="88"/>
      <c r="AD317" s="90"/>
      <c r="AE317" s="90"/>
      <c r="AF317" s="136"/>
      <c r="AG317" s="338"/>
      <c r="AH317" s="338"/>
      <c r="AI317" s="339"/>
      <c r="AJ317" s="339"/>
      <c r="AK317" s="91"/>
      <c r="AL317" s="92"/>
      <c r="AM317" s="93"/>
      <c r="AN317" s="340"/>
      <c r="AO317" s="341"/>
      <c r="AP317" s="336"/>
      <c r="AQ317" s="342"/>
      <c r="AR317" s="343"/>
      <c r="AS317" s="342"/>
      <c r="AT317" s="94"/>
      <c r="AU317" s="341"/>
      <c r="AV317" s="136"/>
      <c r="AW317" s="339"/>
    </row>
    <row r="318" spans="1:49" ht="12.75" customHeight="1">
      <c r="A318">
        <v>315</v>
      </c>
      <c r="B318" s="29" t="s">
        <v>7248</v>
      </c>
      <c r="C318" s="104" t="s">
        <v>4415</v>
      </c>
      <c r="D318" s="29" t="s">
        <v>584</v>
      </c>
      <c r="E318" s="29" t="s">
        <v>3241</v>
      </c>
      <c r="F318" s="335"/>
      <c r="G318" s="335"/>
      <c r="H318" s="335"/>
      <c r="I318" s="335"/>
      <c r="J318" s="335"/>
      <c r="K318" s="335"/>
      <c r="L318" s="335"/>
      <c r="M318" s="82" t="s">
        <v>3880</v>
      </c>
      <c r="N318" s="57">
        <v>3240.5984251968507</v>
      </c>
      <c r="O318" s="30">
        <v>3240.5984251968507</v>
      </c>
      <c r="P318" s="29" t="s">
        <v>3863</v>
      </c>
      <c r="Q318" s="29"/>
      <c r="R318" s="104" t="s">
        <v>4415</v>
      </c>
      <c r="S318" s="103" t="s">
        <v>4416</v>
      </c>
      <c r="T318" s="403">
        <v>15480</v>
      </c>
      <c r="U318" s="403">
        <v>1000</v>
      </c>
      <c r="V318" s="123" t="s">
        <v>1</v>
      </c>
      <c r="W318" s="336" t="s">
        <v>0</v>
      </c>
      <c r="X318" s="123"/>
      <c r="Y318" s="337"/>
      <c r="Z318" s="87">
        <v>1</v>
      </c>
      <c r="AA318" s="88"/>
      <c r="AB318" s="88"/>
      <c r="AC318" s="88"/>
      <c r="AD318" s="90"/>
      <c r="AE318" s="90"/>
      <c r="AF318" s="136"/>
      <c r="AG318" s="338"/>
      <c r="AH318" s="338"/>
      <c r="AI318" s="339"/>
      <c r="AJ318" s="339"/>
      <c r="AK318" s="91"/>
      <c r="AL318" s="92"/>
      <c r="AM318" s="93"/>
      <c r="AN318" s="340"/>
      <c r="AO318" s="341"/>
      <c r="AP318" s="336"/>
      <c r="AQ318" s="342"/>
      <c r="AR318" s="343"/>
      <c r="AS318" s="342"/>
      <c r="AT318" s="94"/>
      <c r="AU318" s="341"/>
      <c r="AV318" s="136"/>
      <c r="AW318" s="339"/>
    </row>
    <row r="319" spans="1:49" ht="12.75" customHeight="1">
      <c r="A319">
        <v>316</v>
      </c>
      <c r="B319" s="29" t="s">
        <v>7249</v>
      </c>
      <c r="C319" s="104" t="s">
        <v>4417</v>
      </c>
      <c r="D319" s="29" t="s">
        <v>588</v>
      </c>
      <c r="E319" s="29" t="s">
        <v>3237</v>
      </c>
      <c r="F319" s="335"/>
      <c r="G319" s="335"/>
      <c r="H319" s="335"/>
      <c r="I319" s="335"/>
      <c r="J319" s="335"/>
      <c r="K319" s="335"/>
      <c r="L319" s="335"/>
      <c r="M319" s="82" t="s">
        <v>3880</v>
      </c>
      <c r="N319" s="57">
        <v>3009.3188976377955</v>
      </c>
      <c r="O319" s="30">
        <v>3009.3188976377955</v>
      </c>
      <c r="P319" s="29" t="s">
        <v>3863</v>
      </c>
      <c r="Q319" s="29"/>
      <c r="R319" s="104" t="s">
        <v>4417</v>
      </c>
      <c r="S319" s="103" t="s">
        <v>4418</v>
      </c>
      <c r="T319" s="403">
        <v>15480</v>
      </c>
      <c r="U319" s="403">
        <v>0</v>
      </c>
      <c r="V319" s="123" t="s">
        <v>1</v>
      </c>
      <c r="W319" s="336" t="s">
        <v>0</v>
      </c>
      <c r="X319" s="123"/>
      <c r="Y319" s="337"/>
      <c r="Z319" s="87">
        <v>1</v>
      </c>
      <c r="AA319" s="88"/>
      <c r="AB319" s="88"/>
      <c r="AC319" s="88"/>
      <c r="AD319" s="90"/>
      <c r="AE319" s="90"/>
      <c r="AF319" s="136"/>
      <c r="AG319" s="338"/>
      <c r="AH319" s="338"/>
      <c r="AI319" s="339"/>
      <c r="AJ319" s="339"/>
      <c r="AK319" s="91"/>
      <c r="AL319" s="92"/>
      <c r="AM319" s="93"/>
      <c r="AN319" s="340"/>
      <c r="AO319" s="341"/>
      <c r="AP319" s="336"/>
      <c r="AQ319" s="342"/>
      <c r="AR319" s="343"/>
      <c r="AS319" s="342"/>
      <c r="AT319" s="94"/>
      <c r="AU319" s="341"/>
      <c r="AV319" s="136"/>
      <c r="AW319" s="339"/>
    </row>
    <row r="320" spans="1:49" ht="12.75" customHeight="1">
      <c r="A320">
        <v>317</v>
      </c>
      <c r="B320" s="29" t="s">
        <v>7250</v>
      </c>
      <c r="C320" s="104" t="s">
        <v>4419</v>
      </c>
      <c r="D320" s="29" t="s">
        <v>601</v>
      </c>
      <c r="E320" s="29" t="s">
        <v>3224</v>
      </c>
      <c r="F320" s="335"/>
      <c r="G320" s="335"/>
      <c r="H320" s="335"/>
      <c r="I320" s="335"/>
      <c r="J320" s="335"/>
      <c r="K320" s="335"/>
      <c r="L320" s="335"/>
      <c r="M320" s="82" t="s">
        <v>3880</v>
      </c>
      <c r="N320" s="57">
        <v>4176.9763779527566</v>
      </c>
      <c r="O320" s="30">
        <v>4176.9763779527566</v>
      </c>
      <c r="P320" s="29" t="s">
        <v>3457</v>
      </c>
      <c r="Q320" s="29"/>
      <c r="R320" s="104" t="s">
        <v>4419</v>
      </c>
      <c r="S320" s="103" t="s">
        <v>4420</v>
      </c>
      <c r="T320" s="403">
        <v>15895</v>
      </c>
      <c r="U320" s="403">
        <v>500</v>
      </c>
      <c r="V320" s="123" t="s">
        <v>1</v>
      </c>
      <c r="W320" s="336" t="s">
        <v>0</v>
      </c>
      <c r="X320" s="123"/>
      <c r="Y320" s="337"/>
      <c r="Z320" s="87">
        <v>1</v>
      </c>
      <c r="AA320" s="88"/>
      <c r="AB320" s="88"/>
      <c r="AC320" s="88"/>
      <c r="AD320" s="90"/>
      <c r="AE320" s="90"/>
      <c r="AF320" s="136"/>
      <c r="AG320" s="338"/>
      <c r="AH320" s="338"/>
      <c r="AI320" s="339"/>
      <c r="AJ320" s="339"/>
      <c r="AK320" s="91"/>
      <c r="AL320" s="92"/>
      <c r="AM320" s="93"/>
      <c r="AN320" s="340"/>
      <c r="AO320" s="341"/>
      <c r="AP320" s="336"/>
      <c r="AQ320" s="342"/>
      <c r="AR320" s="343"/>
      <c r="AS320" s="342"/>
      <c r="AT320" s="94"/>
      <c r="AU320" s="341"/>
      <c r="AV320" s="136"/>
      <c r="AW320" s="339"/>
    </row>
    <row r="321" spans="1:49" ht="12.75" customHeight="1">
      <c r="A321">
        <v>318</v>
      </c>
      <c r="B321" s="29" t="s">
        <v>7251</v>
      </c>
      <c r="C321" s="104" t="s">
        <v>4421</v>
      </c>
      <c r="D321" s="29" t="s">
        <v>572</v>
      </c>
      <c r="E321" s="29" t="s">
        <v>3253</v>
      </c>
      <c r="F321" s="335"/>
      <c r="G321" s="335"/>
      <c r="H321" s="335"/>
      <c r="I321" s="335"/>
      <c r="J321" s="335"/>
      <c r="K321" s="335"/>
      <c r="L321" s="335"/>
      <c r="M321" s="82" t="s">
        <v>3880</v>
      </c>
      <c r="N321" s="57">
        <v>4924.3425196850394</v>
      </c>
      <c r="O321" s="30">
        <v>4924.3425196850394</v>
      </c>
      <c r="P321" s="29" t="s">
        <v>3457</v>
      </c>
      <c r="Q321" s="29"/>
      <c r="R321" s="104" t="s">
        <v>4421</v>
      </c>
      <c r="S321" s="103" t="s">
        <v>4422</v>
      </c>
      <c r="T321" s="403">
        <v>15895</v>
      </c>
      <c r="U321" s="403">
        <v>-500</v>
      </c>
      <c r="V321" s="123" t="s">
        <v>1</v>
      </c>
      <c r="W321" s="336" t="s">
        <v>0</v>
      </c>
      <c r="X321" s="123"/>
      <c r="Y321" s="337"/>
      <c r="Z321" s="87">
        <v>1</v>
      </c>
      <c r="AA321" s="88"/>
      <c r="AB321" s="88"/>
      <c r="AC321" s="88"/>
      <c r="AD321" s="90"/>
      <c r="AE321" s="90"/>
      <c r="AF321" s="136"/>
      <c r="AG321" s="338"/>
      <c r="AH321" s="338"/>
      <c r="AI321" s="339"/>
      <c r="AJ321" s="339"/>
      <c r="AK321" s="91"/>
      <c r="AL321" s="92"/>
      <c r="AM321" s="93"/>
      <c r="AN321" s="340"/>
      <c r="AO321" s="341"/>
      <c r="AP321" s="336"/>
      <c r="AQ321" s="342"/>
      <c r="AR321" s="343"/>
      <c r="AS321" s="342"/>
      <c r="AT321" s="94"/>
      <c r="AU321" s="341"/>
      <c r="AV321" s="136"/>
      <c r="AW321" s="339"/>
    </row>
    <row r="322" spans="1:49" ht="12.75" customHeight="1">
      <c r="A322">
        <v>319</v>
      </c>
      <c r="B322" s="29" t="s">
        <v>7243</v>
      </c>
      <c r="C322" s="104" t="s">
        <v>4423</v>
      </c>
      <c r="D322" s="29" t="s">
        <v>571</v>
      </c>
      <c r="E322" s="29" t="s">
        <v>3254</v>
      </c>
      <c r="F322" s="335"/>
      <c r="G322" s="335"/>
      <c r="H322" s="335"/>
      <c r="I322" s="335"/>
      <c r="J322" s="335"/>
      <c r="K322" s="335"/>
      <c r="L322" s="335"/>
      <c r="M322" s="82" t="s">
        <v>3880</v>
      </c>
      <c r="N322" s="57">
        <v>5469.3779527559054</v>
      </c>
      <c r="O322" s="30">
        <v>5469.3779527559054</v>
      </c>
      <c r="P322" s="29" t="s">
        <v>3457</v>
      </c>
      <c r="Q322" s="29"/>
      <c r="R322" s="104" t="s">
        <v>4423</v>
      </c>
      <c r="S322" s="103" t="s">
        <v>4424</v>
      </c>
      <c r="T322" s="403">
        <v>15895</v>
      </c>
      <c r="U322" s="403">
        <v>-1500</v>
      </c>
      <c r="V322" s="123" t="s">
        <v>1</v>
      </c>
      <c r="W322" s="336" t="s">
        <v>0</v>
      </c>
      <c r="X322" s="123"/>
      <c r="Y322" s="337"/>
      <c r="Z322" s="87">
        <v>1</v>
      </c>
      <c r="AA322" s="88"/>
      <c r="AB322" s="88"/>
      <c r="AC322" s="88"/>
      <c r="AD322" s="90"/>
      <c r="AE322" s="90"/>
      <c r="AF322" s="136"/>
      <c r="AG322" s="338"/>
      <c r="AH322" s="338"/>
      <c r="AI322" s="339"/>
      <c r="AJ322" s="339"/>
      <c r="AK322" s="91"/>
      <c r="AL322" s="92"/>
      <c r="AM322" s="93"/>
      <c r="AN322" s="340"/>
      <c r="AO322" s="341"/>
      <c r="AP322" s="336"/>
      <c r="AQ322" s="342"/>
      <c r="AR322" s="343"/>
      <c r="AS322" s="342"/>
      <c r="AT322" s="94"/>
      <c r="AU322" s="341"/>
      <c r="AV322" s="136"/>
      <c r="AW322" s="339"/>
    </row>
    <row r="323" spans="1:49" ht="12.75" customHeight="1">
      <c r="A323">
        <v>320</v>
      </c>
      <c r="B323" s="29" t="s">
        <v>7252</v>
      </c>
      <c r="C323" s="104" t="s">
        <v>4425</v>
      </c>
      <c r="D323" s="29" t="s">
        <v>587</v>
      </c>
      <c r="E323" s="29" t="s">
        <v>3238</v>
      </c>
      <c r="F323" s="335"/>
      <c r="G323" s="335"/>
      <c r="H323" s="335"/>
      <c r="I323" s="335"/>
      <c r="J323" s="335"/>
      <c r="K323" s="335"/>
      <c r="L323" s="335"/>
      <c r="M323" s="82" t="s">
        <v>3880</v>
      </c>
      <c r="N323" s="57">
        <v>3019.2165354330714</v>
      </c>
      <c r="O323" s="30">
        <v>3019.2165354330714</v>
      </c>
      <c r="P323" s="29" t="s">
        <v>3863</v>
      </c>
      <c r="Q323" s="29"/>
      <c r="R323" s="104" t="s">
        <v>4425</v>
      </c>
      <c r="S323" s="103" t="s">
        <v>4426</v>
      </c>
      <c r="T323" s="403">
        <v>15480</v>
      </c>
      <c r="U323" s="403">
        <v>-1000</v>
      </c>
      <c r="V323" s="123" t="s">
        <v>1</v>
      </c>
      <c r="W323" s="336" t="s">
        <v>0</v>
      </c>
      <c r="X323" s="123"/>
      <c r="Y323" s="337"/>
      <c r="Z323" s="87">
        <v>1</v>
      </c>
      <c r="AA323" s="88"/>
      <c r="AB323" s="88"/>
      <c r="AC323" s="88"/>
      <c r="AD323" s="90"/>
      <c r="AE323" s="90"/>
      <c r="AF323" s="136"/>
      <c r="AG323" s="338"/>
      <c r="AH323" s="338"/>
      <c r="AI323" s="339"/>
      <c r="AJ323" s="339"/>
      <c r="AK323" s="91"/>
      <c r="AL323" s="92"/>
      <c r="AM323" s="93"/>
      <c r="AN323" s="340"/>
      <c r="AO323" s="341"/>
      <c r="AP323" s="336"/>
      <c r="AQ323" s="342"/>
      <c r="AR323" s="343"/>
      <c r="AS323" s="342"/>
      <c r="AT323" s="94"/>
      <c r="AU323" s="341"/>
      <c r="AV323" s="136"/>
      <c r="AW323" s="339"/>
    </row>
    <row r="324" spans="1:49" ht="12.75" customHeight="1">
      <c r="A324">
        <v>321</v>
      </c>
      <c r="B324" s="29" t="s">
        <v>7253</v>
      </c>
      <c r="C324" s="104" t="s">
        <v>4427</v>
      </c>
      <c r="D324" s="29" t="s">
        <v>709</v>
      </c>
      <c r="E324" s="29" t="s">
        <v>3116</v>
      </c>
      <c r="F324" s="335"/>
      <c r="G324" s="335"/>
      <c r="H324" s="335"/>
      <c r="I324" s="335"/>
      <c r="J324" s="335"/>
      <c r="K324" s="335"/>
      <c r="L324" s="335"/>
      <c r="M324" s="82" t="s">
        <v>3880</v>
      </c>
      <c r="N324" s="57">
        <v>3988.2165354330714</v>
      </c>
      <c r="O324" s="30">
        <v>3988.2165354330714</v>
      </c>
      <c r="P324" s="29" t="s">
        <v>3862</v>
      </c>
      <c r="Q324" s="29"/>
      <c r="R324" s="104" t="s">
        <v>4427</v>
      </c>
      <c r="S324" s="103" t="s">
        <v>4428</v>
      </c>
      <c r="T324" s="403">
        <v>15065</v>
      </c>
      <c r="U324" s="403">
        <v>-500</v>
      </c>
      <c r="V324" s="123" t="s">
        <v>1</v>
      </c>
      <c r="W324" s="336" t="s">
        <v>0</v>
      </c>
      <c r="X324" s="123"/>
      <c r="Y324" s="337"/>
      <c r="Z324" s="87">
        <v>1</v>
      </c>
      <c r="AA324" s="88"/>
      <c r="AB324" s="88"/>
      <c r="AC324" s="88"/>
      <c r="AD324" s="90"/>
      <c r="AE324" s="90"/>
      <c r="AF324" s="136"/>
      <c r="AG324" s="338"/>
      <c r="AH324" s="338"/>
      <c r="AI324" s="339"/>
      <c r="AJ324" s="339"/>
      <c r="AK324" s="91"/>
      <c r="AL324" s="92"/>
      <c r="AM324" s="93"/>
      <c r="AN324" s="340"/>
      <c r="AO324" s="341"/>
      <c r="AP324" s="336"/>
      <c r="AQ324" s="342"/>
      <c r="AR324" s="343"/>
      <c r="AS324" s="342"/>
      <c r="AT324" s="94"/>
      <c r="AU324" s="341"/>
      <c r="AV324" s="136"/>
      <c r="AW324" s="339"/>
    </row>
    <row r="325" spans="1:49" ht="12.75" customHeight="1">
      <c r="A325">
        <v>322</v>
      </c>
      <c r="B325" s="29" t="s">
        <v>7254</v>
      </c>
      <c r="C325" s="104" t="s">
        <v>4429</v>
      </c>
      <c r="D325" s="29" t="s">
        <v>692</v>
      </c>
      <c r="E325" s="29" t="s">
        <v>3133</v>
      </c>
      <c r="F325" s="335"/>
      <c r="G325" s="335"/>
      <c r="H325" s="335"/>
      <c r="I325" s="335"/>
      <c r="J325" s="335"/>
      <c r="K325" s="335"/>
      <c r="L325" s="335"/>
      <c r="M325" s="82" t="s">
        <v>3880</v>
      </c>
      <c r="N325" s="57">
        <v>4944.0511811023625</v>
      </c>
      <c r="O325" s="30">
        <v>4944.0511811023625</v>
      </c>
      <c r="P325" s="29" t="s">
        <v>3459</v>
      </c>
      <c r="Q325" s="29"/>
      <c r="R325" s="104" t="s">
        <v>4429</v>
      </c>
      <c r="S325" s="103" t="s">
        <v>4430</v>
      </c>
      <c r="T325" s="403">
        <v>7726.68</v>
      </c>
      <c r="U325" s="403">
        <v>-2228.85</v>
      </c>
      <c r="V325" s="123" t="s">
        <v>1</v>
      </c>
      <c r="W325" s="336" t="s">
        <v>0</v>
      </c>
      <c r="X325" s="123"/>
      <c r="Y325" s="337"/>
      <c r="Z325" s="87">
        <v>1</v>
      </c>
      <c r="AA325" s="88"/>
      <c r="AB325" s="88"/>
      <c r="AC325" s="88"/>
      <c r="AD325" s="90"/>
      <c r="AE325" s="90"/>
      <c r="AF325" s="136"/>
      <c r="AG325" s="338"/>
      <c r="AH325" s="338"/>
      <c r="AI325" s="339"/>
      <c r="AJ325" s="339"/>
      <c r="AK325" s="91"/>
      <c r="AL325" s="92"/>
      <c r="AM325" s="93"/>
      <c r="AN325" s="340"/>
      <c r="AO325" s="341"/>
      <c r="AP325" s="336"/>
      <c r="AQ325" s="342"/>
      <c r="AR325" s="343"/>
      <c r="AS325" s="342"/>
      <c r="AT325" s="94"/>
      <c r="AU325" s="341"/>
      <c r="AV325" s="136"/>
      <c r="AW325" s="339"/>
    </row>
    <row r="326" spans="1:49" ht="12.75" customHeight="1">
      <c r="A326">
        <v>323</v>
      </c>
      <c r="B326" s="29" t="s">
        <v>7255</v>
      </c>
      <c r="C326" s="104" t="s">
        <v>4431</v>
      </c>
      <c r="D326" s="29" t="s">
        <v>613</v>
      </c>
      <c r="E326" s="29" t="s">
        <v>3212</v>
      </c>
      <c r="F326" s="335"/>
      <c r="G326" s="335"/>
      <c r="H326" s="335"/>
      <c r="I326" s="335"/>
      <c r="J326" s="335"/>
      <c r="K326" s="335"/>
      <c r="L326" s="335"/>
      <c r="M326" s="82" t="s">
        <v>3880</v>
      </c>
      <c r="N326" s="57">
        <v>5061.3228346456699</v>
      </c>
      <c r="O326" s="30">
        <v>5061.3228346456699</v>
      </c>
      <c r="P326" s="29" t="s">
        <v>3459</v>
      </c>
      <c r="Q326" s="29"/>
      <c r="R326" s="104" t="s">
        <v>4431</v>
      </c>
      <c r="S326" s="103" t="s">
        <v>4432</v>
      </c>
      <c r="T326" s="403">
        <v>7726.68</v>
      </c>
      <c r="U326" s="403">
        <v>-3219.45</v>
      </c>
      <c r="V326" s="123" t="s">
        <v>1</v>
      </c>
      <c r="W326" s="336" t="s">
        <v>0</v>
      </c>
      <c r="X326" s="123"/>
      <c r="Y326" s="337"/>
      <c r="Z326" s="87">
        <v>1</v>
      </c>
      <c r="AA326" s="88"/>
      <c r="AB326" s="88"/>
      <c r="AC326" s="88"/>
      <c r="AD326" s="90"/>
      <c r="AE326" s="90"/>
      <c r="AF326" s="136"/>
      <c r="AG326" s="338"/>
      <c r="AH326" s="338"/>
      <c r="AI326" s="339"/>
      <c r="AJ326" s="339"/>
      <c r="AK326" s="91"/>
      <c r="AL326" s="92"/>
      <c r="AM326" s="93"/>
      <c r="AN326" s="340"/>
      <c r="AO326" s="341"/>
      <c r="AP326" s="336"/>
      <c r="AQ326" s="342"/>
      <c r="AR326" s="343"/>
      <c r="AS326" s="342"/>
      <c r="AT326" s="94"/>
      <c r="AU326" s="341"/>
      <c r="AV326" s="136"/>
      <c r="AW326" s="339"/>
    </row>
    <row r="327" spans="1:49" ht="12.75" customHeight="1">
      <c r="A327">
        <v>324</v>
      </c>
      <c r="B327" s="29" t="s">
        <v>7256</v>
      </c>
      <c r="C327" s="104" t="s">
        <v>3519</v>
      </c>
      <c r="D327" s="29" t="s">
        <v>570</v>
      </c>
      <c r="E327" s="29" t="s">
        <v>3255</v>
      </c>
      <c r="F327" s="335"/>
      <c r="G327" s="335"/>
      <c r="H327" s="335"/>
      <c r="I327" s="335"/>
      <c r="J327" s="335"/>
      <c r="K327" s="335"/>
      <c r="L327" s="335"/>
      <c r="M327" s="82" t="s">
        <v>3880</v>
      </c>
      <c r="N327" s="57">
        <v>4765.4448818897636</v>
      </c>
      <c r="O327" s="30">
        <v>4765.4448818897636</v>
      </c>
      <c r="P327" s="29" t="s">
        <v>3860</v>
      </c>
      <c r="Q327" s="29"/>
      <c r="R327" s="104" t="s">
        <v>3519</v>
      </c>
      <c r="S327" s="103" t="s">
        <v>4433</v>
      </c>
      <c r="T327" s="403">
        <v>10302.24</v>
      </c>
      <c r="U327" s="403">
        <v>-4705.3500000000004</v>
      </c>
      <c r="V327" s="123" t="s">
        <v>1</v>
      </c>
      <c r="W327" s="336" t="s">
        <v>0</v>
      </c>
      <c r="X327" s="123"/>
      <c r="Y327" s="337"/>
      <c r="Z327" s="87">
        <v>1</v>
      </c>
      <c r="AA327" s="88"/>
      <c r="AB327" s="88"/>
      <c r="AC327" s="88"/>
      <c r="AD327" s="90"/>
      <c r="AE327" s="90"/>
      <c r="AF327" s="136"/>
      <c r="AG327" s="338"/>
      <c r="AH327" s="338"/>
      <c r="AI327" s="339"/>
      <c r="AJ327" s="339"/>
      <c r="AK327" s="91"/>
      <c r="AL327" s="92"/>
      <c r="AM327" s="93"/>
      <c r="AN327" s="340"/>
      <c r="AO327" s="341"/>
      <c r="AP327" s="336"/>
      <c r="AQ327" s="342"/>
      <c r="AR327" s="343"/>
      <c r="AS327" s="342"/>
      <c r="AT327" s="94"/>
      <c r="AU327" s="341"/>
      <c r="AV327" s="136"/>
      <c r="AW327" s="339"/>
    </row>
    <row r="328" spans="1:49" ht="12.75" customHeight="1">
      <c r="A328">
        <v>325</v>
      </c>
      <c r="B328" s="29" t="s">
        <v>7257</v>
      </c>
      <c r="C328" s="104" t="s">
        <v>3707</v>
      </c>
      <c r="D328" s="29" t="s">
        <v>652</v>
      </c>
      <c r="E328" s="29" t="s">
        <v>3173</v>
      </c>
      <c r="F328" s="335"/>
      <c r="G328" s="335"/>
      <c r="H328" s="335"/>
      <c r="I328" s="335"/>
      <c r="J328" s="335"/>
      <c r="K328" s="335"/>
      <c r="L328" s="335"/>
      <c r="M328" s="82" t="s">
        <v>3880</v>
      </c>
      <c r="N328" s="57">
        <v>4921.0826771653547</v>
      </c>
      <c r="O328" s="30">
        <v>4921.0826771653547</v>
      </c>
      <c r="P328" s="29" t="s">
        <v>3459</v>
      </c>
      <c r="Q328" s="29"/>
      <c r="R328" s="104" t="s">
        <v>3707</v>
      </c>
      <c r="S328" s="103" t="s">
        <v>4434</v>
      </c>
      <c r="T328" s="403">
        <v>11160.76</v>
      </c>
      <c r="U328" s="403">
        <v>-3219.45</v>
      </c>
      <c r="V328" s="123" t="s">
        <v>1</v>
      </c>
      <c r="W328" s="336" t="s">
        <v>0</v>
      </c>
      <c r="X328" s="123"/>
      <c r="Y328" s="337"/>
      <c r="Z328" s="87">
        <v>1</v>
      </c>
      <c r="AA328" s="88"/>
      <c r="AB328" s="88"/>
      <c r="AC328" s="88"/>
      <c r="AD328" s="90"/>
      <c r="AE328" s="90"/>
      <c r="AF328" s="136"/>
      <c r="AG328" s="338"/>
      <c r="AH328" s="338"/>
      <c r="AI328" s="339"/>
      <c r="AJ328" s="339"/>
      <c r="AK328" s="91"/>
      <c r="AL328" s="92"/>
      <c r="AM328" s="93"/>
      <c r="AN328" s="340"/>
      <c r="AO328" s="341"/>
      <c r="AP328" s="336"/>
      <c r="AQ328" s="342"/>
      <c r="AR328" s="343"/>
      <c r="AS328" s="342"/>
      <c r="AT328" s="94"/>
      <c r="AU328" s="341"/>
      <c r="AV328" s="136"/>
      <c r="AW328" s="339"/>
    </row>
    <row r="329" spans="1:49" ht="12.75" customHeight="1">
      <c r="A329">
        <v>326</v>
      </c>
      <c r="B329" s="29" t="s">
        <v>7258</v>
      </c>
      <c r="C329" s="104" t="s">
        <v>4435</v>
      </c>
      <c r="D329" s="29" t="s">
        <v>569</v>
      </c>
      <c r="E329" s="29" t="s">
        <v>3256</v>
      </c>
      <c r="F329" s="335"/>
      <c r="G329" s="335"/>
      <c r="H329" s="335"/>
      <c r="I329" s="335"/>
      <c r="J329" s="335"/>
      <c r="K329" s="335"/>
      <c r="L329" s="335"/>
      <c r="M329" s="82" t="s">
        <v>3880</v>
      </c>
      <c r="N329" s="57">
        <v>4665.0196850393704</v>
      </c>
      <c r="O329" s="30">
        <v>4665.0196850393704</v>
      </c>
      <c r="P329" s="29" t="s">
        <v>3860</v>
      </c>
      <c r="Q329" s="29"/>
      <c r="R329" s="104" t="s">
        <v>4435</v>
      </c>
      <c r="S329" s="103" t="s">
        <v>4436</v>
      </c>
      <c r="T329" s="403">
        <v>11160.76</v>
      </c>
      <c r="U329" s="403">
        <v>-4210.05</v>
      </c>
      <c r="V329" s="123" t="s">
        <v>1</v>
      </c>
      <c r="W329" s="336" t="s">
        <v>0</v>
      </c>
      <c r="X329" s="123"/>
      <c r="Y329" s="337"/>
      <c r="Z329" s="87">
        <v>1</v>
      </c>
      <c r="AA329" s="88"/>
      <c r="AB329" s="88"/>
      <c r="AC329" s="88"/>
      <c r="AD329" s="90"/>
      <c r="AE329" s="90"/>
      <c r="AF329" s="136"/>
      <c r="AG329" s="338"/>
      <c r="AH329" s="338"/>
      <c r="AI329" s="339"/>
      <c r="AJ329" s="339"/>
      <c r="AK329" s="91"/>
      <c r="AL329" s="92"/>
      <c r="AM329" s="93"/>
      <c r="AN329" s="340"/>
      <c r="AO329" s="341"/>
      <c r="AP329" s="336"/>
      <c r="AQ329" s="342"/>
      <c r="AR329" s="343"/>
      <c r="AS329" s="342"/>
      <c r="AT329" s="94"/>
      <c r="AU329" s="341"/>
      <c r="AV329" s="136"/>
      <c r="AW329" s="339"/>
    </row>
    <row r="330" spans="1:49" ht="12.75" customHeight="1">
      <c r="A330">
        <v>327</v>
      </c>
      <c r="B330" s="29" t="s">
        <v>7259</v>
      </c>
      <c r="C330" s="104" t="s">
        <v>6</v>
      </c>
      <c r="D330" s="29" t="s">
        <v>696</v>
      </c>
      <c r="E330" s="29" t="s">
        <v>3129</v>
      </c>
      <c r="F330" s="335"/>
      <c r="G330" s="335"/>
      <c r="H330" s="335"/>
      <c r="I330" s="335"/>
      <c r="J330" s="335"/>
      <c r="K330" s="335"/>
      <c r="L330" s="335"/>
      <c r="M330" s="82" t="s">
        <v>3880</v>
      </c>
      <c r="N330" s="57">
        <v>5119.8425196850403</v>
      </c>
      <c r="O330" s="30">
        <v>5119.8425196850403</v>
      </c>
      <c r="P330" s="29" t="s">
        <v>3860</v>
      </c>
      <c r="Q330" s="29"/>
      <c r="R330" s="104" t="s">
        <v>6</v>
      </c>
      <c r="S330" s="103" t="s">
        <v>4437</v>
      </c>
      <c r="T330" s="403">
        <v>12019.28</v>
      </c>
      <c r="U330" s="403">
        <v>-4705.3500000000004</v>
      </c>
      <c r="V330" s="123" t="s">
        <v>1</v>
      </c>
      <c r="W330" s="336" t="s">
        <v>0</v>
      </c>
      <c r="X330" s="123"/>
      <c r="Y330" s="337"/>
      <c r="Z330" s="87">
        <v>1</v>
      </c>
      <c r="AA330" s="88"/>
      <c r="AB330" s="88"/>
      <c r="AC330" s="88"/>
      <c r="AD330" s="90"/>
      <c r="AE330" s="90"/>
      <c r="AF330" s="136"/>
      <c r="AG330" s="338"/>
      <c r="AH330" s="338"/>
      <c r="AI330" s="339"/>
      <c r="AJ330" s="339"/>
      <c r="AK330" s="91"/>
      <c r="AL330" s="92"/>
      <c r="AM330" s="93"/>
      <c r="AN330" s="340"/>
      <c r="AO330" s="341"/>
      <c r="AP330" s="336"/>
      <c r="AQ330" s="342"/>
      <c r="AR330" s="343"/>
      <c r="AS330" s="342"/>
      <c r="AT330" s="94"/>
      <c r="AU330" s="341"/>
      <c r="AV330" s="136"/>
      <c r="AW330" s="339"/>
    </row>
    <row r="331" spans="1:49" ht="12.75" customHeight="1">
      <c r="A331">
        <v>328</v>
      </c>
      <c r="B331" s="29" t="s">
        <v>7260</v>
      </c>
      <c r="C331" s="104" t="s">
        <v>4</v>
      </c>
      <c r="D331" s="29" t="s">
        <v>693</v>
      </c>
      <c r="E331" s="29" t="s">
        <v>3132</v>
      </c>
      <c r="F331" s="335"/>
      <c r="G331" s="335"/>
      <c r="H331" s="335"/>
      <c r="I331" s="335"/>
      <c r="J331" s="335"/>
      <c r="K331" s="335"/>
      <c r="L331" s="335"/>
      <c r="M331" s="82" t="s">
        <v>3880</v>
      </c>
      <c r="N331" s="57">
        <v>4681.5826771653547</v>
      </c>
      <c r="O331" s="30">
        <v>4681.5826771653547</v>
      </c>
      <c r="P331" s="29" t="s">
        <v>3860</v>
      </c>
      <c r="Q331" s="29"/>
      <c r="R331" s="104" t="s">
        <v>4</v>
      </c>
      <c r="S331" s="103" t="s">
        <v>4438</v>
      </c>
      <c r="T331" s="403">
        <v>13736.32</v>
      </c>
      <c r="U331" s="403">
        <v>-4705.3500000000004</v>
      </c>
      <c r="V331" s="123" t="s">
        <v>1</v>
      </c>
      <c r="W331" s="336" t="s">
        <v>0</v>
      </c>
      <c r="X331" s="123"/>
      <c r="Y331" s="337"/>
      <c r="Z331" s="87">
        <v>1</v>
      </c>
      <c r="AA331" s="88"/>
      <c r="AB331" s="88"/>
      <c r="AC331" s="88"/>
      <c r="AD331" s="90"/>
      <c r="AE331" s="90"/>
      <c r="AF331" s="136"/>
      <c r="AG331" s="338"/>
      <c r="AH331" s="338"/>
      <c r="AI331" s="339"/>
      <c r="AJ331" s="339"/>
      <c r="AK331" s="91"/>
      <c r="AL331" s="92"/>
      <c r="AM331" s="93"/>
      <c r="AN331" s="340"/>
      <c r="AO331" s="341"/>
      <c r="AP331" s="336"/>
      <c r="AQ331" s="342"/>
      <c r="AR331" s="343"/>
      <c r="AS331" s="342"/>
      <c r="AT331" s="94"/>
      <c r="AU331" s="341"/>
      <c r="AV331" s="136"/>
      <c r="AW331" s="339"/>
    </row>
    <row r="332" spans="1:49" ht="12.75" customHeight="1">
      <c r="A332">
        <v>329</v>
      </c>
      <c r="B332" s="29" t="s">
        <v>7261</v>
      </c>
      <c r="C332" s="104" t="s">
        <v>4439</v>
      </c>
      <c r="D332" s="29" t="s">
        <v>778</v>
      </c>
      <c r="E332" s="29" t="s">
        <v>3047</v>
      </c>
      <c r="F332" s="335"/>
      <c r="G332" s="335"/>
      <c r="H332" s="335"/>
      <c r="I332" s="335"/>
      <c r="J332" s="335"/>
      <c r="K332" s="335"/>
      <c r="L332" s="335"/>
      <c r="M332" s="82" t="s">
        <v>3880</v>
      </c>
      <c r="N332" s="57">
        <v>5468.6338582677172</v>
      </c>
      <c r="O332" s="30">
        <v>5468.6338582677172</v>
      </c>
      <c r="P332" s="29" t="s">
        <v>3860</v>
      </c>
      <c r="Q332" s="29"/>
      <c r="R332" s="104" t="s">
        <v>4439</v>
      </c>
      <c r="S332" s="103" t="s">
        <v>4440</v>
      </c>
      <c r="T332" s="403">
        <v>12877.8</v>
      </c>
      <c r="U332" s="403">
        <v>-4210.05</v>
      </c>
      <c r="V332" s="123" t="s">
        <v>1</v>
      </c>
      <c r="W332" s="336" t="s">
        <v>0</v>
      </c>
      <c r="X332" s="123"/>
      <c r="Y332" s="337"/>
      <c r="Z332" s="87">
        <v>1</v>
      </c>
      <c r="AA332" s="88"/>
      <c r="AB332" s="88"/>
      <c r="AC332" s="88"/>
      <c r="AD332" s="90"/>
      <c r="AE332" s="90"/>
      <c r="AF332" s="136"/>
      <c r="AG332" s="338"/>
      <c r="AH332" s="338"/>
      <c r="AI332" s="339"/>
      <c r="AJ332" s="339"/>
      <c r="AK332" s="91"/>
      <c r="AL332" s="92"/>
      <c r="AM332" s="93"/>
      <c r="AN332" s="340"/>
      <c r="AO332" s="341"/>
      <c r="AP332" s="336"/>
      <c r="AQ332" s="342"/>
      <c r="AR332" s="343"/>
      <c r="AS332" s="342"/>
      <c r="AT332" s="94"/>
      <c r="AU332" s="341"/>
      <c r="AV332" s="136"/>
      <c r="AW332" s="339"/>
    </row>
    <row r="333" spans="1:49" ht="12.75" customHeight="1">
      <c r="A333">
        <v>330</v>
      </c>
      <c r="B333" s="29" t="s">
        <v>7262</v>
      </c>
      <c r="C333" s="104" t="s">
        <v>4441</v>
      </c>
      <c r="D333" s="29" t="s">
        <v>656</v>
      </c>
      <c r="E333" s="29" t="s">
        <v>3169</v>
      </c>
      <c r="F333" s="335"/>
      <c r="G333" s="335"/>
      <c r="H333" s="335"/>
      <c r="I333" s="335"/>
      <c r="J333" s="335"/>
      <c r="K333" s="335"/>
      <c r="L333" s="335"/>
      <c r="M333" s="82" t="s">
        <v>3880</v>
      </c>
      <c r="N333" s="57">
        <v>4360.2795275590552</v>
      </c>
      <c r="O333" s="30">
        <v>4360.2795275590552</v>
      </c>
      <c r="P333" s="29" t="s">
        <v>3860</v>
      </c>
      <c r="Q333" s="29"/>
      <c r="R333" s="104" t="s">
        <v>4441</v>
      </c>
      <c r="S333" s="103" t="s">
        <v>4442</v>
      </c>
      <c r="T333" s="403">
        <v>13736.32</v>
      </c>
      <c r="U333" s="403">
        <v>-2724.15</v>
      </c>
      <c r="V333" s="123" t="s">
        <v>1</v>
      </c>
      <c r="W333" s="336" t="s">
        <v>0</v>
      </c>
      <c r="X333" s="123"/>
      <c r="Y333" s="337"/>
      <c r="Z333" s="87">
        <v>1</v>
      </c>
      <c r="AA333" s="88"/>
      <c r="AB333" s="88"/>
      <c r="AC333" s="88"/>
      <c r="AD333" s="90"/>
      <c r="AE333" s="90"/>
      <c r="AF333" s="136"/>
      <c r="AG333" s="338"/>
      <c r="AH333" s="338"/>
      <c r="AI333" s="339"/>
      <c r="AJ333" s="339"/>
      <c r="AK333" s="91"/>
      <c r="AL333" s="92"/>
      <c r="AM333" s="93"/>
      <c r="AN333" s="340"/>
      <c r="AO333" s="341"/>
      <c r="AP333" s="336"/>
      <c r="AQ333" s="342"/>
      <c r="AR333" s="343"/>
      <c r="AS333" s="342"/>
      <c r="AT333" s="94"/>
      <c r="AU333" s="341"/>
      <c r="AV333" s="136"/>
      <c r="AW333" s="339"/>
    </row>
    <row r="334" spans="1:49" ht="12.75" customHeight="1">
      <c r="A334">
        <v>331</v>
      </c>
      <c r="B334" s="29" t="s">
        <v>7263</v>
      </c>
      <c r="C334" s="104" t="s">
        <v>4443</v>
      </c>
      <c r="D334" s="29" t="s">
        <v>732</v>
      </c>
      <c r="E334" s="29" t="s">
        <v>3093</v>
      </c>
      <c r="F334" s="335"/>
      <c r="G334" s="335"/>
      <c r="H334" s="335"/>
      <c r="I334" s="335"/>
      <c r="J334" s="335"/>
      <c r="K334" s="335"/>
      <c r="L334" s="335"/>
      <c r="M334" s="82" t="s">
        <v>3880</v>
      </c>
      <c r="N334" s="57">
        <v>4602.6968503937014</v>
      </c>
      <c r="O334" s="30">
        <v>4602.6968503937014</v>
      </c>
      <c r="P334" s="29" t="s">
        <v>3860</v>
      </c>
      <c r="Q334" s="29"/>
      <c r="R334" s="104" t="s">
        <v>4443</v>
      </c>
      <c r="S334" s="103" t="s">
        <v>4444</v>
      </c>
      <c r="T334" s="403">
        <v>12019.28</v>
      </c>
      <c r="U334" s="403">
        <v>-1733.55</v>
      </c>
      <c r="V334" s="123" t="s">
        <v>1</v>
      </c>
      <c r="W334" s="336" t="s">
        <v>0</v>
      </c>
      <c r="X334" s="123"/>
      <c r="Y334" s="337"/>
      <c r="Z334" s="87">
        <v>1</v>
      </c>
      <c r="AA334" s="88"/>
      <c r="AB334" s="88"/>
      <c r="AC334" s="88"/>
      <c r="AD334" s="90"/>
      <c r="AE334" s="90"/>
      <c r="AF334" s="136"/>
      <c r="AG334" s="338"/>
      <c r="AH334" s="338"/>
      <c r="AI334" s="339"/>
      <c r="AJ334" s="339"/>
      <c r="AK334" s="91"/>
      <c r="AL334" s="92"/>
      <c r="AM334" s="93"/>
      <c r="AN334" s="340"/>
      <c r="AO334" s="341"/>
      <c r="AP334" s="336"/>
      <c r="AQ334" s="342"/>
      <c r="AR334" s="343"/>
      <c r="AS334" s="342"/>
      <c r="AT334" s="94"/>
      <c r="AU334" s="341"/>
      <c r="AV334" s="136"/>
      <c r="AW334" s="339"/>
    </row>
    <row r="335" spans="1:49" ht="12.75" customHeight="1">
      <c r="A335">
        <v>332</v>
      </c>
      <c r="B335" s="29" t="s">
        <v>7264</v>
      </c>
      <c r="C335" s="104" t="s">
        <v>3505</v>
      </c>
      <c r="D335" s="29" t="s">
        <v>691</v>
      </c>
      <c r="E335" s="29" t="s">
        <v>3134</v>
      </c>
      <c r="F335" s="335"/>
      <c r="G335" s="335"/>
      <c r="H335" s="335"/>
      <c r="I335" s="335"/>
      <c r="J335" s="335"/>
      <c r="K335" s="335"/>
      <c r="L335" s="335"/>
      <c r="M335" s="82" t="s">
        <v>3880</v>
      </c>
      <c r="N335" s="57">
        <v>4948.5944881889764</v>
      </c>
      <c r="O335" s="30">
        <v>4948.5944881889764</v>
      </c>
      <c r="P335" s="29" t="s">
        <v>3459</v>
      </c>
      <c r="Q335" s="29"/>
      <c r="R335" s="104" t="s">
        <v>3505</v>
      </c>
      <c r="S335" s="103" t="s">
        <v>4445</v>
      </c>
      <c r="T335" s="403">
        <v>8585.2000000000007</v>
      </c>
      <c r="U335" s="403">
        <v>-2724.15</v>
      </c>
      <c r="V335" s="123" t="s">
        <v>1</v>
      </c>
      <c r="W335" s="336" t="s">
        <v>0</v>
      </c>
      <c r="X335" s="123"/>
      <c r="Y335" s="337"/>
      <c r="Z335" s="87">
        <v>1</v>
      </c>
      <c r="AA335" s="88"/>
      <c r="AB335" s="88"/>
      <c r="AC335" s="88"/>
      <c r="AD335" s="90"/>
      <c r="AE335" s="90"/>
      <c r="AF335" s="136"/>
      <c r="AG335" s="338"/>
      <c r="AH335" s="338"/>
      <c r="AI335" s="339"/>
      <c r="AJ335" s="339"/>
      <c r="AK335" s="91"/>
      <c r="AL335" s="92"/>
      <c r="AM335" s="93"/>
      <c r="AN335" s="340"/>
      <c r="AO335" s="341"/>
      <c r="AP335" s="336"/>
      <c r="AQ335" s="342"/>
      <c r="AR335" s="343"/>
      <c r="AS335" s="342"/>
      <c r="AT335" s="94"/>
      <c r="AU335" s="341"/>
      <c r="AV335" s="136"/>
      <c r="AW335" s="339"/>
    </row>
    <row r="336" spans="1:49" ht="12.75" customHeight="1">
      <c r="A336">
        <v>333</v>
      </c>
      <c r="B336" s="29" t="s">
        <v>7265</v>
      </c>
      <c r="C336" s="104" t="s">
        <v>4446</v>
      </c>
      <c r="D336" s="29" t="s">
        <v>654</v>
      </c>
      <c r="E336" s="29" t="s">
        <v>3171</v>
      </c>
      <c r="F336" s="335"/>
      <c r="G336" s="335"/>
      <c r="H336" s="335"/>
      <c r="I336" s="335"/>
      <c r="J336" s="335"/>
      <c r="K336" s="335"/>
      <c r="L336" s="335"/>
      <c r="M336" s="82" t="s">
        <v>3880</v>
      </c>
      <c r="N336" s="57">
        <v>4894.5196850393704</v>
      </c>
      <c r="O336" s="30">
        <v>4894.5196850393704</v>
      </c>
      <c r="P336" s="29" t="s">
        <v>3858</v>
      </c>
      <c r="Q336" s="29"/>
      <c r="R336" s="104" t="s">
        <v>4446</v>
      </c>
      <c r="S336" s="103" t="s">
        <v>4447</v>
      </c>
      <c r="T336" s="403">
        <v>10302.24</v>
      </c>
      <c r="U336" s="403">
        <v>-2724.15</v>
      </c>
      <c r="V336" s="123" t="s">
        <v>1</v>
      </c>
      <c r="W336" s="336" t="s">
        <v>0</v>
      </c>
      <c r="X336" s="123"/>
      <c r="Y336" s="337"/>
      <c r="Z336" s="87">
        <v>1</v>
      </c>
      <c r="AA336" s="88"/>
      <c r="AB336" s="88"/>
      <c r="AC336" s="88"/>
      <c r="AD336" s="90"/>
      <c r="AE336" s="90"/>
      <c r="AF336" s="136"/>
      <c r="AG336" s="338"/>
      <c r="AH336" s="338"/>
      <c r="AI336" s="339"/>
      <c r="AJ336" s="339"/>
      <c r="AK336" s="91"/>
      <c r="AL336" s="92"/>
      <c r="AM336" s="93"/>
      <c r="AN336" s="340"/>
      <c r="AO336" s="341"/>
      <c r="AP336" s="336"/>
      <c r="AQ336" s="342"/>
      <c r="AR336" s="343"/>
      <c r="AS336" s="342"/>
      <c r="AT336" s="94"/>
      <c r="AU336" s="341"/>
      <c r="AV336" s="136"/>
      <c r="AW336" s="339"/>
    </row>
    <row r="337" spans="1:49" ht="12.75" customHeight="1">
      <c r="A337">
        <v>334</v>
      </c>
      <c r="B337" s="29" t="s">
        <v>7266</v>
      </c>
      <c r="C337" s="104" t="s">
        <v>4448</v>
      </c>
      <c r="D337" s="29" t="s">
        <v>731</v>
      </c>
      <c r="E337" s="29" t="s">
        <v>3094</v>
      </c>
      <c r="F337" s="335"/>
      <c r="G337" s="335"/>
      <c r="H337" s="335"/>
      <c r="I337" s="335"/>
      <c r="J337" s="335"/>
      <c r="K337" s="335"/>
      <c r="L337" s="335"/>
      <c r="M337" s="82" t="s">
        <v>3880</v>
      </c>
      <c r="N337" s="57">
        <v>4594.4842519685044</v>
      </c>
      <c r="O337" s="30">
        <v>4594.4842519685044</v>
      </c>
      <c r="P337" s="29" t="s">
        <v>3860</v>
      </c>
      <c r="Q337" s="29"/>
      <c r="R337" s="104" t="s">
        <v>4448</v>
      </c>
      <c r="S337" s="103" t="s">
        <v>4449</v>
      </c>
      <c r="T337" s="403">
        <v>12019.28</v>
      </c>
      <c r="U337" s="403">
        <v>-2724.15</v>
      </c>
      <c r="V337" s="123" t="s">
        <v>1</v>
      </c>
      <c r="W337" s="336" t="s">
        <v>0</v>
      </c>
      <c r="X337" s="123"/>
      <c r="Y337" s="337"/>
      <c r="Z337" s="87">
        <v>1</v>
      </c>
      <c r="AA337" s="88"/>
      <c r="AB337" s="88"/>
      <c r="AC337" s="88"/>
      <c r="AD337" s="90"/>
      <c r="AE337" s="90"/>
      <c r="AF337" s="136"/>
      <c r="AG337" s="338"/>
      <c r="AH337" s="338"/>
      <c r="AI337" s="339"/>
      <c r="AJ337" s="339"/>
      <c r="AK337" s="91"/>
      <c r="AL337" s="92"/>
      <c r="AM337" s="93"/>
      <c r="AN337" s="340"/>
      <c r="AO337" s="341"/>
      <c r="AP337" s="336"/>
      <c r="AQ337" s="342"/>
      <c r="AR337" s="343"/>
      <c r="AS337" s="342"/>
      <c r="AT337" s="94"/>
      <c r="AU337" s="341"/>
      <c r="AV337" s="136"/>
      <c r="AW337" s="339"/>
    </row>
    <row r="338" spans="1:49" ht="12.75" customHeight="1">
      <c r="A338">
        <v>335</v>
      </c>
      <c r="B338" s="29" t="s">
        <v>7267</v>
      </c>
      <c r="C338" s="104" t="s">
        <v>4450</v>
      </c>
      <c r="D338" s="29" t="s">
        <v>604</v>
      </c>
      <c r="E338" s="29" t="s">
        <v>3221</v>
      </c>
      <c r="F338" s="335"/>
      <c r="G338" s="335"/>
      <c r="H338" s="335"/>
      <c r="I338" s="335"/>
      <c r="J338" s="335"/>
      <c r="K338" s="335"/>
      <c r="L338" s="335"/>
      <c r="M338" s="82" t="s">
        <v>3880</v>
      </c>
      <c r="N338" s="57">
        <v>4396.2559055118118</v>
      </c>
      <c r="O338" s="30">
        <v>4396.2559055118118</v>
      </c>
      <c r="P338" s="29" t="s">
        <v>3860</v>
      </c>
      <c r="Q338" s="29"/>
      <c r="R338" s="104" t="s">
        <v>4450</v>
      </c>
      <c r="S338" s="103" t="s">
        <v>4451</v>
      </c>
      <c r="T338" s="403">
        <v>8585.2000000000007</v>
      </c>
      <c r="U338" s="403">
        <v>-4705.3500000000004</v>
      </c>
      <c r="V338" s="123" t="s">
        <v>1</v>
      </c>
      <c r="W338" s="336" t="s">
        <v>0</v>
      </c>
      <c r="X338" s="123"/>
      <c r="Y338" s="337"/>
      <c r="Z338" s="87">
        <v>1</v>
      </c>
      <c r="AA338" s="88"/>
      <c r="AB338" s="88"/>
      <c r="AC338" s="88"/>
      <c r="AD338" s="90"/>
      <c r="AE338" s="90"/>
      <c r="AF338" s="136"/>
      <c r="AG338" s="338"/>
      <c r="AH338" s="338"/>
      <c r="AI338" s="339"/>
      <c r="AJ338" s="339"/>
      <c r="AK338" s="91"/>
      <c r="AL338" s="92"/>
      <c r="AM338" s="93"/>
      <c r="AN338" s="340"/>
      <c r="AO338" s="341"/>
      <c r="AP338" s="336"/>
      <c r="AQ338" s="342"/>
      <c r="AR338" s="343"/>
      <c r="AS338" s="342"/>
      <c r="AT338" s="94"/>
      <c r="AU338" s="341"/>
      <c r="AV338" s="136"/>
      <c r="AW338" s="339"/>
    </row>
    <row r="339" spans="1:49" ht="12.75" customHeight="1">
      <c r="A339">
        <v>336</v>
      </c>
      <c r="B339" s="29" t="s">
        <v>7268</v>
      </c>
      <c r="C339" s="104" t="s">
        <v>3699</v>
      </c>
      <c r="D339" s="29" t="s">
        <v>606</v>
      </c>
      <c r="E339" s="29" t="s">
        <v>3219</v>
      </c>
      <c r="F339" s="335"/>
      <c r="G339" s="335"/>
      <c r="H339" s="335"/>
      <c r="I339" s="335"/>
      <c r="J339" s="335"/>
      <c r="K339" s="335"/>
      <c r="L339" s="335"/>
      <c r="M339" s="82" t="s">
        <v>3880</v>
      </c>
      <c r="N339" s="57">
        <v>4535.7362204724413</v>
      </c>
      <c r="O339" s="30">
        <v>4535.7362204724413</v>
      </c>
      <c r="P339" s="29" t="s">
        <v>3860</v>
      </c>
      <c r="Q339" s="29"/>
      <c r="R339" s="104" t="s">
        <v>3699</v>
      </c>
      <c r="S339" s="103" t="s">
        <v>4452</v>
      </c>
      <c r="T339" s="403">
        <v>7726.68</v>
      </c>
      <c r="U339" s="403">
        <v>-4210.05</v>
      </c>
      <c r="V339" s="123" t="s">
        <v>1</v>
      </c>
      <c r="W339" s="336" t="s">
        <v>0</v>
      </c>
      <c r="X339" s="123"/>
      <c r="Y339" s="337"/>
      <c r="Z339" s="87">
        <v>1</v>
      </c>
      <c r="AA339" s="88"/>
      <c r="AB339" s="88"/>
      <c r="AC339" s="88"/>
      <c r="AD339" s="90"/>
      <c r="AE339" s="90"/>
      <c r="AF339" s="136"/>
      <c r="AG339" s="338"/>
      <c r="AH339" s="338"/>
      <c r="AI339" s="339"/>
      <c r="AJ339" s="339"/>
      <c r="AK339" s="91"/>
      <c r="AL339" s="92"/>
      <c r="AM339" s="93"/>
      <c r="AN339" s="340"/>
      <c r="AO339" s="341"/>
      <c r="AP339" s="336"/>
      <c r="AQ339" s="342"/>
      <c r="AR339" s="343"/>
      <c r="AS339" s="342"/>
      <c r="AT339" s="94"/>
      <c r="AU339" s="341"/>
      <c r="AV339" s="136"/>
      <c r="AW339" s="339"/>
    </row>
    <row r="340" spans="1:49" ht="12.75" customHeight="1">
      <c r="A340">
        <v>337</v>
      </c>
      <c r="B340" s="29" t="s">
        <v>7269</v>
      </c>
      <c r="C340" s="104" t="s">
        <v>4453</v>
      </c>
      <c r="D340" s="29" t="s">
        <v>649</v>
      </c>
      <c r="E340" s="29" t="s">
        <v>3176</v>
      </c>
      <c r="F340" s="335"/>
      <c r="G340" s="335"/>
      <c r="H340" s="335"/>
      <c r="I340" s="335"/>
      <c r="J340" s="335"/>
      <c r="K340" s="335"/>
      <c r="L340" s="335"/>
      <c r="M340" s="82" t="s">
        <v>3880</v>
      </c>
      <c r="N340" s="57">
        <v>4811.5787401574808</v>
      </c>
      <c r="O340" s="30">
        <v>4811.5787401574808</v>
      </c>
      <c r="P340" s="29" t="s">
        <v>3459</v>
      </c>
      <c r="Q340" s="29"/>
      <c r="R340" s="104" t="s">
        <v>4453</v>
      </c>
      <c r="S340" s="103" t="s">
        <v>4454</v>
      </c>
      <c r="T340" s="403">
        <v>9443.7199999999993</v>
      </c>
      <c r="U340" s="403">
        <v>-4210.05</v>
      </c>
      <c r="V340" s="123" t="s">
        <v>1</v>
      </c>
      <c r="W340" s="336" t="s">
        <v>0</v>
      </c>
      <c r="X340" s="123"/>
      <c r="Y340" s="337"/>
      <c r="Z340" s="87">
        <v>1</v>
      </c>
      <c r="AA340" s="88"/>
      <c r="AB340" s="88"/>
      <c r="AC340" s="88"/>
      <c r="AD340" s="90"/>
      <c r="AE340" s="90"/>
      <c r="AF340" s="136"/>
      <c r="AG340" s="338"/>
      <c r="AH340" s="338"/>
      <c r="AI340" s="339"/>
      <c r="AJ340" s="339"/>
      <c r="AK340" s="91"/>
      <c r="AL340" s="92"/>
      <c r="AM340" s="93"/>
      <c r="AN340" s="340"/>
      <c r="AO340" s="341"/>
      <c r="AP340" s="336"/>
      <c r="AQ340" s="342"/>
      <c r="AR340" s="343"/>
      <c r="AS340" s="342"/>
      <c r="AT340" s="94"/>
      <c r="AU340" s="341"/>
      <c r="AV340" s="136"/>
      <c r="AW340" s="339"/>
    </row>
    <row r="341" spans="1:49" ht="12.75" customHeight="1">
      <c r="A341">
        <v>338</v>
      </c>
      <c r="B341" s="29" t="s">
        <v>7270</v>
      </c>
      <c r="C341" s="104" t="s">
        <v>338</v>
      </c>
      <c r="D341" s="29" t="s">
        <v>695</v>
      </c>
      <c r="E341" s="29" t="s">
        <v>3130</v>
      </c>
      <c r="F341" s="335"/>
      <c r="G341" s="335"/>
      <c r="H341" s="335"/>
      <c r="I341" s="335"/>
      <c r="J341" s="335"/>
      <c r="K341" s="335"/>
      <c r="L341" s="335"/>
      <c r="M341" s="82" t="s">
        <v>3880</v>
      </c>
      <c r="N341" s="57">
        <v>4703.5039370078739</v>
      </c>
      <c r="O341" s="30">
        <v>4703.5039370078739</v>
      </c>
      <c r="P341" s="29" t="s">
        <v>3858</v>
      </c>
      <c r="Q341" s="29"/>
      <c r="R341" s="104" t="s">
        <v>338</v>
      </c>
      <c r="S341" s="103" t="s">
        <v>4455</v>
      </c>
      <c r="T341" s="403">
        <v>12877.8</v>
      </c>
      <c r="U341" s="403">
        <v>-3219.45</v>
      </c>
      <c r="V341" s="123" t="s">
        <v>1</v>
      </c>
      <c r="W341" s="336" t="s">
        <v>0</v>
      </c>
      <c r="X341" s="123"/>
      <c r="Y341" s="337"/>
      <c r="Z341" s="87">
        <v>1</v>
      </c>
      <c r="AA341" s="88"/>
      <c r="AB341" s="88"/>
      <c r="AC341" s="88"/>
      <c r="AD341" s="90"/>
      <c r="AE341" s="90"/>
      <c r="AF341" s="136"/>
      <c r="AG341" s="338"/>
      <c r="AH341" s="338"/>
      <c r="AI341" s="339"/>
      <c r="AJ341" s="339"/>
      <c r="AK341" s="91"/>
      <c r="AL341" s="92"/>
      <c r="AM341" s="93"/>
      <c r="AN341" s="340"/>
      <c r="AO341" s="341"/>
      <c r="AP341" s="336"/>
      <c r="AQ341" s="342"/>
      <c r="AR341" s="343"/>
      <c r="AS341" s="342"/>
      <c r="AT341" s="94"/>
      <c r="AU341" s="341"/>
      <c r="AV341" s="136"/>
      <c r="AW341" s="339"/>
    </row>
    <row r="342" spans="1:49" ht="12.75" customHeight="1">
      <c r="A342">
        <v>339</v>
      </c>
      <c r="B342" s="29" t="s">
        <v>7271</v>
      </c>
      <c r="C342" s="104" t="s">
        <v>3708</v>
      </c>
      <c r="D342" s="29" t="s">
        <v>650</v>
      </c>
      <c r="E342" s="29" t="s">
        <v>3175</v>
      </c>
      <c r="F342" s="335"/>
      <c r="G342" s="335"/>
      <c r="H342" s="335"/>
      <c r="I342" s="335"/>
      <c r="J342" s="335"/>
      <c r="K342" s="335"/>
      <c r="L342" s="335"/>
      <c r="M342" s="82" t="s">
        <v>3880</v>
      </c>
      <c r="N342" s="57">
        <v>5003.9960629921261</v>
      </c>
      <c r="O342" s="30">
        <v>5003.9960629921261</v>
      </c>
      <c r="P342" s="29" t="s">
        <v>3459</v>
      </c>
      <c r="Q342" s="29"/>
      <c r="R342" s="104" t="s">
        <v>3708</v>
      </c>
      <c r="S342" s="103" t="s">
        <v>4456</v>
      </c>
      <c r="T342" s="403">
        <v>9443.7199999999993</v>
      </c>
      <c r="U342" s="403">
        <v>-3219.45</v>
      </c>
      <c r="V342" s="123" t="s">
        <v>1</v>
      </c>
      <c r="W342" s="336" t="s">
        <v>0</v>
      </c>
      <c r="X342" s="123"/>
      <c r="Y342" s="337"/>
      <c r="Z342" s="87">
        <v>1</v>
      </c>
      <c r="AA342" s="88"/>
      <c r="AB342" s="88"/>
      <c r="AC342" s="88"/>
      <c r="AD342" s="90"/>
      <c r="AE342" s="90"/>
      <c r="AF342" s="136"/>
      <c r="AG342" s="338"/>
      <c r="AH342" s="338"/>
      <c r="AI342" s="339"/>
      <c r="AJ342" s="339"/>
      <c r="AK342" s="91"/>
      <c r="AL342" s="92"/>
      <c r="AM342" s="93"/>
      <c r="AN342" s="340"/>
      <c r="AO342" s="341"/>
      <c r="AP342" s="336"/>
      <c r="AQ342" s="342"/>
      <c r="AR342" s="343"/>
      <c r="AS342" s="342"/>
      <c r="AT342" s="94"/>
      <c r="AU342" s="341"/>
      <c r="AV342" s="136"/>
      <c r="AW342" s="339"/>
    </row>
    <row r="343" spans="1:49" ht="12.75" customHeight="1">
      <c r="A343">
        <v>340</v>
      </c>
      <c r="B343" s="29" t="s">
        <v>7272</v>
      </c>
      <c r="C343" s="104" t="s">
        <v>3506</v>
      </c>
      <c r="D343" s="29" t="s">
        <v>704</v>
      </c>
      <c r="E343" s="29" t="s">
        <v>3121</v>
      </c>
      <c r="F343" s="335"/>
      <c r="G343" s="335"/>
      <c r="H343" s="335"/>
      <c r="I343" s="335"/>
      <c r="J343" s="335"/>
      <c r="K343" s="335"/>
      <c r="L343" s="335"/>
      <c r="M343" s="82" t="s">
        <v>3880</v>
      </c>
      <c r="N343" s="57">
        <v>4429.4566929133862</v>
      </c>
      <c r="O343" s="30">
        <v>4429.4566929133862</v>
      </c>
      <c r="P343" s="29" t="s">
        <v>3859</v>
      </c>
      <c r="Q343" s="29"/>
      <c r="R343" s="104" t="s">
        <v>3506</v>
      </c>
      <c r="S343" s="103" t="s">
        <v>4457</v>
      </c>
      <c r="T343" s="403">
        <v>8585.2000000000007</v>
      </c>
      <c r="U343" s="403">
        <v>-1733.55</v>
      </c>
      <c r="V343" s="123" t="s">
        <v>1</v>
      </c>
      <c r="W343" s="336" t="s">
        <v>0</v>
      </c>
      <c r="X343" s="123"/>
      <c r="Y343" s="337"/>
      <c r="Z343" s="87">
        <v>1</v>
      </c>
      <c r="AA343" s="88"/>
      <c r="AB343" s="88"/>
      <c r="AC343" s="88"/>
      <c r="AD343" s="90"/>
      <c r="AE343" s="90"/>
      <c r="AF343" s="136"/>
      <c r="AG343" s="338"/>
      <c r="AH343" s="338"/>
      <c r="AI343" s="339"/>
      <c r="AJ343" s="339"/>
      <c r="AK343" s="91"/>
      <c r="AL343" s="92"/>
      <c r="AM343" s="93"/>
      <c r="AN343" s="340"/>
      <c r="AO343" s="341"/>
      <c r="AP343" s="336"/>
      <c r="AQ343" s="342"/>
      <c r="AR343" s="343"/>
      <c r="AS343" s="342"/>
      <c r="AT343" s="94"/>
      <c r="AU343" s="341"/>
      <c r="AV343" s="136"/>
      <c r="AW343" s="339"/>
    </row>
    <row r="344" spans="1:49" ht="12.75" customHeight="1">
      <c r="A344">
        <v>341</v>
      </c>
      <c r="B344" s="29" t="s">
        <v>7273</v>
      </c>
      <c r="C344" s="104" t="s">
        <v>4458</v>
      </c>
      <c r="D344" s="29" t="s">
        <v>525</v>
      </c>
      <c r="E344" s="29" t="s">
        <v>3300</v>
      </c>
      <c r="F344" s="335"/>
      <c r="G344" s="335"/>
      <c r="H344" s="335"/>
      <c r="I344" s="335"/>
      <c r="J344" s="335"/>
      <c r="K344" s="335"/>
      <c r="L344" s="335"/>
      <c r="M344" s="82" t="s">
        <v>3880</v>
      </c>
      <c r="N344" s="57">
        <v>6468.645669291338</v>
      </c>
      <c r="O344" s="30">
        <v>6468.645669291338</v>
      </c>
      <c r="P344" s="29" t="s">
        <v>3457</v>
      </c>
      <c r="Q344" s="29"/>
      <c r="R344" s="104" t="s">
        <v>4458</v>
      </c>
      <c r="S344" s="103" t="s">
        <v>4459</v>
      </c>
      <c r="T344" s="403">
        <v>-7726.68</v>
      </c>
      <c r="U344" s="403">
        <v>1733.55</v>
      </c>
      <c r="V344" s="123" t="s">
        <v>1</v>
      </c>
      <c r="W344" s="336" t="s">
        <v>0</v>
      </c>
      <c r="X344" s="123"/>
      <c r="Y344" s="337"/>
      <c r="Z344" s="87">
        <v>1</v>
      </c>
      <c r="AA344" s="88"/>
      <c r="AB344" s="88"/>
      <c r="AC344" s="88"/>
      <c r="AD344" s="90"/>
      <c r="AE344" s="90"/>
      <c r="AF344" s="136"/>
      <c r="AG344" s="338"/>
      <c r="AH344" s="338"/>
      <c r="AI344" s="339"/>
      <c r="AJ344" s="339"/>
      <c r="AK344" s="91"/>
      <c r="AL344" s="92"/>
      <c r="AM344" s="93"/>
      <c r="AN344" s="340"/>
      <c r="AO344" s="341"/>
      <c r="AP344" s="336"/>
      <c r="AQ344" s="342"/>
      <c r="AR344" s="343"/>
      <c r="AS344" s="342"/>
      <c r="AT344" s="94"/>
      <c r="AU344" s="341"/>
      <c r="AV344" s="136"/>
      <c r="AW344" s="339"/>
    </row>
    <row r="345" spans="1:49" ht="12.75" customHeight="1">
      <c r="A345">
        <v>342</v>
      </c>
      <c r="B345" s="29" t="s">
        <v>7348</v>
      </c>
      <c r="C345" s="104" t="s">
        <v>3545</v>
      </c>
      <c r="D345" s="29" t="s">
        <v>1719</v>
      </c>
      <c r="E345" s="29" t="s">
        <v>2106</v>
      </c>
      <c r="F345" s="335"/>
      <c r="G345" s="335"/>
      <c r="H345" s="335"/>
      <c r="I345" s="335"/>
      <c r="J345" s="335"/>
      <c r="K345" s="335"/>
      <c r="L345" s="335"/>
      <c r="M345" s="82" t="s">
        <v>3880</v>
      </c>
      <c r="N345" s="57">
        <v>8942.6653543307093</v>
      </c>
      <c r="O345" s="30">
        <v>8942.6653543307093</v>
      </c>
      <c r="P345" s="29" t="s">
        <v>3859</v>
      </c>
      <c r="Q345" s="29"/>
      <c r="R345" s="104" t="s">
        <v>3545</v>
      </c>
      <c r="S345" s="103" t="s">
        <v>4460</v>
      </c>
      <c r="T345" s="403">
        <v>-7726.68</v>
      </c>
      <c r="U345" s="403">
        <v>-4210.05</v>
      </c>
      <c r="V345" s="123" t="s">
        <v>1</v>
      </c>
      <c r="W345" s="336" t="s">
        <v>0</v>
      </c>
      <c r="X345" s="123"/>
      <c r="Y345" s="337"/>
      <c r="Z345" s="87">
        <v>1</v>
      </c>
      <c r="AA345" s="88"/>
      <c r="AB345" s="88"/>
      <c r="AC345" s="88"/>
      <c r="AD345" s="90"/>
      <c r="AE345" s="90"/>
      <c r="AF345" s="136"/>
      <c r="AG345" s="338"/>
      <c r="AH345" s="338"/>
      <c r="AI345" s="339"/>
      <c r="AJ345" s="339"/>
      <c r="AK345" s="91"/>
      <c r="AL345" s="92"/>
      <c r="AM345" s="93" t="s">
        <v>4461</v>
      </c>
      <c r="AN345" s="340"/>
      <c r="AO345" s="341"/>
      <c r="AP345" s="336"/>
      <c r="AQ345" s="342"/>
      <c r="AR345" s="343"/>
      <c r="AS345" s="342"/>
      <c r="AT345" s="94"/>
      <c r="AU345" s="341"/>
      <c r="AV345" s="136"/>
      <c r="AW345" s="339"/>
    </row>
    <row r="346" spans="1:49" ht="12.75" customHeight="1">
      <c r="A346">
        <v>343</v>
      </c>
      <c r="B346" s="29" t="s">
        <v>7349</v>
      </c>
      <c r="C346" s="104" t="s">
        <v>4462</v>
      </c>
      <c r="D346" s="29" t="s">
        <v>1685</v>
      </c>
      <c r="E346" s="29" t="s">
        <v>2140</v>
      </c>
      <c r="F346" s="335"/>
      <c r="G346" s="335"/>
      <c r="H346" s="335"/>
      <c r="I346" s="335"/>
      <c r="J346" s="335"/>
      <c r="K346" s="335"/>
      <c r="L346" s="335"/>
      <c r="M346" s="82" t="s">
        <v>3880</v>
      </c>
      <c r="N346" s="57">
        <v>10836</v>
      </c>
      <c r="O346" s="30">
        <v>10836</v>
      </c>
      <c r="P346" s="29" t="s">
        <v>3859</v>
      </c>
      <c r="Q346" s="29"/>
      <c r="R346" s="104" t="s">
        <v>4462</v>
      </c>
      <c r="S346" s="103" t="s">
        <v>4463</v>
      </c>
      <c r="T346" s="403">
        <v>-8585.2000000000007</v>
      </c>
      <c r="U346" s="403">
        <v>-5695.95</v>
      </c>
      <c r="V346" s="123" t="s">
        <v>1</v>
      </c>
      <c r="W346" s="336" t="s">
        <v>0</v>
      </c>
      <c r="X346" s="123"/>
      <c r="Y346" s="337"/>
      <c r="Z346" s="87">
        <v>1</v>
      </c>
      <c r="AA346" s="88"/>
      <c r="AB346" s="88"/>
      <c r="AC346" s="88"/>
      <c r="AD346" s="90"/>
      <c r="AE346" s="90"/>
      <c r="AF346" s="136"/>
      <c r="AG346" s="338"/>
      <c r="AH346" s="338"/>
      <c r="AI346" s="339"/>
      <c r="AJ346" s="339"/>
      <c r="AK346" s="91"/>
      <c r="AL346" s="92"/>
      <c r="AM346" s="93" t="s">
        <v>4461</v>
      </c>
      <c r="AN346" s="340"/>
      <c r="AO346" s="341"/>
      <c r="AP346" s="336"/>
      <c r="AQ346" s="342"/>
      <c r="AR346" s="343"/>
      <c r="AS346" s="342"/>
      <c r="AT346" s="94"/>
      <c r="AU346" s="341"/>
      <c r="AV346" s="136"/>
      <c r="AW346" s="339"/>
    </row>
    <row r="347" spans="1:49" ht="12.75" customHeight="1">
      <c r="A347">
        <v>344</v>
      </c>
      <c r="B347" s="29" t="s">
        <v>7350</v>
      </c>
      <c r="C347" s="104" t="s">
        <v>4464</v>
      </c>
      <c r="D347" s="29" t="s">
        <v>1718</v>
      </c>
      <c r="E347" s="29" t="s">
        <v>2107</v>
      </c>
      <c r="F347" s="335"/>
      <c r="G347" s="335"/>
      <c r="H347" s="335"/>
      <c r="I347" s="335"/>
      <c r="J347" s="335"/>
      <c r="K347" s="335"/>
      <c r="L347" s="335"/>
      <c r="M347" s="82" t="s">
        <v>3880</v>
      </c>
      <c r="N347" s="57">
        <v>8937.5905511811034</v>
      </c>
      <c r="O347" s="30">
        <v>8937.5905511811034</v>
      </c>
      <c r="P347" s="29" t="s">
        <v>3859</v>
      </c>
      <c r="Q347" s="29"/>
      <c r="R347" s="104" t="s">
        <v>4464</v>
      </c>
      <c r="S347" s="103" t="s">
        <v>4465</v>
      </c>
      <c r="T347" s="403">
        <v>-8585.2000000000007</v>
      </c>
      <c r="U347" s="403">
        <v>-4705.3500000000004</v>
      </c>
      <c r="V347" s="123" t="s">
        <v>1</v>
      </c>
      <c r="W347" s="336" t="s">
        <v>0</v>
      </c>
      <c r="X347" s="123"/>
      <c r="Y347" s="337"/>
      <c r="Z347" s="87">
        <v>1</v>
      </c>
      <c r="AA347" s="88"/>
      <c r="AB347" s="88"/>
      <c r="AC347" s="88"/>
      <c r="AD347" s="90"/>
      <c r="AE347" s="90"/>
      <c r="AF347" s="136"/>
      <c r="AG347" s="338"/>
      <c r="AH347" s="338"/>
      <c r="AI347" s="339"/>
      <c r="AJ347" s="339"/>
      <c r="AK347" s="91"/>
      <c r="AL347" s="92"/>
      <c r="AM347" s="93" t="s">
        <v>4461</v>
      </c>
      <c r="AN347" s="340"/>
      <c r="AO347" s="341"/>
      <c r="AP347" s="336"/>
      <c r="AQ347" s="342"/>
      <c r="AR347" s="343"/>
      <c r="AS347" s="342"/>
      <c r="AT347" s="94"/>
      <c r="AU347" s="341"/>
      <c r="AV347" s="136"/>
      <c r="AW347" s="339"/>
    </row>
    <row r="348" spans="1:49" ht="12.75" customHeight="1">
      <c r="A348">
        <v>345</v>
      </c>
      <c r="B348" s="29" t="s">
        <v>7351</v>
      </c>
      <c r="C348" s="104" t="s">
        <v>3547</v>
      </c>
      <c r="D348" s="29" t="s">
        <v>1720</v>
      </c>
      <c r="E348" s="29" t="s">
        <v>2105</v>
      </c>
      <c r="F348" s="335"/>
      <c r="G348" s="335"/>
      <c r="H348" s="335"/>
      <c r="I348" s="335"/>
      <c r="J348" s="335"/>
      <c r="K348" s="335"/>
      <c r="L348" s="335"/>
      <c r="M348" s="82" t="s">
        <v>3880</v>
      </c>
      <c r="N348" s="57">
        <v>9280.6141732283468</v>
      </c>
      <c r="O348" s="30">
        <v>9280.6141732283468</v>
      </c>
      <c r="P348" s="29" t="s">
        <v>3859</v>
      </c>
      <c r="Q348" s="29"/>
      <c r="R348" s="104" t="s">
        <v>3547</v>
      </c>
      <c r="S348" s="103" t="s">
        <v>4466</v>
      </c>
      <c r="T348" s="403">
        <v>-7726.68</v>
      </c>
      <c r="U348" s="403">
        <v>-5200.6499999999996</v>
      </c>
      <c r="V348" s="123" t="s">
        <v>1</v>
      </c>
      <c r="W348" s="336" t="s">
        <v>0</v>
      </c>
      <c r="X348" s="123"/>
      <c r="Y348" s="337"/>
      <c r="Z348" s="87">
        <v>1</v>
      </c>
      <c r="AA348" s="88"/>
      <c r="AB348" s="88"/>
      <c r="AC348" s="88"/>
      <c r="AD348" s="90"/>
      <c r="AE348" s="90"/>
      <c r="AF348" s="136"/>
      <c r="AG348" s="338"/>
      <c r="AH348" s="338"/>
      <c r="AI348" s="339"/>
      <c r="AJ348" s="339"/>
      <c r="AK348" s="91"/>
      <c r="AL348" s="92"/>
      <c r="AM348" s="93" t="s">
        <v>4461</v>
      </c>
      <c r="AN348" s="340"/>
      <c r="AO348" s="341"/>
      <c r="AP348" s="336"/>
      <c r="AQ348" s="342"/>
      <c r="AR348" s="343"/>
      <c r="AS348" s="342"/>
      <c r="AT348" s="94"/>
      <c r="AU348" s="341"/>
      <c r="AV348" s="136"/>
      <c r="AW348" s="339"/>
    </row>
    <row r="349" spans="1:49" ht="12.75" customHeight="1">
      <c r="A349">
        <v>346</v>
      </c>
      <c r="B349" s="29" t="s">
        <v>7352</v>
      </c>
      <c r="C349" s="104" t="s">
        <v>4467</v>
      </c>
      <c r="D349" s="29" t="s">
        <v>1717</v>
      </c>
      <c r="E349" s="29" t="s">
        <v>2108</v>
      </c>
      <c r="F349" s="335"/>
      <c r="G349" s="335"/>
      <c r="H349" s="335"/>
      <c r="I349" s="335"/>
      <c r="J349" s="335"/>
      <c r="K349" s="335"/>
      <c r="L349" s="335"/>
      <c r="M349" s="82" t="s">
        <v>3880</v>
      </c>
      <c r="N349" s="57">
        <v>8635.7007874015744</v>
      </c>
      <c r="O349" s="30">
        <v>8635.7007874015744</v>
      </c>
      <c r="P349" s="29" t="s">
        <v>3859</v>
      </c>
      <c r="Q349" s="29"/>
      <c r="R349" s="104" t="s">
        <v>4467</v>
      </c>
      <c r="S349" s="103" t="s">
        <v>4468</v>
      </c>
      <c r="T349" s="403">
        <v>-7726.68</v>
      </c>
      <c r="U349" s="403">
        <v>-247.65</v>
      </c>
      <c r="V349" s="123" t="s">
        <v>1</v>
      </c>
      <c r="W349" s="336" t="s">
        <v>0</v>
      </c>
      <c r="X349" s="123"/>
      <c r="Y349" s="337"/>
      <c r="Z349" s="87">
        <v>1</v>
      </c>
      <c r="AA349" s="88"/>
      <c r="AB349" s="88"/>
      <c r="AC349" s="88"/>
      <c r="AD349" s="90"/>
      <c r="AE349" s="90"/>
      <c r="AF349" s="136"/>
      <c r="AG349" s="338"/>
      <c r="AH349" s="338"/>
      <c r="AI349" s="339"/>
      <c r="AJ349" s="339"/>
      <c r="AK349" s="91"/>
      <c r="AL349" s="92"/>
      <c r="AM349" s="93" t="s">
        <v>4461</v>
      </c>
      <c r="AN349" s="340"/>
      <c r="AO349" s="341"/>
      <c r="AP349" s="336"/>
      <c r="AQ349" s="342"/>
      <c r="AR349" s="343"/>
      <c r="AS349" s="342"/>
      <c r="AT349" s="94"/>
      <c r="AU349" s="341"/>
      <c r="AV349" s="136"/>
      <c r="AW349" s="339"/>
    </row>
    <row r="350" spans="1:49" ht="12.75" customHeight="1">
      <c r="A350">
        <v>347</v>
      </c>
      <c r="B350" s="29" t="s">
        <v>7344</v>
      </c>
      <c r="C350" s="104" t="s">
        <v>3728</v>
      </c>
      <c r="D350" s="29" t="s">
        <v>543</v>
      </c>
      <c r="E350" s="29" t="s">
        <v>3282</v>
      </c>
      <c r="F350" s="335"/>
      <c r="G350" s="335"/>
      <c r="H350" s="335"/>
      <c r="I350" s="335"/>
      <c r="J350" s="335"/>
      <c r="K350" s="335"/>
      <c r="L350" s="335"/>
      <c r="M350" s="82" t="s">
        <v>3880</v>
      </c>
      <c r="N350" s="57">
        <v>5829.3346456692916</v>
      </c>
      <c r="O350" s="30">
        <v>5829.3346456692916</v>
      </c>
      <c r="P350" s="29" t="s">
        <v>3862</v>
      </c>
      <c r="Q350" s="29"/>
      <c r="R350" s="104" t="s">
        <v>3728</v>
      </c>
      <c r="S350" s="103" t="s">
        <v>4469</v>
      </c>
      <c r="T350" s="403">
        <v>-8585.2000000000007</v>
      </c>
      <c r="U350" s="403">
        <v>247.65</v>
      </c>
      <c r="V350" s="123" t="s">
        <v>1</v>
      </c>
      <c r="W350" s="336" t="s">
        <v>0</v>
      </c>
      <c r="X350" s="123"/>
      <c r="Y350" s="337"/>
      <c r="Z350" s="87">
        <v>1</v>
      </c>
      <c r="AA350" s="88"/>
      <c r="AB350" s="88"/>
      <c r="AC350" s="88"/>
      <c r="AD350" s="90"/>
      <c r="AE350" s="90"/>
      <c r="AF350" s="136"/>
      <c r="AG350" s="338"/>
      <c r="AH350" s="338"/>
      <c r="AI350" s="339"/>
      <c r="AJ350" s="339"/>
      <c r="AK350" s="91"/>
      <c r="AL350" s="92"/>
      <c r="AM350" s="93" t="s">
        <v>4470</v>
      </c>
      <c r="AN350" s="340"/>
      <c r="AO350" s="341"/>
      <c r="AP350" s="336"/>
      <c r="AQ350" s="342"/>
      <c r="AR350" s="343"/>
      <c r="AS350" s="342"/>
      <c r="AT350" s="94"/>
      <c r="AU350" s="341"/>
      <c r="AV350" s="136"/>
      <c r="AW350" s="339"/>
    </row>
    <row r="351" spans="1:49" ht="12.75" customHeight="1">
      <c r="A351">
        <v>348</v>
      </c>
      <c r="B351" s="29" t="s">
        <v>7345</v>
      </c>
      <c r="C351" s="104" t="s">
        <v>3626</v>
      </c>
      <c r="D351" s="29" t="s">
        <v>548</v>
      </c>
      <c r="E351" s="29" t="s">
        <v>3277</v>
      </c>
      <c r="F351" s="335"/>
      <c r="G351" s="335"/>
      <c r="H351" s="335"/>
      <c r="I351" s="335"/>
      <c r="J351" s="335"/>
      <c r="K351" s="335"/>
      <c r="L351" s="335"/>
      <c r="M351" s="82" t="s">
        <v>3880</v>
      </c>
      <c r="N351" s="57">
        <v>5699.2952755905517</v>
      </c>
      <c r="O351" s="30">
        <v>5699.2952755905517</v>
      </c>
      <c r="P351" s="29" t="s">
        <v>3862</v>
      </c>
      <c r="Q351" s="29"/>
      <c r="R351" s="104" t="s">
        <v>3626</v>
      </c>
      <c r="S351" s="103" t="s">
        <v>4471</v>
      </c>
      <c r="T351" s="403">
        <v>-7726.68</v>
      </c>
      <c r="U351" s="403">
        <v>742.95</v>
      </c>
      <c r="V351" s="123" t="s">
        <v>1</v>
      </c>
      <c r="W351" s="336" t="s">
        <v>0</v>
      </c>
      <c r="X351" s="123"/>
      <c r="Y351" s="337"/>
      <c r="Z351" s="87">
        <v>1</v>
      </c>
      <c r="AA351" s="88"/>
      <c r="AB351" s="88"/>
      <c r="AC351" s="88"/>
      <c r="AD351" s="90"/>
      <c r="AE351" s="90"/>
      <c r="AF351" s="136"/>
      <c r="AG351" s="338"/>
      <c r="AH351" s="338"/>
      <c r="AI351" s="339"/>
      <c r="AJ351" s="339"/>
      <c r="AK351" s="91"/>
      <c r="AL351" s="92"/>
      <c r="AM351" s="93" t="s">
        <v>4470</v>
      </c>
      <c r="AN351" s="340"/>
      <c r="AO351" s="341"/>
      <c r="AP351" s="336"/>
      <c r="AQ351" s="342"/>
      <c r="AR351" s="343"/>
      <c r="AS351" s="342"/>
      <c r="AT351" s="94"/>
      <c r="AU351" s="341"/>
      <c r="AV351" s="136"/>
      <c r="AW351" s="339"/>
    </row>
    <row r="352" spans="1:49" ht="12.75" customHeight="1">
      <c r="A352">
        <v>349</v>
      </c>
      <c r="B352" s="29" t="s">
        <v>7346</v>
      </c>
      <c r="C352" s="104" t="s">
        <v>4472</v>
      </c>
      <c r="D352" s="29" t="s">
        <v>545</v>
      </c>
      <c r="E352" s="29" t="s">
        <v>3280</v>
      </c>
      <c r="F352" s="335"/>
      <c r="G352" s="335"/>
      <c r="H352" s="335"/>
      <c r="I352" s="335"/>
      <c r="J352" s="335"/>
      <c r="K352" s="335"/>
      <c r="L352" s="335"/>
      <c r="M352" s="82" t="s">
        <v>3880</v>
      </c>
      <c r="N352" s="57">
        <v>6097.4173228346463</v>
      </c>
      <c r="O352" s="30">
        <v>6097.4173228346463</v>
      </c>
      <c r="P352" s="29" t="s">
        <v>3862</v>
      </c>
      <c r="Q352" s="29"/>
      <c r="R352" s="104" t="s">
        <v>4472</v>
      </c>
      <c r="S352" s="103" t="s">
        <v>4473</v>
      </c>
      <c r="T352" s="403">
        <v>-8585.2000000000007</v>
      </c>
      <c r="U352" s="403">
        <v>1238.25</v>
      </c>
      <c r="V352" s="123" t="s">
        <v>1</v>
      </c>
      <c r="W352" s="336" t="s">
        <v>0</v>
      </c>
      <c r="X352" s="123"/>
      <c r="Y352" s="337"/>
      <c r="Z352" s="87">
        <v>1</v>
      </c>
      <c r="AA352" s="88"/>
      <c r="AB352" s="88"/>
      <c r="AC352" s="88"/>
      <c r="AD352" s="90"/>
      <c r="AE352" s="90"/>
      <c r="AF352" s="136"/>
      <c r="AG352" s="338"/>
      <c r="AH352" s="338"/>
      <c r="AI352" s="339"/>
      <c r="AJ352" s="339"/>
      <c r="AK352" s="91"/>
      <c r="AL352" s="92"/>
      <c r="AM352" s="93" t="s">
        <v>4470</v>
      </c>
      <c r="AN352" s="340"/>
      <c r="AO352" s="341"/>
      <c r="AP352" s="336"/>
      <c r="AQ352" s="342"/>
      <c r="AR352" s="343"/>
      <c r="AS352" s="342"/>
      <c r="AT352" s="94"/>
      <c r="AU352" s="341"/>
      <c r="AV352" s="136"/>
      <c r="AW352" s="339"/>
    </row>
    <row r="353" spans="1:49" ht="12.75" customHeight="1">
      <c r="A353">
        <v>350</v>
      </c>
      <c r="B353" s="29" t="s">
        <v>7347</v>
      </c>
      <c r="C353" s="104" t="s">
        <v>4474</v>
      </c>
      <c r="D353" s="29" t="s">
        <v>546</v>
      </c>
      <c r="E353" s="29" t="s">
        <v>3279</v>
      </c>
      <c r="F353" s="335"/>
      <c r="G353" s="335"/>
      <c r="H353" s="335"/>
      <c r="I353" s="335"/>
      <c r="J353" s="335"/>
      <c r="K353" s="335"/>
      <c r="L353" s="335"/>
      <c r="M353" s="82" t="s">
        <v>3880</v>
      </c>
      <c r="N353" s="57">
        <v>5391.0157480314965</v>
      </c>
      <c r="O353" s="30">
        <v>5391.0157480314965</v>
      </c>
      <c r="P353" s="29" t="s">
        <v>3862</v>
      </c>
      <c r="Q353" s="29"/>
      <c r="R353" s="104" t="s">
        <v>4474</v>
      </c>
      <c r="S353" s="103" t="s">
        <v>4475</v>
      </c>
      <c r="T353" s="403">
        <v>-7726.68</v>
      </c>
      <c r="U353" s="403">
        <v>-1238.25</v>
      </c>
      <c r="V353" s="123" t="s">
        <v>1</v>
      </c>
      <c r="W353" s="336" t="s">
        <v>0</v>
      </c>
      <c r="X353" s="123"/>
      <c r="Y353" s="337"/>
      <c r="Z353" s="87">
        <v>1</v>
      </c>
      <c r="AA353" s="88"/>
      <c r="AB353" s="88"/>
      <c r="AC353" s="88"/>
      <c r="AD353" s="90"/>
      <c r="AE353" s="90"/>
      <c r="AF353" s="136"/>
      <c r="AG353" s="338"/>
      <c r="AH353" s="338"/>
      <c r="AI353" s="339"/>
      <c r="AJ353" s="339"/>
      <c r="AK353" s="91"/>
      <c r="AL353" s="92"/>
      <c r="AM353" s="93" t="s">
        <v>4470</v>
      </c>
      <c r="AN353" s="340"/>
      <c r="AO353" s="341"/>
      <c r="AP353" s="336"/>
      <c r="AQ353" s="342"/>
      <c r="AR353" s="343"/>
      <c r="AS353" s="342"/>
      <c r="AT353" s="94"/>
      <c r="AU353" s="341"/>
      <c r="AV353" s="136"/>
      <c r="AW353" s="339"/>
    </row>
    <row r="354" spans="1:49" ht="12.75" customHeight="1">
      <c r="A354">
        <v>351</v>
      </c>
      <c r="B354" s="29" t="s">
        <v>7343</v>
      </c>
      <c r="C354" s="104" t="s">
        <v>4476</v>
      </c>
      <c r="D354" s="29" t="s">
        <v>544</v>
      </c>
      <c r="E354" s="29" t="s">
        <v>3281</v>
      </c>
      <c r="F354" s="335"/>
      <c r="G354" s="335"/>
      <c r="H354" s="335"/>
      <c r="I354" s="335"/>
      <c r="J354" s="335"/>
      <c r="K354" s="335"/>
      <c r="L354" s="335"/>
      <c r="M354" s="82" t="s">
        <v>3880</v>
      </c>
      <c r="N354" s="57">
        <v>5167.1929133858275</v>
      </c>
      <c r="O354" s="30">
        <v>5167.1929133858275</v>
      </c>
      <c r="P354" s="29" t="s">
        <v>3862</v>
      </c>
      <c r="Q354" s="29"/>
      <c r="R354" s="104" t="s">
        <v>4476</v>
      </c>
      <c r="S354" s="103" t="s">
        <v>4477</v>
      </c>
      <c r="T354" s="403">
        <v>-7726.68</v>
      </c>
      <c r="U354" s="403">
        <v>-2228.85</v>
      </c>
      <c r="V354" s="123" t="s">
        <v>1</v>
      </c>
      <c r="W354" s="336" t="s">
        <v>0</v>
      </c>
      <c r="X354" s="123"/>
      <c r="Y354" s="337"/>
      <c r="Z354" s="87">
        <v>1</v>
      </c>
      <c r="AA354" s="88"/>
      <c r="AB354" s="88"/>
      <c r="AC354" s="88"/>
      <c r="AD354" s="90"/>
      <c r="AE354" s="90"/>
      <c r="AF354" s="136"/>
      <c r="AG354" s="338"/>
      <c r="AH354" s="338"/>
      <c r="AI354" s="339"/>
      <c r="AJ354" s="339"/>
      <c r="AK354" s="91"/>
      <c r="AL354" s="92"/>
      <c r="AM354" s="93" t="s">
        <v>4470</v>
      </c>
      <c r="AN354" s="340"/>
      <c r="AO354" s="341"/>
      <c r="AP354" s="336"/>
      <c r="AQ354" s="342"/>
      <c r="AR354" s="343"/>
      <c r="AS354" s="342"/>
      <c r="AT354" s="94"/>
      <c r="AU354" s="341"/>
      <c r="AV354" s="136"/>
      <c r="AW354" s="339"/>
    </row>
    <row r="355" spans="1:49" ht="12.75" customHeight="1">
      <c r="A355">
        <v>352</v>
      </c>
      <c r="B355" s="29" t="s">
        <v>7274</v>
      </c>
      <c r="C355" s="104" t="s">
        <v>4478</v>
      </c>
      <c r="D355" s="29" t="s">
        <v>1723</v>
      </c>
      <c r="E355" s="29" t="s">
        <v>2102</v>
      </c>
      <c r="F355" s="335" t="s">
        <v>9114</v>
      </c>
      <c r="G355" s="394" t="s">
        <v>9116</v>
      </c>
      <c r="H355" s="394"/>
      <c r="I355" s="394"/>
      <c r="J355" s="394"/>
      <c r="K355" s="394"/>
      <c r="L355" s="335"/>
      <c r="M355" s="82">
        <v>1665.6811023622049</v>
      </c>
      <c r="N355" s="57">
        <v>4646.1692913385823</v>
      </c>
      <c r="O355" s="30">
        <v>6311.8503937007872</v>
      </c>
      <c r="P355" s="29" t="s">
        <v>9211</v>
      </c>
      <c r="Q355" s="29"/>
      <c r="R355" s="104" t="s">
        <v>4478</v>
      </c>
      <c r="S355" s="103" t="s">
        <v>4479</v>
      </c>
      <c r="T355" s="403">
        <v>3434.08</v>
      </c>
      <c r="U355" s="403">
        <v>10153.65</v>
      </c>
      <c r="V355" s="123" t="s">
        <v>1</v>
      </c>
      <c r="W355" s="336" t="s">
        <v>0</v>
      </c>
      <c r="X355" s="123"/>
      <c r="Y355" s="337"/>
      <c r="Z355" s="87">
        <v>1</v>
      </c>
      <c r="AA355" s="88"/>
      <c r="AB355" s="88"/>
      <c r="AC355" s="98"/>
      <c r="AD355" s="90"/>
      <c r="AE355" s="90"/>
      <c r="AF355" s="136"/>
      <c r="AG355" s="338"/>
      <c r="AH355" s="338"/>
      <c r="AI355" s="339"/>
      <c r="AJ355" s="339"/>
      <c r="AK355" s="91"/>
      <c r="AL355" s="92"/>
      <c r="AM355" s="93"/>
      <c r="AN355" s="340"/>
      <c r="AO355" s="341"/>
      <c r="AP355" s="336"/>
      <c r="AQ355" s="342"/>
      <c r="AR355" s="343"/>
      <c r="AS355" s="342"/>
      <c r="AT355" s="94"/>
      <c r="AU355" s="341"/>
      <c r="AV355" s="136"/>
      <c r="AW355" s="339"/>
    </row>
    <row r="356" spans="1:49" ht="12.75" customHeight="1">
      <c r="A356">
        <v>353</v>
      </c>
      <c r="B356" s="29" t="s">
        <v>7275</v>
      </c>
      <c r="C356" s="104" t="s">
        <v>4480</v>
      </c>
      <c r="D356" s="29" t="s">
        <v>1724</v>
      </c>
      <c r="E356" s="29" t="s">
        <v>2101</v>
      </c>
      <c r="F356" s="335" t="s">
        <v>9115</v>
      </c>
      <c r="G356" s="394" t="s">
        <v>9117</v>
      </c>
      <c r="H356" s="394"/>
      <c r="I356" s="394"/>
      <c r="J356" s="394"/>
      <c r="K356" s="394"/>
      <c r="L356" s="335"/>
      <c r="M356" s="82">
        <v>1665.6811023622049</v>
      </c>
      <c r="N356" s="57">
        <v>4646.1732283464571</v>
      </c>
      <c r="O356" s="30">
        <v>6311.854330708662</v>
      </c>
      <c r="P356" s="29" t="s">
        <v>9211</v>
      </c>
      <c r="Q356" s="29"/>
      <c r="R356" s="104" t="s">
        <v>4480</v>
      </c>
      <c r="S356" s="103" t="s">
        <v>4481</v>
      </c>
      <c r="T356" s="403">
        <v>3434.08</v>
      </c>
      <c r="U356" s="403">
        <v>9163.0499999999993</v>
      </c>
      <c r="V356" s="123" t="s">
        <v>1</v>
      </c>
      <c r="W356" s="336" t="s">
        <v>0</v>
      </c>
      <c r="X356" s="123"/>
      <c r="Y356" s="337"/>
      <c r="Z356" s="87">
        <v>1</v>
      </c>
      <c r="AA356" s="88"/>
      <c r="AB356" s="88"/>
      <c r="AC356" s="98"/>
      <c r="AD356" s="90"/>
      <c r="AE356" s="90"/>
      <c r="AF356" s="136"/>
      <c r="AG356" s="338"/>
      <c r="AH356" s="338"/>
      <c r="AI356" s="339"/>
      <c r="AJ356" s="339"/>
      <c r="AK356" s="91"/>
      <c r="AL356" s="92"/>
      <c r="AM356" s="93"/>
      <c r="AN356" s="340"/>
      <c r="AO356" s="341"/>
      <c r="AP356" s="336"/>
      <c r="AQ356" s="342"/>
      <c r="AR356" s="343"/>
      <c r="AS356" s="342"/>
      <c r="AT356" s="94"/>
      <c r="AU356" s="341"/>
      <c r="AV356" s="136"/>
      <c r="AW356" s="339"/>
    </row>
    <row r="357" spans="1:49" ht="12.75" customHeight="1">
      <c r="A357">
        <v>354</v>
      </c>
      <c r="B357" s="29" t="s">
        <v>6831</v>
      </c>
      <c r="C357" s="104" t="s">
        <v>3757</v>
      </c>
      <c r="D357" s="29" t="s">
        <v>1729</v>
      </c>
      <c r="E357" s="29" t="s">
        <v>2096</v>
      </c>
      <c r="F357" s="335" t="s">
        <v>9074</v>
      </c>
      <c r="G357" s="394" t="s">
        <v>9075</v>
      </c>
      <c r="H357" s="394"/>
      <c r="I357" s="394"/>
      <c r="J357" s="394"/>
      <c r="K357" s="394"/>
      <c r="L357" s="335"/>
      <c r="M357" s="82">
        <v>1851.2362204724411</v>
      </c>
      <c r="N357" s="57">
        <v>6140.9724409448827</v>
      </c>
      <c r="O357" s="30">
        <v>7992.208661417324</v>
      </c>
      <c r="P357" s="29" t="s">
        <v>3860</v>
      </c>
      <c r="Q357" s="29"/>
      <c r="R357" s="104" t="s">
        <v>3757</v>
      </c>
      <c r="S357" s="103" t="s">
        <v>4482</v>
      </c>
      <c r="T357" s="403">
        <v>5151.12</v>
      </c>
      <c r="U357" s="403">
        <v>9163.0499999999993</v>
      </c>
      <c r="V357" s="123" t="s">
        <v>1</v>
      </c>
      <c r="W357" s="336" t="s">
        <v>0</v>
      </c>
      <c r="X357" s="123"/>
      <c r="Y357" s="337"/>
      <c r="Z357" s="87">
        <v>1</v>
      </c>
      <c r="AA357" s="88" t="s">
        <v>4483</v>
      </c>
      <c r="AB357" s="88">
        <v>2.5</v>
      </c>
      <c r="AC357" s="88">
        <v>100</v>
      </c>
      <c r="AD357" s="90"/>
      <c r="AE357" s="90"/>
      <c r="AF357" s="136"/>
      <c r="AG357" s="338"/>
      <c r="AH357" s="338"/>
      <c r="AI357" s="339"/>
      <c r="AJ357" s="339"/>
      <c r="AK357" s="91"/>
      <c r="AL357" s="92"/>
      <c r="AM357" s="93"/>
      <c r="AN357" s="340"/>
      <c r="AO357" s="341"/>
      <c r="AP357" s="336"/>
      <c r="AQ357" s="342"/>
      <c r="AR357" s="343"/>
      <c r="AS357" s="342"/>
      <c r="AT357" s="94"/>
      <c r="AU357" s="341"/>
      <c r="AV357" s="136"/>
      <c r="AW357" s="339"/>
    </row>
    <row r="358" spans="1:49" ht="12.75" customHeight="1">
      <c r="A358">
        <v>355</v>
      </c>
      <c r="B358" s="29" t="s">
        <v>6832</v>
      </c>
      <c r="C358" s="104" t="s">
        <v>3598</v>
      </c>
      <c r="D358" s="29" t="s">
        <v>1731</v>
      </c>
      <c r="E358" s="29" t="s">
        <v>2094</v>
      </c>
      <c r="F358" s="335" t="s">
        <v>9076</v>
      </c>
      <c r="G358" s="394" t="s">
        <v>9077</v>
      </c>
      <c r="H358" s="394"/>
      <c r="I358" s="394"/>
      <c r="J358" s="394"/>
      <c r="K358" s="394"/>
      <c r="L358" s="335"/>
      <c r="M358" s="82">
        <v>1851.2362204724411</v>
      </c>
      <c r="N358" s="57">
        <v>6140.9724409448827</v>
      </c>
      <c r="O358" s="30">
        <v>7992.208661417324</v>
      </c>
      <c r="P358" s="29" t="s">
        <v>3860</v>
      </c>
      <c r="Q358" s="29"/>
      <c r="R358" s="104" t="s">
        <v>3598</v>
      </c>
      <c r="S358" s="103" t="s">
        <v>4484</v>
      </c>
      <c r="T358" s="403">
        <v>5151.12</v>
      </c>
      <c r="U358" s="403">
        <v>10153.65</v>
      </c>
      <c r="V358" s="123" t="s">
        <v>1</v>
      </c>
      <c r="W358" s="336" t="s">
        <v>0</v>
      </c>
      <c r="X358" s="123"/>
      <c r="Y358" s="337"/>
      <c r="Z358" s="87">
        <v>1</v>
      </c>
      <c r="AA358" s="88" t="s">
        <v>4483</v>
      </c>
      <c r="AB358" s="88">
        <v>2.5</v>
      </c>
      <c r="AC358" s="88">
        <v>100</v>
      </c>
      <c r="AD358" s="90"/>
      <c r="AE358" s="90"/>
      <c r="AF358" s="136"/>
      <c r="AG358" s="338"/>
      <c r="AH358" s="338"/>
      <c r="AI358" s="339"/>
      <c r="AJ358" s="339"/>
      <c r="AK358" s="91"/>
      <c r="AL358" s="92"/>
      <c r="AM358" s="93"/>
      <c r="AN358" s="340"/>
      <c r="AO358" s="341"/>
      <c r="AP358" s="336"/>
      <c r="AQ358" s="342"/>
      <c r="AR358" s="343"/>
      <c r="AS358" s="342"/>
      <c r="AT358" s="94"/>
      <c r="AU358" s="341"/>
      <c r="AV358" s="136"/>
      <c r="AW358" s="339"/>
    </row>
    <row r="359" spans="1:49" ht="12.75" customHeight="1">
      <c r="A359">
        <v>356</v>
      </c>
      <c r="B359" s="29" t="s">
        <v>7497</v>
      </c>
      <c r="C359" s="104" t="s">
        <v>4485</v>
      </c>
      <c r="D359" s="29" t="s">
        <v>3880</v>
      </c>
      <c r="E359" s="29" t="s">
        <v>3880</v>
      </c>
      <c r="F359" s="335" t="s">
        <v>7498</v>
      </c>
      <c r="G359" s="335"/>
      <c r="H359" s="335"/>
      <c r="I359" s="335"/>
      <c r="J359" s="335"/>
      <c r="K359" s="335"/>
      <c r="L359" s="335"/>
      <c r="M359" s="82" t="s">
        <v>3880</v>
      </c>
      <c r="N359" s="57">
        <v>503.11811023622045</v>
      </c>
      <c r="O359" s="30">
        <v>503.11811023622045</v>
      </c>
      <c r="P359" s="29" t="s">
        <v>3863</v>
      </c>
      <c r="Q359" s="29"/>
      <c r="R359" s="104" t="s">
        <v>4485</v>
      </c>
      <c r="S359" s="103" t="s">
        <v>4486</v>
      </c>
      <c r="T359" s="403">
        <v>3434.08</v>
      </c>
      <c r="U359" s="403">
        <v>5200.6499999999996</v>
      </c>
      <c r="V359" s="123" t="s">
        <v>1</v>
      </c>
      <c r="W359" s="336" t="s">
        <v>0</v>
      </c>
      <c r="X359" s="123"/>
      <c r="Y359" s="337"/>
      <c r="Z359" s="87"/>
      <c r="AA359" s="88" t="s">
        <v>3880</v>
      </c>
      <c r="AB359" s="88"/>
      <c r="AC359" s="98"/>
      <c r="AD359" s="90"/>
      <c r="AE359" s="90"/>
      <c r="AF359" s="136"/>
      <c r="AG359" s="338"/>
      <c r="AH359" s="338"/>
      <c r="AI359" s="339"/>
      <c r="AJ359" s="339"/>
      <c r="AK359" s="91"/>
      <c r="AL359" s="92">
        <v>20</v>
      </c>
      <c r="AM359" s="93"/>
      <c r="AN359" s="340"/>
      <c r="AO359" s="341"/>
      <c r="AP359" s="336"/>
      <c r="AQ359" s="342"/>
      <c r="AR359" s="343"/>
      <c r="AS359" s="342"/>
      <c r="AT359" s="94"/>
      <c r="AU359" s="341"/>
      <c r="AV359" s="136"/>
      <c r="AW359" s="339"/>
    </row>
    <row r="360" spans="1:49" ht="12.75" customHeight="1">
      <c r="A360">
        <v>357</v>
      </c>
      <c r="B360" s="29" t="s">
        <v>7296</v>
      </c>
      <c r="C360" s="104" t="s">
        <v>4487</v>
      </c>
      <c r="D360" s="29" t="s">
        <v>1748</v>
      </c>
      <c r="E360" s="29" t="s">
        <v>2077</v>
      </c>
      <c r="F360" s="335"/>
      <c r="G360" s="335"/>
      <c r="H360" s="335"/>
      <c r="I360" s="335"/>
      <c r="J360" s="335"/>
      <c r="K360" s="335"/>
      <c r="L360" s="335"/>
      <c r="M360" s="82" t="s">
        <v>3880</v>
      </c>
      <c r="N360" s="57">
        <v>6590.4527559055123</v>
      </c>
      <c r="O360" s="30">
        <v>6590.4527559055123</v>
      </c>
      <c r="P360" s="29" t="s">
        <v>3858</v>
      </c>
      <c r="Q360" s="29"/>
      <c r="R360" s="104" t="s">
        <v>4487</v>
      </c>
      <c r="S360" s="103" t="s">
        <v>4488</v>
      </c>
      <c r="T360" s="403">
        <v>9500</v>
      </c>
      <c r="U360" s="403">
        <v>12065</v>
      </c>
      <c r="V360" s="123" t="s">
        <v>1</v>
      </c>
      <c r="W360" s="336" t="s">
        <v>0</v>
      </c>
      <c r="X360" s="123" t="s">
        <v>4120</v>
      </c>
      <c r="Y360" s="337"/>
      <c r="Z360" s="87">
        <v>1</v>
      </c>
      <c r="AA360" s="88" t="s">
        <v>3880</v>
      </c>
      <c r="AB360" s="88"/>
      <c r="AC360" s="98"/>
      <c r="AD360" s="90"/>
      <c r="AE360" s="90"/>
      <c r="AF360" s="136"/>
      <c r="AG360" s="338"/>
      <c r="AH360" s="338"/>
      <c r="AI360" s="339"/>
      <c r="AJ360" s="339"/>
      <c r="AK360" s="91"/>
      <c r="AL360" s="92"/>
      <c r="AM360" s="93" t="s">
        <v>4489</v>
      </c>
      <c r="AN360" s="340"/>
      <c r="AO360" s="341"/>
      <c r="AP360" s="336"/>
      <c r="AQ360" s="342"/>
      <c r="AR360" s="343"/>
      <c r="AS360" s="342"/>
      <c r="AT360" s="94"/>
      <c r="AU360" s="341"/>
      <c r="AV360" s="136"/>
      <c r="AW360" s="339"/>
    </row>
    <row r="361" spans="1:49" ht="12.75" customHeight="1">
      <c r="A361">
        <v>358</v>
      </c>
      <c r="B361" s="29" t="s">
        <v>7334</v>
      </c>
      <c r="C361" s="104" t="s">
        <v>4490</v>
      </c>
      <c r="D361" s="29" t="s">
        <v>1746</v>
      </c>
      <c r="E361" s="29" t="s">
        <v>2079</v>
      </c>
      <c r="F361" s="335"/>
      <c r="G361" s="335"/>
      <c r="H361" s="335"/>
      <c r="I361" s="335"/>
      <c r="J361" s="335"/>
      <c r="K361" s="335"/>
      <c r="L361" s="335"/>
      <c r="M361" s="82" t="s">
        <v>3880</v>
      </c>
      <c r="N361" s="57">
        <v>6827.8307086614168</v>
      </c>
      <c r="O361" s="30">
        <v>6827.8307086614168</v>
      </c>
      <c r="P361" s="29" t="s">
        <v>3858</v>
      </c>
      <c r="Q361" s="29"/>
      <c r="R361" s="104" t="s">
        <v>4490</v>
      </c>
      <c r="S361" s="103" t="s">
        <v>4491</v>
      </c>
      <c r="T361" s="403">
        <v>9500</v>
      </c>
      <c r="U361" s="403">
        <v>12895</v>
      </c>
      <c r="V361" s="123" t="s">
        <v>1</v>
      </c>
      <c r="W361" s="336" t="s">
        <v>0</v>
      </c>
      <c r="X361" s="123"/>
      <c r="Y361" s="337"/>
      <c r="Z361" s="87">
        <v>1</v>
      </c>
      <c r="AA361" s="88" t="s">
        <v>3880</v>
      </c>
      <c r="AB361" s="88"/>
      <c r="AC361" s="98"/>
      <c r="AD361" s="90"/>
      <c r="AE361" s="90"/>
      <c r="AF361" s="136"/>
      <c r="AG361" s="338"/>
      <c r="AH361" s="338"/>
      <c r="AI361" s="339"/>
      <c r="AJ361" s="339"/>
      <c r="AK361" s="91"/>
      <c r="AL361" s="92"/>
      <c r="AM361" s="93" t="s">
        <v>4489</v>
      </c>
      <c r="AN361" s="340"/>
      <c r="AO361" s="341"/>
      <c r="AP361" s="336"/>
      <c r="AQ361" s="342"/>
      <c r="AR361" s="343"/>
      <c r="AS361" s="342"/>
      <c r="AT361" s="94"/>
      <c r="AU361" s="341"/>
      <c r="AV361" s="136"/>
      <c r="AW361" s="339"/>
    </row>
    <row r="362" spans="1:49" ht="12.75" customHeight="1">
      <c r="A362">
        <v>359</v>
      </c>
      <c r="B362" s="29" t="s">
        <v>6833</v>
      </c>
      <c r="C362" s="134" t="s">
        <v>4492</v>
      </c>
      <c r="D362" s="29" t="s">
        <v>1854</v>
      </c>
      <c r="E362" s="29" t="s">
        <v>1971</v>
      </c>
      <c r="F362" s="335" t="s">
        <v>6834</v>
      </c>
      <c r="G362" s="394" t="s">
        <v>6835</v>
      </c>
      <c r="H362" s="394"/>
      <c r="I362" s="394"/>
      <c r="J362" s="394"/>
      <c r="K362" s="394"/>
      <c r="L362" s="335"/>
      <c r="M362" s="82">
        <v>13000</v>
      </c>
      <c r="N362" s="57">
        <v>3000.0000000000005</v>
      </c>
      <c r="O362" s="30">
        <v>16000</v>
      </c>
      <c r="P362" s="29" t="s">
        <v>9170</v>
      </c>
      <c r="Q362" s="29"/>
      <c r="R362" s="134" t="s">
        <v>4492</v>
      </c>
      <c r="S362" s="103" t="s">
        <v>4493</v>
      </c>
      <c r="T362" s="403">
        <v>2575.56</v>
      </c>
      <c r="U362" s="403">
        <v>7677.15</v>
      </c>
      <c r="V362" s="123" t="s">
        <v>1</v>
      </c>
      <c r="W362" s="336" t="s">
        <v>0</v>
      </c>
      <c r="X362" s="123"/>
      <c r="Y362" s="337"/>
      <c r="Z362" s="87">
        <v>1</v>
      </c>
      <c r="AA362" s="88" t="s">
        <v>85</v>
      </c>
      <c r="AB362" s="88">
        <v>2.5</v>
      </c>
      <c r="AC362" s="88">
        <v>100</v>
      </c>
      <c r="AD362" s="90" t="s">
        <v>4494</v>
      </c>
      <c r="AE362" s="90">
        <v>2.5</v>
      </c>
      <c r="AF362" s="136"/>
      <c r="AG362" s="338"/>
      <c r="AH362" s="338"/>
      <c r="AI362" s="339"/>
      <c r="AJ362" s="339"/>
      <c r="AK362" s="91" t="s">
        <v>116</v>
      </c>
      <c r="AL362" s="92"/>
      <c r="AM362" s="93"/>
      <c r="AN362" s="340"/>
      <c r="AO362" s="341"/>
      <c r="AP362" s="336"/>
      <c r="AQ362" s="342"/>
      <c r="AR362" s="343" t="s">
        <v>4495</v>
      </c>
      <c r="AS362" s="342"/>
      <c r="AT362" s="94">
        <v>8000</v>
      </c>
      <c r="AU362" s="341"/>
      <c r="AV362" s="136"/>
      <c r="AW362" s="339"/>
    </row>
    <row r="363" spans="1:49" ht="12.75" customHeight="1">
      <c r="A363">
        <v>360</v>
      </c>
      <c r="B363" s="29" t="s">
        <v>6839</v>
      </c>
      <c r="C363" s="134" t="s">
        <v>4496</v>
      </c>
      <c r="D363" s="29" t="s">
        <v>1821</v>
      </c>
      <c r="E363" s="29" t="s">
        <v>2004</v>
      </c>
      <c r="F363" s="335" t="s">
        <v>6840</v>
      </c>
      <c r="G363" s="394" t="s">
        <v>6841</v>
      </c>
      <c r="H363" s="394"/>
      <c r="I363" s="394"/>
      <c r="J363" s="394"/>
      <c r="K363" s="394"/>
      <c r="L363" s="335"/>
      <c r="M363" s="82">
        <v>13000</v>
      </c>
      <c r="N363" s="57">
        <v>3000.0000000000005</v>
      </c>
      <c r="O363" s="30">
        <v>16000</v>
      </c>
      <c r="P363" s="29" t="s">
        <v>9179</v>
      </c>
      <c r="Q363" s="29"/>
      <c r="R363" s="134" t="s">
        <v>4496</v>
      </c>
      <c r="S363" s="103" t="s">
        <v>4497</v>
      </c>
      <c r="T363" s="403">
        <v>3434.08</v>
      </c>
      <c r="U363" s="403">
        <v>7181.85</v>
      </c>
      <c r="V363" s="123" t="s">
        <v>1</v>
      </c>
      <c r="W363" s="336" t="s">
        <v>0</v>
      </c>
      <c r="X363" s="123"/>
      <c r="Y363" s="337"/>
      <c r="Z363" s="87">
        <v>1</v>
      </c>
      <c r="AA363" s="88" t="s">
        <v>4498</v>
      </c>
      <c r="AB363" s="88">
        <v>2.5</v>
      </c>
      <c r="AC363" s="88">
        <v>100</v>
      </c>
      <c r="AD363" s="90" t="s">
        <v>4494</v>
      </c>
      <c r="AE363" s="90">
        <v>2.5</v>
      </c>
      <c r="AF363" s="136"/>
      <c r="AG363" s="338"/>
      <c r="AH363" s="338"/>
      <c r="AI363" s="339"/>
      <c r="AJ363" s="339"/>
      <c r="AK363" s="91" t="s">
        <v>115</v>
      </c>
      <c r="AL363" s="92"/>
      <c r="AM363" s="93"/>
      <c r="AN363" s="340"/>
      <c r="AO363" s="341"/>
      <c r="AP363" s="336"/>
      <c r="AQ363" s="342"/>
      <c r="AR363" s="343" t="s">
        <v>4495</v>
      </c>
      <c r="AS363" s="342"/>
      <c r="AT363" s="94">
        <v>8000</v>
      </c>
      <c r="AU363" s="341"/>
      <c r="AV363" s="136"/>
      <c r="AW363" s="339"/>
    </row>
    <row r="364" spans="1:49" ht="12.75" customHeight="1">
      <c r="A364">
        <v>361</v>
      </c>
      <c r="B364" s="29" t="s">
        <v>6836</v>
      </c>
      <c r="C364" s="134" t="s">
        <v>4499</v>
      </c>
      <c r="D364" s="29" t="s">
        <v>1856</v>
      </c>
      <c r="E364" s="29" t="s">
        <v>1969</v>
      </c>
      <c r="F364" s="335" t="s">
        <v>6837</v>
      </c>
      <c r="G364" s="394" t="s">
        <v>6838</v>
      </c>
      <c r="H364" s="394"/>
      <c r="I364" s="394"/>
      <c r="J364" s="394"/>
      <c r="K364" s="394"/>
      <c r="L364" s="335"/>
      <c r="M364" s="82">
        <v>13000</v>
      </c>
      <c r="N364" s="57">
        <v>3000.0000000000005</v>
      </c>
      <c r="O364" s="30">
        <v>16000</v>
      </c>
      <c r="P364" s="29" t="s">
        <v>9170</v>
      </c>
      <c r="Q364" s="29"/>
      <c r="R364" s="134" t="s">
        <v>4499</v>
      </c>
      <c r="S364" s="103" t="s">
        <v>4500</v>
      </c>
      <c r="T364" s="403">
        <v>2575.56</v>
      </c>
      <c r="U364" s="403">
        <v>6686.55</v>
      </c>
      <c r="V364" s="123" t="s">
        <v>1</v>
      </c>
      <c r="W364" s="336" t="s">
        <v>0</v>
      </c>
      <c r="X364" s="123"/>
      <c r="Y364" s="337"/>
      <c r="Z364" s="87">
        <v>1</v>
      </c>
      <c r="AA364" s="88" t="s">
        <v>85</v>
      </c>
      <c r="AB364" s="88">
        <v>2.5</v>
      </c>
      <c r="AC364" s="88">
        <v>100</v>
      </c>
      <c r="AD364" s="90" t="s">
        <v>4494</v>
      </c>
      <c r="AE364" s="90">
        <v>2.5</v>
      </c>
      <c r="AF364" s="136"/>
      <c r="AG364" s="338"/>
      <c r="AH364" s="338"/>
      <c r="AI364" s="339"/>
      <c r="AJ364" s="339"/>
      <c r="AK364" s="91" t="s">
        <v>113</v>
      </c>
      <c r="AL364" s="92"/>
      <c r="AM364" s="93"/>
      <c r="AN364" s="340"/>
      <c r="AO364" s="341"/>
      <c r="AP364" s="336"/>
      <c r="AQ364" s="342"/>
      <c r="AR364" s="343" t="s">
        <v>4495</v>
      </c>
      <c r="AS364" s="342"/>
      <c r="AT364" s="94">
        <v>8000</v>
      </c>
      <c r="AU364" s="341"/>
      <c r="AV364" s="136"/>
      <c r="AW364" s="339"/>
    </row>
    <row r="365" spans="1:49" ht="12.75" customHeight="1">
      <c r="A365">
        <v>362</v>
      </c>
      <c r="B365" s="29" t="s">
        <v>6842</v>
      </c>
      <c r="C365" s="134" t="s">
        <v>4501</v>
      </c>
      <c r="D365" s="29" t="s">
        <v>1823</v>
      </c>
      <c r="E365" s="29" t="s">
        <v>2002</v>
      </c>
      <c r="F365" s="335" t="s">
        <v>6843</v>
      </c>
      <c r="G365" s="394" t="s">
        <v>6844</v>
      </c>
      <c r="H365" s="394"/>
      <c r="I365" s="394"/>
      <c r="J365" s="394"/>
      <c r="K365" s="394"/>
      <c r="L365" s="335"/>
      <c r="M365" s="82">
        <v>13000</v>
      </c>
      <c r="N365" s="57">
        <v>3000.0000000000005</v>
      </c>
      <c r="O365" s="30">
        <v>16000</v>
      </c>
      <c r="P365" s="29" t="s">
        <v>9179</v>
      </c>
      <c r="Q365" s="29"/>
      <c r="R365" s="134" t="s">
        <v>4501</v>
      </c>
      <c r="S365" s="103" t="s">
        <v>4502</v>
      </c>
      <c r="T365" s="403">
        <v>3434.08</v>
      </c>
      <c r="U365" s="403">
        <v>8172.45</v>
      </c>
      <c r="V365" s="123" t="s">
        <v>1</v>
      </c>
      <c r="W365" s="336" t="s">
        <v>0</v>
      </c>
      <c r="X365" s="123"/>
      <c r="Y365" s="337"/>
      <c r="Z365" s="87">
        <v>1</v>
      </c>
      <c r="AA365" s="88" t="s">
        <v>4498</v>
      </c>
      <c r="AB365" s="88">
        <v>2.5</v>
      </c>
      <c r="AC365" s="88">
        <v>100</v>
      </c>
      <c r="AD365" s="90" t="s">
        <v>4494</v>
      </c>
      <c r="AE365" s="90">
        <v>2.5</v>
      </c>
      <c r="AF365" s="136"/>
      <c r="AG365" s="338"/>
      <c r="AH365" s="338"/>
      <c r="AI365" s="339"/>
      <c r="AJ365" s="339"/>
      <c r="AK365" s="91" t="s">
        <v>112</v>
      </c>
      <c r="AL365" s="92"/>
      <c r="AM365" s="93"/>
      <c r="AN365" s="340"/>
      <c r="AO365" s="341"/>
      <c r="AP365" s="336"/>
      <c r="AQ365" s="342"/>
      <c r="AR365" s="343" t="s">
        <v>4495</v>
      </c>
      <c r="AS365" s="342"/>
      <c r="AT365" s="94">
        <v>8000</v>
      </c>
      <c r="AU365" s="341"/>
      <c r="AV365" s="136"/>
      <c r="AW365" s="339"/>
    </row>
    <row r="366" spans="1:49" ht="12.75" customHeight="1">
      <c r="A366">
        <v>363</v>
      </c>
      <c r="B366" s="29" t="s">
        <v>6845</v>
      </c>
      <c r="C366" s="134" t="s">
        <v>3595</v>
      </c>
      <c r="D366" s="29" t="s">
        <v>1851</v>
      </c>
      <c r="E366" s="29" t="s">
        <v>1974</v>
      </c>
      <c r="F366" s="335" t="s">
        <v>6846</v>
      </c>
      <c r="G366" s="394" t="s">
        <v>6847</v>
      </c>
      <c r="H366" s="394"/>
      <c r="I366" s="394"/>
      <c r="J366" s="394"/>
      <c r="K366" s="394"/>
      <c r="L366" s="335"/>
      <c r="M366" s="82">
        <v>13000</v>
      </c>
      <c r="N366" s="57">
        <v>3000.0000000000005</v>
      </c>
      <c r="O366" s="30">
        <v>16000</v>
      </c>
      <c r="P366" s="29" t="s">
        <v>9180</v>
      </c>
      <c r="Q366" s="29"/>
      <c r="R366" s="134" t="s">
        <v>3595</v>
      </c>
      <c r="S366" s="103" t="s">
        <v>4503</v>
      </c>
      <c r="T366" s="403">
        <v>4292.6000000000004</v>
      </c>
      <c r="U366" s="403">
        <v>9658.35</v>
      </c>
      <c r="V366" s="123" t="s">
        <v>1</v>
      </c>
      <c r="W366" s="336" t="s">
        <v>0</v>
      </c>
      <c r="X366" s="123"/>
      <c r="Y366" s="337"/>
      <c r="Z366" s="87">
        <v>1</v>
      </c>
      <c r="AA366" s="88" t="s">
        <v>107</v>
      </c>
      <c r="AB366" s="88">
        <v>2.5</v>
      </c>
      <c r="AC366" s="88">
        <v>100</v>
      </c>
      <c r="AD366" s="90" t="s">
        <v>4494</v>
      </c>
      <c r="AE366" s="90">
        <v>2.5</v>
      </c>
      <c r="AF366" s="136"/>
      <c r="AG366" s="338"/>
      <c r="AH366" s="338"/>
      <c r="AI366" s="339"/>
      <c r="AJ366" s="339"/>
      <c r="AK366" s="91" t="s">
        <v>116</v>
      </c>
      <c r="AL366" s="92"/>
      <c r="AM366" s="93"/>
      <c r="AN366" s="340"/>
      <c r="AO366" s="341"/>
      <c r="AP366" s="336"/>
      <c r="AQ366" s="342"/>
      <c r="AR366" s="343" t="s">
        <v>4495</v>
      </c>
      <c r="AS366" s="342"/>
      <c r="AT366" s="94">
        <v>8000</v>
      </c>
      <c r="AU366" s="341"/>
      <c r="AV366" s="136"/>
      <c r="AW366" s="339"/>
    </row>
    <row r="367" spans="1:49" ht="12.75" customHeight="1">
      <c r="A367">
        <v>364</v>
      </c>
      <c r="B367" s="29" t="s">
        <v>6851</v>
      </c>
      <c r="C367" s="134" t="s">
        <v>4504</v>
      </c>
      <c r="D367" s="29" t="s">
        <v>1830</v>
      </c>
      <c r="E367" s="29" t="s">
        <v>1995</v>
      </c>
      <c r="F367" s="335" t="s">
        <v>6852</v>
      </c>
      <c r="G367" s="394" t="s">
        <v>6853</v>
      </c>
      <c r="H367" s="394"/>
      <c r="I367" s="394"/>
      <c r="J367" s="394"/>
      <c r="K367" s="394"/>
      <c r="L367" s="335"/>
      <c r="M367" s="82">
        <v>13000</v>
      </c>
      <c r="N367" s="57">
        <v>3000.0000000000005</v>
      </c>
      <c r="O367" s="30">
        <v>16000</v>
      </c>
      <c r="P367" s="29" t="s">
        <v>9181</v>
      </c>
      <c r="Q367" s="29"/>
      <c r="R367" s="134" t="s">
        <v>4504</v>
      </c>
      <c r="S367" s="103" t="s">
        <v>4505</v>
      </c>
      <c r="T367" s="403">
        <v>6009.64</v>
      </c>
      <c r="U367" s="403">
        <v>9658.35</v>
      </c>
      <c r="V367" s="123" t="s">
        <v>1</v>
      </c>
      <c r="W367" s="336" t="s">
        <v>0</v>
      </c>
      <c r="X367" s="123"/>
      <c r="Y367" s="337"/>
      <c r="Z367" s="87">
        <v>1</v>
      </c>
      <c r="AA367" s="88" t="s">
        <v>4506</v>
      </c>
      <c r="AB367" s="88">
        <v>2.5</v>
      </c>
      <c r="AC367" s="88">
        <v>100</v>
      </c>
      <c r="AD367" s="90" t="s">
        <v>4494</v>
      </c>
      <c r="AE367" s="90">
        <v>2.5</v>
      </c>
      <c r="AF367" s="136"/>
      <c r="AG367" s="338"/>
      <c r="AH367" s="338"/>
      <c r="AI367" s="339"/>
      <c r="AJ367" s="339"/>
      <c r="AK367" s="91" t="s">
        <v>115</v>
      </c>
      <c r="AL367" s="92"/>
      <c r="AM367" s="93"/>
      <c r="AN367" s="340"/>
      <c r="AO367" s="341"/>
      <c r="AP367" s="336"/>
      <c r="AQ367" s="342"/>
      <c r="AR367" s="343" t="s">
        <v>4495</v>
      </c>
      <c r="AS367" s="342"/>
      <c r="AT367" s="94">
        <v>8000</v>
      </c>
      <c r="AU367" s="341"/>
      <c r="AV367" s="136"/>
      <c r="AW367" s="339"/>
    </row>
    <row r="368" spans="1:49" ht="12.75" customHeight="1">
      <c r="A368">
        <v>365</v>
      </c>
      <c r="B368" s="29" t="s">
        <v>6848</v>
      </c>
      <c r="C368" s="134" t="s">
        <v>4507</v>
      </c>
      <c r="D368" s="29" t="s">
        <v>1853</v>
      </c>
      <c r="E368" s="29" t="s">
        <v>1972</v>
      </c>
      <c r="F368" s="335" t="s">
        <v>6849</v>
      </c>
      <c r="G368" s="394" t="s">
        <v>6850</v>
      </c>
      <c r="H368" s="394"/>
      <c r="I368" s="394"/>
      <c r="J368" s="394"/>
      <c r="K368" s="394"/>
      <c r="L368" s="335"/>
      <c r="M368" s="82">
        <v>13000</v>
      </c>
      <c r="N368" s="57">
        <v>3000.0000000000005</v>
      </c>
      <c r="O368" s="30">
        <v>16000</v>
      </c>
      <c r="P368" s="29" t="s">
        <v>9180</v>
      </c>
      <c r="Q368" s="29"/>
      <c r="R368" s="134" t="s">
        <v>4507</v>
      </c>
      <c r="S368" s="103" t="s">
        <v>4508</v>
      </c>
      <c r="T368" s="403">
        <v>4292.6000000000004</v>
      </c>
      <c r="U368" s="403">
        <v>10648.95</v>
      </c>
      <c r="V368" s="123" t="s">
        <v>1</v>
      </c>
      <c r="W368" s="336" t="s">
        <v>0</v>
      </c>
      <c r="X368" s="123"/>
      <c r="Y368" s="337"/>
      <c r="Z368" s="87">
        <v>1</v>
      </c>
      <c r="AA368" s="88" t="s">
        <v>107</v>
      </c>
      <c r="AB368" s="88">
        <v>2.5</v>
      </c>
      <c r="AC368" s="88">
        <v>100</v>
      </c>
      <c r="AD368" s="90" t="s">
        <v>4494</v>
      </c>
      <c r="AE368" s="90">
        <v>2.5</v>
      </c>
      <c r="AF368" s="136"/>
      <c r="AG368" s="338"/>
      <c r="AH368" s="338"/>
      <c r="AI368" s="339"/>
      <c r="AJ368" s="339"/>
      <c r="AK368" s="91" t="s">
        <v>113</v>
      </c>
      <c r="AL368" s="92"/>
      <c r="AM368" s="93"/>
      <c r="AN368" s="340"/>
      <c r="AO368" s="341"/>
      <c r="AP368" s="336"/>
      <c r="AQ368" s="342"/>
      <c r="AR368" s="343" t="s">
        <v>4495</v>
      </c>
      <c r="AS368" s="342"/>
      <c r="AT368" s="94">
        <v>8000</v>
      </c>
      <c r="AU368" s="341"/>
      <c r="AV368" s="136"/>
      <c r="AW368" s="339"/>
    </row>
    <row r="369" spans="1:49" ht="12.75" customHeight="1">
      <c r="A369">
        <v>366</v>
      </c>
      <c r="B369" s="29" t="s">
        <v>6854</v>
      </c>
      <c r="C369" s="134" t="s">
        <v>3601</v>
      </c>
      <c r="D369" s="29" t="s">
        <v>1828</v>
      </c>
      <c r="E369" s="29" t="s">
        <v>1997</v>
      </c>
      <c r="F369" s="335" t="s">
        <v>6855</v>
      </c>
      <c r="G369" s="394" t="s">
        <v>6856</v>
      </c>
      <c r="H369" s="394"/>
      <c r="I369" s="394"/>
      <c r="J369" s="394"/>
      <c r="K369" s="394"/>
      <c r="L369" s="335"/>
      <c r="M369" s="82">
        <v>13000</v>
      </c>
      <c r="N369" s="57">
        <v>3000.0000000000005</v>
      </c>
      <c r="O369" s="30">
        <v>16000</v>
      </c>
      <c r="P369" s="29" t="s">
        <v>9181</v>
      </c>
      <c r="Q369" s="29"/>
      <c r="R369" s="134" t="s">
        <v>3601</v>
      </c>
      <c r="S369" s="103" t="s">
        <v>4509</v>
      </c>
      <c r="T369" s="403">
        <v>6009.64</v>
      </c>
      <c r="U369" s="403">
        <v>10648.95</v>
      </c>
      <c r="V369" s="123" t="s">
        <v>1</v>
      </c>
      <c r="W369" s="336" t="s">
        <v>0</v>
      </c>
      <c r="X369" s="123"/>
      <c r="Y369" s="337"/>
      <c r="Z369" s="87">
        <v>1</v>
      </c>
      <c r="AA369" s="88" t="s">
        <v>4506</v>
      </c>
      <c r="AB369" s="88">
        <v>2.5</v>
      </c>
      <c r="AC369" s="88">
        <v>100</v>
      </c>
      <c r="AD369" s="90" t="s">
        <v>4494</v>
      </c>
      <c r="AE369" s="90">
        <v>2.5</v>
      </c>
      <c r="AF369" s="136"/>
      <c r="AG369" s="338"/>
      <c r="AH369" s="338"/>
      <c r="AI369" s="339"/>
      <c r="AJ369" s="339"/>
      <c r="AK369" s="91" t="s">
        <v>112</v>
      </c>
      <c r="AL369" s="92"/>
      <c r="AM369" s="93"/>
      <c r="AN369" s="340"/>
      <c r="AO369" s="341"/>
      <c r="AP369" s="336"/>
      <c r="AQ369" s="342"/>
      <c r="AR369" s="343" t="s">
        <v>4495</v>
      </c>
      <c r="AS369" s="342"/>
      <c r="AT369" s="94">
        <v>8000</v>
      </c>
      <c r="AU369" s="341"/>
      <c r="AV369" s="136"/>
      <c r="AW369" s="339"/>
    </row>
    <row r="370" spans="1:49" ht="12.75" customHeight="1">
      <c r="A370">
        <v>367</v>
      </c>
      <c r="B370" s="29" t="s">
        <v>7276</v>
      </c>
      <c r="C370" s="104" t="s">
        <v>4510</v>
      </c>
      <c r="D370" s="29" t="s">
        <v>1702</v>
      </c>
      <c r="E370" s="29" t="s">
        <v>2123</v>
      </c>
      <c r="F370" s="335" t="s">
        <v>9118</v>
      </c>
      <c r="G370" s="394" t="s">
        <v>9120</v>
      </c>
      <c r="H370" s="394"/>
      <c r="I370" s="394"/>
      <c r="J370" s="394"/>
      <c r="K370" s="394"/>
      <c r="L370" s="335"/>
      <c r="M370" s="82">
        <v>1790.2992125984251</v>
      </c>
      <c r="N370" s="57">
        <v>5295.9763779527557</v>
      </c>
      <c r="O370" s="30">
        <v>7086.2755905511804</v>
      </c>
      <c r="P370" s="29" t="s">
        <v>3458</v>
      </c>
      <c r="Q370" s="29"/>
      <c r="R370" s="104" t="s">
        <v>4510</v>
      </c>
      <c r="S370" s="103" t="s">
        <v>4511</v>
      </c>
      <c r="T370" s="403">
        <v>-1717.04</v>
      </c>
      <c r="U370" s="403">
        <v>8172.45</v>
      </c>
      <c r="V370" s="123" t="s">
        <v>1</v>
      </c>
      <c r="W370" s="336" t="s">
        <v>0</v>
      </c>
      <c r="X370" s="123"/>
      <c r="Y370" s="337"/>
      <c r="Z370" s="87">
        <v>1</v>
      </c>
      <c r="AA370" s="88" t="s">
        <v>3880</v>
      </c>
      <c r="AB370" s="88"/>
      <c r="AC370" s="98"/>
      <c r="AD370" s="90"/>
      <c r="AE370" s="90"/>
      <c r="AF370" s="136"/>
      <c r="AG370" s="338"/>
      <c r="AH370" s="338"/>
      <c r="AI370" s="339"/>
      <c r="AJ370" s="339"/>
      <c r="AK370" s="91"/>
      <c r="AL370" s="92"/>
      <c r="AM370" s="93"/>
      <c r="AN370" s="340"/>
      <c r="AO370" s="341"/>
      <c r="AP370" s="336"/>
      <c r="AQ370" s="342"/>
      <c r="AR370" s="343"/>
      <c r="AS370" s="342"/>
      <c r="AT370" s="94"/>
      <c r="AU370" s="341"/>
      <c r="AV370" s="136"/>
      <c r="AW370" s="339"/>
    </row>
    <row r="371" spans="1:49" ht="12.75" customHeight="1">
      <c r="A371">
        <v>368</v>
      </c>
      <c r="B371" s="29" t="s">
        <v>7277</v>
      </c>
      <c r="C371" s="104" t="s">
        <v>4512</v>
      </c>
      <c r="D371" s="29" t="s">
        <v>1704</v>
      </c>
      <c r="E371" s="29" t="s">
        <v>2121</v>
      </c>
      <c r="F371" s="335" t="s">
        <v>9119</v>
      </c>
      <c r="G371" s="394" t="s">
        <v>9121</v>
      </c>
      <c r="H371" s="394"/>
      <c r="I371" s="394"/>
      <c r="J371" s="394"/>
      <c r="K371" s="394"/>
      <c r="L371" s="335"/>
      <c r="M371" s="82">
        <v>1790.2992125984251</v>
      </c>
      <c r="N371" s="57">
        <v>5295.9763779527557</v>
      </c>
      <c r="O371" s="30">
        <v>7086.2755905511804</v>
      </c>
      <c r="P371" s="29" t="s">
        <v>3458</v>
      </c>
      <c r="Q371" s="29"/>
      <c r="R371" s="104" t="s">
        <v>4512</v>
      </c>
      <c r="S371" s="103" t="s">
        <v>4513</v>
      </c>
      <c r="T371" s="403">
        <v>-1717.04</v>
      </c>
      <c r="U371" s="403">
        <v>7181.85</v>
      </c>
      <c r="V371" s="123" t="s">
        <v>1</v>
      </c>
      <c r="W371" s="336" t="s">
        <v>0</v>
      </c>
      <c r="X371" s="123"/>
      <c r="Y371" s="337"/>
      <c r="Z371" s="87">
        <v>1</v>
      </c>
      <c r="AA371" s="88" t="s">
        <v>3880</v>
      </c>
      <c r="AB371" s="88"/>
      <c r="AC371" s="98"/>
      <c r="AD371" s="90"/>
      <c r="AE371" s="90"/>
      <c r="AF371" s="136"/>
      <c r="AG371" s="338"/>
      <c r="AH371" s="338"/>
      <c r="AI371" s="339"/>
      <c r="AJ371" s="339"/>
      <c r="AK371" s="91"/>
      <c r="AL371" s="92"/>
      <c r="AM371" s="93"/>
      <c r="AN371" s="340"/>
      <c r="AO371" s="341"/>
      <c r="AP371" s="336"/>
      <c r="AQ371" s="342"/>
      <c r="AR371" s="343"/>
      <c r="AS371" s="342"/>
      <c r="AT371" s="94"/>
      <c r="AU371" s="341"/>
      <c r="AV371" s="136"/>
      <c r="AW371" s="339"/>
    </row>
    <row r="372" spans="1:49" ht="12.75" customHeight="1">
      <c r="A372">
        <v>369</v>
      </c>
      <c r="B372" s="29" t="s">
        <v>6857</v>
      </c>
      <c r="C372" s="104" t="s">
        <v>4514</v>
      </c>
      <c r="D372" s="29" t="s">
        <v>1708</v>
      </c>
      <c r="E372" s="29" t="s">
        <v>2117</v>
      </c>
      <c r="F372" s="335" t="s">
        <v>9078</v>
      </c>
      <c r="G372" s="394" t="s">
        <v>9079</v>
      </c>
      <c r="H372" s="394"/>
      <c r="I372" s="394"/>
      <c r="J372" s="394"/>
      <c r="K372" s="394"/>
      <c r="L372" s="335"/>
      <c r="M372" s="82">
        <v>1344.992125984252</v>
      </c>
      <c r="N372" s="57">
        <v>6501.3661417322837</v>
      </c>
      <c r="O372" s="30">
        <v>7846.3582677165359</v>
      </c>
      <c r="P372" s="29" t="s">
        <v>3860</v>
      </c>
      <c r="Q372" s="29"/>
      <c r="R372" s="104" t="s">
        <v>4514</v>
      </c>
      <c r="S372" s="103" t="s">
        <v>4515</v>
      </c>
      <c r="T372" s="403">
        <v>1717.04</v>
      </c>
      <c r="U372" s="403">
        <v>9163.0499999999993</v>
      </c>
      <c r="V372" s="123" t="s">
        <v>1</v>
      </c>
      <c r="W372" s="336" t="s">
        <v>0</v>
      </c>
      <c r="X372" s="123"/>
      <c r="Y372" s="337"/>
      <c r="Z372" s="87">
        <v>1</v>
      </c>
      <c r="AA372" s="88" t="s">
        <v>104</v>
      </c>
      <c r="AB372" s="88">
        <v>2.5</v>
      </c>
      <c r="AC372" s="88">
        <v>100</v>
      </c>
      <c r="AD372" s="90"/>
      <c r="AE372" s="90"/>
      <c r="AF372" s="136"/>
      <c r="AG372" s="338"/>
      <c r="AH372" s="338"/>
      <c r="AI372" s="339"/>
      <c r="AJ372" s="339"/>
      <c r="AK372" s="91"/>
      <c r="AL372" s="92"/>
      <c r="AM372" s="93"/>
      <c r="AN372" s="340"/>
      <c r="AO372" s="341"/>
      <c r="AP372" s="336"/>
      <c r="AQ372" s="342"/>
      <c r="AR372" s="343"/>
      <c r="AS372" s="342"/>
      <c r="AT372" s="94"/>
      <c r="AU372" s="341"/>
      <c r="AV372" s="136"/>
      <c r="AW372" s="339"/>
    </row>
    <row r="373" spans="1:49" ht="12.75" customHeight="1">
      <c r="A373">
        <v>370</v>
      </c>
      <c r="B373" s="29" t="s">
        <v>6858</v>
      </c>
      <c r="C373" s="104" t="s">
        <v>4516</v>
      </c>
      <c r="D373" s="29" t="s">
        <v>1706</v>
      </c>
      <c r="E373" s="29" t="s">
        <v>2119</v>
      </c>
      <c r="F373" s="335" t="s">
        <v>9080</v>
      </c>
      <c r="G373" s="394" t="s">
        <v>9081</v>
      </c>
      <c r="H373" s="394"/>
      <c r="I373" s="394"/>
      <c r="J373" s="394"/>
      <c r="K373" s="394"/>
      <c r="L373" s="335"/>
      <c r="M373" s="82">
        <v>1344.992125984252</v>
      </c>
      <c r="N373" s="57">
        <v>6501.3661417322837</v>
      </c>
      <c r="O373" s="30">
        <v>7846.3582677165359</v>
      </c>
      <c r="P373" s="29" t="s">
        <v>3860</v>
      </c>
      <c r="Q373" s="29"/>
      <c r="R373" s="104" t="s">
        <v>4516</v>
      </c>
      <c r="S373" s="103" t="s">
        <v>4517</v>
      </c>
      <c r="T373" s="403">
        <v>1717.04</v>
      </c>
      <c r="U373" s="403">
        <v>10153.65</v>
      </c>
      <c r="V373" s="123" t="s">
        <v>1</v>
      </c>
      <c r="W373" s="336" t="s">
        <v>0</v>
      </c>
      <c r="X373" s="123"/>
      <c r="Y373" s="337"/>
      <c r="Z373" s="87">
        <v>1</v>
      </c>
      <c r="AA373" s="88" t="s">
        <v>104</v>
      </c>
      <c r="AB373" s="88">
        <v>2.5</v>
      </c>
      <c r="AC373" s="88">
        <v>100</v>
      </c>
      <c r="AD373" s="90"/>
      <c r="AE373" s="90"/>
      <c r="AF373" s="136"/>
      <c r="AG373" s="338"/>
      <c r="AH373" s="338"/>
      <c r="AI373" s="339"/>
      <c r="AJ373" s="339"/>
      <c r="AK373" s="91"/>
      <c r="AL373" s="92"/>
      <c r="AM373" s="93"/>
      <c r="AN373" s="340"/>
      <c r="AO373" s="341"/>
      <c r="AP373" s="336"/>
      <c r="AQ373" s="342"/>
      <c r="AR373" s="343"/>
      <c r="AS373" s="342"/>
      <c r="AT373" s="94"/>
      <c r="AU373" s="341"/>
      <c r="AV373" s="136"/>
      <c r="AW373" s="339"/>
    </row>
    <row r="374" spans="1:49" ht="12.75" customHeight="1">
      <c r="A374">
        <v>371</v>
      </c>
      <c r="B374" s="29" t="s">
        <v>7499</v>
      </c>
      <c r="C374" s="104" t="s">
        <v>4518</v>
      </c>
      <c r="D374" s="29" t="s">
        <v>3880</v>
      </c>
      <c r="E374" s="29" t="s">
        <v>3880</v>
      </c>
      <c r="F374" s="335" t="s">
        <v>7500</v>
      </c>
      <c r="G374" s="335"/>
      <c r="H374" s="335"/>
      <c r="I374" s="335"/>
      <c r="J374" s="335"/>
      <c r="K374" s="335"/>
      <c r="L374" s="335"/>
      <c r="M374" s="82" t="s">
        <v>3880</v>
      </c>
      <c r="N374" s="57">
        <v>479.93700787401576</v>
      </c>
      <c r="O374" s="30">
        <v>479.93700787401576</v>
      </c>
      <c r="P374" s="29" t="s">
        <v>3456</v>
      </c>
      <c r="Q374" s="29"/>
      <c r="R374" s="104" t="s">
        <v>4518</v>
      </c>
      <c r="S374" s="103" t="s">
        <v>4519</v>
      </c>
      <c r="T374" s="403">
        <v>-2575.56</v>
      </c>
      <c r="U374" s="403">
        <v>5695.95</v>
      </c>
      <c r="V374" s="123" t="s">
        <v>1</v>
      </c>
      <c r="W374" s="336" t="s">
        <v>0</v>
      </c>
      <c r="X374" s="123"/>
      <c r="Y374" s="337"/>
      <c r="Z374" s="87"/>
      <c r="AA374" s="88" t="s">
        <v>3880</v>
      </c>
      <c r="AB374" s="88"/>
      <c r="AC374" s="98"/>
      <c r="AD374" s="90"/>
      <c r="AE374" s="90"/>
      <c r="AF374" s="136"/>
      <c r="AG374" s="338"/>
      <c r="AH374" s="338"/>
      <c r="AI374" s="339"/>
      <c r="AJ374" s="339"/>
      <c r="AK374" s="91"/>
      <c r="AL374" s="92">
        <v>20</v>
      </c>
      <c r="AM374" s="93"/>
      <c r="AN374" s="340"/>
      <c r="AO374" s="341"/>
      <c r="AP374" s="336"/>
      <c r="AQ374" s="342"/>
      <c r="AR374" s="343"/>
      <c r="AS374" s="342"/>
      <c r="AT374" s="94"/>
      <c r="AU374" s="341"/>
      <c r="AV374" s="136"/>
      <c r="AW374" s="339"/>
    </row>
    <row r="375" spans="1:49" ht="12.75" customHeight="1">
      <c r="A375">
        <v>372</v>
      </c>
      <c r="B375" s="29" t="s">
        <v>6859</v>
      </c>
      <c r="C375" s="134" t="s">
        <v>4520</v>
      </c>
      <c r="D375" s="29" t="s">
        <v>1726</v>
      </c>
      <c r="E375" s="29" t="s">
        <v>2099</v>
      </c>
      <c r="F375" s="335" t="s">
        <v>6860</v>
      </c>
      <c r="G375" s="394" t="s">
        <v>6861</v>
      </c>
      <c r="H375" s="394"/>
      <c r="I375" s="394"/>
      <c r="J375" s="394"/>
      <c r="K375" s="394"/>
      <c r="L375" s="335"/>
      <c r="M375" s="82">
        <v>13000</v>
      </c>
      <c r="N375" s="57">
        <v>3000.0000000000005</v>
      </c>
      <c r="O375" s="30">
        <v>16000</v>
      </c>
      <c r="P375" s="29" t="s">
        <v>9184</v>
      </c>
      <c r="Q375" s="29"/>
      <c r="R375" s="134" t="s">
        <v>4520</v>
      </c>
      <c r="S375" s="103" t="s">
        <v>4521</v>
      </c>
      <c r="T375" s="403">
        <v>0</v>
      </c>
      <c r="U375" s="403">
        <v>8172.45</v>
      </c>
      <c r="V375" s="123" t="s">
        <v>1</v>
      </c>
      <c r="W375" s="336" t="s">
        <v>0</v>
      </c>
      <c r="X375" s="123"/>
      <c r="Y375" s="337"/>
      <c r="Z375" s="87">
        <v>1</v>
      </c>
      <c r="AA375" s="88" t="s">
        <v>4522</v>
      </c>
      <c r="AB375" s="88">
        <v>2.5</v>
      </c>
      <c r="AC375" s="88">
        <v>100</v>
      </c>
      <c r="AD375" s="90" t="s">
        <v>4494</v>
      </c>
      <c r="AE375" s="90">
        <v>2.5</v>
      </c>
      <c r="AF375" s="136"/>
      <c r="AG375" s="338"/>
      <c r="AH375" s="338"/>
      <c r="AI375" s="339"/>
      <c r="AJ375" s="339"/>
      <c r="AK375" s="91" t="s">
        <v>133</v>
      </c>
      <c r="AL375" s="92"/>
      <c r="AM375" s="93"/>
      <c r="AN375" s="340"/>
      <c r="AO375" s="341"/>
      <c r="AP375" s="336"/>
      <c r="AQ375" s="342"/>
      <c r="AR375" s="343" t="s">
        <v>4495</v>
      </c>
      <c r="AS375" s="342"/>
      <c r="AT375" s="94">
        <v>8000</v>
      </c>
      <c r="AU375" s="341"/>
      <c r="AV375" s="136"/>
      <c r="AW375" s="339"/>
    </row>
    <row r="376" spans="1:49" ht="12.75" customHeight="1">
      <c r="A376">
        <v>373</v>
      </c>
      <c r="B376" s="29" t="s">
        <v>6865</v>
      </c>
      <c r="C376" s="134" t="s">
        <v>4523</v>
      </c>
      <c r="D376" s="29" t="s">
        <v>1822</v>
      </c>
      <c r="E376" s="29" t="s">
        <v>2003</v>
      </c>
      <c r="F376" s="335" t="s">
        <v>6866</v>
      </c>
      <c r="G376" s="394" t="s">
        <v>6867</v>
      </c>
      <c r="H376" s="394"/>
      <c r="I376" s="394"/>
      <c r="J376" s="394"/>
      <c r="K376" s="394"/>
      <c r="L376" s="335"/>
      <c r="M376" s="82">
        <v>13000</v>
      </c>
      <c r="N376" s="57">
        <v>3000.0000000000005</v>
      </c>
      <c r="O376" s="30">
        <v>16000</v>
      </c>
      <c r="P376" s="29" t="s">
        <v>9170</v>
      </c>
      <c r="Q376" s="29"/>
      <c r="R376" s="134" t="s">
        <v>4523</v>
      </c>
      <c r="S376" s="103" t="s">
        <v>4524</v>
      </c>
      <c r="T376" s="403">
        <v>858.52</v>
      </c>
      <c r="U376" s="403">
        <v>6686.55</v>
      </c>
      <c r="V376" s="123" t="s">
        <v>1</v>
      </c>
      <c r="W376" s="336" t="s">
        <v>0</v>
      </c>
      <c r="X376" s="123"/>
      <c r="Y376" s="337"/>
      <c r="Z376" s="87">
        <v>1</v>
      </c>
      <c r="AA376" s="88" t="s">
        <v>102</v>
      </c>
      <c r="AB376" s="88">
        <v>2.5</v>
      </c>
      <c r="AC376" s="88">
        <v>100</v>
      </c>
      <c r="AD376" s="90" t="s">
        <v>4494</v>
      </c>
      <c r="AE376" s="90">
        <v>2.5</v>
      </c>
      <c r="AF376" s="136"/>
      <c r="AG376" s="338"/>
      <c r="AH376" s="338"/>
      <c r="AI376" s="339"/>
      <c r="AJ376" s="339"/>
      <c r="AK376" s="91" t="s">
        <v>132</v>
      </c>
      <c r="AL376" s="92"/>
      <c r="AM376" s="93"/>
      <c r="AN376" s="340"/>
      <c r="AO376" s="341"/>
      <c r="AP376" s="336"/>
      <c r="AQ376" s="342"/>
      <c r="AR376" s="343" t="s">
        <v>4495</v>
      </c>
      <c r="AS376" s="342"/>
      <c r="AT376" s="94">
        <v>8000</v>
      </c>
      <c r="AU376" s="341"/>
      <c r="AV376" s="136"/>
      <c r="AW376" s="339"/>
    </row>
    <row r="377" spans="1:49" ht="12.75" customHeight="1">
      <c r="A377">
        <v>374</v>
      </c>
      <c r="B377" s="29" t="s">
        <v>6862</v>
      </c>
      <c r="C377" s="134" t="s">
        <v>4525</v>
      </c>
      <c r="D377" s="29" t="s">
        <v>1728</v>
      </c>
      <c r="E377" s="29" t="s">
        <v>2097</v>
      </c>
      <c r="F377" s="335" t="s">
        <v>6863</v>
      </c>
      <c r="G377" s="394" t="s">
        <v>6864</v>
      </c>
      <c r="H377" s="394"/>
      <c r="I377" s="394"/>
      <c r="J377" s="394"/>
      <c r="K377" s="394"/>
      <c r="L377" s="335"/>
      <c r="M377" s="82">
        <v>13000</v>
      </c>
      <c r="N377" s="57">
        <v>3000.0000000000005</v>
      </c>
      <c r="O377" s="30">
        <v>16000</v>
      </c>
      <c r="P377" s="29" t="s">
        <v>9184</v>
      </c>
      <c r="Q377" s="29"/>
      <c r="R377" s="134" t="s">
        <v>4525</v>
      </c>
      <c r="S377" s="103" t="s">
        <v>4526</v>
      </c>
      <c r="T377" s="403">
        <v>0</v>
      </c>
      <c r="U377" s="403">
        <v>7181.85</v>
      </c>
      <c r="V377" s="123" t="s">
        <v>1</v>
      </c>
      <c r="W377" s="336" t="s">
        <v>0</v>
      </c>
      <c r="X377" s="123"/>
      <c r="Y377" s="337"/>
      <c r="Z377" s="87">
        <v>1</v>
      </c>
      <c r="AA377" s="88" t="s">
        <v>4522</v>
      </c>
      <c r="AB377" s="88">
        <v>2.5</v>
      </c>
      <c r="AC377" s="88">
        <v>100</v>
      </c>
      <c r="AD377" s="90" t="s">
        <v>4494</v>
      </c>
      <c r="AE377" s="90">
        <v>2.5</v>
      </c>
      <c r="AF377" s="136"/>
      <c r="AG377" s="338"/>
      <c r="AH377" s="338"/>
      <c r="AI377" s="339"/>
      <c r="AJ377" s="339"/>
      <c r="AK377" s="91" t="s">
        <v>131</v>
      </c>
      <c r="AL377" s="92"/>
      <c r="AM377" s="93"/>
      <c r="AN377" s="340"/>
      <c r="AO377" s="341"/>
      <c r="AP377" s="336"/>
      <c r="AQ377" s="342"/>
      <c r="AR377" s="343" t="s">
        <v>4495</v>
      </c>
      <c r="AS377" s="342"/>
      <c r="AT377" s="94">
        <v>8000</v>
      </c>
      <c r="AU377" s="341"/>
      <c r="AV377" s="136"/>
      <c r="AW377" s="339"/>
    </row>
    <row r="378" spans="1:49" ht="12.75" customHeight="1">
      <c r="A378">
        <v>375</v>
      </c>
      <c r="B378" s="29" t="s">
        <v>6868</v>
      </c>
      <c r="C378" s="134" t="s">
        <v>4527</v>
      </c>
      <c r="D378" s="29" t="s">
        <v>1820</v>
      </c>
      <c r="E378" s="29" t="s">
        <v>2005</v>
      </c>
      <c r="F378" s="335" t="s">
        <v>6869</v>
      </c>
      <c r="G378" s="394" t="s">
        <v>6870</v>
      </c>
      <c r="H378" s="394"/>
      <c r="I378" s="394"/>
      <c r="J378" s="394"/>
      <c r="K378" s="394"/>
      <c r="L378" s="335"/>
      <c r="M378" s="82">
        <v>13000</v>
      </c>
      <c r="N378" s="57">
        <v>3000.0000000000005</v>
      </c>
      <c r="O378" s="30">
        <v>16000</v>
      </c>
      <c r="P378" s="29" t="s">
        <v>9170</v>
      </c>
      <c r="Q378" s="29"/>
      <c r="R378" s="134" t="s">
        <v>4527</v>
      </c>
      <c r="S378" s="103" t="s">
        <v>4528</v>
      </c>
      <c r="T378" s="403">
        <v>858.52</v>
      </c>
      <c r="U378" s="403">
        <v>7677.15</v>
      </c>
      <c r="V378" s="123" t="s">
        <v>1</v>
      </c>
      <c r="W378" s="336" t="s">
        <v>0</v>
      </c>
      <c r="X378" s="123"/>
      <c r="Y378" s="337"/>
      <c r="Z378" s="87">
        <v>1</v>
      </c>
      <c r="AA378" s="88" t="s">
        <v>102</v>
      </c>
      <c r="AB378" s="88">
        <v>2.5</v>
      </c>
      <c r="AC378" s="88">
        <v>100</v>
      </c>
      <c r="AD378" s="90" t="s">
        <v>4494</v>
      </c>
      <c r="AE378" s="90">
        <v>2.5</v>
      </c>
      <c r="AF378" s="136"/>
      <c r="AG378" s="338"/>
      <c r="AH378" s="338"/>
      <c r="AI378" s="339"/>
      <c r="AJ378" s="339"/>
      <c r="AK378" s="91" t="s">
        <v>130</v>
      </c>
      <c r="AL378" s="92"/>
      <c r="AM378" s="93"/>
      <c r="AN378" s="340"/>
      <c r="AO378" s="341"/>
      <c r="AP378" s="336"/>
      <c r="AQ378" s="342"/>
      <c r="AR378" s="343" t="s">
        <v>4495</v>
      </c>
      <c r="AS378" s="342"/>
      <c r="AT378" s="94">
        <v>8000</v>
      </c>
      <c r="AU378" s="341"/>
      <c r="AV378" s="136"/>
      <c r="AW378" s="339"/>
    </row>
    <row r="379" spans="1:49" ht="12.75" customHeight="1">
      <c r="A379">
        <v>376</v>
      </c>
      <c r="B379" s="29" t="s">
        <v>6871</v>
      </c>
      <c r="C379" s="134" t="s">
        <v>4529</v>
      </c>
      <c r="D379" s="29" t="s">
        <v>1827</v>
      </c>
      <c r="E379" s="29" t="s">
        <v>1998</v>
      </c>
      <c r="F379" s="335" t="s">
        <v>6872</v>
      </c>
      <c r="G379" s="394" t="s">
        <v>6873</v>
      </c>
      <c r="H379" s="394"/>
      <c r="I379" s="394"/>
      <c r="J379" s="394"/>
      <c r="K379" s="394"/>
      <c r="L379" s="335"/>
      <c r="M379" s="82">
        <v>13000</v>
      </c>
      <c r="N379" s="57">
        <v>3000.0000000000005</v>
      </c>
      <c r="O379" s="30">
        <v>16000</v>
      </c>
      <c r="P379" s="29" t="s">
        <v>9181</v>
      </c>
      <c r="Q379" s="29"/>
      <c r="R379" s="134" t="s">
        <v>4529</v>
      </c>
      <c r="S379" s="103" t="s">
        <v>4530</v>
      </c>
      <c r="T379" s="403">
        <v>858.52</v>
      </c>
      <c r="U379" s="403">
        <v>9658.35</v>
      </c>
      <c r="V379" s="123" t="s">
        <v>1</v>
      </c>
      <c r="W379" s="336" t="s">
        <v>0</v>
      </c>
      <c r="X379" s="123"/>
      <c r="Y379" s="337"/>
      <c r="Z379" s="87">
        <v>1</v>
      </c>
      <c r="AA379" s="88" t="s">
        <v>4531</v>
      </c>
      <c r="AB379" s="88">
        <v>2.5</v>
      </c>
      <c r="AC379" s="88">
        <v>100</v>
      </c>
      <c r="AD379" s="90" t="s">
        <v>4494</v>
      </c>
      <c r="AE379" s="90">
        <v>2.5</v>
      </c>
      <c r="AF379" s="136"/>
      <c r="AG379" s="338"/>
      <c r="AH379" s="338"/>
      <c r="AI379" s="339"/>
      <c r="AJ379" s="339"/>
      <c r="AK379" s="91" t="s">
        <v>133</v>
      </c>
      <c r="AL379" s="92"/>
      <c r="AM379" s="93"/>
      <c r="AN379" s="340"/>
      <c r="AO379" s="341"/>
      <c r="AP379" s="336"/>
      <c r="AQ379" s="342"/>
      <c r="AR379" s="343" t="s">
        <v>4495</v>
      </c>
      <c r="AS379" s="342"/>
      <c r="AT379" s="94">
        <v>8000</v>
      </c>
      <c r="AU379" s="341"/>
      <c r="AV379" s="136"/>
      <c r="AW379" s="339"/>
    </row>
    <row r="380" spans="1:49" ht="12.75" customHeight="1">
      <c r="A380">
        <v>377</v>
      </c>
      <c r="B380" s="29" t="s">
        <v>6877</v>
      </c>
      <c r="C380" s="134" t="s">
        <v>4532</v>
      </c>
      <c r="D380" s="29" t="s">
        <v>1819</v>
      </c>
      <c r="E380" s="29" t="s">
        <v>2006</v>
      </c>
      <c r="F380" s="335" t="s">
        <v>6878</v>
      </c>
      <c r="G380" s="394" t="s">
        <v>6879</v>
      </c>
      <c r="H380" s="394"/>
      <c r="I380" s="394"/>
      <c r="J380" s="394"/>
      <c r="K380" s="394"/>
      <c r="L380" s="335"/>
      <c r="M380" s="82">
        <v>13000</v>
      </c>
      <c r="N380" s="57">
        <v>3000.0000000000005</v>
      </c>
      <c r="O380" s="30">
        <v>16000</v>
      </c>
      <c r="P380" s="29" t="s">
        <v>9180</v>
      </c>
      <c r="Q380" s="29"/>
      <c r="R380" s="134" t="s">
        <v>4532</v>
      </c>
      <c r="S380" s="103" t="s">
        <v>4533</v>
      </c>
      <c r="T380" s="403">
        <v>2575.56</v>
      </c>
      <c r="U380" s="403">
        <v>10648.95</v>
      </c>
      <c r="V380" s="123" t="s">
        <v>1</v>
      </c>
      <c r="W380" s="336" t="s">
        <v>0</v>
      </c>
      <c r="X380" s="123"/>
      <c r="Y380" s="337"/>
      <c r="Z380" s="87">
        <v>1</v>
      </c>
      <c r="AA380" s="88" t="s">
        <v>100</v>
      </c>
      <c r="AB380" s="88">
        <v>2.5</v>
      </c>
      <c r="AC380" s="88">
        <v>100</v>
      </c>
      <c r="AD380" s="90" t="s">
        <v>4494</v>
      </c>
      <c r="AE380" s="90">
        <v>2.5</v>
      </c>
      <c r="AF380" s="136"/>
      <c r="AG380" s="338"/>
      <c r="AH380" s="338"/>
      <c r="AI380" s="339"/>
      <c r="AJ380" s="339"/>
      <c r="AK380" s="91" t="s">
        <v>132</v>
      </c>
      <c r="AL380" s="92"/>
      <c r="AM380" s="93"/>
      <c r="AN380" s="340"/>
      <c r="AO380" s="341"/>
      <c r="AP380" s="336"/>
      <c r="AQ380" s="342"/>
      <c r="AR380" s="343" t="s">
        <v>4495</v>
      </c>
      <c r="AS380" s="342"/>
      <c r="AT380" s="94">
        <v>8000</v>
      </c>
      <c r="AU380" s="341"/>
      <c r="AV380" s="136"/>
      <c r="AW380" s="339"/>
    </row>
    <row r="381" spans="1:49" ht="12.75" customHeight="1">
      <c r="A381">
        <v>378</v>
      </c>
      <c r="B381" s="29" t="s">
        <v>6874</v>
      </c>
      <c r="C381" s="134" t="s">
        <v>4534</v>
      </c>
      <c r="D381" s="29" t="s">
        <v>1829</v>
      </c>
      <c r="E381" s="29" t="s">
        <v>1996</v>
      </c>
      <c r="F381" s="335" t="s">
        <v>6875</v>
      </c>
      <c r="G381" s="394" t="s">
        <v>6876</v>
      </c>
      <c r="H381" s="394"/>
      <c r="I381" s="394"/>
      <c r="J381" s="394"/>
      <c r="K381" s="394"/>
      <c r="L381" s="335"/>
      <c r="M381" s="82">
        <v>13000</v>
      </c>
      <c r="N381" s="57">
        <v>3000.0000000000005</v>
      </c>
      <c r="O381" s="30">
        <v>16000</v>
      </c>
      <c r="P381" s="29" t="s">
        <v>9181</v>
      </c>
      <c r="Q381" s="29"/>
      <c r="R381" s="134" t="s">
        <v>4534</v>
      </c>
      <c r="S381" s="103" t="s">
        <v>4535</v>
      </c>
      <c r="T381" s="403">
        <v>858.52</v>
      </c>
      <c r="U381" s="403">
        <v>10648.95</v>
      </c>
      <c r="V381" s="123" t="s">
        <v>1</v>
      </c>
      <c r="W381" s="336" t="s">
        <v>0</v>
      </c>
      <c r="X381" s="123"/>
      <c r="Y381" s="337"/>
      <c r="Z381" s="87">
        <v>1</v>
      </c>
      <c r="AA381" s="88" t="s">
        <v>4531</v>
      </c>
      <c r="AB381" s="88">
        <v>2.5</v>
      </c>
      <c r="AC381" s="88">
        <v>100</v>
      </c>
      <c r="AD381" s="90" t="s">
        <v>4494</v>
      </c>
      <c r="AE381" s="90">
        <v>2.5</v>
      </c>
      <c r="AF381" s="136"/>
      <c r="AG381" s="338"/>
      <c r="AH381" s="338"/>
      <c r="AI381" s="339"/>
      <c r="AJ381" s="339"/>
      <c r="AK381" s="91" t="s">
        <v>131</v>
      </c>
      <c r="AL381" s="92"/>
      <c r="AM381" s="93"/>
      <c r="AN381" s="340"/>
      <c r="AO381" s="341"/>
      <c r="AP381" s="336"/>
      <c r="AQ381" s="342"/>
      <c r="AR381" s="343" t="s">
        <v>4495</v>
      </c>
      <c r="AS381" s="342"/>
      <c r="AT381" s="94">
        <v>8000</v>
      </c>
      <c r="AU381" s="341"/>
      <c r="AV381" s="136"/>
      <c r="AW381" s="339"/>
    </row>
    <row r="382" spans="1:49" ht="12.75" customHeight="1">
      <c r="A382">
        <v>379</v>
      </c>
      <c r="B382" s="29" t="s">
        <v>6880</v>
      </c>
      <c r="C382" s="134" t="s">
        <v>4536</v>
      </c>
      <c r="D382" s="29" t="s">
        <v>1817</v>
      </c>
      <c r="E382" s="29" t="s">
        <v>2008</v>
      </c>
      <c r="F382" s="335" t="s">
        <v>6881</v>
      </c>
      <c r="G382" s="394" t="s">
        <v>6882</v>
      </c>
      <c r="H382" s="394"/>
      <c r="I382" s="394"/>
      <c r="J382" s="394"/>
      <c r="K382" s="394"/>
      <c r="L382" s="335"/>
      <c r="M382" s="82">
        <v>13000</v>
      </c>
      <c r="N382" s="57">
        <v>3000.0000000000005</v>
      </c>
      <c r="O382" s="30">
        <v>16000</v>
      </c>
      <c r="P382" s="29" t="s">
        <v>9180</v>
      </c>
      <c r="Q382" s="29"/>
      <c r="R382" s="134" t="s">
        <v>4536</v>
      </c>
      <c r="S382" s="103" t="s">
        <v>4537</v>
      </c>
      <c r="T382" s="403">
        <v>2575.56</v>
      </c>
      <c r="U382" s="403">
        <v>9658.35</v>
      </c>
      <c r="V382" s="123" t="s">
        <v>1</v>
      </c>
      <c r="W382" s="336" t="s">
        <v>0</v>
      </c>
      <c r="X382" s="123"/>
      <c r="Y382" s="337"/>
      <c r="Z382" s="87">
        <v>1</v>
      </c>
      <c r="AA382" s="88" t="s">
        <v>100</v>
      </c>
      <c r="AB382" s="88">
        <v>2.5</v>
      </c>
      <c r="AC382" s="88">
        <v>100</v>
      </c>
      <c r="AD382" s="90" t="s">
        <v>4494</v>
      </c>
      <c r="AE382" s="90">
        <v>2.5</v>
      </c>
      <c r="AF382" s="136"/>
      <c r="AG382" s="338"/>
      <c r="AH382" s="338"/>
      <c r="AI382" s="339"/>
      <c r="AJ382" s="339"/>
      <c r="AK382" s="91" t="s">
        <v>130</v>
      </c>
      <c r="AL382" s="92"/>
      <c r="AM382" s="93"/>
      <c r="AN382" s="340"/>
      <c r="AO382" s="341"/>
      <c r="AP382" s="336"/>
      <c r="AQ382" s="342"/>
      <c r="AR382" s="343" t="s">
        <v>4495</v>
      </c>
      <c r="AS382" s="342"/>
      <c r="AT382" s="94">
        <v>8000</v>
      </c>
      <c r="AU382" s="341"/>
      <c r="AV382" s="136"/>
      <c r="AW382" s="339"/>
    </row>
    <row r="383" spans="1:49" ht="12.75" customHeight="1">
      <c r="A383">
        <v>380</v>
      </c>
      <c r="B383" s="29" t="s">
        <v>7278</v>
      </c>
      <c r="C383" s="104" t="s">
        <v>4538</v>
      </c>
      <c r="D383" s="29" t="s">
        <v>574</v>
      </c>
      <c r="E383" s="29" t="s">
        <v>3251</v>
      </c>
      <c r="F383" s="335"/>
      <c r="G383" s="335"/>
      <c r="H383" s="335"/>
      <c r="I383" s="335"/>
      <c r="J383" s="335"/>
      <c r="K383" s="335"/>
      <c r="L383" s="335"/>
      <c r="M383" s="82" t="s">
        <v>3880</v>
      </c>
      <c r="N383" s="57">
        <v>4881.3818897637793</v>
      </c>
      <c r="O383" s="30">
        <v>4881.3818897637793</v>
      </c>
      <c r="P383" s="29" t="s">
        <v>3859</v>
      </c>
      <c r="Q383" s="29"/>
      <c r="R383" s="104" t="s">
        <v>4538</v>
      </c>
      <c r="S383" s="104" t="s">
        <v>4539</v>
      </c>
      <c r="T383" s="403">
        <v>6868.16</v>
      </c>
      <c r="U383" s="403">
        <v>-7677.15</v>
      </c>
      <c r="V383" s="123" t="s">
        <v>1</v>
      </c>
      <c r="W383" s="336" t="s">
        <v>0</v>
      </c>
      <c r="X383" s="123"/>
      <c r="Y383" s="337"/>
      <c r="Z383" s="87">
        <v>1</v>
      </c>
      <c r="AA383" s="88" t="s">
        <v>3880</v>
      </c>
      <c r="AB383" s="88"/>
      <c r="AC383" s="88"/>
      <c r="AD383" s="90"/>
      <c r="AE383" s="90"/>
      <c r="AF383" s="136"/>
      <c r="AG383" s="338"/>
      <c r="AH383" s="338"/>
      <c r="AI383" s="339"/>
      <c r="AJ383" s="339"/>
      <c r="AK383" s="91"/>
      <c r="AL383" s="92"/>
      <c r="AM383" s="93"/>
      <c r="AN383" s="340"/>
      <c r="AO383" s="341"/>
      <c r="AP383" s="336"/>
      <c r="AQ383" s="342"/>
      <c r="AR383" s="343"/>
      <c r="AS383" s="342"/>
      <c r="AT383" s="94"/>
      <c r="AU383" s="341"/>
      <c r="AV383" s="136"/>
      <c r="AW383" s="339"/>
    </row>
    <row r="384" spans="1:49" ht="12.75" customHeight="1">
      <c r="A384">
        <v>381</v>
      </c>
      <c r="B384" s="29" t="s">
        <v>9035</v>
      </c>
      <c r="C384" s="104" t="s">
        <v>4540</v>
      </c>
      <c r="D384" s="29" t="s">
        <v>3880</v>
      </c>
      <c r="E384" s="29" t="s">
        <v>3880</v>
      </c>
      <c r="F384" s="335"/>
      <c r="G384" s="335"/>
      <c r="H384" s="335"/>
      <c r="I384" s="335"/>
      <c r="J384" s="335"/>
      <c r="K384" s="335"/>
      <c r="L384" s="335"/>
      <c r="M384" s="82" t="s">
        <v>3880</v>
      </c>
      <c r="N384" s="57"/>
      <c r="O384" s="30"/>
      <c r="P384" s="29"/>
      <c r="Q384" s="29"/>
      <c r="R384" s="104" t="s">
        <v>4540</v>
      </c>
      <c r="S384" s="103" t="s">
        <v>4541</v>
      </c>
      <c r="T384" s="403">
        <v>15497.2</v>
      </c>
      <c r="U384" s="403">
        <v>12497.2</v>
      </c>
      <c r="V384" s="123" t="s">
        <v>2</v>
      </c>
      <c r="W384" s="336"/>
      <c r="X384" s="123"/>
      <c r="Y384" s="337"/>
      <c r="Z384" s="87"/>
      <c r="AA384" s="88" t="s">
        <v>3880</v>
      </c>
      <c r="AB384" s="88"/>
      <c r="AC384" s="88"/>
      <c r="AD384" s="90"/>
      <c r="AE384" s="90"/>
      <c r="AF384" s="136"/>
      <c r="AG384" s="338"/>
      <c r="AH384" s="338"/>
      <c r="AI384" s="339"/>
      <c r="AJ384" s="339"/>
      <c r="AK384" s="91"/>
      <c r="AL384" s="92"/>
      <c r="AM384" s="93"/>
      <c r="AN384" s="340"/>
      <c r="AO384" s="341"/>
      <c r="AP384" s="336"/>
      <c r="AQ384" s="342"/>
      <c r="AR384" s="343"/>
      <c r="AS384" s="342"/>
      <c r="AT384" s="94"/>
      <c r="AU384" s="341"/>
      <c r="AV384" s="136"/>
      <c r="AW384" s="339"/>
    </row>
    <row r="385" spans="1:49" ht="12.75" customHeight="1">
      <c r="A385">
        <v>382</v>
      </c>
      <c r="B385" s="29" t="s">
        <v>7279</v>
      </c>
      <c r="C385" s="104" t="s">
        <v>4542</v>
      </c>
      <c r="D385" s="29" t="s">
        <v>682</v>
      </c>
      <c r="E385" s="29" t="s">
        <v>3143</v>
      </c>
      <c r="F385" s="335"/>
      <c r="G385" s="335"/>
      <c r="H385" s="335"/>
      <c r="I385" s="335"/>
      <c r="J385" s="335"/>
      <c r="K385" s="335"/>
      <c r="L385" s="335"/>
      <c r="M385" s="82" t="s">
        <v>3880</v>
      </c>
      <c r="N385" s="57">
        <v>4935.5629921259842</v>
      </c>
      <c r="O385" s="30">
        <v>4935.5629921259842</v>
      </c>
      <c r="P385" s="29" t="s">
        <v>3859</v>
      </c>
      <c r="Q385" s="29"/>
      <c r="R385" s="104" t="s">
        <v>4542</v>
      </c>
      <c r="S385" s="103" t="s">
        <v>4543</v>
      </c>
      <c r="T385" s="403">
        <v>9443.7199999999993</v>
      </c>
      <c r="U385" s="403">
        <v>-7181.85</v>
      </c>
      <c r="V385" s="123" t="s">
        <v>1</v>
      </c>
      <c r="W385" s="336" t="s">
        <v>0</v>
      </c>
      <c r="X385" s="123"/>
      <c r="Y385" s="337"/>
      <c r="Z385" s="87">
        <v>1</v>
      </c>
      <c r="AA385" s="88" t="s">
        <v>3880</v>
      </c>
      <c r="AB385" s="88"/>
      <c r="AC385" s="88"/>
      <c r="AD385" s="90"/>
      <c r="AE385" s="90"/>
      <c r="AF385" s="136"/>
      <c r="AG385" s="338"/>
      <c r="AH385" s="338"/>
      <c r="AI385" s="339"/>
      <c r="AJ385" s="339"/>
      <c r="AK385" s="91"/>
      <c r="AL385" s="92"/>
      <c r="AM385" s="93"/>
      <c r="AN385" s="340"/>
      <c r="AO385" s="341"/>
      <c r="AP385" s="336"/>
      <c r="AQ385" s="342"/>
      <c r="AR385" s="343"/>
      <c r="AS385" s="342"/>
      <c r="AT385" s="94"/>
      <c r="AU385" s="341"/>
      <c r="AV385" s="136"/>
      <c r="AW385" s="339"/>
    </row>
    <row r="386" spans="1:49" ht="12.75" customHeight="1">
      <c r="A386">
        <v>383</v>
      </c>
      <c r="B386" s="29" t="s">
        <v>6767</v>
      </c>
      <c r="C386" s="104" t="s">
        <v>3733</v>
      </c>
      <c r="D386" s="29" t="s">
        <v>3880</v>
      </c>
      <c r="E386" s="29" t="s">
        <v>3880</v>
      </c>
      <c r="F386" s="335" t="s">
        <v>6768</v>
      </c>
      <c r="G386" s="335"/>
      <c r="H386" s="335"/>
      <c r="I386" s="335"/>
      <c r="J386" s="335"/>
      <c r="K386" s="335"/>
      <c r="L386" s="335"/>
      <c r="M386" s="82" t="s">
        <v>3880</v>
      </c>
      <c r="N386" s="57">
        <v>2750</v>
      </c>
      <c r="O386" s="30">
        <v>2750</v>
      </c>
      <c r="P386" s="29" t="s">
        <v>3458</v>
      </c>
      <c r="Q386" s="29"/>
      <c r="R386" s="104" t="s">
        <v>3733</v>
      </c>
      <c r="S386" s="103" t="s">
        <v>4544</v>
      </c>
      <c r="T386" s="403">
        <v>-12019.28</v>
      </c>
      <c r="U386" s="403">
        <v>3219.45</v>
      </c>
      <c r="V386" s="123" t="s">
        <v>1</v>
      </c>
      <c r="W386" s="336" t="s">
        <v>0</v>
      </c>
      <c r="X386" s="123"/>
      <c r="Y386" s="337"/>
      <c r="Z386" s="87"/>
      <c r="AA386" s="88" t="s">
        <v>282</v>
      </c>
      <c r="AB386" s="88">
        <v>2.5</v>
      </c>
      <c r="AC386" s="135">
        <v>100</v>
      </c>
      <c r="AD386" s="90" t="s">
        <v>4545</v>
      </c>
      <c r="AE386" s="90">
        <v>2.5</v>
      </c>
      <c r="AF386" s="136"/>
      <c r="AG386" s="338"/>
      <c r="AH386" s="338"/>
      <c r="AI386" s="339"/>
      <c r="AJ386" s="339"/>
      <c r="AK386" s="91" t="s">
        <v>129</v>
      </c>
      <c r="AL386" s="92"/>
      <c r="AM386" s="93"/>
      <c r="AN386" s="340"/>
      <c r="AO386" s="341"/>
      <c r="AP386" s="336"/>
      <c r="AQ386" s="342"/>
      <c r="AR386" s="343" t="s">
        <v>3987</v>
      </c>
      <c r="AS386" s="342"/>
      <c r="AT386" s="94">
        <v>8000</v>
      </c>
      <c r="AU386" s="341"/>
      <c r="AV386" s="136"/>
      <c r="AW386" s="339"/>
    </row>
    <row r="387" spans="1:49" ht="12.75" customHeight="1">
      <c r="A387">
        <v>384</v>
      </c>
      <c r="B387" s="29" t="s">
        <v>6769</v>
      </c>
      <c r="C387" s="104" t="s">
        <v>4546</v>
      </c>
      <c r="D387" s="29" t="s">
        <v>3880</v>
      </c>
      <c r="E387" s="29" t="s">
        <v>3880</v>
      </c>
      <c r="F387" s="335" t="s">
        <v>6770</v>
      </c>
      <c r="G387" s="335"/>
      <c r="H387" s="335"/>
      <c r="I387" s="335"/>
      <c r="J387" s="335"/>
      <c r="K387" s="335"/>
      <c r="L387" s="335"/>
      <c r="M387" s="82" t="s">
        <v>3880</v>
      </c>
      <c r="N387" s="57">
        <v>2750</v>
      </c>
      <c r="O387" s="30">
        <v>2750</v>
      </c>
      <c r="P387" s="29" t="s">
        <v>3458</v>
      </c>
      <c r="Q387" s="29"/>
      <c r="R387" s="104" t="s">
        <v>4546</v>
      </c>
      <c r="S387" s="103" t="s">
        <v>4547</v>
      </c>
      <c r="T387" s="403">
        <v>-12877.8</v>
      </c>
      <c r="U387" s="403">
        <v>2724.15</v>
      </c>
      <c r="V387" s="123" t="s">
        <v>1</v>
      </c>
      <c r="W387" s="336" t="s">
        <v>0</v>
      </c>
      <c r="X387" s="123"/>
      <c r="Y387" s="337"/>
      <c r="Z387" s="87"/>
      <c r="AA387" s="88" t="s">
        <v>282</v>
      </c>
      <c r="AB387" s="88">
        <v>2.5</v>
      </c>
      <c r="AC387" s="135">
        <v>100</v>
      </c>
      <c r="AD387" s="90" t="s">
        <v>4545</v>
      </c>
      <c r="AE387" s="90">
        <v>2.5</v>
      </c>
      <c r="AF387" s="136"/>
      <c r="AG387" s="338"/>
      <c r="AH387" s="338"/>
      <c r="AI387" s="339"/>
      <c r="AJ387" s="339"/>
      <c r="AK387" s="91" t="s">
        <v>128</v>
      </c>
      <c r="AL387" s="92"/>
      <c r="AM387" s="93"/>
      <c r="AN387" s="340"/>
      <c r="AO387" s="341"/>
      <c r="AP387" s="336"/>
      <c r="AQ387" s="342"/>
      <c r="AR387" s="343" t="s">
        <v>3987</v>
      </c>
      <c r="AS387" s="342"/>
      <c r="AT387" s="94">
        <v>8000</v>
      </c>
      <c r="AU387" s="341"/>
      <c r="AV387" s="136"/>
      <c r="AW387" s="339"/>
    </row>
    <row r="388" spans="1:49" ht="12.75" customHeight="1">
      <c r="A388">
        <v>385</v>
      </c>
      <c r="B388" s="29" t="s">
        <v>6883</v>
      </c>
      <c r="C388" s="104" t="s">
        <v>4548</v>
      </c>
      <c r="D388" s="29" t="s">
        <v>3880</v>
      </c>
      <c r="E388" s="29" t="s">
        <v>3880</v>
      </c>
      <c r="F388" s="335" t="s">
        <v>6884</v>
      </c>
      <c r="G388" s="335"/>
      <c r="H388" s="335"/>
      <c r="I388" s="335"/>
      <c r="J388" s="335"/>
      <c r="K388" s="335"/>
      <c r="L388" s="335"/>
      <c r="M388" s="82" t="s">
        <v>3880</v>
      </c>
      <c r="N388" s="57">
        <v>2750</v>
      </c>
      <c r="O388" s="30">
        <v>2750</v>
      </c>
      <c r="P388" s="29" t="s">
        <v>3455</v>
      </c>
      <c r="Q388" s="29"/>
      <c r="R388" s="104" t="s">
        <v>4548</v>
      </c>
      <c r="S388" s="103" t="s">
        <v>4549</v>
      </c>
      <c r="T388" s="403">
        <v>-15480</v>
      </c>
      <c r="U388" s="403">
        <v>-3000</v>
      </c>
      <c r="V388" s="123" t="s">
        <v>1</v>
      </c>
      <c r="W388" s="336" t="s">
        <v>0</v>
      </c>
      <c r="X388" s="123"/>
      <c r="Y388" s="337"/>
      <c r="Z388" s="87"/>
      <c r="AA388" s="88" t="s">
        <v>4550</v>
      </c>
      <c r="AB388" s="88">
        <v>2.5</v>
      </c>
      <c r="AC388" s="135">
        <v>100</v>
      </c>
      <c r="AD388" s="90" t="s">
        <v>4545</v>
      </c>
      <c r="AE388" s="90">
        <v>2.5</v>
      </c>
      <c r="AF388" s="136"/>
      <c r="AG388" s="338"/>
      <c r="AH388" s="338"/>
      <c r="AI388" s="339"/>
      <c r="AJ388" s="339"/>
      <c r="AK388" s="91" t="s">
        <v>129</v>
      </c>
      <c r="AL388" s="92"/>
      <c r="AM388" s="93"/>
      <c r="AN388" s="340"/>
      <c r="AO388" s="341"/>
      <c r="AP388" s="336"/>
      <c r="AQ388" s="342"/>
      <c r="AR388" s="343" t="s">
        <v>3987</v>
      </c>
      <c r="AS388" s="342"/>
      <c r="AT388" s="94">
        <v>8000</v>
      </c>
      <c r="AU388" s="341"/>
      <c r="AV388" s="136"/>
      <c r="AW388" s="339"/>
    </row>
    <row r="389" spans="1:49" ht="12.75" customHeight="1">
      <c r="A389">
        <v>386</v>
      </c>
      <c r="B389" s="29" t="s">
        <v>6885</v>
      </c>
      <c r="C389" s="104" t="s">
        <v>4551</v>
      </c>
      <c r="D389" s="29" t="s">
        <v>3880</v>
      </c>
      <c r="E389" s="29" t="s">
        <v>3880</v>
      </c>
      <c r="F389" s="335" t="s">
        <v>6886</v>
      </c>
      <c r="G389" s="335"/>
      <c r="H389" s="335"/>
      <c r="I389" s="335"/>
      <c r="J389" s="335"/>
      <c r="K389" s="335"/>
      <c r="L389" s="335"/>
      <c r="M389" s="82" t="s">
        <v>3880</v>
      </c>
      <c r="N389" s="57">
        <v>2750</v>
      </c>
      <c r="O389" s="30">
        <v>2750</v>
      </c>
      <c r="P389" s="29" t="s">
        <v>3455</v>
      </c>
      <c r="Q389" s="29"/>
      <c r="R389" s="104" t="s">
        <v>4551</v>
      </c>
      <c r="S389" s="103" t="s">
        <v>4552</v>
      </c>
      <c r="T389" s="403">
        <v>-16310</v>
      </c>
      <c r="U389" s="403">
        <v>-3000</v>
      </c>
      <c r="V389" s="123" t="s">
        <v>1</v>
      </c>
      <c r="W389" s="336" t="s">
        <v>0</v>
      </c>
      <c r="X389" s="123"/>
      <c r="Y389" s="337"/>
      <c r="Z389" s="87"/>
      <c r="AA389" s="88" t="s">
        <v>4550</v>
      </c>
      <c r="AB389" s="88">
        <v>2.5</v>
      </c>
      <c r="AC389" s="135">
        <v>100</v>
      </c>
      <c r="AD389" s="90" t="s">
        <v>4545</v>
      </c>
      <c r="AE389" s="90">
        <v>2.5</v>
      </c>
      <c r="AF389" s="136"/>
      <c r="AG389" s="338"/>
      <c r="AH389" s="338"/>
      <c r="AI389" s="339"/>
      <c r="AJ389" s="339"/>
      <c r="AK389" s="91" t="s">
        <v>128</v>
      </c>
      <c r="AL389" s="92"/>
      <c r="AM389" s="93"/>
      <c r="AN389" s="340"/>
      <c r="AO389" s="341"/>
      <c r="AP389" s="336"/>
      <c r="AQ389" s="342"/>
      <c r="AR389" s="343" t="s">
        <v>3987</v>
      </c>
      <c r="AS389" s="342"/>
      <c r="AT389" s="94">
        <v>8000</v>
      </c>
      <c r="AU389" s="341"/>
      <c r="AV389" s="136"/>
      <c r="AW389" s="339"/>
    </row>
    <row r="390" spans="1:49" ht="12.75" customHeight="1">
      <c r="A390">
        <v>387</v>
      </c>
      <c r="B390" s="29" t="s">
        <v>6887</v>
      </c>
      <c r="C390" s="104" t="s">
        <v>4553</v>
      </c>
      <c r="D390" s="29" t="s">
        <v>1782</v>
      </c>
      <c r="E390" s="29" t="s">
        <v>2043</v>
      </c>
      <c r="F390" s="335" t="s">
        <v>6888</v>
      </c>
      <c r="G390" s="394" t="s">
        <v>6889</v>
      </c>
      <c r="H390" s="394"/>
      <c r="I390" s="394"/>
      <c r="J390" s="394"/>
      <c r="K390" s="394"/>
      <c r="L390" s="335"/>
      <c r="M390" s="82">
        <v>14000.000000000002</v>
      </c>
      <c r="N390" s="57">
        <v>2750</v>
      </c>
      <c r="O390" s="30">
        <v>16750</v>
      </c>
      <c r="P390" s="29" t="s">
        <v>9189</v>
      </c>
      <c r="Q390" s="29"/>
      <c r="R390" s="104" t="s">
        <v>4553</v>
      </c>
      <c r="S390" s="103" t="s">
        <v>4554</v>
      </c>
      <c r="T390" s="403">
        <v>-13736.32</v>
      </c>
      <c r="U390" s="403">
        <v>2228.85</v>
      </c>
      <c r="V390" s="123" t="s">
        <v>1</v>
      </c>
      <c r="W390" s="336" t="s">
        <v>0</v>
      </c>
      <c r="X390" s="123"/>
      <c r="Y390" s="337"/>
      <c r="Z390" s="87">
        <v>1</v>
      </c>
      <c r="AA390" s="88" t="s">
        <v>98</v>
      </c>
      <c r="AB390" s="88">
        <v>2.5</v>
      </c>
      <c r="AC390" s="135">
        <v>100</v>
      </c>
      <c r="AD390" s="90" t="s">
        <v>4545</v>
      </c>
      <c r="AE390" s="90">
        <v>2.5</v>
      </c>
      <c r="AF390" s="136"/>
      <c r="AG390" s="338"/>
      <c r="AH390" s="338"/>
      <c r="AI390" s="339"/>
      <c r="AJ390" s="339"/>
      <c r="AK390" s="91" t="s">
        <v>127</v>
      </c>
      <c r="AL390" s="92"/>
      <c r="AM390" s="93"/>
      <c r="AN390" s="340"/>
      <c r="AO390" s="341"/>
      <c r="AP390" s="336"/>
      <c r="AQ390" s="342"/>
      <c r="AR390" s="343" t="s">
        <v>3987</v>
      </c>
      <c r="AS390" s="342"/>
      <c r="AT390" s="94">
        <v>8000</v>
      </c>
      <c r="AU390" s="341"/>
      <c r="AV390" s="136"/>
      <c r="AW390" s="339"/>
    </row>
    <row r="391" spans="1:49" ht="12.75" customHeight="1">
      <c r="A391">
        <v>388</v>
      </c>
      <c r="B391" s="29" t="s">
        <v>6890</v>
      </c>
      <c r="C391" s="104" t="s">
        <v>4555</v>
      </c>
      <c r="D391" s="29" t="s">
        <v>1780</v>
      </c>
      <c r="E391" s="29" t="s">
        <v>2045</v>
      </c>
      <c r="F391" s="335" t="s">
        <v>6891</v>
      </c>
      <c r="G391" s="394" t="s">
        <v>6892</v>
      </c>
      <c r="H391" s="394"/>
      <c r="I391" s="394"/>
      <c r="J391" s="394"/>
      <c r="K391" s="394"/>
      <c r="L391" s="335"/>
      <c r="M391" s="82">
        <v>14000.000000000002</v>
      </c>
      <c r="N391" s="57">
        <v>2750</v>
      </c>
      <c r="O391" s="30">
        <v>16750</v>
      </c>
      <c r="P391" s="29" t="s">
        <v>9189</v>
      </c>
      <c r="Q391" s="29"/>
      <c r="R391" s="104" t="s">
        <v>4555</v>
      </c>
      <c r="S391" s="103" t="s">
        <v>4556</v>
      </c>
      <c r="T391" s="403">
        <v>-13736.32</v>
      </c>
      <c r="U391" s="403">
        <v>3219.45</v>
      </c>
      <c r="V391" s="123" t="s">
        <v>1</v>
      </c>
      <c r="W391" s="336" t="s">
        <v>0</v>
      </c>
      <c r="X391" s="123"/>
      <c r="Y391" s="337"/>
      <c r="Z391" s="87">
        <v>1</v>
      </c>
      <c r="AA391" s="88" t="s">
        <v>98</v>
      </c>
      <c r="AB391" s="88">
        <v>2.5</v>
      </c>
      <c r="AC391" s="135">
        <v>100</v>
      </c>
      <c r="AD391" s="90" t="s">
        <v>4545</v>
      </c>
      <c r="AE391" s="90">
        <v>2.5</v>
      </c>
      <c r="AF391" s="136"/>
      <c r="AG391" s="338"/>
      <c r="AH391" s="338"/>
      <c r="AI391" s="339"/>
      <c r="AJ391" s="339"/>
      <c r="AK391" s="91" t="s">
        <v>126</v>
      </c>
      <c r="AL391" s="92"/>
      <c r="AM391" s="93"/>
      <c r="AN391" s="340"/>
      <c r="AO391" s="341"/>
      <c r="AP391" s="336"/>
      <c r="AQ391" s="342"/>
      <c r="AR391" s="343" t="s">
        <v>3987</v>
      </c>
      <c r="AS391" s="342"/>
      <c r="AT391" s="94">
        <v>8000</v>
      </c>
      <c r="AU391" s="341"/>
      <c r="AV391" s="136"/>
      <c r="AW391" s="339"/>
    </row>
    <row r="392" spans="1:49" ht="12.75" customHeight="1">
      <c r="A392">
        <v>389</v>
      </c>
      <c r="B392" s="29" t="s">
        <v>6893</v>
      </c>
      <c r="C392" s="104" t="s">
        <v>4557</v>
      </c>
      <c r="D392" s="29" t="s">
        <v>1777</v>
      </c>
      <c r="E392" s="29" t="s">
        <v>2048</v>
      </c>
      <c r="F392" s="335" t="s">
        <v>6894</v>
      </c>
      <c r="G392" s="394" t="s">
        <v>6895</v>
      </c>
      <c r="H392" s="394"/>
      <c r="I392" s="394"/>
      <c r="J392" s="394"/>
      <c r="K392" s="394"/>
      <c r="L392" s="335"/>
      <c r="M392" s="82">
        <v>14000.000000000002</v>
      </c>
      <c r="N392" s="57">
        <v>2750</v>
      </c>
      <c r="O392" s="30">
        <v>16750</v>
      </c>
      <c r="P392" s="29" t="s">
        <v>9185</v>
      </c>
      <c r="Q392" s="29"/>
      <c r="R392" s="104" t="s">
        <v>4557</v>
      </c>
      <c r="S392" s="103" t="s">
        <v>4558</v>
      </c>
      <c r="T392" s="403">
        <v>-15065</v>
      </c>
      <c r="U392" s="403">
        <v>-3500</v>
      </c>
      <c r="V392" s="123" t="s">
        <v>1</v>
      </c>
      <c r="W392" s="336" t="s">
        <v>0</v>
      </c>
      <c r="X392" s="123"/>
      <c r="Y392" s="337"/>
      <c r="Z392" s="87">
        <v>1</v>
      </c>
      <c r="AA392" s="88" t="s">
        <v>4559</v>
      </c>
      <c r="AB392" s="88">
        <v>2.5</v>
      </c>
      <c r="AC392" s="135">
        <v>100</v>
      </c>
      <c r="AD392" s="90" t="s">
        <v>4545</v>
      </c>
      <c r="AE392" s="90">
        <v>2.5</v>
      </c>
      <c r="AF392" s="136"/>
      <c r="AG392" s="338"/>
      <c r="AH392" s="338"/>
      <c r="AI392" s="339"/>
      <c r="AJ392" s="339"/>
      <c r="AK392" s="91" t="s">
        <v>127</v>
      </c>
      <c r="AL392" s="92"/>
      <c r="AM392" s="93"/>
      <c r="AN392" s="340"/>
      <c r="AO392" s="341"/>
      <c r="AP392" s="336"/>
      <c r="AQ392" s="342"/>
      <c r="AR392" s="343" t="s">
        <v>3987</v>
      </c>
      <c r="AS392" s="342"/>
      <c r="AT392" s="94">
        <v>8000</v>
      </c>
      <c r="AU392" s="341"/>
      <c r="AV392" s="136"/>
      <c r="AW392" s="339"/>
    </row>
    <row r="393" spans="1:49" ht="12.75" customHeight="1">
      <c r="A393">
        <v>390</v>
      </c>
      <c r="B393" s="29" t="s">
        <v>6896</v>
      </c>
      <c r="C393" s="104" t="s">
        <v>4560</v>
      </c>
      <c r="D393" s="29" t="s">
        <v>1779</v>
      </c>
      <c r="E393" s="29" t="s">
        <v>2046</v>
      </c>
      <c r="F393" s="335" t="s">
        <v>6897</v>
      </c>
      <c r="G393" s="394" t="s">
        <v>6898</v>
      </c>
      <c r="H393" s="394"/>
      <c r="I393" s="394"/>
      <c r="J393" s="394"/>
      <c r="K393" s="394"/>
      <c r="L393" s="335"/>
      <c r="M393" s="82">
        <v>14000.000000000002</v>
      </c>
      <c r="N393" s="57">
        <v>2750</v>
      </c>
      <c r="O393" s="30">
        <v>16750</v>
      </c>
      <c r="P393" s="29" t="s">
        <v>9185</v>
      </c>
      <c r="Q393" s="29"/>
      <c r="R393" s="104" t="s">
        <v>4560</v>
      </c>
      <c r="S393" s="103" t="s">
        <v>4561</v>
      </c>
      <c r="T393" s="403">
        <v>-15895</v>
      </c>
      <c r="U393" s="403">
        <v>-3500</v>
      </c>
      <c r="V393" s="123" t="s">
        <v>1</v>
      </c>
      <c r="W393" s="336" t="s">
        <v>0</v>
      </c>
      <c r="X393" s="123"/>
      <c r="Y393" s="337"/>
      <c r="Z393" s="87">
        <v>1</v>
      </c>
      <c r="AA393" s="88" t="s">
        <v>4559</v>
      </c>
      <c r="AB393" s="88">
        <v>2.5</v>
      </c>
      <c r="AC393" s="135">
        <v>100</v>
      </c>
      <c r="AD393" s="90" t="s">
        <v>4545</v>
      </c>
      <c r="AE393" s="90">
        <v>2.5</v>
      </c>
      <c r="AF393" s="136"/>
      <c r="AG393" s="338"/>
      <c r="AH393" s="338"/>
      <c r="AI393" s="339"/>
      <c r="AJ393" s="339"/>
      <c r="AK393" s="91" t="s">
        <v>126</v>
      </c>
      <c r="AL393" s="92"/>
      <c r="AM393" s="93"/>
      <c r="AN393" s="340"/>
      <c r="AO393" s="341"/>
      <c r="AP393" s="336"/>
      <c r="AQ393" s="342"/>
      <c r="AR393" s="343" t="s">
        <v>3987</v>
      </c>
      <c r="AS393" s="342"/>
      <c r="AT393" s="94">
        <v>8000</v>
      </c>
      <c r="AU393" s="341"/>
      <c r="AV393" s="136"/>
      <c r="AW393" s="339"/>
    </row>
    <row r="394" spans="1:49" ht="12.75" customHeight="1">
      <c r="A394">
        <v>391</v>
      </c>
      <c r="B394" s="29" t="s">
        <v>6899</v>
      </c>
      <c r="C394" s="104" t="s">
        <v>4562</v>
      </c>
      <c r="D394" s="29" t="s">
        <v>1763</v>
      </c>
      <c r="E394" s="29" t="s">
        <v>2062</v>
      </c>
      <c r="F394" s="335" t="s">
        <v>6900</v>
      </c>
      <c r="G394" s="394" t="s">
        <v>6901</v>
      </c>
      <c r="H394" s="394"/>
      <c r="I394" s="394"/>
      <c r="J394" s="394"/>
      <c r="K394" s="394"/>
      <c r="L394" s="335"/>
      <c r="M394" s="82">
        <v>14000.000000000002</v>
      </c>
      <c r="N394" s="57">
        <v>2750</v>
      </c>
      <c r="O394" s="30">
        <v>16750</v>
      </c>
      <c r="P394" s="29" t="s">
        <v>9184</v>
      </c>
      <c r="Q394" s="29"/>
      <c r="R394" s="104" t="s">
        <v>4562</v>
      </c>
      <c r="S394" s="103" t="s">
        <v>4563</v>
      </c>
      <c r="T394" s="403">
        <v>-11160.76</v>
      </c>
      <c r="U394" s="403">
        <v>1733.55</v>
      </c>
      <c r="V394" s="123" t="s">
        <v>1</v>
      </c>
      <c r="W394" s="336" t="s">
        <v>0</v>
      </c>
      <c r="X394" s="123"/>
      <c r="Y394" s="337"/>
      <c r="Z394" s="87">
        <v>1</v>
      </c>
      <c r="AA394" s="88" t="s">
        <v>4564</v>
      </c>
      <c r="AB394" s="88">
        <v>2.5</v>
      </c>
      <c r="AC394" s="135">
        <v>100</v>
      </c>
      <c r="AD394" s="90" t="s">
        <v>4545</v>
      </c>
      <c r="AE394" s="90">
        <v>2.5</v>
      </c>
      <c r="AF394" s="136"/>
      <c r="AG394" s="338"/>
      <c r="AH394" s="338"/>
      <c r="AI394" s="339"/>
      <c r="AJ394" s="339"/>
      <c r="AK394" s="91" t="s">
        <v>125</v>
      </c>
      <c r="AL394" s="92"/>
      <c r="AM394" s="93"/>
      <c r="AN394" s="340"/>
      <c r="AO394" s="341"/>
      <c r="AP394" s="336"/>
      <c r="AQ394" s="342"/>
      <c r="AR394" s="343" t="s">
        <v>3987</v>
      </c>
      <c r="AS394" s="342"/>
      <c r="AT394" s="94">
        <v>8000</v>
      </c>
      <c r="AU394" s="341"/>
      <c r="AV394" s="136"/>
      <c r="AW394" s="339"/>
    </row>
    <row r="395" spans="1:49" ht="12.75" customHeight="1">
      <c r="A395">
        <v>392</v>
      </c>
      <c r="B395" s="29" t="s">
        <v>6902</v>
      </c>
      <c r="C395" s="104" t="s">
        <v>3662</v>
      </c>
      <c r="D395" s="29" t="s">
        <v>1765</v>
      </c>
      <c r="E395" s="29" t="s">
        <v>2060</v>
      </c>
      <c r="F395" s="335" t="s">
        <v>6903</v>
      </c>
      <c r="G395" s="394" t="s">
        <v>6904</v>
      </c>
      <c r="H395" s="394"/>
      <c r="I395" s="394"/>
      <c r="J395" s="394"/>
      <c r="K395" s="394"/>
      <c r="L395" s="335"/>
      <c r="M395" s="82">
        <v>14000.000000000002</v>
      </c>
      <c r="N395" s="57">
        <v>2750</v>
      </c>
      <c r="O395" s="30">
        <v>16750</v>
      </c>
      <c r="P395" s="29" t="s">
        <v>9184</v>
      </c>
      <c r="Q395" s="29"/>
      <c r="R395" s="104" t="s">
        <v>3662</v>
      </c>
      <c r="S395" s="103" t="s">
        <v>4565</v>
      </c>
      <c r="T395" s="403">
        <v>-12019.28</v>
      </c>
      <c r="U395" s="403">
        <v>2228.85</v>
      </c>
      <c r="V395" s="123" t="s">
        <v>1</v>
      </c>
      <c r="W395" s="336" t="s">
        <v>0</v>
      </c>
      <c r="X395" s="123"/>
      <c r="Y395" s="337"/>
      <c r="Z395" s="87">
        <v>1</v>
      </c>
      <c r="AA395" s="88" t="s">
        <v>4564</v>
      </c>
      <c r="AB395" s="88">
        <v>2.5</v>
      </c>
      <c r="AC395" s="135">
        <v>100</v>
      </c>
      <c r="AD395" s="90" t="s">
        <v>4545</v>
      </c>
      <c r="AE395" s="90">
        <v>2.5</v>
      </c>
      <c r="AF395" s="136"/>
      <c r="AG395" s="338"/>
      <c r="AH395" s="338"/>
      <c r="AI395" s="339"/>
      <c r="AJ395" s="339"/>
      <c r="AK395" s="91" t="s">
        <v>124</v>
      </c>
      <c r="AL395" s="92"/>
      <c r="AM395" s="93"/>
      <c r="AN395" s="340"/>
      <c r="AO395" s="341"/>
      <c r="AP395" s="336"/>
      <c r="AQ395" s="342"/>
      <c r="AR395" s="343" t="s">
        <v>3987</v>
      </c>
      <c r="AS395" s="342"/>
      <c r="AT395" s="94">
        <v>8000</v>
      </c>
      <c r="AU395" s="341"/>
      <c r="AV395" s="136"/>
      <c r="AW395" s="339"/>
    </row>
    <row r="396" spans="1:49" ht="12.75" customHeight="1">
      <c r="A396">
        <v>393</v>
      </c>
      <c r="B396" s="29" t="s">
        <v>6905</v>
      </c>
      <c r="C396" s="104" t="s">
        <v>4566</v>
      </c>
      <c r="D396" s="29" t="s">
        <v>1699</v>
      </c>
      <c r="E396" s="29" t="s">
        <v>2126</v>
      </c>
      <c r="F396" s="335" t="s">
        <v>6906</v>
      </c>
      <c r="G396" s="394" t="s">
        <v>6907</v>
      </c>
      <c r="H396" s="394"/>
      <c r="I396" s="394"/>
      <c r="J396" s="394"/>
      <c r="K396" s="394"/>
      <c r="L396" s="335"/>
      <c r="M396" s="82">
        <v>14000.000000000002</v>
      </c>
      <c r="N396" s="57">
        <v>2750</v>
      </c>
      <c r="O396" s="30">
        <v>16750</v>
      </c>
      <c r="P396" s="29" t="s">
        <v>9171</v>
      </c>
      <c r="Q396" s="29"/>
      <c r="R396" s="104" t="s">
        <v>4566</v>
      </c>
      <c r="S396" s="103" t="s">
        <v>4567</v>
      </c>
      <c r="T396" s="403">
        <v>-15065</v>
      </c>
      <c r="U396" s="403">
        <v>-5500</v>
      </c>
      <c r="V396" s="123" t="s">
        <v>1</v>
      </c>
      <c r="W396" s="336" t="s">
        <v>0</v>
      </c>
      <c r="X396" s="123"/>
      <c r="Y396" s="337"/>
      <c r="Z396" s="87">
        <v>1</v>
      </c>
      <c r="AA396" s="88" t="s">
        <v>4568</v>
      </c>
      <c r="AB396" s="88">
        <v>2.5</v>
      </c>
      <c r="AC396" s="135">
        <v>100</v>
      </c>
      <c r="AD396" s="90" t="s">
        <v>4545</v>
      </c>
      <c r="AE396" s="90">
        <v>2.5</v>
      </c>
      <c r="AF396" s="136"/>
      <c r="AG396" s="338"/>
      <c r="AH396" s="338"/>
      <c r="AI396" s="339"/>
      <c r="AJ396" s="339"/>
      <c r="AK396" s="91" t="s">
        <v>125</v>
      </c>
      <c r="AL396" s="92"/>
      <c r="AM396" s="93"/>
      <c r="AN396" s="340"/>
      <c r="AO396" s="341"/>
      <c r="AP396" s="336"/>
      <c r="AQ396" s="342"/>
      <c r="AR396" s="343" t="s">
        <v>3987</v>
      </c>
      <c r="AS396" s="342"/>
      <c r="AT396" s="94">
        <v>8000</v>
      </c>
      <c r="AU396" s="341"/>
      <c r="AV396" s="136"/>
      <c r="AW396" s="339"/>
    </row>
    <row r="397" spans="1:49" ht="12.75" customHeight="1">
      <c r="A397">
        <v>394</v>
      </c>
      <c r="B397" s="29" t="s">
        <v>6908</v>
      </c>
      <c r="C397" s="104" t="s">
        <v>4569</v>
      </c>
      <c r="D397" s="29" t="s">
        <v>1700</v>
      </c>
      <c r="E397" s="29" t="s">
        <v>2125</v>
      </c>
      <c r="F397" s="335" t="s">
        <v>6909</v>
      </c>
      <c r="G397" s="394" t="s">
        <v>6910</v>
      </c>
      <c r="H397" s="394"/>
      <c r="I397" s="394"/>
      <c r="J397" s="394"/>
      <c r="K397" s="394"/>
      <c r="L397" s="335"/>
      <c r="M397" s="82">
        <v>14000.000000000002</v>
      </c>
      <c r="N397" s="57">
        <v>2750</v>
      </c>
      <c r="O397" s="30">
        <v>16750</v>
      </c>
      <c r="P397" s="29" t="s">
        <v>9171</v>
      </c>
      <c r="Q397" s="29"/>
      <c r="R397" s="104" t="s">
        <v>4569</v>
      </c>
      <c r="S397" s="103" t="s">
        <v>4570</v>
      </c>
      <c r="T397" s="403">
        <v>-15895</v>
      </c>
      <c r="U397" s="403">
        <v>-5500</v>
      </c>
      <c r="V397" s="123" t="s">
        <v>1</v>
      </c>
      <c r="W397" s="336" t="s">
        <v>0</v>
      </c>
      <c r="X397" s="123"/>
      <c r="Y397" s="337"/>
      <c r="Z397" s="87">
        <v>1</v>
      </c>
      <c r="AA397" s="88" t="s">
        <v>4568</v>
      </c>
      <c r="AB397" s="88">
        <v>2.5</v>
      </c>
      <c r="AC397" s="135">
        <v>100</v>
      </c>
      <c r="AD397" s="90" t="s">
        <v>4545</v>
      </c>
      <c r="AE397" s="90">
        <v>2.5</v>
      </c>
      <c r="AF397" s="136"/>
      <c r="AG397" s="338"/>
      <c r="AH397" s="338"/>
      <c r="AI397" s="339"/>
      <c r="AJ397" s="339"/>
      <c r="AK397" s="91" t="s">
        <v>124</v>
      </c>
      <c r="AL397" s="92"/>
      <c r="AM397" s="93"/>
      <c r="AN397" s="340"/>
      <c r="AO397" s="341"/>
      <c r="AP397" s="336"/>
      <c r="AQ397" s="342"/>
      <c r="AR397" s="343" t="s">
        <v>3987</v>
      </c>
      <c r="AS397" s="342"/>
      <c r="AT397" s="94">
        <v>8000</v>
      </c>
      <c r="AU397" s="341"/>
      <c r="AV397" s="136"/>
      <c r="AW397" s="339"/>
    </row>
    <row r="398" spans="1:49" ht="12.75" customHeight="1">
      <c r="A398">
        <v>395</v>
      </c>
      <c r="B398" s="29" t="s">
        <v>6911</v>
      </c>
      <c r="C398" s="104" t="s">
        <v>3641</v>
      </c>
      <c r="D398" s="29" t="s">
        <v>3880</v>
      </c>
      <c r="E398" s="29" t="s">
        <v>3880</v>
      </c>
      <c r="F398" s="335" t="s">
        <v>6912</v>
      </c>
      <c r="G398" s="335"/>
      <c r="H398" s="335"/>
      <c r="I398" s="335"/>
      <c r="J398" s="335"/>
      <c r="K398" s="335"/>
      <c r="L398" s="335"/>
      <c r="M398" s="82" t="s">
        <v>3880</v>
      </c>
      <c r="N398" s="57">
        <v>2750</v>
      </c>
      <c r="O398" s="30">
        <v>2750</v>
      </c>
      <c r="P398" s="29" t="s">
        <v>3457</v>
      </c>
      <c r="Q398" s="29"/>
      <c r="R398" s="104" t="s">
        <v>3641</v>
      </c>
      <c r="S398" s="103" t="s">
        <v>4571</v>
      </c>
      <c r="T398" s="403">
        <v>-13736.32</v>
      </c>
      <c r="U398" s="403">
        <v>247.65</v>
      </c>
      <c r="V398" s="123" t="s">
        <v>1</v>
      </c>
      <c r="W398" s="336" t="s">
        <v>0</v>
      </c>
      <c r="X398" s="123"/>
      <c r="Y398" s="337"/>
      <c r="Z398" s="87"/>
      <c r="AA398" s="88" t="s">
        <v>241</v>
      </c>
      <c r="AB398" s="88">
        <v>2.5</v>
      </c>
      <c r="AC398" s="135">
        <v>100</v>
      </c>
      <c r="AD398" s="90" t="s">
        <v>4545</v>
      </c>
      <c r="AE398" s="90">
        <v>2.5</v>
      </c>
      <c r="AF398" s="136"/>
      <c r="AG398" s="338"/>
      <c r="AH398" s="338"/>
      <c r="AI398" s="339"/>
      <c r="AJ398" s="339"/>
      <c r="AK398" s="91" t="s">
        <v>110</v>
      </c>
      <c r="AL398" s="92"/>
      <c r="AM398" s="93"/>
      <c r="AN398" s="340"/>
      <c r="AO398" s="341"/>
      <c r="AP398" s="336"/>
      <c r="AQ398" s="342"/>
      <c r="AR398" s="343" t="s">
        <v>3987</v>
      </c>
      <c r="AS398" s="342"/>
      <c r="AT398" s="94">
        <v>8000</v>
      </c>
      <c r="AU398" s="341"/>
      <c r="AV398" s="136"/>
      <c r="AW398" s="339"/>
    </row>
    <row r="399" spans="1:49" ht="12.75" customHeight="1">
      <c r="A399">
        <v>396</v>
      </c>
      <c r="B399" s="29" t="s">
        <v>6913</v>
      </c>
      <c r="C399" s="104" t="s">
        <v>4572</v>
      </c>
      <c r="D399" s="29" t="s">
        <v>3880</v>
      </c>
      <c r="E399" s="29" t="s">
        <v>3880</v>
      </c>
      <c r="F399" s="335" t="s">
        <v>6914</v>
      </c>
      <c r="G399" s="335"/>
      <c r="H399" s="335"/>
      <c r="I399" s="335"/>
      <c r="J399" s="335"/>
      <c r="K399" s="335"/>
      <c r="L399" s="335"/>
      <c r="M399" s="82" t="s">
        <v>3880</v>
      </c>
      <c r="N399" s="57">
        <v>2750</v>
      </c>
      <c r="O399" s="30">
        <v>2750</v>
      </c>
      <c r="P399" s="29" t="s">
        <v>3457</v>
      </c>
      <c r="Q399" s="29"/>
      <c r="R399" s="104" t="s">
        <v>4572</v>
      </c>
      <c r="S399" s="103" t="s">
        <v>4573</v>
      </c>
      <c r="T399" s="403">
        <v>-12877.8</v>
      </c>
      <c r="U399" s="403">
        <v>742.95</v>
      </c>
      <c r="V399" s="123" t="s">
        <v>1</v>
      </c>
      <c r="W399" s="336" t="s">
        <v>0</v>
      </c>
      <c r="X399" s="123"/>
      <c r="Y399" s="337"/>
      <c r="Z399" s="87"/>
      <c r="AA399" s="88" t="s">
        <v>241</v>
      </c>
      <c r="AB399" s="88">
        <v>2.5</v>
      </c>
      <c r="AC399" s="135">
        <v>100</v>
      </c>
      <c r="AD399" s="90" t="s">
        <v>4545</v>
      </c>
      <c r="AE399" s="90">
        <v>2.5</v>
      </c>
      <c r="AF399" s="136"/>
      <c r="AG399" s="338"/>
      <c r="AH399" s="338"/>
      <c r="AI399" s="339"/>
      <c r="AJ399" s="339"/>
      <c r="AK399" s="91" t="s">
        <v>108</v>
      </c>
      <c r="AL399" s="92"/>
      <c r="AM399" s="93"/>
      <c r="AN399" s="340"/>
      <c r="AO399" s="341"/>
      <c r="AP399" s="336"/>
      <c r="AQ399" s="342"/>
      <c r="AR399" s="343" t="s">
        <v>3987</v>
      </c>
      <c r="AS399" s="342"/>
      <c r="AT399" s="94">
        <v>8000</v>
      </c>
      <c r="AU399" s="341"/>
      <c r="AV399" s="136"/>
      <c r="AW399" s="339"/>
    </row>
    <row r="400" spans="1:49" ht="12.75" customHeight="1">
      <c r="A400">
        <v>397</v>
      </c>
      <c r="B400" s="29" t="s">
        <v>6915</v>
      </c>
      <c r="C400" s="104" t="s">
        <v>4574</v>
      </c>
      <c r="D400" s="29" t="s">
        <v>3880</v>
      </c>
      <c r="E400" s="29" t="s">
        <v>3880</v>
      </c>
      <c r="F400" s="335" t="s">
        <v>6916</v>
      </c>
      <c r="G400" s="335"/>
      <c r="H400" s="335"/>
      <c r="I400" s="335"/>
      <c r="J400" s="335"/>
      <c r="K400" s="335"/>
      <c r="L400" s="335"/>
      <c r="M400" s="82" t="s">
        <v>3880</v>
      </c>
      <c r="N400" s="57">
        <v>2750</v>
      </c>
      <c r="O400" s="30">
        <v>2750</v>
      </c>
      <c r="P400" s="29" t="s">
        <v>3860</v>
      </c>
      <c r="Q400" s="29"/>
      <c r="R400" s="104" t="s">
        <v>4574</v>
      </c>
      <c r="S400" s="103" t="s">
        <v>4575</v>
      </c>
      <c r="T400" s="403">
        <v>-15480</v>
      </c>
      <c r="U400" s="403">
        <v>-6000</v>
      </c>
      <c r="V400" s="123" t="s">
        <v>1</v>
      </c>
      <c r="W400" s="336" t="s">
        <v>0</v>
      </c>
      <c r="X400" s="123"/>
      <c r="Y400" s="337"/>
      <c r="Z400" s="87"/>
      <c r="AA400" s="88" t="s">
        <v>4576</v>
      </c>
      <c r="AB400" s="88">
        <v>2.5</v>
      </c>
      <c r="AC400" s="135">
        <v>100</v>
      </c>
      <c r="AD400" s="90" t="s">
        <v>4545</v>
      </c>
      <c r="AE400" s="90">
        <v>2.5</v>
      </c>
      <c r="AF400" s="136"/>
      <c r="AG400" s="338"/>
      <c r="AH400" s="338"/>
      <c r="AI400" s="339"/>
      <c r="AJ400" s="339"/>
      <c r="AK400" s="91" t="s">
        <v>110</v>
      </c>
      <c r="AL400" s="92"/>
      <c r="AM400" s="93"/>
      <c r="AN400" s="340"/>
      <c r="AO400" s="341"/>
      <c r="AP400" s="336"/>
      <c r="AQ400" s="342"/>
      <c r="AR400" s="343" t="s">
        <v>3987</v>
      </c>
      <c r="AS400" s="342"/>
      <c r="AT400" s="94">
        <v>8000</v>
      </c>
      <c r="AU400" s="341"/>
      <c r="AV400" s="136"/>
      <c r="AW400" s="339"/>
    </row>
    <row r="401" spans="1:49" ht="12.75" customHeight="1">
      <c r="A401">
        <v>398</v>
      </c>
      <c r="B401" s="29" t="s">
        <v>6917</v>
      </c>
      <c r="C401" s="104" t="s">
        <v>4577</v>
      </c>
      <c r="D401" s="29" t="s">
        <v>3880</v>
      </c>
      <c r="E401" s="29" t="s">
        <v>3880</v>
      </c>
      <c r="F401" s="335" t="s">
        <v>6918</v>
      </c>
      <c r="G401" s="335"/>
      <c r="H401" s="335"/>
      <c r="I401" s="335"/>
      <c r="J401" s="335"/>
      <c r="K401" s="335"/>
      <c r="L401" s="335"/>
      <c r="M401" s="82" t="s">
        <v>3880</v>
      </c>
      <c r="N401" s="57">
        <v>2750</v>
      </c>
      <c r="O401" s="30">
        <v>2750</v>
      </c>
      <c r="P401" s="29" t="s">
        <v>3860</v>
      </c>
      <c r="Q401" s="29"/>
      <c r="R401" s="104" t="s">
        <v>4577</v>
      </c>
      <c r="S401" s="103" t="s">
        <v>4578</v>
      </c>
      <c r="T401" s="403">
        <v>-16310</v>
      </c>
      <c r="U401" s="403">
        <v>-6000</v>
      </c>
      <c r="V401" s="123" t="s">
        <v>1</v>
      </c>
      <c r="W401" s="336" t="s">
        <v>0</v>
      </c>
      <c r="X401" s="123"/>
      <c r="Y401" s="337"/>
      <c r="Z401" s="87"/>
      <c r="AA401" s="88" t="s">
        <v>4576</v>
      </c>
      <c r="AB401" s="88">
        <v>2.5</v>
      </c>
      <c r="AC401" s="135">
        <v>100</v>
      </c>
      <c r="AD401" s="90" t="s">
        <v>4545</v>
      </c>
      <c r="AE401" s="90">
        <v>2.5</v>
      </c>
      <c r="AF401" s="136"/>
      <c r="AG401" s="338"/>
      <c r="AH401" s="338"/>
      <c r="AI401" s="339"/>
      <c r="AJ401" s="339"/>
      <c r="AK401" s="91" t="s">
        <v>108</v>
      </c>
      <c r="AL401" s="92"/>
      <c r="AM401" s="93"/>
      <c r="AN401" s="340"/>
      <c r="AO401" s="341"/>
      <c r="AP401" s="336"/>
      <c r="AQ401" s="342"/>
      <c r="AR401" s="343" t="s">
        <v>3987</v>
      </c>
      <c r="AS401" s="342"/>
      <c r="AT401" s="94">
        <v>8000</v>
      </c>
      <c r="AU401" s="341"/>
      <c r="AV401" s="136"/>
      <c r="AW401" s="339"/>
    </row>
    <row r="402" spans="1:49" ht="12.75" customHeight="1">
      <c r="A402">
        <v>399</v>
      </c>
      <c r="B402" s="29" t="s">
        <v>6919</v>
      </c>
      <c r="C402" s="104" t="s">
        <v>3640</v>
      </c>
      <c r="D402" s="29" t="s">
        <v>3880</v>
      </c>
      <c r="E402" s="29" t="s">
        <v>3880</v>
      </c>
      <c r="F402" s="335" t="s">
        <v>6920</v>
      </c>
      <c r="G402" s="335"/>
      <c r="H402" s="335"/>
      <c r="I402" s="335"/>
      <c r="J402" s="335"/>
      <c r="K402" s="335"/>
      <c r="L402" s="335"/>
      <c r="M402" s="82" t="s">
        <v>3880</v>
      </c>
      <c r="N402" s="57">
        <v>2750</v>
      </c>
      <c r="O402" s="30">
        <v>2750</v>
      </c>
      <c r="P402" s="29" t="s">
        <v>3455</v>
      </c>
      <c r="Q402" s="29"/>
      <c r="R402" s="104" t="s">
        <v>3640</v>
      </c>
      <c r="S402" s="103" t="s">
        <v>4579</v>
      </c>
      <c r="T402" s="403">
        <v>-12877.8</v>
      </c>
      <c r="U402" s="403">
        <v>-247.65</v>
      </c>
      <c r="V402" s="123" t="s">
        <v>1</v>
      </c>
      <c r="W402" s="336" t="s">
        <v>0</v>
      </c>
      <c r="X402" s="123"/>
      <c r="Y402" s="337"/>
      <c r="Z402" s="87"/>
      <c r="AA402" s="88" t="s">
        <v>239</v>
      </c>
      <c r="AB402" s="88">
        <v>2.5</v>
      </c>
      <c r="AC402" s="135">
        <v>100</v>
      </c>
      <c r="AD402" s="90" t="s">
        <v>4545</v>
      </c>
      <c r="AE402" s="90">
        <v>2.5</v>
      </c>
      <c r="AF402" s="136"/>
      <c r="AG402" s="338"/>
      <c r="AH402" s="338"/>
      <c r="AI402" s="339"/>
      <c r="AJ402" s="339"/>
      <c r="AK402" s="91" t="s">
        <v>94</v>
      </c>
      <c r="AL402" s="92"/>
      <c r="AM402" s="93"/>
      <c r="AN402" s="340"/>
      <c r="AO402" s="341"/>
      <c r="AP402" s="336"/>
      <c r="AQ402" s="342"/>
      <c r="AR402" s="343" t="s">
        <v>3987</v>
      </c>
      <c r="AS402" s="342"/>
      <c r="AT402" s="94">
        <v>8000</v>
      </c>
      <c r="AU402" s="341"/>
      <c r="AV402" s="136"/>
      <c r="AW402" s="339"/>
    </row>
    <row r="403" spans="1:49" ht="12.75" customHeight="1">
      <c r="A403">
        <v>400</v>
      </c>
      <c r="B403" s="29" t="s">
        <v>6921</v>
      </c>
      <c r="C403" s="104" t="s">
        <v>4580</v>
      </c>
      <c r="D403" s="29" t="s">
        <v>3880</v>
      </c>
      <c r="E403" s="29" t="s">
        <v>3880</v>
      </c>
      <c r="F403" s="335" t="s">
        <v>6922</v>
      </c>
      <c r="G403" s="335"/>
      <c r="H403" s="335"/>
      <c r="I403" s="335"/>
      <c r="J403" s="335"/>
      <c r="K403" s="335"/>
      <c r="L403" s="335"/>
      <c r="M403" s="82" t="s">
        <v>3880</v>
      </c>
      <c r="N403" s="57">
        <v>2750</v>
      </c>
      <c r="O403" s="30">
        <v>2750</v>
      </c>
      <c r="P403" s="29" t="s">
        <v>3455</v>
      </c>
      <c r="Q403" s="29"/>
      <c r="R403" s="104" t="s">
        <v>4580</v>
      </c>
      <c r="S403" s="103" t="s">
        <v>4581</v>
      </c>
      <c r="T403" s="403">
        <v>-12019.28</v>
      </c>
      <c r="U403" s="403">
        <v>-742.95</v>
      </c>
      <c r="V403" s="123" t="s">
        <v>1</v>
      </c>
      <c r="W403" s="336" t="s">
        <v>0</v>
      </c>
      <c r="X403" s="123"/>
      <c r="Y403" s="337"/>
      <c r="Z403" s="87"/>
      <c r="AA403" s="88" t="s">
        <v>239</v>
      </c>
      <c r="AB403" s="88">
        <v>2.5</v>
      </c>
      <c r="AC403" s="135">
        <v>100</v>
      </c>
      <c r="AD403" s="90" t="s">
        <v>4545</v>
      </c>
      <c r="AE403" s="90">
        <v>2.5</v>
      </c>
      <c r="AF403" s="136"/>
      <c r="AG403" s="338"/>
      <c r="AH403" s="338"/>
      <c r="AI403" s="339"/>
      <c r="AJ403" s="339"/>
      <c r="AK403" s="91" t="s">
        <v>93</v>
      </c>
      <c r="AL403" s="92"/>
      <c r="AM403" s="93"/>
      <c r="AN403" s="340"/>
      <c r="AO403" s="341"/>
      <c r="AP403" s="336"/>
      <c r="AQ403" s="342"/>
      <c r="AR403" s="343" t="s">
        <v>3987</v>
      </c>
      <c r="AS403" s="342"/>
      <c r="AT403" s="94">
        <v>8000</v>
      </c>
      <c r="AU403" s="341"/>
      <c r="AV403" s="136"/>
      <c r="AW403" s="339"/>
    </row>
    <row r="404" spans="1:49" ht="12.75" customHeight="1">
      <c r="A404">
        <v>401</v>
      </c>
      <c r="B404" s="29" t="s">
        <v>6923</v>
      </c>
      <c r="C404" s="104" t="s">
        <v>3693</v>
      </c>
      <c r="D404" s="29" t="s">
        <v>3880</v>
      </c>
      <c r="E404" s="29" t="s">
        <v>3880</v>
      </c>
      <c r="F404" s="335" t="s">
        <v>6924</v>
      </c>
      <c r="G404" s="335"/>
      <c r="H404" s="335"/>
      <c r="I404" s="335"/>
      <c r="J404" s="335"/>
      <c r="K404" s="335"/>
      <c r="L404" s="335"/>
      <c r="M404" s="82" t="s">
        <v>3880</v>
      </c>
      <c r="N404" s="57">
        <v>2750</v>
      </c>
      <c r="O404" s="30">
        <v>2750</v>
      </c>
      <c r="P404" s="29" t="s">
        <v>3457</v>
      </c>
      <c r="Q404" s="29"/>
      <c r="R404" s="104" t="s">
        <v>3693</v>
      </c>
      <c r="S404" s="103" t="s">
        <v>4582</v>
      </c>
      <c r="T404" s="403">
        <v>-15065</v>
      </c>
      <c r="U404" s="403">
        <v>-6500</v>
      </c>
      <c r="V404" s="123" t="s">
        <v>1</v>
      </c>
      <c r="W404" s="336" t="s">
        <v>0</v>
      </c>
      <c r="X404" s="123"/>
      <c r="Y404" s="337"/>
      <c r="Z404" s="87"/>
      <c r="AA404" s="88" t="s">
        <v>4583</v>
      </c>
      <c r="AB404" s="88">
        <v>2.5</v>
      </c>
      <c r="AC404" s="135">
        <v>100</v>
      </c>
      <c r="AD404" s="90" t="s">
        <v>4545</v>
      </c>
      <c r="AE404" s="90">
        <v>2.5</v>
      </c>
      <c r="AF404" s="136"/>
      <c r="AG404" s="338"/>
      <c r="AH404" s="338"/>
      <c r="AI404" s="339"/>
      <c r="AJ404" s="339"/>
      <c r="AK404" s="91" t="s">
        <v>94</v>
      </c>
      <c r="AL404" s="92"/>
      <c r="AM404" s="93"/>
      <c r="AN404" s="340"/>
      <c r="AO404" s="341"/>
      <c r="AP404" s="336"/>
      <c r="AQ404" s="342"/>
      <c r="AR404" s="343" t="s">
        <v>3987</v>
      </c>
      <c r="AS404" s="342"/>
      <c r="AT404" s="94">
        <v>8000</v>
      </c>
      <c r="AU404" s="341"/>
      <c r="AV404" s="136"/>
      <c r="AW404" s="339"/>
    </row>
    <row r="405" spans="1:49" ht="12.75" customHeight="1">
      <c r="A405">
        <v>402</v>
      </c>
      <c r="B405" s="29" t="s">
        <v>6925</v>
      </c>
      <c r="C405" s="104" t="s">
        <v>3513</v>
      </c>
      <c r="D405" s="29" t="s">
        <v>3880</v>
      </c>
      <c r="E405" s="29" t="s">
        <v>3880</v>
      </c>
      <c r="F405" s="335" t="s">
        <v>6926</v>
      </c>
      <c r="G405" s="335"/>
      <c r="H405" s="335"/>
      <c r="I405" s="335"/>
      <c r="J405" s="335"/>
      <c r="K405" s="335"/>
      <c r="L405" s="335"/>
      <c r="M405" s="82" t="s">
        <v>3880</v>
      </c>
      <c r="N405" s="57">
        <v>2750</v>
      </c>
      <c r="O405" s="30">
        <v>2750</v>
      </c>
      <c r="P405" s="29" t="s">
        <v>3457</v>
      </c>
      <c r="Q405" s="29"/>
      <c r="R405" s="104" t="s">
        <v>3513</v>
      </c>
      <c r="S405" s="103" t="s">
        <v>4584</v>
      </c>
      <c r="T405" s="403">
        <v>-15895</v>
      </c>
      <c r="U405" s="403">
        <v>-6500</v>
      </c>
      <c r="V405" s="123" t="s">
        <v>1</v>
      </c>
      <c r="W405" s="336" t="s">
        <v>0</v>
      </c>
      <c r="X405" s="123"/>
      <c r="Y405" s="337"/>
      <c r="Z405" s="87"/>
      <c r="AA405" s="88" t="s">
        <v>4583</v>
      </c>
      <c r="AB405" s="88">
        <v>2.5</v>
      </c>
      <c r="AC405" s="135">
        <v>100</v>
      </c>
      <c r="AD405" s="90" t="s">
        <v>4545</v>
      </c>
      <c r="AE405" s="90">
        <v>2.5</v>
      </c>
      <c r="AF405" s="136"/>
      <c r="AG405" s="338"/>
      <c r="AH405" s="338"/>
      <c r="AI405" s="339"/>
      <c r="AJ405" s="339"/>
      <c r="AK405" s="91" t="s">
        <v>93</v>
      </c>
      <c r="AL405" s="92"/>
      <c r="AM405" s="93"/>
      <c r="AN405" s="340"/>
      <c r="AO405" s="341"/>
      <c r="AP405" s="336"/>
      <c r="AQ405" s="342"/>
      <c r="AR405" s="343" t="s">
        <v>3987</v>
      </c>
      <c r="AS405" s="342"/>
      <c r="AT405" s="94">
        <v>8000</v>
      </c>
      <c r="AU405" s="341"/>
      <c r="AV405" s="136"/>
      <c r="AW405" s="339"/>
    </row>
    <row r="406" spans="1:49" ht="12.75" customHeight="1">
      <c r="A406">
        <v>403</v>
      </c>
      <c r="B406" s="29" t="s">
        <v>6927</v>
      </c>
      <c r="C406" s="104" t="s">
        <v>3661</v>
      </c>
      <c r="D406" s="29" t="s">
        <v>3880</v>
      </c>
      <c r="E406" s="29" t="s">
        <v>3880</v>
      </c>
      <c r="F406" s="335" t="s">
        <v>6928</v>
      </c>
      <c r="G406" s="335"/>
      <c r="H406" s="335"/>
      <c r="I406" s="335"/>
      <c r="J406" s="335"/>
      <c r="K406" s="335"/>
      <c r="L406" s="335"/>
      <c r="M406" s="82" t="s">
        <v>3880</v>
      </c>
      <c r="N406" s="57">
        <v>2750</v>
      </c>
      <c r="O406" s="30">
        <v>2750</v>
      </c>
      <c r="P406" s="29" t="s">
        <v>3458</v>
      </c>
      <c r="Q406" s="29"/>
      <c r="R406" s="104" t="s">
        <v>3661</v>
      </c>
      <c r="S406" s="103" t="s">
        <v>4585</v>
      </c>
      <c r="T406" s="403">
        <v>-12019.28</v>
      </c>
      <c r="U406" s="403">
        <v>1238.25</v>
      </c>
      <c r="V406" s="123" t="s">
        <v>1</v>
      </c>
      <c r="W406" s="336" t="s">
        <v>0</v>
      </c>
      <c r="X406" s="123"/>
      <c r="Y406" s="337"/>
      <c r="Z406" s="87"/>
      <c r="AA406" s="88" t="s">
        <v>238</v>
      </c>
      <c r="AB406" s="88">
        <v>2.5</v>
      </c>
      <c r="AC406" s="135">
        <v>100</v>
      </c>
      <c r="AD406" s="90" t="s">
        <v>4545</v>
      </c>
      <c r="AE406" s="90">
        <v>2.5</v>
      </c>
      <c r="AF406" s="136"/>
      <c r="AG406" s="338"/>
      <c r="AH406" s="338"/>
      <c r="AI406" s="339"/>
      <c r="AJ406" s="339"/>
      <c r="AK406" s="91" t="s">
        <v>91</v>
      </c>
      <c r="AL406" s="92"/>
      <c r="AM406" s="93"/>
      <c r="AN406" s="340"/>
      <c r="AO406" s="341"/>
      <c r="AP406" s="336"/>
      <c r="AQ406" s="342"/>
      <c r="AR406" s="343" t="s">
        <v>3987</v>
      </c>
      <c r="AS406" s="342"/>
      <c r="AT406" s="94">
        <v>8000</v>
      </c>
      <c r="AU406" s="341"/>
      <c r="AV406" s="136"/>
      <c r="AW406" s="339"/>
    </row>
    <row r="407" spans="1:49" ht="12.75" customHeight="1">
      <c r="A407">
        <v>404</v>
      </c>
      <c r="B407" s="29" t="s">
        <v>6929</v>
      </c>
      <c r="C407" s="104" t="s">
        <v>4586</v>
      </c>
      <c r="D407" s="29" t="s">
        <v>3880</v>
      </c>
      <c r="E407" s="29" t="s">
        <v>3880</v>
      </c>
      <c r="F407" s="335" t="s">
        <v>6930</v>
      </c>
      <c r="G407" s="335"/>
      <c r="H407" s="335"/>
      <c r="I407" s="335"/>
      <c r="J407" s="335"/>
      <c r="K407" s="335"/>
      <c r="L407" s="335"/>
      <c r="M407" s="82" t="s">
        <v>3880</v>
      </c>
      <c r="N407" s="57">
        <v>2750</v>
      </c>
      <c r="O407" s="30">
        <v>2750</v>
      </c>
      <c r="P407" s="29" t="s">
        <v>3458</v>
      </c>
      <c r="Q407" s="29"/>
      <c r="R407" s="104" t="s">
        <v>4586</v>
      </c>
      <c r="S407" s="103" t="s">
        <v>4587</v>
      </c>
      <c r="T407" s="403">
        <v>-12019.28</v>
      </c>
      <c r="U407" s="403">
        <v>247.65</v>
      </c>
      <c r="V407" s="123" t="s">
        <v>1</v>
      </c>
      <c r="W407" s="336" t="s">
        <v>0</v>
      </c>
      <c r="X407" s="123"/>
      <c r="Y407" s="337"/>
      <c r="Z407" s="87"/>
      <c r="AA407" s="88" t="s">
        <v>238</v>
      </c>
      <c r="AB407" s="88">
        <v>2.5</v>
      </c>
      <c r="AC407" s="135">
        <v>100</v>
      </c>
      <c r="AD407" s="90" t="s">
        <v>4545</v>
      </c>
      <c r="AE407" s="90">
        <v>2.5</v>
      </c>
      <c r="AF407" s="136"/>
      <c r="AG407" s="338"/>
      <c r="AH407" s="338"/>
      <c r="AI407" s="339"/>
      <c r="AJ407" s="339"/>
      <c r="AK407" s="91" t="s">
        <v>89</v>
      </c>
      <c r="AL407" s="92"/>
      <c r="AM407" s="93"/>
      <c r="AN407" s="340"/>
      <c r="AO407" s="341"/>
      <c r="AP407" s="336"/>
      <c r="AQ407" s="342"/>
      <c r="AR407" s="343" t="s">
        <v>3987</v>
      </c>
      <c r="AS407" s="342"/>
      <c r="AT407" s="94">
        <v>8000</v>
      </c>
      <c r="AU407" s="341"/>
      <c r="AV407" s="136"/>
      <c r="AW407" s="339"/>
    </row>
    <row r="408" spans="1:49" ht="12.75" customHeight="1">
      <c r="A408">
        <v>405</v>
      </c>
      <c r="B408" s="29" t="s">
        <v>6931</v>
      </c>
      <c r="C408" s="104" t="s">
        <v>3690</v>
      </c>
      <c r="D408" s="29" t="s">
        <v>3880</v>
      </c>
      <c r="E408" s="29" t="s">
        <v>3880</v>
      </c>
      <c r="F408" s="335" t="s">
        <v>6932</v>
      </c>
      <c r="G408" s="335"/>
      <c r="H408" s="335"/>
      <c r="I408" s="335"/>
      <c r="J408" s="335"/>
      <c r="K408" s="335"/>
      <c r="L408" s="335"/>
      <c r="M408" s="82" t="s">
        <v>3880</v>
      </c>
      <c r="N408" s="57">
        <v>2750</v>
      </c>
      <c r="O408" s="30">
        <v>2750</v>
      </c>
      <c r="P408" s="29" t="s">
        <v>3459</v>
      </c>
      <c r="Q408" s="29"/>
      <c r="R408" s="104" t="s">
        <v>3690</v>
      </c>
      <c r="S408" s="103" t="s">
        <v>4588</v>
      </c>
      <c r="T408" s="403">
        <v>-15480</v>
      </c>
      <c r="U408" s="403">
        <v>-7000</v>
      </c>
      <c r="V408" s="123" t="s">
        <v>1</v>
      </c>
      <c r="W408" s="336" t="s">
        <v>0</v>
      </c>
      <c r="X408" s="123"/>
      <c r="Y408" s="337"/>
      <c r="Z408" s="87"/>
      <c r="AA408" s="88" t="s">
        <v>4589</v>
      </c>
      <c r="AB408" s="88">
        <v>2.5</v>
      </c>
      <c r="AC408" s="135">
        <v>100</v>
      </c>
      <c r="AD408" s="90" t="s">
        <v>4545</v>
      </c>
      <c r="AE408" s="90">
        <v>2.5</v>
      </c>
      <c r="AF408" s="136"/>
      <c r="AG408" s="338"/>
      <c r="AH408" s="338"/>
      <c r="AI408" s="339"/>
      <c r="AJ408" s="339"/>
      <c r="AK408" s="91" t="s">
        <v>91</v>
      </c>
      <c r="AL408" s="92"/>
      <c r="AM408" s="93"/>
      <c r="AN408" s="340"/>
      <c r="AO408" s="341"/>
      <c r="AP408" s="336"/>
      <c r="AQ408" s="342"/>
      <c r="AR408" s="343" t="s">
        <v>3987</v>
      </c>
      <c r="AS408" s="342"/>
      <c r="AT408" s="94">
        <v>8000</v>
      </c>
      <c r="AU408" s="341"/>
      <c r="AV408" s="136"/>
      <c r="AW408" s="339"/>
    </row>
    <row r="409" spans="1:49" ht="12.75" customHeight="1">
      <c r="A409">
        <v>406</v>
      </c>
      <c r="B409" s="29" t="s">
        <v>6933</v>
      </c>
      <c r="C409" s="104" t="s">
        <v>3691</v>
      </c>
      <c r="D409" s="29" t="s">
        <v>3880</v>
      </c>
      <c r="E409" s="29" t="s">
        <v>3880</v>
      </c>
      <c r="F409" s="335" t="s">
        <v>6934</v>
      </c>
      <c r="G409" s="335"/>
      <c r="H409" s="335"/>
      <c r="I409" s="335"/>
      <c r="J409" s="335"/>
      <c r="K409" s="335"/>
      <c r="L409" s="335"/>
      <c r="M409" s="82" t="s">
        <v>3880</v>
      </c>
      <c r="N409" s="57">
        <v>2750</v>
      </c>
      <c r="O409" s="30">
        <v>2750</v>
      </c>
      <c r="P409" s="29" t="s">
        <v>3459</v>
      </c>
      <c r="Q409" s="29"/>
      <c r="R409" s="104" t="s">
        <v>3691</v>
      </c>
      <c r="S409" s="103" t="s">
        <v>4590</v>
      </c>
      <c r="T409" s="403">
        <v>-16310</v>
      </c>
      <c r="U409" s="403">
        <v>-7000</v>
      </c>
      <c r="V409" s="123" t="s">
        <v>1</v>
      </c>
      <c r="W409" s="336" t="s">
        <v>0</v>
      </c>
      <c r="X409" s="123"/>
      <c r="Y409" s="337"/>
      <c r="Z409" s="87"/>
      <c r="AA409" s="88" t="s">
        <v>4589</v>
      </c>
      <c r="AB409" s="88">
        <v>2.5</v>
      </c>
      <c r="AC409" s="135">
        <v>100</v>
      </c>
      <c r="AD409" s="90" t="s">
        <v>4545</v>
      </c>
      <c r="AE409" s="90">
        <v>2.5</v>
      </c>
      <c r="AF409" s="136"/>
      <c r="AG409" s="338"/>
      <c r="AH409" s="338"/>
      <c r="AI409" s="339"/>
      <c r="AJ409" s="339"/>
      <c r="AK409" s="91" t="s">
        <v>89</v>
      </c>
      <c r="AL409" s="92"/>
      <c r="AM409" s="93"/>
      <c r="AN409" s="340"/>
      <c r="AO409" s="341"/>
      <c r="AP409" s="336"/>
      <c r="AQ409" s="342"/>
      <c r="AR409" s="343" t="s">
        <v>3987</v>
      </c>
      <c r="AS409" s="342"/>
      <c r="AT409" s="94">
        <v>8000</v>
      </c>
      <c r="AU409" s="341"/>
      <c r="AV409" s="136"/>
      <c r="AW409" s="339"/>
    </row>
    <row r="410" spans="1:49" ht="12.75" customHeight="1">
      <c r="A410">
        <v>407</v>
      </c>
      <c r="B410" s="29" t="s">
        <v>6935</v>
      </c>
      <c r="C410" s="104" t="s">
        <v>3713</v>
      </c>
      <c r="D410" s="29" t="s">
        <v>3880</v>
      </c>
      <c r="E410" s="29" t="s">
        <v>3880</v>
      </c>
      <c r="F410" s="335" t="s">
        <v>6936</v>
      </c>
      <c r="G410" s="335"/>
      <c r="H410" s="335"/>
      <c r="I410" s="335"/>
      <c r="J410" s="335"/>
      <c r="K410" s="335"/>
      <c r="L410" s="335"/>
      <c r="M410" s="82" t="s">
        <v>3880</v>
      </c>
      <c r="N410" s="57">
        <v>2750</v>
      </c>
      <c r="O410" s="30">
        <v>2750</v>
      </c>
      <c r="P410" s="29" t="s">
        <v>3458</v>
      </c>
      <c r="Q410" s="29"/>
      <c r="R410" s="104" t="s">
        <v>3713</v>
      </c>
      <c r="S410" s="103" t="s">
        <v>4591</v>
      </c>
      <c r="T410" s="403">
        <v>-12877.8</v>
      </c>
      <c r="U410" s="403">
        <v>-2228.85</v>
      </c>
      <c r="V410" s="123" t="s">
        <v>1</v>
      </c>
      <c r="W410" s="336" t="s">
        <v>0</v>
      </c>
      <c r="X410" s="123"/>
      <c r="Y410" s="337"/>
      <c r="Z410" s="87"/>
      <c r="AA410" s="88" t="s">
        <v>214</v>
      </c>
      <c r="AB410" s="88">
        <v>2.5</v>
      </c>
      <c r="AC410" s="135">
        <v>100</v>
      </c>
      <c r="AD410" s="90" t="s">
        <v>4545</v>
      </c>
      <c r="AE410" s="90">
        <v>2.5</v>
      </c>
      <c r="AF410" s="136"/>
      <c r="AG410" s="338"/>
      <c r="AH410" s="338"/>
      <c r="AI410" s="339"/>
      <c r="AJ410" s="339"/>
      <c r="AK410" s="91" t="s">
        <v>87</v>
      </c>
      <c r="AL410" s="92"/>
      <c r="AM410" s="93"/>
      <c r="AN410" s="340"/>
      <c r="AO410" s="341"/>
      <c r="AP410" s="336"/>
      <c r="AQ410" s="342"/>
      <c r="AR410" s="343" t="s">
        <v>3987</v>
      </c>
      <c r="AS410" s="342"/>
      <c r="AT410" s="94">
        <v>8000</v>
      </c>
      <c r="AU410" s="341"/>
      <c r="AV410" s="136"/>
      <c r="AW410" s="339"/>
    </row>
    <row r="411" spans="1:49" ht="12.75" customHeight="1">
      <c r="A411">
        <v>408</v>
      </c>
      <c r="B411" s="29" t="s">
        <v>6937</v>
      </c>
      <c r="C411" s="104" t="s">
        <v>3719</v>
      </c>
      <c r="D411" s="29" t="s">
        <v>3880</v>
      </c>
      <c r="E411" s="29" t="s">
        <v>3880</v>
      </c>
      <c r="F411" s="335" t="s">
        <v>6938</v>
      </c>
      <c r="G411" s="335"/>
      <c r="H411" s="335"/>
      <c r="I411" s="335"/>
      <c r="J411" s="335"/>
      <c r="K411" s="335"/>
      <c r="L411" s="335"/>
      <c r="M411" s="82" t="s">
        <v>3880</v>
      </c>
      <c r="N411" s="57">
        <v>2750</v>
      </c>
      <c r="O411" s="30">
        <v>2750</v>
      </c>
      <c r="P411" s="29" t="s">
        <v>3458</v>
      </c>
      <c r="Q411" s="29"/>
      <c r="R411" s="104" t="s">
        <v>3719</v>
      </c>
      <c r="S411" s="103" t="s">
        <v>4592</v>
      </c>
      <c r="T411" s="403">
        <v>-12877.8</v>
      </c>
      <c r="U411" s="403">
        <v>-1238.25</v>
      </c>
      <c r="V411" s="123" t="s">
        <v>1</v>
      </c>
      <c r="W411" s="336" t="s">
        <v>0</v>
      </c>
      <c r="X411" s="123"/>
      <c r="Y411" s="337"/>
      <c r="Z411" s="87"/>
      <c r="AA411" s="88" t="s">
        <v>214</v>
      </c>
      <c r="AB411" s="88">
        <v>2.5</v>
      </c>
      <c r="AC411" s="135">
        <v>100</v>
      </c>
      <c r="AD411" s="90" t="s">
        <v>4545</v>
      </c>
      <c r="AE411" s="90">
        <v>2.5</v>
      </c>
      <c r="AF411" s="136"/>
      <c r="AG411" s="338"/>
      <c r="AH411" s="338"/>
      <c r="AI411" s="339"/>
      <c r="AJ411" s="339"/>
      <c r="AK411" s="91" t="s">
        <v>86</v>
      </c>
      <c r="AL411" s="92"/>
      <c r="AM411" s="93"/>
      <c r="AN411" s="340"/>
      <c r="AO411" s="341"/>
      <c r="AP411" s="336"/>
      <c r="AQ411" s="342"/>
      <c r="AR411" s="343" t="s">
        <v>3987</v>
      </c>
      <c r="AS411" s="342"/>
      <c r="AT411" s="94">
        <v>8000</v>
      </c>
      <c r="AU411" s="341"/>
      <c r="AV411" s="136"/>
      <c r="AW411" s="339"/>
    </row>
    <row r="412" spans="1:49" ht="12.75" customHeight="1">
      <c r="A412">
        <v>409</v>
      </c>
      <c r="B412" s="29" t="s">
        <v>6939</v>
      </c>
      <c r="C412" s="104" t="s">
        <v>3531</v>
      </c>
      <c r="D412" s="29" t="s">
        <v>3880</v>
      </c>
      <c r="E412" s="29" t="s">
        <v>3880</v>
      </c>
      <c r="F412" s="335" t="s">
        <v>6940</v>
      </c>
      <c r="G412" s="335"/>
      <c r="H412" s="335"/>
      <c r="I412" s="335"/>
      <c r="J412" s="335"/>
      <c r="K412" s="335"/>
      <c r="L412" s="335"/>
      <c r="M412" s="82" t="s">
        <v>3880</v>
      </c>
      <c r="N412" s="57">
        <v>2750</v>
      </c>
      <c r="O412" s="30">
        <v>2750</v>
      </c>
      <c r="P412" s="29" t="s">
        <v>3860</v>
      </c>
      <c r="Q412" s="29"/>
      <c r="R412" s="104" t="s">
        <v>3531</v>
      </c>
      <c r="S412" s="103" t="s">
        <v>4593</v>
      </c>
      <c r="T412" s="403">
        <v>-15065</v>
      </c>
      <c r="U412" s="403">
        <v>-7500</v>
      </c>
      <c r="V412" s="123" t="s">
        <v>1</v>
      </c>
      <c r="W412" s="336" t="s">
        <v>0</v>
      </c>
      <c r="X412" s="123"/>
      <c r="Y412" s="337"/>
      <c r="Z412" s="87"/>
      <c r="AA412" s="88" t="s">
        <v>4594</v>
      </c>
      <c r="AB412" s="88">
        <v>2.5</v>
      </c>
      <c r="AC412" s="135">
        <v>100</v>
      </c>
      <c r="AD412" s="90" t="s">
        <v>4545</v>
      </c>
      <c r="AE412" s="90">
        <v>2.5</v>
      </c>
      <c r="AF412" s="136"/>
      <c r="AG412" s="338"/>
      <c r="AH412" s="338"/>
      <c r="AI412" s="339"/>
      <c r="AJ412" s="339"/>
      <c r="AK412" s="91" t="s">
        <v>87</v>
      </c>
      <c r="AL412" s="92"/>
      <c r="AM412" s="93"/>
      <c r="AN412" s="340"/>
      <c r="AO412" s="341"/>
      <c r="AP412" s="336"/>
      <c r="AQ412" s="342"/>
      <c r="AR412" s="343" t="s">
        <v>3987</v>
      </c>
      <c r="AS412" s="342"/>
      <c r="AT412" s="94">
        <v>8000</v>
      </c>
      <c r="AU412" s="341"/>
      <c r="AV412" s="136"/>
      <c r="AW412" s="339"/>
    </row>
    <row r="413" spans="1:49" ht="12.75" customHeight="1">
      <c r="A413">
        <v>410</v>
      </c>
      <c r="B413" s="29" t="s">
        <v>6941</v>
      </c>
      <c r="C413" s="104" t="s">
        <v>3686</v>
      </c>
      <c r="D413" s="29" t="s">
        <v>3880</v>
      </c>
      <c r="E413" s="29" t="s">
        <v>3880</v>
      </c>
      <c r="F413" s="335" t="s">
        <v>6942</v>
      </c>
      <c r="G413" s="335"/>
      <c r="H413" s="335"/>
      <c r="I413" s="335"/>
      <c r="J413" s="335"/>
      <c r="K413" s="335"/>
      <c r="L413" s="335"/>
      <c r="M413" s="82" t="s">
        <v>3880</v>
      </c>
      <c r="N413" s="57">
        <v>2750</v>
      </c>
      <c r="O413" s="30">
        <v>2750</v>
      </c>
      <c r="P413" s="29" t="s">
        <v>3860</v>
      </c>
      <c r="Q413" s="29"/>
      <c r="R413" s="104" t="s">
        <v>3686</v>
      </c>
      <c r="S413" s="103" t="s">
        <v>4595</v>
      </c>
      <c r="T413" s="403">
        <v>-15895</v>
      </c>
      <c r="U413" s="403">
        <v>-7500</v>
      </c>
      <c r="V413" s="123" t="s">
        <v>1</v>
      </c>
      <c r="W413" s="336" t="s">
        <v>0</v>
      </c>
      <c r="X413" s="123"/>
      <c r="Y413" s="337"/>
      <c r="Z413" s="87"/>
      <c r="AA413" s="88" t="s">
        <v>4594</v>
      </c>
      <c r="AB413" s="88">
        <v>2.5</v>
      </c>
      <c r="AC413" s="135">
        <v>100</v>
      </c>
      <c r="AD413" s="90" t="s">
        <v>4545</v>
      </c>
      <c r="AE413" s="90">
        <v>2.5</v>
      </c>
      <c r="AF413" s="136"/>
      <c r="AG413" s="338"/>
      <c r="AH413" s="338"/>
      <c r="AI413" s="339"/>
      <c r="AJ413" s="339"/>
      <c r="AK413" s="91" t="s">
        <v>86</v>
      </c>
      <c r="AL413" s="92"/>
      <c r="AM413" s="93"/>
      <c r="AN413" s="340"/>
      <c r="AO413" s="341"/>
      <c r="AP413" s="336"/>
      <c r="AQ413" s="342"/>
      <c r="AR413" s="343" t="s">
        <v>3987</v>
      </c>
      <c r="AS413" s="342"/>
      <c r="AT413" s="94">
        <v>8000</v>
      </c>
      <c r="AU413" s="341"/>
      <c r="AV413" s="136"/>
      <c r="AW413" s="339"/>
    </row>
    <row r="414" spans="1:49" ht="12.75" customHeight="1">
      <c r="A414">
        <v>411</v>
      </c>
      <c r="B414" s="29" t="s">
        <v>6943</v>
      </c>
      <c r="C414" s="104" t="s">
        <v>3497</v>
      </c>
      <c r="D414" s="29" t="s">
        <v>3880</v>
      </c>
      <c r="E414" s="29" t="s">
        <v>3880</v>
      </c>
      <c r="F414" s="335" t="s">
        <v>6944</v>
      </c>
      <c r="G414" s="335"/>
      <c r="H414" s="335"/>
      <c r="I414" s="335"/>
      <c r="J414" s="335"/>
      <c r="K414" s="335"/>
      <c r="L414" s="335"/>
      <c r="M414" s="82" t="s">
        <v>3880</v>
      </c>
      <c r="N414" s="57">
        <v>2750</v>
      </c>
      <c r="O414" s="30">
        <v>2750</v>
      </c>
      <c r="P414" s="29" t="s">
        <v>3458</v>
      </c>
      <c r="Q414" s="29"/>
      <c r="R414" s="104" t="s">
        <v>3497</v>
      </c>
      <c r="S414" s="103" t="s">
        <v>4596</v>
      </c>
      <c r="T414" s="403">
        <v>-11160.76</v>
      </c>
      <c r="U414" s="403">
        <v>-1238.25</v>
      </c>
      <c r="V414" s="123" t="s">
        <v>1</v>
      </c>
      <c r="W414" s="336" t="s">
        <v>0</v>
      </c>
      <c r="X414" s="123"/>
      <c r="Y414" s="337"/>
      <c r="Z414" s="87"/>
      <c r="AA414" s="88" t="s">
        <v>212</v>
      </c>
      <c r="AB414" s="88">
        <v>2.5</v>
      </c>
      <c r="AC414" s="135">
        <v>100</v>
      </c>
      <c r="AD414" s="90" t="s">
        <v>4545</v>
      </c>
      <c r="AE414" s="90">
        <v>2.5</v>
      </c>
      <c r="AF414" s="136"/>
      <c r="AG414" s="338"/>
      <c r="AH414" s="338"/>
      <c r="AI414" s="339"/>
      <c r="AJ414" s="339"/>
      <c r="AK414" s="91" t="s">
        <v>84</v>
      </c>
      <c r="AL414" s="92"/>
      <c r="AM414" s="93"/>
      <c r="AN414" s="340"/>
      <c r="AO414" s="341"/>
      <c r="AP414" s="336"/>
      <c r="AQ414" s="342"/>
      <c r="AR414" s="343" t="s">
        <v>3987</v>
      </c>
      <c r="AS414" s="342"/>
      <c r="AT414" s="94">
        <v>8000</v>
      </c>
      <c r="AU414" s="341"/>
      <c r="AV414" s="136"/>
      <c r="AW414" s="339"/>
    </row>
    <row r="415" spans="1:49" ht="12.75" customHeight="1">
      <c r="A415">
        <v>412</v>
      </c>
      <c r="B415" s="29" t="s">
        <v>6945</v>
      </c>
      <c r="C415" s="104" t="s">
        <v>4597</v>
      </c>
      <c r="D415" s="29" t="s">
        <v>3880</v>
      </c>
      <c r="E415" s="29" t="s">
        <v>3880</v>
      </c>
      <c r="F415" s="335" t="s">
        <v>6946</v>
      </c>
      <c r="G415" s="335"/>
      <c r="H415" s="335"/>
      <c r="I415" s="335"/>
      <c r="J415" s="335"/>
      <c r="K415" s="335"/>
      <c r="L415" s="335"/>
      <c r="M415" s="82" t="s">
        <v>3880</v>
      </c>
      <c r="N415" s="57">
        <v>2750</v>
      </c>
      <c r="O415" s="30">
        <v>2750</v>
      </c>
      <c r="P415" s="29" t="s">
        <v>3458</v>
      </c>
      <c r="Q415" s="29"/>
      <c r="R415" s="104" t="s">
        <v>4597</v>
      </c>
      <c r="S415" s="103" t="s">
        <v>4598</v>
      </c>
      <c r="T415" s="403">
        <v>-12019.28</v>
      </c>
      <c r="U415" s="403">
        <v>-1733.55</v>
      </c>
      <c r="V415" s="123" t="s">
        <v>1</v>
      </c>
      <c r="W415" s="336" t="s">
        <v>0</v>
      </c>
      <c r="X415" s="123"/>
      <c r="Y415" s="337"/>
      <c r="Z415" s="87"/>
      <c r="AA415" s="88" t="s">
        <v>212</v>
      </c>
      <c r="AB415" s="88">
        <v>2.5</v>
      </c>
      <c r="AC415" s="135">
        <v>100</v>
      </c>
      <c r="AD415" s="90" t="s">
        <v>4545</v>
      </c>
      <c r="AE415" s="90">
        <v>2.5</v>
      </c>
      <c r="AF415" s="136"/>
      <c r="AG415" s="338"/>
      <c r="AH415" s="338"/>
      <c r="AI415" s="339"/>
      <c r="AJ415" s="339"/>
      <c r="AK415" s="91" t="s">
        <v>83</v>
      </c>
      <c r="AL415" s="92"/>
      <c r="AM415" s="93"/>
      <c r="AN415" s="340"/>
      <c r="AO415" s="341"/>
      <c r="AP415" s="336"/>
      <c r="AQ415" s="342"/>
      <c r="AR415" s="343" t="s">
        <v>3987</v>
      </c>
      <c r="AS415" s="342"/>
      <c r="AT415" s="94">
        <v>8000</v>
      </c>
      <c r="AU415" s="341"/>
      <c r="AV415" s="136"/>
      <c r="AW415" s="339"/>
    </row>
    <row r="416" spans="1:49" ht="12.75" customHeight="1">
      <c r="A416">
        <v>413</v>
      </c>
      <c r="B416" s="29" t="s">
        <v>6947</v>
      </c>
      <c r="C416" s="104" t="s">
        <v>3532</v>
      </c>
      <c r="D416" s="29" t="s">
        <v>3880</v>
      </c>
      <c r="E416" s="29" t="s">
        <v>3880</v>
      </c>
      <c r="F416" s="335" t="s">
        <v>6948</v>
      </c>
      <c r="G416" s="335"/>
      <c r="H416" s="335"/>
      <c r="I416" s="335"/>
      <c r="J416" s="335"/>
      <c r="K416" s="335"/>
      <c r="L416" s="335"/>
      <c r="M416" s="82" t="s">
        <v>3880</v>
      </c>
      <c r="N416" s="57">
        <v>2750</v>
      </c>
      <c r="O416" s="30">
        <v>2750</v>
      </c>
      <c r="P416" s="29" t="s">
        <v>3457</v>
      </c>
      <c r="Q416" s="29"/>
      <c r="R416" s="104" t="s">
        <v>3532</v>
      </c>
      <c r="S416" s="103" t="s">
        <v>4599</v>
      </c>
      <c r="T416" s="403">
        <v>-15480</v>
      </c>
      <c r="U416" s="403">
        <v>-8000</v>
      </c>
      <c r="V416" s="123" t="s">
        <v>1</v>
      </c>
      <c r="W416" s="336" t="s">
        <v>0</v>
      </c>
      <c r="X416" s="123"/>
      <c r="Y416" s="337"/>
      <c r="Z416" s="87"/>
      <c r="AA416" s="88" t="s">
        <v>4600</v>
      </c>
      <c r="AB416" s="88">
        <v>2.5</v>
      </c>
      <c r="AC416" s="135">
        <v>100</v>
      </c>
      <c r="AD416" s="90" t="s">
        <v>4545</v>
      </c>
      <c r="AE416" s="90">
        <v>2.5</v>
      </c>
      <c r="AF416" s="136"/>
      <c r="AG416" s="338"/>
      <c r="AH416" s="338"/>
      <c r="AI416" s="339"/>
      <c r="AJ416" s="339"/>
      <c r="AK416" s="91" t="s">
        <v>84</v>
      </c>
      <c r="AL416" s="92"/>
      <c r="AM416" s="93"/>
      <c r="AN416" s="340"/>
      <c r="AO416" s="341"/>
      <c r="AP416" s="336"/>
      <c r="AQ416" s="342"/>
      <c r="AR416" s="343" t="s">
        <v>3987</v>
      </c>
      <c r="AS416" s="342"/>
      <c r="AT416" s="94">
        <v>8000</v>
      </c>
      <c r="AU416" s="341"/>
      <c r="AV416" s="136"/>
      <c r="AW416" s="339"/>
    </row>
    <row r="417" spans="1:49" ht="12.75" customHeight="1">
      <c r="A417">
        <v>414</v>
      </c>
      <c r="B417" s="29" t="s">
        <v>6949</v>
      </c>
      <c r="C417" s="104" t="s">
        <v>3527</v>
      </c>
      <c r="D417" s="29" t="s">
        <v>3880</v>
      </c>
      <c r="E417" s="29" t="s">
        <v>3880</v>
      </c>
      <c r="F417" s="335" t="s">
        <v>6950</v>
      </c>
      <c r="G417" s="335"/>
      <c r="H417" s="335"/>
      <c r="I417" s="335"/>
      <c r="J417" s="335"/>
      <c r="K417" s="335"/>
      <c r="L417" s="335"/>
      <c r="M417" s="82" t="s">
        <v>3880</v>
      </c>
      <c r="N417" s="57">
        <v>2750</v>
      </c>
      <c r="O417" s="30">
        <v>2750</v>
      </c>
      <c r="P417" s="29" t="s">
        <v>3457</v>
      </c>
      <c r="Q417" s="29"/>
      <c r="R417" s="104" t="s">
        <v>3527</v>
      </c>
      <c r="S417" s="103" t="s">
        <v>4601</v>
      </c>
      <c r="T417" s="403">
        <v>-16310</v>
      </c>
      <c r="U417" s="403">
        <v>-8000</v>
      </c>
      <c r="V417" s="123" t="s">
        <v>1</v>
      </c>
      <c r="W417" s="336" t="s">
        <v>0</v>
      </c>
      <c r="X417" s="123"/>
      <c r="Y417" s="337"/>
      <c r="Z417" s="87"/>
      <c r="AA417" s="88" t="s">
        <v>4600</v>
      </c>
      <c r="AB417" s="88">
        <v>2.5</v>
      </c>
      <c r="AC417" s="135">
        <v>100</v>
      </c>
      <c r="AD417" s="90" t="s">
        <v>4545</v>
      </c>
      <c r="AE417" s="90">
        <v>2.5</v>
      </c>
      <c r="AF417" s="136"/>
      <c r="AG417" s="338"/>
      <c r="AH417" s="338"/>
      <c r="AI417" s="339"/>
      <c r="AJ417" s="339"/>
      <c r="AK417" s="91" t="s">
        <v>83</v>
      </c>
      <c r="AL417" s="92"/>
      <c r="AM417" s="93"/>
      <c r="AN417" s="340"/>
      <c r="AO417" s="341"/>
      <c r="AP417" s="336"/>
      <c r="AQ417" s="342"/>
      <c r="AR417" s="343" t="s">
        <v>3987</v>
      </c>
      <c r="AS417" s="342"/>
      <c r="AT417" s="94">
        <v>8000</v>
      </c>
      <c r="AU417" s="341"/>
      <c r="AV417" s="136"/>
      <c r="AW417" s="339"/>
    </row>
    <row r="418" spans="1:49" ht="12.75" customHeight="1">
      <c r="A418">
        <v>415</v>
      </c>
      <c r="B418" s="29" t="s">
        <v>6951</v>
      </c>
      <c r="C418" s="104" t="s">
        <v>3628</v>
      </c>
      <c r="D418" s="29" t="s">
        <v>3880</v>
      </c>
      <c r="E418" s="29" t="s">
        <v>3880</v>
      </c>
      <c r="F418" s="335" t="s">
        <v>6952</v>
      </c>
      <c r="G418" s="335"/>
      <c r="H418" s="335"/>
      <c r="I418" s="335"/>
      <c r="J418" s="335"/>
      <c r="K418" s="335"/>
      <c r="L418" s="335"/>
      <c r="M418" s="82" t="s">
        <v>3880</v>
      </c>
      <c r="N418" s="57">
        <v>2750</v>
      </c>
      <c r="O418" s="30">
        <v>2750</v>
      </c>
      <c r="P418" s="29" t="s">
        <v>3860</v>
      </c>
      <c r="Q418" s="29"/>
      <c r="R418" s="104" t="s">
        <v>3628</v>
      </c>
      <c r="S418" s="103" t="s">
        <v>4602</v>
      </c>
      <c r="T418" s="403">
        <v>-10302.24</v>
      </c>
      <c r="U418" s="403">
        <v>1238.25</v>
      </c>
      <c r="V418" s="123" t="s">
        <v>1</v>
      </c>
      <c r="W418" s="336" t="s">
        <v>0</v>
      </c>
      <c r="X418" s="123"/>
      <c r="Y418" s="337"/>
      <c r="Z418" s="87"/>
      <c r="AA418" s="88" t="s">
        <v>207</v>
      </c>
      <c r="AB418" s="88">
        <v>2.5</v>
      </c>
      <c r="AC418" s="135">
        <v>100</v>
      </c>
      <c r="AD418" s="90" t="s">
        <v>4545</v>
      </c>
      <c r="AE418" s="90">
        <v>2.5</v>
      </c>
      <c r="AF418" s="136"/>
      <c r="AG418" s="338"/>
      <c r="AH418" s="338"/>
      <c r="AI418" s="339"/>
      <c r="AJ418" s="339"/>
      <c r="AK418" s="91" t="s">
        <v>106</v>
      </c>
      <c r="AL418" s="92"/>
      <c r="AM418" s="93"/>
      <c r="AN418" s="340"/>
      <c r="AO418" s="341"/>
      <c r="AP418" s="336"/>
      <c r="AQ418" s="342"/>
      <c r="AR418" s="343" t="s">
        <v>3987</v>
      </c>
      <c r="AS418" s="342"/>
      <c r="AT418" s="94">
        <v>8000</v>
      </c>
      <c r="AU418" s="341"/>
      <c r="AV418" s="136"/>
      <c r="AW418" s="339"/>
    </row>
    <row r="419" spans="1:49" ht="12.75" customHeight="1">
      <c r="A419">
        <v>416</v>
      </c>
      <c r="B419" s="29" t="s">
        <v>6953</v>
      </c>
      <c r="C419" s="104" t="s">
        <v>4603</v>
      </c>
      <c r="D419" s="29" t="s">
        <v>3880</v>
      </c>
      <c r="E419" s="29" t="s">
        <v>3880</v>
      </c>
      <c r="F419" s="335" t="s">
        <v>6954</v>
      </c>
      <c r="G419" s="335"/>
      <c r="H419" s="335"/>
      <c r="I419" s="335"/>
      <c r="J419" s="335"/>
      <c r="K419" s="335"/>
      <c r="L419" s="335"/>
      <c r="M419" s="82" t="s">
        <v>3880</v>
      </c>
      <c r="N419" s="57">
        <v>2750</v>
      </c>
      <c r="O419" s="30">
        <v>2750</v>
      </c>
      <c r="P419" s="29" t="s">
        <v>3860</v>
      </c>
      <c r="Q419" s="29"/>
      <c r="R419" s="104" t="s">
        <v>4603</v>
      </c>
      <c r="S419" s="103" t="s">
        <v>4604</v>
      </c>
      <c r="T419" s="403">
        <v>-11160.76</v>
      </c>
      <c r="U419" s="403">
        <v>742.95</v>
      </c>
      <c r="V419" s="123" t="s">
        <v>1</v>
      </c>
      <c r="W419" s="336" t="s">
        <v>0</v>
      </c>
      <c r="X419" s="123"/>
      <c r="Y419" s="337"/>
      <c r="Z419" s="87"/>
      <c r="AA419" s="88" t="s">
        <v>207</v>
      </c>
      <c r="AB419" s="88">
        <v>2.5</v>
      </c>
      <c r="AC419" s="135">
        <v>100</v>
      </c>
      <c r="AD419" s="90" t="s">
        <v>4545</v>
      </c>
      <c r="AE419" s="90">
        <v>2.5</v>
      </c>
      <c r="AF419" s="136"/>
      <c r="AG419" s="338"/>
      <c r="AH419" s="338"/>
      <c r="AI419" s="339"/>
      <c r="AJ419" s="339"/>
      <c r="AK419" s="91" t="s">
        <v>105</v>
      </c>
      <c r="AL419" s="92"/>
      <c r="AM419" s="93"/>
      <c r="AN419" s="340"/>
      <c r="AO419" s="341"/>
      <c r="AP419" s="336"/>
      <c r="AQ419" s="342"/>
      <c r="AR419" s="343" t="s">
        <v>3987</v>
      </c>
      <c r="AS419" s="342"/>
      <c r="AT419" s="94">
        <v>8000</v>
      </c>
      <c r="AU419" s="341"/>
      <c r="AV419" s="136"/>
      <c r="AW419" s="339"/>
    </row>
    <row r="420" spans="1:49" ht="12.75" customHeight="1">
      <c r="A420">
        <v>417</v>
      </c>
      <c r="B420" s="29" t="s">
        <v>6955</v>
      </c>
      <c r="C420" s="104" t="s">
        <v>3682</v>
      </c>
      <c r="D420" s="29" t="s">
        <v>3880</v>
      </c>
      <c r="E420" s="29" t="s">
        <v>3880</v>
      </c>
      <c r="F420" s="335" t="s">
        <v>6956</v>
      </c>
      <c r="G420" s="335"/>
      <c r="H420" s="335"/>
      <c r="I420" s="335"/>
      <c r="J420" s="335"/>
      <c r="K420" s="335"/>
      <c r="L420" s="335"/>
      <c r="M420" s="82" t="s">
        <v>3880</v>
      </c>
      <c r="N420" s="57">
        <v>2750</v>
      </c>
      <c r="O420" s="30">
        <v>2750</v>
      </c>
      <c r="P420" s="29" t="s">
        <v>3456</v>
      </c>
      <c r="Q420" s="29"/>
      <c r="R420" s="104" t="s">
        <v>3682</v>
      </c>
      <c r="S420" s="103" t="s">
        <v>4605</v>
      </c>
      <c r="T420" s="403">
        <v>-15065</v>
      </c>
      <c r="U420" s="403">
        <v>-8500</v>
      </c>
      <c r="V420" s="123" t="s">
        <v>1</v>
      </c>
      <c r="W420" s="336" t="s">
        <v>0</v>
      </c>
      <c r="X420" s="123"/>
      <c r="Y420" s="337"/>
      <c r="Z420" s="87"/>
      <c r="AA420" s="88" t="s">
        <v>4606</v>
      </c>
      <c r="AB420" s="88">
        <v>2.5</v>
      </c>
      <c r="AC420" s="135">
        <v>100</v>
      </c>
      <c r="AD420" s="90" t="s">
        <v>4545</v>
      </c>
      <c r="AE420" s="90">
        <v>2.5</v>
      </c>
      <c r="AF420" s="136"/>
      <c r="AG420" s="338"/>
      <c r="AH420" s="338"/>
      <c r="AI420" s="339"/>
      <c r="AJ420" s="339"/>
      <c r="AK420" s="91" t="s">
        <v>106</v>
      </c>
      <c r="AL420" s="92"/>
      <c r="AM420" s="93"/>
      <c r="AN420" s="340"/>
      <c r="AO420" s="341"/>
      <c r="AP420" s="336"/>
      <c r="AQ420" s="342"/>
      <c r="AR420" s="343" t="s">
        <v>3987</v>
      </c>
      <c r="AS420" s="342"/>
      <c r="AT420" s="94">
        <v>8000</v>
      </c>
      <c r="AU420" s="341"/>
      <c r="AV420" s="136"/>
      <c r="AW420" s="339"/>
    </row>
    <row r="421" spans="1:49" ht="12.75" customHeight="1">
      <c r="A421">
        <v>418</v>
      </c>
      <c r="B421" s="29" t="s">
        <v>6957</v>
      </c>
      <c r="C421" s="104" t="s">
        <v>3683</v>
      </c>
      <c r="D421" s="29" t="s">
        <v>3880</v>
      </c>
      <c r="E421" s="29" t="s">
        <v>3880</v>
      </c>
      <c r="F421" s="335" t="s">
        <v>6958</v>
      </c>
      <c r="G421" s="335"/>
      <c r="H421" s="335"/>
      <c r="I421" s="335"/>
      <c r="J421" s="335"/>
      <c r="K421" s="335"/>
      <c r="L421" s="335"/>
      <c r="M421" s="82" t="s">
        <v>3880</v>
      </c>
      <c r="N421" s="57">
        <v>2750</v>
      </c>
      <c r="O421" s="30">
        <v>2750</v>
      </c>
      <c r="P421" s="29" t="s">
        <v>3456</v>
      </c>
      <c r="Q421" s="29"/>
      <c r="R421" s="104" t="s">
        <v>3683</v>
      </c>
      <c r="S421" s="103" t="s">
        <v>4607</v>
      </c>
      <c r="T421" s="403">
        <v>-15895</v>
      </c>
      <c r="U421" s="403">
        <v>-8500</v>
      </c>
      <c r="V421" s="123" t="s">
        <v>1</v>
      </c>
      <c r="W421" s="336" t="s">
        <v>0</v>
      </c>
      <c r="X421" s="123"/>
      <c r="Y421" s="337"/>
      <c r="Z421" s="87"/>
      <c r="AA421" s="88" t="s">
        <v>4606</v>
      </c>
      <c r="AB421" s="88">
        <v>2.5</v>
      </c>
      <c r="AC421" s="135">
        <v>100</v>
      </c>
      <c r="AD421" s="90" t="s">
        <v>4545</v>
      </c>
      <c r="AE421" s="90">
        <v>2.5</v>
      </c>
      <c r="AF421" s="136"/>
      <c r="AG421" s="338"/>
      <c r="AH421" s="338"/>
      <c r="AI421" s="339"/>
      <c r="AJ421" s="339"/>
      <c r="AK421" s="91" t="s">
        <v>105</v>
      </c>
      <c r="AL421" s="92"/>
      <c r="AM421" s="93"/>
      <c r="AN421" s="340"/>
      <c r="AO421" s="341"/>
      <c r="AP421" s="336"/>
      <c r="AQ421" s="342"/>
      <c r="AR421" s="343" t="s">
        <v>3987</v>
      </c>
      <c r="AS421" s="342"/>
      <c r="AT421" s="94">
        <v>8000</v>
      </c>
      <c r="AU421" s="341"/>
      <c r="AV421" s="136"/>
      <c r="AW421" s="339"/>
    </row>
    <row r="422" spans="1:49" ht="12.75" customHeight="1">
      <c r="A422">
        <v>419</v>
      </c>
      <c r="B422" s="29" t="s">
        <v>6959</v>
      </c>
      <c r="C422" s="104" t="s">
        <v>4608</v>
      </c>
      <c r="D422" s="29" t="s">
        <v>1783</v>
      </c>
      <c r="E422" s="29" t="s">
        <v>2042</v>
      </c>
      <c r="F422" s="335" t="s">
        <v>6960</v>
      </c>
      <c r="G422" s="394" t="s">
        <v>6961</v>
      </c>
      <c r="H422" s="394"/>
      <c r="I422" s="394"/>
      <c r="J422" s="394"/>
      <c r="K422" s="394"/>
      <c r="L422" s="335"/>
      <c r="M422" s="82">
        <v>14000.000000000002</v>
      </c>
      <c r="N422" s="57">
        <v>2750</v>
      </c>
      <c r="O422" s="30">
        <v>16750</v>
      </c>
      <c r="P422" s="29" t="s">
        <v>9212</v>
      </c>
      <c r="Q422" s="29"/>
      <c r="R422" s="104" t="s">
        <v>4608</v>
      </c>
      <c r="S422" s="103" t="s">
        <v>4609</v>
      </c>
      <c r="T422" s="403">
        <v>-11160.76</v>
      </c>
      <c r="U422" s="403">
        <v>-4210.05</v>
      </c>
      <c r="V422" s="123" t="s">
        <v>1</v>
      </c>
      <c r="W422" s="336" t="s">
        <v>0</v>
      </c>
      <c r="X422" s="123"/>
      <c r="Y422" s="337"/>
      <c r="Z422" s="87">
        <v>1</v>
      </c>
      <c r="AA422" s="88" t="s">
        <v>204</v>
      </c>
      <c r="AB422" s="88">
        <v>2.5</v>
      </c>
      <c r="AC422" s="135">
        <v>100</v>
      </c>
      <c r="AD422" s="90" t="s">
        <v>4545</v>
      </c>
      <c r="AE422" s="90">
        <v>2.5</v>
      </c>
      <c r="AF422" s="136"/>
      <c r="AG422" s="338"/>
      <c r="AH422" s="338"/>
      <c r="AI422" s="339"/>
      <c r="AJ422" s="339"/>
      <c r="AK422" s="91" t="s">
        <v>27</v>
      </c>
      <c r="AL422" s="92"/>
      <c r="AM422" s="93"/>
      <c r="AN422" s="340"/>
      <c r="AO422" s="341"/>
      <c r="AP422" s="336"/>
      <c r="AQ422" s="342"/>
      <c r="AR422" s="343" t="s">
        <v>3987</v>
      </c>
      <c r="AS422" s="342"/>
      <c r="AT422" s="94">
        <v>8000</v>
      </c>
      <c r="AU422" s="341"/>
      <c r="AV422" s="136"/>
      <c r="AW422" s="339"/>
    </row>
    <row r="423" spans="1:49" ht="12.75" customHeight="1">
      <c r="A423">
        <v>420</v>
      </c>
      <c r="B423" s="29" t="s">
        <v>6962</v>
      </c>
      <c r="C423" s="104" t="s">
        <v>3498</v>
      </c>
      <c r="D423" s="29" t="s">
        <v>1781</v>
      </c>
      <c r="E423" s="29" t="s">
        <v>2044</v>
      </c>
      <c r="F423" s="335" t="s">
        <v>6963</v>
      </c>
      <c r="G423" s="394" t="s">
        <v>6964</v>
      </c>
      <c r="H423" s="394"/>
      <c r="I423" s="394"/>
      <c r="J423" s="394"/>
      <c r="K423" s="394"/>
      <c r="L423" s="335"/>
      <c r="M423" s="82">
        <v>14000.000000000002</v>
      </c>
      <c r="N423" s="57">
        <v>2750</v>
      </c>
      <c r="O423" s="30">
        <v>16750</v>
      </c>
      <c r="P423" s="29" t="s">
        <v>9212</v>
      </c>
      <c r="Q423" s="29"/>
      <c r="R423" s="104" t="s">
        <v>3498</v>
      </c>
      <c r="S423" s="103" t="s">
        <v>4610</v>
      </c>
      <c r="T423" s="403">
        <v>-11160.76</v>
      </c>
      <c r="U423" s="403">
        <v>-3219.45</v>
      </c>
      <c r="V423" s="123" t="s">
        <v>1</v>
      </c>
      <c r="W423" s="336" t="s">
        <v>0</v>
      </c>
      <c r="X423" s="123"/>
      <c r="Y423" s="337"/>
      <c r="Z423" s="87">
        <v>1</v>
      </c>
      <c r="AA423" s="88" t="s">
        <v>204</v>
      </c>
      <c r="AB423" s="88">
        <v>2.5</v>
      </c>
      <c r="AC423" s="135">
        <v>100</v>
      </c>
      <c r="AD423" s="90" t="s">
        <v>4545</v>
      </c>
      <c r="AE423" s="90">
        <v>2.5</v>
      </c>
      <c r="AF423" s="136"/>
      <c r="AG423" s="338"/>
      <c r="AH423" s="338"/>
      <c r="AI423" s="339"/>
      <c r="AJ423" s="339"/>
      <c r="AK423" s="91" t="s">
        <v>26</v>
      </c>
      <c r="AL423" s="92"/>
      <c r="AM423" s="93"/>
      <c r="AN423" s="340"/>
      <c r="AO423" s="341"/>
      <c r="AP423" s="336"/>
      <c r="AQ423" s="342"/>
      <c r="AR423" s="343" t="s">
        <v>3987</v>
      </c>
      <c r="AS423" s="342"/>
      <c r="AT423" s="94">
        <v>8000</v>
      </c>
      <c r="AU423" s="341"/>
      <c r="AV423" s="136"/>
      <c r="AW423" s="339"/>
    </row>
    <row r="424" spans="1:49" ht="12.75" customHeight="1">
      <c r="A424">
        <v>421</v>
      </c>
      <c r="B424" s="29" t="s">
        <v>6965</v>
      </c>
      <c r="C424" s="104" t="s">
        <v>173</v>
      </c>
      <c r="D424" s="29" t="s">
        <v>1663</v>
      </c>
      <c r="E424" s="29" t="s">
        <v>2162</v>
      </c>
      <c r="F424" s="335" t="s">
        <v>6966</v>
      </c>
      <c r="G424" s="394" t="s">
        <v>6967</v>
      </c>
      <c r="H424" s="394"/>
      <c r="I424" s="394"/>
      <c r="J424" s="394"/>
      <c r="K424" s="394"/>
      <c r="L424" s="335"/>
      <c r="M424" s="82">
        <v>14000.000000000002</v>
      </c>
      <c r="N424" s="57">
        <v>2750</v>
      </c>
      <c r="O424" s="30">
        <v>16750</v>
      </c>
      <c r="P424" s="29" t="s">
        <v>9171</v>
      </c>
      <c r="Q424" s="29"/>
      <c r="R424" s="104" t="s">
        <v>173</v>
      </c>
      <c r="S424" s="103" t="s">
        <v>4611</v>
      </c>
      <c r="T424" s="403">
        <v>-15480</v>
      </c>
      <c r="U424" s="403">
        <v>-9000</v>
      </c>
      <c r="V424" s="123" t="s">
        <v>1</v>
      </c>
      <c r="W424" s="336" t="s">
        <v>0</v>
      </c>
      <c r="X424" s="123"/>
      <c r="Y424" s="337"/>
      <c r="Z424" s="87">
        <v>1</v>
      </c>
      <c r="AA424" s="88" t="s">
        <v>4612</v>
      </c>
      <c r="AB424" s="88">
        <v>2.5</v>
      </c>
      <c r="AC424" s="135">
        <v>100</v>
      </c>
      <c r="AD424" s="90" t="s">
        <v>4545</v>
      </c>
      <c r="AE424" s="90">
        <v>2.5</v>
      </c>
      <c r="AF424" s="136"/>
      <c r="AG424" s="338"/>
      <c r="AH424" s="338"/>
      <c r="AI424" s="339"/>
      <c r="AJ424" s="339"/>
      <c r="AK424" s="91" t="s">
        <v>27</v>
      </c>
      <c r="AL424" s="92"/>
      <c r="AM424" s="93"/>
      <c r="AN424" s="340"/>
      <c r="AO424" s="341"/>
      <c r="AP424" s="336"/>
      <c r="AQ424" s="342"/>
      <c r="AR424" s="343" t="s">
        <v>3987</v>
      </c>
      <c r="AS424" s="342"/>
      <c r="AT424" s="94">
        <v>8000</v>
      </c>
      <c r="AU424" s="341"/>
      <c r="AV424" s="136"/>
      <c r="AW424" s="339"/>
    </row>
    <row r="425" spans="1:49" ht="12.75" customHeight="1">
      <c r="A425">
        <v>422</v>
      </c>
      <c r="B425" s="29" t="s">
        <v>6968</v>
      </c>
      <c r="C425" s="104" t="s">
        <v>170</v>
      </c>
      <c r="D425" s="29" t="s">
        <v>1662</v>
      </c>
      <c r="E425" s="29" t="s">
        <v>2163</v>
      </c>
      <c r="F425" s="335" t="s">
        <v>6969</v>
      </c>
      <c r="G425" s="394" t="s">
        <v>6970</v>
      </c>
      <c r="H425" s="394"/>
      <c r="I425" s="394"/>
      <c r="J425" s="394"/>
      <c r="K425" s="394"/>
      <c r="L425" s="335"/>
      <c r="M425" s="82">
        <v>14000.000000000002</v>
      </c>
      <c r="N425" s="57">
        <v>2750</v>
      </c>
      <c r="O425" s="30">
        <v>16750</v>
      </c>
      <c r="P425" s="29" t="s">
        <v>9171</v>
      </c>
      <c r="Q425" s="29"/>
      <c r="R425" s="104" t="s">
        <v>170</v>
      </c>
      <c r="S425" s="103" t="s">
        <v>4613</v>
      </c>
      <c r="T425" s="403">
        <v>-16310</v>
      </c>
      <c r="U425" s="403">
        <v>-9000</v>
      </c>
      <c r="V425" s="123" t="s">
        <v>1</v>
      </c>
      <c r="W425" s="336" t="s">
        <v>0</v>
      </c>
      <c r="X425" s="123"/>
      <c r="Y425" s="337"/>
      <c r="Z425" s="87">
        <v>1</v>
      </c>
      <c r="AA425" s="88" t="s">
        <v>4612</v>
      </c>
      <c r="AB425" s="88">
        <v>2.5</v>
      </c>
      <c r="AC425" s="135">
        <v>100</v>
      </c>
      <c r="AD425" s="90" t="s">
        <v>4545</v>
      </c>
      <c r="AE425" s="90">
        <v>2.5</v>
      </c>
      <c r="AF425" s="136"/>
      <c r="AG425" s="338"/>
      <c r="AH425" s="338"/>
      <c r="AI425" s="339"/>
      <c r="AJ425" s="339"/>
      <c r="AK425" s="91" t="s">
        <v>26</v>
      </c>
      <c r="AL425" s="92"/>
      <c r="AM425" s="93"/>
      <c r="AN425" s="340"/>
      <c r="AO425" s="341"/>
      <c r="AP425" s="336"/>
      <c r="AQ425" s="342"/>
      <c r="AR425" s="343" t="s">
        <v>3987</v>
      </c>
      <c r="AS425" s="342"/>
      <c r="AT425" s="94">
        <v>8000</v>
      </c>
      <c r="AU425" s="341"/>
      <c r="AV425" s="136"/>
      <c r="AW425" s="339"/>
    </row>
    <row r="426" spans="1:49" ht="12.75" customHeight="1">
      <c r="A426">
        <v>423</v>
      </c>
      <c r="B426" s="29" t="s">
        <v>6971</v>
      </c>
      <c r="C426" s="104" t="s">
        <v>4614</v>
      </c>
      <c r="D426" s="29" t="s">
        <v>1669</v>
      </c>
      <c r="E426" s="29" t="s">
        <v>2156</v>
      </c>
      <c r="F426" s="335" t="s">
        <v>6972</v>
      </c>
      <c r="G426" s="394" t="s">
        <v>6973</v>
      </c>
      <c r="H426" s="394"/>
      <c r="I426" s="394"/>
      <c r="J426" s="394"/>
      <c r="K426" s="394"/>
      <c r="L426" s="335"/>
      <c r="M426" s="82">
        <v>14000.000000000002</v>
      </c>
      <c r="N426" s="57">
        <v>2750</v>
      </c>
      <c r="O426" s="30">
        <v>16750</v>
      </c>
      <c r="P426" s="29" t="s">
        <v>9213</v>
      </c>
      <c r="Q426" s="29"/>
      <c r="R426" s="104" t="s">
        <v>4614</v>
      </c>
      <c r="S426" s="103" t="s">
        <v>4615</v>
      </c>
      <c r="T426" s="403">
        <v>-15480</v>
      </c>
      <c r="U426" s="403">
        <v>1000</v>
      </c>
      <c r="V426" s="123" t="s">
        <v>1</v>
      </c>
      <c r="W426" s="336" t="s">
        <v>0</v>
      </c>
      <c r="X426" s="123"/>
      <c r="Y426" s="337"/>
      <c r="Z426" s="87">
        <v>1</v>
      </c>
      <c r="AA426" s="88" t="s">
        <v>201</v>
      </c>
      <c r="AB426" s="88">
        <v>2.5</v>
      </c>
      <c r="AC426" s="135">
        <v>100</v>
      </c>
      <c r="AD426" s="90" t="s">
        <v>4545</v>
      </c>
      <c r="AE426" s="90">
        <v>2.5</v>
      </c>
      <c r="AF426" s="136"/>
      <c r="AG426" s="338"/>
      <c r="AH426" s="338"/>
      <c r="AI426" s="339"/>
      <c r="AJ426" s="339"/>
      <c r="AK426" s="91" t="s">
        <v>101</v>
      </c>
      <c r="AL426" s="92"/>
      <c r="AM426" s="93"/>
      <c r="AN426" s="340"/>
      <c r="AO426" s="341"/>
      <c r="AP426" s="336"/>
      <c r="AQ426" s="342"/>
      <c r="AR426" s="343" t="s">
        <v>3987</v>
      </c>
      <c r="AS426" s="342"/>
      <c r="AT426" s="94">
        <v>8000</v>
      </c>
      <c r="AU426" s="341"/>
      <c r="AV426" s="136"/>
      <c r="AW426" s="339"/>
    </row>
    <row r="427" spans="1:49" ht="12.75" customHeight="1">
      <c r="A427">
        <v>424</v>
      </c>
      <c r="B427" s="29" t="s">
        <v>6974</v>
      </c>
      <c r="C427" s="104" t="s">
        <v>4616</v>
      </c>
      <c r="D427" s="29" t="s">
        <v>1668</v>
      </c>
      <c r="E427" s="29" t="s">
        <v>2157</v>
      </c>
      <c r="F427" s="335" t="s">
        <v>6975</v>
      </c>
      <c r="G427" s="394" t="s">
        <v>6976</v>
      </c>
      <c r="H427" s="394"/>
      <c r="I427" s="394"/>
      <c r="J427" s="394"/>
      <c r="K427" s="394"/>
      <c r="L427" s="335"/>
      <c r="M427" s="82">
        <v>14000.000000000002</v>
      </c>
      <c r="N427" s="57">
        <v>2750</v>
      </c>
      <c r="O427" s="30">
        <v>16750</v>
      </c>
      <c r="P427" s="29" t="s">
        <v>9213</v>
      </c>
      <c r="Q427" s="29"/>
      <c r="R427" s="104" t="s">
        <v>4616</v>
      </c>
      <c r="S427" s="103" t="s">
        <v>4617</v>
      </c>
      <c r="T427" s="403">
        <v>-16310</v>
      </c>
      <c r="U427" s="403">
        <v>1000</v>
      </c>
      <c r="V427" s="123" t="s">
        <v>1</v>
      </c>
      <c r="W427" s="336" t="s">
        <v>0</v>
      </c>
      <c r="X427" s="123"/>
      <c r="Y427" s="337"/>
      <c r="Z427" s="87">
        <v>1</v>
      </c>
      <c r="AA427" s="88" t="s">
        <v>201</v>
      </c>
      <c r="AB427" s="88">
        <v>2.5</v>
      </c>
      <c r="AC427" s="135">
        <v>100</v>
      </c>
      <c r="AD427" s="90" t="s">
        <v>4545</v>
      </c>
      <c r="AE427" s="90">
        <v>2.5</v>
      </c>
      <c r="AF427" s="136"/>
      <c r="AG427" s="338"/>
      <c r="AH427" s="338"/>
      <c r="AI427" s="339"/>
      <c r="AJ427" s="339"/>
      <c r="AK427" s="91" t="s">
        <v>25</v>
      </c>
      <c r="AL427" s="92"/>
      <c r="AM427" s="93"/>
      <c r="AN427" s="340"/>
      <c r="AO427" s="341"/>
      <c r="AP427" s="336"/>
      <c r="AQ427" s="342"/>
      <c r="AR427" s="343" t="s">
        <v>3987</v>
      </c>
      <c r="AS427" s="342"/>
      <c r="AT427" s="94">
        <v>8000</v>
      </c>
      <c r="AU427" s="341"/>
      <c r="AV427" s="136"/>
      <c r="AW427" s="339"/>
    </row>
    <row r="428" spans="1:49" ht="12.75" customHeight="1">
      <c r="A428">
        <v>425</v>
      </c>
      <c r="B428" s="29" t="s">
        <v>6977</v>
      </c>
      <c r="C428" s="104" t="s">
        <v>3745</v>
      </c>
      <c r="D428" s="29" t="s">
        <v>1698</v>
      </c>
      <c r="E428" s="29" t="s">
        <v>2127</v>
      </c>
      <c r="F428" s="335" t="s">
        <v>6978</v>
      </c>
      <c r="G428" s="394" t="s">
        <v>6979</v>
      </c>
      <c r="H428" s="394"/>
      <c r="I428" s="394"/>
      <c r="J428" s="394"/>
      <c r="K428" s="394"/>
      <c r="L428" s="335"/>
      <c r="M428" s="82">
        <v>14000.000000000002</v>
      </c>
      <c r="N428" s="57">
        <v>2750</v>
      </c>
      <c r="O428" s="30">
        <v>16750</v>
      </c>
      <c r="P428" s="29" t="s">
        <v>9188</v>
      </c>
      <c r="Q428" s="29"/>
      <c r="R428" s="104" t="s">
        <v>3745</v>
      </c>
      <c r="S428" s="103" t="s">
        <v>4618</v>
      </c>
      <c r="T428" s="403">
        <v>-13736.32</v>
      </c>
      <c r="U428" s="403">
        <v>7181.85</v>
      </c>
      <c r="V428" s="123" t="s">
        <v>1</v>
      </c>
      <c r="W428" s="336" t="s">
        <v>0</v>
      </c>
      <c r="X428" s="123"/>
      <c r="Y428" s="337"/>
      <c r="Z428" s="87">
        <v>1</v>
      </c>
      <c r="AA428" s="88" t="s">
        <v>4619</v>
      </c>
      <c r="AB428" s="88">
        <v>2.5</v>
      </c>
      <c r="AC428" s="135">
        <v>100</v>
      </c>
      <c r="AD428" s="90" t="s">
        <v>4545</v>
      </c>
      <c r="AE428" s="90">
        <v>2.5</v>
      </c>
      <c r="AF428" s="136"/>
      <c r="AG428" s="338"/>
      <c r="AH428" s="338"/>
      <c r="AI428" s="339"/>
      <c r="AJ428" s="339"/>
      <c r="AK428" s="91" t="s">
        <v>101</v>
      </c>
      <c r="AL428" s="92"/>
      <c r="AM428" s="93"/>
      <c r="AN428" s="340"/>
      <c r="AO428" s="341"/>
      <c r="AP428" s="336"/>
      <c r="AQ428" s="342"/>
      <c r="AR428" s="343" t="s">
        <v>3987</v>
      </c>
      <c r="AS428" s="342"/>
      <c r="AT428" s="94">
        <v>8000</v>
      </c>
      <c r="AU428" s="341"/>
      <c r="AV428" s="136"/>
      <c r="AW428" s="339"/>
    </row>
    <row r="429" spans="1:49" ht="12.75" customHeight="1">
      <c r="A429">
        <v>426</v>
      </c>
      <c r="B429" s="29" t="s">
        <v>6980</v>
      </c>
      <c r="C429" s="104" t="s">
        <v>3663</v>
      </c>
      <c r="D429" s="29" t="s">
        <v>1697</v>
      </c>
      <c r="E429" s="29" t="s">
        <v>2128</v>
      </c>
      <c r="F429" s="335" t="s">
        <v>6981</v>
      </c>
      <c r="G429" s="394" t="s">
        <v>6982</v>
      </c>
      <c r="H429" s="394"/>
      <c r="I429" s="394"/>
      <c r="J429" s="394"/>
      <c r="K429" s="394"/>
      <c r="L429" s="335"/>
      <c r="M429" s="82">
        <v>14000.000000000002</v>
      </c>
      <c r="N429" s="57">
        <v>2750</v>
      </c>
      <c r="O429" s="30">
        <v>16750</v>
      </c>
      <c r="P429" s="29" t="s">
        <v>9188</v>
      </c>
      <c r="Q429" s="29"/>
      <c r="R429" s="104" t="s">
        <v>3663</v>
      </c>
      <c r="S429" s="103" t="s">
        <v>4620</v>
      </c>
      <c r="T429" s="403">
        <v>-13736.32</v>
      </c>
      <c r="U429" s="403">
        <v>8172.45</v>
      </c>
      <c r="V429" s="123" t="s">
        <v>1</v>
      </c>
      <c r="W429" s="336" t="s">
        <v>0</v>
      </c>
      <c r="X429" s="123"/>
      <c r="Y429" s="337"/>
      <c r="Z429" s="87">
        <v>1</v>
      </c>
      <c r="AA429" s="88" t="s">
        <v>4619</v>
      </c>
      <c r="AB429" s="88">
        <v>2.5</v>
      </c>
      <c r="AC429" s="135">
        <v>100</v>
      </c>
      <c r="AD429" s="90" t="s">
        <v>4545</v>
      </c>
      <c r="AE429" s="90">
        <v>2.5</v>
      </c>
      <c r="AF429" s="136"/>
      <c r="AG429" s="338"/>
      <c r="AH429" s="338"/>
      <c r="AI429" s="339"/>
      <c r="AJ429" s="339"/>
      <c r="AK429" s="91" t="s">
        <v>25</v>
      </c>
      <c r="AL429" s="92"/>
      <c r="AM429" s="93"/>
      <c r="AN429" s="340"/>
      <c r="AO429" s="341"/>
      <c r="AP429" s="336"/>
      <c r="AQ429" s="342"/>
      <c r="AR429" s="343" t="s">
        <v>3987</v>
      </c>
      <c r="AS429" s="342"/>
      <c r="AT429" s="94">
        <v>8000</v>
      </c>
      <c r="AU429" s="341"/>
      <c r="AV429" s="136"/>
      <c r="AW429" s="339"/>
    </row>
    <row r="430" spans="1:49" ht="12.75" customHeight="1">
      <c r="A430">
        <v>427</v>
      </c>
      <c r="B430" s="29" t="s">
        <v>6983</v>
      </c>
      <c r="C430" s="104" t="s">
        <v>3646</v>
      </c>
      <c r="D430" s="29" t="s">
        <v>3880</v>
      </c>
      <c r="E430" s="29" t="s">
        <v>3880</v>
      </c>
      <c r="F430" s="335" t="s">
        <v>6984</v>
      </c>
      <c r="G430" s="335"/>
      <c r="H430" s="335"/>
      <c r="I430" s="335"/>
      <c r="J430" s="335"/>
      <c r="K430" s="335"/>
      <c r="L430" s="335"/>
      <c r="M430" s="82" t="s">
        <v>3880</v>
      </c>
      <c r="N430" s="57">
        <v>2750</v>
      </c>
      <c r="O430" s="30">
        <v>2750</v>
      </c>
      <c r="P430" s="29" t="s">
        <v>3459</v>
      </c>
      <c r="Q430" s="29"/>
      <c r="R430" s="104" t="s">
        <v>3646</v>
      </c>
      <c r="S430" s="103" t="s">
        <v>4621</v>
      </c>
      <c r="T430" s="403">
        <v>-15065</v>
      </c>
      <c r="U430" s="403">
        <v>500</v>
      </c>
      <c r="V430" s="123" t="s">
        <v>1</v>
      </c>
      <c r="W430" s="336" t="s">
        <v>0</v>
      </c>
      <c r="X430" s="123"/>
      <c r="Y430" s="337"/>
      <c r="Z430" s="87"/>
      <c r="AA430" s="88" t="s">
        <v>200</v>
      </c>
      <c r="AB430" s="88">
        <v>2.5</v>
      </c>
      <c r="AC430" s="135">
        <v>100</v>
      </c>
      <c r="AD430" s="90" t="s">
        <v>4545</v>
      </c>
      <c r="AE430" s="90">
        <v>2.5</v>
      </c>
      <c r="AF430" s="136"/>
      <c r="AG430" s="338"/>
      <c r="AH430" s="338"/>
      <c r="AI430" s="339"/>
      <c r="AJ430" s="339"/>
      <c r="AK430" s="91" t="s">
        <v>24</v>
      </c>
      <c r="AL430" s="92"/>
      <c r="AM430" s="93"/>
      <c r="AN430" s="340"/>
      <c r="AO430" s="341"/>
      <c r="AP430" s="336"/>
      <c r="AQ430" s="342"/>
      <c r="AR430" s="343" t="s">
        <v>3987</v>
      </c>
      <c r="AS430" s="342"/>
      <c r="AT430" s="94">
        <v>8000</v>
      </c>
      <c r="AU430" s="341"/>
      <c r="AV430" s="136"/>
      <c r="AW430" s="339"/>
    </row>
    <row r="431" spans="1:49" ht="12.75" customHeight="1">
      <c r="A431">
        <v>428</v>
      </c>
      <c r="B431" s="29" t="s">
        <v>6985</v>
      </c>
      <c r="C431" s="104" t="s">
        <v>4622</v>
      </c>
      <c r="D431" s="29" t="s">
        <v>3880</v>
      </c>
      <c r="E431" s="29" t="s">
        <v>3880</v>
      </c>
      <c r="F431" s="335" t="s">
        <v>6986</v>
      </c>
      <c r="G431" s="335"/>
      <c r="H431" s="335"/>
      <c r="I431" s="335"/>
      <c r="J431" s="335"/>
      <c r="K431" s="335"/>
      <c r="L431" s="335"/>
      <c r="M431" s="82" t="s">
        <v>3880</v>
      </c>
      <c r="N431" s="57">
        <v>2750</v>
      </c>
      <c r="O431" s="30">
        <v>2750</v>
      </c>
      <c r="P431" s="29" t="s">
        <v>3459</v>
      </c>
      <c r="Q431" s="29"/>
      <c r="R431" s="104" t="s">
        <v>4622</v>
      </c>
      <c r="S431" s="103" t="s">
        <v>4623</v>
      </c>
      <c r="T431" s="403">
        <v>-15895</v>
      </c>
      <c r="U431" s="403">
        <v>500</v>
      </c>
      <c r="V431" s="123" t="s">
        <v>1</v>
      </c>
      <c r="W431" s="336" t="s">
        <v>0</v>
      </c>
      <c r="X431" s="123"/>
      <c r="Y431" s="337"/>
      <c r="Z431" s="87"/>
      <c r="AA431" s="88" t="s">
        <v>200</v>
      </c>
      <c r="AB431" s="88">
        <v>2.5</v>
      </c>
      <c r="AC431" s="135">
        <v>100</v>
      </c>
      <c r="AD431" s="90" t="s">
        <v>4545</v>
      </c>
      <c r="AE431" s="90">
        <v>2.5</v>
      </c>
      <c r="AF431" s="136"/>
      <c r="AG431" s="338"/>
      <c r="AH431" s="338"/>
      <c r="AI431" s="339"/>
      <c r="AJ431" s="339"/>
      <c r="AK431" s="91" t="s">
        <v>99</v>
      </c>
      <c r="AL431" s="92"/>
      <c r="AM431" s="93"/>
      <c r="AN431" s="340"/>
      <c r="AO431" s="341"/>
      <c r="AP431" s="336"/>
      <c r="AQ431" s="342"/>
      <c r="AR431" s="343" t="s">
        <v>3987</v>
      </c>
      <c r="AS431" s="342"/>
      <c r="AT431" s="94">
        <v>8000</v>
      </c>
      <c r="AU431" s="341"/>
      <c r="AV431" s="136"/>
      <c r="AW431" s="339"/>
    </row>
    <row r="432" spans="1:49" ht="12.75" customHeight="1">
      <c r="A432">
        <v>429</v>
      </c>
      <c r="B432" s="29" t="s">
        <v>6987</v>
      </c>
      <c r="C432" s="104" t="s">
        <v>3746</v>
      </c>
      <c r="D432" s="29" t="s">
        <v>3880</v>
      </c>
      <c r="E432" s="29" t="s">
        <v>3880</v>
      </c>
      <c r="F432" s="335" t="s">
        <v>6988</v>
      </c>
      <c r="G432" s="335"/>
      <c r="H432" s="335"/>
      <c r="I432" s="335"/>
      <c r="J432" s="335"/>
      <c r="K432" s="335"/>
      <c r="L432" s="335"/>
      <c r="M432" s="82" t="s">
        <v>3880</v>
      </c>
      <c r="N432" s="57">
        <v>2750</v>
      </c>
      <c r="O432" s="30">
        <v>2750</v>
      </c>
      <c r="P432" s="29" t="s">
        <v>3860</v>
      </c>
      <c r="Q432" s="29"/>
      <c r="R432" s="104" t="s">
        <v>3746</v>
      </c>
      <c r="S432" s="103" t="s">
        <v>4624</v>
      </c>
      <c r="T432" s="403">
        <v>-12877.8</v>
      </c>
      <c r="U432" s="403">
        <v>7677.15</v>
      </c>
      <c r="V432" s="123" t="s">
        <v>1</v>
      </c>
      <c r="W432" s="336" t="s">
        <v>0</v>
      </c>
      <c r="X432" s="123"/>
      <c r="Y432" s="337"/>
      <c r="Z432" s="87"/>
      <c r="AA432" s="88" t="s">
        <v>4625</v>
      </c>
      <c r="AB432" s="88">
        <v>2.5</v>
      </c>
      <c r="AC432" s="135">
        <v>100</v>
      </c>
      <c r="AD432" s="90" t="s">
        <v>4545</v>
      </c>
      <c r="AE432" s="90">
        <v>2.5</v>
      </c>
      <c r="AF432" s="136"/>
      <c r="AG432" s="338"/>
      <c r="AH432" s="338"/>
      <c r="AI432" s="339"/>
      <c r="AJ432" s="339"/>
      <c r="AK432" s="91" t="s">
        <v>24</v>
      </c>
      <c r="AL432" s="92"/>
      <c r="AM432" s="93"/>
      <c r="AN432" s="340"/>
      <c r="AO432" s="341"/>
      <c r="AP432" s="336"/>
      <c r="AQ432" s="342"/>
      <c r="AR432" s="343" t="s">
        <v>3987</v>
      </c>
      <c r="AS432" s="342"/>
      <c r="AT432" s="94">
        <v>8000</v>
      </c>
      <c r="AU432" s="341"/>
      <c r="AV432" s="136"/>
      <c r="AW432" s="339"/>
    </row>
    <row r="433" spans="1:49" ht="12.75" customHeight="1">
      <c r="A433">
        <v>430</v>
      </c>
      <c r="B433" s="29" t="s">
        <v>6989</v>
      </c>
      <c r="C433" s="104" t="s">
        <v>4626</v>
      </c>
      <c r="D433" s="29" t="s">
        <v>3880</v>
      </c>
      <c r="E433" s="29" t="s">
        <v>3880</v>
      </c>
      <c r="F433" s="335" t="s">
        <v>6990</v>
      </c>
      <c r="G433" s="335"/>
      <c r="H433" s="335"/>
      <c r="I433" s="335"/>
      <c r="J433" s="335"/>
      <c r="K433" s="335"/>
      <c r="L433" s="335"/>
      <c r="M433" s="82" t="s">
        <v>3880</v>
      </c>
      <c r="N433" s="57">
        <v>2750</v>
      </c>
      <c r="O433" s="30">
        <v>2750</v>
      </c>
      <c r="P433" s="29" t="s">
        <v>3860</v>
      </c>
      <c r="Q433" s="29"/>
      <c r="R433" s="104" t="s">
        <v>4626</v>
      </c>
      <c r="S433" s="103" t="s">
        <v>4627</v>
      </c>
      <c r="T433" s="403">
        <v>-12019.28</v>
      </c>
      <c r="U433" s="403">
        <v>8172.45</v>
      </c>
      <c r="V433" s="123" t="s">
        <v>1</v>
      </c>
      <c r="W433" s="336" t="s">
        <v>0</v>
      </c>
      <c r="X433" s="123"/>
      <c r="Y433" s="337"/>
      <c r="Z433" s="87"/>
      <c r="AA433" s="88" t="s">
        <v>4625</v>
      </c>
      <c r="AB433" s="88">
        <v>2.5</v>
      </c>
      <c r="AC433" s="135">
        <v>100</v>
      </c>
      <c r="AD433" s="90" t="s">
        <v>4545</v>
      </c>
      <c r="AE433" s="90">
        <v>2.5</v>
      </c>
      <c r="AF433" s="136"/>
      <c r="AG433" s="338"/>
      <c r="AH433" s="338"/>
      <c r="AI433" s="339"/>
      <c r="AJ433" s="339"/>
      <c r="AK433" s="91" t="s">
        <v>99</v>
      </c>
      <c r="AL433" s="92"/>
      <c r="AM433" s="93"/>
      <c r="AN433" s="340"/>
      <c r="AO433" s="341"/>
      <c r="AP433" s="336"/>
      <c r="AQ433" s="342"/>
      <c r="AR433" s="343" t="s">
        <v>3987</v>
      </c>
      <c r="AS433" s="342"/>
      <c r="AT433" s="94">
        <v>8000</v>
      </c>
      <c r="AU433" s="341"/>
      <c r="AV433" s="136"/>
      <c r="AW433" s="339"/>
    </row>
    <row r="434" spans="1:49" ht="12.75" customHeight="1">
      <c r="A434">
        <v>431</v>
      </c>
      <c r="B434" s="29" t="s">
        <v>6991</v>
      </c>
      <c r="C434" s="104" t="s">
        <v>3633</v>
      </c>
      <c r="D434" s="29" t="s">
        <v>3880</v>
      </c>
      <c r="E434" s="29" t="s">
        <v>3880</v>
      </c>
      <c r="F434" s="335" t="s">
        <v>6992</v>
      </c>
      <c r="G434" s="335"/>
      <c r="H434" s="335"/>
      <c r="I434" s="335"/>
      <c r="J434" s="335"/>
      <c r="K434" s="335"/>
      <c r="L434" s="335"/>
      <c r="M434" s="82" t="s">
        <v>3880</v>
      </c>
      <c r="N434" s="57">
        <v>2750</v>
      </c>
      <c r="O434" s="30">
        <v>2750</v>
      </c>
      <c r="P434" s="29" t="s">
        <v>3458</v>
      </c>
      <c r="Q434" s="29"/>
      <c r="R434" s="104" t="s">
        <v>3633</v>
      </c>
      <c r="S434" s="103" t="s">
        <v>4628</v>
      </c>
      <c r="T434" s="403">
        <v>-12019.28</v>
      </c>
      <c r="U434" s="403">
        <v>5200.6499999999996</v>
      </c>
      <c r="V434" s="123" t="s">
        <v>1</v>
      </c>
      <c r="W434" s="336" t="s">
        <v>0</v>
      </c>
      <c r="X434" s="123"/>
      <c r="Y434" s="337"/>
      <c r="Z434" s="87"/>
      <c r="AA434" s="88" t="s">
        <v>195</v>
      </c>
      <c r="AB434" s="88">
        <v>2.5</v>
      </c>
      <c r="AC434" s="135">
        <v>100</v>
      </c>
      <c r="AD434" s="90" t="s">
        <v>4545</v>
      </c>
      <c r="AE434" s="90">
        <v>2.5</v>
      </c>
      <c r="AF434" s="136"/>
      <c r="AG434" s="338"/>
      <c r="AH434" s="338"/>
      <c r="AI434" s="339"/>
      <c r="AJ434" s="339"/>
      <c r="AK434" s="91" t="s">
        <v>97</v>
      </c>
      <c r="AL434" s="92"/>
      <c r="AM434" s="93"/>
      <c r="AN434" s="340"/>
      <c r="AO434" s="341"/>
      <c r="AP434" s="336"/>
      <c r="AQ434" s="342"/>
      <c r="AR434" s="343" t="s">
        <v>3987</v>
      </c>
      <c r="AS434" s="342"/>
      <c r="AT434" s="94">
        <v>8000</v>
      </c>
      <c r="AU434" s="341"/>
      <c r="AV434" s="136"/>
      <c r="AW434" s="339"/>
    </row>
    <row r="435" spans="1:49" ht="12.75" customHeight="1">
      <c r="A435">
        <v>432</v>
      </c>
      <c r="B435" s="29" t="s">
        <v>6993</v>
      </c>
      <c r="C435" s="104" t="s">
        <v>3634</v>
      </c>
      <c r="D435" s="29" t="s">
        <v>3880</v>
      </c>
      <c r="E435" s="29" t="s">
        <v>3880</v>
      </c>
      <c r="F435" s="335" t="s">
        <v>6994</v>
      </c>
      <c r="G435" s="335"/>
      <c r="H435" s="335"/>
      <c r="I435" s="335"/>
      <c r="J435" s="335"/>
      <c r="K435" s="335"/>
      <c r="L435" s="335"/>
      <c r="M435" s="82" t="s">
        <v>3880</v>
      </c>
      <c r="N435" s="57">
        <v>2750</v>
      </c>
      <c r="O435" s="30">
        <v>2750</v>
      </c>
      <c r="P435" s="29" t="s">
        <v>3458</v>
      </c>
      <c r="Q435" s="29"/>
      <c r="R435" s="104" t="s">
        <v>3634</v>
      </c>
      <c r="S435" s="103" t="s">
        <v>4629</v>
      </c>
      <c r="T435" s="403">
        <v>-11160.76</v>
      </c>
      <c r="U435" s="403">
        <v>5695.95</v>
      </c>
      <c r="V435" s="123" t="s">
        <v>1</v>
      </c>
      <c r="W435" s="336" t="s">
        <v>0</v>
      </c>
      <c r="X435" s="123"/>
      <c r="Y435" s="337"/>
      <c r="Z435" s="87"/>
      <c r="AA435" s="88" t="s">
        <v>195</v>
      </c>
      <c r="AB435" s="88">
        <v>2.5</v>
      </c>
      <c r="AC435" s="135">
        <v>100</v>
      </c>
      <c r="AD435" s="90" t="s">
        <v>4545</v>
      </c>
      <c r="AE435" s="90">
        <v>2.5</v>
      </c>
      <c r="AF435" s="136"/>
      <c r="AG435" s="338"/>
      <c r="AH435" s="338"/>
      <c r="AI435" s="339"/>
      <c r="AJ435" s="339"/>
      <c r="AK435" s="91" t="s">
        <v>96</v>
      </c>
      <c r="AL435" s="92"/>
      <c r="AM435" s="93"/>
      <c r="AN435" s="340"/>
      <c r="AO435" s="341"/>
      <c r="AP435" s="336"/>
      <c r="AQ435" s="342"/>
      <c r="AR435" s="343" t="s">
        <v>3987</v>
      </c>
      <c r="AS435" s="342"/>
      <c r="AT435" s="94">
        <v>8000</v>
      </c>
      <c r="AU435" s="341"/>
      <c r="AV435" s="136"/>
      <c r="AW435" s="339"/>
    </row>
    <row r="436" spans="1:49" ht="12.75" customHeight="1">
      <c r="A436">
        <v>433</v>
      </c>
      <c r="B436" s="29" t="s">
        <v>6995</v>
      </c>
      <c r="C436" s="104" t="s">
        <v>3725</v>
      </c>
      <c r="D436" s="29" t="s">
        <v>3880</v>
      </c>
      <c r="E436" s="29" t="s">
        <v>3880</v>
      </c>
      <c r="F436" s="335" t="s">
        <v>6996</v>
      </c>
      <c r="G436" s="335"/>
      <c r="H436" s="335"/>
      <c r="I436" s="335"/>
      <c r="J436" s="335"/>
      <c r="K436" s="335"/>
      <c r="L436" s="335"/>
      <c r="M436" s="82" t="s">
        <v>3880</v>
      </c>
      <c r="N436" s="57">
        <v>2750</v>
      </c>
      <c r="O436" s="30">
        <v>2750</v>
      </c>
      <c r="P436" s="29" t="s">
        <v>3457</v>
      </c>
      <c r="Q436" s="29"/>
      <c r="R436" s="104" t="s">
        <v>3725</v>
      </c>
      <c r="S436" s="103" t="s">
        <v>4630</v>
      </c>
      <c r="T436" s="403">
        <v>-15480</v>
      </c>
      <c r="U436" s="403">
        <v>-1000</v>
      </c>
      <c r="V436" s="123" t="s">
        <v>1</v>
      </c>
      <c r="W436" s="336" t="s">
        <v>0</v>
      </c>
      <c r="X436" s="123"/>
      <c r="Y436" s="337"/>
      <c r="Z436" s="87"/>
      <c r="AA436" s="88" t="s">
        <v>4631</v>
      </c>
      <c r="AB436" s="88">
        <v>2.5</v>
      </c>
      <c r="AC436" s="135">
        <v>100</v>
      </c>
      <c r="AD436" s="90" t="s">
        <v>4545</v>
      </c>
      <c r="AE436" s="90">
        <v>2.5</v>
      </c>
      <c r="AF436" s="136"/>
      <c r="AG436" s="338"/>
      <c r="AH436" s="338"/>
      <c r="AI436" s="339"/>
      <c r="AJ436" s="339"/>
      <c r="AK436" s="91" t="s">
        <v>97</v>
      </c>
      <c r="AL436" s="92"/>
      <c r="AM436" s="93"/>
      <c r="AN436" s="340"/>
      <c r="AO436" s="341"/>
      <c r="AP436" s="336"/>
      <c r="AQ436" s="342"/>
      <c r="AR436" s="343" t="s">
        <v>3987</v>
      </c>
      <c r="AS436" s="342"/>
      <c r="AT436" s="94">
        <v>8000</v>
      </c>
      <c r="AU436" s="341"/>
      <c r="AV436" s="136"/>
      <c r="AW436" s="339"/>
    </row>
    <row r="437" spans="1:49" ht="12.75" customHeight="1">
      <c r="A437">
        <v>434</v>
      </c>
      <c r="B437" s="29" t="s">
        <v>6997</v>
      </c>
      <c r="C437" s="104" t="s">
        <v>4632</v>
      </c>
      <c r="D437" s="29" t="s">
        <v>3880</v>
      </c>
      <c r="E437" s="29" t="s">
        <v>3880</v>
      </c>
      <c r="F437" s="335" t="s">
        <v>6998</v>
      </c>
      <c r="G437" s="335"/>
      <c r="H437" s="335"/>
      <c r="I437" s="335"/>
      <c r="J437" s="335"/>
      <c r="K437" s="335"/>
      <c r="L437" s="335"/>
      <c r="M437" s="82" t="s">
        <v>3880</v>
      </c>
      <c r="N437" s="57">
        <v>2750</v>
      </c>
      <c r="O437" s="30">
        <v>2750</v>
      </c>
      <c r="P437" s="29" t="s">
        <v>3457</v>
      </c>
      <c r="Q437" s="29"/>
      <c r="R437" s="104" t="s">
        <v>4632</v>
      </c>
      <c r="S437" s="103" t="s">
        <v>4633</v>
      </c>
      <c r="T437" s="403">
        <v>-16310</v>
      </c>
      <c r="U437" s="403">
        <v>-1000</v>
      </c>
      <c r="V437" s="123" t="s">
        <v>1</v>
      </c>
      <c r="W437" s="336" t="s">
        <v>0</v>
      </c>
      <c r="X437" s="123"/>
      <c r="Y437" s="337"/>
      <c r="Z437" s="87"/>
      <c r="AA437" s="88" t="s">
        <v>4631</v>
      </c>
      <c r="AB437" s="88">
        <v>2.5</v>
      </c>
      <c r="AC437" s="135">
        <v>100</v>
      </c>
      <c r="AD437" s="90" t="s">
        <v>4545</v>
      </c>
      <c r="AE437" s="90">
        <v>2.5</v>
      </c>
      <c r="AF437" s="136"/>
      <c r="AG437" s="338"/>
      <c r="AH437" s="338"/>
      <c r="AI437" s="339"/>
      <c r="AJ437" s="339"/>
      <c r="AK437" s="91" t="s">
        <v>96</v>
      </c>
      <c r="AL437" s="92"/>
      <c r="AM437" s="93"/>
      <c r="AN437" s="340"/>
      <c r="AO437" s="341"/>
      <c r="AP437" s="336"/>
      <c r="AQ437" s="342"/>
      <c r="AR437" s="343" t="s">
        <v>3987</v>
      </c>
      <c r="AS437" s="342"/>
      <c r="AT437" s="94">
        <v>8000</v>
      </c>
      <c r="AU437" s="341"/>
      <c r="AV437" s="136"/>
      <c r="AW437" s="339"/>
    </row>
    <row r="438" spans="1:49" ht="12.75" customHeight="1">
      <c r="A438">
        <v>435</v>
      </c>
      <c r="B438" s="29" t="s">
        <v>6999</v>
      </c>
      <c r="C438" s="104" t="s">
        <v>4634</v>
      </c>
      <c r="D438" s="29" t="s">
        <v>3880</v>
      </c>
      <c r="E438" s="29" t="s">
        <v>3880</v>
      </c>
      <c r="F438" s="335" t="s">
        <v>7000</v>
      </c>
      <c r="G438" s="335"/>
      <c r="H438" s="335"/>
      <c r="I438" s="335"/>
      <c r="J438" s="335"/>
      <c r="K438" s="335"/>
      <c r="L438" s="335"/>
      <c r="M438" s="82" t="s">
        <v>3880</v>
      </c>
      <c r="N438" s="57">
        <v>2750</v>
      </c>
      <c r="O438" s="30">
        <v>2750</v>
      </c>
      <c r="P438" s="29" t="s">
        <v>3458</v>
      </c>
      <c r="Q438" s="29"/>
      <c r="R438" s="104" t="s">
        <v>4634</v>
      </c>
      <c r="S438" s="103" t="s">
        <v>4635</v>
      </c>
      <c r="T438" s="403">
        <v>-10302.24</v>
      </c>
      <c r="U438" s="403">
        <v>4210.05</v>
      </c>
      <c r="V438" s="123" t="s">
        <v>1</v>
      </c>
      <c r="W438" s="336" t="s">
        <v>0</v>
      </c>
      <c r="X438" s="123"/>
      <c r="Y438" s="337"/>
      <c r="Z438" s="87"/>
      <c r="AA438" s="88" t="s">
        <v>192</v>
      </c>
      <c r="AB438" s="88">
        <v>2.5</v>
      </c>
      <c r="AC438" s="135">
        <v>100</v>
      </c>
      <c r="AD438" s="90" t="s">
        <v>4545</v>
      </c>
      <c r="AE438" s="90">
        <v>2.5</v>
      </c>
      <c r="AF438" s="136"/>
      <c r="AG438" s="338"/>
      <c r="AH438" s="338"/>
      <c r="AI438" s="339"/>
      <c r="AJ438" s="339"/>
      <c r="AK438" s="91" t="s">
        <v>211</v>
      </c>
      <c r="AL438" s="92"/>
      <c r="AM438" s="93"/>
      <c r="AN438" s="340"/>
      <c r="AO438" s="341"/>
      <c r="AP438" s="336"/>
      <c r="AQ438" s="342"/>
      <c r="AR438" s="343" t="s">
        <v>3987</v>
      </c>
      <c r="AS438" s="342"/>
      <c r="AT438" s="94">
        <v>8000</v>
      </c>
      <c r="AU438" s="341"/>
      <c r="AV438" s="136"/>
      <c r="AW438" s="339"/>
    </row>
    <row r="439" spans="1:49" ht="12.75" customHeight="1">
      <c r="A439">
        <v>436</v>
      </c>
      <c r="B439" s="29" t="s">
        <v>7001</v>
      </c>
      <c r="C439" s="104" t="s">
        <v>4636</v>
      </c>
      <c r="D439" s="29" t="s">
        <v>3880</v>
      </c>
      <c r="E439" s="29" t="s">
        <v>3880</v>
      </c>
      <c r="F439" s="335" t="s">
        <v>7002</v>
      </c>
      <c r="G439" s="335"/>
      <c r="H439" s="335"/>
      <c r="I439" s="335"/>
      <c r="J439" s="335"/>
      <c r="K439" s="335"/>
      <c r="L439" s="335"/>
      <c r="M439" s="82" t="s">
        <v>3880</v>
      </c>
      <c r="N439" s="57">
        <v>2750</v>
      </c>
      <c r="O439" s="30">
        <v>2750</v>
      </c>
      <c r="P439" s="29" t="s">
        <v>3458</v>
      </c>
      <c r="Q439" s="29"/>
      <c r="R439" s="104" t="s">
        <v>4636</v>
      </c>
      <c r="S439" s="103" t="s">
        <v>4637</v>
      </c>
      <c r="T439" s="403">
        <v>-11160.76</v>
      </c>
      <c r="U439" s="403">
        <v>4705.3500000000004</v>
      </c>
      <c r="V439" s="123" t="s">
        <v>1</v>
      </c>
      <c r="W439" s="336" t="s">
        <v>0</v>
      </c>
      <c r="X439" s="123"/>
      <c r="Y439" s="337"/>
      <c r="Z439" s="87"/>
      <c r="AA439" s="88" t="s">
        <v>192</v>
      </c>
      <c r="AB439" s="88">
        <v>2.5</v>
      </c>
      <c r="AC439" s="135">
        <v>100</v>
      </c>
      <c r="AD439" s="90" t="s">
        <v>4545</v>
      </c>
      <c r="AE439" s="90">
        <v>2.5</v>
      </c>
      <c r="AF439" s="136"/>
      <c r="AG439" s="338"/>
      <c r="AH439" s="338"/>
      <c r="AI439" s="339"/>
      <c r="AJ439" s="339"/>
      <c r="AK439" s="91" t="s">
        <v>210</v>
      </c>
      <c r="AL439" s="92"/>
      <c r="AM439" s="93"/>
      <c r="AN439" s="340"/>
      <c r="AO439" s="341"/>
      <c r="AP439" s="336"/>
      <c r="AQ439" s="342"/>
      <c r="AR439" s="343" t="s">
        <v>3987</v>
      </c>
      <c r="AS439" s="342"/>
      <c r="AT439" s="94">
        <v>8000</v>
      </c>
      <c r="AU439" s="341"/>
      <c r="AV439" s="136"/>
      <c r="AW439" s="339"/>
    </row>
    <row r="440" spans="1:49" ht="12.75" customHeight="1">
      <c r="A440">
        <v>437</v>
      </c>
      <c r="B440" s="29" t="s">
        <v>7003</v>
      </c>
      <c r="C440" s="104" t="s">
        <v>3495</v>
      </c>
      <c r="D440" s="29" t="s">
        <v>3880</v>
      </c>
      <c r="E440" s="29" t="s">
        <v>3880</v>
      </c>
      <c r="F440" s="335" t="s">
        <v>7004</v>
      </c>
      <c r="G440" s="335"/>
      <c r="H440" s="335"/>
      <c r="I440" s="335"/>
      <c r="J440" s="335"/>
      <c r="K440" s="335"/>
      <c r="L440" s="335"/>
      <c r="M440" s="82" t="s">
        <v>3880</v>
      </c>
      <c r="N440" s="57">
        <v>2750</v>
      </c>
      <c r="O440" s="30">
        <v>2750</v>
      </c>
      <c r="P440" s="29" t="s">
        <v>3456</v>
      </c>
      <c r="Q440" s="29"/>
      <c r="R440" s="104" t="s">
        <v>3495</v>
      </c>
      <c r="S440" s="103" t="s">
        <v>4638</v>
      </c>
      <c r="T440" s="403">
        <v>-15065</v>
      </c>
      <c r="U440" s="403">
        <v>-1500</v>
      </c>
      <c r="V440" s="123" t="s">
        <v>1</v>
      </c>
      <c r="W440" s="336" t="s">
        <v>0</v>
      </c>
      <c r="X440" s="123"/>
      <c r="Y440" s="337"/>
      <c r="Z440" s="87"/>
      <c r="AA440" s="88" t="s">
        <v>4639</v>
      </c>
      <c r="AB440" s="88">
        <v>2.5</v>
      </c>
      <c r="AC440" s="135">
        <v>100</v>
      </c>
      <c r="AD440" s="90" t="s">
        <v>4545</v>
      </c>
      <c r="AE440" s="90">
        <v>2.5</v>
      </c>
      <c r="AF440" s="136"/>
      <c r="AG440" s="338"/>
      <c r="AH440" s="338"/>
      <c r="AI440" s="339"/>
      <c r="AJ440" s="339"/>
      <c r="AK440" s="91" t="s">
        <v>211</v>
      </c>
      <c r="AL440" s="92"/>
      <c r="AM440" s="93"/>
      <c r="AN440" s="340"/>
      <c r="AO440" s="341"/>
      <c r="AP440" s="336"/>
      <c r="AQ440" s="342"/>
      <c r="AR440" s="343" t="s">
        <v>3987</v>
      </c>
      <c r="AS440" s="342"/>
      <c r="AT440" s="94">
        <v>8000</v>
      </c>
      <c r="AU440" s="341"/>
      <c r="AV440" s="136"/>
      <c r="AW440" s="339"/>
    </row>
    <row r="441" spans="1:49" ht="12.75" customHeight="1">
      <c r="A441">
        <v>438</v>
      </c>
      <c r="B441" s="29" t="s">
        <v>7005</v>
      </c>
      <c r="C441" s="104" t="s">
        <v>3720</v>
      </c>
      <c r="D441" s="29" t="s">
        <v>3880</v>
      </c>
      <c r="E441" s="29" t="s">
        <v>3880</v>
      </c>
      <c r="F441" s="335" t="s">
        <v>7006</v>
      </c>
      <c r="G441" s="335"/>
      <c r="H441" s="335"/>
      <c r="I441" s="335"/>
      <c r="J441" s="335"/>
      <c r="K441" s="335"/>
      <c r="L441" s="335"/>
      <c r="M441" s="82" t="s">
        <v>3880</v>
      </c>
      <c r="N441" s="57">
        <v>2750</v>
      </c>
      <c r="O441" s="30">
        <v>2750</v>
      </c>
      <c r="P441" s="29" t="s">
        <v>3456</v>
      </c>
      <c r="Q441" s="29"/>
      <c r="R441" s="104" t="s">
        <v>3720</v>
      </c>
      <c r="S441" s="103" t="s">
        <v>4640</v>
      </c>
      <c r="T441" s="403">
        <v>-15895</v>
      </c>
      <c r="U441" s="403">
        <v>-1500</v>
      </c>
      <c r="V441" s="123" t="s">
        <v>1</v>
      </c>
      <c r="W441" s="336" t="s">
        <v>0</v>
      </c>
      <c r="X441" s="123"/>
      <c r="Y441" s="337"/>
      <c r="Z441" s="87"/>
      <c r="AA441" s="88" t="s">
        <v>4639</v>
      </c>
      <c r="AB441" s="88">
        <v>2.5</v>
      </c>
      <c r="AC441" s="135">
        <v>100</v>
      </c>
      <c r="AD441" s="90" t="s">
        <v>4545</v>
      </c>
      <c r="AE441" s="90">
        <v>2.5</v>
      </c>
      <c r="AF441" s="136"/>
      <c r="AG441" s="338"/>
      <c r="AH441" s="338"/>
      <c r="AI441" s="339"/>
      <c r="AJ441" s="339"/>
      <c r="AK441" s="91" t="s">
        <v>210</v>
      </c>
      <c r="AL441" s="92"/>
      <c r="AM441" s="93"/>
      <c r="AN441" s="340"/>
      <c r="AO441" s="341"/>
      <c r="AP441" s="336"/>
      <c r="AQ441" s="342"/>
      <c r="AR441" s="343" t="s">
        <v>3987</v>
      </c>
      <c r="AS441" s="342"/>
      <c r="AT441" s="94">
        <v>8000</v>
      </c>
      <c r="AU441" s="341"/>
      <c r="AV441" s="136"/>
      <c r="AW441" s="339"/>
    </row>
    <row r="442" spans="1:49" ht="12.75" customHeight="1">
      <c r="A442">
        <v>439</v>
      </c>
      <c r="B442" s="29" t="s">
        <v>7007</v>
      </c>
      <c r="C442" s="104" t="s">
        <v>4641</v>
      </c>
      <c r="D442" s="29" t="s">
        <v>1774</v>
      </c>
      <c r="E442" s="29" t="s">
        <v>2051</v>
      </c>
      <c r="F442" s="335" t="s">
        <v>7008</v>
      </c>
      <c r="G442" s="394" t="s">
        <v>7009</v>
      </c>
      <c r="H442" s="394"/>
      <c r="I442" s="394"/>
      <c r="J442" s="394"/>
      <c r="K442" s="394"/>
      <c r="L442" s="335"/>
      <c r="M442" s="82">
        <v>14000.000000000002</v>
      </c>
      <c r="N442" s="57">
        <v>2750</v>
      </c>
      <c r="O442" s="30">
        <v>16750</v>
      </c>
      <c r="P442" s="29" t="s">
        <v>9214</v>
      </c>
      <c r="Q442" s="29"/>
      <c r="R442" s="104" t="s">
        <v>4641</v>
      </c>
      <c r="S442" s="103" t="s">
        <v>4642</v>
      </c>
      <c r="T442" s="403">
        <v>-12877.8</v>
      </c>
      <c r="U442" s="403">
        <v>4705.3500000000004</v>
      </c>
      <c r="V442" s="123" t="s">
        <v>1</v>
      </c>
      <c r="W442" s="336" t="s">
        <v>0</v>
      </c>
      <c r="X442" s="123"/>
      <c r="Y442" s="337"/>
      <c r="Z442" s="87">
        <v>1</v>
      </c>
      <c r="AA442" s="88" t="s">
        <v>189</v>
      </c>
      <c r="AB442" s="88">
        <v>2.5</v>
      </c>
      <c r="AC442" s="135">
        <v>100</v>
      </c>
      <c r="AD442" s="90" t="s">
        <v>4545</v>
      </c>
      <c r="AE442" s="90">
        <v>2.5</v>
      </c>
      <c r="AF442" s="136"/>
      <c r="AG442" s="338"/>
      <c r="AH442" s="338"/>
      <c r="AI442" s="339"/>
      <c r="AJ442" s="339"/>
      <c r="AK442" s="91" t="s">
        <v>209</v>
      </c>
      <c r="AL442" s="92"/>
      <c r="AM442" s="93"/>
      <c r="AN442" s="340"/>
      <c r="AO442" s="341"/>
      <c r="AP442" s="336"/>
      <c r="AQ442" s="342"/>
      <c r="AR442" s="343" t="s">
        <v>3987</v>
      </c>
      <c r="AS442" s="342"/>
      <c r="AT442" s="94">
        <v>8000</v>
      </c>
      <c r="AU442" s="341"/>
      <c r="AV442" s="136"/>
      <c r="AW442" s="339"/>
    </row>
    <row r="443" spans="1:49" ht="12.75" customHeight="1">
      <c r="A443">
        <v>440</v>
      </c>
      <c r="B443" s="29" t="s">
        <v>7010</v>
      </c>
      <c r="C443" s="104" t="s">
        <v>3668</v>
      </c>
      <c r="D443" s="29" t="s">
        <v>1772</v>
      </c>
      <c r="E443" s="29" t="s">
        <v>2053</v>
      </c>
      <c r="F443" s="335" t="s">
        <v>7011</v>
      </c>
      <c r="G443" s="394" t="s">
        <v>7012</v>
      </c>
      <c r="H443" s="394"/>
      <c r="I443" s="394"/>
      <c r="J443" s="394"/>
      <c r="K443" s="394"/>
      <c r="L443" s="335"/>
      <c r="M443" s="82">
        <v>14000.000000000002</v>
      </c>
      <c r="N443" s="57">
        <v>2750</v>
      </c>
      <c r="O443" s="30">
        <v>16750</v>
      </c>
      <c r="P443" s="29" t="s">
        <v>9214</v>
      </c>
      <c r="Q443" s="29"/>
      <c r="R443" s="104" t="s">
        <v>3668</v>
      </c>
      <c r="S443" s="103" t="s">
        <v>4643</v>
      </c>
      <c r="T443" s="403">
        <v>-12877.8</v>
      </c>
      <c r="U443" s="403">
        <v>5695.95</v>
      </c>
      <c r="V443" s="123" t="s">
        <v>1</v>
      </c>
      <c r="W443" s="336" t="s">
        <v>0</v>
      </c>
      <c r="X443" s="123"/>
      <c r="Y443" s="337"/>
      <c r="Z443" s="87">
        <v>1</v>
      </c>
      <c r="AA443" s="88" t="s">
        <v>189</v>
      </c>
      <c r="AB443" s="88">
        <v>2.5</v>
      </c>
      <c r="AC443" s="135">
        <v>100</v>
      </c>
      <c r="AD443" s="90" t="s">
        <v>4545</v>
      </c>
      <c r="AE443" s="90">
        <v>2.5</v>
      </c>
      <c r="AF443" s="136"/>
      <c r="AG443" s="338"/>
      <c r="AH443" s="338"/>
      <c r="AI443" s="339"/>
      <c r="AJ443" s="339"/>
      <c r="AK443" s="91" t="s">
        <v>208</v>
      </c>
      <c r="AL443" s="92"/>
      <c r="AM443" s="93"/>
      <c r="AN443" s="340"/>
      <c r="AO443" s="341"/>
      <c r="AP443" s="336"/>
      <c r="AQ443" s="342"/>
      <c r="AR443" s="343" t="s">
        <v>3987</v>
      </c>
      <c r="AS443" s="342"/>
      <c r="AT443" s="94">
        <v>8000</v>
      </c>
      <c r="AU443" s="341"/>
      <c r="AV443" s="136"/>
      <c r="AW443" s="339"/>
    </row>
    <row r="444" spans="1:49" ht="12.75" customHeight="1">
      <c r="A444">
        <v>441</v>
      </c>
      <c r="B444" s="29" t="s">
        <v>7013</v>
      </c>
      <c r="C444" s="104" t="s">
        <v>4644</v>
      </c>
      <c r="D444" s="29" t="s">
        <v>1756</v>
      </c>
      <c r="E444" s="29" t="s">
        <v>2069</v>
      </c>
      <c r="F444" s="335" t="s">
        <v>7014</v>
      </c>
      <c r="G444" s="394" t="s">
        <v>7015</v>
      </c>
      <c r="H444" s="394"/>
      <c r="I444" s="394"/>
      <c r="J444" s="394"/>
      <c r="K444" s="394"/>
      <c r="L444" s="335"/>
      <c r="M444" s="82">
        <v>14000.000000000002</v>
      </c>
      <c r="N444" s="57">
        <v>2750</v>
      </c>
      <c r="O444" s="30">
        <v>16750</v>
      </c>
      <c r="P444" s="29" t="s">
        <v>9172</v>
      </c>
      <c r="Q444" s="29"/>
      <c r="R444" s="104" t="s">
        <v>4644</v>
      </c>
      <c r="S444" s="103" t="s">
        <v>4645</v>
      </c>
      <c r="T444" s="403">
        <v>-15480</v>
      </c>
      <c r="U444" s="403">
        <v>-2000</v>
      </c>
      <c r="V444" s="123" t="s">
        <v>1</v>
      </c>
      <c r="W444" s="336" t="s">
        <v>0</v>
      </c>
      <c r="X444" s="123"/>
      <c r="Y444" s="337"/>
      <c r="Z444" s="87">
        <v>1</v>
      </c>
      <c r="AA444" s="88" t="s">
        <v>4646</v>
      </c>
      <c r="AB444" s="88">
        <v>2.5</v>
      </c>
      <c r="AC444" s="135">
        <v>100</v>
      </c>
      <c r="AD444" s="90" t="s">
        <v>4545</v>
      </c>
      <c r="AE444" s="90">
        <v>2.5</v>
      </c>
      <c r="AF444" s="136"/>
      <c r="AG444" s="338"/>
      <c r="AH444" s="338"/>
      <c r="AI444" s="339"/>
      <c r="AJ444" s="339"/>
      <c r="AK444" s="91" t="s">
        <v>209</v>
      </c>
      <c r="AL444" s="92"/>
      <c r="AM444" s="93"/>
      <c r="AN444" s="340"/>
      <c r="AO444" s="341"/>
      <c r="AP444" s="336"/>
      <c r="AQ444" s="342"/>
      <c r="AR444" s="343" t="s">
        <v>3987</v>
      </c>
      <c r="AS444" s="342"/>
      <c r="AT444" s="94">
        <v>8000</v>
      </c>
      <c r="AU444" s="341"/>
      <c r="AV444" s="136"/>
      <c r="AW444" s="339"/>
    </row>
    <row r="445" spans="1:49" ht="12.75" customHeight="1">
      <c r="A445">
        <v>442</v>
      </c>
      <c r="B445" s="29" t="s">
        <v>7016</v>
      </c>
      <c r="C445" s="104" t="s">
        <v>4647</v>
      </c>
      <c r="D445" s="29" t="s">
        <v>1757</v>
      </c>
      <c r="E445" s="29" t="s">
        <v>2068</v>
      </c>
      <c r="F445" s="335" t="s">
        <v>7017</v>
      </c>
      <c r="G445" s="394" t="s">
        <v>7018</v>
      </c>
      <c r="H445" s="394"/>
      <c r="I445" s="394"/>
      <c r="J445" s="394"/>
      <c r="K445" s="394"/>
      <c r="L445" s="335"/>
      <c r="M445" s="82">
        <v>14000.000000000002</v>
      </c>
      <c r="N445" s="57">
        <v>2750</v>
      </c>
      <c r="O445" s="30">
        <v>16750</v>
      </c>
      <c r="P445" s="29" t="s">
        <v>9172</v>
      </c>
      <c r="Q445" s="29"/>
      <c r="R445" s="104" t="s">
        <v>4647</v>
      </c>
      <c r="S445" s="103" t="s">
        <v>4648</v>
      </c>
      <c r="T445" s="403">
        <v>-16310</v>
      </c>
      <c r="U445" s="403">
        <v>-2000</v>
      </c>
      <c r="V445" s="123" t="s">
        <v>1</v>
      </c>
      <c r="W445" s="336" t="s">
        <v>0</v>
      </c>
      <c r="X445" s="123"/>
      <c r="Y445" s="337"/>
      <c r="Z445" s="87">
        <v>1</v>
      </c>
      <c r="AA445" s="88" t="s">
        <v>4646</v>
      </c>
      <c r="AB445" s="88">
        <v>2.5</v>
      </c>
      <c r="AC445" s="135">
        <v>100</v>
      </c>
      <c r="AD445" s="90" t="s">
        <v>4545</v>
      </c>
      <c r="AE445" s="90">
        <v>2.5</v>
      </c>
      <c r="AF445" s="136"/>
      <c r="AG445" s="338"/>
      <c r="AH445" s="338"/>
      <c r="AI445" s="339"/>
      <c r="AJ445" s="339"/>
      <c r="AK445" s="91" t="s">
        <v>208</v>
      </c>
      <c r="AL445" s="92"/>
      <c r="AM445" s="93"/>
      <c r="AN445" s="340"/>
      <c r="AO445" s="341"/>
      <c r="AP445" s="336"/>
      <c r="AQ445" s="342"/>
      <c r="AR445" s="343" t="s">
        <v>3987</v>
      </c>
      <c r="AS445" s="342"/>
      <c r="AT445" s="94">
        <v>8000</v>
      </c>
      <c r="AU445" s="341"/>
      <c r="AV445" s="136"/>
      <c r="AW445" s="339"/>
    </row>
    <row r="446" spans="1:49" ht="12.75" customHeight="1">
      <c r="A446">
        <v>443</v>
      </c>
      <c r="B446" s="29" t="s">
        <v>7019</v>
      </c>
      <c r="C446" s="104" t="s">
        <v>4649</v>
      </c>
      <c r="D446" s="29" t="s">
        <v>1660</v>
      </c>
      <c r="E446" s="29" t="s">
        <v>2165</v>
      </c>
      <c r="F446" s="335" t="s">
        <v>7020</v>
      </c>
      <c r="G446" s="394" t="s">
        <v>7021</v>
      </c>
      <c r="H446" s="394"/>
      <c r="I446" s="394"/>
      <c r="J446" s="394"/>
      <c r="K446" s="394"/>
      <c r="L446" s="335"/>
      <c r="M446" s="82">
        <v>14000.000000000002</v>
      </c>
      <c r="N446" s="57">
        <v>2750</v>
      </c>
      <c r="O446" s="30">
        <v>16750</v>
      </c>
      <c r="P446" s="29" t="s">
        <v>9188</v>
      </c>
      <c r="Q446" s="29"/>
      <c r="R446" s="104" t="s">
        <v>4649</v>
      </c>
      <c r="S446" s="103" t="s">
        <v>4650</v>
      </c>
      <c r="T446" s="403">
        <v>-12877.8</v>
      </c>
      <c r="U446" s="403">
        <v>3714.75</v>
      </c>
      <c r="V446" s="123" t="s">
        <v>1</v>
      </c>
      <c r="W446" s="336" t="s">
        <v>0</v>
      </c>
      <c r="X446" s="123"/>
      <c r="Y446" s="337"/>
      <c r="Z446" s="87">
        <v>1</v>
      </c>
      <c r="AA446" s="88" t="s">
        <v>188</v>
      </c>
      <c r="AB446" s="88">
        <v>2.5</v>
      </c>
      <c r="AC446" s="135">
        <v>100</v>
      </c>
      <c r="AD446" s="90" t="s">
        <v>4545</v>
      </c>
      <c r="AE446" s="90">
        <v>2.5</v>
      </c>
      <c r="AF446" s="136"/>
      <c r="AG446" s="338"/>
      <c r="AH446" s="338"/>
      <c r="AI446" s="339"/>
      <c r="AJ446" s="339"/>
      <c r="AK446" s="91" t="s">
        <v>206</v>
      </c>
      <c r="AL446" s="92"/>
      <c r="AM446" s="93"/>
      <c r="AN446" s="340"/>
      <c r="AO446" s="341"/>
      <c r="AP446" s="336"/>
      <c r="AQ446" s="342"/>
      <c r="AR446" s="343" t="s">
        <v>3987</v>
      </c>
      <c r="AS446" s="342"/>
      <c r="AT446" s="94">
        <v>8000</v>
      </c>
      <c r="AU446" s="341"/>
      <c r="AV446" s="136"/>
      <c r="AW446" s="339"/>
    </row>
    <row r="447" spans="1:49" ht="12.75" customHeight="1">
      <c r="A447">
        <v>444</v>
      </c>
      <c r="B447" s="29" t="s">
        <v>7022</v>
      </c>
      <c r="C447" s="104" t="s">
        <v>4651</v>
      </c>
      <c r="D447" s="29" t="s">
        <v>1661</v>
      </c>
      <c r="E447" s="29" t="s">
        <v>2164</v>
      </c>
      <c r="F447" s="335" t="s">
        <v>7023</v>
      </c>
      <c r="G447" s="394" t="s">
        <v>7024</v>
      </c>
      <c r="H447" s="394"/>
      <c r="I447" s="394"/>
      <c r="J447" s="394"/>
      <c r="K447" s="394"/>
      <c r="L447" s="335"/>
      <c r="M447" s="82">
        <v>14000.000000000002</v>
      </c>
      <c r="N447" s="57">
        <v>2750</v>
      </c>
      <c r="O447" s="30">
        <v>16750</v>
      </c>
      <c r="P447" s="29" t="s">
        <v>9188</v>
      </c>
      <c r="Q447" s="29"/>
      <c r="R447" s="104" t="s">
        <v>4651</v>
      </c>
      <c r="S447" s="103" t="s">
        <v>4652</v>
      </c>
      <c r="T447" s="403">
        <v>-13736.32</v>
      </c>
      <c r="U447" s="403">
        <v>4210.05</v>
      </c>
      <c r="V447" s="123" t="s">
        <v>1</v>
      </c>
      <c r="W447" s="336" t="s">
        <v>0</v>
      </c>
      <c r="X447" s="123"/>
      <c r="Y447" s="337"/>
      <c r="Z447" s="87">
        <v>1</v>
      </c>
      <c r="AA447" s="88" t="s">
        <v>188</v>
      </c>
      <c r="AB447" s="88">
        <v>2.5</v>
      </c>
      <c r="AC447" s="135">
        <v>100</v>
      </c>
      <c r="AD447" s="90" t="s">
        <v>4545</v>
      </c>
      <c r="AE447" s="90">
        <v>2.5</v>
      </c>
      <c r="AF447" s="136"/>
      <c r="AG447" s="338"/>
      <c r="AH447" s="338"/>
      <c r="AI447" s="339"/>
      <c r="AJ447" s="339"/>
      <c r="AK447" s="91" t="s">
        <v>205</v>
      </c>
      <c r="AL447" s="92"/>
      <c r="AM447" s="93"/>
      <c r="AN447" s="340"/>
      <c r="AO447" s="341"/>
      <c r="AP447" s="336"/>
      <c r="AQ447" s="342"/>
      <c r="AR447" s="343" t="s">
        <v>3987</v>
      </c>
      <c r="AS447" s="342"/>
      <c r="AT447" s="94">
        <v>8000</v>
      </c>
      <c r="AU447" s="341"/>
      <c r="AV447" s="136"/>
      <c r="AW447" s="339"/>
    </row>
    <row r="448" spans="1:49" ht="12.75" customHeight="1">
      <c r="A448">
        <v>445</v>
      </c>
      <c r="B448" s="29" t="s">
        <v>7025</v>
      </c>
      <c r="C448" s="104" t="s">
        <v>4653</v>
      </c>
      <c r="D448" s="29" t="s">
        <v>1673</v>
      </c>
      <c r="E448" s="29" t="s">
        <v>2152</v>
      </c>
      <c r="F448" s="335" t="s">
        <v>7026</v>
      </c>
      <c r="G448" s="394" t="s">
        <v>7027</v>
      </c>
      <c r="H448" s="394"/>
      <c r="I448" s="394"/>
      <c r="J448" s="394"/>
      <c r="K448" s="394"/>
      <c r="L448" s="335"/>
      <c r="M448" s="82">
        <v>14000.000000000002</v>
      </c>
      <c r="N448" s="57">
        <v>2750</v>
      </c>
      <c r="O448" s="30">
        <v>16750</v>
      </c>
      <c r="P448" s="29" t="s">
        <v>9213</v>
      </c>
      <c r="Q448" s="29"/>
      <c r="R448" s="104" t="s">
        <v>4653</v>
      </c>
      <c r="S448" s="103" t="s">
        <v>4654</v>
      </c>
      <c r="T448" s="403">
        <v>-15065</v>
      </c>
      <c r="U448" s="403">
        <v>-2500</v>
      </c>
      <c r="V448" s="123" t="s">
        <v>1</v>
      </c>
      <c r="W448" s="336" t="s">
        <v>0</v>
      </c>
      <c r="X448" s="123"/>
      <c r="Y448" s="337"/>
      <c r="Z448" s="87">
        <v>1</v>
      </c>
      <c r="AA448" s="88" t="s">
        <v>4655</v>
      </c>
      <c r="AB448" s="88">
        <v>2.5</v>
      </c>
      <c r="AC448" s="135">
        <v>100</v>
      </c>
      <c r="AD448" s="90" t="s">
        <v>4545</v>
      </c>
      <c r="AE448" s="90">
        <v>2.5</v>
      </c>
      <c r="AF448" s="136"/>
      <c r="AG448" s="338"/>
      <c r="AH448" s="338"/>
      <c r="AI448" s="339"/>
      <c r="AJ448" s="339"/>
      <c r="AK448" s="91" t="s">
        <v>206</v>
      </c>
      <c r="AL448" s="92"/>
      <c r="AM448" s="93"/>
      <c r="AN448" s="340"/>
      <c r="AO448" s="341"/>
      <c r="AP448" s="336"/>
      <c r="AQ448" s="342"/>
      <c r="AR448" s="343" t="s">
        <v>3987</v>
      </c>
      <c r="AS448" s="342"/>
      <c r="AT448" s="94">
        <v>8000</v>
      </c>
      <c r="AU448" s="341"/>
      <c r="AV448" s="136"/>
      <c r="AW448" s="339"/>
    </row>
    <row r="449" spans="1:49" ht="12.75" customHeight="1">
      <c r="A449">
        <v>446</v>
      </c>
      <c r="B449" s="29" t="s">
        <v>7028</v>
      </c>
      <c r="C449" s="104" t="s">
        <v>4656</v>
      </c>
      <c r="D449" s="29" t="s">
        <v>1672</v>
      </c>
      <c r="E449" s="29" t="s">
        <v>2153</v>
      </c>
      <c r="F449" s="335" t="s">
        <v>7029</v>
      </c>
      <c r="G449" s="394" t="s">
        <v>7030</v>
      </c>
      <c r="H449" s="394"/>
      <c r="I449" s="394"/>
      <c r="J449" s="394"/>
      <c r="K449" s="394"/>
      <c r="L449" s="335"/>
      <c r="M449" s="82">
        <v>14000.000000000002</v>
      </c>
      <c r="N449" s="57">
        <v>2750</v>
      </c>
      <c r="O449" s="30">
        <v>16750</v>
      </c>
      <c r="P449" s="29" t="s">
        <v>9213</v>
      </c>
      <c r="Q449" s="29"/>
      <c r="R449" s="104" t="s">
        <v>4656</v>
      </c>
      <c r="S449" s="103" t="s">
        <v>4657</v>
      </c>
      <c r="T449" s="403">
        <v>-15895</v>
      </c>
      <c r="U449" s="403">
        <v>-2500</v>
      </c>
      <c r="V449" s="123" t="s">
        <v>1</v>
      </c>
      <c r="W449" s="336" t="s">
        <v>0</v>
      </c>
      <c r="X449" s="123"/>
      <c r="Y449" s="337"/>
      <c r="Z449" s="87">
        <v>1</v>
      </c>
      <c r="AA449" s="88" t="s">
        <v>4655</v>
      </c>
      <c r="AB449" s="88">
        <v>2.5</v>
      </c>
      <c r="AC449" s="135">
        <v>100</v>
      </c>
      <c r="AD449" s="90" t="s">
        <v>4545</v>
      </c>
      <c r="AE449" s="90">
        <v>2.5</v>
      </c>
      <c r="AF449" s="136"/>
      <c r="AG449" s="338"/>
      <c r="AH449" s="338"/>
      <c r="AI449" s="339"/>
      <c r="AJ449" s="339"/>
      <c r="AK449" s="91" t="s">
        <v>205</v>
      </c>
      <c r="AL449" s="92"/>
      <c r="AM449" s="93"/>
      <c r="AN449" s="340"/>
      <c r="AO449" s="341"/>
      <c r="AP449" s="336"/>
      <c r="AQ449" s="342"/>
      <c r="AR449" s="343" t="s">
        <v>3987</v>
      </c>
      <c r="AS449" s="342"/>
      <c r="AT449" s="94">
        <v>8000</v>
      </c>
      <c r="AU449" s="341"/>
      <c r="AV449" s="136"/>
      <c r="AW449" s="339"/>
    </row>
    <row r="450" spans="1:49" ht="12.75" customHeight="1">
      <c r="A450">
        <v>447</v>
      </c>
      <c r="B450" s="29" t="s">
        <v>7505</v>
      </c>
      <c r="C450" s="104" t="s">
        <v>4658</v>
      </c>
      <c r="D450" s="29" t="s">
        <v>3880</v>
      </c>
      <c r="E450" s="29" t="s">
        <v>3880</v>
      </c>
      <c r="F450" s="335" t="s">
        <v>7506</v>
      </c>
      <c r="G450" s="335"/>
      <c r="H450" s="335"/>
      <c r="I450" s="335"/>
      <c r="J450" s="335"/>
      <c r="K450" s="335"/>
      <c r="L450" s="335"/>
      <c r="M450" s="82" t="s">
        <v>3880</v>
      </c>
      <c r="N450" s="57">
        <v>456.46456692913392</v>
      </c>
      <c r="O450" s="30">
        <v>456.46456692913392</v>
      </c>
      <c r="P450" s="29" t="s">
        <v>3863</v>
      </c>
      <c r="Q450" s="29"/>
      <c r="R450" s="104" t="s">
        <v>4658</v>
      </c>
      <c r="S450" s="103" t="s">
        <v>4659</v>
      </c>
      <c r="T450" s="403">
        <v>-9443.7199999999993</v>
      </c>
      <c r="U450" s="403">
        <v>5695.95</v>
      </c>
      <c r="V450" s="123" t="s">
        <v>1</v>
      </c>
      <c r="W450" s="336" t="s">
        <v>0</v>
      </c>
      <c r="X450" s="123"/>
      <c r="Y450" s="337"/>
      <c r="Z450" s="87"/>
      <c r="AA450" s="88"/>
      <c r="AB450" s="88"/>
      <c r="AC450" s="98"/>
      <c r="AD450" s="90"/>
      <c r="AE450" s="90"/>
      <c r="AF450" s="136"/>
      <c r="AG450" s="338"/>
      <c r="AH450" s="338"/>
      <c r="AI450" s="339"/>
      <c r="AJ450" s="339"/>
      <c r="AK450" s="91"/>
      <c r="AL450" s="92">
        <v>20</v>
      </c>
      <c r="AM450" s="93"/>
      <c r="AN450" s="340"/>
      <c r="AO450" s="341"/>
      <c r="AP450" s="336"/>
      <c r="AQ450" s="342"/>
      <c r="AR450" s="343"/>
      <c r="AS450" s="342"/>
      <c r="AT450" s="94">
        <v>8000</v>
      </c>
      <c r="AU450" s="341"/>
      <c r="AV450" s="136"/>
      <c r="AW450" s="339"/>
    </row>
    <row r="451" spans="1:49" ht="12.75" customHeight="1">
      <c r="A451">
        <v>448</v>
      </c>
      <c r="B451" s="29" t="s">
        <v>7507</v>
      </c>
      <c r="C451" s="104" t="s">
        <v>4660</v>
      </c>
      <c r="D451" s="29" t="s">
        <v>3880</v>
      </c>
      <c r="E451" s="29" t="s">
        <v>3880</v>
      </c>
      <c r="F451" s="335" t="s">
        <v>7508</v>
      </c>
      <c r="G451" s="335"/>
      <c r="H451" s="335"/>
      <c r="I451" s="335"/>
      <c r="J451" s="335"/>
      <c r="K451" s="335"/>
      <c r="L451" s="335"/>
      <c r="M451" s="82" t="s">
        <v>3880</v>
      </c>
      <c r="N451" s="57">
        <v>491.56299212598424</v>
      </c>
      <c r="O451" s="30">
        <v>491.56299212598424</v>
      </c>
      <c r="P451" s="29" t="s">
        <v>3860</v>
      </c>
      <c r="Q451" s="29"/>
      <c r="R451" s="104" t="s">
        <v>4660</v>
      </c>
      <c r="S451" s="103" t="s">
        <v>4661</v>
      </c>
      <c r="T451" s="403">
        <v>-8585.2000000000007</v>
      </c>
      <c r="U451" s="403">
        <v>5200.6499999999996</v>
      </c>
      <c r="V451" s="123" t="s">
        <v>1</v>
      </c>
      <c r="W451" s="336" t="s">
        <v>0</v>
      </c>
      <c r="X451" s="123"/>
      <c r="Y451" s="337"/>
      <c r="Z451" s="87"/>
      <c r="AA451" s="88"/>
      <c r="AB451" s="88"/>
      <c r="AC451" s="98"/>
      <c r="AD451" s="90"/>
      <c r="AE451" s="90"/>
      <c r="AF451" s="136"/>
      <c r="AG451" s="338"/>
      <c r="AH451" s="338"/>
      <c r="AI451" s="339"/>
      <c r="AJ451" s="339"/>
      <c r="AK451" s="91"/>
      <c r="AL451" s="92">
        <v>20</v>
      </c>
      <c r="AM451" s="93"/>
      <c r="AN451" s="340"/>
      <c r="AO451" s="341"/>
      <c r="AP451" s="336"/>
      <c r="AQ451" s="342"/>
      <c r="AR451" s="343"/>
      <c r="AS451" s="342"/>
      <c r="AT451" s="94">
        <v>8000</v>
      </c>
      <c r="AU451" s="341"/>
      <c r="AV451" s="136"/>
      <c r="AW451" s="339"/>
    </row>
    <row r="452" spans="1:49" ht="12.75" customHeight="1">
      <c r="A452">
        <v>449</v>
      </c>
      <c r="B452" s="29" t="s">
        <v>6773</v>
      </c>
      <c r="C452" s="104" t="s">
        <v>4662</v>
      </c>
      <c r="D452" s="29" t="s">
        <v>1688</v>
      </c>
      <c r="E452" s="29" t="s">
        <v>2137</v>
      </c>
      <c r="F452" s="335" t="s">
        <v>9070</v>
      </c>
      <c r="G452" s="394" t="s">
        <v>9071</v>
      </c>
      <c r="H452" s="394"/>
      <c r="I452" s="394"/>
      <c r="J452" s="394"/>
      <c r="K452" s="394"/>
      <c r="L452" s="335"/>
      <c r="M452" s="82">
        <v>1535.2283464566929</v>
      </c>
      <c r="N452" s="57">
        <v>10502.775590551182</v>
      </c>
      <c r="O452" s="30">
        <v>12038.003937007876</v>
      </c>
      <c r="P452" s="29" t="s">
        <v>3459</v>
      </c>
      <c r="Q452" s="29"/>
      <c r="R452" s="104" t="s">
        <v>4662</v>
      </c>
      <c r="S452" s="103" t="s">
        <v>4663</v>
      </c>
      <c r="T452" s="403">
        <v>-13500</v>
      </c>
      <c r="U452" s="403">
        <v>-12065</v>
      </c>
      <c r="V452" s="123" t="s">
        <v>1</v>
      </c>
      <c r="W452" s="336" t="s">
        <v>0</v>
      </c>
      <c r="X452" s="123"/>
      <c r="Y452" s="337"/>
      <c r="Z452" s="87">
        <v>1</v>
      </c>
      <c r="AA452" s="88" t="s">
        <v>280</v>
      </c>
      <c r="AB452" s="88">
        <v>2.5</v>
      </c>
      <c r="AC452" s="135">
        <v>100</v>
      </c>
      <c r="AD452" s="90"/>
      <c r="AE452" s="90"/>
      <c r="AF452" s="136"/>
      <c r="AG452" s="338"/>
      <c r="AH452" s="338"/>
      <c r="AI452" s="339"/>
      <c r="AJ452" s="339"/>
      <c r="AK452" s="91"/>
      <c r="AL452" s="92"/>
      <c r="AM452" s="93"/>
      <c r="AN452" s="340"/>
      <c r="AO452" s="341"/>
      <c r="AP452" s="336"/>
      <c r="AQ452" s="342"/>
      <c r="AR452" s="343"/>
      <c r="AS452" s="342"/>
      <c r="AT452" s="94"/>
      <c r="AU452" s="341"/>
      <c r="AV452" s="136"/>
      <c r="AW452" s="339"/>
    </row>
    <row r="453" spans="1:49" ht="12.75" customHeight="1">
      <c r="A453">
        <v>450</v>
      </c>
      <c r="B453" s="29" t="s">
        <v>6774</v>
      </c>
      <c r="C453" s="104" t="s">
        <v>4664</v>
      </c>
      <c r="D453" s="29" t="s">
        <v>1686</v>
      </c>
      <c r="E453" s="29" t="s">
        <v>2139</v>
      </c>
      <c r="F453" s="335" t="s">
        <v>9072</v>
      </c>
      <c r="G453" s="394" t="s">
        <v>9073</v>
      </c>
      <c r="H453" s="394"/>
      <c r="I453" s="394"/>
      <c r="J453" s="394"/>
      <c r="K453" s="394"/>
      <c r="L453" s="335"/>
      <c r="M453" s="82">
        <v>1535.2283464566929</v>
      </c>
      <c r="N453" s="57">
        <v>10502.775590551182</v>
      </c>
      <c r="O453" s="30">
        <v>12038.003937007876</v>
      </c>
      <c r="P453" s="29" t="s">
        <v>3459</v>
      </c>
      <c r="Q453" s="29"/>
      <c r="R453" s="104" t="s">
        <v>4664</v>
      </c>
      <c r="S453" s="103" t="s">
        <v>4665</v>
      </c>
      <c r="T453" s="403">
        <v>-14000</v>
      </c>
      <c r="U453" s="403">
        <v>-11650</v>
      </c>
      <c r="V453" s="123" t="s">
        <v>1</v>
      </c>
      <c r="W453" s="336" t="s">
        <v>0</v>
      </c>
      <c r="X453" s="123"/>
      <c r="Y453" s="337"/>
      <c r="Z453" s="87">
        <v>1</v>
      </c>
      <c r="AA453" s="88" t="s">
        <v>280</v>
      </c>
      <c r="AB453" s="88">
        <v>2.5</v>
      </c>
      <c r="AC453" s="135">
        <v>100</v>
      </c>
      <c r="AD453" s="90"/>
      <c r="AE453" s="90"/>
      <c r="AF453" s="136"/>
      <c r="AG453" s="338"/>
      <c r="AH453" s="338"/>
      <c r="AI453" s="339"/>
      <c r="AJ453" s="339"/>
      <c r="AK453" s="91"/>
      <c r="AL453" s="92"/>
      <c r="AM453" s="93"/>
      <c r="AN453" s="340"/>
      <c r="AO453" s="341"/>
      <c r="AP453" s="336"/>
      <c r="AQ453" s="342"/>
      <c r="AR453" s="343"/>
      <c r="AS453" s="342"/>
      <c r="AT453" s="94"/>
      <c r="AU453" s="341"/>
      <c r="AV453" s="136"/>
      <c r="AW453" s="339"/>
    </row>
    <row r="454" spans="1:49" ht="12.75" customHeight="1">
      <c r="A454">
        <v>451</v>
      </c>
      <c r="B454" s="29" t="s">
        <v>6771</v>
      </c>
      <c r="C454" s="104" t="s">
        <v>3647</v>
      </c>
      <c r="D454" s="29" t="s">
        <v>1703</v>
      </c>
      <c r="E454" s="29" t="s">
        <v>2122</v>
      </c>
      <c r="F454" s="335" t="s">
        <v>9066</v>
      </c>
      <c r="G454" s="394" t="s">
        <v>9067</v>
      </c>
      <c r="H454" s="394"/>
      <c r="I454" s="394"/>
      <c r="J454" s="394"/>
      <c r="K454" s="394"/>
      <c r="L454" s="335"/>
      <c r="M454" s="82">
        <v>1559.4685039370081</v>
      </c>
      <c r="N454" s="57">
        <v>8684.8779527559054</v>
      </c>
      <c r="O454" s="30">
        <v>10244.346456692914</v>
      </c>
      <c r="P454" s="29" t="s">
        <v>3458</v>
      </c>
      <c r="Q454" s="29"/>
      <c r="R454" s="104" t="s">
        <v>3647</v>
      </c>
      <c r="S454" s="103" t="s">
        <v>4666</v>
      </c>
      <c r="T454" s="403">
        <v>-15065</v>
      </c>
      <c r="U454" s="403">
        <v>1500</v>
      </c>
      <c r="V454" s="123" t="s">
        <v>1</v>
      </c>
      <c r="W454" s="336" t="s">
        <v>0</v>
      </c>
      <c r="X454" s="123"/>
      <c r="Y454" s="337"/>
      <c r="Z454" s="87">
        <v>1</v>
      </c>
      <c r="AA454" s="88" t="s">
        <v>281</v>
      </c>
      <c r="AB454" s="88">
        <v>2.5</v>
      </c>
      <c r="AC454" s="135">
        <v>100</v>
      </c>
      <c r="AD454" s="90"/>
      <c r="AE454" s="90"/>
      <c r="AF454" s="136"/>
      <c r="AG454" s="338"/>
      <c r="AH454" s="338"/>
      <c r="AI454" s="339"/>
      <c r="AJ454" s="339"/>
      <c r="AK454" s="91"/>
      <c r="AL454" s="92"/>
      <c r="AM454" s="93"/>
      <c r="AN454" s="340"/>
      <c r="AO454" s="341"/>
      <c r="AP454" s="336"/>
      <c r="AQ454" s="342"/>
      <c r="AR454" s="343"/>
      <c r="AS454" s="342"/>
      <c r="AT454" s="94"/>
      <c r="AU454" s="341"/>
      <c r="AV454" s="136"/>
      <c r="AW454" s="339"/>
    </row>
    <row r="455" spans="1:49" ht="12.75" customHeight="1">
      <c r="A455">
        <v>452</v>
      </c>
      <c r="B455" s="29" t="s">
        <v>6772</v>
      </c>
      <c r="C455" s="104" t="s">
        <v>4667</v>
      </c>
      <c r="D455" s="29" t="s">
        <v>1701</v>
      </c>
      <c r="E455" s="29" t="s">
        <v>2124</v>
      </c>
      <c r="F455" s="335" t="s">
        <v>9068</v>
      </c>
      <c r="G455" s="394" t="s">
        <v>9069</v>
      </c>
      <c r="H455" s="394"/>
      <c r="I455" s="394"/>
      <c r="J455" s="394"/>
      <c r="K455" s="394"/>
      <c r="L455" s="335"/>
      <c r="M455" s="82">
        <v>1559.4685039370081</v>
      </c>
      <c r="N455" s="57">
        <v>8684.8779527559054</v>
      </c>
      <c r="O455" s="30">
        <v>10244.346456692914</v>
      </c>
      <c r="P455" s="29" t="s">
        <v>3458</v>
      </c>
      <c r="Q455" s="29"/>
      <c r="R455" s="104" t="s">
        <v>4667</v>
      </c>
      <c r="S455" s="103" t="s">
        <v>4668</v>
      </c>
      <c r="T455" s="403">
        <v>-15895</v>
      </c>
      <c r="U455" s="403">
        <v>1500</v>
      </c>
      <c r="V455" s="123" t="s">
        <v>1</v>
      </c>
      <c r="W455" s="336" t="s">
        <v>0</v>
      </c>
      <c r="X455" s="123"/>
      <c r="Y455" s="337"/>
      <c r="Z455" s="87">
        <v>1</v>
      </c>
      <c r="AA455" s="88" t="s">
        <v>281</v>
      </c>
      <c r="AB455" s="88">
        <v>2.5</v>
      </c>
      <c r="AC455" s="135">
        <v>100</v>
      </c>
      <c r="AD455" s="90"/>
      <c r="AE455" s="90"/>
      <c r="AF455" s="136"/>
      <c r="AG455" s="338"/>
      <c r="AH455" s="338"/>
      <c r="AI455" s="339"/>
      <c r="AJ455" s="339"/>
      <c r="AK455" s="91"/>
      <c r="AL455" s="92"/>
      <c r="AM455" s="93"/>
      <c r="AN455" s="340"/>
      <c r="AO455" s="341"/>
      <c r="AP455" s="336"/>
      <c r="AQ455" s="342"/>
      <c r="AR455" s="343"/>
      <c r="AS455" s="342"/>
      <c r="AT455" s="94"/>
      <c r="AU455" s="341"/>
      <c r="AV455" s="136"/>
      <c r="AW455" s="339"/>
    </row>
    <row r="456" spans="1:49" ht="12.75" customHeight="1">
      <c r="A456">
        <v>453</v>
      </c>
      <c r="B456" s="29" t="s">
        <v>7031</v>
      </c>
      <c r="C456" s="104" t="s">
        <v>4669</v>
      </c>
      <c r="D456" s="29" t="s">
        <v>1690</v>
      </c>
      <c r="E456" s="29" t="s">
        <v>2135</v>
      </c>
      <c r="F456" s="335" t="s">
        <v>9082</v>
      </c>
      <c r="G456" s="394" t="s">
        <v>9083</v>
      </c>
      <c r="H456" s="394"/>
      <c r="I456" s="394"/>
      <c r="J456" s="394"/>
      <c r="K456" s="394"/>
      <c r="L456" s="335"/>
      <c r="M456" s="82">
        <v>1702.4448818897638</v>
      </c>
      <c r="N456" s="57">
        <v>10136.220472440944</v>
      </c>
      <c r="O456" s="30">
        <v>11838.665354330707</v>
      </c>
      <c r="P456" s="29" t="s">
        <v>3459</v>
      </c>
      <c r="Q456" s="29"/>
      <c r="R456" s="104" t="s">
        <v>4669</v>
      </c>
      <c r="S456" s="103" t="s">
        <v>4670</v>
      </c>
      <c r="T456" s="403">
        <v>-14356.45</v>
      </c>
      <c r="U456" s="403">
        <v>-10891.1</v>
      </c>
      <c r="V456" s="123" t="s">
        <v>1</v>
      </c>
      <c r="W456" s="336" t="s">
        <v>0</v>
      </c>
      <c r="X456" s="123"/>
      <c r="Y456" s="337"/>
      <c r="Z456" s="87">
        <v>1</v>
      </c>
      <c r="AA456" s="88" t="s">
        <v>4671</v>
      </c>
      <c r="AB456" s="88">
        <v>2.5</v>
      </c>
      <c r="AC456" s="135">
        <v>100</v>
      </c>
      <c r="AD456" s="90"/>
      <c r="AE456" s="90"/>
      <c r="AF456" s="136"/>
      <c r="AG456" s="338"/>
      <c r="AH456" s="338"/>
      <c r="AI456" s="339"/>
      <c r="AJ456" s="339"/>
      <c r="AK456" s="91"/>
      <c r="AL456" s="92"/>
      <c r="AM456" s="93"/>
      <c r="AN456" s="340"/>
      <c r="AO456" s="341"/>
      <c r="AP456" s="336"/>
      <c r="AQ456" s="342"/>
      <c r="AR456" s="343"/>
      <c r="AS456" s="342"/>
      <c r="AT456" s="94"/>
      <c r="AU456" s="341"/>
      <c r="AV456" s="136"/>
      <c r="AW456" s="339"/>
    </row>
    <row r="457" spans="1:49" ht="12.75" customHeight="1">
      <c r="A457">
        <v>454</v>
      </c>
      <c r="B457" s="29" t="s">
        <v>7032</v>
      </c>
      <c r="C457" s="104" t="s">
        <v>3554</v>
      </c>
      <c r="D457" s="29" t="s">
        <v>1692</v>
      </c>
      <c r="E457" s="29" t="s">
        <v>2133</v>
      </c>
      <c r="F457" s="335" t="s">
        <v>9084</v>
      </c>
      <c r="G457" s="394" t="s">
        <v>9085</v>
      </c>
      <c r="H457" s="394"/>
      <c r="I457" s="394"/>
      <c r="J457" s="394"/>
      <c r="K457" s="394"/>
      <c r="L457" s="335"/>
      <c r="M457" s="82">
        <v>1702.4448818897638</v>
      </c>
      <c r="N457" s="57">
        <v>10136.220472440944</v>
      </c>
      <c r="O457" s="30">
        <v>11838.665354330707</v>
      </c>
      <c r="P457" s="29" t="s">
        <v>3459</v>
      </c>
      <c r="Q457" s="29"/>
      <c r="R457" s="104" t="s">
        <v>3554</v>
      </c>
      <c r="S457" s="103" t="s">
        <v>4672</v>
      </c>
      <c r="T457" s="403">
        <v>-15065</v>
      </c>
      <c r="U457" s="403">
        <v>-10500</v>
      </c>
      <c r="V457" s="123" t="s">
        <v>1</v>
      </c>
      <c r="W457" s="336" t="s">
        <v>0</v>
      </c>
      <c r="X457" s="123"/>
      <c r="Y457" s="337"/>
      <c r="Z457" s="87">
        <v>1</v>
      </c>
      <c r="AA457" s="88" t="s">
        <v>4671</v>
      </c>
      <c r="AB457" s="88">
        <v>2.5</v>
      </c>
      <c r="AC457" s="135">
        <v>100</v>
      </c>
      <c r="AD457" s="90"/>
      <c r="AE457" s="90"/>
      <c r="AF457" s="136"/>
      <c r="AG457" s="338"/>
      <c r="AH457" s="338"/>
      <c r="AI457" s="339"/>
      <c r="AJ457" s="339"/>
      <c r="AK457" s="91"/>
      <c r="AL457" s="92"/>
      <c r="AM457" s="93"/>
      <c r="AN457" s="340"/>
      <c r="AO457" s="341"/>
      <c r="AP457" s="336"/>
      <c r="AQ457" s="342"/>
      <c r="AR457" s="343"/>
      <c r="AS457" s="342"/>
      <c r="AT457" s="94"/>
      <c r="AU457" s="341"/>
      <c r="AV457" s="136"/>
      <c r="AW457" s="339"/>
    </row>
    <row r="458" spans="1:49" ht="12.75" customHeight="1">
      <c r="A458">
        <v>455</v>
      </c>
      <c r="B458" s="29" t="s">
        <v>7033</v>
      </c>
      <c r="C458" s="104" t="s">
        <v>3561</v>
      </c>
      <c r="D458" s="29" t="s">
        <v>1674</v>
      </c>
      <c r="E458" s="29" t="s">
        <v>2151</v>
      </c>
      <c r="F458" s="335" t="s">
        <v>7034</v>
      </c>
      <c r="G458" s="394" t="s">
        <v>7035</v>
      </c>
      <c r="H458" s="394"/>
      <c r="I458" s="394"/>
      <c r="J458" s="394"/>
      <c r="K458" s="394"/>
      <c r="L458" s="335"/>
      <c r="M458" s="82">
        <v>14000.000000000002</v>
      </c>
      <c r="N458" s="57">
        <v>2750</v>
      </c>
      <c r="O458" s="30">
        <v>16750</v>
      </c>
      <c r="P458" s="29" t="s">
        <v>9166</v>
      </c>
      <c r="Q458" s="29"/>
      <c r="R458" s="104" t="s">
        <v>3561</v>
      </c>
      <c r="S458" s="104" t="s">
        <v>4673</v>
      </c>
      <c r="T458" s="403">
        <v>-5000</v>
      </c>
      <c r="U458" s="403">
        <v>-12480</v>
      </c>
      <c r="V458" s="123" t="s">
        <v>1</v>
      </c>
      <c r="W458" s="336" t="s">
        <v>0</v>
      </c>
      <c r="X458" s="123"/>
      <c r="Y458" s="337"/>
      <c r="Z458" s="87">
        <v>1</v>
      </c>
      <c r="AA458" s="88" t="s">
        <v>181</v>
      </c>
      <c r="AB458" s="88">
        <v>2.5</v>
      </c>
      <c r="AC458" s="135">
        <v>100</v>
      </c>
      <c r="AD458" s="90" t="s">
        <v>3986</v>
      </c>
      <c r="AE458" s="90">
        <v>2.5</v>
      </c>
      <c r="AF458" s="136"/>
      <c r="AG458" s="338"/>
      <c r="AH458" s="338"/>
      <c r="AI458" s="339"/>
      <c r="AJ458" s="339"/>
      <c r="AK458" s="91" t="s">
        <v>203</v>
      </c>
      <c r="AL458" s="92"/>
      <c r="AM458" s="93"/>
      <c r="AN458" s="340"/>
      <c r="AO458" s="341"/>
      <c r="AP458" s="336"/>
      <c r="AQ458" s="342"/>
      <c r="AR458" s="343" t="s">
        <v>3987</v>
      </c>
      <c r="AS458" s="342"/>
      <c r="AT458" s="94">
        <v>8000</v>
      </c>
      <c r="AU458" s="341"/>
      <c r="AV458" s="136"/>
      <c r="AW458" s="339"/>
    </row>
    <row r="459" spans="1:49" ht="12.75" customHeight="1">
      <c r="A459">
        <v>456</v>
      </c>
      <c r="B459" s="29" t="s">
        <v>7036</v>
      </c>
      <c r="C459" s="104" t="s">
        <v>4674</v>
      </c>
      <c r="D459" s="29" t="s">
        <v>1675</v>
      </c>
      <c r="E459" s="29" t="s">
        <v>2150</v>
      </c>
      <c r="F459" s="335" t="s">
        <v>7037</v>
      </c>
      <c r="G459" s="394" t="s">
        <v>7038</v>
      </c>
      <c r="H459" s="394"/>
      <c r="I459" s="394"/>
      <c r="J459" s="394"/>
      <c r="K459" s="394"/>
      <c r="L459" s="335"/>
      <c r="M459" s="82">
        <v>14000.000000000002</v>
      </c>
      <c r="N459" s="57">
        <v>2750</v>
      </c>
      <c r="O459" s="30">
        <v>16750</v>
      </c>
      <c r="P459" s="29" t="s">
        <v>9166</v>
      </c>
      <c r="Q459" s="29"/>
      <c r="R459" s="104" t="s">
        <v>4674</v>
      </c>
      <c r="S459" s="104" t="s">
        <v>4675</v>
      </c>
      <c r="T459" s="403">
        <v>-5000</v>
      </c>
      <c r="U459" s="403">
        <v>-13310</v>
      </c>
      <c r="V459" s="123" t="s">
        <v>1</v>
      </c>
      <c r="W459" s="336" t="s">
        <v>0</v>
      </c>
      <c r="X459" s="123"/>
      <c r="Y459" s="337"/>
      <c r="Z459" s="87">
        <v>1</v>
      </c>
      <c r="AA459" s="88" t="s">
        <v>181</v>
      </c>
      <c r="AB459" s="88">
        <v>2.5</v>
      </c>
      <c r="AC459" s="135">
        <v>100</v>
      </c>
      <c r="AD459" s="90" t="s">
        <v>3986</v>
      </c>
      <c r="AE459" s="90">
        <v>2.5</v>
      </c>
      <c r="AF459" s="136"/>
      <c r="AG459" s="338"/>
      <c r="AH459" s="338"/>
      <c r="AI459" s="339"/>
      <c r="AJ459" s="339"/>
      <c r="AK459" s="91" t="s">
        <v>202</v>
      </c>
      <c r="AL459" s="92"/>
      <c r="AM459" s="93"/>
      <c r="AN459" s="340"/>
      <c r="AO459" s="341"/>
      <c r="AP459" s="336"/>
      <c r="AQ459" s="342"/>
      <c r="AR459" s="343" t="s">
        <v>3987</v>
      </c>
      <c r="AS459" s="342"/>
      <c r="AT459" s="94">
        <v>8000</v>
      </c>
      <c r="AU459" s="341"/>
      <c r="AV459" s="136"/>
      <c r="AW459" s="339"/>
    </row>
    <row r="460" spans="1:49" ht="12.75" customHeight="1">
      <c r="A460">
        <v>457</v>
      </c>
      <c r="B460" s="29" t="s">
        <v>7039</v>
      </c>
      <c r="C460" s="104" t="s">
        <v>3651</v>
      </c>
      <c r="D460" s="29" t="s">
        <v>1665</v>
      </c>
      <c r="E460" s="29" t="s">
        <v>2160</v>
      </c>
      <c r="F460" s="335" t="s">
        <v>7040</v>
      </c>
      <c r="G460" s="394" t="s">
        <v>7041</v>
      </c>
      <c r="H460" s="394"/>
      <c r="I460" s="394"/>
      <c r="J460" s="394"/>
      <c r="K460" s="394"/>
      <c r="L460" s="335"/>
      <c r="M460" s="82">
        <v>14000.000000000002</v>
      </c>
      <c r="N460" s="57">
        <v>2750</v>
      </c>
      <c r="O460" s="30">
        <v>16750</v>
      </c>
      <c r="P460" s="29" t="s">
        <v>9192</v>
      </c>
      <c r="Q460" s="29"/>
      <c r="R460" s="104" t="s">
        <v>3651</v>
      </c>
      <c r="S460" s="103" t="s">
        <v>4676</v>
      </c>
      <c r="T460" s="403">
        <v>-6868.16</v>
      </c>
      <c r="U460" s="403">
        <v>-9658.35</v>
      </c>
      <c r="V460" s="123" t="s">
        <v>1</v>
      </c>
      <c r="W460" s="336" t="s">
        <v>0</v>
      </c>
      <c r="X460" s="123"/>
      <c r="Y460" s="337"/>
      <c r="Z460" s="87">
        <v>1</v>
      </c>
      <c r="AA460" s="88" t="s">
        <v>4677</v>
      </c>
      <c r="AB460" s="88">
        <v>2.5</v>
      </c>
      <c r="AC460" s="135">
        <v>100</v>
      </c>
      <c r="AD460" s="90" t="s">
        <v>3986</v>
      </c>
      <c r="AE460" s="90">
        <v>2.5</v>
      </c>
      <c r="AF460" s="136"/>
      <c r="AG460" s="338"/>
      <c r="AH460" s="338"/>
      <c r="AI460" s="339"/>
      <c r="AJ460" s="339"/>
      <c r="AK460" s="91" t="s">
        <v>203</v>
      </c>
      <c r="AL460" s="92"/>
      <c r="AM460" s="93"/>
      <c r="AN460" s="340"/>
      <c r="AO460" s="341"/>
      <c r="AP460" s="336"/>
      <c r="AQ460" s="342"/>
      <c r="AR460" s="343" t="s">
        <v>3987</v>
      </c>
      <c r="AS460" s="342"/>
      <c r="AT460" s="94">
        <v>8000</v>
      </c>
      <c r="AU460" s="341"/>
      <c r="AV460" s="136"/>
      <c r="AW460" s="339"/>
    </row>
    <row r="461" spans="1:49" ht="12.75" customHeight="1">
      <c r="A461">
        <v>458</v>
      </c>
      <c r="B461" s="29" t="s">
        <v>7042</v>
      </c>
      <c r="C461" s="104" t="s">
        <v>3486</v>
      </c>
      <c r="D461" s="29" t="s">
        <v>1664</v>
      </c>
      <c r="E461" s="29" t="s">
        <v>2161</v>
      </c>
      <c r="F461" s="335" t="s">
        <v>7043</v>
      </c>
      <c r="G461" s="394" t="s">
        <v>7044</v>
      </c>
      <c r="H461" s="394"/>
      <c r="I461" s="394"/>
      <c r="J461" s="394"/>
      <c r="K461" s="394"/>
      <c r="L461" s="335"/>
      <c r="M461" s="82">
        <v>14000.000000000002</v>
      </c>
      <c r="N461" s="57">
        <v>2750</v>
      </c>
      <c r="O461" s="30">
        <v>16750</v>
      </c>
      <c r="P461" s="29" t="s">
        <v>9192</v>
      </c>
      <c r="Q461" s="29"/>
      <c r="R461" s="104" t="s">
        <v>3486</v>
      </c>
      <c r="S461" s="103" t="s">
        <v>4678</v>
      </c>
      <c r="T461" s="403">
        <v>-6868.16</v>
      </c>
      <c r="U461" s="403">
        <v>-10648.95</v>
      </c>
      <c r="V461" s="123" t="s">
        <v>1</v>
      </c>
      <c r="W461" s="336" t="s">
        <v>0</v>
      </c>
      <c r="X461" s="123"/>
      <c r="Y461" s="337"/>
      <c r="Z461" s="87">
        <v>1</v>
      </c>
      <c r="AA461" s="88" t="s">
        <v>4677</v>
      </c>
      <c r="AB461" s="88">
        <v>2.5</v>
      </c>
      <c r="AC461" s="135">
        <v>100</v>
      </c>
      <c r="AD461" s="90" t="s">
        <v>3986</v>
      </c>
      <c r="AE461" s="90">
        <v>2.5</v>
      </c>
      <c r="AF461" s="136"/>
      <c r="AG461" s="338"/>
      <c r="AH461" s="338"/>
      <c r="AI461" s="339"/>
      <c r="AJ461" s="339"/>
      <c r="AK461" s="91" t="s">
        <v>202</v>
      </c>
      <c r="AL461" s="92"/>
      <c r="AM461" s="93"/>
      <c r="AN461" s="340"/>
      <c r="AO461" s="341"/>
      <c r="AP461" s="336"/>
      <c r="AQ461" s="342"/>
      <c r="AR461" s="343" t="s">
        <v>3987</v>
      </c>
      <c r="AS461" s="342"/>
      <c r="AT461" s="94">
        <v>8000</v>
      </c>
      <c r="AU461" s="341"/>
      <c r="AV461" s="136"/>
      <c r="AW461" s="339"/>
    </row>
    <row r="462" spans="1:49" ht="12.75" customHeight="1">
      <c r="A462">
        <v>459</v>
      </c>
      <c r="B462" s="29" t="s">
        <v>7045</v>
      </c>
      <c r="C462" s="104" t="s">
        <v>3491</v>
      </c>
      <c r="D462" s="29" t="s">
        <v>3880</v>
      </c>
      <c r="E462" s="29" t="s">
        <v>3880</v>
      </c>
      <c r="F462" s="335" t="s">
        <v>7046</v>
      </c>
      <c r="G462" s="335"/>
      <c r="H462" s="335"/>
      <c r="I462" s="335"/>
      <c r="J462" s="335"/>
      <c r="K462" s="335"/>
      <c r="L462" s="335"/>
      <c r="M462" s="82" t="s">
        <v>3880</v>
      </c>
      <c r="N462" s="57">
        <v>2750</v>
      </c>
      <c r="O462" s="30">
        <v>2750</v>
      </c>
      <c r="P462" s="29" t="s">
        <v>3457</v>
      </c>
      <c r="Q462" s="29"/>
      <c r="R462" s="104" t="s">
        <v>3491</v>
      </c>
      <c r="S462" s="103" t="s">
        <v>4679</v>
      </c>
      <c r="T462" s="403">
        <v>-5500</v>
      </c>
      <c r="U462" s="403">
        <v>-12065</v>
      </c>
      <c r="V462" s="123" t="s">
        <v>1</v>
      </c>
      <c r="W462" s="336" t="s">
        <v>0</v>
      </c>
      <c r="X462" s="123"/>
      <c r="Y462" s="337"/>
      <c r="Z462" s="87"/>
      <c r="AA462" s="88" t="s">
        <v>178</v>
      </c>
      <c r="AB462" s="88">
        <v>2.5</v>
      </c>
      <c r="AC462" s="135">
        <v>100</v>
      </c>
      <c r="AD462" s="90" t="s">
        <v>3986</v>
      </c>
      <c r="AE462" s="90">
        <v>2.5</v>
      </c>
      <c r="AF462" s="136"/>
      <c r="AG462" s="338"/>
      <c r="AH462" s="338"/>
      <c r="AI462" s="339"/>
      <c r="AJ462" s="339"/>
      <c r="AK462" s="91" t="s">
        <v>199</v>
      </c>
      <c r="AL462" s="92"/>
      <c r="AM462" s="93"/>
      <c r="AN462" s="340"/>
      <c r="AO462" s="341"/>
      <c r="AP462" s="336"/>
      <c r="AQ462" s="342"/>
      <c r="AR462" s="343" t="s">
        <v>3987</v>
      </c>
      <c r="AS462" s="342"/>
      <c r="AT462" s="94">
        <v>8000</v>
      </c>
      <c r="AU462" s="341"/>
      <c r="AV462" s="136"/>
      <c r="AW462" s="339"/>
    </row>
    <row r="463" spans="1:49" ht="12.75" customHeight="1">
      <c r="A463">
        <v>460</v>
      </c>
      <c r="B463" s="29" t="s">
        <v>7047</v>
      </c>
      <c r="C463" s="104" t="s">
        <v>3565</v>
      </c>
      <c r="D463" s="29" t="s">
        <v>3880</v>
      </c>
      <c r="E463" s="29" t="s">
        <v>3880</v>
      </c>
      <c r="F463" s="335" t="s">
        <v>7048</v>
      </c>
      <c r="G463" s="335"/>
      <c r="H463" s="335"/>
      <c r="I463" s="335"/>
      <c r="J463" s="335"/>
      <c r="K463" s="335"/>
      <c r="L463" s="335"/>
      <c r="M463" s="82" t="s">
        <v>3880</v>
      </c>
      <c r="N463" s="57">
        <v>2750</v>
      </c>
      <c r="O463" s="30">
        <v>2750</v>
      </c>
      <c r="P463" s="29" t="s">
        <v>3457</v>
      </c>
      <c r="Q463" s="29"/>
      <c r="R463" s="104" t="s">
        <v>3565</v>
      </c>
      <c r="S463" s="103" t="s">
        <v>4680</v>
      </c>
      <c r="T463" s="403">
        <v>-5500</v>
      </c>
      <c r="U463" s="403">
        <v>-12895</v>
      </c>
      <c r="V463" s="123" t="s">
        <v>1</v>
      </c>
      <c r="W463" s="336" t="s">
        <v>0</v>
      </c>
      <c r="X463" s="123"/>
      <c r="Y463" s="337"/>
      <c r="Z463" s="87"/>
      <c r="AA463" s="88" t="s">
        <v>178</v>
      </c>
      <c r="AB463" s="88">
        <v>2.5</v>
      </c>
      <c r="AC463" s="135">
        <v>100</v>
      </c>
      <c r="AD463" s="90" t="s">
        <v>3986</v>
      </c>
      <c r="AE463" s="90">
        <v>2.5</v>
      </c>
      <c r="AF463" s="136"/>
      <c r="AG463" s="338"/>
      <c r="AH463" s="338"/>
      <c r="AI463" s="339"/>
      <c r="AJ463" s="339"/>
      <c r="AK463" s="91" t="s">
        <v>198</v>
      </c>
      <c r="AL463" s="92"/>
      <c r="AM463" s="93"/>
      <c r="AN463" s="340"/>
      <c r="AO463" s="341"/>
      <c r="AP463" s="336"/>
      <c r="AQ463" s="342"/>
      <c r="AR463" s="343" t="s">
        <v>3987</v>
      </c>
      <c r="AS463" s="342"/>
      <c r="AT463" s="94">
        <v>8000</v>
      </c>
      <c r="AU463" s="341"/>
      <c r="AV463" s="136"/>
      <c r="AW463" s="339"/>
    </row>
    <row r="464" spans="1:49" ht="12.75" customHeight="1">
      <c r="A464">
        <v>461</v>
      </c>
      <c r="B464" s="29" t="s">
        <v>7049</v>
      </c>
      <c r="C464" s="104" t="s">
        <v>4681</v>
      </c>
      <c r="D464" s="29" t="s">
        <v>3880</v>
      </c>
      <c r="E464" s="29" t="s">
        <v>3880</v>
      </c>
      <c r="F464" s="335" t="s">
        <v>7050</v>
      </c>
      <c r="G464" s="335"/>
      <c r="H464" s="335"/>
      <c r="I464" s="335"/>
      <c r="J464" s="335"/>
      <c r="K464" s="335"/>
      <c r="L464" s="335"/>
      <c r="M464" s="82" t="s">
        <v>3880</v>
      </c>
      <c r="N464" s="57">
        <v>2750</v>
      </c>
      <c r="O464" s="30">
        <v>2750</v>
      </c>
      <c r="P464" s="29" t="s">
        <v>3860</v>
      </c>
      <c r="Q464" s="29"/>
      <c r="R464" s="104" t="s">
        <v>4681</v>
      </c>
      <c r="S464" s="103" t="s">
        <v>4682</v>
      </c>
      <c r="T464" s="403">
        <v>-8585.2000000000007</v>
      </c>
      <c r="U464" s="403">
        <v>-7677.15</v>
      </c>
      <c r="V464" s="123" t="s">
        <v>1</v>
      </c>
      <c r="W464" s="336" t="s">
        <v>0</v>
      </c>
      <c r="X464" s="123"/>
      <c r="Y464" s="337"/>
      <c r="Z464" s="87"/>
      <c r="AA464" s="88" t="s">
        <v>4683</v>
      </c>
      <c r="AB464" s="88">
        <v>2.5</v>
      </c>
      <c r="AC464" s="135">
        <v>100</v>
      </c>
      <c r="AD464" s="90" t="s">
        <v>3986</v>
      </c>
      <c r="AE464" s="90">
        <v>2.5</v>
      </c>
      <c r="AF464" s="136"/>
      <c r="AG464" s="338"/>
      <c r="AH464" s="338"/>
      <c r="AI464" s="339"/>
      <c r="AJ464" s="339"/>
      <c r="AK464" s="91" t="s">
        <v>199</v>
      </c>
      <c r="AL464" s="92"/>
      <c r="AM464" s="93"/>
      <c r="AN464" s="340"/>
      <c r="AO464" s="341"/>
      <c r="AP464" s="336"/>
      <c r="AQ464" s="342"/>
      <c r="AR464" s="343" t="s">
        <v>3987</v>
      </c>
      <c r="AS464" s="342"/>
      <c r="AT464" s="94">
        <v>8000</v>
      </c>
      <c r="AU464" s="341"/>
      <c r="AV464" s="136"/>
      <c r="AW464" s="339"/>
    </row>
    <row r="465" spans="1:49" ht="12.75" customHeight="1">
      <c r="A465">
        <v>462</v>
      </c>
      <c r="B465" s="29" t="s">
        <v>7051</v>
      </c>
      <c r="C465" s="104" t="s">
        <v>4684</v>
      </c>
      <c r="D465" s="29" t="s">
        <v>3880</v>
      </c>
      <c r="E465" s="29" t="s">
        <v>3880</v>
      </c>
      <c r="F465" s="335" t="s">
        <v>7052</v>
      </c>
      <c r="G465" s="335"/>
      <c r="H465" s="335"/>
      <c r="I465" s="335"/>
      <c r="J465" s="335"/>
      <c r="K465" s="335"/>
      <c r="L465" s="335"/>
      <c r="M465" s="82" t="s">
        <v>3880</v>
      </c>
      <c r="N465" s="57">
        <v>2750</v>
      </c>
      <c r="O465" s="30">
        <v>2750</v>
      </c>
      <c r="P465" s="29" t="s">
        <v>3860</v>
      </c>
      <c r="Q465" s="29"/>
      <c r="R465" s="104" t="s">
        <v>4684</v>
      </c>
      <c r="S465" s="103" t="s">
        <v>4685</v>
      </c>
      <c r="T465" s="403">
        <v>-8585.2000000000007</v>
      </c>
      <c r="U465" s="403">
        <v>-8667.75</v>
      </c>
      <c r="V465" s="123" t="s">
        <v>1</v>
      </c>
      <c r="W465" s="336" t="s">
        <v>0</v>
      </c>
      <c r="X465" s="123"/>
      <c r="Y465" s="337"/>
      <c r="Z465" s="87"/>
      <c r="AA465" s="88" t="s">
        <v>4683</v>
      </c>
      <c r="AB465" s="88">
        <v>2.5</v>
      </c>
      <c r="AC465" s="135">
        <v>100</v>
      </c>
      <c r="AD465" s="90" t="s">
        <v>3986</v>
      </c>
      <c r="AE465" s="90">
        <v>2.5</v>
      </c>
      <c r="AF465" s="136"/>
      <c r="AG465" s="338"/>
      <c r="AH465" s="338"/>
      <c r="AI465" s="339"/>
      <c r="AJ465" s="339"/>
      <c r="AK465" s="91" t="s">
        <v>198</v>
      </c>
      <c r="AL465" s="92"/>
      <c r="AM465" s="93"/>
      <c r="AN465" s="340"/>
      <c r="AO465" s="341"/>
      <c r="AP465" s="336"/>
      <c r="AQ465" s="342"/>
      <c r="AR465" s="343" t="s">
        <v>3987</v>
      </c>
      <c r="AS465" s="342"/>
      <c r="AT465" s="94">
        <v>8000</v>
      </c>
      <c r="AU465" s="341"/>
      <c r="AV465" s="136"/>
      <c r="AW465" s="339"/>
    </row>
    <row r="466" spans="1:49" ht="12.75" customHeight="1">
      <c r="A466">
        <v>463</v>
      </c>
      <c r="B466" s="29" t="s">
        <v>7053</v>
      </c>
      <c r="C466" s="104" t="s">
        <v>4686</v>
      </c>
      <c r="D466" s="29" t="s">
        <v>3880</v>
      </c>
      <c r="E466" s="29" t="s">
        <v>3880</v>
      </c>
      <c r="F466" s="335" t="s">
        <v>7054</v>
      </c>
      <c r="G466" s="335"/>
      <c r="H466" s="335"/>
      <c r="I466" s="335"/>
      <c r="J466" s="335"/>
      <c r="K466" s="335"/>
      <c r="L466" s="335"/>
      <c r="M466" s="82" t="s">
        <v>3880</v>
      </c>
      <c r="N466" s="57">
        <v>2750</v>
      </c>
      <c r="O466" s="30">
        <v>2750</v>
      </c>
      <c r="P466" s="29" t="s">
        <v>3456</v>
      </c>
      <c r="Q466" s="29"/>
      <c r="R466" s="104" t="s">
        <v>4686</v>
      </c>
      <c r="S466" s="103" t="s">
        <v>4687</v>
      </c>
      <c r="T466" s="403">
        <v>-10000</v>
      </c>
      <c r="U466" s="403">
        <v>-12480</v>
      </c>
      <c r="V466" s="123" t="s">
        <v>1</v>
      </c>
      <c r="W466" s="336" t="s">
        <v>0</v>
      </c>
      <c r="X466" s="123"/>
      <c r="Y466" s="337"/>
      <c r="Z466" s="87"/>
      <c r="AA466" s="88" t="s">
        <v>177</v>
      </c>
      <c r="AB466" s="88">
        <v>2.5</v>
      </c>
      <c r="AC466" s="135">
        <v>100</v>
      </c>
      <c r="AD466" s="90" t="s">
        <v>3986</v>
      </c>
      <c r="AE466" s="90">
        <v>2.5</v>
      </c>
      <c r="AF466" s="136"/>
      <c r="AG466" s="338"/>
      <c r="AH466" s="338"/>
      <c r="AI466" s="339"/>
      <c r="AJ466" s="339"/>
      <c r="AK466" s="91" t="s">
        <v>197</v>
      </c>
      <c r="AL466" s="92"/>
      <c r="AM466" s="93"/>
      <c r="AN466" s="340"/>
      <c r="AO466" s="341"/>
      <c r="AP466" s="336"/>
      <c r="AQ466" s="342"/>
      <c r="AR466" s="343" t="s">
        <v>3987</v>
      </c>
      <c r="AS466" s="342"/>
      <c r="AT466" s="94">
        <v>8000</v>
      </c>
      <c r="AU466" s="341"/>
      <c r="AV466" s="136"/>
      <c r="AW466" s="339"/>
    </row>
    <row r="467" spans="1:49" ht="12.75" customHeight="1">
      <c r="A467">
        <v>464</v>
      </c>
      <c r="B467" s="29" t="s">
        <v>7055</v>
      </c>
      <c r="C467" s="104" t="s">
        <v>4688</v>
      </c>
      <c r="D467" s="29" t="s">
        <v>3880</v>
      </c>
      <c r="E467" s="29" t="s">
        <v>3880</v>
      </c>
      <c r="F467" s="335" t="s">
        <v>7056</v>
      </c>
      <c r="G467" s="335"/>
      <c r="H467" s="335"/>
      <c r="I467" s="335"/>
      <c r="J467" s="335"/>
      <c r="K467" s="335"/>
      <c r="L467" s="335"/>
      <c r="M467" s="82" t="s">
        <v>3880</v>
      </c>
      <c r="N467" s="57">
        <v>2750</v>
      </c>
      <c r="O467" s="30">
        <v>2750</v>
      </c>
      <c r="P467" s="29" t="s">
        <v>3456</v>
      </c>
      <c r="Q467" s="29"/>
      <c r="R467" s="104" t="s">
        <v>4688</v>
      </c>
      <c r="S467" s="103" t="s">
        <v>4689</v>
      </c>
      <c r="T467" s="403">
        <v>-10000</v>
      </c>
      <c r="U467" s="403">
        <v>-13310</v>
      </c>
      <c r="V467" s="123" t="s">
        <v>1</v>
      </c>
      <c r="W467" s="336" t="s">
        <v>0</v>
      </c>
      <c r="X467" s="123"/>
      <c r="Y467" s="337"/>
      <c r="Z467" s="87"/>
      <c r="AA467" s="88" t="s">
        <v>177</v>
      </c>
      <c r="AB467" s="88">
        <v>2.5</v>
      </c>
      <c r="AC467" s="135">
        <v>100</v>
      </c>
      <c r="AD467" s="90" t="s">
        <v>3986</v>
      </c>
      <c r="AE467" s="90">
        <v>2.5</v>
      </c>
      <c r="AF467" s="136"/>
      <c r="AG467" s="338"/>
      <c r="AH467" s="338"/>
      <c r="AI467" s="339"/>
      <c r="AJ467" s="339"/>
      <c r="AK467" s="91" t="s">
        <v>196</v>
      </c>
      <c r="AL467" s="92"/>
      <c r="AM467" s="93"/>
      <c r="AN467" s="340"/>
      <c r="AO467" s="341"/>
      <c r="AP467" s="336"/>
      <c r="AQ467" s="342"/>
      <c r="AR467" s="343" t="s">
        <v>3987</v>
      </c>
      <c r="AS467" s="342"/>
      <c r="AT467" s="94">
        <v>8000</v>
      </c>
      <c r="AU467" s="341"/>
      <c r="AV467" s="136"/>
      <c r="AW467" s="339"/>
    </row>
    <row r="468" spans="1:49" ht="12.75" customHeight="1">
      <c r="A468">
        <v>465</v>
      </c>
      <c r="B468" s="29" t="s">
        <v>7057</v>
      </c>
      <c r="C468" s="104" t="s">
        <v>4690</v>
      </c>
      <c r="D468" s="29" t="s">
        <v>3880</v>
      </c>
      <c r="E468" s="29" t="s">
        <v>3880</v>
      </c>
      <c r="F468" s="335" t="s">
        <v>7058</v>
      </c>
      <c r="G468" s="335"/>
      <c r="H468" s="335"/>
      <c r="I468" s="335"/>
      <c r="J468" s="335"/>
      <c r="K468" s="335"/>
      <c r="L468" s="335"/>
      <c r="M468" s="82" t="s">
        <v>3880</v>
      </c>
      <c r="N468" s="57">
        <v>2750</v>
      </c>
      <c r="O468" s="30">
        <v>2750</v>
      </c>
      <c r="P468" s="29" t="s">
        <v>3458</v>
      </c>
      <c r="Q468" s="29"/>
      <c r="R468" s="104" t="s">
        <v>4690</v>
      </c>
      <c r="S468" s="103" t="s">
        <v>4691</v>
      </c>
      <c r="T468" s="403">
        <v>-12877.8</v>
      </c>
      <c r="U468" s="403">
        <v>-8172.45</v>
      </c>
      <c r="V468" s="123" t="s">
        <v>1</v>
      </c>
      <c r="W468" s="336" t="s">
        <v>0</v>
      </c>
      <c r="X468" s="123"/>
      <c r="Y468" s="337"/>
      <c r="Z468" s="87"/>
      <c r="AA468" s="88" t="s">
        <v>4692</v>
      </c>
      <c r="AB468" s="88">
        <v>2.5</v>
      </c>
      <c r="AC468" s="135">
        <v>100</v>
      </c>
      <c r="AD468" s="90" t="s">
        <v>3986</v>
      </c>
      <c r="AE468" s="90">
        <v>2.5</v>
      </c>
      <c r="AF468" s="136"/>
      <c r="AG468" s="338"/>
      <c r="AH468" s="338"/>
      <c r="AI468" s="339"/>
      <c r="AJ468" s="339"/>
      <c r="AK468" s="91" t="s">
        <v>197</v>
      </c>
      <c r="AL468" s="92"/>
      <c r="AM468" s="93"/>
      <c r="AN468" s="340"/>
      <c r="AO468" s="341"/>
      <c r="AP468" s="336"/>
      <c r="AQ468" s="342"/>
      <c r="AR468" s="343" t="s">
        <v>3987</v>
      </c>
      <c r="AS468" s="342"/>
      <c r="AT468" s="94">
        <v>8000</v>
      </c>
      <c r="AU468" s="341"/>
      <c r="AV468" s="136"/>
      <c r="AW468" s="339"/>
    </row>
    <row r="469" spans="1:49" ht="12.75" customHeight="1">
      <c r="A469">
        <v>466</v>
      </c>
      <c r="B469" s="29" t="s">
        <v>7059</v>
      </c>
      <c r="C469" s="104" t="s">
        <v>4693</v>
      </c>
      <c r="D469" s="29" t="s">
        <v>3880</v>
      </c>
      <c r="E469" s="29" t="s">
        <v>3880</v>
      </c>
      <c r="F469" s="335" t="s">
        <v>7060</v>
      </c>
      <c r="G469" s="335"/>
      <c r="H469" s="335"/>
      <c r="I469" s="335"/>
      <c r="J469" s="335"/>
      <c r="K469" s="335"/>
      <c r="L469" s="335"/>
      <c r="M469" s="82" t="s">
        <v>3880</v>
      </c>
      <c r="N469" s="57">
        <v>2750</v>
      </c>
      <c r="O469" s="30">
        <v>2750</v>
      </c>
      <c r="P469" s="29" t="s">
        <v>3458</v>
      </c>
      <c r="Q469" s="29"/>
      <c r="R469" s="104" t="s">
        <v>4693</v>
      </c>
      <c r="S469" s="103" t="s">
        <v>4694</v>
      </c>
      <c r="T469" s="403">
        <v>-13736.32</v>
      </c>
      <c r="U469" s="403">
        <v>-7677.15</v>
      </c>
      <c r="V469" s="123" t="s">
        <v>1</v>
      </c>
      <c r="W469" s="336" t="s">
        <v>0</v>
      </c>
      <c r="X469" s="123"/>
      <c r="Y469" s="337"/>
      <c r="Z469" s="87"/>
      <c r="AA469" s="88" t="s">
        <v>4692</v>
      </c>
      <c r="AB469" s="88">
        <v>2.5</v>
      </c>
      <c r="AC469" s="135">
        <v>100</v>
      </c>
      <c r="AD469" s="90" t="s">
        <v>3986</v>
      </c>
      <c r="AE469" s="90">
        <v>2.5</v>
      </c>
      <c r="AF469" s="136"/>
      <c r="AG469" s="338"/>
      <c r="AH469" s="338"/>
      <c r="AI469" s="339"/>
      <c r="AJ469" s="339"/>
      <c r="AK469" s="91" t="s">
        <v>196</v>
      </c>
      <c r="AL469" s="92"/>
      <c r="AM469" s="93"/>
      <c r="AN469" s="340"/>
      <c r="AO469" s="341"/>
      <c r="AP469" s="336"/>
      <c r="AQ469" s="342"/>
      <c r="AR469" s="343" t="s">
        <v>3987</v>
      </c>
      <c r="AS469" s="342"/>
      <c r="AT469" s="94">
        <v>8000</v>
      </c>
      <c r="AU469" s="341"/>
      <c r="AV469" s="136"/>
      <c r="AW469" s="339"/>
    </row>
    <row r="470" spans="1:49" ht="12.75" customHeight="1">
      <c r="A470">
        <v>467</v>
      </c>
      <c r="B470" s="29" t="s">
        <v>7061</v>
      </c>
      <c r="C470" s="104" t="s">
        <v>4695</v>
      </c>
      <c r="D470" s="29" t="s">
        <v>3880</v>
      </c>
      <c r="E470" s="29" t="s">
        <v>3880</v>
      </c>
      <c r="F470" s="335" t="s">
        <v>7062</v>
      </c>
      <c r="G470" s="335"/>
      <c r="H470" s="335"/>
      <c r="I470" s="335"/>
      <c r="J470" s="335"/>
      <c r="K470" s="335"/>
      <c r="L470" s="335"/>
      <c r="M470" s="82" t="s">
        <v>3880</v>
      </c>
      <c r="N470" s="57">
        <v>2750</v>
      </c>
      <c r="O470" s="30">
        <v>2750</v>
      </c>
      <c r="P470" s="29" t="s">
        <v>3860</v>
      </c>
      <c r="Q470" s="29"/>
      <c r="R470" s="104" t="s">
        <v>4695</v>
      </c>
      <c r="S470" s="103" t="s">
        <v>4696</v>
      </c>
      <c r="T470" s="403">
        <v>-10500</v>
      </c>
      <c r="U470" s="403">
        <v>-12065</v>
      </c>
      <c r="V470" s="123" t="s">
        <v>1</v>
      </c>
      <c r="W470" s="336" t="s">
        <v>0</v>
      </c>
      <c r="X470" s="123"/>
      <c r="Y470" s="337"/>
      <c r="Z470" s="87"/>
      <c r="AA470" s="88" t="s">
        <v>172</v>
      </c>
      <c r="AB470" s="88">
        <v>2.5</v>
      </c>
      <c r="AC470" s="135">
        <v>100</v>
      </c>
      <c r="AD470" s="90" t="s">
        <v>3986</v>
      </c>
      <c r="AE470" s="90">
        <v>2.5</v>
      </c>
      <c r="AF470" s="136"/>
      <c r="AG470" s="338"/>
      <c r="AH470" s="338"/>
      <c r="AI470" s="339"/>
      <c r="AJ470" s="339"/>
      <c r="AK470" s="91" t="s">
        <v>194</v>
      </c>
      <c r="AL470" s="92"/>
      <c r="AM470" s="93"/>
      <c r="AN470" s="340"/>
      <c r="AO470" s="341"/>
      <c r="AP470" s="336"/>
      <c r="AQ470" s="342"/>
      <c r="AR470" s="343" t="s">
        <v>3987</v>
      </c>
      <c r="AS470" s="342"/>
      <c r="AT470" s="94">
        <v>8000</v>
      </c>
      <c r="AU470" s="341"/>
      <c r="AV470" s="136"/>
      <c r="AW470" s="339"/>
    </row>
    <row r="471" spans="1:49" ht="12.75" customHeight="1">
      <c r="A471">
        <v>468</v>
      </c>
      <c r="B471" s="29" t="s">
        <v>7063</v>
      </c>
      <c r="C471" s="104" t="s">
        <v>4697</v>
      </c>
      <c r="D471" s="29" t="s">
        <v>3880</v>
      </c>
      <c r="E471" s="29" t="s">
        <v>3880</v>
      </c>
      <c r="F471" s="335" t="s">
        <v>7064</v>
      </c>
      <c r="G471" s="335"/>
      <c r="H471" s="335"/>
      <c r="I471" s="335"/>
      <c r="J471" s="335"/>
      <c r="K471" s="335"/>
      <c r="L471" s="335"/>
      <c r="M471" s="82" t="s">
        <v>3880</v>
      </c>
      <c r="N471" s="57">
        <v>2750</v>
      </c>
      <c r="O471" s="30">
        <v>2750</v>
      </c>
      <c r="P471" s="29" t="s">
        <v>3860</v>
      </c>
      <c r="Q471" s="29"/>
      <c r="R471" s="104" t="s">
        <v>4697</v>
      </c>
      <c r="S471" s="103" t="s">
        <v>4698</v>
      </c>
      <c r="T471" s="403">
        <v>-10500</v>
      </c>
      <c r="U471" s="403">
        <v>-12895</v>
      </c>
      <c r="V471" s="123" t="s">
        <v>1</v>
      </c>
      <c r="W471" s="336" t="s">
        <v>0</v>
      </c>
      <c r="X471" s="123"/>
      <c r="Y471" s="337"/>
      <c r="Z471" s="87"/>
      <c r="AA471" s="88" t="s">
        <v>172</v>
      </c>
      <c r="AB471" s="88">
        <v>2.5</v>
      </c>
      <c r="AC471" s="135">
        <v>100</v>
      </c>
      <c r="AD471" s="90" t="s">
        <v>3986</v>
      </c>
      <c r="AE471" s="90">
        <v>2.5</v>
      </c>
      <c r="AF471" s="136"/>
      <c r="AG471" s="338"/>
      <c r="AH471" s="338"/>
      <c r="AI471" s="339"/>
      <c r="AJ471" s="339"/>
      <c r="AK471" s="91" t="s">
        <v>193</v>
      </c>
      <c r="AL471" s="92"/>
      <c r="AM471" s="93"/>
      <c r="AN471" s="340"/>
      <c r="AO471" s="341"/>
      <c r="AP471" s="336"/>
      <c r="AQ471" s="342"/>
      <c r="AR471" s="343" t="s">
        <v>3987</v>
      </c>
      <c r="AS471" s="342"/>
      <c r="AT471" s="94">
        <v>8000</v>
      </c>
      <c r="AU471" s="341"/>
      <c r="AV471" s="136"/>
      <c r="AW471" s="339"/>
    </row>
    <row r="472" spans="1:49" ht="12.75" customHeight="1">
      <c r="A472">
        <v>469</v>
      </c>
      <c r="B472" s="29" t="s">
        <v>7065</v>
      </c>
      <c r="C472" s="104" t="s">
        <v>3526</v>
      </c>
      <c r="D472" s="29" t="s">
        <v>3880</v>
      </c>
      <c r="E472" s="29" t="s">
        <v>3880</v>
      </c>
      <c r="F472" s="335" t="s">
        <v>7066</v>
      </c>
      <c r="G472" s="335"/>
      <c r="H472" s="335"/>
      <c r="I472" s="335"/>
      <c r="J472" s="335"/>
      <c r="K472" s="335"/>
      <c r="L472" s="335"/>
      <c r="M472" s="82" t="s">
        <v>3880</v>
      </c>
      <c r="N472" s="57">
        <v>2750</v>
      </c>
      <c r="O472" s="30">
        <v>2750</v>
      </c>
      <c r="P472" s="29" t="s">
        <v>3457</v>
      </c>
      <c r="Q472" s="29"/>
      <c r="R472" s="104" t="s">
        <v>3526</v>
      </c>
      <c r="S472" s="103" t="s">
        <v>4699</v>
      </c>
      <c r="T472" s="403">
        <v>-10302.24</v>
      </c>
      <c r="U472" s="403">
        <v>-6686.55</v>
      </c>
      <c r="V472" s="123" t="s">
        <v>1</v>
      </c>
      <c r="W472" s="336" t="s">
        <v>0</v>
      </c>
      <c r="X472" s="123"/>
      <c r="Y472" s="337"/>
      <c r="Z472" s="87"/>
      <c r="AA472" s="88" t="s">
        <v>4700</v>
      </c>
      <c r="AB472" s="88">
        <v>2.5</v>
      </c>
      <c r="AC472" s="135">
        <v>100</v>
      </c>
      <c r="AD472" s="90" t="s">
        <v>3986</v>
      </c>
      <c r="AE472" s="90">
        <v>2.5</v>
      </c>
      <c r="AF472" s="136"/>
      <c r="AG472" s="338"/>
      <c r="AH472" s="338"/>
      <c r="AI472" s="339"/>
      <c r="AJ472" s="339"/>
      <c r="AK472" s="91" t="s">
        <v>194</v>
      </c>
      <c r="AL472" s="92"/>
      <c r="AM472" s="93"/>
      <c r="AN472" s="340"/>
      <c r="AO472" s="341"/>
      <c r="AP472" s="336"/>
      <c r="AQ472" s="342"/>
      <c r="AR472" s="343" t="s">
        <v>3987</v>
      </c>
      <c r="AS472" s="342"/>
      <c r="AT472" s="94">
        <v>8000</v>
      </c>
      <c r="AU472" s="341"/>
      <c r="AV472" s="136"/>
      <c r="AW472" s="339"/>
    </row>
    <row r="473" spans="1:49" ht="12.75" customHeight="1">
      <c r="A473">
        <v>470</v>
      </c>
      <c r="B473" s="29" t="s">
        <v>7067</v>
      </c>
      <c r="C473" s="104" t="s">
        <v>3525</v>
      </c>
      <c r="D473" s="29" t="s">
        <v>3880</v>
      </c>
      <c r="E473" s="29" t="s">
        <v>3880</v>
      </c>
      <c r="F473" s="335" t="s">
        <v>7068</v>
      </c>
      <c r="G473" s="335"/>
      <c r="H473" s="335"/>
      <c r="I473" s="335"/>
      <c r="J473" s="335"/>
      <c r="K473" s="335"/>
      <c r="L473" s="335"/>
      <c r="M473" s="82" t="s">
        <v>3880</v>
      </c>
      <c r="N473" s="57">
        <v>2750</v>
      </c>
      <c r="O473" s="30">
        <v>2750</v>
      </c>
      <c r="P473" s="29" t="s">
        <v>3457</v>
      </c>
      <c r="Q473" s="29"/>
      <c r="R473" s="104" t="s">
        <v>3525</v>
      </c>
      <c r="S473" s="103" t="s">
        <v>4701</v>
      </c>
      <c r="T473" s="403">
        <v>-10302.24</v>
      </c>
      <c r="U473" s="403">
        <v>-5695.95</v>
      </c>
      <c r="V473" s="123" t="s">
        <v>1</v>
      </c>
      <c r="W473" s="336" t="s">
        <v>0</v>
      </c>
      <c r="X473" s="123"/>
      <c r="Y473" s="337"/>
      <c r="Z473" s="87"/>
      <c r="AA473" s="88" t="s">
        <v>4700</v>
      </c>
      <c r="AB473" s="88">
        <v>2.5</v>
      </c>
      <c r="AC473" s="135">
        <v>100</v>
      </c>
      <c r="AD473" s="90" t="s">
        <v>3986</v>
      </c>
      <c r="AE473" s="90">
        <v>2.5</v>
      </c>
      <c r="AF473" s="136"/>
      <c r="AG473" s="338"/>
      <c r="AH473" s="338"/>
      <c r="AI473" s="339"/>
      <c r="AJ473" s="339"/>
      <c r="AK473" s="91" t="s">
        <v>193</v>
      </c>
      <c r="AL473" s="92"/>
      <c r="AM473" s="93"/>
      <c r="AN473" s="340"/>
      <c r="AO473" s="341"/>
      <c r="AP473" s="336"/>
      <c r="AQ473" s="342"/>
      <c r="AR473" s="343" t="s">
        <v>3987</v>
      </c>
      <c r="AS473" s="342"/>
      <c r="AT473" s="94">
        <v>8000</v>
      </c>
      <c r="AU473" s="341"/>
      <c r="AV473" s="136"/>
      <c r="AW473" s="339"/>
    </row>
    <row r="474" spans="1:49" ht="12.75" customHeight="1">
      <c r="A474">
        <v>471</v>
      </c>
      <c r="B474" s="29" t="s">
        <v>7069</v>
      </c>
      <c r="C474" s="104" t="s">
        <v>4702</v>
      </c>
      <c r="D474" s="29" t="s">
        <v>3880</v>
      </c>
      <c r="E474" s="29" t="s">
        <v>3880</v>
      </c>
      <c r="F474" s="335" t="s">
        <v>7070</v>
      </c>
      <c r="G474" s="335"/>
      <c r="H474" s="335"/>
      <c r="I474" s="335"/>
      <c r="J474" s="335"/>
      <c r="K474" s="335"/>
      <c r="L474" s="335"/>
      <c r="M474" s="82" t="s">
        <v>3880</v>
      </c>
      <c r="N474" s="57">
        <v>2750</v>
      </c>
      <c r="O474" s="30">
        <v>2750</v>
      </c>
      <c r="P474" s="29" t="s">
        <v>3457</v>
      </c>
      <c r="Q474" s="29"/>
      <c r="R474" s="104" t="s">
        <v>4702</v>
      </c>
      <c r="S474" s="103" t="s">
        <v>4703</v>
      </c>
      <c r="T474" s="403">
        <v>-11000</v>
      </c>
      <c r="U474" s="403">
        <v>-12480</v>
      </c>
      <c r="V474" s="123" t="s">
        <v>1</v>
      </c>
      <c r="W474" s="336" t="s">
        <v>0</v>
      </c>
      <c r="X474" s="123"/>
      <c r="Y474" s="337"/>
      <c r="Z474" s="87"/>
      <c r="AA474" s="88" t="s">
        <v>169</v>
      </c>
      <c r="AB474" s="88">
        <v>2.5</v>
      </c>
      <c r="AC474" s="135">
        <v>100</v>
      </c>
      <c r="AD474" s="90" t="s">
        <v>3986</v>
      </c>
      <c r="AE474" s="90">
        <v>2.5</v>
      </c>
      <c r="AF474" s="136"/>
      <c r="AG474" s="338"/>
      <c r="AH474" s="338"/>
      <c r="AI474" s="339"/>
      <c r="AJ474" s="339"/>
      <c r="AK474" s="91" t="s">
        <v>191</v>
      </c>
      <c r="AL474" s="92"/>
      <c r="AM474" s="93"/>
      <c r="AN474" s="340"/>
      <c r="AO474" s="341"/>
      <c r="AP474" s="336"/>
      <c r="AQ474" s="342"/>
      <c r="AR474" s="343" t="s">
        <v>3987</v>
      </c>
      <c r="AS474" s="342"/>
      <c r="AT474" s="94">
        <v>8000</v>
      </c>
      <c r="AU474" s="341"/>
      <c r="AV474" s="136"/>
      <c r="AW474" s="339"/>
    </row>
    <row r="475" spans="1:49" ht="12.75" customHeight="1">
      <c r="A475">
        <v>472</v>
      </c>
      <c r="B475" s="29" t="s">
        <v>7071</v>
      </c>
      <c r="C475" s="104" t="s">
        <v>4704</v>
      </c>
      <c r="D475" s="29" t="s">
        <v>3880</v>
      </c>
      <c r="E475" s="29" t="s">
        <v>3880</v>
      </c>
      <c r="F475" s="335" t="s">
        <v>7072</v>
      </c>
      <c r="G475" s="335"/>
      <c r="H475" s="335"/>
      <c r="I475" s="335"/>
      <c r="J475" s="335"/>
      <c r="K475" s="335"/>
      <c r="L475" s="335"/>
      <c r="M475" s="82" t="s">
        <v>3880</v>
      </c>
      <c r="N475" s="57">
        <v>2750</v>
      </c>
      <c r="O475" s="30">
        <v>2750</v>
      </c>
      <c r="P475" s="29" t="s">
        <v>3457</v>
      </c>
      <c r="Q475" s="29"/>
      <c r="R475" s="104" t="s">
        <v>4704</v>
      </c>
      <c r="S475" s="103" t="s">
        <v>4705</v>
      </c>
      <c r="T475" s="403">
        <v>-11000</v>
      </c>
      <c r="U475" s="403">
        <v>-13310</v>
      </c>
      <c r="V475" s="123" t="s">
        <v>1</v>
      </c>
      <c r="W475" s="336" t="s">
        <v>0</v>
      </c>
      <c r="X475" s="123"/>
      <c r="Y475" s="337"/>
      <c r="Z475" s="87"/>
      <c r="AA475" s="88" t="s">
        <v>169</v>
      </c>
      <c r="AB475" s="88">
        <v>2.5</v>
      </c>
      <c r="AC475" s="135">
        <v>100</v>
      </c>
      <c r="AD475" s="90" t="s">
        <v>3986</v>
      </c>
      <c r="AE475" s="90">
        <v>2.5</v>
      </c>
      <c r="AF475" s="136"/>
      <c r="AG475" s="338"/>
      <c r="AH475" s="338"/>
      <c r="AI475" s="339"/>
      <c r="AJ475" s="339"/>
      <c r="AK475" s="91" t="s">
        <v>190</v>
      </c>
      <c r="AL475" s="92"/>
      <c r="AM475" s="93"/>
      <c r="AN475" s="340"/>
      <c r="AO475" s="341"/>
      <c r="AP475" s="336"/>
      <c r="AQ475" s="342"/>
      <c r="AR475" s="343" t="s">
        <v>3987</v>
      </c>
      <c r="AS475" s="342"/>
      <c r="AT475" s="94">
        <v>8000</v>
      </c>
      <c r="AU475" s="341"/>
      <c r="AV475" s="136"/>
      <c r="AW475" s="339"/>
    </row>
    <row r="476" spans="1:49" ht="12.75" customHeight="1">
      <c r="A476">
        <v>473</v>
      </c>
      <c r="B476" s="29" t="s">
        <v>7073</v>
      </c>
      <c r="C476" s="104" t="s">
        <v>4706</v>
      </c>
      <c r="D476" s="29" t="s">
        <v>3880</v>
      </c>
      <c r="E476" s="29" t="s">
        <v>3880</v>
      </c>
      <c r="F476" s="335" t="s">
        <v>7074</v>
      </c>
      <c r="G476" s="335"/>
      <c r="H476" s="335"/>
      <c r="I476" s="335"/>
      <c r="J476" s="335"/>
      <c r="K476" s="335"/>
      <c r="L476" s="335"/>
      <c r="M476" s="82" t="s">
        <v>3880</v>
      </c>
      <c r="N476" s="57">
        <v>2750</v>
      </c>
      <c r="O476" s="30">
        <v>2750</v>
      </c>
      <c r="P476" s="29" t="s">
        <v>3455</v>
      </c>
      <c r="Q476" s="29"/>
      <c r="R476" s="104" t="s">
        <v>4706</v>
      </c>
      <c r="S476" s="103" t="s">
        <v>4707</v>
      </c>
      <c r="T476" s="403">
        <v>-12877.8</v>
      </c>
      <c r="U476" s="403">
        <v>-7181.85</v>
      </c>
      <c r="V476" s="123" t="s">
        <v>1</v>
      </c>
      <c r="W476" s="336" t="s">
        <v>0</v>
      </c>
      <c r="X476" s="123"/>
      <c r="Y476" s="337"/>
      <c r="Z476" s="87"/>
      <c r="AA476" s="88" t="s">
        <v>4708</v>
      </c>
      <c r="AB476" s="88">
        <v>2.5</v>
      </c>
      <c r="AC476" s="135">
        <v>100</v>
      </c>
      <c r="AD476" s="90" t="s">
        <v>3986</v>
      </c>
      <c r="AE476" s="90">
        <v>2.5</v>
      </c>
      <c r="AF476" s="136"/>
      <c r="AG476" s="338"/>
      <c r="AH476" s="338"/>
      <c r="AI476" s="339"/>
      <c r="AJ476" s="339"/>
      <c r="AK476" s="91" t="s">
        <v>191</v>
      </c>
      <c r="AL476" s="92"/>
      <c r="AM476" s="93"/>
      <c r="AN476" s="340"/>
      <c r="AO476" s="341"/>
      <c r="AP476" s="336"/>
      <c r="AQ476" s="342"/>
      <c r="AR476" s="343" t="s">
        <v>3987</v>
      </c>
      <c r="AS476" s="342"/>
      <c r="AT476" s="94">
        <v>8000</v>
      </c>
      <c r="AU476" s="341"/>
      <c r="AV476" s="136"/>
      <c r="AW476" s="339"/>
    </row>
    <row r="477" spans="1:49" ht="12.75" customHeight="1">
      <c r="A477">
        <v>474</v>
      </c>
      <c r="B477" s="29" t="s">
        <v>7075</v>
      </c>
      <c r="C477" s="104" t="s">
        <v>4709</v>
      </c>
      <c r="D477" s="29" t="s">
        <v>3880</v>
      </c>
      <c r="E477" s="29" t="s">
        <v>3880</v>
      </c>
      <c r="F477" s="335" t="s">
        <v>7076</v>
      </c>
      <c r="G477" s="335"/>
      <c r="H477" s="335"/>
      <c r="I477" s="335"/>
      <c r="J477" s="335"/>
      <c r="K477" s="335"/>
      <c r="L477" s="335"/>
      <c r="M477" s="82" t="s">
        <v>3880</v>
      </c>
      <c r="N477" s="57">
        <v>2750</v>
      </c>
      <c r="O477" s="30">
        <v>2750</v>
      </c>
      <c r="P477" s="29" t="s">
        <v>3455</v>
      </c>
      <c r="Q477" s="29"/>
      <c r="R477" s="104" t="s">
        <v>4709</v>
      </c>
      <c r="S477" s="103" t="s">
        <v>4710</v>
      </c>
      <c r="T477" s="403">
        <v>-12877.8</v>
      </c>
      <c r="U477" s="403">
        <v>-6191.25</v>
      </c>
      <c r="V477" s="123" t="s">
        <v>1</v>
      </c>
      <c r="W477" s="336" t="s">
        <v>0</v>
      </c>
      <c r="X477" s="123"/>
      <c r="Y477" s="337"/>
      <c r="Z477" s="87"/>
      <c r="AA477" s="88" t="s">
        <v>4708</v>
      </c>
      <c r="AB477" s="88">
        <v>2.5</v>
      </c>
      <c r="AC477" s="135">
        <v>100</v>
      </c>
      <c r="AD477" s="90" t="s">
        <v>3986</v>
      </c>
      <c r="AE477" s="90">
        <v>2.5</v>
      </c>
      <c r="AF477" s="136"/>
      <c r="AG477" s="338"/>
      <c r="AH477" s="338"/>
      <c r="AI477" s="339"/>
      <c r="AJ477" s="339"/>
      <c r="AK477" s="91" t="s">
        <v>190</v>
      </c>
      <c r="AL477" s="92"/>
      <c r="AM477" s="93"/>
      <c r="AN477" s="340"/>
      <c r="AO477" s="341"/>
      <c r="AP477" s="336"/>
      <c r="AQ477" s="342"/>
      <c r="AR477" s="343" t="s">
        <v>3987</v>
      </c>
      <c r="AS477" s="342"/>
      <c r="AT477" s="94">
        <v>8000</v>
      </c>
      <c r="AU477" s="341"/>
      <c r="AV477" s="136"/>
      <c r="AW477" s="339"/>
    </row>
    <row r="478" spans="1:49" ht="12.75" customHeight="1">
      <c r="A478">
        <v>475</v>
      </c>
      <c r="B478" s="29" t="s">
        <v>7077</v>
      </c>
      <c r="C478" s="104" t="s">
        <v>4711</v>
      </c>
      <c r="D478" s="29" t="s">
        <v>3880</v>
      </c>
      <c r="E478" s="29" t="s">
        <v>3880</v>
      </c>
      <c r="F478" s="335" t="s">
        <v>7078</v>
      </c>
      <c r="G478" s="335"/>
      <c r="H478" s="335"/>
      <c r="I478" s="335"/>
      <c r="J478" s="335"/>
      <c r="K478" s="335"/>
      <c r="L478" s="335"/>
      <c r="M478" s="82" t="s">
        <v>3880</v>
      </c>
      <c r="N478" s="57">
        <v>2750</v>
      </c>
      <c r="O478" s="30">
        <v>2750</v>
      </c>
      <c r="P478" s="29" t="s">
        <v>3456</v>
      </c>
      <c r="Q478" s="29"/>
      <c r="R478" s="104" t="s">
        <v>4711</v>
      </c>
      <c r="S478" s="103" t="s">
        <v>4712</v>
      </c>
      <c r="T478" s="403">
        <v>-11500</v>
      </c>
      <c r="U478" s="403">
        <v>-12065</v>
      </c>
      <c r="V478" s="123" t="s">
        <v>1</v>
      </c>
      <c r="W478" s="336" t="s">
        <v>0</v>
      </c>
      <c r="X478" s="123"/>
      <c r="Y478" s="337"/>
      <c r="Z478" s="87"/>
      <c r="AA478" s="88" t="s">
        <v>165</v>
      </c>
      <c r="AB478" s="88">
        <v>2.5</v>
      </c>
      <c r="AC478" s="135">
        <v>100</v>
      </c>
      <c r="AD478" s="90" t="s">
        <v>3986</v>
      </c>
      <c r="AE478" s="90">
        <v>2.5</v>
      </c>
      <c r="AF478" s="136"/>
      <c r="AG478" s="338"/>
      <c r="AH478" s="338"/>
      <c r="AI478" s="339"/>
      <c r="AJ478" s="339"/>
      <c r="AK478" s="91" t="s">
        <v>187</v>
      </c>
      <c r="AL478" s="92"/>
      <c r="AM478" s="93"/>
      <c r="AN478" s="340"/>
      <c r="AO478" s="341"/>
      <c r="AP478" s="336"/>
      <c r="AQ478" s="342"/>
      <c r="AR478" s="343" t="s">
        <v>3987</v>
      </c>
      <c r="AS478" s="342"/>
      <c r="AT478" s="94">
        <v>8000</v>
      </c>
      <c r="AU478" s="341"/>
      <c r="AV478" s="136"/>
      <c r="AW478" s="339"/>
    </row>
    <row r="479" spans="1:49" ht="12.75" customHeight="1">
      <c r="A479">
        <v>476</v>
      </c>
      <c r="B479" s="29" t="s">
        <v>7079</v>
      </c>
      <c r="C479" s="104" t="s">
        <v>4713</v>
      </c>
      <c r="D479" s="29" t="s">
        <v>3880</v>
      </c>
      <c r="E479" s="29" t="s">
        <v>3880</v>
      </c>
      <c r="F479" s="335" t="s">
        <v>7080</v>
      </c>
      <c r="G479" s="335"/>
      <c r="H479" s="335"/>
      <c r="I479" s="335"/>
      <c r="J479" s="335"/>
      <c r="K479" s="335"/>
      <c r="L479" s="335"/>
      <c r="M479" s="82" t="s">
        <v>3880</v>
      </c>
      <c r="N479" s="57">
        <v>2750</v>
      </c>
      <c r="O479" s="30">
        <v>2750</v>
      </c>
      <c r="P479" s="29" t="s">
        <v>3456</v>
      </c>
      <c r="Q479" s="29"/>
      <c r="R479" s="104" t="s">
        <v>4713</v>
      </c>
      <c r="S479" s="103" t="s">
        <v>4714</v>
      </c>
      <c r="T479" s="403">
        <v>-11500</v>
      </c>
      <c r="U479" s="403">
        <v>-12895</v>
      </c>
      <c r="V479" s="123" t="s">
        <v>1</v>
      </c>
      <c r="W479" s="336" t="s">
        <v>0</v>
      </c>
      <c r="X479" s="123"/>
      <c r="Y479" s="337"/>
      <c r="Z479" s="87"/>
      <c r="AA479" s="88" t="s">
        <v>165</v>
      </c>
      <c r="AB479" s="88">
        <v>2.5</v>
      </c>
      <c r="AC479" s="135">
        <v>100</v>
      </c>
      <c r="AD479" s="90" t="s">
        <v>3986</v>
      </c>
      <c r="AE479" s="90">
        <v>2.5</v>
      </c>
      <c r="AF479" s="136"/>
      <c r="AG479" s="338"/>
      <c r="AH479" s="338"/>
      <c r="AI479" s="339"/>
      <c r="AJ479" s="339"/>
      <c r="AK479" s="91" t="s">
        <v>186</v>
      </c>
      <c r="AL479" s="92"/>
      <c r="AM479" s="93"/>
      <c r="AN479" s="340"/>
      <c r="AO479" s="341"/>
      <c r="AP479" s="336"/>
      <c r="AQ479" s="342"/>
      <c r="AR479" s="343" t="s">
        <v>3987</v>
      </c>
      <c r="AS479" s="342"/>
      <c r="AT479" s="94">
        <v>8000</v>
      </c>
      <c r="AU479" s="341"/>
      <c r="AV479" s="136"/>
      <c r="AW479" s="339"/>
    </row>
    <row r="480" spans="1:49" ht="12.75" customHeight="1">
      <c r="A480">
        <v>477</v>
      </c>
      <c r="B480" s="29" t="s">
        <v>7081</v>
      </c>
      <c r="C480" s="104" t="s">
        <v>3692</v>
      </c>
      <c r="D480" s="29" t="s">
        <v>3880</v>
      </c>
      <c r="E480" s="29" t="s">
        <v>3880</v>
      </c>
      <c r="F480" s="335" t="s">
        <v>7082</v>
      </c>
      <c r="G480" s="335"/>
      <c r="H480" s="335"/>
      <c r="I480" s="335"/>
      <c r="J480" s="335"/>
      <c r="K480" s="335"/>
      <c r="L480" s="335"/>
      <c r="M480" s="82" t="s">
        <v>3880</v>
      </c>
      <c r="N480" s="57">
        <v>2750</v>
      </c>
      <c r="O480" s="30">
        <v>2750</v>
      </c>
      <c r="P480" s="29" t="s">
        <v>3458</v>
      </c>
      <c r="Q480" s="29"/>
      <c r="R480" s="104" t="s">
        <v>3692</v>
      </c>
      <c r="S480" s="103" t="s">
        <v>4715</v>
      </c>
      <c r="T480" s="403">
        <v>-12019.28</v>
      </c>
      <c r="U480" s="403">
        <v>-6686.55</v>
      </c>
      <c r="V480" s="123" t="s">
        <v>1</v>
      </c>
      <c r="W480" s="336" t="s">
        <v>0</v>
      </c>
      <c r="X480" s="123"/>
      <c r="Y480" s="337"/>
      <c r="Z480" s="87"/>
      <c r="AA480" s="88" t="s">
        <v>4716</v>
      </c>
      <c r="AB480" s="88">
        <v>2.5</v>
      </c>
      <c r="AC480" s="135">
        <v>100</v>
      </c>
      <c r="AD480" s="90" t="s">
        <v>3986</v>
      </c>
      <c r="AE480" s="90">
        <v>2.5</v>
      </c>
      <c r="AF480" s="136"/>
      <c r="AG480" s="338"/>
      <c r="AH480" s="338"/>
      <c r="AI480" s="339"/>
      <c r="AJ480" s="339"/>
      <c r="AK480" s="91" t="s">
        <v>187</v>
      </c>
      <c r="AL480" s="92"/>
      <c r="AM480" s="93"/>
      <c r="AN480" s="340"/>
      <c r="AO480" s="341"/>
      <c r="AP480" s="336"/>
      <c r="AQ480" s="342"/>
      <c r="AR480" s="343" t="s">
        <v>3987</v>
      </c>
      <c r="AS480" s="342"/>
      <c r="AT480" s="94">
        <v>8000</v>
      </c>
      <c r="AU480" s="341"/>
      <c r="AV480" s="136"/>
      <c r="AW480" s="339"/>
    </row>
    <row r="481" spans="1:49" ht="12.75" customHeight="1">
      <c r="A481">
        <v>478</v>
      </c>
      <c r="B481" s="29" t="s">
        <v>7083</v>
      </c>
      <c r="C481" s="104" t="s">
        <v>4717</v>
      </c>
      <c r="D481" s="29" t="s">
        <v>3880</v>
      </c>
      <c r="E481" s="29" t="s">
        <v>3880</v>
      </c>
      <c r="F481" s="335" t="s">
        <v>7084</v>
      </c>
      <c r="G481" s="335"/>
      <c r="H481" s="335"/>
      <c r="I481" s="335"/>
      <c r="J481" s="335"/>
      <c r="K481" s="335"/>
      <c r="L481" s="335"/>
      <c r="M481" s="82" t="s">
        <v>3880</v>
      </c>
      <c r="N481" s="57">
        <v>2750</v>
      </c>
      <c r="O481" s="30">
        <v>2750</v>
      </c>
      <c r="P481" s="29" t="s">
        <v>3458</v>
      </c>
      <c r="Q481" s="29"/>
      <c r="R481" s="104" t="s">
        <v>4717</v>
      </c>
      <c r="S481" s="103" t="s">
        <v>4718</v>
      </c>
      <c r="T481" s="403">
        <v>-11160.76</v>
      </c>
      <c r="U481" s="403">
        <v>-6191.25</v>
      </c>
      <c r="V481" s="123" t="s">
        <v>1</v>
      </c>
      <c r="W481" s="336" t="s">
        <v>0</v>
      </c>
      <c r="X481" s="123"/>
      <c r="Y481" s="337"/>
      <c r="Z481" s="87"/>
      <c r="AA481" s="88" t="s">
        <v>4716</v>
      </c>
      <c r="AB481" s="88">
        <v>2.5</v>
      </c>
      <c r="AC481" s="135">
        <v>100</v>
      </c>
      <c r="AD481" s="90" t="s">
        <v>3986</v>
      </c>
      <c r="AE481" s="90">
        <v>2.5</v>
      </c>
      <c r="AF481" s="136"/>
      <c r="AG481" s="338"/>
      <c r="AH481" s="338"/>
      <c r="AI481" s="339"/>
      <c r="AJ481" s="339"/>
      <c r="AK481" s="91" t="s">
        <v>186</v>
      </c>
      <c r="AL481" s="92"/>
      <c r="AM481" s="93"/>
      <c r="AN481" s="340"/>
      <c r="AO481" s="341"/>
      <c r="AP481" s="336"/>
      <c r="AQ481" s="342"/>
      <c r="AR481" s="343" t="s">
        <v>3987</v>
      </c>
      <c r="AS481" s="342"/>
      <c r="AT481" s="94">
        <v>8000</v>
      </c>
      <c r="AU481" s="341"/>
      <c r="AV481" s="136"/>
      <c r="AW481" s="339"/>
    </row>
    <row r="482" spans="1:49" ht="12.75" customHeight="1">
      <c r="A482">
        <v>479</v>
      </c>
      <c r="B482" s="29" t="s">
        <v>7085</v>
      </c>
      <c r="C482" s="104" t="s">
        <v>4719</v>
      </c>
      <c r="D482" s="29" t="s">
        <v>3880</v>
      </c>
      <c r="E482" s="29" t="s">
        <v>3880</v>
      </c>
      <c r="F482" s="335" t="s">
        <v>7086</v>
      </c>
      <c r="G482" s="335"/>
      <c r="H482" s="335"/>
      <c r="I482" s="335"/>
      <c r="J482" s="335"/>
      <c r="K482" s="335"/>
      <c r="L482" s="335"/>
      <c r="M482" s="82" t="s">
        <v>3880</v>
      </c>
      <c r="N482" s="57">
        <v>2750</v>
      </c>
      <c r="O482" s="30">
        <v>2750</v>
      </c>
      <c r="P482" s="29" t="s">
        <v>3459</v>
      </c>
      <c r="Q482" s="29"/>
      <c r="R482" s="104" t="s">
        <v>4719</v>
      </c>
      <c r="S482" s="103" t="s">
        <v>4720</v>
      </c>
      <c r="T482" s="403">
        <v>-12000</v>
      </c>
      <c r="U482" s="403">
        <v>-12480</v>
      </c>
      <c r="V482" s="123" t="s">
        <v>1</v>
      </c>
      <c r="W482" s="336" t="s">
        <v>0</v>
      </c>
      <c r="X482" s="123"/>
      <c r="Y482" s="337"/>
      <c r="Z482" s="87"/>
      <c r="AA482" s="88" t="s">
        <v>166</v>
      </c>
      <c r="AB482" s="88">
        <v>2.5</v>
      </c>
      <c r="AC482" s="135">
        <v>100</v>
      </c>
      <c r="AD482" s="90" t="s">
        <v>3986</v>
      </c>
      <c r="AE482" s="90">
        <v>2.5</v>
      </c>
      <c r="AF482" s="136"/>
      <c r="AG482" s="338"/>
      <c r="AH482" s="338"/>
      <c r="AI482" s="339"/>
      <c r="AJ482" s="339"/>
      <c r="AK482" s="91" t="s">
        <v>185</v>
      </c>
      <c r="AL482" s="92"/>
      <c r="AM482" s="93"/>
      <c r="AN482" s="340"/>
      <c r="AO482" s="341"/>
      <c r="AP482" s="336"/>
      <c r="AQ482" s="342"/>
      <c r="AR482" s="343" t="s">
        <v>3987</v>
      </c>
      <c r="AS482" s="342"/>
      <c r="AT482" s="94">
        <v>8000</v>
      </c>
      <c r="AU482" s="341"/>
      <c r="AV482" s="136"/>
      <c r="AW482" s="339"/>
    </row>
    <row r="483" spans="1:49" ht="12.75" customHeight="1">
      <c r="A483">
        <v>480</v>
      </c>
      <c r="B483" s="29" t="s">
        <v>7087</v>
      </c>
      <c r="C483" s="104" t="s">
        <v>4721</v>
      </c>
      <c r="D483" s="29" t="s">
        <v>3880</v>
      </c>
      <c r="E483" s="29" t="s">
        <v>3880</v>
      </c>
      <c r="F483" s="335" t="s">
        <v>7088</v>
      </c>
      <c r="G483" s="335"/>
      <c r="H483" s="335"/>
      <c r="I483" s="335"/>
      <c r="J483" s="335"/>
      <c r="K483" s="335"/>
      <c r="L483" s="335"/>
      <c r="M483" s="82" t="s">
        <v>3880</v>
      </c>
      <c r="N483" s="57">
        <v>2750</v>
      </c>
      <c r="O483" s="30">
        <v>2750</v>
      </c>
      <c r="P483" s="29" t="s">
        <v>3459</v>
      </c>
      <c r="Q483" s="29"/>
      <c r="R483" s="104" t="s">
        <v>4721</v>
      </c>
      <c r="S483" s="103" t="s">
        <v>4722</v>
      </c>
      <c r="T483" s="403">
        <v>-12000</v>
      </c>
      <c r="U483" s="403">
        <v>-13310</v>
      </c>
      <c r="V483" s="123" t="s">
        <v>1</v>
      </c>
      <c r="W483" s="336" t="s">
        <v>0</v>
      </c>
      <c r="X483" s="123"/>
      <c r="Y483" s="337"/>
      <c r="Z483" s="87"/>
      <c r="AA483" s="88" t="s">
        <v>166</v>
      </c>
      <c r="AB483" s="88">
        <v>2.5</v>
      </c>
      <c r="AC483" s="135">
        <v>100</v>
      </c>
      <c r="AD483" s="90" t="s">
        <v>3986</v>
      </c>
      <c r="AE483" s="90">
        <v>2.5</v>
      </c>
      <c r="AF483" s="136"/>
      <c r="AG483" s="338"/>
      <c r="AH483" s="338"/>
      <c r="AI483" s="339"/>
      <c r="AJ483" s="339"/>
      <c r="AK483" s="91" t="s">
        <v>184</v>
      </c>
      <c r="AL483" s="92"/>
      <c r="AM483" s="93"/>
      <c r="AN483" s="340"/>
      <c r="AO483" s="341"/>
      <c r="AP483" s="336"/>
      <c r="AQ483" s="342"/>
      <c r="AR483" s="343" t="s">
        <v>3987</v>
      </c>
      <c r="AS483" s="342"/>
      <c r="AT483" s="94">
        <v>8000</v>
      </c>
      <c r="AU483" s="341"/>
      <c r="AV483" s="136"/>
      <c r="AW483" s="339"/>
    </row>
    <row r="484" spans="1:49" ht="12.75" customHeight="1">
      <c r="A484">
        <v>481</v>
      </c>
      <c r="B484" s="29" t="s">
        <v>7089</v>
      </c>
      <c r="C484" s="104" t="s">
        <v>4723</v>
      </c>
      <c r="D484" s="29" t="s">
        <v>3880</v>
      </c>
      <c r="E484" s="29" t="s">
        <v>3880</v>
      </c>
      <c r="F484" s="335" t="s">
        <v>7090</v>
      </c>
      <c r="G484" s="335"/>
      <c r="H484" s="335"/>
      <c r="I484" s="335"/>
      <c r="J484" s="335"/>
      <c r="K484" s="335"/>
      <c r="L484" s="335"/>
      <c r="M484" s="82" t="s">
        <v>3880</v>
      </c>
      <c r="N484" s="57">
        <v>2750</v>
      </c>
      <c r="O484" s="30">
        <v>2750</v>
      </c>
      <c r="P484" s="29" t="s">
        <v>3458</v>
      </c>
      <c r="Q484" s="29"/>
      <c r="R484" s="104" t="s">
        <v>4723</v>
      </c>
      <c r="S484" s="103" t="s">
        <v>4724</v>
      </c>
      <c r="T484" s="403">
        <v>-12877.8</v>
      </c>
      <c r="U484" s="403">
        <v>-5200.6499999999996</v>
      </c>
      <c r="V484" s="123" t="s">
        <v>1</v>
      </c>
      <c r="W484" s="336" t="s">
        <v>0</v>
      </c>
      <c r="X484" s="123"/>
      <c r="Y484" s="337"/>
      <c r="Z484" s="87"/>
      <c r="AA484" s="88" t="s">
        <v>4725</v>
      </c>
      <c r="AB484" s="88">
        <v>2.5</v>
      </c>
      <c r="AC484" s="135">
        <v>100</v>
      </c>
      <c r="AD484" s="90" t="s">
        <v>3986</v>
      </c>
      <c r="AE484" s="90">
        <v>2.5</v>
      </c>
      <c r="AF484" s="136"/>
      <c r="AG484" s="338"/>
      <c r="AH484" s="338"/>
      <c r="AI484" s="339"/>
      <c r="AJ484" s="339"/>
      <c r="AK484" s="91" t="s">
        <v>185</v>
      </c>
      <c r="AL484" s="92"/>
      <c r="AM484" s="93"/>
      <c r="AN484" s="340"/>
      <c r="AO484" s="341"/>
      <c r="AP484" s="336"/>
      <c r="AQ484" s="342"/>
      <c r="AR484" s="343" t="s">
        <v>3987</v>
      </c>
      <c r="AS484" s="342"/>
      <c r="AT484" s="94">
        <v>8000</v>
      </c>
      <c r="AU484" s="341"/>
      <c r="AV484" s="136"/>
      <c r="AW484" s="339"/>
    </row>
    <row r="485" spans="1:49" ht="12.75" customHeight="1">
      <c r="A485">
        <v>482</v>
      </c>
      <c r="B485" s="29" t="s">
        <v>7091</v>
      </c>
      <c r="C485" s="104" t="s">
        <v>3515</v>
      </c>
      <c r="D485" s="29" t="s">
        <v>3880</v>
      </c>
      <c r="E485" s="29" t="s">
        <v>3880</v>
      </c>
      <c r="F485" s="335" t="s">
        <v>7092</v>
      </c>
      <c r="G485" s="335"/>
      <c r="H485" s="335"/>
      <c r="I485" s="335"/>
      <c r="J485" s="335"/>
      <c r="K485" s="335"/>
      <c r="L485" s="335"/>
      <c r="M485" s="82" t="s">
        <v>3880</v>
      </c>
      <c r="N485" s="57">
        <v>2750</v>
      </c>
      <c r="O485" s="30">
        <v>2750</v>
      </c>
      <c r="P485" s="29" t="s">
        <v>3458</v>
      </c>
      <c r="Q485" s="29"/>
      <c r="R485" s="104" t="s">
        <v>3515</v>
      </c>
      <c r="S485" s="103" t="s">
        <v>4726</v>
      </c>
      <c r="T485" s="403">
        <v>-12019.28</v>
      </c>
      <c r="U485" s="403">
        <v>-5695.95</v>
      </c>
      <c r="V485" s="123" t="s">
        <v>1</v>
      </c>
      <c r="W485" s="336" t="s">
        <v>0</v>
      </c>
      <c r="X485" s="123"/>
      <c r="Y485" s="337"/>
      <c r="Z485" s="87"/>
      <c r="AA485" s="88" t="s">
        <v>4725</v>
      </c>
      <c r="AB485" s="88">
        <v>2.5</v>
      </c>
      <c r="AC485" s="135">
        <v>100</v>
      </c>
      <c r="AD485" s="90" t="s">
        <v>3986</v>
      </c>
      <c r="AE485" s="90">
        <v>2.5</v>
      </c>
      <c r="AF485" s="136"/>
      <c r="AG485" s="338"/>
      <c r="AH485" s="338"/>
      <c r="AI485" s="339"/>
      <c r="AJ485" s="339"/>
      <c r="AK485" s="91" t="s">
        <v>184</v>
      </c>
      <c r="AL485" s="92"/>
      <c r="AM485" s="93"/>
      <c r="AN485" s="340"/>
      <c r="AO485" s="341"/>
      <c r="AP485" s="336"/>
      <c r="AQ485" s="342"/>
      <c r="AR485" s="343" t="s">
        <v>3987</v>
      </c>
      <c r="AS485" s="342"/>
      <c r="AT485" s="94">
        <v>8000</v>
      </c>
      <c r="AU485" s="341"/>
      <c r="AV485" s="136"/>
      <c r="AW485" s="339"/>
    </row>
    <row r="486" spans="1:49" ht="12.75" customHeight="1">
      <c r="A486">
        <v>483</v>
      </c>
      <c r="B486" s="29" t="s">
        <v>7093</v>
      </c>
      <c r="C486" s="104" t="s">
        <v>4727</v>
      </c>
      <c r="D486" s="29" t="s">
        <v>1761</v>
      </c>
      <c r="E486" s="29" t="s">
        <v>2064</v>
      </c>
      <c r="F486" s="335" t="s">
        <v>7094</v>
      </c>
      <c r="G486" s="394" t="s">
        <v>7095</v>
      </c>
      <c r="H486" s="394"/>
      <c r="I486" s="394"/>
      <c r="J486" s="394"/>
      <c r="K486" s="394"/>
      <c r="L486" s="335"/>
      <c r="M486" s="82">
        <v>14000.000000000002</v>
      </c>
      <c r="N486" s="57">
        <v>2750</v>
      </c>
      <c r="O486" s="30">
        <v>16750</v>
      </c>
      <c r="P486" s="29" t="s">
        <v>9213</v>
      </c>
      <c r="Q486" s="29"/>
      <c r="R486" s="104" t="s">
        <v>4727</v>
      </c>
      <c r="S486" s="103" t="s">
        <v>4728</v>
      </c>
      <c r="T486" s="403">
        <v>-12500</v>
      </c>
      <c r="U486" s="403">
        <v>-12065</v>
      </c>
      <c r="V486" s="123" t="s">
        <v>1</v>
      </c>
      <c r="W486" s="336" t="s">
        <v>0</v>
      </c>
      <c r="X486" s="123"/>
      <c r="Y486" s="337"/>
      <c r="Z486" s="87">
        <v>1</v>
      </c>
      <c r="AA486" s="88" t="s">
        <v>4729</v>
      </c>
      <c r="AB486" s="88">
        <v>2.5</v>
      </c>
      <c r="AC486" s="135">
        <v>100</v>
      </c>
      <c r="AD486" s="90" t="s">
        <v>3986</v>
      </c>
      <c r="AE486" s="90">
        <v>2.5</v>
      </c>
      <c r="AF486" s="136"/>
      <c r="AG486" s="338"/>
      <c r="AH486" s="338"/>
      <c r="AI486" s="339"/>
      <c r="AJ486" s="339"/>
      <c r="AK486" s="91" t="s">
        <v>183</v>
      </c>
      <c r="AL486" s="92"/>
      <c r="AM486" s="93"/>
      <c r="AN486" s="340"/>
      <c r="AO486" s="341"/>
      <c r="AP486" s="336"/>
      <c r="AQ486" s="342"/>
      <c r="AR486" s="343" t="s">
        <v>3987</v>
      </c>
      <c r="AS486" s="342"/>
      <c r="AT486" s="94">
        <v>8000</v>
      </c>
      <c r="AU486" s="341"/>
      <c r="AV486" s="136"/>
      <c r="AW486" s="339"/>
    </row>
    <row r="487" spans="1:49" ht="12.75" customHeight="1">
      <c r="A487">
        <v>484</v>
      </c>
      <c r="B487" s="29" t="s">
        <v>7096</v>
      </c>
      <c r="C487" s="104" t="s">
        <v>4730</v>
      </c>
      <c r="D487" s="29" t="s">
        <v>1759</v>
      </c>
      <c r="E487" s="29" t="s">
        <v>2066</v>
      </c>
      <c r="F487" s="335" t="s">
        <v>7097</v>
      </c>
      <c r="G487" s="394" t="s">
        <v>7098</v>
      </c>
      <c r="H487" s="394"/>
      <c r="I487" s="394"/>
      <c r="J487" s="394"/>
      <c r="K487" s="394"/>
      <c r="L487" s="335"/>
      <c r="M487" s="82">
        <v>14000.000000000002</v>
      </c>
      <c r="N487" s="57">
        <v>2750</v>
      </c>
      <c r="O487" s="30">
        <v>16750</v>
      </c>
      <c r="P487" s="29" t="s">
        <v>9213</v>
      </c>
      <c r="Q487" s="29"/>
      <c r="R487" s="104" t="s">
        <v>4730</v>
      </c>
      <c r="S487" s="103" t="s">
        <v>4731</v>
      </c>
      <c r="T487" s="403">
        <v>-12500</v>
      </c>
      <c r="U487" s="403">
        <v>-12895</v>
      </c>
      <c r="V487" s="123" t="s">
        <v>1</v>
      </c>
      <c r="W487" s="336" t="s">
        <v>0</v>
      </c>
      <c r="X487" s="123"/>
      <c r="Y487" s="337"/>
      <c r="Z487" s="87">
        <v>1</v>
      </c>
      <c r="AA487" s="88" t="s">
        <v>4729</v>
      </c>
      <c r="AB487" s="88">
        <v>2.5</v>
      </c>
      <c r="AC487" s="135">
        <v>100</v>
      </c>
      <c r="AD487" s="90" t="s">
        <v>3986</v>
      </c>
      <c r="AE487" s="90">
        <v>2.5</v>
      </c>
      <c r="AF487" s="136"/>
      <c r="AG487" s="338"/>
      <c r="AH487" s="338"/>
      <c r="AI487" s="339"/>
      <c r="AJ487" s="339"/>
      <c r="AK487" s="91" t="s">
        <v>182</v>
      </c>
      <c r="AL487" s="92"/>
      <c r="AM487" s="93"/>
      <c r="AN487" s="340"/>
      <c r="AO487" s="341"/>
      <c r="AP487" s="336"/>
      <c r="AQ487" s="342"/>
      <c r="AR487" s="343" t="s">
        <v>3987</v>
      </c>
      <c r="AS487" s="342"/>
      <c r="AT487" s="94">
        <v>8000</v>
      </c>
      <c r="AU487" s="341"/>
      <c r="AV487" s="136"/>
      <c r="AW487" s="339"/>
    </row>
    <row r="488" spans="1:49" ht="12.75" customHeight="1">
      <c r="A488">
        <v>485</v>
      </c>
      <c r="B488" s="29" t="s">
        <v>7099</v>
      </c>
      <c r="C488" s="104" t="s">
        <v>4732</v>
      </c>
      <c r="D488" s="29" t="s">
        <v>1676</v>
      </c>
      <c r="E488" s="29" t="s">
        <v>2149</v>
      </c>
      <c r="F488" s="335" t="s">
        <v>7100</v>
      </c>
      <c r="G488" s="394" t="s">
        <v>7101</v>
      </c>
      <c r="H488" s="394"/>
      <c r="I488" s="394"/>
      <c r="J488" s="394"/>
      <c r="K488" s="394"/>
      <c r="L488" s="335"/>
      <c r="M488" s="82">
        <v>14000.000000000002</v>
      </c>
      <c r="N488" s="57">
        <v>2750</v>
      </c>
      <c r="O488" s="30">
        <v>16750</v>
      </c>
      <c r="P488" s="29" t="s">
        <v>9168</v>
      </c>
      <c r="Q488" s="29"/>
      <c r="R488" s="104" t="s">
        <v>4732</v>
      </c>
      <c r="S488" s="103" t="s">
        <v>4733</v>
      </c>
      <c r="T488" s="403">
        <v>-13736.32</v>
      </c>
      <c r="U488" s="403">
        <v>-4705.3500000000004</v>
      </c>
      <c r="V488" s="123" t="s">
        <v>1</v>
      </c>
      <c r="W488" s="336" t="s">
        <v>0</v>
      </c>
      <c r="X488" s="123"/>
      <c r="Y488" s="337"/>
      <c r="Z488" s="87">
        <v>1</v>
      </c>
      <c r="AA488" s="88" t="s">
        <v>4734</v>
      </c>
      <c r="AB488" s="88">
        <v>2.5</v>
      </c>
      <c r="AC488" s="135">
        <v>100</v>
      </c>
      <c r="AD488" s="90" t="s">
        <v>3986</v>
      </c>
      <c r="AE488" s="90">
        <v>2.5</v>
      </c>
      <c r="AF488" s="136"/>
      <c r="AG488" s="338"/>
      <c r="AH488" s="338"/>
      <c r="AI488" s="339"/>
      <c r="AJ488" s="339"/>
      <c r="AK488" s="91" t="s">
        <v>183</v>
      </c>
      <c r="AL488" s="92"/>
      <c r="AM488" s="93"/>
      <c r="AN488" s="340"/>
      <c r="AO488" s="341"/>
      <c r="AP488" s="336"/>
      <c r="AQ488" s="342"/>
      <c r="AR488" s="343" t="s">
        <v>3987</v>
      </c>
      <c r="AS488" s="342"/>
      <c r="AT488" s="94">
        <v>8000</v>
      </c>
      <c r="AU488" s="341"/>
      <c r="AV488" s="136"/>
      <c r="AW488" s="339"/>
    </row>
    <row r="489" spans="1:49" ht="12.75" customHeight="1">
      <c r="A489">
        <v>486</v>
      </c>
      <c r="B489" s="29" t="s">
        <v>7102</v>
      </c>
      <c r="C489" s="104" t="s">
        <v>4735</v>
      </c>
      <c r="D489" s="29" t="s">
        <v>1677</v>
      </c>
      <c r="E489" s="29" t="s">
        <v>2148</v>
      </c>
      <c r="F489" s="335" t="s">
        <v>7103</v>
      </c>
      <c r="G489" s="394" t="s">
        <v>7104</v>
      </c>
      <c r="H489" s="394"/>
      <c r="I489" s="394"/>
      <c r="J489" s="394"/>
      <c r="K489" s="394"/>
      <c r="L489" s="335"/>
      <c r="M489" s="82">
        <v>14000.000000000002</v>
      </c>
      <c r="N489" s="57">
        <v>2750</v>
      </c>
      <c r="O489" s="30">
        <v>16750</v>
      </c>
      <c r="P489" s="29" t="s">
        <v>9168</v>
      </c>
      <c r="Q489" s="29"/>
      <c r="R489" s="104" t="s">
        <v>4735</v>
      </c>
      <c r="S489" s="103" t="s">
        <v>4736</v>
      </c>
      <c r="T489" s="403">
        <v>-12877.8</v>
      </c>
      <c r="U489" s="403">
        <v>-4210.05</v>
      </c>
      <c r="V489" s="123" t="s">
        <v>1</v>
      </c>
      <c r="W489" s="336" t="s">
        <v>0</v>
      </c>
      <c r="X489" s="123"/>
      <c r="Y489" s="337"/>
      <c r="Z489" s="87">
        <v>1</v>
      </c>
      <c r="AA489" s="88" t="s">
        <v>4734</v>
      </c>
      <c r="AB489" s="88">
        <v>2.5</v>
      </c>
      <c r="AC489" s="135">
        <v>100</v>
      </c>
      <c r="AD489" s="90" t="s">
        <v>3986</v>
      </c>
      <c r="AE489" s="90">
        <v>2.5</v>
      </c>
      <c r="AF489" s="136"/>
      <c r="AG489" s="338"/>
      <c r="AH489" s="338"/>
      <c r="AI489" s="339"/>
      <c r="AJ489" s="339"/>
      <c r="AK489" s="91" t="s">
        <v>182</v>
      </c>
      <c r="AL489" s="92"/>
      <c r="AM489" s="93"/>
      <c r="AN489" s="340"/>
      <c r="AO489" s="341"/>
      <c r="AP489" s="336"/>
      <c r="AQ489" s="342"/>
      <c r="AR489" s="343" t="s">
        <v>3987</v>
      </c>
      <c r="AS489" s="342"/>
      <c r="AT489" s="94">
        <v>8000</v>
      </c>
      <c r="AU489" s="341"/>
      <c r="AV489" s="136"/>
      <c r="AW489" s="339"/>
    </row>
    <row r="490" spans="1:49" ht="12.75" customHeight="1">
      <c r="A490">
        <v>487</v>
      </c>
      <c r="B490" s="29" t="s">
        <v>7105</v>
      </c>
      <c r="C490" s="104" t="s">
        <v>3560</v>
      </c>
      <c r="D490" s="29" t="s">
        <v>3880</v>
      </c>
      <c r="E490" s="29" t="s">
        <v>3880</v>
      </c>
      <c r="F490" s="335" t="s">
        <v>7106</v>
      </c>
      <c r="G490" s="335"/>
      <c r="H490" s="335"/>
      <c r="I490" s="335"/>
      <c r="J490" s="335"/>
      <c r="K490" s="335"/>
      <c r="L490" s="335"/>
      <c r="M490" s="82" t="s">
        <v>3880</v>
      </c>
      <c r="N490" s="57">
        <v>2750</v>
      </c>
      <c r="O490" s="30">
        <v>2750</v>
      </c>
      <c r="P490" s="29" t="s">
        <v>3860</v>
      </c>
      <c r="Q490" s="29"/>
      <c r="R490" s="104" t="s">
        <v>3560</v>
      </c>
      <c r="S490" s="103" t="s">
        <v>4737</v>
      </c>
      <c r="T490" s="403">
        <v>-6000</v>
      </c>
      <c r="U490" s="403">
        <v>-12480</v>
      </c>
      <c r="V490" s="123" t="s">
        <v>1</v>
      </c>
      <c r="W490" s="336" t="s">
        <v>0</v>
      </c>
      <c r="X490" s="123"/>
      <c r="Y490" s="337"/>
      <c r="Z490" s="87"/>
      <c r="AA490" s="88" t="s">
        <v>4738</v>
      </c>
      <c r="AB490" s="88">
        <v>2.5</v>
      </c>
      <c r="AC490" s="135">
        <v>100</v>
      </c>
      <c r="AD490" s="90" t="s">
        <v>3986</v>
      </c>
      <c r="AE490" s="90">
        <v>2.5</v>
      </c>
      <c r="AF490" s="136"/>
      <c r="AG490" s="338"/>
      <c r="AH490" s="338"/>
      <c r="AI490" s="339"/>
      <c r="AJ490" s="339"/>
      <c r="AK490" s="91" t="s">
        <v>180</v>
      </c>
      <c r="AL490" s="92"/>
      <c r="AM490" s="93"/>
      <c r="AN490" s="340"/>
      <c r="AO490" s="341"/>
      <c r="AP490" s="336"/>
      <c r="AQ490" s="342"/>
      <c r="AR490" s="343" t="s">
        <v>3987</v>
      </c>
      <c r="AS490" s="342"/>
      <c r="AT490" s="94">
        <v>8000</v>
      </c>
      <c r="AU490" s="341"/>
      <c r="AV490" s="136"/>
      <c r="AW490" s="339"/>
    </row>
    <row r="491" spans="1:49" ht="12.75" customHeight="1">
      <c r="A491">
        <v>488</v>
      </c>
      <c r="B491" s="29" t="s">
        <v>7107</v>
      </c>
      <c r="C491" s="104" t="s">
        <v>4739</v>
      </c>
      <c r="D491" s="29" t="s">
        <v>3880</v>
      </c>
      <c r="E491" s="29" t="s">
        <v>3880</v>
      </c>
      <c r="F491" s="335" t="s">
        <v>7108</v>
      </c>
      <c r="G491" s="335"/>
      <c r="H491" s="335"/>
      <c r="I491" s="335"/>
      <c r="J491" s="335"/>
      <c r="K491" s="335"/>
      <c r="L491" s="335"/>
      <c r="M491" s="82" t="s">
        <v>3880</v>
      </c>
      <c r="N491" s="57">
        <v>2750</v>
      </c>
      <c r="O491" s="30">
        <v>2750</v>
      </c>
      <c r="P491" s="29" t="s">
        <v>3860</v>
      </c>
      <c r="Q491" s="29"/>
      <c r="R491" s="104" t="s">
        <v>4739</v>
      </c>
      <c r="S491" s="103" t="s">
        <v>4740</v>
      </c>
      <c r="T491" s="403">
        <v>-6000</v>
      </c>
      <c r="U491" s="403">
        <v>-13310</v>
      </c>
      <c r="V491" s="123" t="s">
        <v>1</v>
      </c>
      <c r="W491" s="336" t="s">
        <v>0</v>
      </c>
      <c r="X491" s="123"/>
      <c r="Y491" s="337"/>
      <c r="Z491" s="87"/>
      <c r="AA491" s="88" t="s">
        <v>4738</v>
      </c>
      <c r="AB491" s="88">
        <v>2.5</v>
      </c>
      <c r="AC491" s="135">
        <v>100</v>
      </c>
      <c r="AD491" s="90" t="s">
        <v>3986</v>
      </c>
      <c r="AE491" s="90">
        <v>2.5</v>
      </c>
      <c r="AF491" s="136"/>
      <c r="AG491" s="338"/>
      <c r="AH491" s="338"/>
      <c r="AI491" s="339"/>
      <c r="AJ491" s="339"/>
      <c r="AK491" s="91" t="s">
        <v>179</v>
      </c>
      <c r="AL491" s="92"/>
      <c r="AM491" s="93"/>
      <c r="AN491" s="340"/>
      <c r="AO491" s="341"/>
      <c r="AP491" s="336"/>
      <c r="AQ491" s="342"/>
      <c r="AR491" s="343" t="s">
        <v>3987</v>
      </c>
      <c r="AS491" s="342"/>
      <c r="AT491" s="94">
        <v>8000</v>
      </c>
      <c r="AU491" s="341"/>
      <c r="AV491" s="136"/>
      <c r="AW491" s="339"/>
    </row>
    <row r="492" spans="1:49" ht="12.75" customHeight="1">
      <c r="A492">
        <v>489</v>
      </c>
      <c r="B492" s="29" t="s">
        <v>7109</v>
      </c>
      <c r="C492" s="104" t="s">
        <v>4741</v>
      </c>
      <c r="D492" s="29" t="s">
        <v>3880</v>
      </c>
      <c r="E492" s="29" t="s">
        <v>3880</v>
      </c>
      <c r="F492" s="335" t="s">
        <v>7110</v>
      </c>
      <c r="G492" s="335"/>
      <c r="H492" s="335"/>
      <c r="I492" s="335"/>
      <c r="J492" s="335"/>
      <c r="K492" s="335"/>
      <c r="L492" s="335"/>
      <c r="M492" s="82" t="s">
        <v>3880</v>
      </c>
      <c r="N492" s="57">
        <v>2750</v>
      </c>
      <c r="O492" s="30">
        <v>2750</v>
      </c>
      <c r="P492" s="29" t="s">
        <v>3458</v>
      </c>
      <c r="Q492" s="29"/>
      <c r="R492" s="104" t="s">
        <v>4741</v>
      </c>
      <c r="S492" s="103" t="s">
        <v>4742</v>
      </c>
      <c r="T492" s="403">
        <v>-7726.68</v>
      </c>
      <c r="U492" s="403">
        <v>-10153.65</v>
      </c>
      <c r="V492" s="123" t="s">
        <v>1</v>
      </c>
      <c r="W492" s="336" t="s">
        <v>0</v>
      </c>
      <c r="X492" s="123"/>
      <c r="Y492" s="337"/>
      <c r="Z492" s="87"/>
      <c r="AA492" s="88" t="s">
        <v>4743</v>
      </c>
      <c r="AB492" s="88">
        <v>2.5</v>
      </c>
      <c r="AC492" s="135">
        <v>100</v>
      </c>
      <c r="AD492" s="90" t="s">
        <v>3986</v>
      </c>
      <c r="AE492" s="90">
        <v>2.5</v>
      </c>
      <c r="AF492" s="136"/>
      <c r="AG492" s="338"/>
      <c r="AH492" s="338"/>
      <c r="AI492" s="339"/>
      <c r="AJ492" s="339"/>
      <c r="AK492" s="91" t="s">
        <v>180</v>
      </c>
      <c r="AL492" s="92"/>
      <c r="AM492" s="93"/>
      <c r="AN492" s="340"/>
      <c r="AO492" s="341"/>
      <c r="AP492" s="336"/>
      <c r="AQ492" s="342"/>
      <c r="AR492" s="343" t="s">
        <v>3987</v>
      </c>
      <c r="AS492" s="342"/>
      <c r="AT492" s="94">
        <v>8000</v>
      </c>
      <c r="AU492" s="341"/>
      <c r="AV492" s="136"/>
      <c r="AW492" s="339"/>
    </row>
    <row r="493" spans="1:49" ht="12.75" customHeight="1">
      <c r="A493">
        <v>490</v>
      </c>
      <c r="B493" s="29" t="s">
        <v>7111</v>
      </c>
      <c r="C493" s="104" t="s">
        <v>3673</v>
      </c>
      <c r="D493" s="29" t="s">
        <v>3880</v>
      </c>
      <c r="E493" s="29" t="s">
        <v>3880</v>
      </c>
      <c r="F493" s="335" t="s">
        <v>7112</v>
      </c>
      <c r="G493" s="335"/>
      <c r="H493" s="335"/>
      <c r="I493" s="335"/>
      <c r="J493" s="335"/>
      <c r="K493" s="335"/>
      <c r="L493" s="335"/>
      <c r="M493" s="82" t="s">
        <v>3880</v>
      </c>
      <c r="N493" s="57">
        <v>2750</v>
      </c>
      <c r="O493" s="30">
        <v>2750</v>
      </c>
      <c r="P493" s="29" t="s">
        <v>3458</v>
      </c>
      <c r="Q493" s="29"/>
      <c r="R493" s="104" t="s">
        <v>3673</v>
      </c>
      <c r="S493" s="103" t="s">
        <v>4744</v>
      </c>
      <c r="T493" s="403">
        <v>-8585.2000000000007</v>
      </c>
      <c r="U493" s="403">
        <v>-10648.95</v>
      </c>
      <c r="V493" s="123" t="s">
        <v>1</v>
      </c>
      <c r="W493" s="336" t="s">
        <v>0</v>
      </c>
      <c r="X493" s="123"/>
      <c r="Y493" s="337"/>
      <c r="Z493" s="87"/>
      <c r="AA493" s="88" t="s">
        <v>4743</v>
      </c>
      <c r="AB493" s="88">
        <v>2.5</v>
      </c>
      <c r="AC493" s="135">
        <v>100</v>
      </c>
      <c r="AD493" s="90" t="s">
        <v>3986</v>
      </c>
      <c r="AE493" s="90">
        <v>2.5</v>
      </c>
      <c r="AF493" s="136"/>
      <c r="AG493" s="338"/>
      <c r="AH493" s="338"/>
      <c r="AI493" s="339"/>
      <c r="AJ493" s="339"/>
      <c r="AK493" s="91" t="s">
        <v>179</v>
      </c>
      <c r="AL493" s="92"/>
      <c r="AM493" s="93"/>
      <c r="AN493" s="340"/>
      <c r="AO493" s="341"/>
      <c r="AP493" s="336"/>
      <c r="AQ493" s="342"/>
      <c r="AR493" s="343" t="s">
        <v>3987</v>
      </c>
      <c r="AS493" s="342"/>
      <c r="AT493" s="94">
        <v>8000</v>
      </c>
      <c r="AU493" s="341"/>
      <c r="AV493" s="136"/>
      <c r="AW493" s="339"/>
    </row>
    <row r="494" spans="1:49" ht="12.75" customHeight="1">
      <c r="A494">
        <v>491</v>
      </c>
      <c r="B494" s="29" t="s">
        <v>7113</v>
      </c>
      <c r="C494" s="104" t="s">
        <v>3485</v>
      </c>
      <c r="D494" s="29" t="s">
        <v>3880</v>
      </c>
      <c r="E494" s="29" t="s">
        <v>3880</v>
      </c>
      <c r="F494" s="335" t="s">
        <v>7114</v>
      </c>
      <c r="G494" s="335"/>
      <c r="H494" s="335"/>
      <c r="I494" s="335"/>
      <c r="J494" s="335"/>
      <c r="K494" s="335"/>
      <c r="L494" s="335"/>
      <c r="M494" s="82" t="s">
        <v>3880</v>
      </c>
      <c r="N494" s="57">
        <v>2750</v>
      </c>
      <c r="O494" s="30">
        <v>2750</v>
      </c>
      <c r="P494" s="29" t="s">
        <v>3455</v>
      </c>
      <c r="Q494" s="29"/>
      <c r="R494" s="104" t="s">
        <v>3485</v>
      </c>
      <c r="S494" s="103" t="s">
        <v>4745</v>
      </c>
      <c r="T494" s="403">
        <v>-6500</v>
      </c>
      <c r="U494" s="403">
        <v>-12065</v>
      </c>
      <c r="V494" s="123" t="s">
        <v>1</v>
      </c>
      <c r="W494" s="336" t="s">
        <v>0</v>
      </c>
      <c r="X494" s="123"/>
      <c r="Y494" s="337"/>
      <c r="Z494" s="87"/>
      <c r="AA494" s="88" t="s">
        <v>4746</v>
      </c>
      <c r="AB494" s="88">
        <v>2.5</v>
      </c>
      <c r="AC494" s="135">
        <v>100</v>
      </c>
      <c r="AD494" s="90" t="s">
        <v>3986</v>
      </c>
      <c r="AE494" s="90">
        <v>2.5</v>
      </c>
      <c r="AF494" s="136"/>
      <c r="AG494" s="338"/>
      <c r="AH494" s="338"/>
      <c r="AI494" s="339"/>
      <c r="AJ494" s="339"/>
      <c r="AK494" s="91" t="s">
        <v>176</v>
      </c>
      <c r="AL494" s="92"/>
      <c r="AM494" s="93"/>
      <c r="AN494" s="340"/>
      <c r="AO494" s="341"/>
      <c r="AP494" s="336"/>
      <c r="AQ494" s="342"/>
      <c r="AR494" s="343" t="s">
        <v>3987</v>
      </c>
      <c r="AS494" s="342"/>
      <c r="AT494" s="94">
        <v>8000</v>
      </c>
      <c r="AU494" s="341"/>
      <c r="AV494" s="136"/>
      <c r="AW494" s="339"/>
    </row>
    <row r="495" spans="1:49" ht="12.75" customHeight="1">
      <c r="A495">
        <v>492</v>
      </c>
      <c r="B495" s="29" t="s">
        <v>7115</v>
      </c>
      <c r="C495" s="104" t="s">
        <v>3564</v>
      </c>
      <c r="D495" s="29" t="s">
        <v>3880</v>
      </c>
      <c r="E495" s="29" t="s">
        <v>3880</v>
      </c>
      <c r="F495" s="335" t="s">
        <v>7116</v>
      </c>
      <c r="G495" s="335"/>
      <c r="H495" s="335"/>
      <c r="I495" s="335"/>
      <c r="J495" s="335"/>
      <c r="K495" s="335"/>
      <c r="L495" s="335"/>
      <c r="M495" s="82" t="s">
        <v>3880</v>
      </c>
      <c r="N495" s="57">
        <v>2750</v>
      </c>
      <c r="O495" s="30">
        <v>2750</v>
      </c>
      <c r="P495" s="29" t="s">
        <v>3455</v>
      </c>
      <c r="Q495" s="29"/>
      <c r="R495" s="104" t="s">
        <v>3564</v>
      </c>
      <c r="S495" s="103" t="s">
        <v>4747</v>
      </c>
      <c r="T495" s="403">
        <v>-6500</v>
      </c>
      <c r="U495" s="403">
        <v>-12895</v>
      </c>
      <c r="V495" s="123" t="s">
        <v>1</v>
      </c>
      <c r="W495" s="336" t="s">
        <v>0</v>
      </c>
      <c r="X495" s="123"/>
      <c r="Y495" s="337"/>
      <c r="Z495" s="87"/>
      <c r="AA495" s="88" t="s">
        <v>4746</v>
      </c>
      <c r="AB495" s="88">
        <v>2.5</v>
      </c>
      <c r="AC495" s="135">
        <v>100</v>
      </c>
      <c r="AD495" s="90" t="s">
        <v>3986</v>
      </c>
      <c r="AE495" s="90">
        <v>2.5</v>
      </c>
      <c r="AF495" s="136"/>
      <c r="AG495" s="338"/>
      <c r="AH495" s="338"/>
      <c r="AI495" s="339"/>
      <c r="AJ495" s="339"/>
      <c r="AK495" s="91" t="s">
        <v>175</v>
      </c>
      <c r="AL495" s="92"/>
      <c r="AM495" s="93"/>
      <c r="AN495" s="340"/>
      <c r="AO495" s="341"/>
      <c r="AP495" s="336"/>
      <c r="AQ495" s="342"/>
      <c r="AR495" s="343" t="s">
        <v>3987</v>
      </c>
      <c r="AS495" s="342"/>
      <c r="AT495" s="94">
        <v>8000</v>
      </c>
      <c r="AU495" s="341"/>
      <c r="AV495" s="136"/>
      <c r="AW495" s="339"/>
    </row>
    <row r="496" spans="1:49" ht="12.75" customHeight="1">
      <c r="A496">
        <v>493</v>
      </c>
      <c r="B496" s="29" t="s">
        <v>7117</v>
      </c>
      <c r="C496" s="104" t="s">
        <v>3539</v>
      </c>
      <c r="D496" s="29" t="s">
        <v>3880</v>
      </c>
      <c r="E496" s="29" t="s">
        <v>3880</v>
      </c>
      <c r="F496" s="335" t="s">
        <v>7118</v>
      </c>
      <c r="G496" s="335"/>
      <c r="H496" s="335"/>
      <c r="I496" s="335"/>
      <c r="J496" s="335"/>
      <c r="K496" s="335"/>
      <c r="L496" s="335"/>
      <c r="M496" s="82" t="s">
        <v>3880</v>
      </c>
      <c r="N496" s="57">
        <v>2750</v>
      </c>
      <c r="O496" s="30">
        <v>2750</v>
      </c>
      <c r="P496" s="29" t="s">
        <v>3457</v>
      </c>
      <c r="Q496" s="29"/>
      <c r="R496" s="104" t="s">
        <v>3539</v>
      </c>
      <c r="S496" s="103" t="s">
        <v>4748</v>
      </c>
      <c r="T496" s="403">
        <v>-8585.2000000000007</v>
      </c>
      <c r="U496" s="403">
        <v>-9658.35</v>
      </c>
      <c r="V496" s="123" t="s">
        <v>1</v>
      </c>
      <c r="W496" s="336" t="s">
        <v>0</v>
      </c>
      <c r="X496" s="123"/>
      <c r="Y496" s="337"/>
      <c r="Z496" s="87"/>
      <c r="AA496" s="88" t="s">
        <v>4749</v>
      </c>
      <c r="AB496" s="88">
        <v>2.5</v>
      </c>
      <c r="AC496" s="135">
        <v>100</v>
      </c>
      <c r="AD496" s="90" t="s">
        <v>3986</v>
      </c>
      <c r="AE496" s="90">
        <v>2.5</v>
      </c>
      <c r="AF496" s="136"/>
      <c r="AG496" s="338"/>
      <c r="AH496" s="338"/>
      <c r="AI496" s="339"/>
      <c r="AJ496" s="339"/>
      <c r="AK496" s="91" t="s">
        <v>176</v>
      </c>
      <c r="AL496" s="92"/>
      <c r="AM496" s="93"/>
      <c r="AN496" s="340"/>
      <c r="AO496" s="341"/>
      <c r="AP496" s="336"/>
      <c r="AQ496" s="342"/>
      <c r="AR496" s="343" t="s">
        <v>3987</v>
      </c>
      <c r="AS496" s="342"/>
      <c r="AT496" s="94">
        <v>8000</v>
      </c>
      <c r="AU496" s="341"/>
      <c r="AV496" s="136"/>
      <c r="AW496" s="339"/>
    </row>
    <row r="497" spans="1:49" ht="12.75" customHeight="1">
      <c r="A497">
        <v>494</v>
      </c>
      <c r="B497" s="29" t="s">
        <v>7119</v>
      </c>
      <c r="C497" s="104" t="s">
        <v>4750</v>
      </c>
      <c r="D497" s="29" t="s">
        <v>3880</v>
      </c>
      <c r="E497" s="29" t="s">
        <v>3880</v>
      </c>
      <c r="F497" s="335" t="s">
        <v>7120</v>
      </c>
      <c r="G497" s="335"/>
      <c r="H497" s="335"/>
      <c r="I497" s="335"/>
      <c r="J497" s="335"/>
      <c r="K497" s="335"/>
      <c r="L497" s="335"/>
      <c r="M497" s="82" t="s">
        <v>3880</v>
      </c>
      <c r="N497" s="57">
        <v>2750</v>
      </c>
      <c r="O497" s="30">
        <v>2750</v>
      </c>
      <c r="P497" s="29" t="s">
        <v>3457</v>
      </c>
      <c r="Q497" s="29"/>
      <c r="R497" s="104" t="s">
        <v>4750</v>
      </c>
      <c r="S497" s="104" t="s">
        <v>4751</v>
      </c>
      <c r="T497" s="403">
        <v>-9443.7199999999993</v>
      </c>
      <c r="U497" s="403">
        <v>-9163.0499999999993</v>
      </c>
      <c r="V497" s="123" t="s">
        <v>1</v>
      </c>
      <c r="W497" s="336" t="s">
        <v>0</v>
      </c>
      <c r="X497" s="123"/>
      <c r="Y497" s="337"/>
      <c r="Z497" s="87"/>
      <c r="AA497" s="88" t="s">
        <v>4749</v>
      </c>
      <c r="AB497" s="88">
        <v>2.5</v>
      </c>
      <c r="AC497" s="135">
        <v>100</v>
      </c>
      <c r="AD497" s="90" t="s">
        <v>3986</v>
      </c>
      <c r="AE497" s="90">
        <v>2.5</v>
      </c>
      <c r="AF497" s="136"/>
      <c r="AG497" s="338"/>
      <c r="AH497" s="338"/>
      <c r="AI497" s="339"/>
      <c r="AJ497" s="339"/>
      <c r="AK497" s="91" t="s">
        <v>175</v>
      </c>
      <c r="AL497" s="92"/>
      <c r="AM497" s="93"/>
      <c r="AN497" s="340"/>
      <c r="AO497" s="341"/>
      <c r="AP497" s="336"/>
      <c r="AQ497" s="342"/>
      <c r="AR497" s="343" t="s">
        <v>3987</v>
      </c>
      <c r="AS497" s="342"/>
      <c r="AT497" s="94">
        <v>8000</v>
      </c>
      <c r="AU497" s="341"/>
      <c r="AV497" s="136"/>
      <c r="AW497" s="339"/>
    </row>
    <row r="498" spans="1:49" ht="12.75" customHeight="1">
      <c r="A498">
        <v>495</v>
      </c>
      <c r="B498" s="29" t="s">
        <v>7121</v>
      </c>
      <c r="C498" s="104" t="s">
        <v>3559</v>
      </c>
      <c r="D498" s="29" t="s">
        <v>3880</v>
      </c>
      <c r="E498" s="29" t="s">
        <v>3880</v>
      </c>
      <c r="F498" s="335" t="s">
        <v>7122</v>
      </c>
      <c r="G498" s="335"/>
      <c r="H498" s="335"/>
      <c r="I498" s="335"/>
      <c r="J498" s="335"/>
      <c r="K498" s="335"/>
      <c r="L498" s="335"/>
      <c r="M498" s="82" t="s">
        <v>3880</v>
      </c>
      <c r="N498" s="57">
        <v>2750</v>
      </c>
      <c r="O498" s="30">
        <v>2750</v>
      </c>
      <c r="P498" s="29" t="s">
        <v>3457</v>
      </c>
      <c r="Q498" s="29"/>
      <c r="R498" s="104" t="s">
        <v>3559</v>
      </c>
      <c r="S498" s="103" t="s">
        <v>4752</v>
      </c>
      <c r="T498" s="403">
        <v>-7000</v>
      </c>
      <c r="U498" s="403">
        <v>-12480</v>
      </c>
      <c r="V498" s="123" t="s">
        <v>1</v>
      </c>
      <c r="W498" s="336" t="s">
        <v>0</v>
      </c>
      <c r="X498" s="123"/>
      <c r="Y498" s="337"/>
      <c r="Z498" s="87"/>
      <c r="AA498" s="88" t="s">
        <v>4753</v>
      </c>
      <c r="AB498" s="88">
        <v>2.5</v>
      </c>
      <c r="AC498" s="135">
        <v>100</v>
      </c>
      <c r="AD498" s="90" t="s">
        <v>3986</v>
      </c>
      <c r="AE498" s="90">
        <v>2.5</v>
      </c>
      <c r="AF498" s="136"/>
      <c r="AG498" s="338"/>
      <c r="AH498" s="338"/>
      <c r="AI498" s="339"/>
      <c r="AJ498" s="339"/>
      <c r="AK498" s="91" t="s">
        <v>174</v>
      </c>
      <c r="AL498" s="92"/>
      <c r="AM498" s="93"/>
      <c r="AN498" s="340"/>
      <c r="AO498" s="341"/>
      <c r="AP498" s="336"/>
      <c r="AQ498" s="342"/>
      <c r="AR498" s="343" t="s">
        <v>3987</v>
      </c>
      <c r="AS498" s="342"/>
      <c r="AT498" s="94">
        <v>8000</v>
      </c>
      <c r="AU498" s="341"/>
      <c r="AV498" s="136"/>
      <c r="AW498" s="339"/>
    </row>
    <row r="499" spans="1:49" ht="12.75" customHeight="1">
      <c r="A499">
        <v>496</v>
      </c>
      <c r="B499" s="29" t="s">
        <v>7123</v>
      </c>
      <c r="C499" s="104" t="s">
        <v>4754</v>
      </c>
      <c r="D499" s="29" t="s">
        <v>3880</v>
      </c>
      <c r="E499" s="29" t="s">
        <v>3880</v>
      </c>
      <c r="F499" s="335" t="s">
        <v>7124</v>
      </c>
      <c r="G499" s="335"/>
      <c r="H499" s="335"/>
      <c r="I499" s="335"/>
      <c r="J499" s="335"/>
      <c r="K499" s="335"/>
      <c r="L499" s="335"/>
      <c r="M499" s="82" t="s">
        <v>3880</v>
      </c>
      <c r="N499" s="57">
        <v>2750</v>
      </c>
      <c r="O499" s="30">
        <v>2750</v>
      </c>
      <c r="P499" s="29" t="s">
        <v>3457</v>
      </c>
      <c r="Q499" s="29"/>
      <c r="R499" s="104" t="s">
        <v>4754</v>
      </c>
      <c r="S499" s="103" t="s">
        <v>4755</v>
      </c>
      <c r="T499" s="403">
        <v>-7000</v>
      </c>
      <c r="U499" s="403">
        <v>-13310</v>
      </c>
      <c r="V499" s="123" t="s">
        <v>1</v>
      </c>
      <c r="W499" s="336" t="s">
        <v>0</v>
      </c>
      <c r="X499" s="123"/>
      <c r="Y499" s="337"/>
      <c r="Z499" s="87"/>
      <c r="AA499" s="88" t="s">
        <v>4753</v>
      </c>
      <c r="AB499" s="88">
        <v>2.5</v>
      </c>
      <c r="AC499" s="135">
        <v>100</v>
      </c>
      <c r="AD499" s="90" t="s">
        <v>3986</v>
      </c>
      <c r="AE499" s="90">
        <v>2.5</v>
      </c>
      <c r="AF499" s="136"/>
      <c r="AG499" s="338"/>
      <c r="AH499" s="338"/>
      <c r="AI499" s="339"/>
      <c r="AJ499" s="339"/>
      <c r="AK499" s="91" t="s">
        <v>173</v>
      </c>
      <c r="AL499" s="92"/>
      <c r="AM499" s="93"/>
      <c r="AN499" s="340"/>
      <c r="AO499" s="341"/>
      <c r="AP499" s="336"/>
      <c r="AQ499" s="342"/>
      <c r="AR499" s="343" t="s">
        <v>3987</v>
      </c>
      <c r="AS499" s="342"/>
      <c r="AT499" s="94">
        <v>8000</v>
      </c>
      <c r="AU499" s="341"/>
      <c r="AV499" s="136"/>
      <c r="AW499" s="339"/>
    </row>
    <row r="500" spans="1:49" ht="12.75" customHeight="1">
      <c r="A500">
        <v>497</v>
      </c>
      <c r="B500" s="29" t="s">
        <v>7125</v>
      </c>
      <c r="C500" s="104" t="s">
        <v>3538</v>
      </c>
      <c r="D500" s="29" t="s">
        <v>3880</v>
      </c>
      <c r="E500" s="29" t="s">
        <v>3880</v>
      </c>
      <c r="F500" s="335" t="s">
        <v>7126</v>
      </c>
      <c r="G500" s="335"/>
      <c r="H500" s="335"/>
      <c r="I500" s="335"/>
      <c r="J500" s="335"/>
      <c r="K500" s="335"/>
      <c r="L500" s="335"/>
      <c r="M500" s="82" t="s">
        <v>3880</v>
      </c>
      <c r="N500" s="57">
        <v>2750</v>
      </c>
      <c r="O500" s="30">
        <v>2750</v>
      </c>
      <c r="P500" s="29" t="s">
        <v>3458</v>
      </c>
      <c r="Q500" s="29"/>
      <c r="R500" s="104" t="s">
        <v>3538</v>
      </c>
      <c r="S500" s="103" t="s">
        <v>4756</v>
      </c>
      <c r="T500" s="403">
        <v>-9443.7199999999993</v>
      </c>
      <c r="U500" s="403">
        <v>-8172.45</v>
      </c>
      <c r="V500" s="123" t="s">
        <v>1</v>
      </c>
      <c r="W500" s="336" t="s">
        <v>0</v>
      </c>
      <c r="X500" s="123"/>
      <c r="Y500" s="337"/>
      <c r="Z500" s="87"/>
      <c r="AA500" s="88" t="s">
        <v>4757</v>
      </c>
      <c r="AB500" s="88">
        <v>2.5</v>
      </c>
      <c r="AC500" s="135">
        <v>100</v>
      </c>
      <c r="AD500" s="90" t="s">
        <v>3986</v>
      </c>
      <c r="AE500" s="90">
        <v>2.5</v>
      </c>
      <c r="AF500" s="136"/>
      <c r="AG500" s="338"/>
      <c r="AH500" s="338"/>
      <c r="AI500" s="339"/>
      <c r="AJ500" s="339"/>
      <c r="AK500" s="91" t="s">
        <v>174</v>
      </c>
      <c r="AL500" s="92"/>
      <c r="AM500" s="93"/>
      <c r="AN500" s="340"/>
      <c r="AO500" s="341"/>
      <c r="AP500" s="336"/>
      <c r="AQ500" s="342"/>
      <c r="AR500" s="343" t="s">
        <v>3987</v>
      </c>
      <c r="AS500" s="342"/>
      <c r="AT500" s="94">
        <v>8000</v>
      </c>
      <c r="AU500" s="341"/>
      <c r="AV500" s="136"/>
      <c r="AW500" s="339"/>
    </row>
    <row r="501" spans="1:49" ht="12.75" customHeight="1">
      <c r="A501">
        <v>498</v>
      </c>
      <c r="B501" s="29" t="s">
        <v>7127</v>
      </c>
      <c r="C501" s="104" t="s">
        <v>3680</v>
      </c>
      <c r="D501" s="29" t="s">
        <v>3880</v>
      </c>
      <c r="E501" s="29" t="s">
        <v>3880</v>
      </c>
      <c r="F501" s="335" t="s">
        <v>7128</v>
      </c>
      <c r="G501" s="335"/>
      <c r="H501" s="335"/>
      <c r="I501" s="335"/>
      <c r="J501" s="335"/>
      <c r="K501" s="335"/>
      <c r="L501" s="335"/>
      <c r="M501" s="82" t="s">
        <v>3880</v>
      </c>
      <c r="N501" s="57">
        <v>2750</v>
      </c>
      <c r="O501" s="30">
        <v>2750</v>
      </c>
      <c r="P501" s="29" t="s">
        <v>3458</v>
      </c>
      <c r="Q501" s="29"/>
      <c r="R501" s="104" t="s">
        <v>3680</v>
      </c>
      <c r="S501" s="103" t="s">
        <v>4758</v>
      </c>
      <c r="T501" s="403">
        <v>-10302.24</v>
      </c>
      <c r="U501" s="403">
        <v>-8667.75</v>
      </c>
      <c r="V501" s="123" t="s">
        <v>1</v>
      </c>
      <c r="W501" s="336" t="s">
        <v>0</v>
      </c>
      <c r="X501" s="123"/>
      <c r="Y501" s="337"/>
      <c r="Z501" s="87"/>
      <c r="AA501" s="88" t="s">
        <v>4757</v>
      </c>
      <c r="AB501" s="88">
        <v>2.5</v>
      </c>
      <c r="AC501" s="135">
        <v>100</v>
      </c>
      <c r="AD501" s="90" t="s">
        <v>3986</v>
      </c>
      <c r="AE501" s="90">
        <v>2.5</v>
      </c>
      <c r="AF501" s="136"/>
      <c r="AG501" s="338"/>
      <c r="AH501" s="338"/>
      <c r="AI501" s="339"/>
      <c r="AJ501" s="339"/>
      <c r="AK501" s="91" t="s">
        <v>173</v>
      </c>
      <c r="AL501" s="92"/>
      <c r="AM501" s="93"/>
      <c r="AN501" s="340"/>
      <c r="AO501" s="341"/>
      <c r="AP501" s="336"/>
      <c r="AQ501" s="342"/>
      <c r="AR501" s="343" t="s">
        <v>3987</v>
      </c>
      <c r="AS501" s="342"/>
      <c r="AT501" s="94">
        <v>8000</v>
      </c>
      <c r="AU501" s="341"/>
      <c r="AV501" s="136"/>
      <c r="AW501" s="339"/>
    </row>
    <row r="502" spans="1:49" ht="12.75" customHeight="1">
      <c r="A502">
        <v>499</v>
      </c>
      <c r="B502" s="29" t="s">
        <v>7129</v>
      </c>
      <c r="C502" s="104" t="s">
        <v>3477</v>
      </c>
      <c r="D502" s="29" t="s">
        <v>3880</v>
      </c>
      <c r="E502" s="29" t="s">
        <v>3880</v>
      </c>
      <c r="F502" s="335" t="s">
        <v>7130</v>
      </c>
      <c r="G502" s="335"/>
      <c r="H502" s="335"/>
      <c r="I502" s="335"/>
      <c r="J502" s="335"/>
      <c r="K502" s="335"/>
      <c r="L502" s="335"/>
      <c r="M502" s="82" t="s">
        <v>3880</v>
      </c>
      <c r="N502" s="57">
        <v>2750</v>
      </c>
      <c r="O502" s="30">
        <v>2750</v>
      </c>
      <c r="P502" s="29" t="s">
        <v>3455</v>
      </c>
      <c r="Q502" s="29"/>
      <c r="R502" s="104" t="s">
        <v>3477</v>
      </c>
      <c r="S502" s="103" t="s">
        <v>4759</v>
      </c>
      <c r="T502" s="403">
        <v>-7500</v>
      </c>
      <c r="U502" s="403">
        <v>-12065</v>
      </c>
      <c r="V502" s="123" t="s">
        <v>1</v>
      </c>
      <c r="W502" s="336" t="s">
        <v>0</v>
      </c>
      <c r="X502" s="123"/>
      <c r="Y502" s="337"/>
      <c r="Z502" s="87"/>
      <c r="AA502" s="88" t="s">
        <v>4760</v>
      </c>
      <c r="AB502" s="88">
        <v>2.5</v>
      </c>
      <c r="AC502" s="135">
        <v>100</v>
      </c>
      <c r="AD502" s="90" t="s">
        <v>3986</v>
      </c>
      <c r="AE502" s="90">
        <v>2.5</v>
      </c>
      <c r="AF502" s="136"/>
      <c r="AG502" s="338"/>
      <c r="AH502" s="338"/>
      <c r="AI502" s="339"/>
      <c r="AJ502" s="339"/>
      <c r="AK502" s="91" t="s">
        <v>171</v>
      </c>
      <c r="AL502" s="92"/>
      <c r="AM502" s="93"/>
      <c r="AN502" s="340"/>
      <c r="AO502" s="341"/>
      <c r="AP502" s="336"/>
      <c r="AQ502" s="342"/>
      <c r="AR502" s="343" t="s">
        <v>3987</v>
      </c>
      <c r="AS502" s="342"/>
      <c r="AT502" s="94">
        <v>8000</v>
      </c>
      <c r="AU502" s="341"/>
      <c r="AV502" s="136"/>
      <c r="AW502" s="339"/>
    </row>
    <row r="503" spans="1:49" ht="12.75" customHeight="1">
      <c r="A503">
        <v>500</v>
      </c>
      <c r="B503" s="29" t="s">
        <v>7131</v>
      </c>
      <c r="C503" s="104" t="s">
        <v>3563</v>
      </c>
      <c r="D503" s="29" t="s">
        <v>3880</v>
      </c>
      <c r="E503" s="29" t="s">
        <v>3880</v>
      </c>
      <c r="F503" s="335" t="s">
        <v>7132</v>
      </c>
      <c r="G503" s="335"/>
      <c r="H503" s="335"/>
      <c r="I503" s="335"/>
      <c r="J503" s="335"/>
      <c r="K503" s="335"/>
      <c r="L503" s="335"/>
      <c r="M503" s="82" t="s">
        <v>3880</v>
      </c>
      <c r="N503" s="57">
        <v>2750</v>
      </c>
      <c r="O503" s="30">
        <v>2750</v>
      </c>
      <c r="P503" s="29" t="s">
        <v>3455</v>
      </c>
      <c r="Q503" s="29"/>
      <c r="R503" s="104" t="s">
        <v>3563</v>
      </c>
      <c r="S503" s="103" t="s">
        <v>4761</v>
      </c>
      <c r="T503" s="403">
        <v>-7500</v>
      </c>
      <c r="U503" s="403">
        <v>-12895</v>
      </c>
      <c r="V503" s="123" t="s">
        <v>1</v>
      </c>
      <c r="W503" s="336" t="s">
        <v>0</v>
      </c>
      <c r="X503" s="123"/>
      <c r="Y503" s="337"/>
      <c r="Z503" s="87"/>
      <c r="AA503" s="88" t="s">
        <v>4760</v>
      </c>
      <c r="AB503" s="88">
        <v>2.5</v>
      </c>
      <c r="AC503" s="135">
        <v>100</v>
      </c>
      <c r="AD503" s="90" t="s">
        <v>3986</v>
      </c>
      <c r="AE503" s="90">
        <v>2.5</v>
      </c>
      <c r="AF503" s="136"/>
      <c r="AG503" s="338"/>
      <c r="AH503" s="338"/>
      <c r="AI503" s="339"/>
      <c r="AJ503" s="339"/>
      <c r="AK503" s="91" t="s">
        <v>170</v>
      </c>
      <c r="AL503" s="92"/>
      <c r="AM503" s="93"/>
      <c r="AN503" s="340"/>
      <c r="AO503" s="341"/>
      <c r="AP503" s="336"/>
      <c r="AQ503" s="342"/>
      <c r="AR503" s="343" t="s">
        <v>3987</v>
      </c>
      <c r="AS503" s="342"/>
      <c r="AT503" s="94">
        <v>8000</v>
      </c>
      <c r="AU503" s="341"/>
      <c r="AV503" s="136"/>
      <c r="AW503" s="339"/>
    </row>
    <row r="504" spans="1:49">
      <c r="A504">
        <v>501</v>
      </c>
      <c r="B504" s="29" t="s">
        <v>7133</v>
      </c>
      <c r="C504" s="104" t="s">
        <v>4762</v>
      </c>
      <c r="D504" s="29" t="s">
        <v>3880</v>
      </c>
      <c r="E504" s="29" t="s">
        <v>3880</v>
      </c>
      <c r="F504" s="335" t="s">
        <v>7134</v>
      </c>
      <c r="G504" s="335"/>
      <c r="H504" s="335"/>
      <c r="I504" s="335"/>
      <c r="J504" s="335"/>
      <c r="K504" s="335"/>
      <c r="L504" s="335"/>
      <c r="M504" s="82" t="s">
        <v>3880</v>
      </c>
      <c r="N504" s="57">
        <v>2750</v>
      </c>
      <c r="O504" s="30">
        <v>2750</v>
      </c>
      <c r="P504" s="29" t="s">
        <v>3459</v>
      </c>
      <c r="Q504" s="29"/>
      <c r="R504" s="104" t="s">
        <v>4762</v>
      </c>
      <c r="S504" s="103" t="s">
        <v>4763</v>
      </c>
      <c r="T504" s="403">
        <v>-11160.76</v>
      </c>
      <c r="U504" s="403">
        <v>-8172.45</v>
      </c>
      <c r="V504" s="123" t="s">
        <v>1</v>
      </c>
      <c r="W504" s="336" t="s">
        <v>0</v>
      </c>
      <c r="X504" s="123"/>
      <c r="Y504" s="337"/>
      <c r="Z504" s="87"/>
      <c r="AA504" s="88" t="s">
        <v>4764</v>
      </c>
      <c r="AB504" s="88">
        <v>2.5</v>
      </c>
      <c r="AC504" s="135">
        <v>100</v>
      </c>
      <c r="AD504" s="90" t="s">
        <v>3986</v>
      </c>
      <c r="AE504" s="90">
        <v>2.5</v>
      </c>
      <c r="AF504" s="136"/>
      <c r="AG504" s="338"/>
      <c r="AH504" s="338"/>
      <c r="AI504" s="339"/>
      <c r="AJ504" s="339"/>
      <c r="AK504" s="91" t="s">
        <v>171</v>
      </c>
      <c r="AL504" s="92"/>
      <c r="AM504" s="93"/>
      <c r="AN504" s="340"/>
      <c r="AO504" s="341"/>
      <c r="AP504" s="336"/>
      <c r="AQ504" s="342"/>
      <c r="AR504" s="343" t="s">
        <v>3987</v>
      </c>
      <c r="AS504" s="342"/>
      <c r="AT504" s="94">
        <v>8000</v>
      </c>
      <c r="AU504" s="341"/>
      <c r="AV504" s="136"/>
      <c r="AW504" s="339"/>
    </row>
    <row r="505" spans="1:49">
      <c r="A505">
        <v>502</v>
      </c>
      <c r="B505" s="29" t="s">
        <v>7135</v>
      </c>
      <c r="C505" s="104" t="s">
        <v>3535</v>
      </c>
      <c r="D505" s="29" t="s">
        <v>3880</v>
      </c>
      <c r="E505" s="29" t="s">
        <v>3880</v>
      </c>
      <c r="F505" s="335" t="s">
        <v>7136</v>
      </c>
      <c r="G505" s="335"/>
      <c r="H505" s="335"/>
      <c r="I505" s="335"/>
      <c r="J505" s="335"/>
      <c r="K505" s="335"/>
      <c r="L505" s="335"/>
      <c r="M505" s="82" t="s">
        <v>3880</v>
      </c>
      <c r="N505" s="57">
        <v>2750</v>
      </c>
      <c r="O505" s="30">
        <v>2750</v>
      </c>
      <c r="P505" s="29" t="s">
        <v>3459</v>
      </c>
      <c r="Q505" s="29"/>
      <c r="R505" s="104" t="s">
        <v>3535</v>
      </c>
      <c r="S505" s="104" t="s">
        <v>4765</v>
      </c>
      <c r="T505" s="403">
        <v>-11160.76</v>
      </c>
      <c r="U505" s="403">
        <v>-9163.0499999999993</v>
      </c>
      <c r="V505" s="123" t="s">
        <v>1</v>
      </c>
      <c r="W505" s="336" t="s">
        <v>0</v>
      </c>
      <c r="X505" s="123"/>
      <c r="Y505" s="337"/>
      <c r="Z505" s="87"/>
      <c r="AA505" s="88" t="s">
        <v>4764</v>
      </c>
      <c r="AB505" s="88">
        <v>2.5</v>
      </c>
      <c r="AC505" s="135">
        <v>100</v>
      </c>
      <c r="AD505" s="90" t="s">
        <v>3986</v>
      </c>
      <c r="AE505" s="90">
        <v>2.5</v>
      </c>
      <c r="AF505" s="136"/>
      <c r="AG505" s="338"/>
      <c r="AH505" s="338"/>
      <c r="AI505" s="339"/>
      <c r="AJ505" s="339"/>
      <c r="AK505" s="91" t="s">
        <v>170</v>
      </c>
      <c r="AL505" s="92"/>
      <c r="AM505" s="93"/>
      <c r="AN505" s="340"/>
      <c r="AO505" s="341"/>
      <c r="AP505" s="336"/>
      <c r="AQ505" s="342"/>
      <c r="AR505" s="343" t="s">
        <v>3987</v>
      </c>
      <c r="AS505" s="342"/>
      <c r="AT505" s="94">
        <v>8000</v>
      </c>
      <c r="AU505" s="341"/>
      <c r="AV505" s="136"/>
      <c r="AW505" s="339"/>
    </row>
    <row r="506" spans="1:49">
      <c r="A506">
        <v>503</v>
      </c>
      <c r="B506" s="29" t="s">
        <v>7137</v>
      </c>
      <c r="C506" s="104" t="s">
        <v>3558</v>
      </c>
      <c r="D506" s="29" t="s">
        <v>3880</v>
      </c>
      <c r="E506" s="29" t="s">
        <v>3880</v>
      </c>
      <c r="F506" s="335" t="s">
        <v>7138</v>
      </c>
      <c r="G506" s="335"/>
      <c r="H506" s="335"/>
      <c r="I506" s="335"/>
      <c r="J506" s="335"/>
      <c r="K506" s="335"/>
      <c r="L506" s="335"/>
      <c r="M506" s="82" t="s">
        <v>3880</v>
      </c>
      <c r="N506" s="57">
        <v>2750</v>
      </c>
      <c r="O506" s="30">
        <v>2750</v>
      </c>
      <c r="P506" s="29" t="s">
        <v>3860</v>
      </c>
      <c r="Q506" s="29"/>
      <c r="R506" s="104" t="s">
        <v>3558</v>
      </c>
      <c r="S506" s="103" t="s">
        <v>4766</v>
      </c>
      <c r="T506" s="403">
        <v>-8000</v>
      </c>
      <c r="U506" s="403">
        <v>-12480</v>
      </c>
      <c r="V506" s="123" t="s">
        <v>1</v>
      </c>
      <c r="W506" s="336" t="s">
        <v>0</v>
      </c>
      <c r="X506" s="123"/>
      <c r="Y506" s="337"/>
      <c r="Z506" s="87"/>
      <c r="AA506" s="88" t="s">
        <v>4767</v>
      </c>
      <c r="AB506" s="88">
        <v>2.5</v>
      </c>
      <c r="AC506" s="135">
        <v>100</v>
      </c>
      <c r="AD506" s="90" t="s">
        <v>3986</v>
      </c>
      <c r="AE506" s="90">
        <v>2.5</v>
      </c>
      <c r="AF506" s="136"/>
      <c r="AG506" s="338"/>
      <c r="AH506" s="338"/>
      <c r="AI506" s="339"/>
      <c r="AJ506" s="339"/>
      <c r="AK506" s="91" t="s">
        <v>168</v>
      </c>
      <c r="AL506" s="92"/>
      <c r="AM506" s="93"/>
      <c r="AN506" s="340"/>
      <c r="AO506" s="341"/>
      <c r="AP506" s="336"/>
      <c r="AQ506" s="342"/>
      <c r="AR506" s="343" t="s">
        <v>3987</v>
      </c>
      <c r="AS506" s="342"/>
      <c r="AT506" s="94">
        <v>8000</v>
      </c>
      <c r="AU506" s="341"/>
      <c r="AV506" s="136"/>
      <c r="AW506" s="339"/>
    </row>
    <row r="507" spans="1:49">
      <c r="A507">
        <v>504</v>
      </c>
      <c r="B507" s="29" t="s">
        <v>7139</v>
      </c>
      <c r="C507" s="104" t="s">
        <v>4768</v>
      </c>
      <c r="D507" s="29" t="s">
        <v>3880</v>
      </c>
      <c r="E507" s="29" t="s">
        <v>3880</v>
      </c>
      <c r="F507" s="335" t="s">
        <v>7140</v>
      </c>
      <c r="G507" s="335"/>
      <c r="H507" s="335"/>
      <c r="I507" s="335"/>
      <c r="J507" s="335"/>
      <c r="K507" s="335"/>
      <c r="L507" s="335"/>
      <c r="M507" s="82" t="s">
        <v>3880</v>
      </c>
      <c r="N507" s="57">
        <v>2750</v>
      </c>
      <c r="O507" s="30">
        <v>2750</v>
      </c>
      <c r="P507" s="29" t="s">
        <v>3860</v>
      </c>
      <c r="Q507" s="29"/>
      <c r="R507" s="104" t="s">
        <v>4768</v>
      </c>
      <c r="S507" s="103" t="s">
        <v>4769</v>
      </c>
      <c r="T507" s="403">
        <v>-8000</v>
      </c>
      <c r="U507" s="403">
        <v>-13310</v>
      </c>
      <c r="V507" s="123" t="s">
        <v>1</v>
      </c>
      <c r="W507" s="336" t="s">
        <v>0</v>
      </c>
      <c r="X507" s="123"/>
      <c r="Y507" s="337"/>
      <c r="Z507" s="87"/>
      <c r="AA507" s="88" t="s">
        <v>4767</v>
      </c>
      <c r="AB507" s="88">
        <v>2.5</v>
      </c>
      <c r="AC507" s="135">
        <v>100</v>
      </c>
      <c r="AD507" s="90" t="s">
        <v>3986</v>
      </c>
      <c r="AE507" s="90">
        <v>2.5</v>
      </c>
      <c r="AF507" s="136"/>
      <c r="AG507" s="338"/>
      <c r="AH507" s="338"/>
      <c r="AI507" s="339"/>
      <c r="AJ507" s="339"/>
      <c r="AK507" s="91" t="s">
        <v>167</v>
      </c>
      <c r="AL507" s="92"/>
      <c r="AM507" s="93"/>
      <c r="AN507" s="340"/>
      <c r="AO507" s="341"/>
      <c r="AP507" s="336"/>
      <c r="AQ507" s="342"/>
      <c r="AR507" s="343" t="s">
        <v>3987</v>
      </c>
      <c r="AS507" s="342"/>
      <c r="AT507" s="94">
        <v>8000</v>
      </c>
      <c r="AU507" s="341"/>
      <c r="AV507" s="136"/>
      <c r="AW507" s="339"/>
    </row>
    <row r="508" spans="1:49">
      <c r="A508">
        <v>505</v>
      </c>
      <c r="B508" s="29" t="s">
        <v>7141</v>
      </c>
      <c r="C508" s="104" t="s">
        <v>3674</v>
      </c>
      <c r="D508" s="29" t="s">
        <v>3880</v>
      </c>
      <c r="E508" s="29" t="s">
        <v>3880</v>
      </c>
      <c r="F508" s="335" t="s">
        <v>7142</v>
      </c>
      <c r="G508" s="335"/>
      <c r="H508" s="335"/>
      <c r="I508" s="335"/>
      <c r="J508" s="335"/>
      <c r="K508" s="335"/>
      <c r="L508" s="335"/>
      <c r="M508" s="82" t="s">
        <v>3880</v>
      </c>
      <c r="N508" s="57">
        <v>2750</v>
      </c>
      <c r="O508" s="30">
        <v>2750</v>
      </c>
      <c r="P508" s="29" t="s">
        <v>3458</v>
      </c>
      <c r="Q508" s="29"/>
      <c r="R508" s="104" t="s">
        <v>3674</v>
      </c>
      <c r="S508" s="103" t="s">
        <v>4770</v>
      </c>
      <c r="T508" s="403">
        <v>-11160.76</v>
      </c>
      <c r="U508" s="403">
        <v>-10153.65</v>
      </c>
      <c r="V508" s="123" t="s">
        <v>1</v>
      </c>
      <c r="W508" s="336" t="s">
        <v>0</v>
      </c>
      <c r="X508" s="123"/>
      <c r="Y508" s="337"/>
      <c r="Z508" s="87"/>
      <c r="AA508" s="88" t="s">
        <v>4771</v>
      </c>
      <c r="AB508" s="88">
        <v>2.5</v>
      </c>
      <c r="AC508" s="135">
        <v>100</v>
      </c>
      <c r="AD508" s="90" t="s">
        <v>3986</v>
      </c>
      <c r="AE508" s="90">
        <v>2.5</v>
      </c>
      <c r="AF508" s="136"/>
      <c r="AG508" s="338"/>
      <c r="AH508" s="338"/>
      <c r="AI508" s="339"/>
      <c r="AJ508" s="339"/>
      <c r="AK508" s="91" t="s">
        <v>168</v>
      </c>
      <c r="AL508" s="92"/>
      <c r="AM508" s="93"/>
      <c r="AN508" s="340"/>
      <c r="AO508" s="341"/>
      <c r="AP508" s="336"/>
      <c r="AQ508" s="342"/>
      <c r="AR508" s="343" t="s">
        <v>3987</v>
      </c>
      <c r="AS508" s="342"/>
      <c r="AT508" s="94">
        <v>8000</v>
      </c>
      <c r="AU508" s="341"/>
      <c r="AV508" s="136"/>
      <c r="AW508" s="339"/>
    </row>
    <row r="509" spans="1:49">
      <c r="A509">
        <v>506</v>
      </c>
      <c r="B509" s="29" t="s">
        <v>7143</v>
      </c>
      <c r="C509" s="104" t="s">
        <v>4772</v>
      </c>
      <c r="D509" s="29" t="s">
        <v>3880</v>
      </c>
      <c r="E509" s="29" t="s">
        <v>3880</v>
      </c>
      <c r="F509" s="335" t="s">
        <v>7144</v>
      </c>
      <c r="G509" s="335"/>
      <c r="H509" s="335"/>
      <c r="I509" s="335"/>
      <c r="J509" s="335"/>
      <c r="K509" s="335"/>
      <c r="L509" s="335"/>
      <c r="M509" s="82" t="s">
        <v>3880</v>
      </c>
      <c r="N509" s="57">
        <v>2750</v>
      </c>
      <c r="O509" s="30">
        <v>2750</v>
      </c>
      <c r="P509" s="29" t="s">
        <v>3458</v>
      </c>
      <c r="Q509" s="29"/>
      <c r="R509" s="104" t="s">
        <v>4772</v>
      </c>
      <c r="S509" s="103" t="s">
        <v>4773</v>
      </c>
      <c r="T509" s="403">
        <v>-12019.28</v>
      </c>
      <c r="U509" s="403">
        <v>-9658.35</v>
      </c>
      <c r="V509" s="123" t="s">
        <v>1</v>
      </c>
      <c r="W509" s="336" t="s">
        <v>0</v>
      </c>
      <c r="X509" s="123"/>
      <c r="Y509" s="337"/>
      <c r="Z509" s="87"/>
      <c r="AA509" s="88" t="s">
        <v>4771</v>
      </c>
      <c r="AB509" s="88">
        <v>2.5</v>
      </c>
      <c r="AC509" s="135">
        <v>100</v>
      </c>
      <c r="AD509" s="90" t="s">
        <v>3986</v>
      </c>
      <c r="AE509" s="90">
        <v>2.5</v>
      </c>
      <c r="AF509" s="136"/>
      <c r="AG509" s="338"/>
      <c r="AH509" s="338"/>
      <c r="AI509" s="339"/>
      <c r="AJ509" s="339"/>
      <c r="AK509" s="91" t="s">
        <v>167</v>
      </c>
      <c r="AL509" s="92"/>
      <c r="AM509" s="93"/>
      <c r="AN509" s="340"/>
      <c r="AO509" s="341"/>
      <c r="AP509" s="336"/>
      <c r="AQ509" s="342"/>
      <c r="AR509" s="343" t="s">
        <v>3987</v>
      </c>
      <c r="AS509" s="342"/>
      <c r="AT509" s="94">
        <v>8000</v>
      </c>
      <c r="AU509" s="341"/>
      <c r="AV509" s="136"/>
      <c r="AW509" s="339"/>
    </row>
    <row r="510" spans="1:49" ht="15">
      <c r="A510">
        <v>507</v>
      </c>
      <c r="B510" s="29" t="s">
        <v>7145</v>
      </c>
      <c r="C510" s="104" t="s">
        <v>3541</v>
      </c>
      <c r="D510" s="29" t="s">
        <v>1671</v>
      </c>
      <c r="E510" s="29" t="s">
        <v>2154</v>
      </c>
      <c r="F510" s="335" t="s">
        <v>7146</v>
      </c>
      <c r="G510" s="394" t="s">
        <v>7147</v>
      </c>
      <c r="H510" s="394"/>
      <c r="I510" s="394"/>
      <c r="J510" s="394"/>
      <c r="K510" s="394"/>
      <c r="L510" s="335"/>
      <c r="M510" s="82">
        <v>14000.000000000002</v>
      </c>
      <c r="N510" s="57">
        <v>2750</v>
      </c>
      <c r="O510" s="30">
        <v>16750</v>
      </c>
      <c r="P510" s="29" t="s">
        <v>9167</v>
      </c>
      <c r="Q510" s="29"/>
      <c r="R510" s="104" t="s">
        <v>3541</v>
      </c>
      <c r="S510" s="103" t="s">
        <v>4774</v>
      </c>
      <c r="T510" s="403">
        <v>-8500</v>
      </c>
      <c r="U510" s="403">
        <v>-12065</v>
      </c>
      <c r="V510" s="123" t="s">
        <v>1</v>
      </c>
      <c r="W510" s="336" t="s">
        <v>0</v>
      </c>
      <c r="X510" s="123"/>
      <c r="Y510" s="337"/>
      <c r="Z510" s="87">
        <v>1</v>
      </c>
      <c r="AA510" s="88" t="s">
        <v>4775</v>
      </c>
      <c r="AB510" s="88">
        <v>2.5</v>
      </c>
      <c r="AC510" s="135">
        <v>100</v>
      </c>
      <c r="AD510" s="90" t="s">
        <v>3986</v>
      </c>
      <c r="AE510" s="90">
        <v>2.5</v>
      </c>
      <c r="AF510" s="136"/>
      <c r="AG510" s="338"/>
      <c r="AH510" s="338"/>
      <c r="AI510" s="339"/>
      <c r="AJ510" s="339"/>
      <c r="AK510" s="91" t="s">
        <v>164</v>
      </c>
      <c r="AL510" s="92"/>
      <c r="AM510" s="93"/>
      <c r="AN510" s="340"/>
      <c r="AO510" s="341"/>
      <c r="AP510" s="336"/>
      <c r="AQ510" s="342"/>
      <c r="AR510" s="343" t="s">
        <v>3987</v>
      </c>
      <c r="AS510" s="342"/>
      <c r="AT510" s="94">
        <v>8000</v>
      </c>
      <c r="AU510" s="341"/>
      <c r="AV510" s="136"/>
      <c r="AW510" s="339"/>
    </row>
    <row r="511" spans="1:49" ht="15">
      <c r="A511">
        <v>508</v>
      </c>
      <c r="B511" s="29" t="s">
        <v>7148</v>
      </c>
      <c r="C511" s="104" t="s">
        <v>3562</v>
      </c>
      <c r="D511" s="29" t="s">
        <v>1670</v>
      </c>
      <c r="E511" s="29" t="s">
        <v>2155</v>
      </c>
      <c r="F511" s="335" t="s">
        <v>7149</v>
      </c>
      <c r="G511" s="394" t="s">
        <v>7150</v>
      </c>
      <c r="H511" s="394"/>
      <c r="I511" s="394"/>
      <c r="J511" s="394"/>
      <c r="K511" s="394"/>
      <c r="L511" s="335"/>
      <c r="M511" s="82">
        <v>14000.000000000002</v>
      </c>
      <c r="N511" s="57">
        <v>2750</v>
      </c>
      <c r="O511" s="30">
        <v>16750</v>
      </c>
      <c r="P511" s="29" t="s">
        <v>9167</v>
      </c>
      <c r="Q511" s="29"/>
      <c r="R511" s="104" t="s">
        <v>3562</v>
      </c>
      <c r="S511" s="103" t="s">
        <v>4776</v>
      </c>
      <c r="T511" s="403">
        <v>-8500</v>
      </c>
      <c r="U511" s="403">
        <v>-12895</v>
      </c>
      <c r="V511" s="123" t="s">
        <v>1</v>
      </c>
      <c r="W511" s="336" t="s">
        <v>0</v>
      </c>
      <c r="X511" s="123"/>
      <c r="Y511" s="337"/>
      <c r="Z511" s="87">
        <v>1</v>
      </c>
      <c r="AA511" s="88" t="s">
        <v>4775</v>
      </c>
      <c r="AB511" s="88">
        <v>2.5</v>
      </c>
      <c r="AC511" s="135">
        <v>100</v>
      </c>
      <c r="AD511" s="90" t="s">
        <v>3986</v>
      </c>
      <c r="AE511" s="90">
        <v>2.5</v>
      </c>
      <c r="AF511" s="136"/>
      <c r="AG511" s="338"/>
      <c r="AH511" s="338"/>
      <c r="AI511" s="339"/>
      <c r="AJ511" s="339"/>
      <c r="AK511" s="91" t="s">
        <v>163</v>
      </c>
      <c r="AL511" s="92"/>
      <c r="AM511" s="93"/>
      <c r="AN511" s="340"/>
      <c r="AO511" s="341"/>
      <c r="AP511" s="336"/>
      <c r="AQ511" s="342"/>
      <c r="AR511" s="343" t="s">
        <v>3987</v>
      </c>
      <c r="AS511" s="342"/>
      <c r="AT511" s="94">
        <v>8000</v>
      </c>
      <c r="AU511" s="341"/>
      <c r="AV511" s="136"/>
      <c r="AW511" s="339"/>
    </row>
    <row r="512" spans="1:49" ht="15">
      <c r="A512">
        <v>509</v>
      </c>
      <c r="B512" s="29" t="s">
        <v>6605</v>
      </c>
      <c r="C512" s="104" t="s">
        <v>3685</v>
      </c>
      <c r="D512" s="29" t="s">
        <v>1678</v>
      </c>
      <c r="E512" s="29" t="s">
        <v>2147</v>
      </c>
      <c r="F512" s="335" t="s">
        <v>6606</v>
      </c>
      <c r="G512" s="394" t="s">
        <v>6607</v>
      </c>
      <c r="H512" s="394"/>
      <c r="I512" s="394"/>
      <c r="J512" s="394"/>
      <c r="K512" s="394"/>
      <c r="L512" s="335"/>
      <c r="M512" s="82">
        <v>14000.000000000002</v>
      </c>
      <c r="N512" s="57">
        <v>2750</v>
      </c>
      <c r="O512" s="30">
        <v>16750</v>
      </c>
      <c r="P512" s="29" t="s">
        <v>9168</v>
      </c>
      <c r="Q512" s="29"/>
      <c r="R512" s="104" t="s">
        <v>3685</v>
      </c>
      <c r="S512" s="103" t="s">
        <v>4777</v>
      </c>
      <c r="T512" s="403">
        <v>-10302.24</v>
      </c>
      <c r="U512" s="403">
        <v>-7677.15</v>
      </c>
      <c r="V512" s="123" t="s">
        <v>1</v>
      </c>
      <c r="W512" s="336" t="s">
        <v>0</v>
      </c>
      <c r="X512" s="123"/>
      <c r="Y512" s="337"/>
      <c r="Z512" s="87">
        <v>1</v>
      </c>
      <c r="AA512" s="88" t="s">
        <v>356</v>
      </c>
      <c r="AB512" s="88">
        <v>2.5</v>
      </c>
      <c r="AC512" s="135">
        <v>100</v>
      </c>
      <c r="AD512" s="90" t="s">
        <v>3986</v>
      </c>
      <c r="AE512" s="90">
        <v>2.5</v>
      </c>
      <c r="AF512" s="136"/>
      <c r="AG512" s="338"/>
      <c r="AH512" s="338"/>
      <c r="AI512" s="339"/>
      <c r="AJ512" s="339"/>
      <c r="AK512" s="91" t="s">
        <v>164</v>
      </c>
      <c r="AL512" s="92"/>
      <c r="AM512" s="93"/>
      <c r="AN512" s="340"/>
      <c r="AO512" s="341"/>
      <c r="AP512" s="336"/>
      <c r="AQ512" s="342"/>
      <c r="AR512" s="343" t="s">
        <v>3987</v>
      </c>
      <c r="AS512" s="342"/>
      <c r="AT512" s="94">
        <v>8000</v>
      </c>
      <c r="AU512" s="341"/>
      <c r="AV512" s="136"/>
      <c r="AW512" s="339"/>
    </row>
    <row r="513" spans="1:49" ht="15">
      <c r="A513">
        <v>510</v>
      </c>
      <c r="B513" s="29" t="s">
        <v>6608</v>
      </c>
      <c r="C513" s="104" t="s">
        <v>4778</v>
      </c>
      <c r="D513" s="29" t="s">
        <v>1680</v>
      </c>
      <c r="E513" s="29" t="s">
        <v>2145</v>
      </c>
      <c r="F513" s="335" t="s">
        <v>6609</v>
      </c>
      <c r="G513" s="394" t="s">
        <v>6610</v>
      </c>
      <c r="H513" s="394"/>
      <c r="I513" s="394"/>
      <c r="J513" s="394"/>
      <c r="K513" s="394"/>
      <c r="L513" s="335"/>
      <c r="M513" s="82">
        <v>14000.000000000002</v>
      </c>
      <c r="N513" s="57">
        <v>2750</v>
      </c>
      <c r="O513" s="30">
        <v>16750</v>
      </c>
      <c r="P513" s="29" t="s">
        <v>9168</v>
      </c>
      <c r="Q513" s="29"/>
      <c r="R513" s="104" t="s">
        <v>4778</v>
      </c>
      <c r="S513" s="103" t="s">
        <v>4779</v>
      </c>
      <c r="T513" s="403">
        <v>-11160.76</v>
      </c>
      <c r="U513" s="403">
        <v>-7181.85</v>
      </c>
      <c r="V513" s="123" t="s">
        <v>1</v>
      </c>
      <c r="W513" s="336" t="s">
        <v>0</v>
      </c>
      <c r="X513" s="123"/>
      <c r="Y513" s="337"/>
      <c r="Z513" s="87">
        <v>1</v>
      </c>
      <c r="AA513" s="88" t="s">
        <v>356</v>
      </c>
      <c r="AB513" s="88">
        <v>2.5</v>
      </c>
      <c r="AC513" s="135">
        <v>100</v>
      </c>
      <c r="AD513" s="90" t="s">
        <v>3986</v>
      </c>
      <c r="AE513" s="90">
        <v>2.5</v>
      </c>
      <c r="AF513" s="136"/>
      <c r="AG513" s="338"/>
      <c r="AH513" s="338"/>
      <c r="AI513" s="339"/>
      <c r="AJ513" s="339"/>
      <c r="AK513" s="91" t="s">
        <v>163</v>
      </c>
      <c r="AL513" s="92"/>
      <c r="AM513" s="93"/>
      <c r="AN513" s="340"/>
      <c r="AO513" s="341"/>
      <c r="AP513" s="336"/>
      <c r="AQ513" s="342"/>
      <c r="AR513" s="343" t="s">
        <v>3987</v>
      </c>
      <c r="AS513" s="342"/>
      <c r="AT513" s="94">
        <v>8000</v>
      </c>
      <c r="AU513" s="341"/>
      <c r="AV513" s="136"/>
      <c r="AW513" s="339"/>
    </row>
    <row r="514" spans="1:49" ht="15">
      <c r="A514">
        <v>511</v>
      </c>
      <c r="B514" s="29" t="s">
        <v>6611</v>
      </c>
      <c r="C514" s="104" t="s">
        <v>4780</v>
      </c>
      <c r="D514" s="29" t="s">
        <v>1758</v>
      </c>
      <c r="E514" s="29" t="s">
        <v>2067</v>
      </c>
      <c r="F514" s="335" t="s">
        <v>6612</v>
      </c>
      <c r="G514" s="394" t="s">
        <v>6613</v>
      </c>
      <c r="H514" s="394"/>
      <c r="I514" s="394"/>
      <c r="J514" s="394"/>
      <c r="K514" s="394"/>
      <c r="L514" s="335"/>
      <c r="M514" s="82">
        <v>14000.000000000002</v>
      </c>
      <c r="N514" s="57">
        <v>2750</v>
      </c>
      <c r="O514" s="30">
        <v>16750</v>
      </c>
      <c r="P514" s="29" t="s">
        <v>9172</v>
      </c>
      <c r="Q514" s="29"/>
      <c r="R514" s="104" t="s">
        <v>4780</v>
      </c>
      <c r="S514" s="103" t="s">
        <v>4781</v>
      </c>
      <c r="T514" s="403">
        <v>-9000</v>
      </c>
      <c r="U514" s="403">
        <v>-12480</v>
      </c>
      <c r="V514" s="123" t="s">
        <v>1</v>
      </c>
      <c r="W514" s="336" t="s">
        <v>0</v>
      </c>
      <c r="X514" s="123"/>
      <c r="Y514" s="337"/>
      <c r="Z514" s="87">
        <v>1</v>
      </c>
      <c r="AA514" s="88" t="s">
        <v>216</v>
      </c>
      <c r="AB514" s="88">
        <v>2.5</v>
      </c>
      <c r="AC514" s="135">
        <v>100</v>
      </c>
      <c r="AD514" s="90" t="s">
        <v>3986</v>
      </c>
      <c r="AE514" s="90">
        <v>2.5</v>
      </c>
      <c r="AF514" s="136"/>
      <c r="AG514" s="338"/>
      <c r="AH514" s="338"/>
      <c r="AI514" s="339"/>
      <c r="AJ514" s="339"/>
      <c r="AK514" s="91" t="s">
        <v>162</v>
      </c>
      <c r="AL514" s="92"/>
      <c r="AM514" s="93"/>
      <c r="AN514" s="340"/>
      <c r="AO514" s="341"/>
      <c r="AP514" s="336"/>
      <c r="AQ514" s="342"/>
      <c r="AR514" s="343" t="s">
        <v>3987</v>
      </c>
      <c r="AS514" s="342"/>
      <c r="AT514" s="94">
        <v>8000</v>
      </c>
      <c r="AU514" s="341"/>
      <c r="AV514" s="136"/>
      <c r="AW514" s="339"/>
    </row>
    <row r="515" spans="1:49" ht="15">
      <c r="A515">
        <v>512</v>
      </c>
      <c r="B515" s="29" t="s">
        <v>6614</v>
      </c>
      <c r="C515" s="104" t="s">
        <v>4782</v>
      </c>
      <c r="D515" s="29" t="s">
        <v>1760</v>
      </c>
      <c r="E515" s="29" t="s">
        <v>2065</v>
      </c>
      <c r="F515" s="335" t="s">
        <v>6615</v>
      </c>
      <c r="G515" s="394" t="s">
        <v>6616</v>
      </c>
      <c r="H515" s="394"/>
      <c r="I515" s="394"/>
      <c r="J515" s="394"/>
      <c r="K515" s="394"/>
      <c r="L515" s="335"/>
      <c r="M515" s="82">
        <v>14000.000000000002</v>
      </c>
      <c r="N515" s="57">
        <v>2750</v>
      </c>
      <c r="O515" s="30">
        <v>16750</v>
      </c>
      <c r="P515" s="29" t="s">
        <v>9172</v>
      </c>
      <c r="Q515" s="29"/>
      <c r="R515" s="104" t="s">
        <v>4782</v>
      </c>
      <c r="S515" s="103" t="s">
        <v>4783</v>
      </c>
      <c r="T515" s="403">
        <v>-9000</v>
      </c>
      <c r="U515" s="403">
        <v>-13310</v>
      </c>
      <c r="V515" s="123" t="s">
        <v>1</v>
      </c>
      <c r="W515" s="336" t="s">
        <v>0</v>
      </c>
      <c r="X515" s="123"/>
      <c r="Y515" s="337"/>
      <c r="Z515" s="87">
        <v>1</v>
      </c>
      <c r="AA515" s="88" t="s">
        <v>216</v>
      </c>
      <c r="AB515" s="88">
        <v>2.5</v>
      </c>
      <c r="AC515" s="135">
        <v>100</v>
      </c>
      <c r="AD515" s="90" t="s">
        <v>3986</v>
      </c>
      <c r="AE515" s="90">
        <v>2.5</v>
      </c>
      <c r="AF515" s="136"/>
      <c r="AG515" s="338"/>
      <c r="AH515" s="338"/>
      <c r="AI515" s="339"/>
      <c r="AJ515" s="339"/>
      <c r="AK515" s="91" t="s">
        <v>161</v>
      </c>
      <c r="AL515" s="92"/>
      <c r="AM515" s="93"/>
      <c r="AN515" s="340"/>
      <c r="AO515" s="341"/>
      <c r="AP515" s="336"/>
      <c r="AQ515" s="342"/>
      <c r="AR515" s="343" t="s">
        <v>3987</v>
      </c>
      <c r="AS515" s="342"/>
      <c r="AT515" s="94">
        <v>8000</v>
      </c>
      <c r="AU515" s="341"/>
      <c r="AV515" s="136"/>
      <c r="AW515" s="339"/>
    </row>
    <row r="516" spans="1:49" ht="15">
      <c r="A516">
        <v>513</v>
      </c>
      <c r="B516" s="29" t="s">
        <v>6617</v>
      </c>
      <c r="C516" s="104" t="s">
        <v>3678</v>
      </c>
      <c r="D516" s="29" t="s">
        <v>1679</v>
      </c>
      <c r="E516" s="29" t="s">
        <v>2146</v>
      </c>
      <c r="F516" s="335" t="s">
        <v>6618</v>
      </c>
      <c r="G516" s="394" t="s">
        <v>6619</v>
      </c>
      <c r="H516" s="394"/>
      <c r="I516" s="394"/>
      <c r="J516" s="394"/>
      <c r="K516" s="394"/>
      <c r="L516" s="335"/>
      <c r="M516" s="82">
        <v>14000.000000000002</v>
      </c>
      <c r="N516" s="57">
        <v>2750</v>
      </c>
      <c r="O516" s="30">
        <v>16750</v>
      </c>
      <c r="P516" s="29" t="s">
        <v>9168</v>
      </c>
      <c r="Q516" s="29"/>
      <c r="R516" s="104" t="s">
        <v>3678</v>
      </c>
      <c r="S516" s="104" t="s">
        <v>4784</v>
      </c>
      <c r="T516" s="403">
        <v>-12877.8</v>
      </c>
      <c r="U516" s="403">
        <v>-9163.0499999999993</v>
      </c>
      <c r="V516" s="123" t="s">
        <v>1</v>
      </c>
      <c r="W516" s="336" t="s">
        <v>0</v>
      </c>
      <c r="X516" s="123"/>
      <c r="Y516" s="337"/>
      <c r="Z516" s="87">
        <v>1</v>
      </c>
      <c r="AA516" s="88" t="s">
        <v>147</v>
      </c>
      <c r="AB516" s="88">
        <v>2.5</v>
      </c>
      <c r="AC516" s="135">
        <v>100</v>
      </c>
      <c r="AD516" s="90" t="s">
        <v>3986</v>
      </c>
      <c r="AE516" s="90">
        <v>2.5</v>
      </c>
      <c r="AF516" s="136"/>
      <c r="AG516" s="338"/>
      <c r="AH516" s="338"/>
      <c r="AI516" s="339"/>
      <c r="AJ516" s="339"/>
      <c r="AK516" s="91" t="s">
        <v>162</v>
      </c>
      <c r="AL516" s="92"/>
      <c r="AM516" s="93"/>
      <c r="AN516" s="340"/>
      <c r="AO516" s="341"/>
      <c r="AP516" s="336"/>
      <c r="AQ516" s="342"/>
      <c r="AR516" s="343" t="s">
        <v>3987</v>
      </c>
      <c r="AS516" s="342"/>
      <c r="AT516" s="94">
        <v>8000</v>
      </c>
      <c r="AU516" s="341"/>
      <c r="AV516" s="136"/>
      <c r="AW516" s="339"/>
    </row>
    <row r="517" spans="1:49" ht="15">
      <c r="A517">
        <v>514</v>
      </c>
      <c r="B517" s="29" t="s">
        <v>6620</v>
      </c>
      <c r="C517" s="104" t="s">
        <v>3681</v>
      </c>
      <c r="D517" s="29" t="s">
        <v>1681</v>
      </c>
      <c r="E517" s="29" t="s">
        <v>2144</v>
      </c>
      <c r="F517" s="335" t="s">
        <v>6621</v>
      </c>
      <c r="G517" s="394" t="s">
        <v>6622</v>
      </c>
      <c r="H517" s="394"/>
      <c r="I517" s="394"/>
      <c r="J517" s="394"/>
      <c r="K517" s="394"/>
      <c r="L517" s="335"/>
      <c r="M517" s="82">
        <v>14000.000000000002</v>
      </c>
      <c r="N517" s="57">
        <v>2750</v>
      </c>
      <c r="O517" s="30">
        <v>16750</v>
      </c>
      <c r="P517" s="29" t="s">
        <v>9168</v>
      </c>
      <c r="Q517" s="29"/>
      <c r="R517" s="104" t="s">
        <v>3681</v>
      </c>
      <c r="S517" s="103" t="s">
        <v>4785</v>
      </c>
      <c r="T517" s="403">
        <v>-12019.28</v>
      </c>
      <c r="U517" s="403">
        <v>-8667.75</v>
      </c>
      <c r="V517" s="123" t="s">
        <v>1</v>
      </c>
      <c r="W517" s="336" t="s">
        <v>0</v>
      </c>
      <c r="X517" s="123"/>
      <c r="Y517" s="337"/>
      <c r="Z517" s="87">
        <v>1</v>
      </c>
      <c r="AA517" s="88" t="s">
        <v>147</v>
      </c>
      <c r="AB517" s="88">
        <v>2.5</v>
      </c>
      <c r="AC517" s="135">
        <v>100</v>
      </c>
      <c r="AD517" s="90" t="s">
        <v>3986</v>
      </c>
      <c r="AE517" s="90">
        <v>2.5</v>
      </c>
      <c r="AF517" s="136"/>
      <c r="AG517" s="338"/>
      <c r="AH517" s="338"/>
      <c r="AI517" s="339"/>
      <c r="AJ517" s="339"/>
      <c r="AK517" s="91" t="s">
        <v>161</v>
      </c>
      <c r="AL517" s="92"/>
      <c r="AM517" s="93"/>
      <c r="AN517" s="340"/>
      <c r="AO517" s="341"/>
      <c r="AP517" s="336"/>
      <c r="AQ517" s="342"/>
      <c r="AR517" s="343" t="s">
        <v>3987</v>
      </c>
      <c r="AS517" s="342"/>
      <c r="AT517" s="94">
        <v>8000</v>
      </c>
      <c r="AU517" s="341"/>
      <c r="AV517" s="136"/>
      <c r="AW517" s="339"/>
    </row>
    <row r="518" spans="1:49">
      <c r="A518">
        <v>515</v>
      </c>
      <c r="B518" s="29" t="s">
        <v>6623</v>
      </c>
      <c r="C518" s="104" t="s">
        <v>4786</v>
      </c>
      <c r="D518" s="29" t="s">
        <v>3880</v>
      </c>
      <c r="E518" s="29" t="s">
        <v>3880</v>
      </c>
      <c r="F518" s="335" t="s">
        <v>6624</v>
      </c>
      <c r="G518" s="335"/>
      <c r="H518" s="335"/>
      <c r="I518" s="335"/>
      <c r="J518" s="335"/>
      <c r="K518" s="335"/>
      <c r="L518" s="335"/>
      <c r="M518" s="82" t="s">
        <v>3880</v>
      </c>
      <c r="N518" s="57">
        <v>2750</v>
      </c>
      <c r="O518" s="30">
        <v>2750</v>
      </c>
      <c r="P518" s="29" t="s">
        <v>3457</v>
      </c>
      <c r="Q518" s="29"/>
      <c r="R518" s="104" t="s">
        <v>4786</v>
      </c>
      <c r="S518" s="103" t="s">
        <v>4787</v>
      </c>
      <c r="T518" s="403">
        <v>-9500</v>
      </c>
      <c r="U518" s="403">
        <v>-12065</v>
      </c>
      <c r="V518" s="123" t="s">
        <v>1</v>
      </c>
      <c r="W518" s="336" t="s">
        <v>0</v>
      </c>
      <c r="X518" s="123"/>
      <c r="Y518" s="337"/>
      <c r="Z518" s="87"/>
      <c r="AA518" s="88" t="s">
        <v>215</v>
      </c>
      <c r="AB518" s="88">
        <v>2.5</v>
      </c>
      <c r="AC518" s="135">
        <v>100</v>
      </c>
      <c r="AD518" s="90" t="s">
        <v>3986</v>
      </c>
      <c r="AE518" s="90">
        <v>2.5</v>
      </c>
      <c r="AF518" s="136"/>
      <c r="AG518" s="338"/>
      <c r="AH518" s="338"/>
      <c r="AI518" s="339"/>
      <c r="AJ518" s="339"/>
      <c r="AK518" s="91" t="s">
        <v>160</v>
      </c>
      <c r="AL518" s="92"/>
      <c r="AM518" s="93"/>
      <c r="AN518" s="340"/>
      <c r="AO518" s="341"/>
      <c r="AP518" s="336"/>
      <c r="AQ518" s="342"/>
      <c r="AR518" s="343" t="s">
        <v>3987</v>
      </c>
      <c r="AS518" s="342"/>
      <c r="AT518" s="94">
        <v>8000</v>
      </c>
      <c r="AU518" s="341"/>
      <c r="AV518" s="136"/>
      <c r="AW518" s="339"/>
    </row>
    <row r="519" spans="1:49">
      <c r="A519">
        <v>516</v>
      </c>
      <c r="B519" s="29" t="s">
        <v>6625</v>
      </c>
      <c r="C519" s="104" t="s">
        <v>4788</v>
      </c>
      <c r="D519" s="29" t="s">
        <v>3880</v>
      </c>
      <c r="E519" s="29" t="s">
        <v>3880</v>
      </c>
      <c r="F519" s="335" t="s">
        <v>6626</v>
      </c>
      <c r="G519" s="335"/>
      <c r="H519" s="335"/>
      <c r="I519" s="335"/>
      <c r="J519" s="335"/>
      <c r="K519" s="335"/>
      <c r="L519" s="335"/>
      <c r="M519" s="82" t="s">
        <v>3880</v>
      </c>
      <c r="N519" s="57">
        <v>2750</v>
      </c>
      <c r="O519" s="30">
        <v>2750</v>
      </c>
      <c r="P519" s="29" t="s">
        <v>3457</v>
      </c>
      <c r="Q519" s="29"/>
      <c r="R519" s="104" t="s">
        <v>4788</v>
      </c>
      <c r="S519" s="103" t="s">
        <v>4789</v>
      </c>
      <c r="T519" s="403">
        <v>-9500</v>
      </c>
      <c r="U519" s="403">
        <v>-12895</v>
      </c>
      <c r="V519" s="123" t="s">
        <v>1</v>
      </c>
      <c r="W519" s="336" t="s">
        <v>0</v>
      </c>
      <c r="X519" s="123"/>
      <c r="Y519" s="337"/>
      <c r="Z519" s="87"/>
      <c r="AA519" s="88" t="s">
        <v>215</v>
      </c>
      <c r="AB519" s="88">
        <v>2.5</v>
      </c>
      <c r="AC519" s="135">
        <v>100</v>
      </c>
      <c r="AD519" s="90" t="s">
        <v>3986</v>
      </c>
      <c r="AE519" s="90">
        <v>2.5</v>
      </c>
      <c r="AF519" s="136"/>
      <c r="AG519" s="338"/>
      <c r="AH519" s="338"/>
      <c r="AI519" s="339"/>
      <c r="AJ519" s="339"/>
      <c r="AK519" s="91" t="s">
        <v>159</v>
      </c>
      <c r="AL519" s="92"/>
      <c r="AM519" s="93"/>
      <c r="AN519" s="340"/>
      <c r="AO519" s="341"/>
      <c r="AP519" s="336"/>
      <c r="AQ519" s="342"/>
      <c r="AR519" s="343" t="s">
        <v>3987</v>
      </c>
      <c r="AS519" s="342"/>
      <c r="AT519" s="94">
        <v>8000</v>
      </c>
      <c r="AU519" s="341"/>
      <c r="AV519" s="136"/>
      <c r="AW519" s="339"/>
    </row>
    <row r="520" spans="1:49" ht="12.75" customHeight="1">
      <c r="A520">
        <v>517</v>
      </c>
      <c r="B520" s="29" t="s">
        <v>6627</v>
      </c>
      <c r="C520" s="104" t="s">
        <v>3675</v>
      </c>
      <c r="D520" s="29" t="s">
        <v>3880</v>
      </c>
      <c r="E520" s="29" t="s">
        <v>3880</v>
      </c>
      <c r="F520" s="335" t="s">
        <v>6628</v>
      </c>
      <c r="G520" s="335"/>
      <c r="H520" s="335"/>
      <c r="I520" s="335"/>
      <c r="J520" s="335"/>
      <c r="K520" s="335"/>
      <c r="L520" s="335"/>
      <c r="M520" s="82" t="s">
        <v>3880</v>
      </c>
      <c r="N520" s="57">
        <v>2750</v>
      </c>
      <c r="O520" s="30">
        <v>2750</v>
      </c>
      <c r="P520" s="29" t="s">
        <v>3455</v>
      </c>
      <c r="Q520" s="29"/>
      <c r="R520" s="104" t="s">
        <v>3675</v>
      </c>
      <c r="S520" s="103" t="s">
        <v>4790</v>
      </c>
      <c r="T520" s="403">
        <v>-13736.32</v>
      </c>
      <c r="U520" s="403">
        <v>-9658.35</v>
      </c>
      <c r="V520" s="123" t="s">
        <v>1</v>
      </c>
      <c r="W520" s="336" t="s">
        <v>0</v>
      </c>
      <c r="X520" s="123"/>
      <c r="Y520" s="337"/>
      <c r="Z520" s="87"/>
      <c r="AA520" s="88" t="s">
        <v>146</v>
      </c>
      <c r="AB520" s="88">
        <v>2.5</v>
      </c>
      <c r="AC520" s="135">
        <v>100</v>
      </c>
      <c r="AD520" s="90" t="s">
        <v>3986</v>
      </c>
      <c r="AE520" s="90">
        <v>2.5</v>
      </c>
      <c r="AF520" s="136"/>
      <c r="AG520" s="338"/>
      <c r="AH520" s="338"/>
      <c r="AI520" s="339"/>
      <c r="AJ520" s="339"/>
      <c r="AK520" s="91" t="s">
        <v>160</v>
      </c>
      <c r="AL520" s="92"/>
      <c r="AM520" s="93"/>
      <c r="AN520" s="340"/>
      <c r="AO520" s="341"/>
      <c r="AP520" s="336"/>
      <c r="AQ520" s="342"/>
      <c r="AR520" s="343" t="s">
        <v>3987</v>
      </c>
      <c r="AS520" s="342"/>
      <c r="AT520" s="94">
        <v>8000</v>
      </c>
      <c r="AU520" s="341"/>
      <c r="AV520" s="136"/>
      <c r="AW520" s="339"/>
    </row>
    <row r="521" spans="1:49" ht="12.75" customHeight="1">
      <c r="A521">
        <v>518</v>
      </c>
      <c r="B521" s="29" t="s">
        <v>6629</v>
      </c>
      <c r="C521" s="104" t="s">
        <v>4791</v>
      </c>
      <c r="D521" s="29" t="s">
        <v>3880</v>
      </c>
      <c r="E521" s="29" t="s">
        <v>3880</v>
      </c>
      <c r="F521" s="335" t="s">
        <v>6630</v>
      </c>
      <c r="G521" s="335"/>
      <c r="H521" s="335"/>
      <c r="I521" s="335"/>
      <c r="J521" s="335"/>
      <c r="K521" s="335"/>
      <c r="L521" s="335"/>
      <c r="M521" s="82" t="s">
        <v>3880</v>
      </c>
      <c r="N521" s="57">
        <v>2750</v>
      </c>
      <c r="O521" s="30">
        <v>2750</v>
      </c>
      <c r="P521" s="29" t="s">
        <v>3455</v>
      </c>
      <c r="Q521" s="29"/>
      <c r="R521" s="104" t="s">
        <v>4791</v>
      </c>
      <c r="S521" s="103" t="s">
        <v>4792</v>
      </c>
      <c r="T521" s="403">
        <v>-13736.32</v>
      </c>
      <c r="U521" s="403">
        <v>-8667.75</v>
      </c>
      <c r="V521" s="123" t="s">
        <v>1</v>
      </c>
      <c r="W521" s="336" t="s">
        <v>0</v>
      </c>
      <c r="X521" s="123"/>
      <c r="Y521" s="337"/>
      <c r="Z521" s="87"/>
      <c r="AA521" s="88" t="s">
        <v>146</v>
      </c>
      <c r="AB521" s="88">
        <v>2.5</v>
      </c>
      <c r="AC521" s="135">
        <v>100</v>
      </c>
      <c r="AD521" s="90" t="s">
        <v>3986</v>
      </c>
      <c r="AE521" s="90">
        <v>2.5</v>
      </c>
      <c r="AF521" s="136"/>
      <c r="AG521" s="338"/>
      <c r="AH521" s="338"/>
      <c r="AI521" s="339"/>
      <c r="AJ521" s="339"/>
      <c r="AK521" s="91" t="s">
        <v>159</v>
      </c>
      <c r="AL521" s="92"/>
      <c r="AM521" s="93"/>
      <c r="AN521" s="340"/>
      <c r="AO521" s="341"/>
      <c r="AP521" s="336"/>
      <c r="AQ521" s="342"/>
      <c r="AR521" s="343" t="s">
        <v>3987</v>
      </c>
      <c r="AS521" s="342"/>
      <c r="AT521" s="94">
        <v>8000</v>
      </c>
      <c r="AU521" s="341"/>
      <c r="AV521" s="136"/>
      <c r="AW521" s="339"/>
    </row>
    <row r="522" spans="1:49" ht="12.75" customHeight="1">
      <c r="A522">
        <v>519</v>
      </c>
      <c r="B522" s="29" t="s">
        <v>7501</v>
      </c>
      <c r="C522" s="104" t="s">
        <v>4793</v>
      </c>
      <c r="D522" s="29" t="s">
        <v>3880</v>
      </c>
      <c r="E522" s="29" t="s">
        <v>3880</v>
      </c>
      <c r="F522" s="335" t="s">
        <v>7502</v>
      </c>
      <c r="G522" s="335"/>
      <c r="H522" s="335"/>
      <c r="I522" s="335"/>
      <c r="J522" s="335"/>
      <c r="K522" s="335"/>
      <c r="L522" s="335"/>
      <c r="M522" s="82" t="s">
        <v>3880</v>
      </c>
      <c r="N522" s="57">
        <v>448.74015748031496</v>
      </c>
      <c r="O522" s="30">
        <v>448.74015748031496</v>
      </c>
      <c r="P522" s="29" t="s">
        <v>3860</v>
      </c>
      <c r="Q522" s="29"/>
      <c r="R522" s="104" t="s">
        <v>4793</v>
      </c>
      <c r="S522" s="103" t="s">
        <v>4794</v>
      </c>
      <c r="T522" s="403">
        <v>-9443.7199999999993</v>
      </c>
      <c r="U522" s="403">
        <v>-2228.85</v>
      </c>
      <c r="V522" s="123" t="s">
        <v>1</v>
      </c>
      <c r="W522" s="336" t="s">
        <v>0</v>
      </c>
      <c r="X522" s="123"/>
      <c r="Y522" s="337"/>
      <c r="Z522" s="87"/>
      <c r="AA522" s="88"/>
      <c r="AB522" s="88"/>
      <c r="AC522" s="98"/>
      <c r="AD522" s="90"/>
      <c r="AE522" s="90"/>
      <c r="AF522" s="136"/>
      <c r="AG522" s="338"/>
      <c r="AH522" s="338"/>
      <c r="AI522" s="339"/>
      <c r="AJ522" s="339"/>
      <c r="AK522" s="91"/>
      <c r="AL522" s="92">
        <v>20</v>
      </c>
      <c r="AM522" s="93"/>
      <c r="AN522" s="340"/>
      <c r="AO522" s="341"/>
      <c r="AP522" s="336"/>
      <c r="AQ522" s="342"/>
      <c r="AR522" s="343"/>
      <c r="AS522" s="342"/>
      <c r="AT522" s="94">
        <v>8000</v>
      </c>
      <c r="AU522" s="341"/>
      <c r="AV522" s="136"/>
      <c r="AW522" s="339"/>
    </row>
    <row r="523" spans="1:49" ht="12.75" customHeight="1">
      <c r="A523">
        <v>520</v>
      </c>
      <c r="B523" s="29" t="s">
        <v>7503</v>
      </c>
      <c r="C523" s="104" t="s">
        <v>4795</v>
      </c>
      <c r="D523" s="29" t="s">
        <v>3880</v>
      </c>
      <c r="E523" s="29" t="s">
        <v>3880</v>
      </c>
      <c r="F523" s="335" t="s">
        <v>7504</v>
      </c>
      <c r="G523" s="335"/>
      <c r="H523" s="335"/>
      <c r="I523" s="335"/>
      <c r="J523" s="335"/>
      <c r="K523" s="335"/>
      <c r="L523" s="335"/>
      <c r="M523" s="82" t="s">
        <v>3880</v>
      </c>
      <c r="N523" s="57">
        <v>460.55511811023626</v>
      </c>
      <c r="O523" s="30">
        <v>460.55511811023626</v>
      </c>
      <c r="P523" s="29" t="s">
        <v>3863</v>
      </c>
      <c r="Q523" s="29"/>
      <c r="R523" s="104" t="s">
        <v>4795</v>
      </c>
      <c r="S523" s="103" t="s">
        <v>4796</v>
      </c>
      <c r="T523" s="403">
        <v>-9443.7199999999993</v>
      </c>
      <c r="U523" s="403">
        <v>-1238.25</v>
      </c>
      <c r="V523" s="123" t="s">
        <v>1</v>
      </c>
      <c r="W523" s="336" t="s">
        <v>0</v>
      </c>
      <c r="X523" s="123"/>
      <c r="Y523" s="337"/>
      <c r="Z523" s="87"/>
      <c r="AA523" s="88"/>
      <c r="AB523" s="88"/>
      <c r="AC523" s="98"/>
      <c r="AD523" s="90"/>
      <c r="AE523" s="90"/>
      <c r="AF523" s="136"/>
      <c r="AG523" s="338"/>
      <c r="AH523" s="338"/>
      <c r="AI523" s="339"/>
      <c r="AJ523" s="339"/>
      <c r="AK523" s="91"/>
      <c r="AL523" s="92">
        <v>20</v>
      </c>
      <c r="AM523" s="93"/>
      <c r="AN523" s="340"/>
      <c r="AO523" s="341"/>
      <c r="AP523" s="336"/>
      <c r="AQ523" s="342"/>
      <c r="AR523" s="343"/>
      <c r="AS523" s="342"/>
      <c r="AT523" s="94">
        <v>8000</v>
      </c>
      <c r="AU523" s="341"/>
      <c r="AV523" s="136"/>
      <c r="AW523" s="339"/>
    </row>
    <row r="524" spans="1:49" ht="12.75" customHeight="1">
      <c r="A524">
        <v>521</v>
      </c>
      <c r="B524" s="29" t="s">
        <v>7280</v>
      </c>
      <c r="C524" s="104" t="s">
        <v>4797</v>
      </c>
      <c r="D524" s="29" t="s">
        <v>659</v>
      </c>
      <c r="E524" s="29" t="s">
        <v>3166</v>
      </c>
      <c r="F524" s="335"/>
      <c r="G524" s="335"/>
      <c r="H524" s="335"/>
      <c r="I524" s="335"/>
      <c r="J524" s="335"/>
      <c r="K524" s="335"/>
      <c r="L524" s="335"/>
      <c r="M524" s="82" t="s">
        <v>3880</v>
      </c>
      <c r="N524" s="57">
        <v>4648.0826771653547</v>
      </c>
      <c r="O524" s="30">
        <v>4648.0826771653547</v>
      </c>
      <c r="P524" s="29" t="s">
        <v>3862</v>
      </c>
      <c r="Q524" s="29"/>
      <c r="R524" s="104" t="s">
        <v>4797</v>
      </c>
      <c r="S524" s="103" t="s">
        <v>3460</v>
      </c>
      <c r="T524" s="403">
        <v>12877.8</v>
      </c>
      <c r="U524" s="403">
        <v>-6191.25</v>
      </c>
      <c r="V524" s="123" t="s">
        <v>1</v>
      </c>
      <c r="W524" s="336" t="s">
        <v>0</v>
      </c>
      <c r="X524" s="123"/>
      <c r="Y524" s="337"/>
      <c r="Z524" s="87">
        <v>1</v>
      </c>
      <c r="AA524" s="88" t="s">
        <v>3880</v>
      </c>
      <c r="AB524" s="88"/>
      <c r="AC524" s="88"/>
      <c r="AD524" s="90"/>
      <c r="AE524" s="90"/>
      <c r="AF524" s="136"/>
      <c r="AG524" s="338"/>
      <c r="AH524" s="338"/>
      <c r="AI524" s="339"/>
      <c r="AJ524" s="339"/>
      <c r="AK524" s="91"/>
      <c r="AL524" s="92"/>
      <c r="AM524" s="93"/>
      <c r="AN524" s="340"/>
      <c r="AO524" s="341"/>
      <c r="AP524" s="336"/>
      <c r="AQ524" s="342"/>
      <c r="AR524" s="343"/>
      <c r="AS524" s="342"/>
      <c r="AT524" s="94"/>
      <c r="AU524" s="341"/>
      <c r="AV524" s="136"/>
      <c r="AW524" s="339"/>
    </row>
    <row r="525" spans="1:49" ht="12.75" customHeight="1">
      <c r="A525">
        <v>522</v>
      </c>
      <c r="B525" s="29" t="s">
        <v>7281</v>
      </c>
      <c r="C525" s="104" t="s">
        <v>4798</v>
      </c>
      <c r="D525" s="29" t="s">
        <v>690</v>
      </c>
      <c r="E525" s="29" t="s">
        <v>3135</v>
      </c>
      <c r="F525" s="335"/>
      <c r="G525" s="335"/>
      <c r="H525" s="335"/>
      <c r="I525" s="335"/>
      <c r="J525" s="335"/>
      <c r="K525" s="335"/>
      <c r="L525" s="335"/>
      <c r="M525" s="82" t="s">
        <v>3880</v>
      </c>
      <c r="N525" s="57">
        <v>5333.6338582677163</v>
      </c>
      <c r="O525" s="30">
        <v>5333.6338582677163</v>
      </c>
      <c r="P525" s="29" t="s">
        <v>3862</v>
      </c>
      <c r="Q525" s="29"/>
      <c r="R525" s="104" t="s">
        <v>4798</v>
      </c>
      <c r="S525" s="103" t="s">
        <v>4799</v>
      </c>
      <c r="T525" s="403">
        <v>9443.7199999999993</v>
      </c>
      <c r="U525" s="403">
        <v>-6191.25</v>
      </c>
      <c r="V525" s="123" t="s">
        <v>1</v>
      </c>
      <c r="W525" s="336" t="s">
        <v>0</v>
      </c>
      <c r="X525" s="123"/>
      <c r="Y525" s="337"/>
      <c r="Z525" s="87">
        <v>1</v>
      </c>
      <c r="AA525" s="88" t="s">
        <v>3880</v>
      </c>
      <c r="AB525" s="88"/>
      <c r="AC525" s="88"/>
      <c r="AD525" s="90"/>
      <c r="AE525" s="90"/>
      <c r="AF525" s="136"/>
      <c r="AG525" s="338"/>
      <c r="AH525" s="338"/>
      <c r="AI525" s="339"/>
      <c r="AJ525" s="339"/>
      <c r="AK525" s="91"/>
      <c r="AL525" s="92"/>
      <c r="AM525" s="93"/>
      <c r="AN525" s="340"/>
      <c r="AO525" s="341"/>
      <c r="AP525" s="336"/>
      <c r="AQ525" s="342"/>
      <c r="AR525" s="343"/>
      <c r="AS525" s="342"/>
      <c r="AT525" s="94"/>
      <c r="AU525" s="341"/>
      <c r="AV525" s="136"/>
      <c r="AW525" s="339"/>
    </row>
    <row r="526" spans="1:49" ht="12.75" customHeight="1">
      <c r="A526">
        <v>523</v>
      </c>
      <c r="B526" s="29" t="s">
        <v>7283</v>
      </c>
      <c r="C526" s="104" t="s">
        <v>4800</v>
      </c>
      <c r="D526" s="29" t="s">
        <v>662</v>
      </c>
      <c r="E526" s="29" t="s">
        <v>3163</v>
      </c>
      <c r="F526" s="335"/>
      <c r="G526" s="335"/>
      <c r="H526" s="335"/>
      <c r="I526" s="335"/>
      <c r="J526" s="335"/>
      <c r="K526" s="335"/>
      <c r="L526" s="335"/>
      <c r="M526" s="82" t="s">
        <v>3880</v>
      </c>
      <c r="N526" s="57">
        <v>4674.7559055118109</v>
      </c>
      <c r="O526" s="30">
        <v>4674.7559055118109</v>
      </c>
      <c r="P526" s="29" t="s">
        <v>3862</v>
      </c>
      <c r="Q526" s="29"/>
      <c r="R526" s="104" t="s">
        <v>4800</v>
      </c>
      <c r="S526" s="103" t="s">
        <v>4801</v>
      </c>
      <c r="T526" s="403">
        <v>11160.76</v>
      </c>
      <c r="U526" s="403">
        <v>-6191.25</v>
      </c>
      <c r="V526" s="123" t="s">
        <v>1</v>
      </c>
      <c r="W526" s="336" t="s">
        <v>0</v>
      </c>
      <c r="X526" s="123"/>
      <c r="Y526" s="337"/>
      <c r="Z526" s="87">
        <v>1</v>
      </c>
      <c r="AA526" s="88" t="s">
        <v>3880</v>
      </c>
      <c r="AB526" s="88"/>
      <c r="AC526" s="88"/>
      <c r="AD526" s="90"/>
      <c r="AE526" s="90"/>
      <c r="AF526" s="136"/>
      <c r="AG526" s="338"/>
      <c r="AH526" s="338"/>
      <c r="AI526" s="339"/>
      <c r="AJ526" s="339"/>
      <c r="AK526" s="91"/>
      <c r="AL526" s="92"/>
      <c r="AM526" s="93"/>
      <c r="AN526" s="340"/>
      <c r="AO526" s="341"/>
      <c r="AP526" s="336"/>
      <c r="AQ526" s="342"/>
      <c r="AR526" s="343"/>
      <c r="AS526" s="342"/>
      <c r="AT526" s="94"/>
      <c r="AU526" s="341"/>
      <c r="AV526" s="136"/>
      <c r="AW526" s="339"/>
    </row>
    <row r="527" spans="1:49" ht="12.75" customHeight="1">
      <c r="A527">
        <v>524</v>
      </c>
      <c r="B527" s="29" t="s">
        <v>7282</v>
      </c>
      <c r="C527" s="104" t="s">
        <v>8</v>
      </c>
      <c r="D527" s="29" t="s">
        <v>661</v>
      </c>
      <c r="E527" s="29" t="s">
        <v>3164</v>
      </c>
      <c r="F527" s="335"/>
      <c r="G527" s="335"/>
      <c r="H527" s="335"/>
      <c r="I527" s="335"/>
      <c r="J527" s="335"/>
      <c r="K527" s="335"/>
      <c r="L527" s="335"/>
      <c r="M527" s="82" t="s">
        <v>3880</v>
      </c>
      <c r="N527" s="57">
        <v>4526.854330708662</v>
      </c>
      <c r="O527" s="30">
        <v>4526.854330708662</v>
      </c>
      <c r="P527" s="29" t="s">
        <v>3862</v>
      </c>
      <c r="Q527" s="29"/>
      <c r="R527" s="104" t="s">
        <v>8</v>
      </c>
      <c r="S527" s="103" t="s">
        <v>4802</v>
      </c>
      <c r="T527" s="403">
        <v>13736.32</v>
      </c>
      <c r="U527" s="403">
        <v>-5695.95</v>
      </c>
      <c r="V527" s="123" t="s">
        <v>1</v>
      </c>
      <c r="W527" s="336" t="s">
        <v>0</v>
      </c>
      <c r="X527" s="123"/>
      <c r="Y527" s="337"/>
      <c r="Z527" s="87">
        <v>1</v>
      </c>
      <c r="AA527" s="88" t="s">
        <v>3880</v>
      </c>
      <c r="AB527" s="88"/>
      <c r="AC527" s="88"/>
      <c r="AD527" s="90"/>
      <c r="AE527" s="90"/>
      <c r="AF527" s="136"/>
      <c r="AG527" s="338"/>
      <c r="AH527" s="338"/>
      <c r="AI527" s="339"/>
      <c r="AJ527" s="339"/>
      <c r="AK527" s="91"/>
      <c r="AL527" s="92"/>
      <c r="AM527" s="93"/>
      <c r="AN527" s="340"/>
      <c r="AO527" s="341"/>
      <c r="AP527" s="336"/>
      <c r="AQ527" s="342"/>
      <c r="AR527" s="343"/>
      <c r="AS527" s="342"/>
      <c r="AT527" s="94"/>
      <c r="AU527" s="341"/>
      <c r="AV527" s="136"/>
      <c r="AW527" s="339"/>
    </row>
    <row r="528" spans="1:49" ht="12.75" customHeight="1">
      <c r="A528">
        <v>525</v>
      </c>
      <c r="B528" s="29" t="s">
        <v>7284</v>
      </c>
      <c r="C528" s="104" t="s">
        <v>4803</v>
      </c>
      <c r="D528" s="29" t="s">
        <v>568</v>
      </c>
      <c r="E528" s="29" t="s">
        <v>3257</v>
      </c>
      <c r="F528" s="335"/>
      <c r="G528" s="335"/>
      <c r="H528" s="335"/>
      <c r="I528" s="335"/>
      <c r="J528" s="335"/>
      <c r="K528" s="335"/>
      <c r="L528" s="335"/>
      <c r="M528" s="82" t="s">
        <v>3880</v>
      </c>
      <c r="N528" s="57">
        <v>6426.1220472440946</v>
      </c>
      <c r="O528" s="30">
        <v>6426.1220472440946</v>
      </c>
      <c r="P528" s="29" t="s">
        <v>3457</v>
      </c>
      <c r="Q528" s="29"/>
      <c r="R528" s="104" t="s">
        <v>4803</v>
      </c>
      <c r="S528" s="103" t="s">
        <v>4804</v>
      </c>
      <c r="T528" s="403">
        <v>-7726.68</v>
      </c>
      <c r="U528" s="403">
        <v>-3219.45</v>
      </c>
      <c r="V528" s="123" t="s">
        <v>1</v>
      </c>
      <c r="W528" s="336" t="s">
        <v>0</v>
      </c>
      <c r="X528" s="123"/>
      <c r="Y528" s="337"/>
      <c r="Z528" s="87">
        <v>1</v>
      </c>
      <c r="AA528" s="88" t="s">
        <v>3880</v>
      </c>
      <c r="AB528" s="88"/>
      <c r="AC528" s="88"/>
      <c r="AD528" s="90"/>
      <c r="AE528" s="90"/>
      <c r="AF528" s="136"/>
      <c r="AG528" s="338"/>
      <c r="AH528" s="338"/>
      <c r="AI528" s="339"/>
      <c r="AJ528" s="339"/>
      <c r="AK528" s="91"/>
      <c r="AL528" s="92"/>
      <c r="AM528" s="93"/>
      <c r="AN528" s="340"/>
      <c r="AO528" s="341"/>
      <c r="AP528" s="336"/>
      <c r="AQ528" s="342"/>
      <c r="AR528" s="343"/>
      <c r="AS528" s="342"/>
      <c r="AT528" s="94"/>
      <c r="AU528" s="341"/>
      <c r="AV528" s="136"/>
      <c r="AW528" s="339"/>
    </row>
    <row r="529" spans="1:49" ht="12.75" customHeight="1">
      <c r="A529">
        <v>526</v>
      </c>
      <c r="B529" s="29" t="s">
        <v>7285</v>
      </c>
      <c r="C529" s="104" t="s">
        <v>3546</v>
      </c>
      <c r="D529" s="29" t="s">
        <v>526</v>
      </c>
      <c r="E529" s="29" t="s">
        <v>3299</v>
      </c>
      <c r="F529" s="335"/>
      <c r="G529" s="335"/>
      <c r="H529" s="335"/>
      <c r="I529" s="335"/>
      <c r="J529" s="335"/>
      <c r="K529" s="335"/>
      <c r="L529" s="335"/>
      <c r="M529" s="82" t="s">
        <v>3880</v>
      </c>
      <c r="N529" s="57">
        <v>6248.4212598425202</v>
      </c>
      <c r="O529" s="30">
        <v>6248.4212598425202</v>
      </c>
      <c r="P529" s="29" t="s">
        <v>3457</v>
      </c>
      <c r="Q529" s="29"/>
      <c r="R529" s="104" t="s">
        <v>3546</v>
      </c>
      <c r="S529" s="103" t="s">
        <v>4805</v>
      </c>
      <c r="T529" s="403">
        <v>-7726.68</v>
      </c>
      <c r="U529" s="403">
        <v>-6191.25</v>
      </c>
      <c r="V529" s="123" t="s">
        <v>1</v>
      </c>
      <c r="W529" s="336" t="s">
        <v>0</v>
      </c>
      <c r="X529" s="123"/>
      <c r="Y529" s="337"/>
      <c r="Z529" s="87">
        <v>1</v>
      </c>
      <c r="AA529" s="88" t="s">
        <v>3880</v>
      </c>
      <c r="AB529" s="88"/>
      <c r="AC529" s="88"/>
      <c r="AD529" s="90"/>
      <c r="AE529" s="90"/>
      <c r="AF529" s="136"/>
      <c r="AG529" s="338"/>
      <c r="AH529" s="338"/>
      <c r="AI529" s="339"/>
      <c r="AJ529" s="339"/>
      <c r="AK529" s="91"/>
      <c r="AL529" s="92"/>
      <c r="AM529" s="93"/>
      <c r="AN529" s="340"/>
      <c r="AO529" s="341"/>
      <c r="AP529" s="336"/>
      <c r="AQ529" s="342"/>
      <c r="AR529" s="343"/>
      <c r="AS529" s="342"/>
      <c r="AT529" s="94"/>
      <c r="AU529" s="341"/>
      <c r="AV529" s="136"/>
      <c r="AW529" s="339"/>
    </row>
    <row r="530" spans="1:49" ht="12.75" customHeight="1">
      <c r="A530">
        <v>527</v>
      </c>
      <c r="B530" s="29" t="s">
        <v>7286</v>
      </c>
      <c r="C530" s="104" t="s">
        <v>3520</v>
      </c>
      <c r="D530" s="29" t="s">
        <v>610</v>
      </c>
      <c r="E530" s="29" t="s">
        <v>3215</v>
      </c>
      <c r="F530" s="335"/>
      <c r="G530" s="335"/>
      <c r="H530" s="335"/>
      <c r="I530" s="335"/>
      <c r="J530" s="335"/>
      <c r="K530" s="335"/>
      <c r="L530" s="335"/>
      <c r="M530" s="82" t="s">
        <v>3880</v>
      </c>
      <c r="N530" s="57">
        <v>4729.9763779527566</v>
      </c>
      <c r="O530" s="30">
        <v>4729.9763779527566</v>
      </c>
      <c r="P530" s="29" t="s">
        <v>3459</v>
      </c>
      <c r="Q530" s="29"/>
      <c r="R530" s="104" t="s">
        <v>3520</v>
      </c>
      <c r="S530" s="103" t="s">
        <v>4806</v>
      </c>
      <c r="T530" s="403">
        <v>10302.24</v>
      </c>
      <c r="U530" s="403">
        <v>-7677.15</v>
      </c>
      <c r="V530" s="123" t="s">
        <v>1</v>
      </c>
      <c r="W530" s="336" t="s">
        <v>0</v>
      </c>
      <c r="X530" s="123"/>
      <c r="Y530" s="337"/>
      <c r="Z530" s="87">
        <v>1</v>
      </c>
      <c r="AA530" s="88" t="s">
        <v>3880</v>
      </c>
      <c r="AB530" s="88"/>
      <c r="AC530" s="88"/>
      <c r="AD530" s="90"/>
      <c r="AE530" s="90"/>
      <c r="AF530" s="136"/>
      <c r="AG530" s="338"/>
      <c r="AH530" s="338"/>
      <c r="AI530" s="339"/>
      <c r="AJ530" s="339"/>
      <c r="AK530" s="91"/>
      <c r="AL530" s="92"/>
      <c r="AM530" s="93"/>
      <c r="AN530" s="340"/>
      <c r="AO530" s="341"/>
      <c r="AP530" s="336"/>
      <c r="AQ530" s="342"/>
      <c r="AR530" s="343"/>
      <c r="AS530" s="342"/>
      <c r="AT530" s="94"/>
      <c r="AU530" s="341"/>
      <c r="AV530" s="136"/>
      <c r="AW530" s="339"/>
    </row>
    <row r="531" spans="1:49" ht="12.75" customHeight="1">
      <c r="A531">
        <v>528</v>
      </c>
      <c r="B531" s="29" t="s">
        <v>2</v>
      </c>
      <c r="C531" s="134" t="s">
        <v>4807</v>
      </c>
      <c r="D531" s="29" t="s">
        <v>3880</v>
      </c>
      <c r="E531" s="29" t="s">
        <v>3880</v>
      </c>
      <c r="F531" s="335"/>
      <c r="G531" s="335"/>
      <c r="H531" s="335"/>
      <c r="I531" s="335"/>
      <c r="J531" s="335"/>
      <c r="K531" s="335"/>
      <c r="L531" s="335"/>
      <c r="M531" s="82" t="s">
        <v>3880</v>
      </c>
      <c r="N531" s="57" t="s">
        <v>3880</v>
      </c>
      <c r="O531" s="30" t="s">
        <v>3880</v>
      </c>
      <c r="P531" s="29" t="s">
        <v>3880</v>
      </c>
      <c r="Q531" s="29"/>
      <c r="R531" s="134" t="s">
        <v>4807</v>
      </c>
      <c r="S531" s="103" t="s">
        <v>4808</v>
      </c>
      <c r="T531" s="403">
        <v>12000</v>
      </c>
      <c r="U531" s="403">
        <v>-13310</v>
      </c>
      <c r="V531" s="123" t="s">
        <v>2</v>
      </c>
      <c r="W531" s="336"/>
      <c r="X531" s="123"/>
      <c r="Y531" s="337"/>
      <c r="Z531" s="87"/>
      <c r="AA531" s="88" t="s">
        <v>3880</v>
      </c>
      <c r="AB531" s="88"/>
      <c r="AC531" s="88"/>
      <c r="AD531" s="90"/>
      <c r="AE531" s="90"/>
      <c r="AF531" s="136"/>
      <c r="AG531" s="338"/>
      <c r="AH531" s="338"/>
      <c r="AI531" s="339"/>
      <c r="AJ531" s="339"/>
      <c r="AK531" s="91"/>
      <c r="AL531" s="92"/>
      <c r="AM531" s="93"/>
      <c r="AN531" s="340"/>
      <c r="AO531" s="341"/>
      <c r="AP531" s="336"/>
      <c r="AQ531" s="342"/>
      <c r="AR531" s="343"/>
      <c r="AS531" s="342"/>
      <c r="AT531" s="94"/>
      <c r="AU531" s="341"/>
      <c r="AV531" s="136"/>
      <c r="AW531" s="339"/>
    </row>
    <row r="532" spans="1:49" ht="12.75" customHeight="1">
      <c r="A532">
        <v>529</v>
      </c>
      <c r="B532" s="29" t="s">
        <v>2</v>
      </c>
      <c r="C532" s="134" t="s">
        <v>3522</v>
      </c>
      <c r="D532" s="29" t="s">
        <v>3880</v>
      </c>
      <c r="E532" s="29" t="s">
        <v>3880</v>
      </c>
      <c r="F532" s="335"/>
      <c r="G532" s="335"/>
      <c r="H532" s="335"/>
      <c r="I532" s="335"/>
      <c r="J532" s="335"/>
      <c r="K532" s="335"/>
      <c r="L532" s="335"/>
      <c r="M532" s="82" t="s">
        <v>3880</v>
      </c>
      <c r="N532" s="57" t="s">
        <v>3880</v>
      </c>
      <c r="O532" s="30" t="s">
        <v>3880</v>
      </c>
      <c r="P532" s="29" t="s">
        <v>3880</v>
      </c>
      <c r="Q532" s="29"/>
      <c r="R532" s="134" t="s">
        <v>3522</v>
      </c>
      <c r="S532" s="103" t="s">
        <v>4808</v>
      </c>
      <c r="T532" s="403">
        <v>-9443.7199999999993</v>
      </c>
      <c r="U532" s="403">
        <v>-4210.05</v>
      </c>
      <c r="V532" s="123" t="s">
        <v>2</v>
      </c>
      <c r="W532" s="336"/>
      <c r="X532" s="123"/>
      <c r="Y532" s="337"/>
      <c r="Z532" s="87"/>
      <c r="AA532" s="88" t="s">
        <v>3880</v>
      </c>
      <c r="AB532" s="88"/>
      <c r="AC532" s="88"/>
      <c r="AD532" s="90"/>
      <c r="AE532" s="90"/>
      <c r="AF532" s="136"/>
      <c r="AG532" s="338"/>
      <c r="AH532" s="338"/>
      <c r="AI532" s="339"/>
      <c r="AJ532" s="339"/>
      <c r="AK532" s="91"/>
      <c r="AL532" s="92"/>
      <c r="AM532" s="93"/>
      <c r="AN532" s="340"/>
      <c r="AO532" s="341"/>
      <c r="AP532" s="336"/>
      <c r="AQ532" s="342"/>
      <c r="AR532" s="343"/>
      <c r="AS532" s="342"/>
      <c r="AT532" s="94"/>
      <c r="AU532" s="341"/>
      <c r="AV532" s="136"/>
      <c r="AW532" s="339"/>
    </row>
    <row r="533" spans="1:49" ht="12.75" customHeight="1">
      <c r="A533">
        <v>530</v>
      </c>
      <c r="B533" s="29" t="s">
        <v>2</v>
      </c>
      <c r="C533" s="134" t="s">
        <v>3512</v>
      </c>
      <c r="D533" s="29" t="s">
        <v>3880</v>
      </c>
      <c r="E533" s="29" t="s">
        <v>3880</v>
      </c>
      <c r="F533" s="335"/>
      <c r="G533" s="335"/>
      <c r="H533" s="335"/>
      <c r="I533" s="335"/>
      <c r="J533" s="335"/>
      <c r="K533" s="335"/>
      <c r="L533" s="335"/>
      <c r="M533" s="82" t="s">
        <v>3880</v>
      </c>
      <c r="N533" s="57" t="s">
        <v>3880</v>
      </c>
      <c r="O533" s="30" t="s">
        <v>3880</v>
      </c>
      <c r="P533" s="29" t="s">
        <v>3880</v>
      </c>
      <c r="Q533" s="29"/>
      <c r="R533" s="134" t="s">
        <v>3512</v>
      </c>
      <c r="S533" s="104" t="s">
        <v>4808</v>
      </c>
      <c r="T533" s="403">
        <v>-8585.2000000000007</v>
      </c>
      <c r="U533" s="403">
        <v>-3714.75</v>
      </c>
      <c r="V533" s="123" t="s">
        <v>2</v>
      </c>
      <c r="W533" s="336"/>
      <c r="X533" s="123"/>
      <c r="Y533" s="337"/>
      <c r="Z533" s="87"/>
      <c r="AA533" s="88" t="s">
        <v>3880</v>
      </c>
      <c r="AB533" s="88"/>
      <c r="AC533" s="88"/>
      <c r="AD533" s="90"/>
      <c r="AE533" s="90"/>
      <c r="AF533" s="136"/>
      <c r="AG533" s="338"/>
      <c r="AH533" s="338"/>
      <c r="AI533" s="339"/>
      <c r="AJ533" s="339"/>
      <c r="AK533" s="91"/>
      <c r="AL533" s="92"/>
      <c r="AM533" s="93"/>
      <c r="AN533" s="340"/>
      <c r="AO533" s="341"/>
      <c r="AP533" s="336"/>
      <c r="AQ533" s="342"/>
      <c r="AR533" s="343"/>
      <c r="AS533" s="342"/>
      <c r="AT533" s="94"/>
      <c r="AU533" s="341"/>
      <c r="AV533" s="136"/>
      <c r="AW533" s="339"/>
    </row>
    <row r="534" spans="1:49" ht="12.75" customHeight="1">
      <c r="A534">
        <v>531</v>
      </c>
      <c r="B534" s="29" t="s">
        <v>2</v>
      </c>
      <c r="C534" s="134" t="s">
        <v>3712</v>
      </c>
      <c r="D534" s="29" t="s">
        <v>3880</v>
      </c>
      <c r="E534" s="29" t="s">
        <v>3880</v>
      </c>
      <c r="F534" s="335"/>
      <c r="G534" s="335"/>
      <c r="H534" s="335"/>
      <c r="I534" s="335"/>
      <c r="J534" s="335"/>
      <c r="K534" s="335"/>
      <c r="L534" s="335"/>
      <c r="M534" s="82" t="s">
        <v>3880</v>
      </c>
      <c r="N534" s="57" t="s">
        <v>3880</v>
      </c>
      <c r="O534" s="30" t="s">
        <v>3880</v>
      </c>
      <c r="P534" s="29" t="s">
        <v>3880</v>
      </c>
      <c r="Q534" s="29"/>
      <c r="R534" s="134" t="s">
        <v>3712</v>
      </c>
      <c r="S534" s="103" t="s">
        <v>4808</v>
      </c>
      <c r="T534" s="403">
        <v>-11160.76</v>
      </c>
      <c r="U534" s="403">
        <v>-2228.85</v>
      </c>
      <c r="V534" s="123" t="s">
        <v>2</v>
      </c>
      <c r="W534" s="336"/>
      <c r="X534" s="123"/>
      <c r="Y534" s="337"/>
      <c r="Z534" s="87"/>
      <c r="AA534" s="88" t="s">
        <v>3880</v>
      </c>
      <c r="AB534" s="88"/>
      <c r="AC534" s="88"/>
      <c r="AD534" s="90"/>
      <c r="AE534" s="90"/>
      <c r="AF534" s="136"/>
      <c r="AG534" s="338"/>
      <c r="AH534" s="338"/>
      <c r="AI534" s="339"/>
      <c r="AJ534" s="339"/>
      <c r="AK534" s="91"/>
      <c r="AL534" s="92"/>
      <c r="AM534" s="93"/>
      <c r="AN534" s="340"/>
      <c r="AO534" s="341"/>
      <c r="AP534" s="336"/>
      <c r="AQ534" s="342"/>
      <c r="AR534" s="343"/>
      <c r="AS534" s="342"/>
      <c r="AT534" s="94"/>
      <c r="AU534" s="341"/>
      <c r="AV534" s="136"/>
      <c r="AW534" s="339"/>
    </row>
    <row r="535" spans="1:49" ht="12.75" customHeight="1">
      <c r="A535">
        <v>532</v>
      </c>
      <c r="B535" s="29" t="s">
        <v>2</v>
      </c>
      <c r="C535" s="104" t="s">
        <v>4809</v>
      </c>
      <c r="D535" s="29" t="s">
        <v>3880</v>
      </c>
      <c r="E535" s="29" t="s">
        <v>3880</v>
      </c>
      <c r="F535" s="335"/>
      <c r="G535" s="335"/>
      <c r="H535" s="335"/>
      <c r="I535" s="335"/>
      <c r="J535" s="335"/>
      <c r="K535" s="335"/>
      <c r="L535" s="335"/>
      <c r="M535" s="82" t="s">
        <v>3880</v>
      </c>
      <c r="N535" s="57" t="s">
        <v>3880</v>
      </c>
      <c r="O535" s="30" t="s">
        <v>3880</v>
      </c>
      <c r="P535" s="29" t="s">
        <v>3880</v>
      </c>
      <c r="Q535" s="29"/>
      <c r="R535" s="104" t="s">
        <v>4809</v>
      </c>
      <c r="S535" s="103" t="s">
        <v>4808</v>
      </c>
      <c r="T535" s="403">
        <v>10302.24</v>
      </c>
      <c r="U535" s="403">
        <v>-1733.55</v>
      </c>
      <c r="V535" s="123" t="s">
        <v>2</v>
      </c>
      <c r="W535" s="336"/>
      <c r="X535" s="123"/>
      <c r="Y535" s="337"/>
      <c r="Z535" s="87"/>
      <c r="AA535" s="88"/>
      <c r="AB535" s="88"/>
      <c r="AC535" s="88"/>
      <c r="AD535" s="90"/>
      <c r="AE535" s="90"/>
      <c r="AF535" s="136"/>
      <c r="AG535" s="338"/>
      <c r="AH535" s="338"/>
      <c r="AI535" s="339"/>
      <c r="AJ535" s="339"/>
      <c r="AK535" s="91"/>
      <c r="AL535" s="92"/>
      <c r="AM535" s="93"/>
      <c r="AN535" s="340"/>
      <c r="AO535" s="341"/>
      <c r="AP535" s="336"/>
      <c r="AQ535" s="342"/>
      <c r="AR535" s="343"/>
      <c r="AS535" s="342"/>
      <c r="AT535" s="94"/>
      <c r="AU535" s="341"/>
      <c r="AV535" s="136"/>
      <c r="AW535" s="339"/>
    </row>
    <row r="536" spans="1:49" ht="12.75" customHeight="1">
      <c r="A536">
        <v>533</v>
      </c>
      <c r="B536" s="29" t="s">
        <v>2</v>
      </c>
      <c r="C536" s="134" t="s">
        <v>3648</v>
      </c>
      <c r="D536" s="29" t="s">
        <v>3880</v>
      </c>
      <c r="E536" s="29" t="s">
        <v>3880</v>
      </c>
      <c r="F536" s="335"/>
      <c r="G536" s="335"/>
      <c r="H536" s="335"/>
      <c r="I536" s="335"/>
      <c r="J536" s="335"/>
      <c r="K536" s="335"/>
      <c r="L536" s="335"/>
      <c r="M536" s="82" t="s">
        <v>3880</v>
      </c>
      <c r="N536" s="57" t="s">
        <v>3880</v>
      </c>
      <c r="O536" s="30" t="s">
        <v>3880</v>
      </c>
      <c r="P536" s="29" t="s">
        <v>3880</v>
      </c>
      <c r="Q536" s="29"/>
      <c r="R536" s="134" t="s">
        <v>3648</v>
      </c>
      <c r="S536" s="103" t="s">
        <v>4808</v>
      </c>
      <c r="T536" s="403">
        <v>-15065</v>
      </c>
      <c r="U536" s="403">
        <v>2500</v>
      </c>
      <c r="V536" s="123" t="s">
        <v>2</v>
      </c>
      <c r="W536" s="336"/>
      <c r="X536" s="123"/>
      <c r="Y536" s="337"/>
      <c r="Z536" s="87"/>
      <c r="AA536" s="88" t="s">
        <v>3880</v>
      </c>
      <c r="AB536" s="88"/>
      <c r="AC536" s="88"/>
      <c r="AD536" s="90"/>
      <c r="AE536" s="90"/>
      <c r="AF536" s="136"/>
      <c r="AG536" s="338"/>
      <c r="AH536" s="338"/>
      <c r="AI536" s="339"/>
      <c r="AJ536" s="339"/>
      <c r="AK536" s="91"/>
      <c r="AL536" s="92"/>
      <c r="AM536" s="93"/>
      <c r="AN536" s="340"/>
      <c r="AO536" s="341"/>
      <c r="AP536" s="336"/>
      <c r="AQ536" s="342"/>
      <c r="AR536" s="343"/>
      <c r="AS536" s="342"/>
      <c r="AT536" s="94"/>
      <c r="AU536" s="341"/>
      <c r="AV536" s="136"/>
      <c r="AW536" s="339"/>
    </row>
    <row r="537" spans="1:49" ht="12.75" customHeight="1">
      <c r="A537">
        <v>534</v>
      </c>
      <c r="B537" s="29" t="s">
        <v>2</v>
      </c>
      <c r="C537" s="134" t="s">
        <v>3645</v>
      </c>
      <c r="D537" s="29" t="s">
        <v>3880</v>
      </c>
      <c r="E537" s="29" t="s">
        <v>3880</v>
      </c>
      <c r="F537" s="335"/>
      <c r="G537" s="335"/>
      <c r="H537" s="335"/>
      <c r="I537" s="335"/>
      <c r="J537" s="335"/>
      <c r="K537" s="335"/>
      <c r="L537" s="335"/>
      <c r="M537" s="82" t="s">
        <v>3880</v>
      </c>
      <c r="N537" s="57" t="s">
        <v>3880</v>
      </c>
      <c r="O537" s="30" t="s">
        <v>3880</v>
      </c>
      <c r="P537" s="29" t="s">
        <v>3880</v>
      </c>
      <c r="Q537" s="29"/>
      <c r="R537" s="134" t="s">
        <v>3645</v>
      </c>
      <c r="S537" s="103" t="s">
        <v>4808</v>
      </c>
      <c r="T537" s="403">
        <v>-15895</v>
      </c>
      <c r="U537" s="403">
        <v>2500</v>
      </c>
      <c r="V537" s="123" t="s">
        <v>2</v>
      </c>
      <c r="W537" s="336"/>
      <c r="X537" s="123"/>
      <c r="Y537" s="337"/>
      <c r="Z537" s="87"/>
      <c r="AA537" s="88" t="s">
        <v>3880</v>
      </c>
      <c r="AB537" s="88"/>
      <c r="AC537" s="88"/>
      <c r="AD537" s="90"/>
      <c r="AE537" s="90"/>
      <c r="AF537" s="136"/>
      <c r="AG537" s="338"/>
      <c r="AH537" s="338"/>
      <c r="AI537" s="339"/>
      <c r="AJ537" s="339"/>
      <c r="AK537" s="91"/>
      <c r="AL537" s="92"/>
      <c r="AM537" s="93"/>
      <c r="AN537" s="340"/>
      <c r="AO537" s="341"/>
      <c r="AP537" s="336"/>
      <c r="AQ537" s="342"/>
      <c r="AR537" s="343"/>
      <c r="AS537" s="342"/>
      <c r="AT537" s="94"/>
      <c r="AU537" s="341"/>
      <c r="AV537" s="136"/>
      <c r="AW537" s="339"/>
    </row>
    <row r="538" spans="1:49" ht="12.75" customHeight="1">
      <c r="A538">
        <v>535</v>
      </c>
      <c r="B538" s="29" t="s">
        <v>2</v>
      </c>
      <c r="C538" s="134" t="s">
        <v>4810</v>
      </c>
      <c r="D538" s="29" t="s">
        <v>3880</v>
      </c>
      <c r="E538" s="29" t="s">
        <v>3880</v>
      </c>
      <c r="F538" s="335"/>
      <c r="G538" s="335"/>
      <c r="H538" s="335"/>
      <c r="I538" s="335"/>
      <c r="J538" s="335"/>
      <c r="K538" s="335"/>
      <c r="L538" s="335"/>
      <c r="M538" s="82" t="s">
        <v>3880</v>
      </c>
      <c r="N538" s="57" t="s">
        <v>3880</v>
      </c>
      <c r="O538" s="30" t="s">
        <v>3880</v>
      </c>
      <c r="P538" s="29" t="s">
        <v>3880</v>
      </c>
      <c r="Q538" s="29"/>
      <c r="R538" s="134" t="s">
        <v>4810</v>
      </c>
      <c r="S538" s="103" t="s">
        <v>4808</v>
      </c>
      <c r="T538" s="403">
        <v>12500</v>
      </c>
      <c r="U538" s="403">
        <v>-12895</v>
      </c>
      <c r="V538" s="123" t="s">
        <v>2</v>
      </c>
      <c r="W538" s="336"/>
      <c r="X538" s="123"/>
      <c r="Y538" s="337"/>
      <c r="Z538" s="87"/>
      <c r="AA538" s="88" t="s">
        <v>3880</v>
      </c>
      <c r="AB538" s="88"/>
      <c r="AC538" s="88"/>
      <c r="AD538" s="90"/>
      <c r="AE538" s="90"/>
      <c r="AF538" s="136"/>
      <c r="AG538" s="338"/>
      <c r="AH538" s="338"/>
      <c r="AI538" s="339"/>
      <c r="AJ538" s="339"/>
      <c r="AK538" s="91"/>
      <c r="AL538" s="92"/>
      <c r="AM538" s="93"/>
      <c r="AN538" s="340"/>
      <c r="AO538" s="341"/>
      <c r="AP538" s="336"/>
      <c r="AQ538" s="342"/>
      <c r="AR538" s="343"/>
      <c r="AS538" s="342"/>
      <c r="AT538" s="94"/>
      <c r="AU538" s="341"/>
      <c r="AV538" s="136"/>
      <c r="AW538" s="339"/>
    </row>
    <row r="539" spans="1:49" ht="12.75" customHeight="1">
      <c r="A539">
        <v>536</v>
      </c>
      <c r="B539" s="29" t="s">
        <v>2</v>
      </c>
      <c r="C539" s="134" t="s">
        <v>4811</v>
      </c>
      <c r="D539" s="29" t="s">
        <v>3880</v>
      </c>
      <c r="E539" s="29" t="s">
        <v>3880</v>
      </c>
      <c r="F539" s="335"/>
      <c r="G539" s="335"/>
      <c r="H539" s="335"/>
      <c r="I539" s="335"/>
      <c r="J539" s="335"/>
      <c r="K539" s="335"/>
      <c r="L539" s="335"/>
      <c r="M539" s="82" t="s">
        <v>3880</v>
      </c>
      <c r="N539" s="57" t="s">
        <v>3880</v>
      </c>
      <c r="O539" s="30" t="s">
        <v>3880</v>
      </c>
      <c r="P539" s="29" t="s">
        <v>3880</v>
      </c>
      <c r="Q539" s="29"/>
      <c r="R539" s="134" t="s">
        <v>4811</v>
      </c>
      <c r="S539" s="103" t="s">
        <v>4808</v>
      </c>
      <c r="T539" s="403">
        <v>12000</v>
      </c>
      <c r="U539" s="403">
        <v>-12480</v>
      </c>
      <c r="V539" s="123" t="s">
        <v>2</v>
      </c>
      <c r="W539" s="336"/>
      <c r="X539" s="123"/>
      <c r="Y539" s="337"/>
      <c r="Z539" s="87"/>
      <c r="AA539" s="88" t="s">
        <v>3880</v>
      </c>
      <c r="AB539" s="88"/>
      <c r="AC539" s="88"/>
      <c r="AD539" s="90"/>
      <c r="AE539" s="90"/>
      <c r="AF539" s="136"/>
      <c r="AG539" s="338"/>
      <c r="AH539" s="338"/>
      <c r="AI539" s="339"/>
      <c r="AJ539" s="339"/>
      <c r="AK539" s="91"/>
      <c r="AL539" s="92"/>
      <c r="AM539" s="93"/>
      <c r="AN539" s="340"/>
      <c r="AO539" s="341"/>
      <c r="AP539" s="336"/>
      <c r="AQ539" s="342"/>
      <c r="AR539" s="343"/>
      <c r="AS539" s="342"/>
      <c r="AT539" s="94"/>
      <c r="AU539" s="341"/>
      <c r="AV539" s="136"/>
      <c r="AW539" s="339"/>
    </row>
    <row r="540" spans="1:49" ht="12.75" customHeight="1">
      <c r="A540">
        <v>537</v>
      </c>
      <c r="B540" s="29" t="s">
        <v>2</v>
      </c>
      <c r="C540" s="134" t="s">
        <v>257</v>
      </c>
      <c r="D540" s="29" t="s">
        <v>3880</v>
      </c>
      <c r="E540" s="29" t="s">
        <v>3880</v>
      </c>
      <c r="F540" s="335"/>
      <c r="G540" s="335"/>
      <c r="H540" s="335"/>
      <c r="I540" s="335"/>
      <c r="J540" s="335"/>
      <c r="K540" s="335"/>
      <c r="L540" s="335"/>
      <c r="M540" s="82" t="s">
        <v>3880</v>
      </c>
      <c r="N540" s="57" t="s">
        <v>3880</v>
      </c>
      <c r="O540" s="30" t="s">
        <v>3880</v>
      </c>
      <c r="P540" s="29" t="s">
        <v>3880</v>
      </c>
      <c r="Q540" s="29"/>
      <c r="R540" s="134" t="s">
        <v>257</v>
      </c>
      <c r="S540" s="104" t="s">
        <v>4808</v>
      </c>
      <c r="T540" s="403">
        <v>9000</v>
      </c>
      <c r="U540" s="403">
        <v>-12480</v>
      </c>
      <c r="V540" s="123" t="s">
        <v>2</v>
      </c>
      <c r="W540" s="336"/>
      <c r="X540" s="123"/>
      <c r="Y540" s="337"/>
      <c r="Z540" s="87"/>
      <c r="AA540" s="88" t="s">
        <v>3880</v>
      </c>
      <c r="AB540" s="88"/>
      <c r="AC540" s="88"/>
      <c r="AD540" s="90"/>
      <c r="AE540" s="90"/>
      <c r="AF540" s="136"/>
      <c r="AG540" s="338"/>
      <c r="AH540" s="338"/>
      <c r="AI540" s="339"/>
      <c r="AJ540" s="339"/>
      <c r="AK540" s="91"/>
      <c r="AL540" s="92"/>
      <c r="AM540" s="93"/>
      <c r="AN540" s="340"/>
      <c r="AO540" s="341"/>
      <c r="AP540" s="336"/>
      <c r="AQ540" s="342"/>
      <c r="AR540" s="343"/>
      <c r="AS540" s="342"/>
      <c r="AT540" s="94"/>
      <c r="AU540" s="341"/>
      <c r="AV540" s="136"/>
      <c r="AW540" s="339"/>
    </row>
    <row r="541" spans="1:49" ht="12.75" customHeight="1">
      <c r="A541">
        <v>538</v>
      </c>
      <c r="B541" s="29" t="s">
        <v>2</v>
      </c>
      <c r="C541" s="134" t="s">
        <v>4812</v>
      </c>
      <c r="D541" s="29" t="s">
        <v>3880</v>
      </c>
      <c r="E541" s="29" t="s">
        <v>3880</v>
      </c>
      <c r="F541" s="335"/>
      <c r="G541" s="335"/>
      <c r="H541" s="335"/>
      <c r="I541" s="335"/>
      <c r="J541" s="335"/>
      <c r="K541" s="335"/>
      <c r="L541" s="335"/>
      <c r="M541" s="82" t="s">
        <v>3880</v>
      </c>
      <c r="N541" s="57" t="s">
        <v>3880</v>
      </c>
      <c r="O541" s="30" t="s">
        <v>3880</v>
      </c>
      <c r="P541" s="29" t="s">
        <v>3880</v>
      </c>
      <c r="Q541" s="29"/>
      <c r="R541" s="134" t="s">
        <v>4812</v>
      </c>
      <c r="S541" s="103" t="s">
        <v>4808</v>
      </c>
      <c r="T541" s="403">
        <v>14784.4</v>
      </c>
      <c r="U541" s="403">
        <v>-12580</v>
      </c>
      <c r="V541" s="123" t="s">
        <v>2</v>
      </c>
      <c r="W541" s="336"/>
      <c r="X541" s="123"/>
      <c r="Y541" s="337"/>
      <c r="Z541" s="87"/>
      <c r="AA541" s="88" t="s">
        <v>3880</v>
      </c>
      <c r="AB541" s="88"/>
      <c r="AC541" s="88"/>
      <c r="AD541" s="90"/>
      <c r="AE541" s="90"/>
      <c r="AF541" s="136"/>
      <c r="AG541" s="338"/>
      <c r="AH541" s="338"/>
      <c r="AI541" s="339"/>
      <c r="AJ541" s="339"/>
      <c r="AK541" s="91"/>
      <c r="AL541" s="92"/>
      <c r="AM541" s="93"/>
      <c r="AN541" s="340"/>
      <c r="AO541" s="341"/>
      <c r="AP541" s="336"/>
      <c r="AQ541" s="342"/>
      <c r="AR541" s="343"/>
      <c r="AS541" s="342"/>
      <c r="AT541" s="94"/>
      <c r="AU541" s="341"/>
      <c r="AV541" s="136"/>
      <c r="AW541" s="339"/>
    </row>
    <row r="542" spans="1:49" ht="12.75" customHeight="1">
      <c r="A542">
        <v>539</v>
      </c>
      <c r="B542" s="29" t="s">
        <v>2</v>
      </c>
      <c r="C542" s="134" t="s">
        <v>32</v>
      </c>
      <c r="D542" s="29" t="s">
        <v>3880</v>
      </c>
      <c r="E542" s="29" t="s">
        <v>3880</v>
      </c>
      <c r="F542" s="335"/>
      <c r="G542" s="335"/>
      <c r="H542" s="335"/>
      <c r="I542" s="335"/>
      <c r="J542" s="335"/>
      <c r="K542" s="335"/>
      <c r="L542" s="335"/>
      <c r="M542" s="82" t="s">
        <v>3880</v>
      </c>
      <c r="N542" s="57" t="s">
        <v>3880</v>
      </c>
      <c r="O542" s="30" t="s">
        <v>3880</v>
      </c>
      <c r="P542" s="29" t="s">
        <v>3880</v>
      </c>
      <c r="Q542" s="29"/>
      <c r="R542" s="134" t="s">
        <v>32</v>
      </c>
      <c r="S542" s="103" t="s">
        <v>4808</v>
      </c>
      <c r="T542" s="403">
        <v>14000</v>
      </c>
      <c r="U542" s="403">
        <v>-12580</v>
      </c>
      <c r="V542" s="123" t="s">
        <v>2</v>
      </c>
      <c r="W542" s="336"/>
      <c r="X542" s="123"/>
      <c r="Y542" s="337"/>
      <c r="Z542" s="87"/>
      <c r="AA542" s="88" t="s">
        <v>3880</v>
      </c>
      <c r="AB542" s="88"/>
      <c r="AC542" s="88"/>
      <c r="AD542" s="90"/>
      <c r="AE542" s="90"/>
      <c r="AF542" s="136"/>
      <c r="AG542" s="338"/>
      <c r="AH542" s="338"/>
      <c r="AI542" s="339"/>
      <c r="AJ542" s="339"/>
      <c r="AK542" s="91"/>
      <c r="AL542" s="92"/>
      <c r="AM542" s="93"/>
      <c r="AN542" s="340"/>
      <c r="AO542" s="341"/>
      <c r="AP542" s="336"/>
      <c r="AQ542" s="342"/>
      <c r="AR542" s="343"/>
      <c r="AS542" s="342"/>
      <c r="AT542" s="94"/>
      <c r="AU542" s="341"/>
      <c r="AV542" s="136"/>
      <c r="AW542" s="339"/>
    </row>
    <row r="543" spans="1:49" ht="12.75" customHeight="1">
      <c r="A543">
        <v>540</v>
      </c>
      <c r="B543" s="29" t="s">
        <v>2</v>
      </c>
      <c r="C543" s="134" t="s">
        <v>4813</v>
      </c>
      <c r="D543" s="29" t="s">
        <v>3880</v>
      </c>
      <c r="E543" s="29" t="s">
        <v>3880</v>
      </c>
      <c r="F543" s="335"/>
      <c r="G543" s="335"/>
      <c r="H543" s="335"/>
      <c r="I543" s="335"/>
      <c r="J543" s="335"/>
      <c r="K543" s="335"/>
      <c r="L543" s="335"/>
      <c r="M543" s="82" t="s">
        <v>3880</v>
      </c>
      <c r="N543" s="57" t="s">
        <v>3880</v>
      </c>
      <c r="O543" s="30" t="s">
        <v>3880</v>
      </c>
      <c r="P543" s="29" t="s">
        <v>3880</v>
      </c>
      <c r="Q543" s="29"/>
      <c r="R543" s="134" t="s">
        <v>4813</v>
      </c>
      <c r="S543" s="103" t="s">
        <v>4808</v>
      </c>
      <c r="T543" s="403">
        <v>-14000</v>
      </c>
      <c r="U543" s="403">
        <v>-12580</v>
      </c>
      <c r="V543" s="123" t="s">
        <v>2</v>
      </c>
      <c r="W543" s="336"/>
      <c r="X543" s="123"/>
      <c r="Y543" s="337"/>
      <c r="Z543" s="87"/>
      <c r="AA543" s="88" t="s">
        <v>3880</v>
      </c>
      <c r="AB543" s="88"/>
      <c r="AC543" s="88"/>
      <c r="AD543" s="90"/>
      <c r="AE543" s="90"/>
      <c r="AF543" s="136"/>
      <c r="AG543" s="338"/>
      <c r="AH543" s="338"/>
      <c r="AI543" s="339"/>
      <c r="AJ543" s="339"/>
      <c r="AK543" s="91"/>
      <c r="AL543" s="92"/>
      <c r="AM543" s="93"/>
      <c r="AN543" s="340"/>
      <c r="AO543" s="341"/>
      <c r="AP543" s="336"/>
      <c r="AQ543" s="342"/>
      <c r="AR543" s="343"/>
      <c r="AS543" s="342"/>
      <c r="AT543" s="94"/>
      <c r="AU543" s="341"/>
      <c r="AV543" s="136"/>
      <c r="AW543" s="339"/>
    </row>
    <row r="544" spans="1:49" ht="12.75" customHeight="1">
      <c r="A544">
        <v>541</v>
      </c>
      <c r="B544" s="29" t="s">
        <v>2</v>
      </c>
      <c r="C544" s="134" t="s">
        <v>4814</v>
      </c>
      <c r="D544" s="29" t="s">
        <v>3880</v>
      </c>
      <c r="E544" s="29" t="s">
        <v>3880</v>
      </c>
      <c r="F544" s="335"/>
      <c r="G544" s="335"/>
      <c r="H544" s="335"/>
      <c r="I544" s="335"/>
      <c r="J544" s="335"/>
      <c r="K544" s="335"/>
      <c r="L544" s="335"/>
      <c r="M544" s="82" t="s">
        <v>3880</v>
      </c>
      <c r="N544" s="57" t="s">
        <v>3880</v>
      </c>
      <c r="O544" s="30" t="s">
        <v>3880</v>
      </c>
      <c r="P544" s="29" t="s">
        <v>3880</v>
      </c>
      <c r="Q544" s="29"/>
      <c r="R544" s="134" t="s">
        <v>4814</v>
      </c>
      <c r="S544" s="103" t="s">
        <v>4808</v>
      </c>
      <c r="T544" s="403">
        <v>-14784.4</v>
      </c>
      <c r="U544" s="403">
        <v>-12580</v>
      </c>
      <c r="V544" s="123" t="s">
        <v>2</v>
      </c>
      <c r="W544" s="336"/>
      <c r="X544" s="123"/>
      <c r="Y544" s="337"/>
      <c r="Z544" s="87"/>
      <c r="AA544" s="88" t="s">
        <v>3880</v>
      </c>
      <c r="AB544" s="88"/>
      <c r="AC544" s="88"/>
      <c r="AD544" s="90"/>
      <c r="AE544" s="90"/>
      <c r="AF544" s="136"/>
      <c r="AG544" s="338"/>
      <c r="AH544" s="338"/>
      <c r="AI544" s="339"/>
      <c r="AJ544" s="339"/>
      <c r="AK544" s="91"/>
      <c r="AL544" s="92"/>
      <c r="AM544" s="93"/>
      <c r="AN544" s="340"/>
      <c r="AO544" s="341"/>
      <c r="AP544" s="336"/>
      <c r="AQ544" s="342"/>
      <c r="AR544" s="343"/>
      <c r="AS544" s="342"/>
      <c r="AT544" s="94"/>
      <c r="AU544" s="341"/>
      <c r="AV544" s="136"/>
      <c r="AW544" s="339"/>
    </row>
    <row r="545" spans="1:49" ht="12.75" customHeight="1">
      <c r="A545">
        <v>542</v>
      </c>
      <c r="B545" s="29" t="s">
        <v>2</v>
      </c>
      <c r="C545" s="134" t="s">
        <v>4815</v>
      </c>
      <c r="D545" s="29" t="s">
        <v>3880</v>
      </c>
      <c r="E545" s="29" t="s">
        <v>3880</v>
      </c>
      <c r="F545" s="335"/>
      <c r="G545" s="335"/>
      <c r="H545" s="335"/>
      <c r="I545" s="335"/>
      <c r="J545" s="335"/>
      <c r="K545" s="335"/>
      <c r="L545" s="335"/>
      <c r="M545" s="82" t="s">
        <v>3880</v>
      </c>
      <c r="N545" s="57" t="s">
        <v>3880</v>
      </c>
      <c r="O545" s="30" t="s">
        <v>3880</v>
      </c>
      <c r="P545" s="29" t="s">
        <v>3880</v>
      </c>
      <c r="Q545" s="29"/>
      <c r="R545" s="134" t="s">
        <v>4815</v>
      </c>
      <c r="S545" s="103" t="s">
        <v>4808</v>
      </c>
      <c r="T545" s="403">
        <v>13000</v>
      </c>
      <c r="U545" s="403">
        <v>-12480</v>
      </c>
      <c r="V545" s="123" t="s">
        <v>2</v>
      </c>
      <c r="W545" s="336"/>
      <c r="X545" s="123"/>
      <c r="Y545" s="337"/>
      <c r="Z545" s="87"/>
      <c r="AA545" s="88" t="s">
        <v>3880</v>
      </c>
      <c r="AB545" s="88"/>
      <c r="AC545" s="88"/>
      <c r="AD545" s="90"/>
      <c r="AE545" s="90"/>
      <c r="AF545" s="136"/>
      <c r="AG545" s="338"/>
      <c r="AH545" s="338"/>
      <c r="AI545" s="339"/>
      <c r="AJ545" s="339"/>
      <c r="AK545" s="91"/>
      <c r="AL545" s="92"/>
      <c r="AM545" s="93"/>
      <c r="AN545" s="340"/>
      <c r="AO545" s="341"/>
      <c r="AP545" s="336"/>
      <c r="AQ545" s="342"/>
      <c r="AR545" s="343"/>
      <c r="AS545" s="342"/>
      <c r="AT545" s="94"/>
      <c r="AU545" s="341"/>
      <c r="AV545" s="136"/>
      <c r="AW545" s="339"/>
    </row>
    <row r="546" spans="1:49" ht="12.75" customHeight="1">
      <c r="A546">
        <v>543</v>
      </c>
      <c r="B546" s="29" t="s">
        <v>2</v>
      </c>
      <c r="C546" s="134" t="s">
        <v>4816</v>
      </c>
      <c r="D546" s="29" t="s">
        <v>3880</v>
      </c>
      <c r="E546" s="29" t="s">
        <v>3880</v>
      </c>
      <c r="F546" s="335"/>
      <c r="G546" s="335"/>
      <c r="H546" s="335"/>
      <c r="I546" s="335"/>
      <c r="J546" s="335"/>
      <c r="K546" s="335"/>
      <c r="L546" s="335"/>
      <c r="M546" s="82" t="s">
        <v>3880</v>
      </c>
      <c r="N546" s="57" t="s">
        <v>3880</v>
      </c>
      <c r="O546" s="30" t="s">
        <v>3880</v>
      </c>
      <c r="P546" s="29" t="s">
        <v>3880</v>
      </c>
      <c r="Q546" s="29"/>
      <c r="R546" s="134" t="s">
        <v>4816</v>
      </c>
      <c r="S546" s="104" t="s">
        <v>4808</v>
      </c>
      <c r="T546" s="403">
        <v>12500</v>
      </c>
      <c r="U546" s="403">
        <v>-12065</v>
      </c>
      <c r="V546" s="123" t="s">
        <v>2</v>
      </c>
      <c r="W546" s="336"/>
      <c r="X546" s="123"/>
      <c r="Y546" s="337"/>
      <c r="Z546" s="87"/>
      <c r="AA546" s="88" t="s">
        <v>3880</v>
      </c>
      <c r="AB546" s="88"/>
      <c r="AC546" s="98"/>
      <c r="AD546" s="90"/>
      <c r="AE546" s="90"/>
      <c r="AF546" s="136"/>
      <c r="AG546" s="338"/>
      <c r="AH546" s="338"/>
      <c r="AI546" s="339"/>
      <c r="AJ546" s="339"/>
      <c r="AK546" s="91"/>
      <c r="AL546" s="92"/>
      <c r="AM546" s="93"/>
      <c r="AN546" s="340"/>
      <c r="AO546" s="341"/>
      <c r="AP546" s="336"/>
      <c r="AQ546" s="342"/>
      <c r="AR546" s="343"/>
      <c r="AS546" s="342"/>
      <c r="AT546" s="94"/>
      <c r="AU546" s="341"/>
      <c r="AV546" s="136"/>
      <c r="AW546" s="339"/>
    </row>
    <row r="547" spans="1:49" ht="12.75" customHeight="1">
      <c r="A547">
        <v>544</v>
      </c>
      <c r="B547" s="29" t="s">
        <v>2</v>
      </c>
      <c r="C547" s="134" t="s">
        <v>4817</v>
      </c>
      <c r="D547" s="29" t="s">
        <v>3880</v>
      </c>
      <c r="E547" s="29" t="s">
        <v>3880</v>
      </c>
      <c r="F547" s="335"/>
      <c r="G547" s="335"/>
      <c r="H547" s="335"/>
      <c r="I547" s="335"/>
      <c r="J547" s="335"/>
      <c r="K547" s="335"/>
      <c r="L547" s="335"/>
      <c r="M547" s="82" t="s">
        <v>3880</v>
      </c>
      <c r="N547" s="57" t="s">
        <v>3880</v>
      </c>
      <c r="O547" s="30" t="s">
        <v>3880</v>
      </c>
      <c r="P547" s="29" t="s">
        <v>3880</v>
      </c>
      <c r="Q547" s="29"/>
      <c r="R547" s="134" t="s">
        <v>4817</v>
      </c>
      <c r="S547" s="103" t="s">
        <v>4808</v>
      </c>
      <c r="T547" s="403">
        <v>13500</v>
      </c>
      <c r="U547" s="403">
        <v>-12065</v>
      </c>
      <c r="V547" s="123" t="s">
        <v>2</v>
      </c>
      <c r="W547" s="336"/>
      <c r="X547" s="123"/>
      <c r="Y547" s="337"/>
      <c r="Z547" s="87"/>
      <c r="AA547" s="88" t="s">
        <v>3880</v>
      </c>
      <c r="AB547" s="88"/>
      <c r="AC547" s="88"/>
      <c r="AD547" s="90"/>
      <c r="AE547" s="90"/>
      <c r="AF547" s="136"/>
      <c r="AG547" s="338"/>
      <c r="AH547" s="338"/>
      <c r="AI547" s="339"/>
      <c r="AJ547" s="339"/>
      <c r="AK547" s="91"/>
      <c r="AL547" s="92"/>
      <c r="AM547" s="93"/>
      <c r="AN547" s="340"/>
      <c r="AO547" s="341"/>
      <c r="AP547" s="336"/>
      <c r="AQ547" s="342"/>
      <c r="AR547" s="343"/>
      <c r="AS547" s="342"/>
      <c r="AT547" s="94"/>
      <c r="AU547" s="341"/>
      <c r="AV547" s="136"/>
      <c r="AW547" s="339"/>
    </row>
    <row r="548" spans="1:49" ht="12.75" customHeight="1">
      <c r="A548">
        <v>545</v>
      </c>
      <c r="B548" s="29" t="s">
        <v>2</v>
      </c>
      <c r="C548" s="134" t="s">
        <v>267</v>
      </c>
      <c r="D548" s="29" t="s">
        <v>3880</v>
      </c>
      <c r="E548" s="29" t="s">
        <v>3880</v>
      </c>
      <c r="F548" s="335"/>
      <c r="G548" s="335"/>
      <c r="H548" s="335"/>
      <c r="I548" s="335"/>
      <c r="J548" s="335"/>
      <c r="K548" s="335"/>
      <c r="L548" s="335"/>
      <c r="M548" s="82" t="s">
        <v>3880</v>
      </c>
      <c r="N548" s="57" t="s">
        <v>3880</v>
      </c>
      <c r="O548" s="30" t="s">
        <v>3880</v>
      </c>
      <c r="P548" s="29" t="s">
        <v>3880</v>
      </c>
      <c r="Q548" s="29"/>
      <c r="R548" s="134" t="s">
        <v>267</v>
      </c>
      <c r="S548" s="104" t="s">
        <v>4808</v>
      </c>
      <c r="T548" s="403">
        <v>9000</v>
      </c>
      <c r="U548" s="403">
        <v>-11650</v>
      </c>
      <c r="V548" s="123" t="s">
        <v>2</v>
      </c>
      <c r="W548" s="336"/>
      <c r="X548" s="123"/>
      <c r="Y548" s="337"/>
      <c r="Z548" s="87"/>
      <c r="AA548" s="88" t="s">
        <v>3880</v>
      </c>
      <c r="AB548" s="88"/>
      <c r="AC548" s="88"/>
      <c r="AD548" s="90"/>
      <c r="AE548" s="90"/>
      <c r="AF548" s="136"/>
      <c r="AG548" s="338"/>
      <c r="AH548" s="338"/>
      <c r="AI548" s="339"/>
      <c r="AJ548" s="339"/>
      <c r="AK548" s="91"/>
      <c r="AL548" s="92"/>
      <c r="AM548" s="93"/>
      <c r="AN548" s="340"/>
      <c r="AO548" s="341"/>
      <c r="AP548" s="336"/>
      <c r="AQ548" s="342"/>
      <c r="AR548" s="343"/>
      <c r="AS548" s="342"/>
      <c r="AT548" s="94"/>
      <c r="AU548" s="341"/>
      <c r="AV548" s="136"/>
      <c r="AW548" s="339"/>
    </row>
    <row r="549" spans="1:49" ht="12.75" customHeight="1">
      <c r="A549">
        <v>546</v>
      </c>
      <c r="B549" s="29" t="s">
        <v>2</v>
      </c>
      <c r="C549" s="134" t="s">
        <v>4818</v>
      </c>
      <c r="D549" s="29" t="s">
        <v>3880</v>
      </c>
      <c r="E549" s="29" t="s">
        <v>3880</v>
      </c>
      <c r="F549" s="335"/>
      <c r="G549" s="335"/>
      <c r="H549" s="335"/>
      <c r="I549" s="335"/>
      <c r="J549" s="335"/>
      <c r="K549" s="335"/>
      <c r="L549" s="335"/>
      <c r="M549" s="82" t="s">
        <v>3880</v>
      </c>
      <c r="N549" s="57" t="s">
        <v>3880</v>
      </c>
      <c r="O549" s="30" t="s">
        <v>3880</v>
      </c>
      <c r="P549" s="29" t="s">
        <v>3880</v>
      </c>
      <c r="Q549" s="29"/>
      <c r="R549" s="134" t="s">
        <v>4818</v>
      </c>
      <c r="S549" s="103" t="s">
        <v>4808</v>
      </c>
      <c r="T549" s="403">
        <v>-13200</v>
      </c>
      <c r="U549" s="403">
        <v>-11025</v>
      </c>
      <c r="V549" s="123" t="s">
        <v>2</v>
      </c>
      <c r="W549" s="336"/>
      <c r="X549" s="123"/>
      <c r="Y549" s="337"/>
      <c r="Z549" s="87"/>
      <c r="AA549" s="88" t="s">
        <v>3880</v>
      </c>
      <c r="AB549" s="88"/>
      <c r="AC549" s="88"/>
      <c r="AD549" s="90"/>
      <c r="AE549" s="90"/>
      <c r="AF549" s="136"/>
      <c r="AG549" s="338"/>
      <c r="AH549" s="338"/>
      <c r="AI549" s="339"/>
      <c r="AJ549" s="339"/>
      <c r="AK549" s="91"/>
      <c r="AL549" s="92"/>
      <c r="AM549" s="93"/>
      <c r="AN549" s="340"/>
      <c r="AO549" s="341"/>
      <c r="AP549" s="336"/>
      <c r="AQ549" s="342"/>
      <c r="AR549" s="343"/>
      <c r="AS549" s="342"/>
      <c r="AT549" s="94"/>
      <c r="AU549" s="341"/>
      <c r="AV549" s="136"/>
      <c r="AW549" s="339"/>
    </row>
    <row r="550" spans="1:49" ht="12.75" customHeight="1">
      <c r="A550">
        <v>547</v>
      </c>
      <c r="B550" s="29" t="s">
        <v>2</v>
      </c>
      <c r="C550" s="134" t="s">
        <v>3557</v>
      </c>
      <c r="D550" s="29" t="s">
        <v>3880</v>
      </c>
      <c r="E550" s="29" t="s">
        <v>3880</v>
      </c>
      <c r="F550" s="335"/>
      <c r="G550" s="335"/>
      <c r="H550" s="335"/>
      <c r="I550" s="335"/>
      <c r="J550" s="335"/>
      <c r="K550" s="335"/>
      <c r="L550" s="335"/>
      <c r="M550" s="82" t="s">
        <v>3880</v>
      </c>
      <c r="N550" s="57" t="s">
        <v>3880</v>
      </c>
      <c r="O550" s="30" t="s">
        <v>3880</v>
      </c>
      <c r="P550" s="29" t="s">
        <v>3880</v>
      </c>
      <c r="Q550" s="29"/>
      <c r="R550" s="134" t="s">
        <v>3557</v>
      </c>
      <c r="S550" s="103" t="s">
        <v>4808</v>
      </c>
      <c r="T550" s="403">
        <v>-14851.5</v>
      </c>
      <c r="U550" s="403">
        <v>-11386.15</v>
      </c>
      <c r="V550" s="123" t="s">
        <v>2</v>
      </c>
      <c r="W550" s="336"/>
      <c r="X550" s="123"/>
      <c r="Y550" s="337"/>
      <c r="Z550" s="87"/>
      <c r="AA550" s="88" t="s">
        <v>3880</v>
      </c>
      <c r="AB550" s="88"/>
      <c r="AC550" s="88"/>
      <c r="AD550" s="90"/>
      <c r="AE550" s="90"/>
      <c r="AF550" s="136"/>
      <c r="AG550" s="338"/>
      <c r="AH550" s="338"/>
      <c r="AI550" s="339"/>
      <c r="AJ550" s="339"/>
      <c r="AK550" s="91"/>
      <c r="AL550" s="92"/>
      <c r="AM550" s="93"/>
      <c r="AN550" s="340"/>
      <c r="AO550" s="341"/>
      <c r="AP550" s="336"/>
      <c r="AQ550" s="342"/>
      <c r="AR550" s="343"/>
      <c r="AS550" s="342"/>
      <c r="AT550" s="94"/>
      <c r="AU550" s="341"/>
      <c r="AV550" s="136"/>
      <c r="AW550" s="339"/>
    </row>
    <row r="551" spans="1:49" ht="12.75" customHeight="1">
      <c r="A551">
        <v>548</v>
      </c>
      <c r="B551" s="29" t="s">
        <v>2</v>
      </c>
      <c r="C551" s="134" t="s">
        <v>4819</v>
      </c>
      <c r="D551" s="29" t="s">
        <v>3880</v>
      </c>
      <c r="E551" s="29" t="s">
        <v>3880</v>
      </c>
      <c r="F551" s="335"/>
      <c r="G551" s="335"/>
      <c r="H551" s="335"/>
      <c r="I551" s="335"/>
      <c r="J551" s="335"/>
      <c r="K551" s="335"/>
      <c r="L551" s="335"/>
      <c r="M551" s="82" t="s">
        <v>3880</v>
      </c>
      <c r="N551" s="57" t="s">
        <v>3880</v>
      </c>
      <c r="O551" s="30" t="s">
        <v>3880</v>
      </c>
      <c r="P551" s="29" t="s">
        <v>3880</v>
      </c>
      <c r="Q551" s="29"/>
      <c r="R551" s="134" t="s">
        <v>4819</v>
      </c>
      <c r="S551" s="103" t="s">
        <v>4808</v>
      </c>
      <c r="T551" s="403">
        <v>13600</v>
      </c>
      <c r="U551" s="403">
        <v>-11285</v>
      </c>
      <c r="V551" s="123" t="s">
        <v>2</v>
      </c>
      <c r="W551" s="336"/>
      <c r="X551" s="123"/>
      <c r="Y551" s="337"/>
      <c r="Z551" s="87"/>
      <c r="AA551" s="88" t="s">
        <v>3880</v>
      </c>
      <c r="AB551" s="88"/>
      <c r="AC551" s="88"/>
      <c r="AD551" s="90"/>
      <c r="AE551" s="90"/>
      <c r="AF551" s="136"/>
      <c r="AG551" s="338"/>
      <c r="AH551" s="338"/>
      <c r="AI551" s="339"/>
      <c r="AJ551" s="339"/>
      <c r="AK551" s="91"/>
      <c r="AL551" s="92"/>
      <c r="AM551" s="93"/>
      <c r="AN551" s="340"/>
      <c r="AO551" s="341"/>
      <c r="AP551" s="336"/>
      <c r="AQ551" s="342"/>
      <c r="AR551" s="343"/>
      <c r="AS551" s="342"/>
      <c r="AT551" s="94"/>
      <c r="AU551" s="341"/>
      <c r="AV551" s="136"/>
      <c r="AW551" s="339"/>
    </row>
    <row r="552" spans="1:49" ht="12.75" customHeight="1">
      <c r="A552">
        <v>549</v>
      </c>
      <c r="B552" s="29" t="s">
        <v>2</v>
      </c>
      <c r="C552" s="134" t="s">
        <v>15</v>
      </c>
      <c r="D552" s="29" t="s">
        <v>3880</v>
      </c>
      <c r="E552" s="29" t="s">
        <v>3880</v>
      </c>
      <c r="F552" s="335"/>
      <c r="G552" s="335"/>
      <c r="H552" s="335"/>
      <c r="I552" s="335"/>
      <c r="J552" s="335"/>
      <c r="K552" s="335"/>
      <c r="L552" s="335"/>
      <c r="M552" s="82" t="s">
        <v>3880</v>
      </c>
      <c r="N552" s="57" t="s">
        <v>3880</v>
      </c>
      <c r="O552" s="30" t="s">
        <v>3880</v>
      </c>
      <c r="P552" s="29" t="s">
        <v>3880</v>
      </c>
      <c r="Q552" s="29"/>
      <c r="R552" s="134" t="s">
        <v>15</v>
      </c>
      <c r="S552" s="103" t="s">
        <v>4808</v>
      </c>
      <c r="T552" s="403">
        <v>0</v>
      </c>
      <c r="U552" s="403">
        <v>-7677.15</v>
      </c>
      <c r="V552" s="123" t="s">
        <v>2</v>
      </c>
      <c r="W552" s="336"/>
      <c r="X552" s="123"/>
      <c r="Y552" s="337"/>
      <c r="Z552" s="87"/>
      <c r="AA552" s="88" t="s">
        <v>3880</v>
      </c>
      <c r="AB552" s="88"/>
      <c r="AC552" s="88"/>
      <c r="AD552" s="90"/>
      <c r="AE552" s="90"/>
      <c r="AF552" s="136"/>
      <c r="AG552" s="338"/>
      <c r="AH552" s="338"/>
      <c r="AI552" s="339"/>
      <c r="AJ552" s="339"/>
      <c r="AK552" s="91"/>
      <c r="AL552" s="92"/>
      <c r="AM552" s="93"/>
      <c r="AN552" s="340"/>
      <c r="AO552" s="341"/>
      <c r="AP552" s="336"/>
      <c r="AQ552" s="342"/>
      <c r="AR552" s="343"/>
      <c r="AS552" s="342"/>
      <c r="AT552" s="94"/>
      <c r="AU552" s="341"/>
      <c r="AV552" s="136"/>
      <c r="AW552" s="339"/>
    </row>
    <row r="553" spans="1:49" ht="12.75" customHeight="1">
      <c r="A553">
        <v>550</v>
      </c>
      <c r="B553" s="29" t="s">
        <v>2</v>
      </c>
      <c r="C553" s="134" t="s">
        <v>4820</v>
      </c>
      <c r="D553" s="29" t="s">
        <v>3880</v>
      </c>
      <c r="E553" s="29" t="s">
        <v>3880</v>
      </c>
      <c r="F553" s="335"/>
      <c r="G553" s="335"/>
      <c r="H553" s="335"/>
      <c r="I553" s="335"/>
      <c r="J553" s="335"/>
      <c r="K553" s="335"/>
      <c r="L553" s="335"/>
      <c r="M553" s="82" t="s">
        <v>3880</v>
      </c>
      <c r="N553" s="57" t="s">
        <v>3880</v>
      </c>
      <c r="O553" s="30" t="s">
        <v>3880</v>
      </c>
      <c r="P553" s="29" t="s">
        <v>3880</v>
      </c>
      <c r="Q553" s="29"/>
      <c r="R553" s="134" t="s">
        <v>4820</v>
      </c>
      <c r="S553" s="103" t="s">
        <v>4808</v>
      </c>
      <c r="T553" s="403">
        <v>-1717.04</v>
      </c>
      <c r="U553" s="403">
        <v>-7677.15</v>
      </c>
      <c r="V553" s="123" t="s">
        <v>2</v>
      </c>
      <c r="W553" s="336"/>
      <c r="X553" s="123"/>
      <c r="Y553" s="337"/>
      <c r="Z553" s="87"/>
      <c r="AA553" s="88" t="s">
        <v>3880</v>
      </c>
      <c r="AB553" s="88"/>
      <c r="AC553" s="88"/>
      <c r="AD553" s="90"/>
      <c r="AE553" s="90"/>
      <c r="AF553" s="136"/>
      <c r="AG553" s="338"/>
      <c r="AH553" s="338"/>
      <c r="AI553" s="339"/>
      <c r="AJ553" s="339"/>
      <c r="AK553" s="91"/>
      <c r="AL553" s="92"/>
      <c r="AM553" s="93"/>
      <c r="AN553" s="340"/>
      <c r="AO553" s="341"/>
      <c r="AP553" s="336"/>
      <c r="AQ553" s="342"/>
      <c r="AR553" s="343"/>
      <c r="AS553" s="342"/>
      <c r="AT553" s="94"/>
      <c r="AU553" s="341"/>
      <c r="AV553" s="136"/>
      <c r="AW553" s="339"/>
    </row>
    <row r="554" spans="1:49" ht="12.75" customHeight="1">
      <c r="A554">
        <v>551</v>
      </c>
      <c r="B554" s="29" t="s">
        <v>2</v>
      </c>
      <c r="C554" s="134" t="s">
        <v>4821</v>
      </c>
      <c r="D554" s="29" t="s">
        <v>3880</v>
      </c>
      <c r="E554" s="29" t="s">
        <v>3880</v>
      </c>
      <c r="F554" s="335"/>
      <c r="G554" s="335"/>
      <c r="H554" s="335"/>
      <c r="I554" s="335"/>
      <c r="J554" s="335"/>
      <c r="K554" s="335"/>
      <c r="L554" s="335"/>
      <c r="M554" s="82" t="s">
        <v>3880</v>
      </c>
      <c r="N554" s="57" t="s">
        <v>3880</v>
      </c>
      <c r="O554" s="30" t="s">
        <v>3880</v>
      </c>
      <c r="P554" s="29" t="s">
        <v>3880</v>
      </c>
      <c r="Q554" s="29"/>
      <c r="R554" s="134" t="s">
        <v>4821</v>
      </c>
      <c r="S554" s="103" t="s">
        <v>4808</v>
      </c>
      <c r="T554" s="403">
        <v>-3434.08</v>
      </c>
      <c r="U554" s="403">
        <v>-7677.15</v>
      </c>
      <c r="V554" s="123" t="s">
        <v>2</v>
      </c>
      <c r="W554" s="336"/>
      <c r="X554" s="123"/>
      <c r="Y554" s="337"/>
      <c r="Z554" s="87"/>
      <c r="AA554" s="88" t="s">
        <v>3880</v>
      </c>
      <c r="AB554" s="88"/>
      <c r="AC554" s="88"/>
      <c r="AD554" s="90"/>
      <c r="AE554" s="90"/>
      <c r="AF554" s="136"/>
      <c r="AG554" s="338"/>
      <c r="AH554" s="338"/>
      <c r="AI554" s="339"/>
      <c r="AJ554" s="339"/>
      <c r="AK554" s="91"/>
      <c r="AL554" s="92"/>
      <c r="AM554" s="93"/>
      <c r="AN554" s="340"/>
      <c r="AO554" s="341"/>
      <c r="AP554" s="336"/>
      <c r="AQ554" s="342"/>
      <c r="AR554" s="343"/>
      <c r="AS554" s="342"/>
      <c r="AT554" s="94"/>
      <c r="AU554" s="341"/>
      <c r="AV554" s="136"/>
      <c r="AW554" s="339"/>
    </row>
    <row r="555" spans="1:49" ht="12.75" customHeight="1">
      <c r="A555">
        <v>552</v>
      </c>
      <c r="B555" s="29" t="s">
        <v>2</v>
      </c>
      <c r="C555" s="134" t="s">
        <v>4822</v>
      </c>
      <c r="D555" s="29" t="s">
        <v>3880</v>
      </c>
      <c r="E555" s="29" t="s">
        <v>3880</v>
      </c>
      <c r="F555" s="335"/>
      <c r="G555" s="335"/>
      <c r="H555" s="335"/>
      <c r="I555" s="335"/>
      <c r="J555" s="335"/>
      <c r="K555" s="335"/>
      <c r="L555" s="335"/>
      <c r="M555" s="82" t="s">
        <v>3880</v>
      </c>
      <c r="N555" s="57" t="s">
        <v>3880</v>
      </c>
      <c r="O555" s="30" t="s">
        <v>3880</v>
      </c>
      <c r="P555" s="29" t="s">
        <v>3880</v>
      </c>
      <c r="Q555" s="29"/>
      <c r="R555" s="134" t="s">
        <v>4822</v>
      </c>
      <c r="S555" s="103" t="s">
        <v>4808</v>
      </c>
      <c r="T555" s="403">
        <v>-5151.12</v>
      </c>
      <c r="U555" s="403">
        <v>-7677.15</v>
      </c>
      <c r="V555" s="123" t="s">
        <v>2</v>
      </c>
      <c r="W555" s="336"/>
      <c r="X555" s="123"/>
      <c r="Y555" s="337"/>
      <c r="Z555" s="87"/>
      <c r="AA555" s="88" t="s">
        <v>3880</v>
      </c>
      <c r="AB555" s="88"/>
      <c r="AC555" s="88"/>
      <c r="AD555" s="90"/>
      <c r="AE555" s="90"/>
      <c r="AF555" s="136"/>
      <c r="AG555" s="338"/>
      <c r="AH555" s="338"/>
      <c r="AI555" s="339"/>
      <c r="AJ555" s="339"/>
      <c r="AK555" s="91"/>
      <c r="AL555" s="92"/>
      <c r="AM555" s="93"/>
      <c r="AN555" s="340"/>
      <c r="AO555" s="341"/>
      <c r="AP555" s="336"/>
      <c r="AQ555" s="342"/>
      <c r="AR555" s="343"/>
      <c r="AS555" s="342"/>
      <c r="AT555" s="94"/>
      <c r="AU555" s="341"/>
      <c r="AV555" s="136"/>
      <c r="AW555" s="339"/>
    </row>
    <row r="556" spans="1:49" ht="12.75" customHeight="1">
      <c r="A556">
        <v>553</v>
      </c>
      <c r="B556" s="29" t="s">
        <v>2</v>
      </c>
      <c r="C556" s="134" t="s">
        <v>10</v>
      </c>
      <c r="D556" s="29" t="s">
        <v>3880</v>
      </c>
      <c r="E556" s="29" t="s">
        <v>3880</v>
      </c>
      <c r="F556" s="335"/>
      <c r="G556" s="335"/>
      <c r="H556" s="335"/>
      <c r="I556" s="335"/>
      <c r="J556" s="335"/>
      <c r="K556" s="335"/>
      <c r="L556" s="335"/>
      <c r="M556" s="82" t="s">
        <v>3880</v>
      </c>
      <c r="N556" s="57" t="s">
        <v>3880</v>
      </c>
      <c r="O556" s="30" t="s">
        <v>3880</v>
      </c>
      <c r="P556" s="29" t="s">
        <v>3880</v>
      </c>
      <c r="Q556" s="29"/>
      <c r="R556" s="134" t="s">
        <v>10</v>
      </c>
      <c r="S556" s="103" t="s">
        <v>4808</v>
      </c>
      <c r="T556" s="403">
        <v>12019.28</v>
      </c>
      <c r="U556" s="403">
        <v>-5695.95</v>
      </c>
      <c r="V556" s="123" t="s">
        <v>2</v>
      </c>
      <c r="W556" s="336"/>
      <c r="X556" s="123"/>
      <c r="Y556" s="337"/>
      <c r="Z556" s="87"/>
      <c r="AA556" s="88" t="s">
        <v>3880</v>
      </c>
      <c r="AB556" s="88"/>
      <c r="AC556" s="88"/>
      <c r="AD556" s="90"/>
      <c r="AE556" s="90"/>
      <c r="AF556" s="136"/>
      <c r="AG556" s="338"/>
      <c r="AH556" s="338"/>
      <c r="AI556" s="339"/>
      <c r="AJ556" s="339"/>
      <c r="AK556" s="91"/>
      <c r="AL556" s="92"/>
      <c r="AM556" s="93"/>
      <c r="AN556" s="340"/>
      <c r="AO556" s="341"/>
      <c r="AP556" s="336"/>
      <c r="AQ556" s="342"/>
      <c r="AR556" s="343"/>
      <c r="AS556" s="342"/>
      <c r="AT556" s="94"/>
      <c r="AU556" s="341"/>
      <c r="AV556" s="136"/>
      <c r="AW556" s="339"/>
    </row>
    <row r="557" spans="1:49" ht="12.75" customHeight="1">
      <c r="A557">
        <v>554</v>
      </c>
      <c r="B557" s="29" t="s">
        <v>7297</v>
      </c>
      <c r="C557" s="104" t="s">
        <v>347</v>
      </c>
      <c r="D557" s="29" t="s">
        <v>1755</v>
      </c>
      <c r="E557" s="29" t="s">
        <v>2070</v>
      </c>
      <c r="F557" s="335" t="s">
        <v>7298</v>
      </c>
      <c r="G557" s="394" t="s">
        <v>7299</v>
      </c>
      <c r="H557" s="394"/>
      <c r="I557" s="394"/>
      <c r="J557" s="394"/>
      <c r="K557" s="394"/>
      <c r="L557" s="335"/>
      <c r="M557" s="82">
        <v>11050.574803149606</v>
      </c>
      <c r="N557" s="57">
        <v>1341.1653543307089</v>
      </c>
      <c r="O557" s="30">
        <v>12391.740157480315</v>
      </c>
      <c r="P557" s="29" t="s">
        <v>9195</v>
      </c>
      <c r="Q557" s="29"/>
      <c r="R557" s="104" t="s">
        <v>347</v>
      </c>
      <c r="S557" s="103" t="s">
        <v>4823</v>
      </c>
      <c r="T557" s="403">
        <v>9443.7199999999993</v>
      </c>
      <c r="U557" s="403">
        <v>-9163.0499999999993</v>
      </c>
      <c r="V557" s="123" t="s">
        <v>1</v>
      </c>
      <c r="W557" s="336" t="s">
        <v>0</v>
      </c>
      <c r="X557" s="123" t="s">
        <v>4120</v>
      </c>
      <c r="Y557" s="337"/>
      <c r="Z557" s="87">
        <v>1</v>
      </c>
      <c r="AA557" s="88" t="s">
        <v>3880</v>
      </c>
      <c r="AB557" s="88"/>
      <c r="AC557" s="88"/>
      <c r="AD557" s="90"/>
      <c r="AE557" s="90"/>
      <c r="AF557" s="136"/>
      <c r="AG557" s="338"/>
      <c r="AH557" s="338"/>
      <c r="AI557" s="339"/>
      <c r="AJ557" s="339"/>
      <c r="AK557" s="91"/>
      <c r="AL557" s="92"/>
      <c r="AM557" s="93" t="s">
        <v>4489</v>
      </c>
      <c r="AN557" s="340"/>
      <c r="AO557" s="341"/>
      <c r="AP557" s="336"/>
      <c r="AQ557" s="342"/>
      <c r="AR557" s="343"/>
      <c r="AS557" s="342"/>
      <c r="AT557" s="94">
        <v>3000</v>
      </c>
      <c r="AU557" s="341"/>
      <c r="AV557" s="136"/>
      <c r="AW557" s="339"/>
    </row>
    <row r="558" spans="1:49" ht="12.75" customHeight="1">
      <c r="A558">
        <v>555</v>
      </c>
      <c r="B558" s="29" t="s">
        <v>7335</v>
      </c>
      <c r="C558" s="104" t="s">
        <v>307</v>
      </c>
      <c r="D558" s="29" t="s">
        <v>1753</v>
      </c>
      <c r="E558" s="29" t="s">
        <v>2072</v>
      </c>
      <c r="F558" s="335" t="s">
        <v>7336</v>
      </c>
      <c r="G558" s="394" t="s">
        <v>7338</v>
      </c>
      <c r="H558" s="394" t="s">
        <v>7337</v>
      </c>
      <c r="I558" s="394"/>
      <c r="J558" s="394"/>
      <c r="K558" s="394"/>
      <c r="L558" s="335"/>
      <c r="M558" s="82">
        <v>11035.255905511811</v>
      </c>
      <c r="N558" s="57">
        <v>1292.3425196850394</v>
      </c>
      <c r="O558" s="30">
        <v>12327.598425196851</v>
      </c>
      <c r="P558" s="29" t="s">
        <v>9215</v>
      </c>
      <c r="Q558" s="29"/>
      <c r="R558" s="104" t="s">
        <v>307</v>
      </c>
      <c r="S558" s="103" t="s">
        <v>4824</v>
      </c>
      <c r="T558" s="403">
        <v>9443.7199999999993</v>
      </c>
      <c r="U558" s="403">
        <v>-10153.65</v>
      </c>
      <c r="V558" s="123" t="s">
        <v>1</v>
      </c>
      <c r="W558" s="336" t="s">
        <v>0</v>
      </c>
      <c r="X558" s="123"/>
      <c r="Y558" s="337"/>
      <c r="Z558" s="87">
        <v>1</v>
      </c>
      <c r="AA558" s="88" t="s">
        <v>3880</v>
      </c>
      <c r="AB558" s="88"/>
      <c r="AC558" s="88"/>
      <c r="AD558" s="90"/>
      <c r="AE558" s="90"/>
      <c r="AF558" s="136"/>
      <c r="AG558" s="338"/>
      <c r="AH558" s="338"/>
      <c r="AI558" s="339"/>
      <c r="AJ558" s="339"/>
      <c r="AK558" s="91"/>
      <c r="AL558" s="92"/>
      <c r="AM558" s="93" t="s">
        <v>4489</v>
      </c>
      <c r="AN558" s="340"/>
      <c r="AO558" s="341"/>
      <c r="AP558" s="336"/>
      <c r="AQ558" s="342"/>
      <c r="AR558" s="343"/>
      <c r="AS558" s="342"/>
      <c r="AT558" s="94">
        <v>3000</v>
      </c>
      <c r="AU558" s="341"/>
      <c r="AV558" s="136"/>
      <c r="AW558" s="339"/>
    </row>
    <row r="559" spans="1:49" ht="12.75" customHeight="1">
      <c r="A559">
        <v>556</v>
      </c>
      <c r="B559" s="29" t="s">
        <v>7287</v>
      </c>
      <c r="C559" s="104" t="s">
        <v>17</v>
      </c>
      <c r="D559" s="29" t="s">
        <v>658</v>
      </c>
      <c r="E559" s="29" t="s">
        <v>3167</v>
      </c>
      <c r="F559" s="335"/>
      <c r="G559" s="335"/>
      <c r="H559" s="335"/>
      <c r="I559" s="335"/>
      <c r="J559" s="335"/>
      <c r="K559" s="335"/>
      <c r="L559" s="335"/>
      <c r="M559" s="82" t="s">
        <v>3880</v>
      </c>
      <c r="N559" s="57">
        <v>4883.1220472440946</v>
      </c>
      <c r="O559" s="30">
        <v>4883.1220472440946</v>
      </c>
      <c r="P559" s="29" t="s">
        <v>3859</v>
      </c>
      <c r="Q559" s="29"/>
      <c r="R559" s="104" t="s">
        <v>17</v>
      </c>
      <c r="S559" s="103" t="s">
        <v>4825</v>
      </c>
      <c r="T559" s="403">
        <v>12019.28</v>
      </c>
      <c r="U559" s="403">
        <v>-7677.15</v>
      </c>
      <c r="V559" s="123" t="s">
        <v>1</v>
      </c>
      <c r="W559" s="336" t="s">
        <v>0</v>
      </c>
      <c r="X559" s="123"/>
      <c r="Y559" s="337"/>
      <c r="Z559" s="87">
        <v>1</v>
      </c>
      <c r="AA559" s="88" t="s">
        <v>3880</v>
      </c>
      <c r="AB559" s="88"/>
      <c r="AC559" s="88"/>
      <c r="AD559" s="90"/>
      <c r="AE559" s="90"/>
      <c r="AF559" s="136"/>
      <c r="AG559" s="338"/>
      <c r="AH559" s="338"/>
      <c r="AI559" s="339"/>
      <c r="AJ559" s="339"/>
      <c r="AK559" s="91"/>
      <c r="AL559" s="92"/>
      <c r="AM559" s="93"/>
      <c r="AN559" s="340"/>
      <c r="AO559" s="341"/>
      <c r="AP559" s="336"/>
      <c r="AQ559" s="342"/>
      <c r="AR559" s="343"/>
      <c r="AS559" s="342"/>
      <c r="AT559" s="94"/>
      <c r="AU559" s="341"/>
      <c r="AV559" s="136"/>
      <c r="AW559" s="339"/>
    </row>
    <row r="560" spans="1:49" ht="12.75" customHeight="1">
      <c r="A560">
        <v>557</v>
      </c>
      <c r="B560" s="29" t="s">
        <v>6631</v>
      </c>
      <c r="C560" s="104" t="s">
        <v>4826</v>
      </c>
      <c r="D560" s="29" t="s">
        <v>1691</v>
      </c>
      <c r="E560" s="29" t="s">
        <v>2134</v>
      </c>
      <c r="F560" s="335" t="s">
        <v>9058</v>
      </c>
      <c r="G560" s="394" t="s">
        <v>9059</v>
      </c>
      <c r="H560" s="394"/>
      <c r="I560" s="394"/>
      <c r="J560" s="394"/>
      <c r="K560" s="394"/>
      <c r="L560" s="335"/>
      <c r="M560" s="82">
        <v>1891.8622047244096</v>
      </c>
      <c r="N560" s="57">
        <v>9287.7637795275587</v>
      </c>
      <c r="O560" s="30">
        <v>11179.625984251968</v>
      </c>
      <c r="P560" s="29" t="s">
        <v>3457</v>
      </c>
      <c r="Q560" s="29"/>
      <c r="R560" s="104" t="s">
        <v>4826</v>
      </c>
      <c r="S560" s="104" t="s">
        <v>4827</v>
      </c>
      <c r="T560" s="403">
        <v>-15065</v>
      </c>
      <c r="U560" s="403">
        <v>-4500</v>
      </c>
      <c r="V560" s="123" t="s">
        <v>1</v>
      </c>
      <c r="W560" s="336" t="s">
        <v>0</v>
      </c>
      <c r="X560" s="123"/>
      <c r="Y560" s="337"/>
      <c r="Z560" s="87">
        <v>1</v>
      </c>
      <c r="AA560" s="88" t="s">
        <v>346</v>
      </c>
      <c r="AB560" s="88">
        <v>2.5</v>
      </c>
      <c r="AC560" s="135">
        <v>100</v>
      </c>
      <c r="AD560" s="90"/>
      <c r="AE560" s="90"/>
      <c r="AF560" s="136"/>
      <c r="AG560" s="338"/>
      <c r="AH560" s="338"/>
      <c r="AI560" s="339"/>
      <c r="AJ560" s="339"/>
      <c r="AK560" s="91"/>
      <c r="AL560" s="92"/>
      <c r="AM560" s="93"/>
      <c r="AN560" s="340"/>
      <c r="AO560" s="341"/>
      <c r="AP560" s="336"/>
      <c r="AQ560" s="342"/>
      <c r="AR560" s="343"/>
      <c r="AS560" s="342"/>
      <c r="AT560" s="94"/>
      <c r="AU560" s="341"/>
      <c r="AV560" s="136"/>
      <c r="AW560" s="339"/>
    </row>
    <row r="561" spans="1:49" ht="12.75" customHeight="1">
      <c r="A561">
        <v>558</v>
      </c>
      <c r="B561" s="29" t="s">
        <v>6632</v>
      </c>
      <c r="C561" s="104" t="s">
        <v>4828</v>
      </c>
      <c r="D561" s="29" t="s">
        <v>1693</v>
      </c>
      <c r="E561" s="29" t="s">
        <v>2132</v>
      </c>
      <c r="F561" s="335" t="s">
        <v>9060</v>
      </c>
      <c r="G561" s="394" t="s">
        <v>9061</v>
      </c>
      <c r="H561" s="394"/>
      <c r="I561" s="394"/>
      <c r="J561" s="394"/>
      <c r="K561" s="394"/>
      <c r="L561" s="335"/>
      <c r="M561" s="82">
        <v>1891.8622047244096</v>
      </c>
      <c r="N561" s="57">
        <v>9287.7637795275587</v>
      </c>
      <c r="O561" s="30">
        <v>11179.625984251968</v>
      </c>
      <c r="P561" s="29" t="s">
        <v>3457</v>
      </c>
      <c r="Q561" s="29"/>
      <c r="R561" s="104" t="s">
        <v>4828</v>
      </c>
      <c r="S561" s="104" t="s">
        <v>4829</v>
      </c>
      <c r="T561" s="403">
        <v>-15895</v>
      </c>
      <c r="U561" s="403">
        <v>-4500</v>
      </c>
      <c r="V561" s="123" t="s">
        <v>1</v>
      </c>
      <c r="W561" s="336" t="s">
        <v>0</v>
      </c>
      <c r="X561" s="123"/>
      <c r="Y561" s="337"/>
      <c r="Z561" s="87">
        <v>1</v>
      </c>
      <c r="AA561" s="88" t="s">
        <v>346</v>
      </c>
      <c r="AB561" s="88">
        <v>2.5</v>
      </c>
      <c r="AC561" s="135">
        <v>100</v>
      </c>
      <c r="AD561" s="90"/>
      <c r="AE561" s="90"/>
      <c r="AF561" s="136"/>
      <c r="AG561" s="338"/>
      <c r="AH561" s="338"/>
      <c r="AI561" s="339"/>
      <c r="AJ561" s="339"/>
      <c r="AK561" s="91"/>
      <c r="AL561" s="92"/>
      <c r="AM561" s="93"/>
      <c r="AN561" s="340"/>
      <c r="AO561" s="341"/>
      <c r="AP561" s="336"/>
      <c r="AQ561" s="342"/>
      <c r="AR561" s="343"/>
      <c r="AS561" s="342"/>
      <c r="AT561" s="94"/>
      <c r="AU561" s="341"/>
      <c r="AV561" s="136"/>
      <c r="AW561" s="339"/>
    </row>
    <row r="562" spans="1:49" ht="12.75" customHeight="1">
      <c r="A562">
        <v>559</v>
      </c>
      <c r="B562" s="29" t="s">
        <v>7303</v>
      </c>
      <c r="C562" s="104" t="s">
        <v>22</v>
      </c>
      <c r="D562" s="29" t="s">
        <v>621</v>
      </c>
      <c r="E562" s="29" t="s">
        <v>3204</v>
      </c>
      <c r="F562" s="335"/>
      <c r="G562" s="335"/>
      <c r="H562" s="335"/>
      <c r="I562" s="335"/>
      <c r="J562" s="335"/>
      <c r="K562" s="335"/>
      <c r="L562" s="335"/>
      <c r="M562" s="82" t="s">
        <v>3880</v>
      </c>
      <c r="N562" s="57">
        <v>4138.1574803149606</v>
      </c>
      <c r="O562" s="30">
        <v>4138.1574803149606</v>
      </c>
      <c r="P562" s="29" t="s">
        <v>3455</v>
      </c>
      <c r="Q562" s="29"/>
      <c r="R562" s="104" t="s">
        <v>22</v>
      </c>
      <c r="S562" s="103" t="s">
        <v>4830</v>
      </c>
      <c r="T562" s="403">
        <v>10302.24</v>
      </c>
      <c r="U562" s="403">
        <v>-8667.75</v>
      </c>
      <c r="V562" s="123" t="s">
        <v>1</v>
      </c>
      <c r="W562" s="336" t="s">
        <v>0</v>
      </c>
      <c r="X562" s="123"/>
      <c r="Y562" s="337"/>
      <c r="Z562" s="87">
        <v>1</v>
      </c>
      <c r="AA562" s="88" t="s">
        <v>3880</v>
      </c>
      <c r="AB562" s="88"/>
      <c r="AC562" s="88"/>
      <c r="AD562" s="90"/>
      <c r="AE562" s="90"/>
      <c r="AF562" s="136"/>
      <c r="AG562" s="338"/>
      <c r="AH562" s="338"/>
      <c r="AI562" s="339"/>
      <c r="AJ562" s="339"/>
      <c r="AK562" s="91"/>
      <c r="AL562" s="92"/>
      <c r="AM562" s="93"/>
      <c r="AN562" s="340"/>
      <c r="AO562" s="341"/>
      <c r="AP562" s="336"/>
      <c r="AQ562" s="342"/>
      <c r="AR562" s="343"/>
      <c r="AS562" s="342"/>
      <c r="AT562" s="94"/>
      <c r="AU562" s="341"/>
      <c r="AV562" s="136"/>
      <c r="AW562" s="339"/>
    </row>
    <row r="563" spans="1:49" ht="12.75" customHeight="1">
      <c r="A563">
        <v>560</v>
      </c>
      <c r="B563" s="29" t="s">
        <v>7304</v>
      </c>
      <c r="C563" s="104" t="s">
        <v>14</v>
      </c>
      <c r="D563" s="29" t="s">
        <v>657</v>
      </c>
      <c r="E563" s="29" t="s">
        <v>3168</v>
      </c>
      <c r="F563" s="335"/>
      <c r="G563" s="335"/>
      <c r="H563" s="335"/>
      <c r="I563" s="335"/>
      <c r="J563" s="335"/>
      <c r="K563" s="335"/>
      <c r="L563" s="335"/>
      <c r="M563" s="82" t="s">
        <v>3880</v>
      </c>
      <c r="N563" s="57">
        <v>4741.0039370078739</v>
      </c>
      <c r="O563" s="30">
        <v>4741.0039370078739</v>
      </c>
      <c r="P563" s="29" t="s">
        <v>3859</v>
      </c>
      <c r="Q563" s="29"/>
      <c r="R563" s="104" t="s">
        <v>14</v>
      </c>
      <c r="S563" s="103" t="s">
        <v>4831</v>
      </c>
      <c r="T563" s="403">
        <v>13736.32</v>
      </c>
      <c r="U563" s="403">
        <v>-7677.15</v>
      </c>
      <c r="V563" s="123" t="s">
        <v>1</v>
      </c>
      <c r="W563" s="336" t="s">
        <v>0</v>
      </c>
      <c r="X563" s="123"/>
      <c r="Y563" s="337"/>
      <c r="Z563" s="87">
        <v>1</v>
      </c>
      <c r="AA563" s="88" t="s">
        <v>3880</v>
      </c>
      <c r="AB563" s="88"/>
      <c r="AC563" s="88"/>
      <c r="AD563" s="90"/>
      <c r="AE563" s="90"/>
      <c r="AF563" s="136"/>
      <c r="AG563" s="338"/>
      <c r="AH563" s="338"/>
      <c r="AI563" s="339"/>
      <c r="AJ563" s="339"/>
      <c r="AK563" s="91"/>
      <c r="AL563" s="92"/>
      <c r="AM563" s="93"/>
      <c r="AN563" s="340"/>
      <c r="AO563" s="341"/>
      <c r="AP563" s="336"/>
      <c r="AQ563" s="342"/>
      <c r="AR563" s="343"/>
      <c r="AS563" s="342"/>
      <c r="AT563" s="94"/>
      <c r="AU563" s="341"/>
      <c r="AV563" s="136"/>
      <c r="AW563" s="339"/>
    </row>
    <row r="564" spans="1:49" ht="12.75" customHeight="1">
      <c r="A564">
        <v>561</v>
      </c>
      <c r="B564" s="29" t="s">
        <v>7305</v>
      </c>
      <c r="C564" s="104" t="s">
        <v>4832</v>
      </c>
      <c r="D564" s="29" t="s">
        <v>612</v>
      </c>
      <c r="E564" s="29" t="s">
        <v>3213</v>
      </c>
      <c r="F564" s="335" t="s">
        <v>7306</v>
      </c>
      <c r="G564" s="394" t="s">
        <v>7307</v>
      </c>
      <c r="H564" s="394"/>
      <c r="I564" s="394"/>
      <c r="J564" s="394"/>
      <c r="K564" s="394"/>
      <c r="L564" s="335"/>
      <c r="M564" s="82">
        <v>6266.1377952755902</v>
      </c>
      <c r="N564" s="57">
        <v>2637.0708661417325</v>
      </c>
      <c r="O564" s="30">
        <v>8903.2086614173222</v>
      </c>
      <c r="P564" s="29" t="s">
        <v>9173</v>
      </c>
      <c r="Q564" s="29"/>
      <c r="R564" s="104" t="s">
        <v>4832</v>
      </c>
      <c r="S564" s="103" t="s">
        <v>4833</v>
      </c>
      <c r="T564" s="403">
        <v>15895</v>
      </c>
      <c r="U564" s="403">
        <v>-9500</v>
      </c>
      <c r="V564" s="123" t="s">
        <v>1</v>
      </c>
      <c r="W564" s="336" t="s">
        <v>0</v>
      </c>
      <c r="X564" s="123"/>
      <c r="Y564" s="337"/>
      <c r="Z564" s="87">
        <v>1</v>
      </c>
      <c r="AA564" s="88" t="s">
        <v>3880</v>
      </c>
      <c r="AB564" s="88"/>
      <c r="AC564" s="88"/>
      <c r="AD564" s="90"/>
      <c r="AE564" s="90"/>
      <c r="AF564" s="136"/>
      <c r="AG564" s="338"/>
      <c r="AH564" s="338"/>
      <c r="AI564" s="339"/>
      <c r="AJ564" s="339"/>
      <c r="AK564" s="91"/>
      <c r="AL564" s="92"/>
      <c r="AM564" s="93"/>
      <c r="AN564" s="340"/>
      <c r="AO564" s="341"/>
      <c r="AP564" s="336"/>
      <c r="AQ564" s="342"/>
      <c r="AR564" s="343"/>
      <c r="AS564" s="342"/>
      <c r="AT564" s="94"/>
      <c r="AU564" s="341"/>
      <c r="AV564" s="136"/>
      <c r="AW564" s="339"/>
    </row>
    <row r="565" spans="1:49" ht="12.75" customHeight="1">
      <c r="A565">
        <v>562</v>
      </c>
      <c r="B565" s="29" t="s">
        <v>7308</v>
      </c>
      <c r="C565" s="104" t="s">
        <v>4834</v>
      </c>
      <c r="D565" s="29" t="s">
        <v>698</v>
      </c>
      <c r="E565" s="29" t="s">
        <v>3127</v>
      </c>
      <c r="F565" s="335" t="s">
        <v>7309</v>
      </c>
      <c r="G565" s="394" t="s">
        <v>7310</v>
      </c>
      <c r="H565" s="394"/>
      <c r="I565" s="394"/>
      <c r="J565" s="394"/>
      <c r="K565" s="394"/>
      <c r="L565" s="335"/>
      <c r="M565" s="82">
        <v>8114.3661417322828</v>
      </c>
      <c r="N565" s="57">
        <v>3514.3503937007877</v>
      </c>
      <c r="O565" s="30">
        <v>11628.71653543307</v>
      </c>
      <c r="P565" s="29" t="s">
        <v>9216</v>
      </c>
      <c r="Q565" s="29"/>
      <c r="R565" s="104" t="s">
        <v>4834</v>
      </c>
      <c r="S565" s="103" t="s">
        <v>4835</v>
      </c>
      <c r="T565" s="403">
        <v>15480</v>
      </c>
      <c r="U565" s="403">
        <v>-10000</v>
      </c>
      <c r="V565" s="123" t="s">
        <v>1</v>
      </c>
      <c r="W565" s="336" t="s">
        <v>0</v>
      </c>
      <c r="X565" s="123"/>
      <c r="Y565" s="337"/>
      <c r="Z565" s="87">
        <v>1</v>
      </c>
      <c r="AA565" s="88" t="s">
        <v>3880</v>
      </c>
      <c r="AB565" s="88"/>
      <c r="AC565" s="88"/>
      <c r="AD565" s="90"/>
      <c r="AE565" s="90"/>
      <c r="AF565" s="136"/>
      <c r="AG565" s="338"/>
      <c r="AH565" s="338"/>
      <c r="AI565" s="339"/>
      <c r="AJ565" s="339"/>
      <c r="AK565" s="91"/>
      <c r="AL565" s="92"/>
      <c r="AM565" s="93"/>
      <c r="AN565" s="340"/>
      <c r="AO565" s="341"/>
      <c r="AP565" s="336"/>
      <c r="AQ565" s="342"/>
      <c r="AR565" s="343"/>
      <c r="AS565" s="342"/>
      <c r="AT565" s="94"/>
      <c r="AU565" s="341"/>
      <c r="AV565" s="136"/>
      <c r="AW565" s="339"/>
    </row>
    <row r="566" spans="1:49" ht="12.75" customHeight="1">
      <c r="A566">
        <v>563</v>
      </c>
      <c r="B566" s="29" t="s">
        <v>7311</v>
      </c>
      <c r="C566" s="104" t="s">
        <v>4836</v>
      </c>
      <c r="D566" s="29" t="s">
        <v>620</v>
      </c>
      <c r="E566" s="29" t="s">
        <v>3205</v>
      </c>
      <c r="F566" s="335"/>
      <c r="G566" s="335"/>
      <c r="H566" s="335"/>
      <c r="I566" s="335"/>
      <c r="J566" s="335"/>
      <c r="K566" s="335"/>
      <c r="L566" s="335"/>
      <c r="M566" s="82" t="s">
        <v>3880</v>
      </c>
      <c r="N566" s="57">
        <v>4107.5708661417329</v>
      </c>
      <c r="O566" s="30">
        <v>4107.5708661417329</v>
      </c>
      <c r="P566" s="29" t="s">
        <v>3456</v>
      </c>
      <c r="Q566" s="29"/>
      <c r="R566" s="104" t="s">
        <v>4836</v>
      </c>
      <c r="S566" s="103" t="s">
        <v>4837</v>
      </c>
      <c r="T566" s="403">
        <v>13736.32</v>
      </c>
      <c r="U566" s="403">
        <v>-10648.95</v>
      </c>
      <c r="V566" s="123" t="s">
        <v>1</v>
      </c>
      <c r="W566" s="336" t="s">
        <v>0</v>
      </c>
      <c r="X566" s="123"/>
      <c r="Y566" s="337"/>
      <c r="Z566" s="87">
        <v>1</v>
      </c>
      <c r="AA566" s="88" t="s">
        <v>3880</v>
      </c>
      <c r="AB566" s="88"/>
      <c r="AC566" s="88"/>
      <c r="AD566" s="90"/>
      <c r="AE566" s="90"/>
      <c r="AF566" s="136"/>
      <c r="AG566" s="338"/>
      <c r="AH566" s="338"/>
      <c r="AI566" s="339"/>
      <c r="AJ566" s="339"/>
      <c r="AK566" s="91"/>
      <c r="AL566" s="92"/>
      <c r="AM566" s="93"/>
      <c r="AN566" s="340"/>
      <c r="AO566" s="341"/>
      <c r="AP566" s="336"/>
      <c r="AQ566" s="342"/>
      <c r="AR566" s="343"/>
      <c r="AS566" s="342"/>
      <c r="AT566" s="94"/>
      <c r="AU566" s="341"/>
      <c r="AV566" s="136"/>
      <c r="AW566" s="339"/>
    </row>
    <row r="567" spans="1:49" ht="12.75" customHeight="1">
      <c r="A567">
        <v>564</v>
      </c>
      <c r="B567" s="29" t="s">
        <v>7312</v>
      </c>
      <c r="C567" s="104" t="s">
        <v>29</v>
      </c>
      <c r="D567" s="29" t="s">
        <v>653</v>
      </c>
      <c r="E567" s="29" t="s">
        <v>3172</v>
      </c>
      <c r="F567" s="335" t="s">
        <v>7313</v>
      </c>
      <c r="G567" s="394" t="s">
        <v>7314</v>
      </c>
      <c r="H567" s="394" t="s">
        <v>7318</v>
      </c>
      <c r="I567" s="394"/>
      <c r="J567" s="394"/>
      <c r="K567" s="394"/>
      <c r="L567" s="335"/>
      <c r="M567" s="82">
        <v>8104.7716535433074</v>
      </c>
      <c r="N567" s="57">
        <v>4543.8070866141734</v>
      </c>
      <c r="O567" s="30">
        <v>12648.578740157482</v>
      </c>
      <c r="P567" s="29" t="s">
        <v>9191</v>
      </c>
      <c r="Q567" s="29"/>
      <c r="R567" s="104" t="s">
        <v>29</v>
      </c>
      <c r="S567" s="103" t="s">
        <v>4838</v>
      </c>
      <c r="T567" s="403">
        <v>14851.5</v>
      </c>
      <c r="U567" s="403">
        <v>-11386.15</v>
      </c>
      <c r="V567" s="123" t="s">
        <v>1</v>
      </c>
      <c r="W567" s="336" t="s">
        <v>0</v>
      </c>
      <c r="X567" s="123"/>
      <c r="Y567" s="337"/>
      <c r="Z567" s="87">
        <v>1</v>
      </c>
      <c r="AA567" s="88" t="s">
        <v>3880</v>
      </c>
      <c r="AB567" s="88"/>
      <c r="AC567" s="88"/>
      <c r="AD567" s="90"/>
      <c r="AE567" s="90"/>
      <c r="AF567" s="136"/>
      <c r="AG567" s="338"/>
      <c r="AH567" s="338"/>
      <c r="AI567" s="339"/>
      <c r="AJ567" s="339"/>
      <c r="AK567" s="91"/>
      <c r="AL567" s="92"/>
      <c r="AM567" s="93"/>
      <c r="AN567" s="340"/>
      <c r="AO567" s="341"/>
      <c r="AP567" s="336"/>
      <c r="AQ567" s="342"/>
      <c r="AR567" s="343"/>
      <c r="AS567" s="342"/>
      <c r="AT567" s="94"/>
      <c r="AU567" s="341"/>
      <c r="AV567" s="136"/>
      <c r="AW567" s="339"/>
    </row>
    <row r="568" spans="1:49" ht="12.75" customHeight="1">
      <c r="A568">
        <v>565</v>
      </c>
      <c r="B568" s="29" t="s">
        <v>7315</v>
      </c>
      <c r="C568" s="104" t="s">
        <v>4839</v>
      </c>
      <c r="D568" s="29" t="s">
        <v>1696</v>
      </c>
      <c r="E568" s="29" t="s">
        <v>2129</v>
      </c>
      <c r="F568" s="335" t="s">
        <v>7316</v>
      </c>
      <c r="G568" s="394" t="s">
        <v>7317</v>
      </c>
      <c r="H568" s="394" t="s">
        <v>7319</v>
      </c>
      <c r="I568" s="394"/>
      <c r="J568" s="394"/>
      <c r="K568" s="394"/>
      <c r="L568" s="335"/>
      <c r="M568" s="82">
        <v>4455.3543307086611</v>
      </c>
      <c r="N568" s="57">
        <v>4543.8464566929142</v>
      </c>
      <c r="O568" s="30">
        <v>16320.350393700788</v>
      </c>
      <c r="P568" s="29" t="s">
        <v>9173</v>
      </c>
      <c r="Q568" s="29"/>
      <c r="R568" s="104" t="s">
        <v>4839</v>
      </c>
      <c r="S568" s="103" t="s">
        <v>4840</v>
      </c>
      <c r="T568" s="403">
        <v>16310</v>
      </c>
      <c r="U568" s="403">
        <v>-9000</v>
      </c>
      <c r="V568" s="123" t="s">
        <v>1</v>
      </c>
      <c r="W568" s="336" t="s">
        <v>0</v>
      </c>
      <c r="X568" s="123"/>
      <c r="Y568" s="337"/>
      <c r="Z568" s="87">
        <v>1</v>
      </c>
      <c r="AA568" s="88" t="s">
        <v>3880</v>
      </c>
      <c r="AB568" s="88"/>
      <c r="AC568" s="88"/>
      <c r="AD568" s="90"/>
      <c r="AE568" s="90"/>
      <c r="AF568" s="136"/>
      <c r="AG568" s="338"/>
      <c r="AH568" s="338"/>
      <c r="AI568" s="339"/>
      <c r="AJ568" s="339"/>
      <c r="AK568" s="91"/>
      <c r="AL568" s="92"/>
      <c r="AM568" s="93"/>
      <c r="AN568" s="340"/>
      <c r="AO568" s="341"/>
      <c r="AP568" s="336"/>
      <c r="AQ568" s="342"/>
      <c r="AR568" s="343"/>
      <c r="AS568" s="342"/>
      <c r="AT568" s="94"/>
      <c r="AU568" s="341"/>
      <c r="AV568" s="136"/>
      <c r="AW568" s="339"/>
    </row>
    <row r="569" spans="1:49" ht="12.75" customHeight="1">
      <c r="A569">
        <v>566</v>
      </c>
      <c r="B569" s="29" t="s">
        <v>7320</v>
      </c>
      <c r="C569" s="104" t="s">
        <v>4841</v>
      </c>
      <c r="D569" s="29" t="s">
        <v>739</v>
      </c>
      <c r="E569" s="29" t="s">
        <v>3086</v>
      </c>
      <c r="F569" s="335" t="s">
        <v>7322</v>
      </c>
      <c r="G569" s="335" t="s">
        <v>7321</v>
      </c>
      <c r="H569" s="394" t="s">
        <v>7323</v>
      </c>
      <c r="I569" s="394" t="s">
        <v>7324</v>
      </c>
      <c r="J569" s="394"/>
      <c r="K569" s="394"/>
      <c r="L569" s="335"/>
      <c r="M569" s="82">
        <v>8222.9370078740158</v>
      </c>
      <c r="N569" s="57">
        <v>4543.7401574803152</v>
      </c>
      <c r="O569" s="30">
        <v>12766.677165354331</v>
      </c>
      <c r="P569" s="29" t="s">
        <v>9217</v>
      </c>
      <c r="Q569" s="29"/>
      <c r="R569" s="104" t="s">
        <v>4841</v>
      </c>
      <c r="S569" s="103" t="s">
        <v>4842</v>
      </c>
      <c r="T569" s="403">
        <v>15480</v>
      </c>
      <c r="U569" s="403">
        <v>-9000</v>
      </c>
      <c r="V569" s="123" t="s">
        <v>1</v>
      </c>
      <c r="W569" s="336" t="s">
        <v>0</v>
      </c>
      <c r="X569" s="123"/>
      <c r="Y569" s="337"/>
      <c r="Z569" s="87">
        <v>1</v>
      </c>
      <c r="AA569" s="88" t="s">
        <v>3880</v>
      </c>
      <c r="AB569" s="88"/>
      <c r="AC569" s="88"/>
      <c r="AD569" s="90"/>
      <c r="AE569" s="90"/>
      <c r="AF569" s="136"/>
      <c r="AG569" s="338"/>
      <c r="AH569" s="338"/>
      <c r="AI569" s="339"/>
      <c r="AJ569" s="339"/>
      <c r="AK569" s="91"/>
      <c r="AL569" s="92"/>
      <c r="AM569" s="93"/>
      <c r="AN569" s="340"/>
      <c r="AO569" s="341"/>
      <c r="AP569" s="336"/>
      <c r="AQ569" s="342"/>
      <c r="AR569" s="343"/>
      <c r="AS569" s="342"/>
      <c r="AT569" s="94"/>
      <c r="AU569" s="341"/>
      <c r="AV569" s="136"/>
      <c r="AW569" s="339"/>
    </row>
    <row r="570" spans="1:49" ht="12.75" customHeight="1">
      <c r="A570">
        <v>567</v>
      </c>
      <c r="B570" s="29" t="s">
        <v>7325</v>
      </c>
      <c r="C570" s="104" t="s">
        <v>4843</v>
      </c>
      <c r="D570" s="29" t="s">
        <v>611</v>
      </c>
      <c r="E570" s="29" t="s">
        <v>3214</v>
      </c>
      <c r="F570" s="335" t="s">
        <v>7326</v>
      </c>
      <c r="G570" s="394" t="s">
        <v>7327</v>
      </c>
      <c r="H570" s="394"/>
      <c r="I570" s="394"/>
      <c r="J570" s="394"/>
      <c r="K570" s="394"/>
      <c r="L570" s="335"/>
      <c r="M570" s="82">
        <v>5855.6259842519685</v>
      </c>
      <c r="N570" s="57">
        <v>4543.6968503937005</v>
      </c>
      <c r="O570" s="30">
        <v>10399.322834645669</v>
      </c>
      <c r="P570" s="29" t="s">
        <v>9173</v>
      </c>
      <c r="Q570" s="29"/>
      <c r="R570" s="104" t="s">
        <v>4843</v>
      </c>
      <c r="S570" s="103" t="s">
        <v>4844</v>
      </c>
      <c r="T570" s="403">
        <v>15065</v>
      </c>
      <c r="U570" s="403">
        <v>-10500</v>
      </c>
      <c r="V570" s="123" t="s">
        <v>1</v>
      </c>
      <c r="W570" s="336" t="s">
        <v>0</v>
      </c>
      <c r="X570" s="123"/>
      <c r="Y570" s="337"/>
      <c r="Z570" s="87">
        <v>1</v>
      </c>
      <c r="AA570" s="88" t="s">
        <v>3880</v>
      </c>
      <c r="AB570" s="88"/>
      <c r="AC570" s="88"/>
      <c r="AD570" s="90"/>
      <c r="AE570" s="90"/>
      <c r="AF570" s="136"/>
      <c r="AG570" s="338"/>
      <c r="AH570" s="338"/>
      <c r="AI570" s="339"/>
      <c r="AJ570" s="339"/>
      <c r="AK570" s="91"/>
      <c r="AL570" s="92"/>
      <c r="AM570" s="93"/>
      <c r="AN570" s="340"/>
      <c r="AO570" s="341"/>
      <c r="AP570" s="336"/>
      <c r="AQ570" s="342"/>
      <c r="AR570" s="343"/>
      <c r="AS570" s="342"/>
      <c r="AT570" s="94"/>
      <c r="AU570" s="341"/>
      <c r="AV570" s="136"/>
      <c r="AW570" s="339"/>
    </row>
    <row r="571" spans="1:49" ht="12.75" customHeight="1">
      <c r="A571">
        <v>568</v>
      </c>
      <c r="B571" s="29" t="s">
        <v>7328</v>
      </c>
      <c r="C571" s="104" t="s">
        <v>4845</v>
      </c>
      <c r="D571" s="29" t="s">
        <v>723</v>
      </c>
      <c r="E571" s="29" t="s">
        <v>3102</v>
      </c>
      <c r="F571" s="335"/>
      <c r="G571" s="335"/>
      <c r="H571" s="335"/>
      <c r="I571" s="335"/>
      <c r="J571" s="335"/>
      <c r="K571" s="335"/>
      <c r="L571" s="335"/>
      <c r="M571" s="82" t="s">
        <v>3880</v>
      </c>
      <c r="N571" s="57">
        <v>4216.212598425197</v>
      </c>
      <c r="O571" s="30">
        <v>4216.212598425197</v>
      </c>
      <c r="P571" s="29" t="s">
        <v>3862</v>
      </c>
      <c r="Q571" s="29"/>
      <c r="R571" s="104" t="s">
        <v>4845</v>
      </c>
      <c r="S571" s="103" t="s">
        <v>4846</v>
      </c>
      <c r="T571" s="403">
        <v>15065</v>
      </c>
      <c r="U571" s="403">
        <v>-9500</v>
      </c>
      <c r="V571" s="123" t="s">
        <v>1</v>
      </c>
      <c r="W571" s="336" t="s">
        <v>0</v>
      </c>
      <c r="X571" s="123"/>
      <c r="Y571" s="337"/>
      <c r="Z571" s="87">
        <v>1</v>
      </c>
      <c r="AA571" s="88" t="s">
        <v>3880</v>
      </c>
      <c r="AB571" s="88"/>
      <c r="AC571" s="88"/>
      <c r="AD571" s="90"/>
      <c r="AE571" s="90"/>
      <c r="AF571" s="136"/>
      <c r="AG571" s="338"/>
      <c r="AH571" s="338"/>
      <c r="AI571" s="339"/>
      <c r="AJ571" s="339"/>
      <c r="AK571" s="91"/>
      <c r="AL571" s="92"/>
      <c r="AM571" s="93"/>
      <c r="AN571" s="340"/>
      <c r="AO571" s="341"/>
      <c r="AP571" s="336"/>
      <c r="AQ571" s="342"/>
      <c r="AR571" s="343"/>
      <c r="AS571" s="342"/>
      <c r="AT571" s="94"/>
      <c r="AU571" s="341"/>
      <c r="AV571" s="136"/>
      <c r="AW571" s="339"/>
    </row>
    <row r="572" spans="1:49" ht="12.75" customHeight="1">
      <c r="A572">
        <v>569</v>
      </c>
      <c r="B572" s="29" t="s">
        <v>7329</v>
      </c>
      <c r="C572" s="104" t="s">
        <v>265</v>
      </c>
      <c r="D572" s="29" t="s">
        <v>643</v>
      </c>
      <c r="E572" s="29" t="s">
        <v>3182</v>
      </c>
      <c r="F572" s="335"/>
      <c r="G572" s="335"/>
      <c r="H572" s="335"/>
      <c r="I572" s="335"/>
      <c r="J572" s="335"/>
      <c r="K572" s="335"/>
      <c r="L572" s="335"/>
      <c r="M572" s="82" t="s">
        <v>3880</v>
      </c>
      <c r="N572" s="57">
        <v>4853.5905511811025</v>
      </c>
      <c r="O572" s="30">
        <v>4853.5905511811025</v>
      </c>
      <c r="P572" s="29" t="s">
        <v>3456</v>
      </c>
      <c r="Q572" s="29"/>
      <c r="R572" s="104" t="s">
        <v>265</v>
      </c>
      <c r="S572" s="103" t="s">
        <v>4847</v>
      </c>
      <c r="T572" s="403">
        <v>8585.2000000000007</v>
      </c>
      <c r="U572" s="403">
        <v>-10648.95</v>
      </c>
      <c r="V572" s="123" t="s">
        <v>1</v>
      </c>
      <c r="W572" s="336" t="s">
        <v>0</v>
      </c>
      <c r="X572" s="123"/>
      <c r="Y572" s="337"/>
      <c r="Z572" s="87">
        <v>1</v>
      </c>
      <c r="AA572" s="88" t="s">
        <v>3880</v>
      </c>
      <c r="AB572" s="88"/>
      <c r="AC572" s="88"/>
      <c r="AD572" s="90"/>
      <c r="AE572" s="90"/>
      <c r="AF572" s="136"/>
      <c r="AG572" s="338"/>
      <c r="AH572" s="338"/>
      <c r="AI572" s="339"/>
      <c r="AJ572" s="339"/>
      <c r="AK572" s="91"/>
      <c r="AL572" s="92"/>
      <c r="AM572" s="93"/>
      <c r="AN572" s="340"/>
      <c r="AO572" s="341"/>
      <c r="AP572" s="336"/>
      <c r="AQ572" s="342"/>
      <c r="AR572" s="343"/>
      <c r="AS572" s="342"/>
      <c r="AT572" s="94"/>
      <c r="AU572" s="341"/>
      <c r="AV572" s="136"/>
      <c r="AW572" s="339"/>
    </row>
    <row r="573" spans="1:49" ht="12.75" customHeight="1">
      <c r="A573">
        <v>570</v>
      </c>
      <c r="B573" s="29" t="s">
        <v>7330</v>
      </c>
      <c r="C573" s="104" t="s">
        <v>3613</v>
      </c>
      <c r="D573" s="29" t="s">
        <v>1862</v>
      </c>
      <c r="E573" s="29" t="s">
        <v>1963</v>
      </c>
      <c r="F573" s="335"/>
      <c r="G573" s="335"/>
      <c r="H573" s="335"/>
      <c r="I573" s="335"/>
      <c r="J573" s="335"/>
      <c r="K573" s="335"/>
      <c r="L573" s="335"/>
      <c r="M573" s="82" t="s">
        <v>3880</v>
      </c>
      <c r="N573" s="57">
        <v>5774.7795275590552</v>
      </c>
      <c r="O573" s="30">
        <v>5774.7795275590552</v>
      </c>
      <c r="P573" s="29" t="s">
        <v>3456</v>
      </c>
      <c r="Q573" s="29"/>
      <c r="R573" s="104" t="s">
        <v>3613</v>
      </c>
      <c r="S573" s="103" t="s">
        <v>4848</v>
      </c>
      <c r="T573" s="403">
        <v>8500</v>
      </c>
      <c r="U573" s="403">
        <v>12895</v>
      </c>
      <c r="V573" s="123" t="s">
        <v>1</v>
      </c>
      <c r="W573" s="336" t="s">
        <v>0</v>
      </c>
      <c r="X573" s="123"/>
      <c r="Y573" s="337"/>
      <c r="Z573" s="87">
        <v>1</v>
      </c>
      <c r="AA573" s="88" t="s">
        <v>3880</v>
      </c>
      <c r="AB573" s="88"/>
      <c r="AC573" s="88"/>
      <c r="AD573" s="90"/>
      <c r="AE573" s="90"/>
      <c r="AF573" s="136"/>
      <c r="AG573" s="338"/>
      <c r="AH573" s="338"/>
      <c r="AI573" s="339"/>
      <c r="AJ573" s="339"/>
      <c r="AK573" s="91"/>
      <c r="AL573" s="92"/>
      <c r="AM573" s="93"/>
      <c r="AN573" s="340"/>
      <c r="AO573" s="341"/>
      <c r="AP573" s="336"/>
      <c r="AQ573" s="342"/>
      <c r="AR573" s="343"/>
      <c r="AS573" s="342"/>
      <c r="AT573" s="94"/>
      <c r="AU573" s="341"/>
      <c r="AV573" s="136"/>
      <c r="AW573" s="339"/>
    </row>
    <row r="574" spans="1:49" ht="12.75" customHeight="1">
      <c r="A574">
        <v>571</v>
      </c>
      <c r="B574" s="29" t="s">
        <v>7331</v>
      </c>
      <c r="C574" s="104" t="s">
        <v>3602</v>
      </c>
      <c r="D574" s="29" t="s">
        <v>694</v>
      </c>
      <c r="E574" s="29" t="s">
        <v>3131</v>
      </c>
      <c r="F574" s="335"/>
      <c r="G574" s="335"/>
      <c r="H574" s="335"/>
      <c r="I574" s="335"/>
      <c r="J574" s="335"/>
      <c r="K574" s="335"/>
      <c r="L574" s="335"/>
      <c r="M574" s="82" t="s">
        <v>3880</v>
      </c>
      <c r="N574" s="57">
        <v>4672.4527559055123</v>
      </c>
      <c r="O574" s="30">
        <v>4672.4527559055123</v>
      </c>
      <c r="P574" s="29" t="s">
        <v>3459</v>
      </c>
      <c r="Q574" s="29"/>
      <c r="R574" s="104" t="s">
        <v>3602</v>
      </c>
      <c r="S574" s="103" t="s">
        <v>4849</v>
      </c>
      <c r="T574" s="403">
        <v>8500</v>
      </c>
      <c r="U574" s="403">
        <v>12065</v>
      </c>
      <c r="V574" s="123" t="s">
        <v>1</v>
      </c>
      <c r="W574" s="336" t="s">
        <v>0</v>
      </c>
      <c r="X574" s="123"/>
      <c r="Y574" s="337"/>
      <c r="Z574" s="87">
        <v>1</v>
      </c>
      <c r="AA574" s="88" t="s">
        <v>3880</v>
      </c>
      <c r="AB574" s="88"/>
      <c r="AC574" s="88"/>
      <c r="AD574" s="90"/>
      <c r="AE574" s="90"/>
      <c r="AF574" s="136"/>
      <c r="AG574" s="338"/>
      <c r="AH574" s="338"/>
      <c r="AI574" s="339"/>
      <c r="AJ574" s="339"/>
      <c r="AK574" s="91"/>
      <c r="AL574" s="92"/>
      <c r="AM574" s="93"/>
      <c r="AN574" s="340"/>
      <c r="AO574" s="341"/>
      <c r="AP574" s="336"/>
      <c r="AQ574" s="342"/>
      <c r="AR574" s="343"/>
      <c r="AS574" s="342"/>
      <c r="AT574" s="94"/>
      <c r="AU574" s="341"/>
      <c r="AV574" s="136"/>
      <c r="AW574" s="339"/>
    </row>
    <row r="575" spans="1:49" ht="12.75" customHeight="1">
      <c r="A575">
        <v>572</v>
      </c>
      <c r="B575" s="29" t="s">
        <v>8504</v>
      </c>
      <c r="C575" s="104" t="s">
        <v>4850</v>
      </c>
      <c r="D575" s="29" t="s">
        <v>614</v>
      </c>
      <c r="E575" s="29" t="s">
        <v>3211</v>
      </c>
      <c r="F575" s="335" t="s">
        <v>8507</v>
      </c>
      <c r="G575" s="335" t="s">
        <v>8506</v>
      </c>
      <c r="H575" s="335" t="s">
        <v>8505</v>
      </c>
      <c r="I575" s="394" t="s">
        <v>7353</v>
      </c>
      <c r="J575" s="394"/>
      <c r="K575" s="394"/>
      <c r="L575" s="335"/>
      <c r="M575" s="82">
        <v>3636.248031496063</v>
      </c>
      <c r="N575" s="57">
        <v>1872.51968503937</v>
      </c>
      <c r="O575" s="30">
        <v>5508.7677165354326</v>
      </c>
      <c r="P575" s="29" t="s">
        <v>9203</v>
      </c>
      <c r="Q575" s="29"/>
      <c r="R575" s="104" t="s">
        <v>4850</v>
      </c>
      <c r="S575" s="103" t="s">
        <v>4851</v>
      </c>
      <c r="T575" s="403">
        <v>5151.12</v>
      </c>
      <c r="U575" s="403">
        <v>-7677.15</v>
      </c>
      <c r="V575" s="123" t="s">
        <v>1</v>
      </c>
      <c r="W575" s="336" t="s">
        <v>0</v>
      </c>
      <c r="X575" s="123"/>
      <c r="Y575" s="337"/>
      <c r="Z575" s="87">
        <v>1</v>
      </c>
      <c r="AA575" s="88" t="s">
        <v>3880</v>
      </c>
      <c r="AB575" s="88"/>
      <c r="AC575" s="98"/>
      <c r="AD575" s="90"/>
      <c r="AE575" s="90"/>
      <c r="AF575" s="136"/>
      <c r="AG575" s="338"/>
      <c r="AH575" s="338"/>
      <c r="AI575" s="339"/>
      <c r="AJ575" s="339"/>
      <c r="AK575" s="91"/>
      <c r="AL575" s="92"/>
      <c r="AM575" s="93"/>
      <c r="AN575" s="340"/>
      <c r="AO575" s="341"/>
      <c r="AP575" s="336"/>
      <c r="AQ575" s="342"/>
      <c r="AR575" s="343"/>
      <c r="AS575" s="342"/>
      <c r="AT575" s="94"/>
      <c r="AU575" s="341"/>
      <c r="AV575" s="136"/>
      <c r="AW575" s="339"/>
    </row>
    <row r="576" spans="1:49" ht="12.75" customHeight="1">
      <c r="A576">
        <v>573</v>
      </c>
      <c r="B576" s="29" t="s">
        <v>8512</v>
      </c>
      <c r="C576" s="104" t="s">
        <v>3687</v>
      </c>
      <c r="D576" s="29" t="s">
        <v>651</v>
      </c>
      <c r="E576" s="29" t="s">
        <v>3174</v>
      </c>
      <c r="F576" s="335" t="s">
        <v>8515</v>
      </c>
      <c r="G576" s="335" t="s">
        <v>8514</v>
      </c>
      <c r="H576" s="335" t="s">
        <v>8513</v>
      </c>
      <c r="I576" s="394" t="s">
        <v>7354</v>
      </c>
      <c r="J576" s="394"/>
      <c r="K576" s="394"/>
      <c r="L576" s="335"/>
      <c r="M576" s="82">
        <v>3642.409448818898</v>
      </c>
      <c r="N576" s="57">
        <v>1956.2007874015749</v>
      </c>
      <c r="O576" s="30">
        <v>5598.6102362204729</v>
      </c>
      <c r="P576" s="29" t="s">
        <v>9203</v>
      </c>
      <c r="Q576" s="29"/>
      <c r="R576" s="104" t="s">
        <v>3687</v>
      </c>
      <c r="S576" s="103" t="s">
        <v>4852</v>
      </c>
      <c r="T576" s="403">
        <v>6009.64</v>
      </c>
      <c r="U576" s="403">
        <v>-7181.85</v>
      </c>
      <c r="V576" s="123" t="s">
        <v>1</v>
      </c>
      <c r="W576" s="336" t="s">
        <v>0</v>
      </c>
      <c r="X576" s="123"/>
      <c r="Y576" s="337"/>
      <c r="Z576" s="87">
        <v>1</v>
      </c>
      <c r="AA576" s="88" t="s">
        <v>3880</v>
      </c>
      <c r="AB576" s="88"/>
      <c r="AC576" s="98"/>
      <c r="AD576" s="90"/>
      <c r="AE576" s="90"/>
      <c r="AF576" s="136"/>
      <c r="AG576" s="338"/>
      <c r="AH576" s="338"/>
      <c r="AI576" s="339"/>
      <c r="AJ576" s="339"/>
      <c r="AK576" s="91"/>
      <c r="AL576" s="92"/>
      <c r="AM576" s="93"/>
      <c r="AN576" s="340"/>
      <c r="AO576" s="341"/>
      <c r="AP576" s="336"/>
      <c r="AQ576" s="342"/>
      <c r="AR576" s="343"/>
      <c r="AS576" s="342"/>
      <c r="AT576" s="94"/>
      <c r="AU576" s="341"/>
      <c r="AV576" s="136"/>
      <c r="AW576" s="339"/>
    </row>
    <row r="577" spans="1:49" ht="12.75" customHeight="1">
      <c r="A577">
        <v>574</v>
      </c>
      <c r="B577" s="29" t="s">
        <v>7355</v>
      </c>
      <c r="C577" s="104" t="s">
        <v>3518</v>
      </c>
      <c r="D577" s="29" t="s">
        <v>660</v>
      </c>
      <c r="E577" s="29" t="s">
        <v>3165</v>
      </c>
      <c r="F577" s="335"/>
      <c r="G577" s="335"/>
      <c r="H577" s="335"/>
      <c r="I577" s="335"/>
      <c r="J577" s="335"/>
      <c r="K577" s="335"/>
      <c r="L577" s="335"/>
      <c r="M577" s="82" t="s">
        <v>3880</v>
      </c>
      <c r="N577" s="57">
        <v>4929.2913385826769</v>
      </c>
      <c r="O577" s="30">
        <v>4929.2913385826769</v>
      </c>
      <c r="P577" s="29" t="s">
        <v>3862</v>
      </c>
      <c r="Q577" s="29"/>
      <c r="R577" s="104" t="s">
        <v>3518</v>
      </c>
      <c r="S577" s="103" t="s">
        <v>4853</v>
      </c>
      <c r="T577" s="403">
        <v>10302.24</v>
      </c>
      <c r="U577" s="403">
        <v>-5695.95</v>
      </c>
      <c r="V577" s="123" t="s">
        <v>1</v>
      </c>
      <c r="W577" s="336" t="s">
        <v>0</v>
      </c>
      <c r="X577" s="123"/>
      <c r="Y577" s="337"/>
      <c r="Z577" s="87">
        <v>1</v>
      </c>
      <c r="AA577" s="88" t="s">
        <v>3880</v>
      </c>
      <c r="AB577" s="88"/>
      <c r="AC577" s="88"/>
      <c r="AD577" s="90"/>
      <c r="AE577" s="90"/>
      <c r="AF577" s="136"/>
      <c r="AG577" s="338"/>
      <c r="AH577" s="338"/>
      <c r="AI577" s="339"/>
      <c r="AJ577" s="339"/>
      <c r="AK577" s="91"/>
      <c r="AL577" s="92"/>
      <c r="AM577" s="93"/>
      <c r="AN577" s="340"/>
      <c r="AO577" s="341"/>
      <c r="AP577" s="336"/>
      <c r="AQ577" s="342"/>
      <c r="AR577" s="343"/>
      <c r="AS577" s="342"/>
      <c r="AT577" s="94"/>
      <c r="AU577" s="341"/>
      <c r="AV577" s="136"/>
      <c r="AW577" s="339"/>
    </row>
    <row r="578" spans="1:49" ht="12.75" customHeight="1">
      <c r="A578">
        <v>575</v>
      </c>
      <c r="B578" s="29" t="s">
        <v>7356</v>
      </c>
      <c r="C578" s="104" t="s">
        <v>351</v>
      </c>
      <c r="D578" s="29" t="s">
        <v>676</v>
      </c>
      <c r="E578" s="29" t="s">
        <v>3149</v>
      </c>
      <c r="F578" s="335"/>
      <c r="G578" s="335"/>
      <c r="H578" s="335"/>
      <c r="I578" s="335"/>
      <c r="J578" s="335"/>
      <c r="K578" s="335"/>
      <c r="L578" s="335"/>
      <c r="M578" s="82" t="s">
        <v>3880</v>
      </c>
      <c r="N578" s="57">
        <v>3506.8110236220473</v>
      </c>
      <c r="O578" s="30">
        <v>3506.8110236220473</v>
      </c>
      <c r="P578" s="29" t="s">
        <v>3455</v>
      </c>
      <c r="Q578" s="29"/>
      <c r="R578" s="104" t="s">
        <v>351</v>
      </c>
      <c r="S578" s="103" t="s">
        <v>4854</v>
      </c>
      <c r="T578" s="403">
        <v>13736.32</v>
      </c>
      <c r="U578" s="403">
        <v>-8667.75</v>
      </c>
      <c r="V578" s="123" t="s">
        <v>1</v>
      </c>
      <c r="W578" s="336" t="s">
        <v>0</v>
      </c>
      <c r="X578" s="123"/>
      <c r="Y578" s="337"/>
      <c r="Z578" s="87">
        <v>1</v>
      </c>
      <c r="AA578" s="346" t="s">
        <v>3880</v>
      </c>
      <c r="AB578" s="88"/>
      <c r="AC578" s="88"/>
      <c r="AD578" s="136"/>
      <c r="AE578" s="90"/>
      <c r="AF578" s="136"/>
      <c r="AG578" s="338"/>
      <c r="AH578" s="338"/>
      <c r="AI578" s="339"/>
      <c r="AJ578" s="339"/>
      <c r="AK578" s="91"/>
      <c r="AL578" s="92"/>
      <c r="AM578" s="93"/>
      <c r="AN578" s="340"/>
      <c r="AO578" s="341"/>
      <c r="AP578" s="336"/>
      <c r="AQ578" s="342"/>
      <c r="AR578" s="343"/>
      <c r="AS578" s="342"/>
      <c r="AT578" s="94"/>
      <c r="AU578" s="341"/>
      <c r="AV578" s="136"/>
      <c r="AW578" s="339"/>
    </row>
    <row r="579" spans="1:49" ht="12.75" customHeight="1">
      <c r="A579">
        <v>576</v>
      </c>
      <c r="B579" s="29" t="s">
        <v>7357</v>
      </c>
      <c r="C579" s="104" t="s">
        <v>4855</v>
      </c>
      <c r="D579" s="29" t="s">
        <v>684</v>
      </c>
      <c r="E579" s="29" t="s">
        <v>3141</v>
      </c>
      <c r="F579" s="335"/>
      <c r="G579" s="335"/>
      <c r="H579" s="335"/>
      <c r="I579" s="335"/>
      <c r="J579" s="335"/>
      <c r="K579" s="335"/>
      <c r="L579" s="335"/>
      <c r="M579" s="82" t="s">
        <v>3880</v>
      </c>
      <c r="N579" s="57">
        <v>4912.9724409448827</v>
      </c>
      <c r="O579" s="30">
        <v>4912.9724409448827</v>
      </c>
      <c r="P579" s="29" t="s">
        <v>3859</v>
      </c>
      <c r="Q579" s="29"/>
      <c r="R579" s="104" t="s">
        <v>4855</v>
      </c>
      <c r="S579" s="104" t="s">
        <v>4856</v>
      </c>
      <c r="T579" s="403">
        <v>11160.76</v>
      </c>
      <c r="U579" s="403">
        <v>-7181.85</v>
      </c>
      <c r="V579" s="123" t="s">
        <v>1</v>
      </c>
      <c r="W579" s="336" t="s">
        <v>0</v>
      </c>
      <c r="X579" s="123"/>
      <c r="Y579" s="337"/>
      <c r="Z579" s="87">
        <v>1</v>
      </c>
      <c r="AA579" s="346" t="s">
        <v>3880</v>
      </c>
      <c r="AB579" s="88"/>
      <c r="AC579" s="88"/>
      <c r="AD579" s="136"/>
      <c r="AE579" s="90"/>
      <c r="AF579" s="136"/>
      <c r="AG579" s="338"/>
      <c r="AH579" s="338"/>
      <c r="AI579" s="339"/>
      <c r="AJ579" s="339"/>
      <c r="AK579" s="91"/>
      <c r="AL579" s="92"/>
      <c r="AM579" s="93"/>
      <c r="AN579" s="340"/>
      <c r="AO579" s="341"/>
      <c r="AP579" s="336"/>
      <c r="AQ579" s="342"/>
      <c r="AR579" s="343"/>
      <c r="AS579" s="342"/>
      <c r="AT579" s="94"/>
      <c r="AU579" s="341"/>
      <c r="AV579" s="136"/>
      <c r="AW579" s="339"/>
    </row>
    <row r="580" spans="1:49" ht="12.75" customHeight="1">
      <c r="A580">
        <v>577</v>
      </c>
      <c r="B580" s="29" t="s">
        <v>7509</v>
      </c>
      <c r="C580" s="104" t="s">
        <v>3472</v>
      </c>
      <c r="D580" s="29" t="s">
        <v>3880</v>
      </c>
      <c r="E580" s="29" t="s">
        <v>3880</v>
      </c>
      <c r="F580" s="335" t="s">
        <v>7510</v>
      </c>
      <c r="G580" s="335"/>
      <c r="H580" s="335"/>
      <c r="I580" s="335"/>
      <c r="J580" s="335"/>
      <c r="K580" s="335"/>
      <c r="L580" s="335"/>
      <c r="M580" s="82" t="s">
        <v>3880</v>
      </c>
      <c r="N580" s="57">
        <v>166.47637795275594</v>
      </c>
      <c r="O580" s="30">
        <v>166.47637795275594</v>
      </c>
      <c r="P580" s="29" t="s">
        <v>3456</v>
      </c>
      <c r="Q580" s="29"/>
      <c r="R580" s="104" t="s">
        <v>3472</v>
      </c>
      <c r="S580" s="103" t="s">
        <v>4857</v>
      </c>
      <c r="T580" s="403">
        <v>-15480</v>
      </c>
      <c r="U580" s="403">
        <v>10000</v>
      </c>
      <c r="V580" s="123" t="s">
        <v>1</v>
      </c>
      <c r="W580" s="336" t="s">
        <v>0</v>
      </c>
      <c r="X580" s="123"/>
      <c r="Y580" s="337"/>
      <c r="Z580" s="87"/>
      <c r="AA580" s="88" t="s">
        <v>3880</v>
      </c>
      <c r="AB580" s="88"/>
      <c r="AC580" s="98"/>
      <c r="AD580" s="90"/>
      <c r="AE580" s="90"/>
      <c r="AF580" s="136"/>
      <c r="AG580" s="338"/>
      <c r="AH580" s="338"/>
      <c r="AI580" s="339"/>
      <c r="AJ580" s="339"/>
      <c r="AK580" s="91"/>
      <c r="AL580" s="92">
        <v>20</v>
      </c>
      <c r="AM580" s="93"/>
      <c r="AN580" s="340"/>
      <c r="AO580" s="341"/>
      <c r="AP580" s="336"/>
      <c r="AQ580" s="342"/>
      <c r="AR580" s="343"/>
      <c r="AS580" s="342"/>
      <c r="AT580" s="94">
        <v>8000</v>
      </c>
      <c r="AU580" s="341"/>
      <c r="AV580" s="136"/>
      <c r="AW580" s="339"/>
    </row>
    <row r="581" spans="1:49" ht="12.75" customHeight="1">
      <c r="A581">
        <v>578</v>
      </c>
      <c r="B581" s="29" t="s">
        <v>7358</v>
      </c>
      <c r="C581" s="104" t="s">
        <v>3466</v>
      </c>
      <c r="D581" s="29" t="s">
        <v>1740</v>
      </c>
      <c r="E581" s="29" t="s">
        <v>2085</v>
      </c>
      <c r="F581" s="335"/>
      <c r="G581" s="335"/>
      <c r="H581" s="335"/>
      <c r="I581" s="335"/>
      <c r="J581" s="335"/>
      <c r="K581" s="335"/>
      <c r="L581" s="335"/>
      <c r="M581" s="82" t="s">
        <v>3880</v>
      </c>
      <c r="N581" s="57">
        <v>7248.8937007874019</v>
      </c>
      <c r="O581" s="30">
        <v>7248.8937007874019</v>
      </c>
      <c r="P581" s="29" t="s">
        <v>3859</v>
      </c>
      <c r="Q581" s="29"/>
      <c r="R581" s="104" t="s">
        <v>3466</v>
      </c>
      <c r="S581" s="103" t="s">
        <v>4858</v>
      </c>
      <c r="T581" s="403">
        <v>-14851.5</v>
      </c>
      <c r="U581" s="403">
        <v>11386.15</v>
      </c>
      <c r="V581" s="123" t="s">
        <v>1</v>
      </c>
      <c r="W581" s="336" t="s">
        <v>0</v>
      </c>
      <c r="X581" s="123"/>
      <c r="Y581" s="337"/>
      <c r="Z581" s="87">
        <v>1</v>
      </c>
      <c r="AA581" s="88" t="s">
        <v>3880</v>
      </c>
      <c r="AB581" s="88"/>
      <c r="AC581" s="98"/>
      <c r="AD581" s="90"/>
      <c r="AE581" s="90"/>
      <c r="AF581" s="136"/>
      <c r="AG581" s="338"/>
      <c r="AH581" s="338"/>
      <c r="AI581" s="339"/>
      <c r="AJ581" s="339"/>
      <c r="AK581" s="91"/>
      <c r="AL581" s="92"/>
      <c r="AM581" s="93"/>
      <c r="AN581" s="340"/>
      <c r="AO581" s="341"/>
      <c r="AP581" s="336"/>
      <c r="AQ581" s="342"/>
      <c r="AR581" s="343"/>
      <c r="AS581" s="342"/>
      <c r="AT581" s="94"/>
      <c r="AU581" s="341"/>
      <c r="AV581" s="136"/>
      <c r="AW581" s="339"/>
    </row>
    <row r="582" spans="1:49" ht="12.75" customHeight="1">
      <c r="A582">
        <v>579</v>
      </c>
      <c r="B582" s="29" t="s">
        <v>7359</v>
      </c>
      <c r="C582" s="104" t="s">
        <v>3476</v>
      </c>
      <c r="D582" s="29" t="s">
        <v>1707</v>
      </c>
      <c r="E582" s="29" t="s">
        <v>2118</v>
      </c>
      <c r="F582" s="335" t="s">
        <v>9122</v>
      </c>
      <c r="G582" s="394" t="s">
        <v>9123</v>
      </c>
      <c r="H582" s="394"/>
      <c r="I582" s="394"/>
      <c r="J582" s="394"/>
      <c r="K582" s="394"/>
      <c r="L582" s="335"/>
      <c r="M582" s="82">
        <v>1472.2913385826773</v>
      </c>
      <c r="N582" s="57">
        <v>5466.5433070866147</v>
      </c>
      <c r="O582" s="30">
        <v>6938.8346456692925</v>
      </c>
      <c r="P582" s="29" t="s">
        <v>3458</v>
      </c>
      <c r="Q582" s="29"/>
      <c r="R582" s="104" t="s">
        <v>3476</v>
      </c>
      <c r="S582" s="103" t="s">
        <v>4859</v>
      </c>
      <c r="T582" s="403">
        <v>-14650</v>
      </c>
      <c r="U582" s="403">
        <v>10000</v>
      </c>
      <c r="V582" s="123" t="s">
        <v>1</v>
      </c>
      <c r="W582" s="336" t="s">
        <v>0</v>
      </c>
      <c r="X582" s="123"/>
      <c r="Y582" s="337"/>
      <c r="Z582" s="87">
        <v>1</v>
      </c>
      <c r="AA582" s="88" t="s">
        <v>3880</v>
      </c>
      <c r="AB582" s="88"/>
      <c r="AC582" s="98"/>
      <c r="AD582" s="90"/>
      <c r="AE582" s="90"/>
      <c r="AF582" s="136"/>
      <c r="AG582" s="338"/>
      <c r="AH582" s="338"/>
      <c r="AI582" s="339"/>
      <c r="AJ582" s="339"/>
      <c r="AK582" s="91"/>
      <c r="AL582" s="92"/>
      <c r="AM582" s="93"/>
      <c r="AN582" s="340"/>
      <c r="AO582" s="341"/>
      <c r="AP582" s="336"/>
      <c r="AQ582" s="342"/>
      <c r="AR582" s="343"/>
      <c r="AS582" s="342"/>
      <c r="AT582" s="94"/>
      <c r="AU582" s="341"/>
      <c r="AV582" s="136"/>
      <c r="AW582" s="339"/>
    </row>
    <row r="583" spans="1:49" ht="12.75" customHeight="1">
      <c r="A583">
        <v>580</v>
      </c>
      <c r="B583" s="29" t="s">
        <v>7360</v>
      </c>
      <c r="C583" s="104" t="s">
        <v>4860</v>
      </c>
      <c r="D583" s="29" t="s">
        <v>1741</v>
      </c>
      <c r="E583" s="29" t="s">
        <v>2084</v>
      </c>
      <c r="F583" s="335"/>
      <c r="G583" s="335"/>
      <c r="H583" s="335"/>
      <c r="I583" s="335"/>
      <c r="J583" s="335"/>
      <c r="K583" s="335"/>
      <c r="L583" s="335"/>
      <c r="M583" s="82" t="s">
        <v>3880</v>
      </c>
      <c r="N583" s="57">
        <v>7651.4133858267724</v>
      </c>
      <c r="O583" s="30">
        <v>7651.4133858267724</v>
      </c>
      <c r="P583" s="29" t="s">
        <v>3863</v>
      </c>
      <c r="Q583" s="29"/>
      <c r="R583" s="104" t="s">
        <v>4860</v>
      </c>
      <c r="S583" s="103" t="s">
        <v>4861</v>
      </c>
      <c r="T583" s="403">
        <v>-14356.45</v>
      </c>
      <c r="U583" s="403">
        <v>10891.1</v>
      </c>
      <c r="V583" s="123" t="s">
        <v>1</v>
      </c>
      <c r="W583" s="336" t="s">
        <v>0</v>
      </c>
      <c r="X583" s="123"/>
      <c r="Y583" s="337"/>
      <c r="Z583" s="87">
        <v>1</v>
      </c>
      <c r="AA583" s="88" t="s">
        <v>3880</v>
      </c>
      <c r="AB583" s="88"/>
      <c r="AC583" s="98"/>
      <c r="AD583" s="90"/>
      <c r="AE583" s="90"/>
      <c r="AF583" s="136"/>
      <c r="AG583" s="338"/>
      <c r="AH583" s="338"/>
      <c r="AI583" s="339"/>
      <c r="AJ583" s="339"/>
      <c r="AK583" s="91"/>
      <c r="AL583" s="92"/>
      <c r="AM583" s="93"/>
      <c r="AN583" s="340"/>
      <c r="AO583" s="341"/>
      <c r="AP583" s="336"/>
      <c r="AQ583" s="342"/>
      <c r="AR583" s="343"/>
      <c r="AS583" s="342"/>
      <c r="AT583" s="94"/>
      <c r="AU583" s="341"/>
      <c r="AV583" s="136"/>
      <c r="AW583" s="339"/>
    </row>
    <row r="584" spans="1:49" ht="12.75" customHeight="1">
      <c r="A584">
        <v>581</v>
      </c>
      <c r="B584" s="29" t="s">
        <v>7361</v>
      </c>
      <c r="C584" s="104" t="s">
        <v>3758</v>
      </c>
      <c r="D584" s="29" t="s">
        <v>1705</v>
      </c>
      <c r="E584" s="29" t="s">
        <v>2120</v>
      </c>
      <c r="F584" s="335"/>
      <c r="G584" s="335"/>
      <c r="H584" s="335"/>
      <c r="I584" s="335"/>
      <c r="J584" s="335"/>
      <c r="K584" s="335"/>
      <c r="L584" s="335"/>
      <c r="M584" s="82" t="s">
        <v>3880</v>
      </c>
      <c r="N584" s="57">
        <v>6893.5039370078739</v>
      </c>
      <c r="O584" s="30">
        <v>6893.5039370078739</v>
      </c>
      <c r="P584" s="29" t="s">
        <v>3458</v>
      </c>
      <c r="Q584" s="29"/>
      <c r="R584" s="104" t="s">
        <v>3758</v>
      </c>
      <c r="S584" s="103" t="s">
        <v>4862</v>
      </c>
      <c r="T584" s="403">
        <v>-15065</v>
      </c>
      <c r="U584" s="403">
        <v>10500</v>
      </c>
      <c r="V584" s="123" t="s">
        <v>1</v>
      </c>
      <c r="W584" s="336" t="s">
        <v>0</v>
      </c>
      <c r="X584" s="123"/>
      <c r="Y584" s="337"/>
      <c r="Z584" s="87">
        <v>1</v>
      </c>
      <c r="AA584" s="88" t="s">
        <v>3880</v>
      </c>
      <c r="AB584" s="88"/>
      <c r="AC584" s="98"/>
      <c r="AD584" s="90"/>
      <c r="AE584" s="90"/>
      <c r="AF584" s="136"/>
      <c r="AG584" s="338"/>
      <c r="AH584" s="338"/>
      <c r="AI584" s="339"/>
      <c r="AJ584" s="339"/>
      <c r="AK584" s="91"/>
      <c r="AL584" s="92"/>
      <c r="AM584" s="93"/>
      <c r="AN584" s="340"/>
      <c r="AO584" s="341"/>
      <c r="AP584" s="336"/>
      <c r="AQ584" s="342"/>
      <c r="AR584" s="343"/>
      <c r="AS584" s="342"/>
      <c r="AT584" s="94"/>
      <c r="AU584" s="341"/>
      <c r="AV584" s="136"/>
      <c r="AW584" s="339"/>
    </row>
    <row r="585" spans="1:49" ht="12.75" customHeight="1">
      <c r="A585">
        <v>582</v>
      </c>
      <c r="B585" s="29" t="s">
        <v>6633</v>
      </c>
      <c r="C585" s="104" t="s">
        <v>4863</v>
      </c>
      <c r="D585" s="29" t="s">
        <v>1805</v>
      </c>
      <c r="E585" s="29" t="s">
        <v>2020</v>
      </c>
      <c r="F585" s="335"/>
      <c r="G585" s="335"/>
      <c r="H585" s="335"/>
      <c r="I585" s="335"/>
      <c r="J585" s="335"/>
      <c r="K585" s="335"/>
      <c r="L585" s="335"/>
      <c r="M585" s="82" t="s">
        <v>3880</v>
      </c>
      <c r="N585" s="57">
        <v>5983.8031496062995</v>
      </c>
      <c r="O585" s="30">
        <v>5983.8031496062995</v>
      </c>
      <c r="P585" s="29" t="s">
        <v>3863</v>
      </c>
      <c r="Q585" s="29"/>
      <c r="R585" s="104" t="s">
        <v>4863</v>
      </c>
      <c r="S585" s="103" t="s">
        <v>4864</v>
      </c>
      <c r="T585" s="403">
        <v>-10500</v>
      </c>
      <c r="U585" s="403">
        <v>12895</v>
      </c>
      <c r="V585" s="123" t="s">
        <v>1</v>
      </c>
      <c r="W585" s="336" t="s">
        <v>0</v>
      </c>
      <c r="X585" s="123"/>
      <c r="Y585" s="337"/>
      <c r="Z585" s="87">
        <v>1</v>
      </c>
      <c r="AA585" s="88" t="s">
        <v>345</v>
      </c>
      <c r="AB585" s="88">
        <v>2.5</v>
      </c>
      <c r="AC585" s="88">
        <v>100</v>
      </c>
      <c r="AD585" s="90" t="s">
        <v>4865</v>
      </c>
      <c r="AE585" s="90">
        <v>2.5</v>
      </c>
      <c r="AF585" s="136"/>
      <c r="AG585" s="338"/>
      <c r="AH585" s="338"/>
      <c r="AI585" s="339"/>
      <c r="AJ585" s="339"/>
      <c r="AK585" s="91"/>
      <c r="AL585" s="92"/>
      <c r="AM585" s="93"/>
      <c r="AN585" s="340"/>
      <c r="AO585" s="341"/>
      <c r="AP585" s="336"/>
      <c r="AQ585" s="342"/>
      <c r="AR585" s="343"/>
      <c r="AS585" s="342"/>
      <c r="AT585" s="94">
        <v>6000</v>
      </c>
      <c r="AU585" s="341"/>
      <c r="AV585" s="136"/>
      <c r="AW585" s="339"/>
    </row>
    <row r="586" spans="1:49" ht="12.75" customHeight="1">
      <c r="A586">
        <v>583</v>
      </c>
      <c r="B586" s="29" t="s">
        <v>6653</v>
      </c>
      <c r="C586" s="104" t="s">
        <v>4866</v>
      </c>
      <c r="D586" s="29" t="s">
        <v>1835</v>
      </c>
      <c r="E586" s="29" t="s">
        <v>1990</v>
      </c>
      <c r="F586" s="335"/>
      <c r="G586" s="335"/>
      <c r="H586" s="335"/>
      <c r="I586" s="335"/>
      <c r="J586" s="335"/>
      <c r="K586" s="335"/>
      <c r="L586" s="335"/>
      <c r="M586" s="82" t="s">
        <v>3880</v>
      </c>
      <c r="N586" s="57">
        <v>5983.8110236220473</v>
      </c>
      <c r="O586" s="30">
        <v>5983.8110236220473</v>
      </c>
      <c r="P586" s="29" t="s">
        <v>3861</v>
      </c>
      <c r="Q586" s="29"/>
      <c r="R586" s="104" t="s">
        <v>4866</v>
      </c>
      <c r="S586" s="103" t="s">
        <v>4867</v>
      </c>
      <c r="T586" s="403">
        <v>-13000</v>
      </c>
      <c r="U586" s="403">
        <v>12480</v>
      </c>
      <c r="V586" s="123" t="s">
        <v>1</v>
      </c>
      <c r="W586" s="336" t="s">
        <v>0</v>
      </c>
      <c r="X586" s="123"/>
      <c r="Y586" s="337"/>
      <c r="Z586" s="87">
        <v>1</v>
      </c>
      <c r="AA586" s="88" t="s">
        <v>313</v>
      </c>
      <c r="AB586" s="88">
        <v>2.5</v>
      </c>
      <c r="AC586" s="88">
        <v>100</v>
      </c>
      <c r="AD586" s="90" t="s">
        <v>4865</v>
      </c>
      <c r="AE586" s="90">
        <v>2.5</v>
      </c>
      <c r="AF586" s="136"/>
      <c r="AG586" s="338"/>
      <c r="AH586" s="338"/>
      <c r="AI586" s="339"/>
      <c r="AJ586" s="339"/>
      <c r="AK586" s="91"/>
      <c r="AL586" s="92"/>
      <c r="AM586" s="93"/>
      <c r="AN586" s="340"/>
      <c r="AO586" s="341"/>
      <c r="AP586" s="336"/>
      <c r="AQ586" s="342"/>
      <c r="AR586" s="343"/>
      <c r="AS586" s="342"/>
      <c r="AT586" s="94">
        <v>6000</v>
      </c>
      <c r="AU586" s="341"/>
      <c r="AV586" s="136"/>
      <c r="AW586" s="339"/>
    </row>
    <row r="587" spans="1:49" ht="12.75" customHeight="1">
      <c r="A587">
        <v>584</v>
      </c>
      <c r="B587" s="29" t="s">
        <v>6655</v>
      </c>
      <c r="C587" s="104" t="s">
        <v>4868</v>
      </c>
      <c r="D587" s="29" t="s">
        <v>1794</v>
      </c>
      <c r="E587" s="29" t="s">
        <v>2031</v>
      </c>
      <c r="F587" s="335"/>
      <c r="G587" s="335"/>
      <c r="H587" s="335"/>
      <c r="I587" s="335"/>
      <c r="J587" s="335"/>
      <c r="K587" s="335"/>
      <c r="L587" s="335"/>
      <c r="M587" s="82" t="s">
        <v>3880</v>
      </c>
      <c r="N587" s="57">
        <v>5983.9094488188975</v>
      </c>
      <c r="O587" s="30">
        <v>5983.9094488188975</v>
      </c>
      <c r="P587" s="29" t="s">
        <v>3859</v>
      </c>
      <c r="Q587" s="29"/>
      <c r="R587" s="104" t="s">
        <v>4868</v>
      </c>
      <c r="S587" s="103" t="s">
        <v>4869</v>
      </c>
      <c r="T587" s="403">
        <v>-8000</v>
      </c>
      <c r="U587" s="403">
        <v>13310</v>
      </c>
      <c r="V587" s="123" t="s">
        <v>1</v>
      </c>
      <c r="W587" s="336" t="s">
        <v>0</v>
      </c>
      <c r="X587" s="123"/>
      <c r="Y587" s="337"/>
      <c r="Z587" s="87">
        <v>1</v>
      </c>
      <c r="AA587" s="88" t="s">
        <v>312</v>
      </c>
      <c r="AB587" s="88">
        <v>2.5</v>
      </c>
      <c r="AC587" s="88">
        <v>100</v>
      </c>
      <c r="AD587" s="90" t="s">
        <v>4865</v>
      </c>
      <c r="AE587" s="90">
        <v>2.5</v>
      </c>
      <c r="AF587" s="136"/>
      <c r="AG587" s="338"/>
      <c r="AH587" s="338"/>
      <c r="AI587" s="339"/>
      <c r="AJ587" s="339"/>
      <c r="AK587" s="91"/>
      <c r="AL587" s="92"/>
      <c r="AM587" s="93"/>
      <c r="AN587" s="340"/>
      <c r="AO587" s="341"/>
      <c r="AP587" s="336"/>
      <c r="AQ587" s="342"/>
      <c r="AR587" s="343"/>
      <c r="AS587" s="342"/>
      <c r="AT587" s="94">
        <v>6000</v>
      </c>
      <c r="AU587" s="341"/>
      <c r="AV587" s="136"/>
      <c r="AW587" s="339"/>
    </row>
    <row r="588" spans="1:49" ht="12.75" customHeight="1">
      <c r="A588">
        <v>585</v>
      </c>
      <c r="B588" s="29" t="s">
        <v>6657</v>
      </c>
      <c r="C588" s="104" t="s">
        <v>4870</v>
      </c>
      <c r="D588" s="29" t="s">
        <v>1796</v>
      </c>
      <c r="E588" s="29" t="s">
        <v>2029</v>
      </c>
      <c r="F588" s="335"/>
      <c r="G588" s="335"/>
      <c r="H588" s="335"/>
      <c r="I588" s="335"/>
      <c r="J588" s="335"/>
      <c r="K588" s="335"/>
      <c r="L588" s="335"/>
      <c r="M588" s="82" t="s">
        <v>3880</v>
      </c>
      <c r="N588" s="57">
        <v>5983.8110236220473</v>
      </c>
      <c r="O588" s="30">
        <v>5983.8110236220473</v>
      </c>
      <c r="P588" s="29" t="s">
        <v>3863</v>
      </c>
      <c r="Q588" s="29"/>
      <c r="R588" s="104" t="s">
        <v>4870</v>
      </c>
      <c r="S588" s="103" t="s">
        <v>4871</v>
      </c>
      <c r="T588" s="403">
        <v>-14000</v>
      </c>
      <c r="U588" s="403">
        <v>12580</v>
      </c>
      <c r="V588" s="123" t="s">
        <v>1</v>
      </c>
      <c r="W588" s="336" t="s">
        <v>0</v>
      </c>
      <c r="X588" s="123"/>
      <c r="Y588" s="337"/>
      <c r="Z588" s="87">
        <v>1</v>
      </c>
      <c r="AA588" s="88" t="s">
        <v>311</v>
      </c>
      <c r="AB588" s="88">
        <v>2.5</v>
      </c>
      <c r="AC588" s="88">
        <v>100</v>
      </c>
      <c r="AD588" s="90" t="s">
        <v>4865</v>
      </c>
      <c r="AE588" s="90">
        <v>2.5</v>
      </c>
      <c r="AF588" s="136"/>
      <c r="AG588" s="338"/>
      <c r="AH588" s="338"/>
      <c r="AI588" s="339"/>
      <c r="AJ588" s="339"/>
      <c r="AK588" s="91"/>
      <c r="AL588" s="92"/>
      <c r="AM588" s="93"/>
      <c r="AN588" s="340"/>
      <c r="AO588" s="341"/>
      <c r="AP588" s="336"/>
      <c r="AQ588" s="342"/>
      <c r="AR588" s="343"/>
      <c r="AS588" s="342"/>
      <c r="AT588" s="94">
        <v>6000</v>
      </c>
      <c r="AU588" s="341"/>
      <c r="AV588" s="136"/>
      <c r="AW588" s="339"/>
    </row>
    <row r="589" spans="1:49" ht="12.75" customHeight="1">
      <c r="A589">
        <v>586</v>
      </c>
      <c r="B589" s="29" t="s">
        <v>6659</v>
      </c>
      <c r="C589" s="104" t="s">
        <v>4872</v>
      </c>
      <c r="D589" s="29" t="s">
        <v>1872</v>
      </c>
      <c r="E589" s="29" t="s">
        <v>1953</v>
      </c>
      <c r="F589" s="335"/>
      <c r="G589" s="335"/>
      <c r="H589" s="335"/>
      <c r="I589" s="335"/>
      <c r="J589" s="335"/>
      <c r="K589" s="335"/>
      <c r="L589" s="335"/>
      <c r="M589" s="82" t="s">
        <v>3880</v>
      </c>
      <c r="N589" s="57">
        <v>5984.0433070866138</v>
      </c>
      <c r="O589" s="30">
        <v>5984.0433070866138</v>
      </c>
      <c r="P589" s="29" t="s">
        <v>3861</v>
      </c>
      <c r="Q589" s="29"/>
      <c r="R589" s="104" t="s">
        <v>4872</v>
      </c>
      <c r="S589" s="103" t="s">
        <v>4873</v>
      </c>
      <c r="T589" s="403">
        <v>-7500</v>
      </c>
      <c r="U589" s="403">
        <v>12895</v>
      </c>
      <c r="V589" s="123" t="s">
        <v>1</v>
      </c>
      <c r="W589" s="336" t="s">
        <v>0</v>
      </c>
      <c r="X589" s="123"/>
      <c r="Y589" s="337"/>
      <c r="Z589" s="87">
        <v>1</v>
      </c>
      <c r="AA589" s="88" t="s">
        <v>310</v>
      </c>
      <c r="AB589" s="88">
        <v>2.5</v>
      </c>
      <c r="AC589" s="88">
        <v>100</v>
      </c>
      <c r="AD589" s="90" t="s">
        <v>4865</v>
      </c>
      <c r="AE589" s="90">
        <v>2.5</v>
      </c>
      <c r="AF589" s="136"/>
      <c r="AG589" s="338"/>
      <c r="AH589" s="338"/>
      <c r="AI589" s="339"/>
      <c r="AJ589" s="339"/>
      <c r="AK589" s="91"/>
      <c r="AL589" s="92"/>
      <c r="AM589" s="93"/>
      <c r="AN589" s="340"/>
      <c r="AO589" s="341"/>
      <c r="AP589" s="336"/>
      <c r="AQ589" s="342"/>
      <c r="AR589" s="343"/>
      <c r="AS589" s="342"/>
      <c r="AT589" s="94">
        <v>6000</v>
      </c>
      <c r="AU589" s="341"/>
      <c r="AV589" s="136"/>
      <c r="AW589" s="339"/>
    </row>
    <row r="590" spans="1:49" ht="12.75" customHeight="1">
      <c r="A590">
        <v>587</v>
      </c>
      <c r="B590" s="29" t="s">
        <v>6663</v>
      </c>
      <c r="C590" s="104" t="s">
        <v>3768</v>
      </c>
      <c r="D590" s="29" t="s">
        <v>1793</v>
      </c>
      <c r="E590" s="29" t="s">
        <v>2032</v>
      </c>
      <c r="F590" s="335"/>
      <c r="G590" s="335"/>
      <c r="H590" s="335"/>
      <c r="I590" s="335"/>
      <c r="J590" s="335"/>
      <c r="K590" s="335"/>
      <c r="L590" s="335"/>
      <c r="M590" s="82" t="s">
        <v>3880</v>
      </c>
      <c r="N590" s="57">
        <v>5983.6456692913389</v>
      </c>
      <c r="O590" s="30">
        <v>5983.6456692913389</v>
      </c>
      <c r="P590" s="29" t="s">
        <v>3861</v>
      </c>
      <c r="Q590" s="29"/>
      <c r="R590" s="104" t="s">
        <v>3768</v>
      </c>
      <c r="S590" s="103" t="s">
        <v>4874</v>
      </c>
      <c r="T590" s="403">
        <v>-14784.4</v>
      </c>
      <c r="U590" s="403">
        <v>12580</v>
      </c>
      <c r="V590" s="123" t="s">
        <v>1</v>
      </c>
      <c r="W590" s="336" t="s">
        <v>0</v>
      </c>
      <c r="X590" s="123"/>
      <c r="Y590" s="337"/>
      <c r="Z590" s="87">
        <v>1</v>
      </c>
      <c r="AA590" s="88" t="s">
        <v>327</v>
      </c>
      <c r="AB590" s="88">
        <v>2.5</v>
      </c>
      <c r="AC590" s="88">
        <v>100</v>
      </c>
      <c r="AD590" s="90" t="s">
        <v>4865</v>
      </c>
      <c r="AE590" s="90">
        <v>2.5</v>
      </c>
      <c r="AF590" s="136"/>
      <c r="AG590" s="338"/>
      <c r="AH590" s="338"/>
      <c r="AI590" s="339"/>
      <c r="AJ590" s="339"/>
      <c r="AK590" s="91"/>
      <c r="AL590" s="92"/>
      <c r="AM590" s="93"/>
      <c r="AN590" s="340"/>
      <c r="AO590" s="341"/>
      <c r="AP590" s="336"/>
      <c r="AQ590" s="342"/>
      <c r="AR590" s="343"/>
      <c r="AS590" s="342"/>
      <c r="AT590" s="94">
        <v>6000</v>
      </c>
      <c r="AU590" s="341"/>
      <c r="AV590" s="136"/>
      <c r="AW590" s="339"/>
    </row>
    <row r="591" spans="1:49" ht="12.75" customHeight="1">
      <c r="A591">
        <v>588</v>
      </c>
      <c r="B591" s="29" t="s">
        <v>6635</v>
      </c>
      <c r="C591" s="104" t="s">
        <v>4875</v>
      </c>
      <c r="D591" s="29" t="s">
        <v>1815</v>
      </c>
      <c r="E591" s="29" t="s">
        <v>2010</v>
      </c>
      <c r="F591" s="335"/>
      <c r="G591" s="335"/>
      <c r="H591" s="335"/>
      <c r="I591" s="335"/>
      <c r="J591" s="335"/>
      <c r="K591" s="335"/>
      <c r="L591" s="335"/>
      <c r="M591" s="82" t="s">
        <v>3880</v>
      </c>
      <c r="N591" s="57">
        <v>5983.6062992125981</v>
      </c>
      <c r="O591" s="30">
        <v>5983.6062992125981</v>
      </c>
      <c r="P591" s="29" t="s">
        <v>3862</v>
      </c>
      <c r="Q591" s="29"/>
      <c r="R591" s="104" t="s">
        <v>4875</v>
      </c>
      <c r="S591" s="103" t="s">
        <v>4876</v>
      </c>
      <c r="T591" s="403">
        <v>-11000</v>
      </c>
      <c r="U591" s="403">
        <v>13310</v>
      </c>
      <c r="V591" s="123" t="s">
        <v>1</v>
      </c>
      <c r="W591" s="336" t="s">
        <v>0</v>
      </c>
      <c r="X591" s="123"/>
      <c r="Y591" s="337"/>
      <c r="Z591" s="87">
        <v>1</v>
      </c>
      <c r="AA591" s="88" t="s">
        <v>344</v>
      </c>
      <c r="AB591" s="88">
        <v>2.5</v>
      </c>
      <c r="AC591" s="88">
        <v>100</v>
      </c>
      <c r="AD591" s="90" t="s">
        <v>4865</v>
      </c>
      <c r="AE591" s="90">
        <v>2.5</v>
      </c>
      <c r="AF591" s="136"/>
      <c r="AG591" s="338"/>
      <c r="AH591" s="338"/>
      <c r="AI591" s="339"/>
      <c r="AJ591" s="339"/>
      <c r="AK591" s="91"/>
      <c r="AL591" s="92"/>
      <c r="AM591" s="93"/>
      <c r="AN591" s="340"/>
      <c r="AO591" s="341"/>
      <c r="AP591" s="336"/>
      <c r="AQ591" s="342"/>
      <c r="AR591" s="343"/>
      <c r="AS591" s="342"/>
      <c r="AT591" s="94">
        <v>6000</v>
      </c>
      <c r="AU591" s="341"/>
      <c r="AV591" s="136"/>
      <c r="AW591" s="339"/>
    </row>
    <row r="592" spans="1:49" ht="12.75" customHeight="1">
      <c r="A592">
        <v>589</v>
      </c>
      <c r="B592" s="29" t="s">
        <v>6637</v>
      </c>
      <c r="C592" s="104" t="s">
        <v>4877</v>
      </c>
      <c r="D592" s="29" t="s">
        <v>1791</v>
      </c>
      <c r="E592" s="29" t="s">
        <v>2034</v>
      </c>
      <c r="F592" s="335"/>
      <c r="G592" s="335"/>
      <c r="H592" s="335"/>
      <c r="I592" s="335"/>
      <c r="J592" s="335"/>
      <c r="K592" s="335"/>
      <c r="L592" s="335"/>
      <c r="M592" s="82" t="s">
        <v>3880</v>
      </c>
      <c r="N592" s="57">
        <v>5984.1850393700788</v>
      </c>
      <c r="O592" s="30">
        <v>5984.1850393700788</v>
      </c>
      <c r="P592" s="29" t="s">
        <v>3859</v>
      </c>
      <c r="Q592" s="29"/>
      <c r="R592" s="104" t="s">
        <v>4877</v>
      </c>
      <c r="S592" s="103" t="s">
        <v>4878</v>
      </c>
      <c r="T592" s="403">
        <v>-10000</v>
      </c>
      <c r="U592" s="403">
        <v>13310</v>
      </c>
      <c r="V592" s="123" t="s">
        <v>1</v>
      </c>
      <c r="W592" s="336" t="s">
        <v>0</v>
      </c>
      <c r="X592" s="123"/>
      <c r="Y592" s="337"/>
      <c r="Z592" s="87">
        <v>1</v>
      </c>
      <c r="AA592" s="88" t="s">
        <v>342</v>
      </c>
      <c r="AB592" s="88">
        <v>2.5</v>
      </c>
      <c r="AC592" s="88">
        <v>100</v>
      </c>
      <c r="AD592" s="90" t="s">
        <v>4865</v>
      </c>
      <c r="AE592" s="90">
        <v>2.5</v>
      </c>
      <c r="AF592" s="136"/>
      <c r="AG592" s="338"/>
      <c r="AH592" s="338"/>
      <c r="AI592" s="339"/>
      <c r="AJ592" s="339"/>
      <c r="AK592" s="91"/>
      <c r="AL592" s="92"/>
      <c r="AM592" s="93"/>
      <c r="AN592" s="340"/>
      <c r="AO592" s="341"/>
      <c r="AP592" s="336"/>
      <c r="AQ592" s="342"/>
      <c r="AR592" s="343"/>
      <c r="AS592" s="342"/>
      <c r="AT592" s="94">
        <v>6000</v>
      </c>
      <c r="AU592" s="341"/>
      <c r="AV592" s="136"/>
      <c r="AW592" s="339"/>
    </row>
    <row r="593" spans="1:49" ht="12.75" customHeight="1">
      <c r="A593">
        <v>590</v>
      </c>
      <c r="B593" s="29" t="s">
        <v>6641</v>
      </c>
      <c r="C593" s="104" t="s">
        <v>4879</v>
      </c>
      <c r="D593" s="29" t="s">
        <v>1838</v>
      </c>
      <c r="E593" s="29" t="s">
        <v>1987</v>
      </c>
      <c r="F593" s="335"/>
      <c r="G593" s="335"/>
      <c r="H593" s="335"/>
      <c r="I593" s="335"/>
      <c r="J593" s="335"/>
      <c r="K593" s="335"/>
      <c r="L593" s="335"/>
      <c r="M593" s="82" t="s">
        <v>3880</v>
      </c>
      <c r="N593" s="57">
        <v>5983.5393700787399</v>
      </c>
      <c r="O593" s="30">
        <v>5983.5393700787399</v>
      </c>
      <c r="P593" s="29" t="s">
        <v>3861</v>
      </c>
      <c r="Q593" s="29"/>
      <c r="R593" s="104" t="s">
        <v>4879</v>
      </c>
      <c r="S593" s="103" t="s">
        <v>4880</v>
      </c>
      <c r="T593" s="403">
        <v>-11500</v>
      </c>
      <c r="U593" s="403">
        <v>12895</v>
      </c>
      <c r="V593" s="123" t="s">
        <v>1</v>
      </c>
      <c r="W593" s="336" t="s">
        <v>0</v>
      </c>
      <c r="X593" s="123"/>
      <c r="Y593" s="337"/>
      <c r="Z593" s="87">
        <v>1</v>
      </c>
      <c r="AA593" s="88" t="s">
        <v>329</v>
      </c>
      <c r="AB593" s="88">
        <v>2.5</v>
      </c>
      <c r="AC593" s="88">
        <v>100</v>
      </c>
      <c r="AD593" s="90" t="s">
        <v>4865</v>
      </c>
      <c r="AE593" s="90">
        <v>2.5</v>
      </c>
      <c r="AF593" s="136"/>
      <c r="AG593" s="338"/>
      <c r="AH593" s="338"/>
      <c r="AI593" s="339"/>
      <c r="AJ593" s="339"/>
      <c r="AK593" s="91"/>
      <c r="AL593" s="92"/>
      <c r="AM593" s="93"/>
      <c r="AN593" s="340"/>
      <c r="AO593" s="341"/>
      <c r="AP593" s="336"/>
      <c r="AQ593" s="342"/>
      <c r="AR593" s="343"/>
      <c r="AS593" s="342"/>
      <c r="AT593" s="94">
        <v>6000</v>
      </c>
      <c r="AU593" s="341"/>
      <c r="AV593" s="136"/>
      <c r="AW593" s="339"/>
    </row>
    <row r="594" spans="1:49" ht="12.75" customHeight="1">
      <c r="A594">
        <v>591</v>
      </c>
      <c r="B594" s="29" t="s">
        <v>6643</v>
      </c>
      <c r="C594" s="104" t="s">
        <v>4881</v>
      </c>
      <c r="D594" s="29" t="s">
        <v>1848</v>
      </c>
      <c r="E594" s="29" t="s">
        <v>1977</v>
      </c>
      <c r="F594" s="335"/>
      <c r="G594" s="335"/>
      <c r="H594" s="335"/>
      <c r="I594" s="335"/>
      <c r="J594" s="335"/>
      <c r="K594" s="335"/>
      <c r="L594" s="335"/>
      <c r="M594" s="82" t="s">
        <v>3880</v>
      </c>
      <c r="N594" s="57">
        <v>5983.996062992127</v>
      </c>
      <c r="O594" s="30">
        <v>5983.996062992127</v>
      </c>
      <c r="P594" s="29" t="s">
        <v>3861</v>
      </c>
      <c r="Q594" s="29"/>
      <c r="R594" s="104" t="s">
        <v>4881</v>
      </c>
      <c r="S594" s="103" t="s">
        <v>4882</v>
      </c>
      <c r="T594" s="403">
        <v>-9500</v>
      </c>
      <c r="U594" s="403">
        <v>12895</v>
      </c>
      <c r="V594" s="123" t="s">
        <v>1</v>
      </c>
      <c r="W594" s="336" t="s">
        <v>0</v>
      </c>
      <c r="X594" s="123"/>
      <c r="Y594" s="337"/>
      <c r="Z594" s="87">
        <v>1</v>
      </c>
      <c r="AA594" s="88" t="s">
        <v>328</v>
      </c>
      <c r="AB594" s="88">
        <v>2.5</v>
      </c>
      <c r="AC594" s="88">
        <v>100</v>
      </c>
      <c r="AD594" s="90" t="s">
        <v>4865</v>
      </c>
      <c r="AE594" s="90">
        <v>2.5</v>
      </c>
      <c r="AF594" s="136"/>
      <c r="AG594" s="338"/>
      <c r="AH594" s="338"/>
      <c r="AI594" s="339"/>
      <c r="AJ594" s="339"/>
      <c r="AK594" s="91"/>
      <c r="AL594" s="92"/>
      <c r="AM594" s="93"/>
      <c r="AN594" s="340"/>
      <c r="AO594" s="341"/>
      <c r="AP594" s="336"/>
      <c r="AQ594" s="342"/>
      <c r="AR594" s="343"/>
      <c r="AS594" s="342"/>
      <c r="AT594" s="94">
        <v>6000</v>
      </c>
      <c r="AU594" s="341"/>
      <c r="AV594" s="136"/>
      <c r="AW594" s="339"/>
    </row>
    <row r="595" spans="1:49" ht="12.75" customHeight="1">
      <c r="A595">
        <v>592</v>
      </c>
      <c r="B595" s="29" t="s">
        <v>6645</v>
      </c>
      <c r="C595" s="104" t="s">
        <v>4883</v>
      </c>
      <c r="D595" s="29" t="s">
        <v>1787</v>
      </c>
      <c r="E595" s="29" t="s">
        <v>2038</v>
      </c>
      <c r="F595" s="335"/>
      <c r="G595" s="335"/>
      <c r="H595" s="335"/>
      <c r="I595" s="335"/>
      <c r="J595" s="335"/>
      <c r="K595" s="335"/>
      <c r="L595" s="335"/>
      <c r="M595" s="82" t="s">
        <v>3880</v>
      </c>
      <c r="N595" s="57">
        <v>5984.0393700787399</v>
      </c>
      <c r="O595" s="30">
        <v>5984.0393700787399</v>
      </c>
      <c r="P595" s="29" t="s">
        <v>3858</v>
      </c>
      <c r="Q595" s="29"/>
      <c r="R595" s="104" t="s">
        <v>4883</v>
      </c>
      <c r="S595" s="103" t="s">
        <v>4884</v>
      </c>
      <c r="T595" s="403">
        <v>-12000</v>
      </c>
      <c r="U595" s="403">
        <v>13310</v>
      </c>
      <c r="V595" s="123" t="s">
        <v>1</v>
      </c>
      <c r="W595" s="336" t="s">
        <v>0</v>
      </c>
      <c r="X595" s="123"/>
      <c r="Y595" s="337"/>
      <c r="Z595" s="87">
        <v>1</v>
      </c>
      <c r="AA595" s="88" t="s">
        <v>317</v>
      </c>
      <c r="AB595" s="88">
        <v>2.5</v>
      </c>
      <c r="AC595" s="88">
        <v>100</v>
      </c>
      <c r="AD595" s="90" t="s">
        <v>4865</v>
      </c>
      <c r="AE595" s="90">
        <v>2.5</v>
      </c>
      <c r="AF595" s="136"/>
      <c r="AG595" s="338"/>
      <c r="AH595" s="338"/>
      <c r="AI595" s="339"/>
      <c r="AJ595" s="339"/>
      <c r="AK595" s="91"/>
      <c r="AL595" s="92"/>
      <c r="AM595" s="93"/>
      <c r="AN595" s="340"/>
      <c r="AO595" s="341"/>
      <c r="AP595" s="336"/>
      <c r="AQ595" s="342"/>
      <c r="AR595" s="343"/>
      <c r="AS595" s="342"/>
      <c r="AT595" s="94">
        <v>6000</v>
      </c>
      <c r="AU595" s="341"/>
      <c r="AV595" s="136"/>
      <c r="AW595" s="339"/>
    </row>
    <row r="596" spans="1:49" ht="12.75" customHeight="1">
      <c r="A596">
        <v>593</v>
      </c>
      <c r="B596" s="29" t="s">
        <v>6647</v>
      </c>
      <c r="C596" s="104" t="s">
        <v>4885</v>
      </c>
      <c r="D596" s="29" t="s">
        <v>1812</v>
      </c>
      <c r="E596" s="29" t="s">
        <v>2013</v>
      </c>
      <c r="F596" s="335"/>
      <c r="G596" s="335"/>
      <c r="H596" s="335"/>
      <c r="I596" s="335"/>
      <c r="J596" s="335"/>
      <c r="K596" s="335"/>
      <c r="L596" s="335"/>
      <c r="M596" s="82" t="s">
        <v>3880</v>
      </c>
      <c r="N596" s="57">
        <v>5983.8346456692916</v>
      </c>
      <c r="O596" s="30">
        <v>5983.8346456692916</v>
      </c>
      <c r="P596" s="29" t="s">
        <v>3862</v>
      </c>
      <c r="Q596" s="29"/>
      <c r="R596" s="104" t="s">
        <v>4885</v>
      </c>
      <c r="S596" s="103" t="s">
        <v>4886</v>
      </c>
      <c r="T596" s="403">
        <v>-9000</v>
      </c>
      <c r="U596" s="403">
        <v>13310</v>
      </c>
      <c r="V596" s="123" t="s">
        <v>1</v>
      </c>
      <c r="W596" s="336" t="s">
        <v>0</v>
      </c>
      <c r="X596" s="123"/>
      <c r="Y596" s="337"/>
      <c r="Z596" s="87">
        <v>1</v>
      </c>
      <c r="AA596" s="88" t="s">
        <v>316</v>
      </c>
      <c r="AB596" s="88">
        <v>2.5</v>
      </c>
      <c r="AC596" s="88">
        <v>100</v>
      </c>
      <c r="AD596" s="90" t="s">
        <v>4865</v>
      </c>
      <c r="AE596" s="90">
        <v>2.5</v>
      </c>
      <c r="AF596" s="136"/>
      <c r="AG596" s="338"/>
      <c r="AH596" s="338"/>
      <c r="AI596" s="339"/>
      <c r="AJ596" s="339"/>
      <c r="AK596" s="91"/>
      <c r="AL596" s="92"/>
      <c r="AM596" s="93"/>
      <c r="AN596" s="340"/>
      <c r="AO596" s="341"/>
      <c r="AP596" s="336"/>
      <c r="AQ596" s="342"/>
      <c r="AR596" s="343"/>
      <c r="AS596" s="342"/>
      <c r="AT596" s="94">
        <v>6000</v>
      </c>
      <c r="AU596" s="341"/>
      <c r="AV596" s="136"/>
      <c r="AW596" s="339"/>
    </row>
    <row r="597" spans="1:49" ht="12.75" customHeight="1">
      <c r="A597">
        <v>594</v>
      </c>
      <c r="B597" s="29" t="s">
        <v>6649</v>
      </c>
      <c r="C597" s="104" t="s">
        <v>4887</v>
      </c>
      <c r="D597" s="29" t="s">
        <v>1799</v>
      </c>
      <c r="E597" s="29" t="s">
        <v>2026</v>
      </c>
      <c r="F597" s="335"/>
      <c r="G597" s="335"/>
      <c r="H597" s="335"/>
      <c r="I597" s="335"/>
      <c r="J597" s="335"/>
      <c r="K597" s="335"/>
      <c r="L597" s="335"/>
      <c r="M597" s="82" t="s">
        <v>3880</v>
      </c>
      <c r="N597" s="57">
        <v>5984.0118110236217</v>
      </c>
      <c r="O597" s="30">
        <v>5984.0118110236217</v>
      </c>
      <c r="P597" s="29" t="s">
        <v>3863</v>
      </c>
      <c r="Q597" s="29"/>
      <c r="R597" s="104" t="s">
        <v>4887</v>
      </c>
      <c r="S597" s="103" t="s">
        <v>4888</v>
      </c>
      <c r="T597" s="403">
        <v>-12500</v>
      </c>
      <c r="U597" s="403">
        <v>12895</v>
      </c>
      <c r="V597" s="123" t="s">
        <v>1</v>
      </c>
      <c r="W597" s="336" t="s">
        <v>0</v>
      </c>
      <c r="X597" s="123"/>
      <c r="Y597" s="337"/>
      <c r="Z597" s="87">
        <v>1</v>
      </c>
      <c r="AA597" s="88" t="s">
        <v>315</v>
      </c>
      <c r="AB597" s="88">
        <v>2.5</v>
      </c>
      <c r="AC597" s="88">
        <v>100</v>
      </c>
      <c r="AD597" s="90" t="s">
        <v>4865</v>
      </c>
      <c r="AE597" s="90">
        <v>2.5</v>
      </c>
      <c r="AF597" s="136"/>
      <c r="AG597" s="338"/>
      <c r="AH597" s="338"/>
      <c r="AI597" s="339"/>
      <c r="AJ597" s="339"/>
      <c r="AK597" s="91"/>
      <c r="AL597" s="92"/>
      <c r="AM597" s="93"/>
      <c r="AN597" s="340"/>
      <c r="AO597" s="341"/>
      <c r="AP597" s="336"/>
      <c r="AQ597" s="342"/>
      <c r="AR597" s="343"/>
      <c r="AS597" s="342"/>
      <c r="AT597" s="94">
        <v>6000</v>
      </c>
      <c r="AU597" s="341"/>
      <c r="AV597" s="136"/>
      <c r="AW597" s="339"/>
    </row>
    <row r="598" spans="1:49" ht="12.75" customHeight="1">
      <c r="A598">
        <v>595</v>
      </c>
      <c r="B598" s="29" t="s">
        <v>6651</v>
      </c>
      <c r="C598" s="104" t="s">
        <v>4889</v>
      </c>
      <c r="D598" s="29" t="s">
        <v>1804</v>
      </c>
      <c r="E598" s="29" t="s">
        <v>2021</v>
      </c>
      <c r="F598" s="335"/>
      <c r="G598" s="335"/>
      <c r="H598" s="335"/>
      <c r="I598" s="335"/>
      <c r="J598" s="335"/>
      <c r="K598" s="335"/>
      <c r="L598" s="335"/>
      <c r="M598" s="82" t="s">
        <v>3880</v>
      </c>
      <c r="N598" s="57">
        <v>5983.8464566929133</v>
      </c>
      <c r="O598" s="30">
        <v>5983.8464566929133</v>
      </c>
      <c r="P598" s="29" t="s">
        <v>3863</v>
      </c>
      <c r="Q598" s="29"/>
      <c r="R598" s="104" t="s">
        <v>4889</v>
      </c>
      <c r="S598" s="103" t="s">
        <v>4890</v>
      </c>
      <c r="T598" s="403">
        <v>-8500</v>
      </c>
      <c r="U598" s="403">
        <v>12895</v>
      </c>
      <c r="V598" s="123" t="s">
        <v>1</v>
      </c>
      <c r="W598" s="336" t="s">
        <v>0</v>
      </c>
      <c r="X598" s="123"/>
      <c r="Y598" s="337"/>
      <c r="Z598" s="87">
        <v>1</v>
      </c>
      <c r="AA598" s="88" t="s">
        <v>314</v>
      </c>
      <c r="AB598" s="88">
        <v>2.5</v>
      </c>
      <c r="AC598" s="88">
        <v>100</v>
      </c>
      <c r="AD598" s="90" t="s">
        <v>4865</v>
      </c>
      <c r="AE598" s="90">
        <v>2.5</v>
      </c>
      <c r="AF598" s="136"/>
      <c r="AG598" s="338"/>
      <c r="AH598" s="338"/>
      <c r="AI598" s="339"/>
      <c r="AJ598" s="339"/>
      <c r="AK598" s="91"/>
      <c r="AL598" s="92"/>
      <c r="AM598" s="93"/>
      <c r="AN598" s="340"/>
      <c r="AO598" s="341"/>
      <c r="AP598" s="336"/>
      <c r="AQ598" s="342"/>
      <c r="AR598" s="343"/>
      <c r="AS598" s="342"/>
      <c r="AT598" s="94">
        <v>6000</v>
      </c>
      <c r="AU598" s="341"/>
      <c r="AV598" s="136"/>
      <c r="AW598" s="339"/>
    </row>
    <row r="599" spans="1:49" ht="12.75" customHeight="1">
      <c r="A599">
        <v>596</v>
      </c>
      <c r="B599" s="29" t="s">
        <v>6634</v>
      </c>
      <c r="C599" s="104" t="s">
        <v>4891</v>
      </c>
      <c r="D599" s="29" t="s">
        <v>1807</v>
      </c>
      <c r="E599" s="29" t="s">
        <v>2018</v>
      </c>
      <c r="F599" s="335"/>
      <c r="G599" s="335"/>
      <c r="H599" s="335"/>
      <c r="I599" s="335"/>
      <c r="J599" s="335"/>
      <c r="K599" s="335"/>
      <c r="L599" s="335"/>
      <c r="M599" s="82" t="s">
        <v>3880</v>
      </c>
      <c r="N599" s="57">
        <v>5983.9291338582689</v>
      </c>
      <c r="O599" s="30">
        <v>5983.9291338582689</v>
      </c>
      <c r="P599" s="29" t="s">
        <v>3863</v>
      </c>
      <c r="Q599" s="29"/>
      <c r="R599" s="104" t="s">
        <v>4891</v>
      </c>
      <c r="S599" s="103" t="s">
        <v>4892</v>
      </c>
      <c r="T599" s="403">
        <v>-10500</v>
      </c>
      <c r="U599" s="403">
        <v>12065</v>
      </c>
      <c r="V599" s="123" t="s">
        <v>1</v>
      </c>
      <c r="W599" s="336" t="s">
        <v>0</v>
      </c>
      <c r="X599" s="123"/>
      <c r="Y599" s="337"/>
      <c r="Z599" s="87">
        <v>1</v>
      </c>
      <c r="AA599" s="88" t="s">
        <v>345</v>
      </c>
      <c r="AB599" s="88">
        <v>2.5</v>
      </c>
      <c r="AC599" s="88">
        <v>100</v>
      </c>
      <c r="AD599" s="90" t="s">
        <v>4865</v>
      </c>
      <c r="AE599" s="90">
        <v>2.5</v>
      </c>
      <c r="AF599" s="136"/>
      <c r="AG599" s="338"/>
      <c r="AH599" s="338"/>
      <c r="AI599" s="339"/>
      <c r="AJ599" s="339"/>
      <c r="AK599" s="91"/>
      <c r="AL599" s="92"/>
      <c r="AM599" s="93"/>
      <c r="AN599" s="340"/>
      <c r="AO599" s="341"/>
      <c r="AP599" s="336"/>
      <c r="AQ599" s="342"/>
      <c r="AR599" s="343"/>
      <c r="AS599" s="342"/>
      <c r="AT599" s="94">
        <v>6000</v>
      </c>
      <c r="AU599" s="341"/>
      <c r="AV599" s="136"/>
      <c r="AW599" s="339"/>
    </row>
    <row r="600" spans="1:49" ht="12.75" customHeight="1">
      <c r="A600">
        <v>597</v>
      </c>
      <c r="B600" s="29" t="s">
        <v>6654</v>
      </c>
      <c r="C600" s="104" t="s">
        <v>4893</v>
      </c>
      <c r="D600" s="29" t="s">
        <v>1837</v>
      </c>
      <c r="E600" s="29" t="s">
        <v>1988</v>
      </c>
      <c r="F600" s="335"/>
      <c r="G600" s="335"/>
      <c r="H600" s="335"/>
      <c r="I600" s="335"/>
      <c r="J600" s="335"/>
      <c r="K600" s="335"/>
      <c r="L600" s="335"/>
      <c r="M600" s="82" t="s">
        <v>3880</v>
      </c>
      <c r="N600" s="57">
        <v>5983.7086614173231</v>
      </c>
      <c r="O600" s="30">
        <v>5983.7086614173231</v>
      </c>
      <c r="P600" s="29" t="s">
        <v>3861</v>
      </c>
      <c r="Q600" s="29"/>
      <c r="R600" s="104" t="s">
        <v>4893</v>
      </c>
      <c r="S600" s="103" t="s">
        <v>4894</v>
      </c>
      <c r="T600" s="403">
        <v>-13000</v>
      </c>
      <c r="U600" s="403">
        <v>11650</v>
      </c>
      <c r="V600" s="123" t="s">
        <v>1</v>
      </c>
      <c r="W600" s="336" t="s">
        <v>0</v>
      </c>
      <c r="X600" s="123"/>
      <c r="Y600" s="337"/>
      <c r="Z600" s="87">
        <v>1</v>
      </c>
      <c r="AA600" s="88" t="s">
        <v>313</v>
      </c>
      <c r="AB600" s="88">
        <v>2.5</v>
      </c>
      <c r="AC600" s="88">
        <v>100</v>
      </c>
      <c r="AD600" s="90" t="s">
        <v>4865</v>
      </c>
      <c r="AE600" s="90">
        <v>2.5</v>
      </c>
      <c r="AF600" s="136"/>
      <c r="AG600" s="338"/>
      <c r="AH600" s="338"/>
      <c r="AI600" s="339"/>
      <c r="AJ600" s="339"/>
      <c r="AK600" s="91"/>
      <c r="AL600" s="92"/>
      <c r="AM600" s="93"/>
      <c r="AN600" s="340"/>
      <c r="AO600" s="341"/>
      <c r="AP600" s="336"/>
      <c r="AQ600" s="342"/>
      <c r="AR600" s="343"/>
      <c r="AS600" s="342"/>
      <c r="AT600" s="94">
        <v>6000</v>
      </c>
      <c r="AU600" s="341"/>
      <c r="AV600" s="136"/>
      <c r="AW600" s="339"/>
    </row>
    <row r="601" spans="1:49" ht="12.75" customHeight="1">
      <c r="A601">
        <v>598</v>
      </c>
      <c r="B601" s="29" t="s">
        <v>6656</v>
      </c>
      <c r="C601" s="104" t="s">
        <v>4895</v>
      </c>
      <c r="D601" s="29" t="s">
        <v>1795</v>
      </c>
      <c r="E601" s="29" t="s">
        <v>2030</v>
      </c>
      <c r="F601" s="335"/>
      <c r="G601" s="335"/>
      <c r="H601" s="335"/>
      <c r="I601" s="335"/>
      <c r="J601" s="335"/>
      <c r="K601" s="335"/>
      <c r="L601" s="335"/>
      <c r="M601" s="82" t="s">
        <v>3880</v>
      </c>
      <c r="N601" s="57">
        <v>5983.9881889763783</v>
      </c>
      <c r="O601" s="30">
        <v>5983.9881889763783</v>
      </c>
      <c r="P601" s="29" t="s">
        <v>3859</v>
      </c>
      <c r="Q601" s="29"/>
      <c r="R601" s="104" t="s">
        <v>4895</v>
      </c>
      <c r="S601" s="103" t="s">
        <v>4896</v>
      </c>
      <c r="T601" s="403">
        <v>-8000</v>
      </c>
      <c r="U601" s="403">
        <v>12480</v>
      </c>
      <c r="V601" s="123" t="s">
        <v>1</v>
      </c>
      <c r="W601" s="336" t="s">
        <v>0</v>
      </c>
      <c r="X601" s="123"/>
      <c r="Y601" s="337"/>
      <c r="Z601" s="87">
        <v>1</v>
      </c>
      <c r="AA601" s="88" t="s">
        <v>312</v>
      </c>
      <c r="AB601" s="88">
        <v>2.5</v>
      </c>
      <c r="AC601" s="88">
        <v>100</v>
      </c>
      <c r="AD601" s="90" t="s">
        <v>4865</v>
      </c>
      <c r="AE601" s="90">
        <v>2.5</v>
      </c>
      <c r="AF601" s="136"/>
      <c r="AG601" s="338"/>
      <c r="AH601" s="338"/>
      <c r="AI601" s="339"/>
      <c r="AJ601" s="339"/>
      <c r="AK601" s="91"/>
      <c r="AL601" s="92"/>
      <c r="AM601" s="93"/>
      <c r="AN601" s="340"/>
      <c r="AO601" s="341"/>
      <c r="AP601" s="336"/>
      <c r="AQ601" s="342"/>
      <c r="AR601" s="343"/>
      <c r="AS601" s="342"/>
      <c r="AT601" s="94">
        <v>6000</v>
      </c>
      <c r="AU601" s="341"/>
      <c r="AV601" s="136"/>
      <c r="AW601" s="339"/>
    </row>
    <row r="602" spans="1:49" ht="12.75" customHeight="1">
      <c r="A602">
        <v>599</v>
      </c>
      <c r="B602" s="29" t="s">
        <v>6658</v>
      </c>
      <c r="C602" s="104" t="s">
        <v>4897</v>
      </c>
      <c r="D602" s="29" t="s">
        <v>1798</v>
      </c>
      <c r="E602" s="29" t="s">
        <v>2027</v>
      </c>
      <c r="F602" s="335"/>
      <c r="G602" s="335"/>
      <c r="H602" s="335"/>
      <c r="I602" s="335"/>
      <c r="J602" s="335"/>
      <c r="K602" s="335"/>
      <c r="L602" s="335"/>
      <c r="M602" s="82" t="s">
        <v>3880</v>
      </c>
      <c r="N602" s="57">
        <v>5983.9094488188975</v>
      </c>
      <c r="O602" s="30">
        <v>5983.9094488188975</v>
      </c>
      <c r="P602" s="29" t="s">
        <v>3863</v>
      </c>
      <c r="Q602" s="29"/>
      <c r="R602" s="104" t="s">
        <v>4897</v>
      </c>
      <c r="S602" s="103" t="s">
        <v>4898</v>
      </c>
      <c r="T602" s="403">
        <v>-13500</v>
      </c>
      <c r="U602" s="403">
        <v>12065</v>
      </c>
      <c r="V602" s="123" t="s">
        <v>1</v>
      </c>
      <c r="W602" s="336" t="s">
        <v>0</v>
      </c>
      <c r="X602" s="123"/>
      <c r="Y602" s="337"/>
      <c r="Z602" s="87">
        <v>1</v>
      </c>
      <c r="AA602" s="88" t="s">
        <v>311</v>
      </c>
      <c r="AB602" s="88">
        <v>2.5</v>
      </c>
      <c r="AC602" s="88">
        <v>100</v>
      </c>
      <c r="AD602" s="90" t="s">
        <v>4865</v>
      </c>
      <c r="AE602" s="90">
        <v>2.5</v>
      </c>
      <c r="AF602" s="136"/>
      <c r="AG602" s="338"/>
      <c r="AH602" s="338"/>
      <c r="AI602" s="339"/>
      <c r="AJ602" s="339"/>
      <c r="AK602" s="91"/>
      <c r="AL602" s="92"/>
      <c r="AM602" s="93"/>
      <c r="AN602" s="340"/>
      <c r="AO602" s="341"/>
      <c r="AP602" s="336"/>
      <c r="AQ602" s="342"/>
      <c r="AR602" s="343"/>
      <c r="AS602" s="342"/>
      <c r="AT602" s="94">
        <v>6000</v>
      </c>
      <c r="AU602" s="341"/>
      <c r="AV602" s="136"/>
      <c r="AW602" s="339"/>
    </row>
    <row r="603" spans="1:49" ht="12.75" customHeight="1">
      <c r="A603">
        <v>600</v>
      </c>
      <c r="B603" s="29" t="s">
        <v>6660</v>
      </c>
      <c r="C603" s="104" t="s">
        <v>4899</v>
      </c>
      <c r="D603" s="29" t="s">
        <v>1874</v>
      </c>
      <c r="E603" s="29" t="s">
        <v>1951</v>
      </c>
      <c r="F603" s="335"/>
      <c r="G603" s="335"/>
      <c r="H603" s="335"/>
      <c r="I603" s="335"/>
      <c r="J603" s="335"/>
      <c r="K603" s="335"/>
      <c r="L603" s="335"/>
      <c r="M603" s="82" t="s">
        <v>3880</v>
      </c>
      <c r="N603" s="57">
        <v>5983.8779527559054</v>
      </c>
      <c r="O603" s="30">
        <v>5983.8779527559054</v>
      </c>
      <c r="P603" s="29" t="s">
        <v>3861</v>
      </c>
      <c r="Q603" s="29"/>
      <c r="R603" s="104" t="s">
        <v>4899</v>
      </c>
      <c r="S603" s="103" t="s">
        <v>4900</v>
      </c>
      <c r="T603" s="403">
        <v>-7500</v>
      </c>
      <c r="U603" s="403">
        <v>12065</v>
      </c>
      <c r="V603" s="123" t="s">
        <v>1</v>
      </c>
      <c r="W603" s="336" t="s">
        <v>0</v>
      </c>
      <c r="X603" s="123"/>
      <c r="Y603" s="337"/>
      <c r="Z603" s="87">
        <v>1</v>
      </c>
      <c r="AA603" s="88" t="s">
        <v>310</v>
      </c>
      <c r="AB603" s="88">
        <v>2.5</v>
      </c>
      <c r="AC603" s="88">
        <v>100</v>
      </c>
      <c r="AD603" s="90" t="s">
        <v>4865</v>
      </c>
      <c r="AE603" s="90">
        <v>2.5</v>
      </c>
      <c r="AF603" s="136"/>
      <c r="AG603" s="338"/>
      <c r="AH603" s="338"/>
      <c r="AI603" s="339"/>
      <c r="AJ603" s="339"/>
      <c r="AK603" s="91"/>
      <c r="AL603" s="92"/>
      <c r="AM603" s="93"/>
      <c r="AN603" s="340"/>
      <c r="AO603" s="341"/>
      <c r="AP603" s="336"/>
      <c r="AQ603" s="342"/>
      <c r="AR603" s="343"/>
      <c r="AS603" s="342"/>
      <c r="AT603" s="94">
        <v>6000</v>
      </c>
      <c r="AU603" s="341"/>
      <c r="AV603" s="136"/>
      <c r="AW603" s="339"/>
    </row>
    <row r="604" spans="1:49" ht="12.75" customHeight="1">
      <c r="A604">
        <v>601</v>
      </c>
      <c r="B604" s="29" t="s">
        <v>6664</v>
      </c>
      <c r="C604" s="104" t="s">
        <v>4901</v>
      </c>
      <c r="D604" s="29" t="s">
        <v>1792</v>
      </c>
      <c r="E604" s="29" t="s">
        <v>2033</v>
      </c>
      <c r="F604" s="335"/>
      <c r="G604" s="335"/>
      <c r="H604" s="335"/>
      <c r="I604" s="335"/>
      <c r="J604" s="335"/>
      <c r="K604" s="335"/>
      <c r="L604" s="335"/>
      <c r="M604" s="82" t="s">
        <v>3880</v>
      </c>
      <c r="N604" s="57">
        <v>5983.6732283464571</v>
      </c>
      <c r="O604" s="30">
        <v>5983.6732283464571</v>
      </c>
      <c r="P604" s="29" t="s">
        <v>3861</v>
      </c>
      <c r="Q604" s="29"/>
      <c r="R604" s="104" t="s">
        <v>4901</v>
      </c>
      <c r="S604" s="103" t="s">
        <v>4902</v>
      </c>
      <c r="T604" s="403">
        <v>-14000</v>
      </c>
      <c r="U604" s="403">
        <v>11650</v>
      </c>
      <c r="V604" s="123" t="s">
        <v>1</v>
      </c>
      <c r="W604" s="336" t="s">
        <v>0</v>
      </c>
      <c r="X604" s="123"/>
      <c r="Y604" s="337"/>
      <c r="Z604" s="87">
        <v>1</v>
      </c>
      <c r="AA604" s="88" t="s">
        <v>327</v>
      </c>
      <c r="AB604" s="88">
        <v>2.5</v>
      </c>
      <c r="AC604" s="88">
        <v>100</v>
      </c>
      <c r="AD604" s="90" t="s">
        <v>4865</v>
      </c>
      <c r="AE604" s="90">
        <v>2.5</v>
      </c>
      <c r="AF604" s="136"/>
      <c r="AG604" s="338"/>
      <c r="AH604" s="338"/>
      <c r="AI604" s="339"/>
      <c r="AJ604" s="339"/>
      <c r="AK604" s="91"/>
      <c r="AL604" s="92"/>
      <c r="AM604" s="93"/>
      <c r="AN604" s="340"/>
      <c r="AO604" s="341"/>
      <c r="AP604" s="336"/>
      <c r="AQ604" s="342"/>
      <c r="AR604" s="343"/>
      <c r="AS604" s="342"/>
      <c r="AT604" s="94">
        <v>6000</v>
      </c>
      <c r="AU604" s="341"/>
      <c r="AV604" s="136"/>
      <c r="AW604" s="339"/>
    </row>
    <row r="605" spans="1:49" ht="12.75" customHeight="1">
      <c r="A605">
        <v>602</v>
      </c>
      <c r="B605" s="29" t="s">
        <v>6636</v>
      </c>
      <c r="C605" s="104" t="s">
        <v>4903</v>
      </c>
      <c r="D605" s="29" t="s">
        <v>1813</v>
      </c>
      <c r="E605" s="29" t="s">
        <v>2012</v>
      </c>
      <c r="F605" s="335"/>
      <c r="G605" s="335"/>
      <c r="H605" s="335"/>
      <c r="I605" s="335"/>
      <c r="J605" s="335"/>
      <c r="K605" s="335"/>
      <c r="L605" s="335"/>
      <c r="M605" s="82" t="s">
        <v>3880</v>
      </c>
      <c r="N605" s="57">
        <v>5983.6377952755902</v>
      </c>
      <c r="O605" s="30">
        <v>5983.6377952755902</v>
      </c>
      <c r="P605" s="29" t="s">
        <v>3862</v>
      </c>
      <c r="Q605" s="29"/>
      <c r="R605" s="104" t="s">
        <v>4903</v>
      </c>
      <c r="S605" s="103" t="s">
        <v>4904</v>
      </c>
      <c r="T605" s="403">
        <v>-11000</v>
      </c>
      <c r="U605" s="403">
        <v>12480</v>
      </c>
      <c r="V605" s="123" t="s">
        <v>1</v>
      </c>
      <c r="W605" s="336" t="s">
        <v>0</v>
      </c>
      <c r="X605" s="123"/>
      <c r="Y605" s="337"/>
      <c r="Z605" s="87">
        <v>1</v>
      </c>
      <c r="AA605" s="88" t="s">
        <v>344</v>
      </c>
      <c r="AB605" s="88">
        <v>2.5</v>
      </c>
      <c r="AC605" s="88">
        <v>100</v>
      </c>
      <c r="AD605" s="90" t="s">
        <v>4865</v>
      </c>
      <c r="AE605" s="90">
        <v>2.5</v>
      </c>
      <c r="AF605" s="136"/>
      <c r="AG605" s="338"/>
      <c r="AH605" s="338"/>
      <c r="AI605" s="339"/>
      <c r="AJ605" s="339"/>
      <c r="AK605" s="91"/>
      <c r="AL605" s="92"/>
      <c r="AM605" s="93"/>
      <c r="AN605" s="340"/>
      <c r="AO605" s="341"/>
      <c r="AP605" s="336"/>
      <c r="AQ605" s="342"/>
      <c r="AR605" s="343"/>
      <c r="AS605" s="342"/>
      <c r="AT605" s="94">
        <v>6000</v>
      </c>
      <c r="AU605" s="341"/>
      <c r="AV605" s="136"/>
      <c r="AW605" s="339"/>
    </row>
    <row r="606" spans="1:49" ht="12.75" customHeight="1">
      <c r="A606">
        <v>603</v>
      </c>
      <c r="B606" s="29" t="s">
        <v>6638</v>
      </c>
      <c r="C606" s="104" t="s">
        <v>4905</v>
      </c>
      <c r="D606" s="29" t="s">
        <v>1790</v>
      </c>
      <c r="E606" s="29" t="s">
        <v>2035</v>
      </c>
      <c r="F606" s="335"/>
      <c r="G606" s="335"/>
      <c r="H606" s="335"/>
      <c r="I606" s="335"/>
      <c r="J606" s="335"/>
      <c r="K606" s="335"/>
      <c r="L606" s="335"/>
      <c r="M606" s="82" t="s">
        <v>3880</v>
      </c>
      <c r="N606" s="57">
        <v>5983.9645669291349</v>
      </c>
      <c r="O606" s="30">
        <v>5983.9645669291349</v>
      </c>
      <c r="P606" s="29" t="s">
        <v>3859</v>
      </c>
      <c r="Q606" s="29"/>
      <c r="R606" s="104" t="s">
        <v>4905</v>
      </c>
      <c r="S606" s="103" t="s">
        <v>4906</v>
      </c>
      <c r="T606" s="403">
        <v>-10000</v>
      </c>
      <c r="U606" s="403">
        <v>12480</v>
      </c>
      <c r="V606" s="123" t="s">
        <v>1</v>
      </c>
      <c r="W606" s="336" t="s">
        <v>0</v>
      </c>
      <c r="X606" s="123"/>
      <c r="Y606" s="337"/>
      <c r="Z606" s="87">
        <v>1</v>
      </c>
      <c r="AA606" s="88" t="s">
        <v>342</v>
      </c>
      <c r="AB606" s="88">
        <v>2.5</v>
      </c>
      <c r="AC606" s="88">
        <v>100</v>
      </c>
      <c r="AD606" s="90" t="s">
        <v>4865</v>
      </c>
      <c r="AE606" s="90">
        <v>2.5</v>
      </c>
      <c r="AF606" s="136"/>
      <c r="AG606" s="338"/>
      <c r="AH606" s="338"/>
      <c r="AI606" s="339"/>
      <c r="AJ606" s="339"/>
      <c r="AK606" s="91"/>
      <c r="AL606" s="92"/>
      <c r="AM606" s="93"/>
      <c r="AN606" s="340"/>
      <c r="AO606" s="341"/>
      <c r="AP606" s="336"/>
      <c r="AQ606" s="342"/>
      <c r="AR606" s="343"/>
      <c r="AS606" s="342"/>
      <c r="AT606" s="94">
        <v>6000</v>
      </c>
      <c r="AU606" s="341"/>
      <c r="AV606" s="136"/>
      <c r="AW606" s="339"/>
    </row>
    <row r="607" spans="1:49" ht="12.75" customHeight="1">
      <c r="A607">
        <v>604</v>
      </c>
      <c r="B607" s="29" t="s">
        <v>6642</v>
      </c>
      <c r="C607" s="104" t="s">
        <v>4907</v>
      </c>
      <c r="D607" s="29" t="s">
        <v>1836</v>
      </c>
      <c r="E607" s="29" t="s">
        <v>1989</v>
      </c>
      <c r="F607" s="335"/>
      <c r="G607" s="335"/>
      <c r="H607" s="335"/>
      <c r="I607" s="335"/>
      <c r="J607" s="335"/>
      <c r="K607" s="335"/>
      <c r="L607" s="335"/>
      <c r="M607" s="82" t="s">
        <v>3880</v>
      </c>
      <c r="N607" s="57">
        <v>5983.5472440944886</v>
      </c>
      <c r="O607" s="30">
        <v>5983.5472440944886</v>
      </c>
      <c r="P607" s="29" t="s">
        <v>3861</v>
      </c>
      <c r="Q607" s="29"/>
      <c r="R607" s="104" t="s">
        <v>4907</v>
      </c>
      <c r="S607" s="103" t="s">
        <v>4908</v>
      </c>
      <c r="T607" s="403">
        <v>-11500</v>
      </c>
      <c r="U607" s="403">
        <v>12065</v>
      </c>
      <c r="V607" s="123" t="s">
        <v>1</v>
      </c>
      <c r="W607" s="336" t="s">
        <v>0</v>
      </c>
      <c r="X607" s="123"/>
      <c r="Y607" s="337"/>
      <c r="Z607" s="87">
        <v>1</v>
      </c>
      <c r="AA607" s="88" t="s">
        <v>329</v>
      </c>
      <c r="AB607" s="88">
        <v>2.5</v>
      </c>
      <c r="AC607" s="88">
        <v>100</v>
      </c>
      <c r="AD607" s="90" t="s">
        <v>4865</v>
      </c>
      <c r="AE607" s="90">
        <v>2.5</v>
      </c>
      <c r="AF607" s="136"/>
      <c r="AG607" s="338"/>
      <c r="AH607" s="338"/>
      <c r="AI607" s="339"/>
      <c r="AJ607" s="339"/>
      <c r="AK607" s="91"/>
      <c r="AL607" s="92"/>
      <c r="AM607" s="93"/>
      <c r="AN607" s="340"/>
      <c r="AO607" s="341"/>
      <c r="AP607" s="336"/>
      <c r="AQ607" s="342"/>
      <c r="AR607" s="343"/>
      <c r="AS607" s="342"/>
      <c r="AT607" s="94">
        <v>6000</v>
      </c>
      <c r="AU607" s="341"/>
      <c r="AV607" s="136"/>
      <c r="AW607" s="339"/>
    </row>
    <row r="608" spans="1:49" ht="12.75" customHeight="1">
      <c r="A608">
        <v>605</v>
      </c>
      <c r="B608" s="29" t="s">
        <v>6644</v>
      </c>
      <c r="C608" s="104" t="s">
        <v>4909</v>
      </c>
      <c r="D608" s="29" t="s">
        <v>1847</v>
      </c>
      <c r="E608" s="29" t="s">
        <v>1978</v>
      </c>
      <c r="F608" s="335"/>
      <c r="G608" s="335"/>
      <c r="H608" s="335"/>
      <c r="I608" s="335"/>
      <c r="J608" s="335"/>
      <c r="K608" s="335"/>
      <c r="L608" s="335"/>
      <c r="M608" s="82" t="s">
        <v>3880</v>
      </c>
      <c r="N608" s="57">
        <v>5983.8779527559054</v>
      </c>
      <c r="O608" s="30">
        <v>5983.8779527559054</v>
      </c>
      <c r="P608" s="29" t="s">
        <v>3861</v>
      </c>
      <c r="Q608" s="29"/>
      <c r="R608" s="104" t="s">
        <v>4909</v>
      </c>
      <c r="S608" s="103" t="s">
        <v>4910</v>
      </c>
      <c r="T608" s="403">
        <v>-9500</v>
      </c>
      <c r="U608" s="403">
        <v>12065</v>
      </c>
      <c r="V608" s="123" t="s">
        <v>1</v>
      </c>
      <c r="W608" s="336" t="s">
        <v>0</v>
      </c>
      <c r="X608" s="123"/>
      <c r="Y608" s="337"/>
      <c r="Z608" s="87">
        <v>1</v>
      </c>
      <c r="AA608" s="88" t="s">
        <v>328</v>
      </c>
      <c r="AB608" s="88">
        <v>2.5</v>
      </c>
      <c r="AC608" s="88">
        <v>100</v>
      </c>
      <c r="AD608" s="90" t="s">
        <v>4865</v>
      </c>
      <c r="AE608" s="90">
        <v>2.5</v>
      </c>
      <c r="AF608" s="136"/>
      <c r="AG608" s="338"/>
      <c r="AH608" s="338"/>
      <c r="AI608" s="339"/>
      <c r="AJ608" s="339"/>
      <c r="AK608" s="91"/>
      <c r="AL608" s="92"/>
      <c r="AM608" s="93"/>
      <c r="AN608" s="340"/>
      <c r="AO608" s="341"/>
      <c r="AP608" s="336"/>
      <c r="AQ608" s="342"/>
      <c r="AR608" s="343"/>
      <c r="AS608" s="342"/>
      <c r="AT608" s="94">
        <v>6000</v>
      </c>
      <c r="AU608" s="341"/>
      <c r="AV608" s="136"/>
      <c r="AW608" s="339"/>
    </row>
    <row r="609" spans="1:49" ht="12.75" customHeight="1">
      <c r="A609">
        <v>606</v>
      </c>
      <c r="B609" s="29" t="s">
        <v>6646</v>
      </c>
      <c r="C609" s="104" t="s">
        <v>4911</v>
      </c>
      <c r="D609" s="29" t="s">
        <v>1786</v>
      </c>
      <c r="E609" s="29" t="s">
        <v>2039</v>
      </c>
      <c r="F609" s="335"/>
      <c r="G609" s="335"/>
      <c r="H609" s="335"/>
      <c r="I609" s="335"/>
      <c r="J609" s="335"/>
      <c r="K609" s="335"/>
      <c r="L609" s="335"/>
      <c r="M609" s="82" t="s">
        <v>3880</v>
      </c>
      <c r="N609" s="57">
        <v>5984.2362204724404</v>
      </c>
      <c r="O609" s="30">
        <v>5984.2362204724404</v>
      </c>
      <c r="P609" s="29" t="s">
        <v>3858</v>
      </c>
      <c r="Q609" s="29"/>
      <c r="R609" s="104" t="s">
        <v>4911</v>
      </c>
      <c r="S609" s="103" t="s">
        <v>4912</v>
      </c>
      <c r="T609" s="403">
        <v>-12000</v>
      </c>
      <c r="U609" s="403">
        <v>12480</v>
      </c>
      <c r="V609" s="123" t="s">
        <v>1</v>
      </c>
      <c r="W609" s="336" t="s">
        <v>0</v>
      </c>
      <c r="X609" s="123"/>
      <c r="Y609" s="337"/>
      <c r="Z609" s="87">
        <v>1</v>
      </c>
      <c r="AA609" s="88" t="s">
        <v>317</v>
      </c>
      <c r="AB609" s="88">
        <v>2.5</v>
      </c>
      <c r="AC609" s="88">
        <v>100</v>
      </c>
      <c r="AD609" s="90" t="s">
        <v>4865</v>
      </c>
      <c r="AE609" s="90">
        <v>2.5</v>
      </c>
      <c r="AF609" s="136"/>
      <c r="AG609" s="338"/>
      <c r="AH609" s="338"/>
      <c r="AI609" s="339"/>
      <c r="AJ609" s="339"/>
      <c r="AK609" s="91"/>
      <c r="AL609" s="92"/>
      <c r="AM609" s="93"/>
      <c r="AN609" s="340"/>
      <c r="AO609" s="341"/>
      <c r="AP609" s="336"/>
      <c r="AQ609" s="342"/>
      <c r="AR609" s="343"/>
      <c r="AS609" s="342"/>
      <c r="AT609" s="94">
        <v>6000</v>
      </c>
      <c r="AU609" s="341"/>
      <c r="AV609" s="136"/>
      <c r="AW609" s="339"/>
    </row>
    <row r="610" spans="1:49" ht="12.75" customHeight="1">
      <c r="A610">
        <v>607</v>
      </c>
      <c r="B610" s="29" t="s">
        <v>6648</v>
      </c>
      <c r="C610" s="104" t="s">
        <v>4913</v>
      </c>
      <c r="D610" s="29" t="s">
        <v>1814</v>
      </c>
      <c r="E610" s="29" t="s">
        <v>2011</v>
      </c>
      <c r="F610" s="335"/>
      <c r="G610" s="335"/>
      <c r="H610" s="335"/>
      <c r="I610" s="335"/>
      <c r="J610" s="335"/>
      <c r="K610" s="335"/>
      <c r="L610" s="335"/>
      <c r="M610" s="82" t="s">
        <v>3880</v>
      </c>
      <c r="N610" s="57">
        <v>5983.641732283465</v>
      </c>
      <c r="O610" s="30">
        <v>5983.641732283465</v>
      </c>
      <c r="P610" s="29" t="s">
        <v>3862</v>
      </c>
      <c r="Q610" s="29"/>
      <c r="R610" s="104" t="s">
        <v>4913</v>
      </c>
      <c r="S610" s="103" t="s">
        <v>4914</v>
      </c>
      <c r="T610" s="403">
        <v>-9000</v>
      </c>
      <c r="U610" s="403">
        <v>12480</v>
      </c>
      <c r="V610" s="123" t="s">
        <v>1</v>
      </c>
      <c r="W610" s="336" t="s">
        <v>0</v>
      </c>
      <c r="X610" s="123"/>
      <c r="Y610" s="337"/>
      <c r="Z610" s="87">
        <v>1</v>
      </c>
      <c r="AA610" s="88" t="s">
        <v>316</v>
      </c>
      <c r="AB610" s="88">
        <v>2.5</v>
      </c>
      <c r="AC610" s="88">
        <v>100</v>
      </c>
      <c r="AD610" s="90" t="s">
        <v>4865</v>
      </c>
      <c r="AE610" s="90">
        <v>2.5</v>
      </c>
      <c r="AF610" s="136"/>
      <c r="AG610" s="338"/>
      <c r="AH610" s="338"/>
      <c r="AI610" s="339"/>
      <c r="AJ610" s="339"/>
      <c r="AK610" s="91"/>
      <c r="AL610" s="92"/>
      <c r="AM610" s="93"/>
      <c r="AN610" s="340"/>
      <c r="AO610" s="341"/>
      <c r="AP610" s="336"/>
      <c r="AQ610" s="342"/>
      <c r="AR610" s="343"/>
      <c r="AS610" s="342"/>
      <c r="AT610" s="94">
        <v>6000</v>
      </c>
      <c r="AU610" s="341"/>
      <c r="AV610" s="136"/>
      <c r="AW610" s="339"/>
    </row>
    <row r="611" spans="1:49" ht="12.75" customHeight="1">
      <c r="A611">
        <v>608</v>
      </c>
      <c r="B611" s="29" t="s">
        <v>6650</v>
      </c>
      <c r="C611" s="104" t="s">
        <v>4915</v>
      </c>
      <c r="D611" s="29" t="s">
        <v>1797</v>
      </c>
      <c r="E611" s="29" t="s">
        <v>2028</v>
      </c>
      <c r="F611" s="335"/>
      <c r="G611" s="335"/>
      <c r="H611" s="335"/>
      <c r="I611" s="335"/>
      <c r="J611" s="335"/>
      <c r="K611" s="335"/>
      <c r="L611" s="335"/>
      <c r="M611" s="82" t="s">
        <v>3880</v>
      </c>
      <c r="N611" s="57">
        <v>5983.8070866141734</v>
      </c>
      <c r="O611" s="30">
        <v>5983.8070866141734</v>
      </c>
      <c r="P611" s="29" t="s">
        <v>3863</v>
      </c>
      <c r="Q611" s="29"/>
      <c r="R611" s="104" t="s">
        <v>4915</v>
      </c>
      <c r="S611" s="103" t="s">
        <v>4916</v>
      </c>
      <c r="T611" s="403">
        <v>-12500</v>
      </c>
      <c r="U611" s="403">
        <v>12065</v>
      </c>
      <c r="V611" s="123" t="s">
        <v>1</v>
      </c>
      <c r="W611" s="336" t="s">
        <v>0</v>
      </c>
      <c r="X611" s="123"/>
      <c r="Y611" s="337"/>
      <c r="Z611" s="87">
        <v>1</v>
      </c>
      <c r="AA611" s="88" t="s">
        <v>315</v>
      </c>
      <c r="AB611" s="88">
        <v>2.5</v>
      </c>
      <c r="AC611" s="88">
        <v>100</v>
      </c>
      <c r="AD611" s="90" t="s">
        <v>4865</v>
      </c>
      <c r="AE611" s="90">
        <v>2.5</v>
      </c>
      <c r="AF611" s="136"/>
      <c r="AG611" s="338"/>
      <c r="AH611" s="338"/>
      <c r="AI611" s="339"/>
      <c r="AJ611" s="339"/>
      <c r="AK611" s="91"/>
      <c r="AL611" s="92"/>
      <c r="AM611" s="93"/>
      <c r="AN611" s="340"/>
      <c r="AO611" s="341"/>
      <c r="AP611" s="336"/>
      <c r="AQ611" s="342"/>
      <c r="AR611" s="343"/>
      <c r="AS611" s="342"/>
      <c r="AT611" s="94">
        <v>6000</v>
      </c>
      <c r="AU611" s="341"/>
      <c r="AV611" s="136"/>
      <c r="AW611" s="339"/>
    </row>
    <row r="612" spans="1:49" ht="12.75" customHeight="1">
      <c r="A612">
        <v>609</v>
      </c>
      <c r="B612" s="29" t="s">
        <v>6652</v>
      </c>
      <c r="C612" s="104" t="s">
        <v>4917</v>
      </c>
      <c r="D612" s="29" t="s">
        <v>1806</v>
      </c>
      <c r="E612" s="29" t="s">
        <v>2019</v>
      </c>
      <c r="F612" s="335"/>
      <c r="G612" s="335"/>
      <c r="H612" s="335"/>
      <c r="I612" s="335"/>
      <c r="J612" s="335"/>
      <c r="K612" s="335"/>
      <c r="L612" s="335"/>
      <c r="M612" s="82" t="s">
        <v>3880</v>
      </c>
      <c r="N612" s="57">
        <v>5983.9527559055123</v>
      </c>
      <c r="O612" s="30">
        <v>5983.9527559055123</v>
      </c>
      <c r="P612" s="29" t="s">
        <v>3863</v>
      </c>
      <c r="Q612" s="29"/>
      <c r="R612" s="104" t="s">
        <v>4917</v>
      </c>
      <c r="S612" s="103" t="s">
        <v>4918</v>
      </c>
      <c r="T612" s="403">
        <v>-8500</v>
      </c>
      <c r="U612" s="403">
        <v>12065</v>
      </c>
      <c r="V612" s="123" t="s">
        <v>1</v>
      </c>
      <c r="W612" s="336" t="s">
        <v>0</v>
      </c>
      <c r="X612" s="123"/>
      <c r="Y612" s="337"/>
      <c r="Z612" s="87">
        <v>1</v>
      </c>
      <c r="AA612" s="88" t="s">
        <v>314</v>
      </c>
      <c r="AB612" s="88">
        <v>2.5</v>
      </c>
      <c r="AC612" s="88">
        <v>100</v>
      </c>
      <c r="AD612" s="90" t="s">
        <v>4865</v>
      </c>
      <c r="AE612" s="90">
        <v>2.5</v>
      </c>
      <c r="AF612" s="136"/>
      <c r="AG612" s="338"/>
      <c r="AH612" s="338"/>
      <c r="AI612" s="339"/>
      <c r="AJ612" s="339"/>
      <c r="AK612" s="91"/>
      <c r="AL612" s="92"/>
      <c r="AM612" s="93"/>
      <c r="AN612" s="340"/>
      <c r="AO612" s="341"/>
      <c r="AP612" s="336"/>
      <c r="AQ612" s="342"/>
      <c r="AR612" s="343"/>
      <c r="AS612" s="342"/>
      <c r="AT612" s="94">
        <v>6000</v>
      </c>
      <c r="AU612" s="341"/>
      <c r="AV612" s="136"/>
      <c r="AW612" s="339"/>
    </row>
    <row r="613" spans="1:49" ht="12.75" customHeight="1">
      <c r="A613">
        <v>610</v>
      </c>
      <c r="B613" s="29" t="s">
        <v>6665</v>
      </c>
      <c r="C613" s="104" t="s">
        <v>3469</v>
      </c>
      <c r="D613" s="29" t="s">
        <v>1766</v>
      </c>
      <c r="E613" s="29" t="s">
        <v>2059</v>
      </c>
      <c r="F613" s="335" t="s">
        <v>6666</v>
      </c>
      <c r="G613" s="394" t="s">
        <v>6667</v>
      </c>
      <c r="H613" s="394"/>
      <c r="I613" s="394"/>
      <c r="J613" s="394"/>
      <c r="K613" s="394"/>
      <c r="L613" s="335"/>
      <c r="M613" s="82">
        <v>14000.000000000002</v>
      </c>
      <c r="N613" s="57">
        <v>2750</v>
      </c>
      <c r="O613" s="30">
        <v>16750</v>
      </c>
      <c r="P613" s="29" t="s">
        <v>9205</v>
      </c>
      <c r="Q613" s="29"/>
      <c r="R613" s="104" t="s">
        <v>3469</v>
      </c>
      <c r="S613" s="103" t="s">
        <v>4919</v>
      </c>
      <c r="T613" s="403">
        <v>-15895</v>
      </c>
      <c r="U613" s="403">
        <v>8500</v>
      </c>
      <c r="V613" s="123" t="s">
        <v>1</v>
      </c>
      <c r="W613" s="336" t="s">
        <v>0</v>
      </c>
      <c r="X613" s="123"/>
      <c r="Y613" s="337"/>
      <c r="Z613" s="87">
        <v>1</v>
      </c>
      <c r="AA613" s="88" t="s">
        <v>326</v>
      </c>
      <c r="AB613" s="88">
        <v>2.5</v>
      </c>
      <c r="AC613" s="135">
        <v>100</v>
      </c>
      <c r="AD613" s="90" t="s">
        <v>4545</v>
      </c>
      <c r="AE613" s="90">
        <v>2.5</v>
      </c>
      <c r="AF613" s="136"/>
      <c r="AG613" s="338"/>
      <c r="AH613" s="338"/>
      <c r="AI613" s="339"/>
      <c r="AJ613" s="339"/>
      <c r="AK613" s="91" t="s">
        <v>158</v>
      </c>
      <c r="AL613" s="92"/>
      <c r="AM613" s="93"/>
      <c r="AN613" s="340"/>
      <c r="AO613" s="341"/>
      <c r="AP613" s="336"/>
      <c r="AQ613" s="342"/>
      <c r="AR613" s="343" t="s">
        <v>3987</v>
      </c>
      <c r="AS613" s="342"/>
      <c r="AT613" s="94">
        <v>8000</v>
      </c>
      <c r="AU613" s="341"/>
      <c r="AV613" s="136"/>
      <c r="AW613" s="339"/>
    </row>
    <row r="614" spans="1:49" ht="12.75" customHeight="1">
      <c r="A614">
        <v>611</v>
      </c>
      <c r="B614" s="29" t="s">
        <v>6668</v>
      </c>
      <c r="C614" s="104" t="s">
        <v>3473</v>
      </c>
      <c r="D614" s="29" t="s">
        <v>1767</v>
      </c>
      <c r="E614" s="29" t="s">
        <v>2058</v>
      </c>
      <c r="F614" s="335" t="s">
        <v>6669</v>
      </c>
      <c r="G614" s="394" t="s">
        <v>6670</v>
      </c>
      <c r="H614" s="394"/>
      <c r="I614" s="394"/>
      <c r="J614" s="394"/>
      <c r="K614" s="394"/>
      <c r="L614" s="335"/>
      <c r="M614" s="82">
        <v>14000.000000000002</v>
      </c>
      <c r="N614" s="57">
        <v>2750</v>
      </c>
      <c r="O614" s="30">
        <v>16750</v>
      </c>
      <c r="P614" s="29" t="s">
        <v>9205</v>
      </c>
      <c r="Q614" s="29"/>
      <c r="R614" s="104" t="s">
        <v>3473</v>
      </c>
      <c r="S614" s="103" t="s">
        <v>4920</v>
      </c>
      <c r="T614" s="403">
        <v>-15065</v>
      </c>
      <c r="U614" s="403">
        <v>8500</v>
      </c>
      <c r="V614" s="123" t="s">
        <v>1</v>
      </c>
      <c r="W614" s="336" t="s">
        <v>0</v>
      </c>
      <c r="X614" s="123"/>
      <c r="Y614" s="337"/>
      <c r="Z614" s="87">
        <v>1</v>
      </c>
      <c r="AA614" s="88" t="s">
        <v>326</v>
      </c>
      <c r="AB614" s="88">
        <v>2.5</v>
      </c>
      <c r="AC614" s="135">
        <v>100</v>
      </c>
      <c r="AD614" s="90" t="s">
        <v>4545</v>
      </c>
      <c r="AE614" s="90">
        <v>2.5</v>
      </c>
      <c r="AF614" s="136"/>
      <c r="AG614" s="338"/>
      <c r="AH614" s="338"/>
      <c r="AI614" s="339"/>
      <c r="AJ614" s="339"/>
      <c r="AK614" s="91" t="s">
        <v>157</v>
      </c>
      <c r="AL614" s="92"/>
      <c r="AM614" s="93"/>
      <c r="AN614" s="340"/>
      <c r="AO614" s="341"/>
      <c r="AP614" s="336"/>
      <c r="AQ614" s="342"/>
      <c r="AR614" s="343" t="s">
        <v>3987</v>
      </c>
      <c r="AS614" s="342"/>
      <c r="AT614" s="94">
        <v>8000</v>
      </c>
      <c r="AU614" s="341"/>
      <c r="AV614" s="136"/>
      <c r="AW614" s="339"/>
    </row>
    <row r="615" spans="1:49" ht="12.75" customHeight="1">
      <c r="A615">
        <v>612</v>
      </c>
      <c r="B615" s="29" t="s">
        <v>6671</v>
      </c>
      <c r="C615" s="104" t="s">
        <v>4921</v>
      </c>
      <c r="D615" s="29" t="s">
        <v>1769</v>
      </c>
      <c r="E615" s="29" t="s">
        <v>2056</v>
      </c>
      <c r="F615" s="335" t="s">
        <v>6672</v>
      </c>
      <c r="G615" s="394" t="s">
        <v>6673</v>
      </c>
      <c r="H615" s="394"/>
      <c r="I615" s="394"/>
      <c r="J615" s="394"/>
      <c r="K615" s="394"/>
      <c r="L615" s="335"/>
      <c r="M615" s="82">
        <v>14000.000000000002</v>
      </c>
      <c r="N615" s="57">
        <v>2750</v>
      </c>
      <c r="O615" s="30">
        <v>16750</v>
      </c>
      <c r="P615" s="29" t="s">
        <v>9206</v>
      </c>
      <c r="Q615" s="29"/>
      <c r="R615" s="104" t="s">
        <v>4921</v>
      </c>
      <c r="S615" s="103" t="s">
        <v>4922</v>
      </c>
      <c r="T615" s="403">
        <v>-6868.16</v>
      </c>
      <c r="U615" s="403">
        <v>9163.0499999999993</v>
      </c>
      <c r="V615" s="123" t="s">
        <v>1</v>
      </c>
      <c r="W615" s="336" t="s">
        <v>0</v>
      </c>
      <c r="X615" s="123"/>
      <c r="Y615" s="337"/>
      <c r="Z615" s="87">
        <v>1</v>
      </c>
      <c r="AA615" s="88" t="s">
        <v>325</v>
      </c>
      <c r="AB615" s="88">
        <v>2.5</v>
      </c>
      <c r="AC615" s="135">
        <v>100</v>
      </c>
      <c r="AD615" s="90" t="s">
        <v>4545</v>
      </c>
      <c r="AE615" s="90">
        <v>2.5</v>
      </c>
      <c r="AF615" s="136"/>
      <c r="AG615" s="338"/>
      <c r="AH615" s="338"/>
      <c r="AI615" s="339"/>
      <c r="AJ615" s="339"/>
      <c r="AK615" s="91" t="s">
        <v>158</v>
      </c>
      <c r="AL615" s="92"/>
      <c r="AM615" s="93"/>
      <c r="AN615" s="340"/>
      <c r="AO615" s="341"/>
      <c r="AP615" s="336"/>
      <c r="AQ615" s="342"/>
      <c r="AR615" s="343" t="s">
        <v>3987</v>
      </c>
      <c r="AS615" s="342"/>
      <c r="AT615" s="94">
        <v>8000</v>
      </c>
      <c r="AU615" s="341"/>
      <c r="AV615" s="136"/>
      <c r="AW615" s="339"/>
    </row>
    <row r="616" spans="1:49" ht="12.75" customHeight="1">
      <c r="A616">
        <v>613</v>
      </c>
      <c r="B616" s="29" t="s">
        <v>6674</v>
      </c>
      <c r="C616" s="104" t="s">
        <v>4923</v>
      </c>
      <c r="D616" s="29" t="s">
        <v>1771</v>
      </c>
      <c r="E616" s="29" t="s">
        <v>2054</v>
      </c>
      <c r="F616" s="335" t="s">
        <v>6675</v>
      </c>
      <c r="G616" s="394" t="s">
        <v>6676</v>
      </c>
      <c r="H616" s="394"/>
      <c r="I616" s="394"/>
      <c r="J616" s="394"/>
      <c r="K616" s="394"/>
      <c r="L616" s="335"/>
      <c r="M616" s="82">
        <v>14000.000000000002</v>
      </c>
      <c r="N616" s="57">
        <v>2750</v>
      </c>
      <c r="O616" s="30">
        <v>16750</v>
      </c>
      <c r="P616" s="29" t="s">
        <v>9206</v>
      </c>
      <c r="Q616" s="29"/>
      <c r="R616" s="104" t="s">
        <v>4923</v>
      </c>
      <c r="S616" s="103" t="s">
        <v>4924</v>
      </c>
      <c r="T616" s="403">
        <v>-7726.68</v>
      </c>
      <c r="U616" s="403">
        <v>8667.75</v>
      </c>
      <c r="V616" s="123" t="s">
        <v>1</v>
      </c>
      <c r="W616" s="336" t="s">
        <v>0</v>
      </c>
      <c r="X616" s="123"/>
      <c r="Y616" s="337"/>
      <c r="Z616" s="87">
        <v>1</v>
      </c>
      <c r="AA616" s="88" t="s">
        <v>325</v>
      </c>
      <c r="AB616" s="88">
        <v>2.5</v>
      </c>
      <c r="AC616" s="135">
        <v>100</v>
      </c>
      <c r="AD616" s="90" t="s">
        <v>4545</v>
      </c>
      <c r="AE616" s="90">
        <v>2.5</v>
      </c>
      <c r="AF616" s="136"/>
      <c r="AG616" s="338"/>
      <c r="AH616" s="338"/>
      <c r="AI616" s="339"/>
      <c r="AJ616" s="339"/>
      <c r="AK616" s="91" t="s">
        <v>157</v>
      </c>
      <c r="AL616" s="92"/>
      <c r="AM616" s="93"/>
      <c r="AN616" s="340"/>
      <c r="AO616" s="341"/>
      <c r="AP616" s="336"/>
      <c r="AQ616" s="342"/>
      <c r="AR616" s="343" t="s">
        <v>3987</v>
      </c>
      <c r="AS616" s="342"/>
      <c r="AT616" s="94">
        <v>8000</v>
      </c>
      <c r="AU616" s="341"/>
      <c r="AV616" s="136"/>
      <c r="AW616" s="339"/>
    </row>
    <row r="617" spans="1:49" ht="12.75" customHeight="1">
      <c r="A617">
        <v>614</v>
      </c>
      <c r="B617" s="29" t="s">
        <v>6751</v>
      </c>
      <c r="C617" s="104" t="s">
        <v>4925</v>
      </c>
      <c r="D617" s="29" t="s">
        <v>1764</v>
      </c>
      <c r="E617" s="29" t="s">
        <v>2061</v>
      </c>
      <c r="F617" s="335" t="s">
        <v>6752</v>
      </c>
      <c r="G617" s="394" t="s">
        <v>6753</v>
      </c>
      <c r="H617" s="394"/>
      <c r="I617" s="394"/>
      <c r="J617" s="394"/>
      <c r="K617" s="394"/>
      <c r="L617" s="335"/>
      <c r="M617" s="82">
        <v>14000.000000000002</v>
      </c>
      <c r="N617" s="57">
        <v>2750</v>
      </c>
      <c r="O617" s="30">
        <v>16750</v>
      </c>
      <c r="P617" s="29" t="s">
        <v>9207</v>
      </c>
      <c r="Q617" s="29"/>
      <c r="R617" s="104" t="s">
        <v>4925</v>
      </c>
      <c r="S617" s="103" t="s">
        <v>4926</v>
      </c>
      <c r="T617" s="403">
        <v>-16310</v>
      </c>
      <c r="U617" s="403">
        <v>3000</v>
      </c>
      <c r="V617" s="123" t="s">
        <v>1</v>
      </c>
      <c r="W617" s="336" t="s">
        <v>0</v>
      </c>
      <c r="X617" s="123"/>
      <c r="Y617" s="337"/>
      <c r="Z617" s="87">
        <v>1</v>
      </c>
      <c r="AA617" s="88" t="s">
        <v>274</v>
      </c>
      <c r="AB617" s="88">
        <v>2.5</v>
      </c>
      <c r="AC617" s="135">
        <v>100</v>
      </c>
      <c r="AD617" s="90" t="s">
        <v>4545</v>
      </c>
      <c r="AE617" s="90">
        <v>2.5</v>
      </c>
      <c r="AF617" s="136"/>
      <c r="AG617" s="338"/>
      <c r="AH617" s="338"/>
      <c r="AI617" s="339"/>
      <c r="AJ617" s="339"/>
      <c r="AK617" s="91" t="s">
        <v>156</v>
      </c>
      <c r="AL617" s="92"/>
      <c r="AM617" s="93"/>
      <c r="AN617" s="340"/>
      <c r="AO617" s="341"/>
      <c r="AP617" s="336"/>
      <c r="AQ617" s="342"/>
      <c r="AR617" s="343" t="s">
        <v>3987</v>
      </c>
      <c r="AS617" s="342"/>
      <c r="AT617" s="94">
        <v>8000</v>
      </c>
      <c r="AU617" s="341"/>
      <c r="AV617" s="136"/>
      <c r="AW617" s="339"/>
    </row>
    <row r="618" spans="1:49" ht="12.75" customHeight="1">
      <c r="A618">
        <v>615</v>
      </c>
      <c r="B618" s="29" t="s">
        <v>6754</v>
      </c>
      <c r="C618" s="104" t="s">
        <v>4927</v>
      </c>
      <c r="D618" s="29" t="s">
        <v>1762</v>
      </c>
      <c r="E618" s="29" t="s">
        <v>2063</v>
      </c>
      <c r="F618" s="335" t="s">
        <v>6755</v>
      </c>
      <c r="G618" s="394" t="s">
        <v>6756</v>
      </c>
      <c r="H618" s="394"/>
      <c r="I618" s="394"/>
      <c r="J618" s="394"/>
      <c r="K618" s="394"/>
      <c r="L618" s="335"/>
      <c r="M618" s="82">
        <v>14000.000000000002</v>
      </c>
      <c r="N618" s="57">
        <v>2750</v>
      </c>
      <c r="O618" s="30">
        <v>16750</v>
      </c>
      <c r="P618" s="29" t="s">
        <v>9207</v>
      </c>
      <c r="Q618" s="29"/>
      <c r="R618" s="104" t="s">
        <v>4927</v>
      </c>
      <c r="S618" s="103" t="s">
        <v>4928</v>
      </c>
      <c r="T618" s="403">
        <v>-15480</v>
      </c>
      <c r="U618" s="403">
        <v>3000</v>
      </c>
      <c r="V618" s="123" t="s">
        <v>1</v>
      </c>
      <c r="W618" s="336" t="s">
        <v>0</v>
      </c>
      <c r="X618" s="123"/>
      <c r="Y618" s="337"/>
      <c r="Z618" s="87">
        <v>1</v>
      </c>
      <c r="AA618" s="88" t="s">
        <v>274</v>
      </c>
      <c r="AB618" s="88">
        <v>2.5</v>
      </c>
      <c r="AC618" s="135">
        <v>100</v>
      </c>
      <c r="AD618" s="90" t="s">
        <v>4545</v>
      </c>
      <c r="AE618" s="90">
        <v>2.5</v>
      </c>
      <c r="AF618" s="136"/>
      <c r="AG618" s="338"/>
      <c r="AH618" s="338"/>
      <c r="AI618" s="339"/>
      <c r="AJ618" s="339"/>
      <c r="AK618" s="91" t="s">
        <v>155</v>
      </c>
      <c r="AL618" s="92"/>
      <c r="AM618" s="93"/>
      <c r="AN618" s="340"/>
      <c r="AO618" s="341"/>
      <c r="AP618" s="336"/>
      <c r="AQ618" s="342"/>
      <c r="AR618" s="343" t="s">
        <v>3987</v>
      </c>
      <c r="AS618" s="342"/>
      <c r="AT618" s="94">
        <v>8000</v>
      </c>
      <c r="AU618" s="341"/>
      <c r="AV618" s="136"/>
      <c r="AW618" s="339"/>
    </row>
    <row r="619" spans="1:49" ht="12.75" customHeight="1">
      <c r="A619">
        <v>616</v>
      </c>
      <c r="B619" s="29" t="s">
        <v>6759</v>
      </c>
      <c r="C619" s="104" t="s">
        <v>3636</v>
      </c>
      <c r="D619" s="29" t="s">
        <v>1737</v>
      </c>
      <c r="E619" s="29" t="s">
        <v>2088</v>
      </c>
      <c r="F619" s="335" t="s">
        <v>6760</v>
      </c>
      <c r="G619" s="394" t="s">
        <v>6761</v>
      </c>
      <c r="H619" s="394"/>
      <c r="I619" s="394"/>
      <c r="J619" s="394"/>
      <c r="K619" s="394"/>
      <c r="L619" s="335"/>
      <c r="M619" s="82">
        <v>14000.000000000002</v>
      </c>
      <c r="N619" s="57">
        <v>2750</v>
      </c>
      <c r="O619" s="30">
        <v>16750</v>
      </c>
      <c r="P619" s="29" t="s">
        <v>9208</v>
      </c>
      <c r="Q619" s="29"/>
      <c r="R619" s="104" t="s">
        <v>3636</v>
      </c>
      <c r="S619" s="103" t="s">
        <v>4929</v>
      </c>
      <c r="T619" s="403">
        <v>-11160.76</v>
      </c>
      <c r="U619" s="403">
        <v>7677.15</v>
      </c>
      <c r="V619" s="123" t="s">
        <v>1</v>
      </c>
      <c r="W619" s="336" t="s">
        <v>0</v>
      </c>
      <c r="X619" s="123"/>
      <c r="Y619" s="337"/>
      <c r="Z619" s="87">
        <v>1</v>
      </c>
      <c r="AA619" s="88" t="s">
        <v>273</v>
      </c>
      <c r="AB619" s="88">
        <v>2.5</v>
      </c>
      <c r="AC619" s="135">
        <v>100</v>
      </c>
      <c r="AD619" s="90" t="s">
        <v>4545</v>
      </c>
      <c r="AE619" s="90">
        <v>2.5</v>
      </c>
      <c r="AF619" s="136"/>
      <c r="AG619" s="338"/>
      <c r="AH619" s="338"/>
      <c r="AI619" s="339"/>
      <c r="AJ619" s="339"/>
      <c r="AK619" s="91" t="s">
        <v>156</v>
      </c>
      <c r="AL619" s="92"/>
      <c r="AM619" s="93"/>
      <c r="AN619" s="340"/>
      <c r="AO619" s="341"/>
      <c r="AP619" s="336"/>
      <c r="AQ619" s="342"/>
      <c r="AR619" s="343" t="s">
        <v>3987</v>
      </c>
      <c r="AS619" s="342"/>
      <c r="AT619" s="94">
        <v>8000</v>
      </c>
      <c r="AU619" s="341"/>
      <c r="AV619" s="136"/>
      <c r="AW619" s="339"/>
    </row>
    <row r="620" spans="1:49" ht="12.75" customHeight="1">
      <c r="A620">
        <v>617</v>
      </c>
      <c r="B620" s="29" t="s">
        <v>6762</v>
      </c>
      <c r="C620" s="104" t="s">
        <v>3637</v>
      </c>
      <c r="D620" s="29" t="s">
        <v>1739</v>
      </c>
      <c r="E620" s="29" t="s">
        <v>2086</v>
      </c>
      <c r="F620" s="335" t="s">
        <v>6763</v>
      </c>
      <c r="G620" s="394" t="s">
        <v>6764</v>
      </c>
      <c r="H620" s="394"/>
      <c r="I620" s="394"/>
      <c r="J620" s="394"/>
      <c r="K620" s="394"/>
      <c r="L620" s="335"/>
      <c r="M620" s="82">
        <v>14000.000000000002</v>
      </c>
      <c r="N620" s="57">
        <v>2750</v>
      </c>
      <c r="O620" s="30">
        <v>16750</v>
      </c>
      <c r="P620" s="29" t="s">
        <v>9208</v>
      </c>
      <c r="Q620" s="29"/>
      <c r="R620" s="104" t="s">
        <v>3637</v>
      </c>
      <c r="S620" s="103" t="s">
        <v>4930</v>
      </c>
      <c r="T620" s="403">
        <v>-11160.76</v>
      </c>
      <c r="U620" s="403">
        <v>8667.75</v>
      </c>
      <c r="V620" s="123" t="s">
        <v>1</v>
      </c>
      <c r="W620" s="336" t="s">
        <v>0</v>
      </c>
      <c r="X620" s="123"/>
      <c r="Y620" s="337"/>
      <c r="Z620" s="87">
        <v>1</v>
      </c>
      <c r="AA620" s="88" t="s">
        <v>273</v>
      </c>
      <c r="AB620" s="88">
        <v>2.5</v>
      </c>
      <c r="AC620" s="135">
        <v>100</v>
      </c>
      <c r="AD620" s="90" t="s">
        <v>4545</v>
      </c>
      <c r="AE620" s="90">
        <v>2.5</v>
      </c>
      <c r="AF620" s="136"/>
      <c r="AG620" s="338"/>
      <c r="AH620" s="338"/>
      <c r="AI620" s="339"/>
      <c r="AJ620" s="339"/>
      <c r="AK620" s="91" t="s">
        <v>155</v>
      </c>
      <c r="AL620" s="92"/>
      <c r="AM620" s="93"/>
      <c r="AN620" s="340"/>
      <c r="AO620" s="341"/>
      <c r="AP620" s="336"/>
      <c r="AQ620" s="342"/>
      <c r="AR620" s="343" t="s">
        <v>3987</v>
      </c>
      <c r="AS620" s="342"/>
      <c r="AT620" s="94">
        <v>8000</v>
      </c>
      <c r="AU620" s="341"/>
      <c r="AV620" s="136"/>
      <c r="AW620" s="339"/>
    </row>
    <row r="621" spans="1:49" ht="12.75" customHeight="1">
      <c r="A621">
        <v>618</v>
      </c>
      <c r="B621" s="29" t="s">
        <v>6677</v>
      </c>
      <c r="C621" s="104" t="s">
        <v>3750</v>
      </c>
      <c r="D621" s="29" t="s">
        <v>3880</v>
      </c>
      <c r="E621" s="29" t="s">
        <v>3880</v>
      </c>
      <c r="F621" s="335" t="s">
        <v>6678</v>
      </c>
      <c r="G621" s="335"/>
      <c r="H621" s="335"/>
      <c r="I621" s="335"/>
      <c r="J621" s="335"/>
      <c r="K621" s="335"/>
      <c r="L621" s="335"/>
      <c r="M621" s="82" t="s">
        <v>3880</v>
      </c>
      <c r="N621" s="57">
        <v>2750</v>
      </c>
      <c r="O621" s="30">
        <v>2750</v>
      </c>
      <c r="P621" s="29" t="s">
        <v>3458</v>
      </c>
      <c r="Q621" s="29"/>
      <c r="R621" s="104" t="s">
        <v>3750</v>
      </c>
      <c r="S621" s="103" t="s">
        <v>4931</v>
      </c>
      <c r="T621" s="403">
        <v>-16310</v>
      </c>
      <c r="U621" s="403">
        <v>8000</v>
      </c>
      <c r="V621" s="123" t="s">
        <v>1</v>
      </c>
      <c r="W621" s="336" t="s">
        <v>0</v>
      </c>
      <c r="X621" s="123"/>
      <c r="Y621" s="337"/>
      <c r="Z621" s="87"/>
      <c r="AA621" s="88" t="s">
        <v>324</v>
      </c>
      <c r="AB621" s="88">
        <v>2.5</v>
      </c>
      <c r="AC621" s="135">
        <v>100</v>
      </c>
      <c r="AD621" s="90" t="s">
        <v>4545</v>
      </c>
      <c r="AE621" s="90">
        <v>2.5</v>
      </c>
      <c r="AF621" s="136"/>
      <c r="AG621" s="338"/>
      <c r="AH621" s="338"/>
      <c r="AI621" s="339"/>
      <c r="AJ621" s="339"/>
      <c r="AK621" s="91" t="s">
        <v>154</v>
      </c>
      <c r="AL621" s="92"/>
      <c r="AM621" s="93"/>
      <c r="AN621" s="340"/>
      <c r="AO621" s="341"/>
      <c r="AP621" s="336"/>
      <c r="AQ621" s="342"/>
      <c r="AR621" s="343" t="s">
        <v>3987</v>
      </c>
      <c r="AS621" s="342"/>
      <c r="AT621" s="94">
        <v>8000</v>
      </c>
      <c r="AU621" s="341"/>
      <c r="AV621" s="136"/>
      <c r="AW621" s="339"/>
    </row>
    <row r="622" spans="1:49" ht="12.75" customHeight="1">
      <c r="A622">
        <v>619</v>
      </c>
      <c r="B622" s="29" t="s">
        <v>6679</v>
      </c>
      <c r="C622" s="104" t="s">
        <v>3749</v>
      </c>
      <c r="D622" s="29" t="s">
        <v>3880</v>
      </c>
      <c r="E622" s="29" t="s">
        <v>3880</v>
      </c>
      <c r="F622" s="335" t="s">
        <v>6680</v>
      </c>
      <c r="G622" s="335"/>
      <c r="H622" s="335"/>
      <c r="I622" s="335"/>
      <c r="J622" s="335"/>
      <c r="K622" s="335"/>
      <c r="L622" s="335"/>
      <c r="M622" s="82" t="s">
        <v>3880</v>
      </c>
      <c r="N622" s="57">
        <v>2750</v>
      </c>
      <c r="O622" s="30">
        <v>2750</v>
      </c>
      <c r="P622" s="29" t="s">
        <v>3458</v>
      </c>
      <c r="Q622" s="29"/>
      <c r="R622" s="104" t="s">
        <v>3749</v>
      </c>
      <c r="S622" s="103" t="s">
        <v>4932</v>
      </c>
      <c r="T622" s="403">
        <v>-15480</v>
      </c>
      <c r="U622" s="403">
        <v>8000</v>
      </c>
      <c r="V622" s="123" t="s">
        <v>1</v>
      </c>
      <c r="W622" s="336" t="s">
        <v>0</v>
      </c>
      <c r="X622" s="123"/>
      <c r="Y622" s="337"/>
      <c r="Z622" s="87"/>
      <c r="AA622" s="88" t="s">
        <v>324</v>
      </c>
      <c r="AB622" s="88">
        <v>2.5</v>
      </c>
      <c r="AC622" s="135">
        <v>100</v>
      </c>
      <c r="AD622" s="90" t="s">
        <v>4545</v>
      </c>
      <c r="AE622" s="90">
        <v>2.5</v>
      </c>
      <c r="AF622" s="136"/>
      <c r="AG622" s="338"/>
      <c r="AH622" s="338"/>
      <c r="AI622" s="339"/>
      <c r="AJ622" s="339"/>
      <c r="AK622" s="91" t="s">
        <v>153</v>
      </c>
      <c r="AL622" s="92"/>
      <c r="AM622" s="93"/>
      <c r="AN622" s="340"/>
      <c r="AO622" s="341"/>
      <c r="AP622" s="336"/>
      <c r="AQ622" s="342"/>
      <c r="AR622" s="343" t="s">
        <v>3987</v>
      </c>
      <c r="AS622" s="342"/>
      <c r="AT622" s="94">
        <v>8000</v>
      </c>
      <c r="AU622" s="341"/>
      <c r="AV622" s="136"/>
      <c r="AW622" s="339"/>
    </row>
    <row r="623" spans="1:49" ht="12.75" customHeight="1">
      <c r="A623">
        <v>620</v>
      </c>
      <c r="B623" s="29" t="s">
        <v>6681</v>
      </c>
      <c r="C623" s="104" t="s">
        <v>4933</v>
      </c>
      <c r="D623" s="29" t="s">
        <v>3880</v>
      </c>
      <c r="E623" s="29" t="s">
        <v>3880</v>
      </c>
      <c r="F623" s="335" t="s">
        <v>6682</v>
      </c>
      <c r="G623" s="335"/>
      <c r="H623" s="335"/>
      <c r="I623" s="335"/>
      <c r="J623" s="335"/>
      <c r="K623" s="335"/>
      <c r="L623" s="335"/>
      <c r="M623" s="82" t="s">
        <v>3880</v>
      </c>
      <c r="N623" s="57">
        <v>2750</v>
      </c>
      <c r="O623" s="30">
        <v>2750</v>
      </c>
      <c r="P623" s="29" t="s">
        <v>3455</v>
      </c>
      <c r="Q623" s="29"/>
      <c r="R623" s="104" t="s">
        <v>4933</v>
      </c>
      <c r="S623" s="103" t="s">
        <v>4934</v>
      </c>
      <c r="T623" s="403">
        <v>-8585.2000000000007</v>
      </c>
      <c r="U623" s="403">
        <v>9163.0499999999993</v>
      </c>
      <c r="V623" s="123" t="s">
        <v>1</v>
      </c>
      <c r="W623" s="336" t="s">
        <v>0</v>
      </c>
      <c r="X623" s="123"/>
      <c r="Y623" s="337"/>
      <c r="Z623" s="87"/>
      <c r="AA623" s="88" t="s">
        <v>323</v>
      </c>
      <c r="AB623" s="88">
        <v>2.5</v>
      </c>
      <c r="AC623" s="135">
        <v>100</v>
      </c>
      <c r="AD623" s="90" t="s">
        <v>4545</v>
      </c>
      <c r="AE623" s="90">
        <v>2.5</v>
      </c>
      <c r="AF623" s="136"/>
      <c r="AG623" s="338"/>
      <c r="AH623" s="338"/>
      <c r="AI623" s="339"/>
      <c r="AJ623" s="339"/>
      <c r="AK623" s="91" t="s">
        <v>154</v>
      </c>
      <c r="AL623" s="92"/>
      <c r="AM623" s="93"/>
      <c r="AN623" s="340"/>
      <c r="AO623" s="341"/>
      <c r="AP623" s="336"/>
      <c r="AQ623" s="342"/>
      <c r="AR623" s="343" t="s">
        <v>3987</v>
      </c>
      <c r="AS623" s="342"/>
      <c r="AT623" s="94">
        <v>8000</v>
      </c>
      <c r="AU623" s="341"/>
      <c r="AV623" s="136"/>
      <c r="AW623" s="339"/>
    </row>
    <row r="624" spans="1:49" ht="12.75" customHeight="1">
      <c r="A624">
        <v>621</v>
      </c>
      <c r="B624" s="29" t="s">
        <v>6683</v>
      </c>
      <c r="C624" s="104" t="s">
        <v>4935</v>
      </c>
      <c r="D624" s="29" t="s">
        <v>3880</v>
      </c>
      <c r="E624" s="29" t="s">
        <v>3880</v>
      </c>
      <c r="F624" s="335" t="s">
        <v>6684</v>
      </c>
      <c r="G624" s="335"/>
      <c r="H624" s="335"/>
      <c r="I624" s="335"/>
      <c r="J624" s="335"/>
      <c r="K624" s="335"/>
      <c r="L624" s="335"/>
      <c r="M624" s="82" t="s">
        <v>3880</v>
      </c>
      <c r="N624" s="57">
        <v>2750</v>
      </c>
      <c r="O624" s="30">
        <v>2750</v>
      </c>
      <c r="P624" s="29" t="s">
        <v>3455</v>
      </c>
      <c r="Q624" s="29"/>
      <c r="R624" s="104" t="s">
        <v>4935</v>
      </c>
      <c r="S624" s="103" t="s">
        <v>4936</v>
      </c>
      <c r="T624" s="403">
        <v>-8585.2000000000007</v>
      </c>
      <c r="U624" s="403">
        <v>8172.45</v>
      </c>
      <c r="V624" s="123" t="s">
        <v>1</v>
      </c>
      <c r="W624" s="336" t="s">
        <v>0</v>
      </c>
      <c r="X624" s="123"/>
      <c r="Y624" s="337"/>
      <c r="Z624" s="87"/>
      <c r="AA624" s="88" t="s">
        <v>323</v>
      </c>
      <c r="AB624" s="88">
        <v>2.5</v>
      </c>
      <c r="AC624" s="135">
        <v>100</v>
      </c>
      <c r="AD624" s="90" t="s">
        <v>4545</v>
      </c>
      <c r="AE624" s="90">
        <v>2.5</v>
      </c>
      <c r="AF624" s="136"/>
      <c r="AG624" s="338"/>
      <c r="AH624" s="338"/>
      <c r="AI624" s="339"/>
      <c r="AJ624" s="339"/>
      <c r="AK624" s="91" t="s">
        <v>153</v>
      </c>
      <c r="AL624" s="92"/>
      <c r="AM624" s="93"/>
      <c r="AN624" s="340"/>
      <c r="AO624" s="341"/>
      <c r="AP624" s="336"/>
      <c r="AQ624" s="342"/>
      <c r="AR624" s="343" t="s">
        <v>3987</v>
      </c>
      <c r="AS624" s="342"/>
      <c r="AT624" s="94">
        <v>8000</v>
      </c>
      <c r="AU624" s="341"/>
      <c r="AV624" s="136"/>
      <c r="AW624" s="339"/>
    </row>
    <row r="625" spans="1:49" ht="12.75" customHeight="1">
      <c r="A625">
        <v>622</v>
      </c>
      <c r="B625" s="29" t="s">
        <v>6685</v>
      </c>
      <c r="C625" s="104" t="s">
        <v>3747</v>
      </c>
      <c r="D625" s="29" t="s">
        <v>3880</v>
      </c>
      <c r="E625" s="29" t="s">
        <v>3880</v>
      </c>
      <c r="F625" s="335" t="s">
        <v>6686</v>
      </c>
      <c r="G625" s="335"/>
      <c r="H625" s="335"/>
      <c r="I625" s="335"/>
      <c r="J625" s="335"/>
      <c r="K625" s="335"/>
      <c r="L625" s="335"/>
      <c r="M625" s="82" t="s">
        <v>3880</v>
      </c>
      <c r="N625" s="57">
        <v>2750</v>
      </c>
      <c r="O625" s="30">
        <v>2750</v>
      </c>
      <c r="P625" s="29" t="s">
        <v>3457</v>
      </c>
      <c r="Q625" s="29"/>
      <c r="R625" s="104" t="s">
        <v>3747</v>
      </c>
      <c r="S625" s="103" t="s">
        <v>4937</v>
      </c>
      <c r="T625" s="403">
        <v>-15895</v>
      </c>
      <c r="U625" s="403">
        <v>7500</v>
      </c>
      <c r="V625" s="123" t="s">
        <v>1</v>
      </c>
      <c r="W625" s="336" t="s">
        <v>0</v>
      </c>
      <c r="X625" s="123"/>
      <c r="Y625" s="337"/>
      <c r="Z625" s="87"/>
      <c r="AA625" s="88" t="s">
        <v>322</v>
      </c>
      <c r="AB625" s="88">
        <v>2.5</v>
      </c>
      <c r="AC625" s="135">
        <v>100</v>
      </c>
      <c r="AD625" s="90" t="s">
        <v>4545</v>
      </c>
      <c r="AE625" s="90">
        <v>2.5</v>
      </c>
      <c r="AF625" s="136"/>
      <c r="AG625" s="338"/>
      <c r="AH625" s="338"/>
      <c r="AI625" s="339"/>
      <c r="AJ625" s="339"/>
      <c r="AK625" s="91" t="s">
        <v>152</v>
      </c>
      <c r="AL625" s="92"/>
      <c r="AM625" s="93"/>
      <c r="AN625" s="340"/>
      <c r="AO625" s="341"/>
      <c r="AP625" s="336"/>
      <c r="AQ625" s="342"/>
      <c r="AR625" s="343" t="s">
        <v>3987</v>
      </c>
      <c r="AS625" s="342"/>
      <c r="AT625" s="94">
        <v>8000</v>
      </c>
      <c r="AU625" s="341"/>
      <c r="AV625" s="136"/>
      <c r="AW625" s="339"/>
    </row>
    <row r="626" spans="1:49" ht="12.75" customHeight="1">
      <c r="A626">
        <v>623</v>
      </c>
      <c r="B626" s="29" t="s">
        <v>6687</v>
      </c>
      <c r="C626" s="104" t="s">
        <v>3540</v>
      </c>
      <c r="D626" s="29" t="s">
        <v>3880</v>
      </c>
      <c r="E626" s="29" t="s">
        <v>3880</v>
      </c>
      <c r="F626" s="335" t="s">
        <v>6688</v>
      </c>
      <c r="G626" s="335"/>
      <c r="H626" s="335"/>
      <c r="I626" s="335"/>
      <c r="J626" s="335"/>
      <c r="K626" s="335"/>
      <c r="L626" s="335"/>
      <c r="M626" s="82" t="s">
        <v>3880</v>
      </c>
      <c r="N626" s="57">
        <v>2750</v>
      </c>
      <c r="O626" s="30">
        <v>2750</v>
      </c>
      <c r="P626" s="29" t="s">
        <v>3457</v>
      </c>
      <c r="Q626" s="29"/>
      <c r="R626" s="104" t="s">
        <v>3540</v>
      </c>
      <c r="S626" s="103" t="s">
        <v>4938</v>
      </c>
      <c r="T626" s="403">
        <v>-15065</v>
      </c>
      <c r="U626" s="403">
        <v>7500</v>
      </c>
      <c r="V626" s="123" t="s">
        <v>1</v>
      </c>
      <c r="W626" s="336" t="s">
        <v>0</v>
      </c>
      <c r="X626" s="123"/>
      <c r="Y626" s="337"/>
      <c r="Z626" s="87"/>
      <c r="AA626" s="88" t="s">
        <v>322</v>
      </c>
      <c r="AB626" s="88">
        <v>2.5</v>
      </c>
      <c r="AC626" s="135">
        <v>100</v>
      </c>
      <c r="AD626" s="90" t="s">
        <v>4545</v>
      </c>
      <c r="AE626" s="90">
        <v>2.5</v>
      </c>
      <c r="AF626" s="136"/>
      <c r="AG626" s="338"/>
      <c r="AH626" s="338"/>
      <c r="AI626" s="339"/>
      <c r="AJ626" s="339"/>
      <c r="AK626" s="91" t="s">
        <v>151</v>
      </c>
      <c r="AL626" s="92"/>
      <c r="AM626" s="93"/>
      <c r="AN626" s="340"/>
      <c r="AO626" s="341"/>
      <c r="AP626" s="336"/>
      <c r="AQ626" s="342"/>
      <c r="AR626" s="343" t="s">
        <v>3987</v>
      </c>
      <c r="AS626" s="342"/>
      <c r="AT626" s="94">
        <v>8000</v>
      </c>
      <c r="AU626" s="341"/>
      <c r="AV626" s="136"/>
      <c r="AW626" s="339"/>
    </row>
    <row r="627" spans="1:49" ht="12.75" customHeight="1">
      <c r="A627">
        <v>624</v>
      </c>
      <c r="B627" s="29" t="s">
        <v>6689</v>
      </c>
      <c r="C627" s="104" t="s">
        <v>4939</v>
      </c>
      <c r="D627" s="29" t="s">
        <v>3880</v>
      </c>
      <c r="E627" s="29" t="s">
        <v>3880</v>
      </c>
      <c r="F627" s="335" t="s">
        <v>6690</v>
      </c>
      <c r="G627" s="335"/>
      <c r="H627" s="335"/>
      <c r="I627" s="335"/>
      <c r="J627" s="335"/>
      <c r="K627" s="335"/>
      <c r="L627" s="335"/>
      <c r="M627" s="82" t="s">
        <v>3880</v>
      </c>
      <c r="N627" s="57">
        <v>2750</v>
      </c>
      <c r="O627" s="30">
        <v>2750</v>
      </c>
      <c r="P627" s="29" t="s">
        <v>3457</v>
      </c>
      <c r="Q627" s="29"/>
      <c r="R627" s="104" t="s">
        <v>4939</v>
      </c>
      <c r="S627" s="103" t="s">
        <v>4940</v>
      </c>
      <c r="T627" s="403">
        <v>-7726.68</v>
      </c>
      <c r="U627" s="403">
        <v>9658.35</v>
      </c>
      <c r="V627" s="123" t="s">
        <v>1</v>
      </c>
      <c r="W627" s="336" t="s">
        <v>0</v>
      </c>
      <c r="X627" s="123"/>
      <c r="Y627" s="337"/>
      <c r="Z627" s="87"/>
      <c r="AA627" s="88" t="s">
        <v>320</v>
      </c>
      <c r="AB627" s="88">
        <v>2.5</v>
      </c>
      <c r="AC627" s="135">
        <v>100</v>
      </c>
      <c r="AD627" s="90" t="s">
        <v>4545</v>
      </c>
      <c r="AE627" s="90">
        <v>2.5</v>
      </c>
      <c r="AF627" s="136"/>
      <c r="AG627" s="338"/>
      <c r="AH627" s="338"/>
      <c r="AI627" s="339"/>
      <c r="AJ627" s="339"/>
      <c r="AK627" s="91" t="s">
        <v>152</v>
      </c>
      <c r="AL627" s="92"/>
      <c r="AM627" s="93"/>
      <c r="AN627" s="340"/>
      <c r="AO627" s="341"/>
      <c r="AP627" s="336"/>
      <c r="AQ627" s="342"/>
      <c r="AR627" s="343" t="s">
        <v>3987</v>
      </c>
      <c r="AS627" s="342"/>
      <c r="AT627" s="94">
        <v>8000</v>
      </c>
      <c r="AU627" s="341"/>
      <c r="AV627" s="136"/>
      <c r="AW627" s="339"/>
    </row>
    <row r="628" spans="1:49" ht="12.75" customHeight="1">
      <c r="A628">
        <v>625</v>
      </c>
      <c r="B628" s="29" t="s">
        <v>6691</v>
      </c>
      <c r="C628" s="104" t="s">
        <v>4941</v>
      </c>
      <c r="D628" s="29" t="s">
        <v>3880</v>
      </c>
      <c r="E628" s="29" t="s">
        <v>3880</v>
      </c>
      <c r="F628" s="335" t="s">
        <v>6692</v>
      </c>
      <c r="G628" s="335"/>
      <c r="H628" s="335"/>
      <c r="I628" s="335"/>
      <c r="J628" s="335"/>
      <c r="K628" s="335"/>
      <c r="L628" s="335"/>
      <c r="M628" s="82" t="s">
        <v>3880</v>
      </c>
      <c r="N628" s="57">
        <v>2750</v>
      </c>
      <c r="O628" s="30">
        <v>2750</v>
      </c>
      <c r="P628" s="29" t="s">
        <v>3457</v>
      </c>
      <c r="Q628" s="29"/>
      <c r="R628" s="104" t="s">
        <v>4941</v>
      </c>
      <c r="S628" s="103" t="s">
        <v>4942</v>
      </c>
      <c r="T628" s="403">
        <v>-8585.2000000000007</v>
      </c>
      <c r="U628" s="403">
        <v>10153.65</v>
      </c>
      <c r="V628" s="123" t="s">
        <v>1</v>
      </c>
      <c r="W628" s="336" t="s">
        <v>0</v>
      </c>
      <c r="X628" s="123"/>
      <c r="Y628" s="337"/>
      <c r="Z628" s="87"/>
      <c r="AA628" s="88" t="s">
        <v>320</v>
      </c>
      <c r="AB628" s="88">
        <v>2.5</v>
      </c>
      <c r="AC628" s="135">
        <v>100</v>
      </c>
      <c r="AD628" s="90" t="s">
        <v>4545</v>
      </c>
      <c r="AE628" s="90">
        <v>2.5</v>
      </c>
      <c r="AF628" s="136"/>
      <c r="AG628" s="338"/>
      <c r="AH628" s="338"/>
      <c r="AI628" s="339"/>
      <c r="AJ628" s="339"/>
      <c r="AK628" s="91" t="s">
        <v>151</v>
      </c>
      <c r="AL628" s="92"/>
      <c r="AM628" s="93"/>
      <c r="AN628" s="340"/>
      <c r="AO628" s="341"/>
      <c r="AP628" s="336"/>
      <c r="AQ628" s="342"/>
      <c r="AR628" s="343" t="s">
        <v>3987</v>
      </c>
      <c r="AS628" s="342"/>
      <c r="AT628" s="94">
        <v>8000</v>
      </c>
      <c r="AU628" s="341"/>
      <c r="AV628" s="136"/>
      <c r="AW628" s="339"/>
    </row>
    <row r="629" spans="1:49" ht="12.75" customHeight="1">
      <c r="A629">
        <v>626</v>
      </c>
      <c r="B629" s="29" t="s">
        <v>6693</v>
      </c>
      <c r="C629" s="104" t="s">
        <v>4943</v>
      </c>
      <c r="D629" s="29" t="s">
        <v>3880</v>
      </c>
      <c r="E629" s="29" t="s">
        <v>3880</v>
      </c>
      <c r="F629" s="335" t="s">
        <v>6694</v>
      </c>
      <c r="G629" s="335"/>
      <c r="H629" s="335"/>
      <c r="I629" s="335"/>
      <c r="J629" s="335"/>
      <c r="K629" s="335"/>
      <c r="L629" s="335"/>
      <c r="M629" s="82" t="s">
        <v>3880</v>
      </c>
      <c r="N629" s="57">
        <v>2750</v>
      </c>
      <c r="O629" s="30">
        <v>2750</v>
      </c>
      <c r="P629" s="29" t="s">
        <v>3455</v>
      </c>
      <c r="Q629" s="29"/>
      <c r="R629" s="104" t="s">
        <v>4943</v>
      </c>
      <c r="S629" s="103" t="s">
        <v>4944</v>
      </c>
      <c r="T629" s="403">
        <v>-16310</v>
      </c>
      <c r="U629" s="403">
        <v>7000</v>
      </c>
      <c r="V629" s="123" t="s">
        <v>1</v>
      </c>
      <c r="W629" s="336" t="s">
        <v>0</v>
      </c>
      <c r="X629" s="123"/>
      <c r="Y629" s="337"/>
      <c r="Z629" s="87"/>
      <c r="AA629" s="88" t="s">
        <v>318</v>
      </c>
      <c r="AB629" s="88">
        <v>2.5</v>
      </c>
      <c r="AC629" s="135">
        <v>100</v>
      </c>
      <c r="AD629" s="90" t="s">
        <v>4545</v>
      </c>
      <c r="AE629" s="90">
        <v>2.5</v>
      </c>
      <c r="AF629" s="136"/>
      <c r="AG629" s="338"/>
      <c r="AH629" s="338"/>
      <c r="AI629" s="339"/>
      <c r="AJ629" s="339"/>
      <c r="AK629" s="91" t="s">
        <v>4945</v>
      </c>
      <c r="AL629" s="92"/>
      <c r="AM629" s="93"/>
      <c r="AN629" s="340"/>
      <c r="AO629" s="341"/>
      <c r="AP629" s="336"/>
      <c r="AQ629" s="342"/>
      <c r="AR629" s="343" t="s">
        <v>3987</v>
      </c>
      <c r="AS629" s="342"/>
      <c r="AT629" s="94">
        <v>8000</v>
      </c>
      <c r="AU629" s="341"/>
      <c r="AV629" s="136"/>
      <c r="AW629" s="339"/>
    </row>
    <row r="630" spans="1:49" ht="12.75" customHeight="1">
      <c r="A630">
        <v>627</v>
      </c>
      <c r="B630" s="29" t="s">
        <v>6695</v>
      </c>
      <c r="C630" s="104" t="s">
        <v>4946</v>
      </c>
      <c r="D630" s="29" t="s">
        <v>3880</v>
      </c>
      <c r="E630" s="29" t="s">
        <v>3880</v>
      </c>
      <c r="F630" s="335" t="s">
        <v>6696</v>
      </c>
      <c r="G630" s="335"/>
      <c r="H630" s="335"/>
      <c r="I630" s="335"/>
      <c r="J630" s="335"/>
      <c r="K630" s="335"/>
      <c r="L630" s="335"/>
      <c r="M630" s="82" t="s">
        <v>3880</v>
      </c>
      <c r="N630" s="57">
        <v>2750</v>
      </c>
      <c r="O630" s="30">
        <v>2750</v>
      </c>
      <c r="P630" s="29" t="s">
        <v>3455</v>
      </c>
      <c r="Q630" s="29"/>
      <c r="R630" s="104" t="s">
        <v>4946</v>
      </c>
      <c r="S630" s="103" t="s">
        <v>4947</v>
      </c>
      <c r="T630" s="403">
        <v>-15480</v>
      </c>
      <c r="U630" s="403">
        <v>7000</v>
      </c>
      <c r="V630" s="123" t="s">
        <v>1</v>
      </c>
      <c r="W630" s="336" t="s">
        <v>0</v>
      </c>
      <c r="X630" s="123"/>
      <c r="Y630" s="337"/>
      <c r="Z630" s="87"/>
      <c r="AA630" s="88" t="s">
        <v>318</v>
      </c>
      <c r="AB630" s="88">
        <v>2.5</v>
      </c>
      <c r="AC630" s="135">
        <v>100</v>
      </c>
      <c r="AD630" s="90" t="s">
        <v>4545</v>
      </c>
      <c r="AE630" s="90">
        <v>2.5</v>
      </c>
      <c r="AF630" s="136"/>
      <c r="AG630" s="338"/>
      <c r="AH630" s="338"/>
      <c r="AI630" s="339"/>
      <c r="AJ630" s="339"/>
      <c r="AK630" s="91" t="s">
        <v>4948</v>
      </c>
      <c r="AL630" s="92"/>
      <c r="AM630" s="93"/>
      <c r="AN630" s="340"/>
      <c r="AO630" s="341"/>
      <c r="AP630" s="336"/>
      <c r="AQ630" s="342"/>
      <c r="AR630" s="343" t="s">
        <v>3987</v>
      </c>
      <c r="AS630" s="342"/>
      <c r="AT630" s="94">
        <v>8000</v>
      </c>
      <c r="AU630" s="341"/>
      <c r="AV630" s="136"/>
      <c r="AW630" s="339"/>
    </row>
    <row r="631" spans="1:49" ht="12.75" customHeight="1">
      <c r="A631">
        <v>628</v>
      </c>
      <c r="B631" s="29" t="s">
        <v>6697</v>
      </c>
      <c r="C631" s="104" t="s">
        <v>4949</v>
      </c>
      <c r="D631" s="29" t="s">
        <v>3880</v>
      </c>
      <c r="E631" s="29" t="s">
        <v>3880</v>
      </c>
      <c r="F631" s="335" t="s">
        <v>6698</v>
      </c>
      <c r="G631" s="335"/>
      <c r="H631" s="335"/>
      <c r="I631" s="335"/>
      <c r="J631" s="335"/>
      <c r="K631" s="335"/>
      <c r="L631" s="335"/>
      <c r="M631" s="82" t="s">
        <v>3880</v>
      </c>
      <c r="N631" s="57">
        <v>2750</v>
      </c>
      <c r="O631" s="30">
        <v>2750</v>
      </c>
      <c r="P631" s="29" t="s">
        <v>3860</v>
      </c>
      <c r="Q631" s="29"/>
      <c r="R631" s="104" t="s">
        <v>4949</v>
      </c>
      <c r="S631" s="103" t="s">
        <v>4950</v>
      </c>
      <c r="T631" s="403">
        <v>-9443.7199999999993</v>
      </c>
      <c r="U631" s="403">
        <v>7677.15</v>
      </c>
      <c r="V631" s="123" t="s">
        <v>1</v>
      </c>
      <c r="W631" s="336" t="s">
        <v>0</v>
      </c>
      <c r="X631" s="123"/>
      <c r="Y631" s="337"/>
      <c r="Z631" s="87"/>
      <c r="AA631" s="88" t="s">
        <v>303</v>
      </c>
      <c r="AB631" s="88">
        <v>2.5</v>
      </c>
      <c r="AC631" s="135">
        <v>100</v>
      </c>
      <c r="AD631" s="90" t="s">
        <v>4545</v>
      </c>
      <c r="AE631" s="90">
        <v>2.5</v>
      </c>
      <c r="AF631" s="136"/>
      <c r="AG631" s="338"/>
      <c r="AH631" s="338"/>
      <c r="AI631" s="339"/>
      <c r="AJ631" s="339"/>
      <c r="AK631" s="91" t="s">
        <v>4945</v>
      </c>
      <c r="AL631" s="92"/>
      <c r="AM631" s="93"/>
      <c r="AN631" s="340"/>
      <c r="AO631" s="341"/>
      <c r="AP631" s="336"/>
      <c r="AQ631" s="342"/>
      <c r="AR631" s="343" t="s">
        <v>3987</v>
      </c>
      <c r="AS631" s="342"/>
      <c r="AT631" s="94">
        <v>8000</v>
      </c>
      <c r="AU631" s="341"/>
      <c r="AV631" s="136"/>
      <c r="AW631" s="339"/>
    </row>
    <row r="632" spans="1:49" ht="12.75" customHeight="1">
      <c r="A632">
        <v>629</v>
      </c>
      <c r="B632" s="29" t="s">
        <v>6699</v>
      </c>
      <c r="C632" s="104" t="s">
        <v>4951</v>
      </c>
      <c r="D632" s="29" t="s">
        <v>3880</v>
      </c>
      <c r="E632" s="29" t="s">
        <v>3880</v>
      </c>
      <c r="F632" s="335" t="s">
        <v>6700</v>
      </c>
      <c r="G632" s="335"/>
      <c r="H632" s="335"/>
      <c r="I632" s="335"/>
      <c r="J632" s="335"/>
      <c r="K632" s="335"/>
      <c r="L632" s="335"/>
      <c r="M632" s="82" t="s">
        <v>3880</v>
      </c>
      <c r="N632" s="57">
        <v>2750</v>
      </c>
      <c r="O632" s="30">
        <v>2750</v>
      </c>
      <c r="P632" s="29" t="s">
        <v>3860</v>
      </c>
      <c r="Q632" s="29"/>
      <c r="R632" s="104" t="s">
        <v>4951</v>
      </c>
      <c r="S632" s="103" t="s">
        <v>4952</v>
      </c>
      <c r="T632" s="403">
        <v>-8585.2000000000007</v>
      </c>
      <c r="U632" s="403">
        <v>7181.85</v>
      </c>
      <c r="V632" s="123" t="s">
        <v>1</v>
      </c>
      <c r="W632" s="336" t="s">
        <v>0</v>
      </c>
      <c r="X632" s="123"/>
      <c r="Y632" s="337"/>
      <c r="Z632" s="87"/>
      <c r="AA632" s="88" t="s">
        <v>303</v>
      </c>
      <c r="AB632" s="88">
        <v>2.5</v>
      </c>
      <c r="AC632" s="135">
        <v>100</v>
      </c>
      <c r="AD632" s="90" t="s">
        <v>4545</v>
      </c>
      <c r="AE632" s="90">
        <v>2.5</v>
      </c>
      <c r="AF632" s="136"/>
      <c r="AG632" s="338"/>
      <c r="AH632" s="338"/>
      <c r="AI632" s="339"/>
      <c r="AJ632" s="339"/>
      <c r="AK632" s="91" t="s">
        <v>4948</v>
      </c>
      <c r="AL632" s="92"/>
      <c r="AM632" s="93"/>
      <c r="AN632" s="340"/>
      <c r="AO632" s="341"/>
      <c r="AP632" s="336"/>
      <c r="AQ632" s="342"/>
      <c r="AR632" s="343" t="s">
        <v>3987</v>
      </c>
      <c r="AS632" s="342"/>
      <c r="AT632" s="94">
        <v>8000</v>
      </c>
      <c r="AU632" s="341"/>
      <c r="AV632" s="136"/>
      <c r="AW632" s="339"/>
    </row>
    <row r="633" spans="1:49" ht="12.75" customHeight="1">
      <c r="A633">
        <v>630</v>
      </c>
      <c r="B633" s="29" t="s">
        <v>6701</v>
      </c>
      <c r="C633" s="104" t="s">
        <v>4953</v>
      </c>
      <c r="D633" s="29" t="s">
        <v>3880</v>
      </c>
      <c r="E633" s="29" t="s">
        <v>3880</v>
      </c>
      <c r="F633" s="335" t="s">
        <v>6702</v>
      </c>
      <c r="G633" s="335"/>
      <c r="H633" s="335"/>
      <c r="I633" s="335"/>
      <c r="J633" s="335"/>
      <c r="K633" s="335"/>
      <c r="L633" s="335"/>
      <c r="M633" s="82" t="s">
        <v>3880</v>
      </c>
      <c r="N633" s="57">
        <v>2750</v>
      </c>
      <c r="O633" s="30">
        <v>2750</v>
      </c>
      <c r="P633" s="29" t="s">
        <v>3457</v>
      </c>
      <c r="Q633" s="29"/>
      <c r="R633" s="104" t="s">
        <v>4953</v>
      </c>
      <c r="S633" s="103" t="s">
        <v>4954</v>
      </c>
      <c r="T633" s="403">
        <v>-15895</v>
      </c>
      <c r="U633" s="403">
        <v>6500</v>
      </c>
      <c r="V633" s="123" t="s">
        <v>1</v>
      </c>
      <c r="W633" s="336" t="s">
        <v>0</v>
      </c>
      <c r="X633" s="123"/>
      <c r="Y633" s="337"/>
      <c r="Z633" s="87"/>
      <c r="AA633" s="88" t="s">
        <v>302</v>
      </c>
      <c r="AB633" s="88">
        <v>2.5</v>
      </c>
      <c r="AC633" s="135">
        <v>100</v>
      </c>
      <c r="AD633" s="90" t="s">
        <v>4545</v>
      </c>
      <c r="AE633" s="90">
        <v>2.5</v>
      </c>
      <c r="AF633" s="136"/>
      <c r="AG633" s="338"/>
      <c r="AH633" s="338"/>
      <c r="AI633" s="339"/>
      <c r="AJ633" s="339"/>
      <c r="AK633" s="91" t="s">
        <v>4955</v>
      </c>
      <c r="AL633" s="92"/>
      <c r="AM633" s="93"/>
      <c r="AN633" s="340"/>
      <c r="AO633" s="341"/>
      <c r="AP633" s="336"/>
      <c r="AQ633" s="342"/>
      <c r="AR633" s="343" t="s">
        <v>3987</v>
      </c>
      <c r="AS633" s="342"/>
      <c r="AT633" s="94">
        <v>8000</v>
      </c>
      <c r="AU633" s="341"/>
      <c r="AV633" s="136"/>
      <c r="AW633" s="339"/>
    </row>
    <row r="634" spans="1:49" ht="12.75" customHeight="1">
      <c r="A634">
        <v>631</v>
      </c>
      <c r="B634" s="29" t="s">
        <v>6703</v>
      </c>
      <c r="C634" s="104" t="s">
        <v>4956</v>
      </c>
      <c r="D634" s="29" t="s">
        <v>3880</v>
      </c>
      <c r="E634" s="29" t="s">
        <v>3880</v>
      </c>
      <c r="F634" s="335" t="s">
        <v>6704</v>
      </c>
      <c r="G634" s="335"/>
      <c r="H634" s="335"/>
      <c r="I634" s="335"/>
      <c r="J634" s="335"/>
      <c r="K634" s="335"/>
      <c r="L634" s="335"/>
      <c r="M634" s="82" t="s">
        <v>3880</v>
      </c>
      <c r="N634" s="57">
        <v>2750</v>
      </c>
      <c r="O634" s="30">
        <v>2750</v>
      </c>
      <c r="P634" s="29" t="s">
        <v>3457</v>
      </c>
      <c r="Q634" s="29"/>
      <c r="R634" s="104" t="s">
        <v>4956</v>
      </c>
      <c r="S634" s="103" t="s">
        <v>4957</v>
      </c>
      <c r="T634" s="403">
        <v>-15065</v>
      </c>
      <c r="U634" s="403">
        <v>6500</v>
      </c>
      <c r="V634" s="123" t="s">
        <v>1</v>
      </c>
      <c r="W634" s="336" t="s">
        <v>0</v>
      </c>
      <c r="X634" s="123"/>
      <c r="Y634" s="337"/>
      <c r="Z634" s="87"/>
      <c r="AA634" s="88" t="s">
        <v>302</v>
      </c>
      <c r="AB634" s="88">
        <v>2.5</v>
      </c>
      <c r="AC634" s="135">
        <v>100</v>
      </c>
      <c r="AD634" s="90" t="s">
        <v>4545</v>
      </c>
      <c r="AE634" s="90">
        <v>2.5</v>
      </c>
      <c r="AF634" s="136"/>
      <c r="AG634" s="338"/>
      <c r="AH634" s="338"/>
      <c r="AI634" s="339"/>
      <c r="AJ634" s="339"/>
      <c r="AK634" s="91" t="s">
        <v>4958</v>
      </c>
      <c r="AL634" s="92"/>
      <c r="AM634" s="93"/>
      <c r="AN634" s="340"/>
      <c r="AO634" s="341"/>
      <c r="AP634" s="336"/>
      <c r="AQ634" s="342"/>
      <c r="AR634" s="343" t="s">
        <v>3987</v>
      </c>
      <c r="AS634" s="342"/>
      <c r="AT634" s="94">
        <v>8000</v>
      </c>
      <c r="AU634" s="341"/>
      <c r="AV634" s="136"/>
      <c r="AW634" s="339"/>
    </row>
    <row r="635" spans="1:49" ht="12.75" customHeight="1">
      <c r="A635">
        <v>632</v>
      </c>
      <c r="B635" s="29" t="s">
        <v>6707</v>
      </c>
      <c r="C635" s="104" t="s">
        <v>4959</v>
      </c>
      <c r="D635" s="29" t="s">
        <v>3880</v>
      </c>
      <c r="E635" s="29" t="s">
        <v>3880</v>
      </c>
      <c r="F635" s="335" t="s">
        <v>6708</v>
      </c>
      <c r="G635" s="335"/>
      <c r="H635" s="335"/>
      <c r="I635" s="335"/>
      <c r="J635" s="335"/>
      <c r="K635" s="335"/>
      <c r="L635" s="335"/>
      <c r="M635" s="82" t="s">
        <v>3880</v>
      </c>
      <c r="N635" s="57">
        <v>2750</v>
      </c>
      <c r="O635" s="30">
        <v>2750</v>
      </c>
      <c r="P635" s="29" t="s">
        <v>3860</v>
      </c>
      <c r="Q635" s="29"/>
      <c r="R635" s="104" t="s">
        <v>4959</v>
      </c>
      <c r="S635" s="103" t="s">
        <v>4960</v>
      </c>
      <c r="T635" s="403">
        <v>-9443.7199999999993</v>
      </c>
      <c r="U635" s="403">
        <v>8667.75</v>
      </c>
      <c r="V635" s="123" t="s">
        <v>1</v>
      </c>
      <c r="W635" s="336" t="s">
        <v>0</v>
      </c>
      <c r="X635" s="123"/>
      <c r="Y635" s="337"/>
      <c r="Z635" s="87"/>
      <c r="AA635" s="88" t="s">
        <v>301</v>
      </c>
      <c r="AB635" s="88">
        <v>2.5</v>
      </c>
      <c r="AC635" s="135">
        <v>100</v>
      </c>
      <c r="AD635" s="90" t="s">
        <v>4545</v>
      </c>
      <c r="AE635" s="90">
        <v>2.5</v>
      </c>
      <c r="AF635" s="136"/>
      <c r="AG635" s="338"/>
      <c r="AH635" s="338"/>
      <c r="AI635" s="339"/>
      <c r="AJ635" s="339"/>
      <c r="AK635" s="91" t="s">
        <v>4955</v>
      </c>
      <c r="AL635" s="92"/>
      <c r="AM635" s="93"/>
      <c r="AN635" s="340"/>
      <c r="AO635" s="341"/>
      <c r="AP635" s="336"/>
      <c r="AQ635" s="342"/>
      <c r="AR635" s="343" t="s">
        <v>3987</v>
      </c>
      <c r="AS635" s="342"/>
      <c r="AT635" s="94">
        <v>8000</v>
      </c>
      <c r="AU635" s="341"/>
      <c r="AV635" s="136"/>
      <c r="AW635" s="339"/>
    </row>
    <row r="636" spans="1:49" ht="12.75" customHeight="1">
      <c r="A636">
        <v>633</v>
      </c>
      <c r="B636" s="29" t="s">
        <v>6709</v>
      </c>
      <c r="C636" s="104" t="s">
        <v>4961</v>
      </c>
      <c r="D636" s="29" t="s">
        <v>3880</v>
      </c>
      <c r="E636" s="29" t="s">
        <v>3880</v>
      </c>
      <c r="F636" s="335" t="s">
        <v>6710</v>
      </c>
      <c r="G636" s="335"/>
      <c r="H636" s="335"/>
      <c r="I636" s="335"/>
      <c r="J636" s="335"/>
      <c r="K636" s="335"/>
      <c r="L636" s="335"/>
      <c r="M636" s="82" t="s">
        <v>3880</v>
      </c>
      <c r="N636" s="57">
        <v>2750</v>
      </c>
      <c r="O636" s="30">
        <v>2750</v>
      </c>
      <c r="P636" s="29" t="s">
        <v>3860</v>
      </c>
      <c r="Q636" s="29"/>
      <c r="R636" s="104" t="s">
        <v>4961</v>
      </c>
      <c r="S636" s="103" t="s">
        <v>4962</v>
      </c>
      <c r="T636" s="403">
        <v>-10302.24</v>
      </c>
      <c r="U636" s="403">
        <v>8172.45</v>
      </c>
      <c r="V636" s="123" t="s">
        <v>1</v>
      </c>
      <c r="W636" s="336" t="s">
        <v>0</v>
      </c>
      <c r="X636" s="123"/>
      <c r="Y636" s="337"/>
      <c r="Z636" s="87"/>
      <c r="AA636" s="88" t="s">
        <v>301</v>
      </c>
      <c r="AB636" s="88">
        <v>2.5</v>
      </c>
      <c r="AC636" s="135">
        <v>100</v>
      </c>
      <c r="AD636" s="90" t="s">
        <v>4545</v>
      </c>
      <c r="AE636" s="90">
        <v>2.5</v>
      </c>
      <c r="AF636" s="136"/>
      <c r="AG636" s="338"/>
      <c r="AH636" s="338"/>
      <c r="AI636" s="339"/>
      <c r="AJ636" s="339"/>
      <c r="AK636" s="91" t="s">
        <v>4958</v>
      </c>
      <c r="AL636" s="92"/>
      <c r="AM636" s="93"/>
      <c r="AN636" s="340"/>
      <c r="AO636" s="341"/>
      <c r="AP636" s="336"/>
      <c r="AQ636" s="342"/>
      <c r="AR636" s="343" t="s">
        <v>3987</v>
      </c>
      <c r="AS636" s="342"/>
      <c r="AT636" s="94">
        <v>8000</v>
      </c>
      <c r="AU636" s="341"/>
      <c r="AV636" s="136"/>
      <c r="AW636" s="339"/>
    </row>
    <row r="637" spans="1:49" ht="12.75" customHeight="1">
      <c r="A637">
        <v>634</v>
      </c>
      <c r="B637" s="29" t="s">
        <v>6711</v>
      </c>
      <c r="C637" s="104" t="s">
        <v>4963</v>
      </c>
      <c r="D637" s="29" t="s">
        <v>1738</v>
      </c>
      <c r="E637" s="29" t="s">
        <v>2087</v>
      </c>
      <c r="F637" s="335" t="s">
        <v>6712</v>
      </c>
      <c r="G637" s="394" t="s">
        <v>6713</v>
      </c>
      <c r="H637" s="394"/>
      <c r="I637" s="394"/>
      <c r="J637" s="394"/>
      <c r="K637" s="394"/>
      <c r="L637" s="335"/>
      <c r="M637" s="82">
        <v>14000.000000000002</v>
      </c>
      <c r="N637" s="57">
        <v>2750</v>
      </c>
      <c r="O637" s="30">
        <v>16750</v>
      </c>
      <c r="P637" s="29" t="s">
        <v>9209</v>
      </c>
      <c r="Q637" s="29"/>
      <c r="R637" s="104" t="s">
        <v>4963</v>
      </c>
      <c r="S637" s="103" t="s">
        <v>4964</v>
      </c>
      <c r="T637" s="403">
        <v>-16310</v>
      </c>
      <c r="U637" s="403">
        <v>6000</v>
      </c>
      <c r="V637" s="123" t="s">
        <v>1</v>
      </c>
      <c r="W637" s="336" t="s">
        <v>0</v>
      </c>
      <c r="X637" s="123"/>
      <c r="Y637" s="337"/>
      <c r="Z637" s="87">
        <v>1</v>
      </c>
      <c r="AA637" s="88" t="s">
        <v>300</v>
      </c>
      <c r="AB637" s="88">
        <v>2.5</v>
      </c>
      <c r="AC637" s="135">
        <v>100</v>
      </c>
      <c r="AD637" s="90" t="s">
        <v>4545</v>
      </c>
      <c r="AE637" s="90">
        <v>2.5</v>
      </c>
      <c r="AF637" s="136"/>
      <c r="AG637" s="338"/>
      <c r="AH637" s="338"/>
      <c r="AI637" s="339"/>
      <c r="AJ637" s="339"/>
      <c r="AK637" s="91" t="s">
        <v>4965</v>
      </c>
      <c r="AL637" s="92"/>
      <c r="AM637" s="93"/>
      <c r="AN637" s="340"/>
      <c r="AO637" s="341"/>
      <c r="AP637" s="336"/>
      <c r="AQ637" s="342"/>
      <c r="AR637" s="343" t="s">
        <v>3987</v>
      </c>
      <c r="AS637" s="342"/>
      <c r="AT637" s="94">
        <v>8000</v>
      </c>
      <c r="AU637" s="341"/>
      <c r="AV637" s="136"/>
      <c r="AW637" s="339"/>
    </row>
    <row r="638" spans="1:49" ht="12.75" customHeight="1">
      <c r="A638">
        <v>635</v>
      </c>
      <c r="B638" s="29" t="s">
        <v>6714</v>
      </c>
      <c r="C638" s="104" t="s">
        <v>4966</v>
      </c>
      <c r="D638" s="29" t="s">
        <v>1736</v>
      </c>
      <c r="E638" s="29" t="s">
        <v>2089</v>
      </c>
      <c r="F638" s="335" t="s">
        <v>6715</v>
      </c>
      <c r="G638" s="394" t="s">
        <v>6716</v>
      </c>
      <c r="H638" s="394"/>
      <c r="I638" s="394"/>
      <c r="J638" s="394"/>
      <c r="K638" s="394"/>
      <c r="L638" s="335"/>
      <c r="M638" s="82">
        <v>14000.000000000002</v>
      </c>
      <c r="N638" s="57">
        <v>2750</v>
      </c>
      <c r="O638" s="30">
        <v>16750</v>
      </c>
      <c r="P638" s="29" t="s">
        <v>9209</v>
      </c>
      <c r="Q638" s="29"/>
      <c r="R638" s="104" t="s">
        <v>4966</v>
      </c>
      <c r="S638" s="103" t="s">
        <v>4967</v>
      </c>
      <c r="T638" s="403">
        <v>-15480</v>
      </c>
      <c r="U638" s="403">
        <v>6000</v>
      </c>
      <c r="V638" s="123" t="s">
        <v>1</v>
      </c>
      <c r="W638" s="336" t="s">
        <v>0</v>
      </c>
      <c r="X638" s="123"/>
      <c r="Y638" s="337"/>
      <c r="Z638" s="87">
        <v>1</v>
      </c>
      <c r="AA638" s="88" t="s">
        <v>300</v>
      </c>
      <c r="AB638" s="88">
        <v>2.5</v>
      </c>
      <c r="AC638" s="135">
        <v>100</v>
      </c>
      <c r="AD638" s="90" t="s">
        <v>4545</v>
      </c>
      <c r="AE638" s="90">
        <v>2.5</v>
      </c>
      <c r="AF638" s="136"/>
      <c r="AG638" s="338"/>
      <c r="AH638" s="338"/>
      <c r="AI638" s="339"/>
      <c r="AJ638" s="339"/>
      <c r="AK638" s="91" t="s">
        <v>4968</v>
      </c>
      <c r="AL638" s="92"/>
      <c r="AM638" s="93"/>
      <c r="AN638" s="340"/>
      <c r="AO638" s="341"/>
      <c r="AP638" s="336"/>
      <c r="AQ638" s="342"/>
      <c r="AR638" s="343" t="s">
        <v>3987</v>
      </c>
      <c r="AS638" s="342"/>
      <c r="AT638" s="94">
        <v>8000</v>
      </c>
      <c r="AU638" s="341"/>
      <c r="AV638" s="136"/>
      <c r="AW638" s="339"/>
    </row>
    <row r="639" spans="1:49" ht="12.75" customHeight="1">
      <c r="A639">
        <v>636</v>
      </c>
      <c r="B639" s="29" t="s">
        <v>6717</v>
      </c>
      <c r="C639" s="104" t="s">
        <v>4969</v>
      </c>
      <c r="D639" s="29" t="s">
        <v>1773</v>
      </c>
      <c r="E639" s="29" t="s">
        <v>2052</v>
      </c>
      <c r="F639" s="335" t="s">
        <v>6718</v>
      </c>
      <c r="G639" s="394" t="s">
        <v>6719</v>
      </c>
      <c r="H639" s="394"/>
      <c r="I639" s="394"/>
      <c r="J639" s="394"/>
      <c r="K639" s="394"/>
      <c r="L639" s="335"/>
      <c r="M639" s="82">
        <v>14000.000000000002</v>
      </c>
      <c r="N639" s="57">
        <v>2750</v>
      </c>
      <c r="O639" s="30">
        <v>16750</v>
      </c>
      <c r="P639" s="29" t="s">
        <v>9188</v>
      </c>
      <c r="Q639" s="29"/>
      <c r="R639" s="104" t="s">
        <v>4969</v>
      </c>
      <c r="S639" s="103" t="s">
        <v>4970</v>
      </c>
      <c r="T639" s="403">
        <v>-10302.24</v>
      </c>
      <c r="U639" s="403">
        <v>9163.0499999999993</v>
      </c>
      <c r="V639" s="123" t="s">
        <v>1</v>
      </c>
      <c r="W639" s="336" t="s">
        <v>0</v>
      </c>
      <c r="X639" s="123"/>
      <c r="Y639" s="337"/>
      <c r="Z639" s="87">
        <v>1</v>
      </c>
      <c r="AA639" s="88" t="s">
        <v>284</v>
      </c>
      <c r="AB639" s="88">
        <v>2.5</v>
      </c>
      <c r="AC639" s="135">
        <v>100</v>
      </c>
      <c r="AD639" s="90" t="s">
        <v>4545</v>
      </c>
      <c r="AE639" s="90">
        <v>2.5</v>
      </c>
      <c r="AF639" s="136"/>
      <c r="AG639" s="338"/>
      <c r="AH639" s="338"/>
      <c r="AI639" s="339"/>
      <c r="AJ639" s="339"/>
      <c r="AK639" s="91" t="s">
        <v>4965</v>
      </c>
      <c r="AL639" s="92"/>
      <c r="AM639" s="93"/>
      <c r="AN639" s="340"/>
      <c r="AO639" s="341"/>
      <c r="AP639" s="336"/>
      <c r="AQ639" s="342"/>
      <c r="AR639" s="343" t="s">
        <v>3987</v>
      </c>
      <c r="AS639" s="342"/>
      <c r="AT639" s="94">
        <v>8000</v>
      </c>
      <c r="AU639" s="341"/>
      <c r="AV639" s="136"/>
      <c r="AW639" s="339"/>
    </row>
    <row r="640" spans="1:49" ht="12.75" customHeight="1">
      <c r="A640">
        <v>637</v>
      </c>
      <c r="B640" s="29" t="s">
        <v>6720</v>
      </c>
      <c r="C640" s="104" t="s">
        <v>3638</v>
      </c>
      <c r="D640" s="29" t="s">
        <v>1775</v>
      </c>
      <c r="E640" s="29" t="s">
        <v>2050</v>
      </c>
      <c r="F640" s="335" t="s">
        <v>6721</v>
      </c>
      <c r="G640" s="394" t="s">
        <v>6722</v>
      </c>
      <c r="H640" s="394"/>
      <c r="I640" s="394"/>
      <c r="J640" s="394"/>
      <c r="K640" s="394"/>
      <c r="L640" s="335"/>
      <c r="M640" s="82">
        <v>14000.000000000002</v>
      </c>
      <c r="N640" s="57">
        <v>2750</v>
      </c>
      <c r="O640" s="30">
        <v>16750</v>
      </c>
      <c r="P640" s="29" t="s">
        <v>9188</v>
      </c>
      <c r="Q640" s="29"/>
      <c r="R640" s="104" t="s">
        <v>3638</v>
      </c>
      <c r="S640" s="103" t="s">
        <v>4971</v>
      </c>
      <c r="T640" s="403">
        <v>-11160.76</v>
      </c>
      <c r="U640" s="403">
        <v>9658.35</v>
      </c>
      <c r="V640" s="123" t="s">
        <v>1</v>
      </c>
      <c r="W640" s="336" t="s">
        <v>0</v>
      </c>
      <c r="X640" s="123"/>
      <c r="Y640" s="337"/>
      <c r="Z640" s="87">
        <v>1</v>
      </c>
      <c r="AA640" s="88" t="s">
        <v>284</v>
      </c>
      <c r="AB640" s="88">
        <v>2.5</v>
      </c>
      <c r="AC640" s="135">
        <v>100</v>
      </c>
      <c r="AD640" s="90" t="s">
        <v>4545</v>
      </c>
      <c r="AE640" s="90">
        <v>2.5</v>
      </c>
      <c r="AF640" s="136"/>
      <c r="AG640" s="338"/>
      <c r="AH640" s="338"/>
      <c r="AI640" s="339"/>
      <c r="AJ640" s="339"/>
      <c r="AK640" s="91" t="s">
        <v>4968</v>
      </c>
      <c r="AL640" s="92"/>
      <c r="AM640" s="93"/>
      <c r="AN640" s="340"/>
      <c r="AO640" s="341"/>
      <c r="AP640" s="336"/>
      <c r="AQ640" s="342"/>
      <c r="AR640" s="343" t="s">
        <v>3987</v>
      </c>
      <c r="AS640" s="342"/>
      <c r="AT640" s="94">
        <v>8000</v>
      </c>
      <c r="AU640" s="341"/>
      <c r="AV640" s="136"/>
      <c r="AW640" s="339"/>
    </row>
    <row r="641" spans="1:49" ht="12.75" customHeight="1">
      <c r="A641">
        <v>638</v>
      </c>
      <c r="B641" s="29" t="s">
        <v>6723</v>
      </c>
      <c r="C641" s="104" t="s">
        <v>4972</v>
      </c>
      <c r="D641" s="29" t="s">
        <v>1768</v>
      </c>
      <c r="E641" s="29" t="s">
        <v>2057</v>
      </c>
      <c r="F641" s="335" t="s">
        <v>6724</v>
      </c>
      <c r="G641" s="394" t="s">
        <v>6725</v>
      </c>
      <c r="H641" s="394"/>
      <c r="I641" s="394"/>
      <c r="J641" s="394"/>
      <c r="K641" s="394"/>
      <c r="L641" s="335"/>
      <c r="M641" s="82">
        <v>14000.000000000002</v>
      </c>
      <c r="N641" s="57">
        <v>2750</v>
      </c>
      <c r="O641" s="30">
        <v>16750</v>
      </c>
      <c r="P641" s="29" t="s">
        <v>9212</v>
      </c>
      <c r="Q641" s="29"/>
      <c r="R641" s="104" t="s">
        <v>4972</v>
      </c>
      <c r="S641" s="103" t="s">
        <v>4973</v>
      </c>
      <c r="T641" s="403">
        <v>-15895</v>
      </c>
      <c r="U641" s="403">
        <v>4500</v>
      </c>
      <c r="V641" s="123" t="s">
        <v>1</v>
      </c>
      <c r="W641" s="336" t="s">
        <v>0</v>
      </c>
      <c r="X641" s="123"/>
      <c r="Y641" s="337"/>
      <c r="Z641" s="87">
        <v>1</v>
      </c>
      <c r="AA641" s="88" t="s">
        <v>283</v>
      </c>
      <c r="AB641" s="88">
        <v>2.5</v>
      </c>
      <c r="AC641" s="135">
        <v>100</v>
      </c>
      <c r="AD641" s="90" t="s">
        <v>4545</v>
      </c>
      <c r="AE641" s="90">
        <v>2.5</v>
      </c>
      <c r="AF641" s="136"/>
      <c r="AG641" s="338"/>
      <c r="AH641" s="338"/>
      <c r="AI641" s="339"/>
      <c r="AJ641" s="339"/>
      <c r="AK641" s="91" t="s">
        <v>4974</v>
      </c>
      <c r="AL641" s="92"/>
      <c r="AM641" s="93"/>
      <c r="AN641" s="340"/>
      <c r="AO641" s="341"/>
      <c r="AP641" s="336"/>
      <c r="AQ641" s="342"/>
      <c r="AR641" s="343" t="s">
        <v>3987</v>
      </c>
      <c r="AS641" s="342"/>
      <c r="AT641" s="94">
        <v>8000</v>
      </c>
      <c r="AU641" s="341"/>
      <c r="AV641" s="136"/>
      <c r="AW641" s="339"/>
    </row>
    <row r="642" spans="1:49" ht="12.75" customHeight="1">
      <c r="A642">
        <v>639</v>
      </c>
      <c r="B642" s="29" t="s">
        <v>6726</v>
      </c>
      <c r="C642" s="104" t="s">
        <v>4975</v>
      </c>
      <c r="D642" s="29" t="s">
        <v>1770</v>
      </c>
      <c r="E642" s="29" t="s">
        <v>2055</v>
      </c>
      <c r="F642" s="335" t="s">
        <v>6727</v>
      </c>
      <c r="G642" s="394" t="s">
        <v>6728</v>
      </c>
      <c r="H642" s="394"/>
      <c r="I642" s="394"/>
      <c r="J642" s="394"/>
      <c r="K642" s="394"/>
      <c r="L642" s="335"/>
      <c r="M642" s="82">
        <v>14000.000000000002</v>
      </c>
      <c r="N642" s="57">
        <v>2750</v>
      </c>
      <c r="O642" s="30">
        <v>16750</v>
      </c>
      <c r="P642" s="29" t="s">
        <v>9212</v>
      </c>
      <c r="Q642" s="29"/>
      <c r="R642" s="104" t="s">
        <v>4975</v>
      </c>
      <c r="S642" s="103" t="s">
        <v>4976</v>
      </c>
      <c r="T642" s="403">
        <v>-15065</v>
      </c>
      <c r="U642" s="403">
        <v>4500</v>
      </c>
      <c r="V642" s="123" t="s">
        <v>1</v>
      </c>
      <c r="W642" s="336" t="s">
        <v>0</v>
      </c>
      <c r="X642" s="123"/>
      <c r="Y642" s="337"/>
      <c r="Z642" s="87">
        <v>1</v>
      </c>
      <c r="AA642" s="88" t="s">
        <v>283</v>
      </c>
      <c r="AB642" s="88">
        <v>2.5</v>
      </c>
      <c r="AC642" s="135">
        <v>100</v>
      </c>
      <c r="AD642" s="90" t="s">
        <v>4545</v>
      </c>
      <c r="AE642" s="90">
        <v>2.5</v>
      </c>
      <c r="AF642" s="136"/>
      <c r="AG642" s="338"/>
      <c r="AH642" s="338"/>
      <c r="AI642" s="339"/>
      <c r="AJ642" s="339"/>
      <c r="AK642" s="91" t="s">
        <v>4977</v>
      </c>
      <c r="AL642" s="92"/>
      <c r="AM642" s="93"/>
      <c r="AN642" s="340"/>
      <c r="AO642" s="341"/>
      <c r="AP642" s="336"/>
      <c r="AQ642" s="342"/>
      <c r="AR642" s="343" t="s">
        <v>3987</v>
      </c>
      <c r="AS642" s="342"/>
      <c r="AT642" s="94">
        <v>8000</v>
      </c>
      <c r="AU642" s="341"/>
      <c r="AV642" s="136"/>
      <c r="AW642" s="339"/>
    </row>
    <row r="643" spans="1:49" ht="12.75" customHeight="1">
      <c r="A643">
        <v>640</v>
      </c>
      <c r="B643" s="29" t="s">
        <v>6729</v>
      </c>
      <c r="C643" s="104" t="s">
        <v>4978</v>
      </c>
      <c r="D643" s="29" t="s">
        <v>1778</v>
      </c>
      <c r="E643" s="29" t="s">
        <v>2047</v>
      </c>
      <c r="F643" s="335" t="s">
        <v>6730</v>
      </c>
      <c r="G643" s="394" t="s">
        <v>6731</v>
      </c>
      <c r="H643" s="394"/>
      <c r="I643" s="394"/>
      <c r="J643" s="394"/>
      <c r="K643" s="394"/>
      <c r="L643" s="335"/>
      <c r="M643" s="82">
        <v>14000.000000000002</v>
      </c>
      <c r="N643" s="57">
        <v>2750</v>
      </c>
      <c r="O643" s="30">
        <v>16750</v>
      </c>
      <c r="P643" s="29" t="s">
        <v>3456</v>
      </c>
      <c r="Q643" s="29"/>
      <c r="R643" s="104" t="s">
        <v>4978</v>
      </c>
      <c r="S643" s="103" t="s">
        <v>4979</v>
      </c>
      <c r="T643" s="403">
        <v>-11160.76</v>
      </c>
      <c r="U643" s="403">
        <v>10648.95</v>
      </c>
      <c r="V643" s="123" t="s">
        <v>1</v>
      </c>
      <c r="W643" s="336" t="s">
        <v>0</v>
      </c>
      <c r="X643" s="123"/>
      <c r="Y643" s="337"/>
      <c r="Z643" s="87">
        <v>1</v>
      </c>
      <c r="AA643" s="88" t="s">
        <v>279</v>
      </c>
      <c r="AB643" s="88">
        <v>2.5</v>
      </c>
      <c r="AC643" s="135">
        <v>100</v>
      </c>
      <c r="AD643" s="90" t="s">
        <v>4545</v>
      </c>
      <c r="AE643" s="90">
        <v>2.5</v>
      </c>
      <c r="AF643" s="136"/>
      <c r="AG643" s="338"/>
      <c r="AH643" s="338"/>
      <c r="AI643" s="339"/>
      <c r="AJ643" s="339"/>
      <c r="AK643" s="91" t="s">
        <v>4974</v>
      </c>
      <c r="AL643" s="92"/>
      <c r="AM643" s="93"/>
      <c r="AN643" s="340"/>
      <c r="AO643" s="341"/>
      <c r="AP643" s="336"/>
      <c r="AQ643" s="342"/>
      <c r="AR643" s="343" t="s">
        <v>3987</v>
      </c>
      <c r="AS643" s="342"/>
      <c r="AT643" s="94">
        <v>8000</v>
      </c>
      <c r="AU643" s="341"/>
      <c r="AV643" s="136"/>
      <c r="AW643" s="339"/>
    </row>
    <row r="644" spans="1:49" ht="12.75" customHeight="1">
      <c r="A644">
        <v>641</v>
      </c>
      <c r="B644" s="29" t="s">
        <v>6732</v>
      </c>
      <c r="C644" s="104" t="s">
        <v>4980</v>
      </c>
      <c r="D644" s="29" t="s">
        <v>1776</v>
      </c>
      <c r="E644" s="29" t="s">
        <v>2049</v>
      </c>
      <c r="F644" s="335" t="s">
        <v>6733</v>
      </c>
      <c r="G644" s="394" t="s">
        <v>6734</v>
      </c>
      <c r="H644" s="394"/>
      <c r="I644" s="394"/>
      <c r="J644" s="394"/>
      <c r="K644" s="394"/>
      <c r="L644" s="335"/>
      <c r="M644" s="82">
        <v>14000.000000000002</v>
      </c>
      <c r="N644" s="57">
        <v>2750</v>
      </c>
      <c r="O644" s="30">
        <v>16750</v>
      </c>
      <c r="P644" s="29" t="s">
        <v>3456</v>
      </c>
      <c r="Q644" s="29"/>
      <c r="R644" s="104" t="s">
        <v>4980</v>
      </c>
      <c r="S644" s="103" t="s">
        <v>4981</v>
      </c>
      <c r="T644" s="403">
        <v>-12019.28</v>
      </c>
      <c r="U644" s="403">
        <v>10153.65</v>
      </c>
      <c r="V644" s="123" t="s">
        <v>1</v>
      </c>
      <c r="W644" s="336" t="s">
        <v>0</v>
      </c>
      <c r="X644" s="123"/>
      <c r="Y644" s="337"/>
      <c r="Z644" s="87">
        <v>1</v>
      </c>
      <c r="AA644" s="88" t="s">
        <v>279</v>
      </c>
      <c r="AB644" s="88">
        <v>2.5</v>
      </c>
      <c r="AC644" s="135">
        <v>100</v>
      </c>
      <c r="AD644" s="90" t="s">
        <v>4545</v>
      </c>
      <c r="AE644" s="90">
        <v>2.5</v>
      </c>
      <c r="AF644" s="136"/>
      <c r="AG644" s="338"/>
      <c r="AH644" s="338"/>
      <c r="AI644" s="339"/>
      <c r="AJ644" s="339"/>
      <c r="AK644" s="91" t="s">
        <v>4977</v>
      </c>
      <c r="AL644" s="92"/>
      <c r="AM644" s="93"/>
      <c r="AN644" s="340"/>
      <c r="AO644" s="341"/>
      <c r="AP644" s="336"/>
      <c r="AQ644" s="342"/>
      <c r="AR644" s="343" t="s">
        <v>3987</v>
      </c>
      <c r="AS644" s="342"/>
      <c r="AT644" s="94">
        <v>8000</v>
      </c>
      <c r="AU644" s="341"/>
      <c r="AV644" s="136"/>
      <c r="AW644" s="339"/>
    </row>
    <row r="645" spans="1:49" ht="12.75" customHeight="1">
      <c r="A645">
        <v>642</v>
      </c>
      <c r="B645" s="29" t="s">
        <v>6735</v>
      </c>
      <c r="C645" s="104" t="s">
        <v>4982</v>
      </c>
      <c r="D645" s="29" t="s">
        <v>3880</v>
      </c>
      <c r="E645" s="29" t="s">
        <v>3880</v>
      </c>
      <c r="F645" s="335" t="s">
        <v>6736</v>
      </c>
      <c r="G645" s="335"/>
      <c r="H645" s="335"/>
      <c r="I645" s="335"/>
      <c r="J645" s="335"/>
      <c r="K645" s="335"/>
      <c r="L645" s="335"/>
      <c r="M645" s="82" t="s">
        <v>3880</v>
      </c>
      <c r="N645" s="57">
        <v>2750</v>
      </c>
      <c r="O645" s="30">
        <v>2750</v>
      </c>
      <c r="P645" s="29" t="s">
        <v>3458</v>
      </c>
      <c r="Q645" s="29"/>
      <c r="R645" s="104" t="s">
        <v>4982</v>
      </c>
      <c r="S645" s="103" t="s">
        <v>4983</v>
      </c>
      <c r="T645" s="403">
        <v>-16310</v>
      </c>
      <c r="U645" s="403">
        <v>4000</v>
      </c>
      <c r="V645" s="123" t="s">
        <v>1</v>
      </c>
      <c r="W645" s="336" t="s">
        <v>0</v>
      </c>
      <c r="X645" s="123"/>
      <c r="Y645" s="337"/>
      <c r="Z645" s="87"/>
      <c r="AA645" s="88" t="s">
        <v>278</v>
      </c>
      <c r="AB645" s="88">
        <v>2.5</v>
      </c>
      <c r="AC645" s="135">
        <v>100</v>
      </c>
      <c r="AD645" s="90" t="s">
        <v>4545</v>
      </c>
      <c r="AE645" s="90">
        <v>2.5</v>
      </c>
      <c r="AF645" s="136"/>
      <c r="AG645" s="338"/>
      <c r="AH645" s="338"/>
      <c r="AI645" s="339"/>
      <c r="AJ645" s="339"/>
      <c r="AK645" s="91" t="s">
        <v>4984</v>
      </c>
      <c r="AL645" s="92"/>
      <c r="AM645" s="93"/>
      <c r="AN645" s="340"/>
      <c r="AO645" s="341"/>
      <c r="AP645" s="336"/>
      <c r="AQ645" s="342"/>
      <c r="AR645" s="343" t="s">
        <v>3987</v>
      </c>
      <c r="AS645" s="342"/>
      <c r="AT645" s="94">
        <v>8000</v>
      </c>
      <c r="AU645" s="341"/>
      <c r="AV645" s="136"/>
      <c r="AW645" s="339"/>
    </row>
    <row r="646" spans="1:49" ht="12.75" customHeight="1">
      <c r="A646">
        <v>643</v>
      </c>
      <c r="B646" s="29" t="s">
        <v>6737</v>
      </c>
      <c r="C646" s="104" t="s">
        <v>4985</v>
      </c>
      <c r="D646" s="29" t="s">
        <v>3880</v>
      </c>
      <c r="E646" s="29" t="s">
        <v>3880</v>
      </c>
      <c r="F646" s="335" t="s">
        <v>6738</v>
      </c>
      <c r="G646" s="335"/>
      <c r="H646" s="335"/>
      <c r="I646" s="335"/>
      <c r="J646" s="335"/>
      <c r="K646" s="335"/>
      <c r="L646" s="335"/>
      <c r="M646" s="82" t="s">
        <v>3880</v>
      </c>
      <c r="N646" s="57">
        <v>2750</v>
      </c>
      <c r="O646" s="30">
        <v>2750</v>
      </c>
      <c r="P646" s="29" t="s">
        <v>3458</v>
      </c>
      <c r="Q646" s="29"/>
      <c r="R646" s="104" t="s">
        <v>4985</v>
      </c>
      <c r="S646" s="103" t="s">
        <v>4986</v>
      </c>
      <c r="T646" s="403">
        <v>-15480</v>
      </c>
      <c r="U646" s="403">
        <v>4000</v>
      </c>
      <c r="V646" s="123" t="s">
        <v>1</v>
      </c>
      <c r="W646" s="336" t="s">
        <v>0</v>
      </c>
      <c r="X646" s="123"/>
      <c r="Y646" s="337"/>
      <c r="Z646" s="87"/>
      <c r="AA646" s="88" t="s">
        <v>278</v>
      </c>
      <c r="AB646" s="88">
        <v>2.5</v>
      </c>
      <c r="AC646" s="135">
        <v>100</v>
      </c>
      <c r="AD646" s="90" t="s">
        <v>4545</v>
      </c>
      <c r="AE646" s="90">
        <v>2.5</v>
      </c>
      <c r="AF646" s="136"/>
      <c r="AG646" s="338"/>
      <c r="AH646" s="338"/>
      <c r="AI646" s="339"/>
      <c r="AJ646" s="339"/>
      <c r="AK646" s="91" t="s">
        <v>4987</v>
      </c>
      <c r="AL646" s="92"/>
      <c r="AM646" s="93"/>
      <c r="AN646" s="340"/>
      <c r="AO646" s="341"/>
      <c r="AP646" s="336"/>
      <c r="AQ646" s="342"/>
      <c r="AR646" s="343" t="s">
        <v>3987</v>
      </c>
      <c r="AS646" s="342"/>
      <c r="AT646" s="94">
        <v>8000</v>
      </c>
      <c r="AU646" s="341"/>
      <c r="AV646" s="136"/>
      <c r="AW646" s="339"/>
    </row>
    <row r="647" spans="1:49" ht="12.75" customHeight="1">
      <c r="A647">
        <v>644</v>
      </c>
      <c r="B647" s="29" t="s">
        <v>6739</v>
      </c>
      <c r="C647" s="104" t="s">
        <v>3666</v>
      </c>
      <c r="D647" s="29" t="s">
        <v>3880</v>
      </c>
      <c r="E647" s="29" t="s">
        <v>3880</v>
      </c>
      <c r="F647" s="335" t="s">
        <v>6740</v>
      </c>
      <c r="G647" s="335"/>
      <c r="H647" s="335"/>
      <c r="I647" s="335"/>
      <c r="J647" s="335"/>
      <c r="K647" s="335"/>
      <c r="L647" s="335"/>
      <c r="M647" s="82" t="s">
        <v>3880</v>
      </c>
      <c r="N647" s="57">
        <v>2750</v>
      </c>
      <c r="O647" s="30">
        <v>2750</v>
      </c>
      <c r="P647" s="29" t="s">
        <v>3860</v>
      </c>
      <c r="Q647" s="29"/>
      <c r="R647" s="104" t="s">
        <v>3666</v>
      </c>
      <c r="S647" s="103" t="s">
        <v>4988</v>
      </c>
      <c r="T647" s="403">
        <v>-12877.8</v>
      </c>
      <c r="U647" s="403">
        <v>9658.35</v>
      </c>
      <c r="V647" s="123" t="s">
        <v>1</v>
      </c>
      <c r="W647" s="336" t="s">
        <v>0</v>
      </c>
      <c r="X647" s="123"/>
      <c r="Y647" s="337"/>
      <c r="Z647" s="87"/>
      <c r="AA647" s="88" t="s">
        <v>277</v>
      </c>
      <c r="AB647" s="88">
        <v>2.5</v>
      </c>
      <c r="AC647" s="135">
        <v>100</v>
      </c>
      <c r="AD647" s="90" t="s">
        <v>4545</v>
      </c>
      <c r="AE647" s="90">
        <v>2.5</v>
      </c>
      <c r="AF647" s="136"/>
      <c r="AG647" s="338"/>
      <c r="AH647" s="338"/>
      <c r="AI647" s="339"/>
      <c r="AJ647" s="339"/>
      <c r="AK647" s="91" t="s">
        <v>4984</v>
      </c>
      <c r="AL647" s="92"/>
      <c r="AM647" s="93"/>
      <c r="AN647" s="340"/>
      <c r="AO647" s="341"/>
      <c r="AP647" s="336"/>
      <c r="AQ647" s="342"/>
      <c r="AR647" s="343" t="s">
        <v>3987</v>
      </c>
      <c r="AS647" s="342"/>
      <c r="AT647" s="94">
        <v>8000</v>
      </c>
      <c r="AU647" s="341"/>
      <c r="AV647" s="136"/>
      <c r="AW647" s="339"/>
    </row>
    <row r="648" spans="1:49" ht="12.75" customHeight="1">
      <c r="A648">
        <v>645</v>
      </c>
      <c r="B648" s="29" t="s">
        <v>6741</v>
      </c>
      <c r="C648" s="104" t="s">
        <v>4989</v>
      </c>
      <c r="D648" s="29" t="s">
        <v>3880</v>
      </c>
      <c r="E648" s="29" t="s">
        <v>3880</v>
      </c>
      <c r="F648" s="335" t="s">
        <v>6742</v>
      </c>
      <c r="G648" s="335"/>
      <c r="H648" s="335"/>
      <c r="I648" s="335"/>
      <c r="J648" s="335"/>
      <c r="K648" s="335"/>
      <c r="L648" s="335"/>
      <c r="M648" s="82" t="s">
        <v>3880</v>
      </c>
      <c r="N648" s="57">
        <v>2750</v>
      </c>
      <c r="O648" s="30">
        <v>2750</v>
      </c>
      <c r="P648" s="29" t="s">
        <v>3860</v>
      </c>
      <c r="Q648" s="29"/>
      <c r="R648" s="104" t="s">
        <v>4989</v>
      </c>
      <c r="S648" s="103" t="s">
        <v>4990</v>
      </c>
      <c r="T648" s="403">
        <v>-12877.8</v>
      </c>
      <c r="U648" s="403">
        <v>10648.95</v>
      </c>
      <c r="V648" s="123" t="s">
        <v>1</v>
      </c>
      <c r="W648" s="336" t="s">
        <v>0</v>
      </c>
      <c r="X648" s="123"/>
      <c r="Y648" s="337"/>
      <c r="Z648" s="87"/>
      <c r="AA648" s="88" t="s">
        <v>277</v>
      </c>
      <c r="AB648" s="88">
        <v>2.5</v>
      </c>
      <c r="AC648" s="135">
        <v>100</v>
      </c>
      <c r="AD648" s="90" t="s">
        <v>4545</v>
      </c>
      <c r="AE648" s="90">
        <v>2.5</v>
      </c>
      <c r="AF648" s="136"/>
      <c r="AG648" s="338"/>
      <c r="AH648" s="338"/>
      <c r="AI648" s="339"/>
      <c r="AJ648" s="339"/>
      <c r="AK648" s="91" t="s">
        <v>4987</v>
      </c>
      <c r="AL648" s="92"/>
      <c r="AM648" s="93"/>
      <c r="AN648" s="340"/>
      <c r="AO648" s="341"/>
      <c r="AP648" s="336"/>
      <c r="AQ648" s="342"/>
      <c r="AR648" s="343" t="s">
        <v>3987</v>
      </c>
      <c r="AS648" s="342"/>
      <c r="AT648" s="94">
        <v>8000</v>
      </c>
      <c r="AU648" s="341"/>
      <c r="AV648" s="136"/>
      <c r="AW648" s="339"/>
    </row>
    <row r="649" spans="1:49" ht="12.75" customHeight="1">
      <c r="A649">
        <v>646</v>
      </c>
      <c r="B649" s="29" t="s">
        <v>6745</v>
      </c>
      <c r="C649" s="104" t="s">
        <v>4991</v>
      </c>
      <c r="D649" s="29" t="s">
        <v>3880</v>
      </c>
      <c r="E649" s="29" t="s">
        <v>3880</v>
      </c>
      <c r="F649" s="335" t="s">
        <v>6746</v>
      </c>
      <c r="G649" s="335"/>
      <c r="H649" s="335"/>
      <c r="I649" s="335"/>
      <c r="J649" s="335"/>
      <c r="K649" s="335"/>
      <c r="L649" s="335"/>
      <c r="M649" s="82" t="s">
        <v>3880</v>
      </c>
      <c r="N649" s="57">
        <v>2750</v>
      </c>
      <c r="O649" s="30">
        <v>2750</v>
      </c>
      <c r="P649" s="29" t="s">
        <v>3457</v>
      </c>
      <c r="Q649" s="29"/>
      <c r="R649" s="104" t="s">
        <v>4991</v>
      </c>
      <c r="S649" s="103" t="s">
        <v>4992</v>
      </c>
      <c r="T649" s="403">
        <v>-15895</v>
      </c>
      <c r="U649" s="403">
        <v>3500</v>
      </c>
      <c r="V649" s="123" t="s">
        <v>1</v>
      </c>
      <c r="W649" s="336" t="s">
        <v>0</v>
      </c>
      <c r="X649" s="123"/>
      <c r="Y649" s="337"/>
      <c r="Z649" s="87"/>
      <c r="AA649" s="88" t="s">
        <v>276</v>
      </c>
      <c r="AB649" s="88">
        <v>2.5</v>
      </c>
      <c r="AC649" s="135">
        <v>100</v>
      </c>
      <c r="AD649" s="90" t="s">
        <v>4545</v>
      </c>
      <c r="AE649" s="90">
        <v>2.5</v>
      </c>
      <c r="AF649" s="136"/>
      <c r="AG649" s="338"/>
      <c r="AH649" s="338"/>
      <c r="AI649" s="339"/>
      <c r="AJ649" s="339"/>
      <c r="AK649" s="91" t="s">
        <v>4993</v>
      </c>
      <c r="AL649" s="92"/>
      <c r="AM649" s="93"/>
      <c r="AN649" s="340"/>
      <c r="AO649" s="341"/>
      <c r="AP649" s="336"/>
      <c r="AQ649" s="342"/>
      <c r="AR649" s="343" t="s">
        <v>3987</v>
      </c>
      <c r="AS649" s="342"/>
      <c r="AT649" s="94">
        <v>8000</v>
      </c>
      <c r="AU649" s="341"/>
      <c r="AV649" s="136"/>
      <c r="AW649" s="339"/>
    </row>
    <row r="650" spans="1:49" ht="12.75" customHeight="1">
      <c r="A650">
        <v>647</v>
      </c>
      <c r="B650" s="29" t="s">
        <v>6743</v>
      </c>
      <c r="C650" s="104" t="s">
        <v>4994</v>
      </c>
      <c r="D650" s="29" t="s">
        <v>3880</v>
      </c>
      <c r="E650" s="29" t="s">
        <v>3880</v>
      </c>
      <c r="F650" s="335" t="s">
        <v>6744</v>
      </c>
      <c r="G650" s="335"/>
      <c r="H650" s="335"/>
      <c r="I650" s="335"/>
      <c r="J650" s="335"/>
      <c r="K650" s="335"/>
      <c r="L650" s="335"/>
      <c r="M650" s="82" t="s">
        <v>3880</v>
      </c>
      <c r="N650" s="57">
        <v>2750</v>
      </c>
      <c r="O650" s="30">
        <v>2750</v>
      </c>
      <c r="P650" s="29" t="s">
        <v>3457</v>
      </c>
      <c r="Q650" s="29"/>
      <c r="R650" s="104" t="s">
        <v>4994</v>
      </c>
      <c r="S650" s="103" t="s">
        <v>4995</v>
      </c>
      <c r="T650" s="403">
        <v>-15065</v>
      </c>
      <c r="U650" s="403">
        <v>3500</v>
      </c>
      <c r="V650" s="123" t="s">
        <v>1</v>
      </c>
      <c r="W650" s="336" t="s">
        <v>0</v>
      </c>
      <c r="X650" s="123"/>
      <c r="Y650" s="337"/>
      <c r="Z650" s="87"/>
      <c r="AA650" s="88" t="s">
        <v>276</v>
      </c>
      <c r="AB650" s="88">
        <v>2.5</v>
      </c>
      <c r="AC650" s="135">
        <v>100</v>
      </c>
      <c r="AD650" s="90" t="s">
        <v>4545</v>
      </c>
      <c r="AE650" s="90">
        <v>2.5</v>
      </c>
      <c r="AF650" s="136"/>
      <c r="AG650" s="338"/>
      <c r="AH650" s="338"/>
      <c r="AI650" s="339"/>
      <c r="AJ650" s="339"/>
      <c r="AK650" s="91" t="s">
        <v>4996</v>
      </c>
      <c r="AL650" s="92"/>
      <c r="AM650" s="93"/>
      <c r="AN650" s="340"/>
      <c r="AO650" s="341"/>
      <c r="AP650" s="336"/>
      <c r="AQ650" s="342"/>
      <c r="AR650" s="343" t="s">
        <v>3987</v>
      </c>
      <c r="AS650" s="342"/>
      <c r="AT650" s="94">
        <v>8000</v>
      </c>
      <c r="AU650" s="341"/>
      <c r="AV650" s="136"/>
      <c r="AW650" s="339"/>
    </row>
    <row r="651" spans="1:49" ht="12.75" customHeight="1">
      <c r="A651">
        <v>648</v>
      </c>
      <c r="B651" s="29" t="s">
        <v>6749</v>
      </c>
      <c r="C651" s="104" t="s">
        <v>3664</v>
      </c>
      <c r="D651" s="29" t="s">
        <v>3880</v>
      </c>
      <c r="E651" s="29" t="s">
        <v>3880</v>
      </c>
      <c r="F651" s="335" t="s">
        <v>6750</v>
      </c>
      <c r="G651" s="335"/>
      <c r="H651" s="335"/>
      <c r="I651" s="335"/>
      <c r="J651" s="335"/>
      <c r="K651" s="335"/>
      <c r="L651" s="335"/>
      <c r="M651" s="82" t="s">
        <v>3880</v>
      </c>
      <c r="N651" s="57">
        <v>2750</v>
      </c>
      <c r="O651" s="30">
        <v>2750</v>
      </c>
      <c r="P651" s="29" t="s">
        <v>3860</v>
      </c>
      <c r="Q651" s="29"/>
      <c r="R651" s="104" t="s">
        <v>3664</v>
      </c>
      <c r="S651" s="103" t="s">
        <v>4997</v>
      </c>
      <c r="T651" s="403">
        <v>-12877.8</v>
      </c>
      <c r="U651" s="403">
        <v>8667.75</v>
      </c>
      <c r="V651" s="123" t="s">
        <v>1</v>
      </c>
      <c r="W651" s="336" t="s">
        <v>0</v>
      </c>
      <c r="X651" s="123"/>
      <c r="Y651" s="337"/>
      <c r="Z651" s="87"/>
      <c r="AA651" s="88" t="s">
        <v>275</v>
      </c>
      <c r="AB651" s="88">
        <v>2.5</v>
      </c>
      <c r="AC651" s="135">
        <v>100</v>
      </c>
      <c r="AD651" s="90" t="s">
        <v>4545</v>
      </c>
      <c r="AE651" s="90">
        <v>2.5</v>
      </c>
      <c r="AF651" s="136"/>
      <c r="AG651" s="338"/>
      <c r="AH651" s="338"/>
      <c r="AI651" s="339"/>
      <c r="AJ651" s="339"/>
      <c r="AK651" s="91" t="s">
        <v>4993</v>
      </c>
      <c r="AL651" s="92"/>
      <c r="AM651" s="93"/>
      <c r="AN651" s="340"/>
      <c r="AO651" s="341"/>
      <c r="AP651" s="336"/>
      <c r="AQ651" s="342"/>
      <c r="AR651" s="343" t="s">
        <v>3987</v>
      </c>
      <c r="AS651" s="342"/>
      <c r="AT651" s="94">
        <v>8000</v>
      </c>
      <c r="AU651" s="341"/>
      <c r="AV651" s="136"/>
      <c r="AW651" s="339"/>
    </row>
    <row r="652" spans="1:49" ht="12.75" customHeight="1">
      <c r="A652">
        <v>649</v>
      </c>
      <c r="B652" s="29" t="s">
        <v>6747</v>
      </c>
      <c r="C652" s="104" t="s">
        <v>3665</v>
      </c>
      <c r="D652" s="29" t="s">
        <v>3880</v>
      </c>
      <c r="E652" s="29" t="s">
        <v>3880</v>
      </c>
      <c r="F652" s="335" t="s">
        <v>6748</v>
      </c>
      <c r="G652" s="335"/>
      <c r="H652" s="335"/>
      <c r="I652" s="335"/>
      <c r="J652" s="335"/>
      <c r="K652" s="335"/>
      <c r="L652" s="335"/>
      <c r="M652" s="82" t="s">
        <v>3880</v>
      </c>
      <c r="N652" s="57">
        <v>2750</v>
      </c>
      <c r="O652" s="30">
        <v>2750</v>
      </c>
      <c r="P652" s="29" t="s">
        <v>3860</v>
      </c>
      <c r="Q652" s="29"/>
      <c r="R652" s="104" t="s">
        <v>3665</v>
      </c>
      <c r="S652" s="103" t="s">
        <v>4998</v>
      </c>
      <c r="T652" s="403">
        <v>-13736.32</v>
      </c>
      <c r="U652" s="403">
        <v>9163.0499999999993</v>
      </c>
      <c r="V652" s="123" t="s">
        <v>1</v>
      </c>
      <c r="W652" s="336" t="s">
        <v>0</v>
      </c>
      <c r="X652" s="123"/>
      <c r="Y652" s="337"/>
      <c r="Z652" s="87"/>
      <c r="AA652" s="88" t="s">
        <v>275</v>
      </c>
      <c r="AB652" s="88">
        <v>2.5</v>
      </c>
      <c r="AC652" s="135">
        <v>100</v>
      </c>
      <c r="AD652" s="90" t="s">
        <v>4545</v>
      </c>
      <c r="AE652" s="90">
        <v>2.5</v>
      </c>
      <c r="AF652" s="136"/>
      <c r="AG652" s="338"/>
      <c r="AH652" s="338"/>
      <c r="AI652" s="339"/>
      <c r="AJ652" s="339"/>
      <c r="AK652" s="91" t="s">
        <v>4996</v>
      </c>
      <c r="AL652" s="92"/>
      <c r="AM652" s="93"/>
      <c r="AN652" s="340"/>
      <c r="AO652" s="341"/>
      <c r="AP652" s="336"/>
      <c r="AQ652" s="342"/>
      <c r="AR652" s="343" t="s">
        <v>3987</v>
      </c>
      <c r="AS652" s="342"/>
      <c r="AT652" s="94">
        <v>8000</v>
      </c>
      <c r="AU652" s="341"/>
      <c r="AV652" s="136"/>
      <c r="AW652" s="339"/>
    </row>
    <row r="653" spans="1:49" ht="12.75" customHeight="1">
      <c r="A653">
        <v>650</v>
      </c>
      <c r="B653" s="29" t="s">
        <v>6566</v>
      </c>
      <c r="C653" s="104" t="s">
        <v>3618</v>
      </c>
      <c r="D653" s="29" t="s">
        <v>3880</v>
      </c>
      <c r="E653" s="29" t="s">
        <v>3880</v>
      </c>
      <c r="F653" s="335"/>
      <c r="G653" s="335"/>
      <c r="H653" s="335"/>
      <c r="I653" s="335"/>
      <c r="J653" s="335"/>
      <c r="K653" s="335"/>
      <c r="L653" s="335"/>
      <c r="M653" s="82" t="s">
        <v>3880</v>
      </c>
      <c r="N653" s="57" t="s">
        <v>3880</v>
      </c>
      <c r="O653" s="30" t="s">
        <v>3880</v>
      </c>
      <c r="P653" s="29" t="s">
        <v>3880</v>
      </c>
      <c r="Q653" s="29"/>
      <c r="R653" s="104" t="s">
        <v>3618</v>
      </c>
      <c r="S653" s="103" t="s">
        <v>4999</v>
      </c>
      <c r="T653" s="403">
        <v>-4400.55</v>
      </c>
      <c r="U653" s="403">
        <v>-2647.95</v>
      </c>
      <c r="V653" s="123" t="s">
        <v>5000</v>
      </c>
      <c r="W653" s="336"/>
      <c r="X653" s="123"/>
      <c r="Y653" s="337"/>
      <c r="Z653" s="87"/>
      <c r="AA653" s="88" t="s">
        <v>3880</v>
      </c>
      <c r="AB653" s="88"/>
      <c r="AC653" s="88"/>
      <c r="AD653" s="90"/>
      <c r="AE653" s="90"/>
      <c r="AF653" s="136"/>
      <c r="AG653" s="338"/>
      <c r="AH653" s="338"/>
      <c r="AI653" s="339"/>
      <c r="AJ653" s="339"/>
      <c r="AK653" s="91"/>
      <c r="AL653" s="92"/>
      <c r="AM653" s="93"/>
      <c r="AN653" s="340"/>
      <c r="AO653" s="341"/>
      <c r="AP653" s="336"/>
      <c r="AQ653" s="342"/>
      <c r="AR653" s="343"/>
      <c r="AS653" s="342"/>
      <c r="AT653" s="94"/>
      <c r="AU653" s="341"/>
      <c r="AV653" s="136"/>
      <c r="AW653" s="339"/>
    </row>
    <row r="654" spans="1:49" ht="12.75" customHeight="1">
      <c r="A654">
        <v>651</v>
      </c>
      <c r="B654" s="29" t="s">
        <v>6542</v>
      </c>
      <c r="C654" s="104" t="s">
        <v>5001</v>
      </c>
      <c r="D654" s="29" t="s">
        <v>3880</v>
      </c>
      <c r="E654" s="29" t="s">
        <v>3880</v>
      </c>
      <c r="F654" s="335"/>
      <c r="G654" s="335"/>
      <c r="H654" s="335"/>
      <c r="I654" s="335"/>
      <c r="J654" s="335"/>
      <c r="K654" s="335"/>
      <c r="L654" s="335"/>
      <c r="M654" s="82" t="s">
        <v>3880</v>
      </c>
      <c r="N654" s="57" t="s">
        <v>3880</v>
      </c>
      <c r="O654" s="30" t="s">
        <v>3880</v>
      </c>
      <c r="P654" s="29" t="s">
        <v>3880</v>
      </c>
      <c r="Q654" s="29"/>
      <c r="R654" s="104" t="s">
        <v>5001</v>
      </c>
      <c r="S654" s="103" t="s">
        <v>5002</v>
      </c>
      <c r="T654" s="403">
        <v>-6009.64</v>
      </c>
      <c r="U654" s="403">
        <v>-1238.25</v>
      </c>
      <c r="V654" s="123" t="s">
        <v>229</v>
      </c>
      <c r="W654" s="336"/>
      <c r="X654" s="123"/>
      <c r="Y654" s="337"/>
      <c r="Z654" s="87"/>
      <c r="AA654" s="88" t="s">
        <v>3880</v>
      </c>
      <c r="AB654" s="88"/>
      <c r="AC654" s="88"/>
      <c r="AD654" s="90"/>
      <c r="AE654" s="90"/>
      <c r="AF654" s="136"/>
      <c r="AG654" s="338"/>
      <c r="AH654" s="338"/>
      <c r="AI654" s="339"/>
      <c r="AJ654" s="339"/>
      <c r="AK654" s="91"/>
      <c r="AL654" s="92"/>
      <c r="AM654" s="93"/>
      <c r="AN654" s="340"/>
      <c r="AO654" s="341"/>
      <c r="AP654" s="336"/>
      <c r="AQ654" s="342"/>
      <c r="AR654" s="343"/>
      <c r="AS654" s="342"/>
      <c r="AT654" s="94"/>
      <c r="AU654" s="341"/>
      <c r="AV654" s="136"/>
      <c r="AW654" s="339"/>
    </row>
    <row r="655" spans="1:49" ht="12.75" customHeight="1">
      <c r="A655">
        <v>652</v>
      </c>
      <c r="B655" s="29" t="s">
        <v>6538</v>
      </c>
      <c r="C655" s="104" t="s">
        <v>3481</v>
      </c>
      <c r="D655" s="29" t="s">
        <v>3880</v>
      </c>
      <c r="E655" s="29" t="s">
        <v>3880</v>
      </c>
      <c r="F655" s="335"/>
      <c r="G655" s="335"/>
      <c r="H655" s="335"/>
      <c r="I655" s="335"/>
      <c r="J655" s="335"/>
      <c r="K655" s="335"/>
      <c r="L655" s="335"/>
      <c r="M655" s="82" t="s">
        <v>3880</v>
      </c>
      <c r="N655" s="57" t="s">
        <v>3880</v>
      </c>
      <c r="O655" s="30" t="s">
        <v>3880</v>
      </c>
      <c r="P655" s="29" t="s">
        <v>3880</v>
      </c>
      <c r="Q655" s="29"/>
      <c r="R655" s="104" t="s">
        <v>3481</v>
      </c>
      <c r="S655" s="103" t="s">
        <v>5003</v>
      </c>
      <c r="T655" s="403">
        <v>-6009.64</v>
      </c>
      <c r="U655" s="403">
        <v>-6191.25</v>
      </c>
      <c r="V655" s="123" t="s">
        <v>5000</v>
      </c>
      <c r="W655" s="336"/>
      <c r="X655" s="123"/>
      <c r="Y655" s="337"/>
      <c r="Z655" s="87"/>
      <c r="AA655" s="88" t="s">
        <v>3880</v>
      </c>
      <c r="AB655" s="88"/>
      <c r="AC655" s="88"/>
      <c r="AD655" s="90"/>
      <c r="AE655" s="90"/>
      <c r="AF655" s="136"/>
      <c r="AG655" s="338"/>
      <c r="AH655" s="338"/>
      <c r="AI655" s="339"/>
      <c r="AJ655" s="339"/>
      <c r="AK655" s="91"/>
      <c r="AL655" s="92"/>
      <c r="AM655" s="93"/>
      <c r="AN655" s="340"/>
      <c r="AO655" s="341"/>
      <c r="AP655" s="336"/>
      <c r="AQ655" s="342"/>
      <c r="AR655" s="343"/>
      <c r="AS655" s="342"/>
      <c r="AT655" s="94"/>
      <c r="AU655" s="341"/>
      <c r="AV655" s="136"/>
      <c r="AW655" s="339"/>
    </row>
    <row r="656" spans="1:49" ht="12.75" customHeight="1">
      <c r="A656">
        <v>653</v>
      </c>
      <c r="B656" s="29" t="s">
        <v>6567</v>
      </c>
      <c r="C656" s="104" t="s">
        <v>5004</v>
      </c>
      <c r="D656" s="29" t="s">
        <v>3880</v>
      </c>
      <c r="E656" s="29" t="s">
        <v>3880</v>
      </c>
      <c r="F656" s="335"/>
      <c r="G656" s="335"/>
      <c r="H656" s="335"/>
      <c r="I656" s="335"/>
      <c r="J656" s="335"/>
      <c r="K656" s="335"/>
      <c r="L656" s="335"/>
      <c r="M656" s="82" t="s">
        <v>3880</v>
      </c>
      <c r="N656" s="57" t="s">
        <v>3880</v>
      </c>
      <c r="O656" s="30" t="s">
        <v>3880</v>
      </c>
      <c r="P656" s="29" t="s">
        <v>3880</v>
      </c>
      <c r="Q656" s="29"/>
      <c r="R656" s="104" t="s">
        <v>5004</v>
      </c>
      <c r="S656" s="103" t="s">
        <v>5005</v>
      </c>
      <c r="T656" s="403">
        <v>-3600.45</v>
      </c>
      <c r="U656" s="403">
        <v>-1847.85</v>
      </c>
      <c r="V656" s="123" t="s">
        <v>5000</v>
      </c>
      <c r="W656" s="336"/>
      <c r="X656" s="123"/>
      <c r="Y656" s="337"/>
      <c r="Z656" s="87"/>
      <c r="AA656" s="88" t="s">
        <v>3880</v>
      </c>
      <c r="AB656" s="88"/>
      <c r="AC656" s="88"/>
      <c r="AD656" s="90"/>
      <c r="AE656" s="90"/>
      <c r="AF656" s="136"/>
      <c r="AG656" s="338"/>
      <c r="AH656" s="338"/>
      <c r="AI656" s="339"/>
      <c r="AJ656" s="339"/>
      <c r="AK656" s="91"/>
      <c r="AL656" s="92"/>
      <c r="AM656" s="93"/>
      <c r="AN656" s="340"/>
      <c r="AO656" s="341"/>
      <c r="AP656" s="336"/>
      <c r="AQ656" s="342"/>
      <c r="AR656" s="343"/>
      <c r="AS656" s="342"/>
      <c r="AT656" s="94"/>
      <c r="AU656" s="341"/>
      <c r="AV656" s="136"/>
      <c r="AW656" s="339"/>
    </row>
    <row r="657" spans="1:49" ht="12.75" customHeight="1">
      <c r="A657">
        <v>654</v>
      </c>
      <c r="B657" s="29" t="s">
        <v>6568</v>
      </c>
      <c r="C657" s="104" t="s">
        <v>3622</v>
      </c>
      <c r="D657" s="29" t="s">
        <v>3880</v>
      </c>
      <c r="E657" s="29" t="s">
        <v>3880</v>
      </c>
      <c r="F657" s="335"/>
      <c r="G657" s="335"/>
      <c r="H657" s="335"/>
      <c r="I657" s="335"/>
      <c r="J657" s="335"/>
      <c r="K657" s="335"/>
      <c r="L657" s="335"/>
      <c r="M657" s="82" t="s">
        <v>3880</v>
      </c>
      <c r="N657" s="57" t="s">
        <v>3880</v>
      </c>
      <c r="O657" s="30" t="s">
        <v>3880</v>
      </c>
      <c r="P657" s="29" t="s">
        <v>3880</v>
      </c>
      <c r="Q657" s="29"/>
      <c r="R657" s="104" t="s">
        <v>3622</v>
      </c>
      <c r="S657" s="103" t="s">
        <v>5006</v>
      </c>
      <c r="T657" s="403">
        <v>-4400.55</v>
      </c>
      <c r="U657" s="403">
        <v>-1047.75</v>
      </c>
      <c r="V657" s="123" t="s">
        <v>5000</v>
      </c>
      <c r="W657" s="336"/>
      <c r="X657" s="123"/>
      <c r="Y657" s="337"/>
      <c r="Z657" s="87"/>
      <c r="AA657" s="88" t="s">
        <v>3880</v>
      </c>
      <c r="AB657" s="88"/>
      <c r="AC657" s="88"/>
      <c r="AD657" s="90"/>
      <c r="AE657" s="90"/>
      <c r="AF657" s="137"/>
      <c r="AG657" s="338"/>
      <c r="AH657" s="338"/>
      <c r="AI657" s="339"/>
      <c r="AJ657" s="339"/>
      <c r="AK657" s="91"/>
      <c r="AL657" s="92"/>
      <c r="AM657" s="93"/>
      <c r="AN657" s="340"/>
      <c r="AO657" s="341"/>
      <c r="AP657" s="336"/>
      <c r="AQ657" s="342"/>
      <c r="AR657" s="343"/>
      <c r="AS657" s="342"/>
      <c r="AT657" s="94"/>
      <c r="AU657" s="341"/>
      <c r="AV657" s="136"/>
      <c r="AW657" s="339"/>
    </row>
    <row r="658" spans="1:49" ht="12.75" customHeight="1">
      <c r="A658">
        <v>655</v>
      </c>
      <c r="B658" s="29" t="s">
        <v>6569</v>
      </c>
      <c r="C658" s="104" t="s">
        <v>3623</v>
      </c>
      <c r="D658" s="29" t="s">
        <v>3880</v>
      </c>
      <c r="E658" s="29" t="s">
        <v>3880</v>
      </c>
      <c r="F658" s="335"/>
      <c r="G658" s="335"/>
      <c r="H658" s="335"/>
      <c r="I658" s="335"/>
      <c r="J658" s="335"/>
      <c r="K658" s="335"/>
      <c r="L658" s="335"/>
      <c r="M658" s="82" t="s">
        <v>3880</v>
      </c>
      <c r="N658" s="57" t="s">
        <v>3880</v>
      </c>
      <c r="O658" s="30" t="s">
        <v>3880</v>
      </c>
      <c r="P658" s="29" t="s">
        <v>3880</v>
      </c>
      <c r="Q658" s="29"/>
      <c r="R658" s="104" t="s">
        <v>3623</v>
      </c>
      <c r="S658" s="103" t="s">
        <v>5007</v>
      </c>
      <c r="T658" s="403">
        <v>-5200.6499999999996</v>
      </c>
      <c r="U658" s="403">
        <v>-1047.75</v>
      </c>
      <c r="V658" s="123" t="s">
        <v>5000</v>
      </c>
      <c r="W658" s="336"/>
      <c r="X658" s="123"/>
      <c r="Y658" s="337"/>
      <c r="Z658" s="87"/>
      <c r="AA658" s="88" t="s">
        <v>3880</v>
      </c>
      <c r="AB658" s="88"/>
      <c r="AC658" s="88"/>
      <c r="AD658" s="90"/>
      <c r="AE658" s="90"/>
      <c r="AF658" s="136"/>
      <c r="AG658" s="338"/>
      <c r="AH658" s="338"/>
      <c r="AI658" s="339"/>
      <c r="AJ658" s="339"/>
      <c r="AK658" s="91"/>
      <c r="AL658" s="92"/>
      <c r="AM658" s="93"/>
      <c r="AN658" s="340"/>
      <c r="AO658" s="341"/>
      <c r="AP658" s="336"/>
      <c r="AQ658" s="342"/>
      <c r="AR658" s="343"/>
      <c r="AS658" s="342"/>
      <c r="AT658" s="94"/>
      <c r="AU658" s="341"/>
      <c r="AV658" s="136"/>
      <c r="AW658" s="339"/>
    </row>
    <row r="659" spans="1:49" ht="12.75" customHeight="1">
      <c r="A659">
        <v>656</v>
      </c>
      <c r="B659" s="29" t="s">
        <v>6570</v>
      </c>
      <c r="C659" s="104" t="s">
        <v>3621</v>
      </c>
      <c r="D659" s="29" t="s">
        <v>3880</v>
      </c>
      <c r="E659" s="29" t="s">
        <v>3880</v>
      </c>
      <c r="F659" s="335"/>
      <c r="G659" s="335"/>
      <c r="H659" s="335"/>
      <c r="I659" s="335"/>
      <c r="J659" s="335"/>
      <c r="K659" s="335"/>
      <c r="L659" s="335"/>
      <c r="M659" s="82" t="s">
        <v>3880</v>
      </c>
      <c r="N659" s="57" t="s">
        <v>3880</v>
      </c>
      <c r="O659" s="30" t="s">
        <v>3880</v>
      </c>
      <c r="P659" s="29" t="s">
        <v>3880</v>
      </c>
      <c r="Q659" s="29"/>
      <c r="R659" s="104" t="s">
        <v>3621</v>
      </c>
      <c r="S659" s="103" t="s">
        <v>5008</v>
      </c>
      <c r="T659" s="403">
        <v>-5200.6499999999996</v>
      </c>
      <c r="U659" s="403">
        <v>-1847.85</v>
      </c>
      <c r="V659" s="123" t="s">
        <v>229</v>
      </c>
      <c r="W659" s="336"/>
      <c r="X659" s="123"/>
      <c r="Y659" s="337"/>
      <c r="Z659" s="87"/>
      <c r="AA659" s="88" t="s">
        <v>3880</v>
      </c>
      <c r="AB659" s="88"/>
      <c r="AC659" s="88"/>
      <c r="AD659" s="90"/>
      <c r="AE659" s="90"/>
      <c r="AF659" s="136"/>
      <c r="AG659" s="338"/>
      <c r="AH659" s="338"/>
      <c r="AI659" s="339"/>
      <c r="AJ659" s="339"/>
      <c r="AK659" s="91"/>
      <c r="AL659" s="92"/>
      <c r="AM659" s="93"/>
      <c r="AN659" s="340"/>
      <c r="AO659" s="341"/>
      <c r="AP659" s="336"/>
      <c r="AQ659" s="342"/>
      <c r="AR659" s="343"/>
      <c r="AS659" s="342"/>
      <c r="AT659" s="94"/>
      <c r="AU659" s="341"/>
      <c r="AV659" s="136"/>
      <c r="AW659" s="339"/>
    </row>
    <row r="660" spans="1:49" ht="12.75" customHeight="1">
      <c r="A660">
        <v>657</v>
      </c>
      <c r="B660" s="29" t="s">
        <v>6571</v>
      </c>
      <c r="C660" s="104" t="s">
        <v>5009</v>
      </c>
      <c r="D660" s="29" t="s">
        <v>3880</v>
      </c>
      <c r="E660" s="29" t="s">
        <v>3880</v>
      </c>
      <c r="F660" s="335"/>
      <c r="G660" s="335"/>
      <c r="H660" s="335"/>
      <c r="I660" s="335"/>
      <c r="J660" s="335"/>
      <c r="K660" s="335"/>
      <c r="L660" s="335"/>
      <c r="M660" s="82" t="s">
        <v>3880</v>
      </c>
      <c r="N660" s="57" t="s">
        <v>3880</v>
      </c>
      <c r="O660" s="30" t="s">
        <v>3880</v>
      </c>
      <c r="P660" s="29" t="s">
        <v>3880</v>
      </c>
      <c r="Q660" s="29"/>
      <c r="R660" s="104" t="s">
        <v>5009</v>
      </c>
      <c r="S660" s="103" t="s">
        <v>5010</v>
      </c>
      <c r="T660" s="403">
        <v>-3600.45</v>
      </c>
      <c r="U660" s="403">
        <v>-2647.95</v>
      </c>
      <c r="V660" s="123" t="s">
        <v>229</v>
      </c>
      <c r="W660" s="336"/>
      <c r="X660" s="123"/>
      <c r="Y660" s="337"/>
      <c r="Z660" s="87"/>
      <c r="AA660" s="88" t="s">
        <v>3880</v>
      </c>
      <c r="AB660" s="88"/>
      <c r="AC660" s="88"/>
      <c r="AD660" s="90"/>
      <c r="AE660" s="90"/>
      <c r="AF660" s="136"/>
      <c r="AG660" s="338"/>
      <c r="AH660" s="338"/>
      <c r="AI660" s="339"/>
      <c r="AJ660" s="339"/>
      <c r="AK660" s="91"/>
      <c r="AL660" s="92"/>
      <c r="AM660" s="93"/>
      <c r="AN660" s="340"/>
      <c r="AO660" s="341"/>
      <c r="AP660" s="336"/>
      <c r="AQ660" s="342"/>
      <c r="AR660" s="343"/>
      <c r="AS660" s="342"/>
      <c r="AT660" s="94"/>
      <c r="AU660" s="341"/>
      <c r="AV660" s="136"/>
      <c r="AW660" s="339"/>
    </row>
    <row r="661" spans="1:49" ht="12.75" customHeight="1">
      <c r="A661">
        <v>658</v>
      </c>
      <c r="B661" s="29" t="s">
        <v>6572</v>
      </c>
      <c r="C661" s="104" t="s">
        <v>3483</v>
      </c>
      <c r="D661" s="29" t="s">
        <v>3880</v>
      </c>
      <c r="E661" s="29" t="s">
        <v>3880</v>
      </c>
      <c r="F661" s="335"/>
      <c r="G661" s="335"/>
      <c r="H661" s="335"/>
      <c r="I661" s="335"/>
      <c r="J661" s="335"/>
      <c r="K661" s="335"/>
      <c r="L661" s="335"/>
      <c r="M661" s="82" t="s">
        <v>3880</v>
      </c>
      <c r="N661" s="57" t="s">
        <v>3880</v>
      </c>
      <c r="O661" s="30" t="s">
        <v>3880</v>
      </c>
      <c r="P661" s="29" t="s">
        <v>3880</v>
      </c>
      <c r="Q661" s="29"/>
      <c r="R661" s="104" t="s">
        <v>3483</v>
      </c>
      <c r="S661" s="103" t="s">
        <v>5011</v>
      </c>
      <c r="T661" s="403">
        <v>-6009.64</v>
      </c>
      <c r="U661" s="403">
        <v>-5200.6499999999996</v>
      </c>
      <c r="V661" s="123" t="s">
        <v>5000</v>
      </c>
      <c r="W661" s="336"/>
      <c r="X661" s="123"/>
      <c r="Y661" s="337"/>
      <c r="Z661" s="87"/>
      <c r="AA661" s="88" t="s">
        <v>3880</v>
      </c>
      <c r="AB661" s="88"/>
      <c r="AC661" s="88"/>
      <c r="AD661" s="90"/>
      <c r="AE661" s="90"/>
      <c r="AF661" s="136"/>
      <c r="AG661" s="338"/>
      <c r="AH661" s="338"/>
      <c r="AI661" s="339"/>
      <c r="AJ661" s="339"/>
      <c r="AK661" s="91"/>
      <c r="AL661" s="92"/>
      <c r="AM661" s="93"/>
      <c r="AN661" s="340"/>
      <c r="AO661" s="341"/>
      <c r="AP661" s="336"/>
      <c r="AQ661" s="342"/>
      <c r="AR661" s="343"/>
      <c r="AS661" s="342"/>
      <c r="AT661" s="94"/>
      <c r="AU661" s="341"/>
      <c r="AV661" s="136"/>
      <c r="AW661" s="339"/>
    </row>
    <row r="662" spans="1:49" ht="12.75" customHeight="1">
      <c r="A662">
        <v>659</v>
      </c>
      <c r="B662" s="29" t="s">
        <v>6573</v>
      </c>
      <c r="C662" s="104" t="s">
        <v>5012</v>
      </c>
      <c r="D662" s="29" t="s">
        <v>3880</v>
      </c>
      <c r="E662" s="29" t="s">
        <v>3880</v>
      </c>
      <c r="F662" s="335"/>
      <c r="G662" s="335"/>
      <c r="H662" s="335"/>
      <c r="I662" s="335"/>
      <c r="J662" s="335"/>
      <c r="K662" s="335"/>
      <c r="L662" s="335"/>
      <c r="M662" s="82" t="s">
        <v>3880</v>
      </c>
      <c r="N662" s="57" t="s">
        <v>3880</v>
      </c>
      <c r="O662" s="30" t="s">
        <v>3880</v>
      </c>
      <c r="P662" s="29" t="s">
        <v>3880</v>
      </c>
      <c r="Q662" s="29"/>
      <c r="R662" s="104" t="s">
        <v>5012</v>
      </c>
      <c r="S662" s="103" t="s">
        <v>5013</v>
      </c>
      <c r="T662" s="403">
        <v>-6009.64</v>
      </c>
      <c r="U662" s="403">
        <v>-3219.45</v>
      </c>
      <c r="V662" s="123" t="s">
        <v>229</v>
      </c>
      <c r="W662" s="336"/>
      <c r="X662" s="123"/>
      <c r="Y662" s="337"/>
      <c r="Z662" s="87"/>
      <c r="AA662" s="88" t="s">
        <v>3880</v>
      </c>
      <c r="AB662" s="88"/>
      <c r="AC662" s="88"/>
      <c r="AD662" s="90"/>
      <c r="AE662" s="90"/>
      <c r="AF662" s="136"/>
      <c r="AG662" s="338"/>
      <c r="AH662" s="338"/>
      <c r="AI662" s="339"/>
      <c r="AJ662" s="339"/>
      <c r="AK662" s="91"/>
      <c r="AL662" s="92"/>
      <c r="AM662" s="93"/>
      <c r="AN662" s="340"/>
      <c r="AO662" s="341"/>
      <c r="AP662" s="336"/>
      <c r="AQ662" s="342"/>
      <c r="AR662" s="343"/>
      <c r="AS662" s="342"/>
      <c r="AT662" s="94"/>
      <c r="AU662" s="341"/>
      <c r="AV662" s="136"/>
      <c r="AW662" s="339"/>
    </row>
    <row r="663" spans="1:49" ht="12.75" customHeight="1">
      <c r="A663">
        <v>660</v>
      </c>
      <c r="B663" s="29" t="s">
        <v>6561</v>
      </c>
      <c r="C663" s="104" t="s">
        <v>5014</v>
      </c>
      <c r="D663" s="29" t="s">
        <v>3880</v>
      </c>
      <c r="E663" s="29" t="s">
        <v>3880</v>
      </c>
      <c r="F663" s="335"/>
      <c r="G663" s="335"/>
      <c r="H663" s="335"/>
      <c r="I663" s="335"/>
      <c r="J663" s="335"/>
      <c r="K663" s="335"/>
      <c r="L663" s="335"/>
      <c r="M663" s="82" t="s">
        <v>3880</v>
      </c>
      <c r="N663" s="57" t="s">
        <v>3880</v>
      </c>
      <c r="O663" s="30" t="s">
        <v>3880</v>
      </c>
      <c r="P663" s="29" t="s">
        <v>3880</v>
      </c>
      <c r="Q663" s="29"/>
      <c r="R663" s="104" t="s">
        <v>5014</v>
      </c>
      <c r="S663" s="104" t="s">
        <v>5015</v>
      </c>
      <c r="T663" s="403">
        <v>-5200.6499999999996</v>
      </c>
      <c r="U663" s="403">
        <v>3752.85</v>
      </c>
      <c r="V663" s="123" t="s">
        <v>3642</v>
      </c>
      <c r="W663" s="336"/>
      <c r="X663" s="123"/>
      <c r="Y663" s="337"/>
      <c r="Z663" s="87"/>
      <c r="AA663" s="88" t="s">
        <v>3880</v>
      </c>
      <c r="AB663" s="88"/>
      <c r="AC663" s="88"/>
      <c r="AD663" s="90"/>
      <c r="AE663" s="90"/>
      <c r="AF663" s="136"/>
      <c r="AG663" s="338"/>
      <c r="AH663" s="338"/>
      <c r="AI663" s="339"/>
      <c r="AJ663" s="339"/>
      <c r="AK663" s="91"/>
      <c r="AL663" s="92"/>
      <c r="AM663" s="93"/>
      <c r="AN663" s="340"/>
      <c r="AO663" s="341"/>
      <c r="AP663" s="336"/>
      <c r="AQ663" s="342"/>
      <c r="AR663" s="343"/>
      <c r="AS663" s="342"/>
      <c r="AT663" s="94"/>
      <c r="AU663" s="341"/>
      <c r="AV663" s="136"/>
      <c r="AW663" s="339"/>
    </row>
    <row r="664" spans="1:49" ht="12.75" customHeight="1">
      <c r="A664">
        <v>661</v>
      </c>
      <c r="B664" s="29" t="s">
        <v>6543</v>
      </c>
      <c r="C664" s="104" t="s">
        <v>5016</v>
      </c>
      <c r="D664" s="29" t="s">
        <v>3880</v>
      </c>
      <c r="E664" s="29" t="s">
        <v>3880</v>
      </c>
      <c r="F664" s="335"/>
      <c r="G664" s="335"/>
      <c r="H664" s="335"/>
      <c r="I664" s="335"/>
      <c r="J664" s="335"/>
      <c r="K664" s="335"/>
      <c r="L664" s="335"/>
      <c r="M664" s="82" t="s">
        <v>3880</v>
      </c>
      <c r="N664" s="57" t="s">
        <v>3880</v>
      </c>
      <c r="O664" s="30" t="s">
        <v>3880</v>
      </c>
      <c r="P664" s="29" t="s">
        <v>3880</v>
      </c>
      <c r="Q664" s="29"/>
      <c r="R664" s="104" t="s">
        <v>5016</v>
      </c>
      <c r="S664" s="103" t="s">
        <v>5017</v>
      </c>
      <c r="T664" s="403">
        <v>-5200.6499999999996</v>
      </c>
      <c r="U664" s="403">
        <v>2152.65</v>
      </c>
      <c r="V664" s="123" t="s">
        <v>3642</v>
      </c>
      <c r="W664" s="336"/>
      <c r="X664" s="123"/>
      <c r="Y664" s="337"/>
      <c r="Z664" s="87"/>
      <c r="AA664" s="88" t="s">
        <v>3880</v>
      </c>
      <c r="AB664" s="88"/>
      <c r="AC664" s="88"/>
      <c r="AD664" s="90"/>
      <c r="AE664" s="90"/>
      <c r="AF664" s="136"/>
      <c r="AG664" s="338"/>
      <c r="AH664" s="338"/>
      <c r="AI664" s="339"/>
      <c r="AJ664" s="339"/>
      <c r="AK664" s="91"/>
      <c r="AL664" s="92"/>
      <c r="AM664" s="93"/>
      <c r="AN664" s="340"/>
      <c r="AO664" s="341"/>
      <c r="AP664" s="336"/>
      <c r="AQ664" s="342"/>
      <c r="AR664" s="343"/>
      <c r="AS664" s="342"/>
      <c r="AT664" s="94"/>
      <c r="AU664" s="341"/>
      <c r="AV664" s="136"/>
      <c r="AW664" s="339"/>
    </row>
    <row r="665" spans="1:49" ht="12.75" customHeight="1">
      <c r="A665">
        <v>662</v>
      </c>
      <c r="B665" s="29" t="s">
        <v>6562</v>
      </c>
      <c r="C665" s="104" t="s">
        <v>5018</v>
      </c>
      <c r="D665" s="29" t="s">
        <v>3880</v>
      </c>
      <c r="E665" s="29" t="s">
        <v>3880</v>
      </c>
      <c r="F665" s="335"/>
      <c r="G665" s="335"/>
      <c r="H665" s="335"/>
      <c r="I665" s="335"/>
      <c r="J665" s="335"/>
      <c r="K665" s="335"/>
      <c r="L665" s="335"/>
      <c r="M665" s="82" t="s">
        <v>3880</v>
      </c>
      <c r="N665" s="57" t="s">
        <v>3880</v>
      </c>
      <c r="O665" s="30" t="s">
        <v>3880</v>
      </c>
      <c r="P665" s="29" t="s">
        <v>3880</v>
      </c>
      <c r="Q665" s="29"/>
      <c r="R665" s="104" t="s">
        <v>5018</v>
      </c>
      <c r="S665" s="103" t="s">
        <v>5019</v>
      </c>
      <c r="T665" s="403">
        <v>-5200.6499999999996</v>
      </c>
      <c r="U665" s="403">
        <v>2952.75</v>
      </c>
      <c r="V665" s="123" t="s">
        <v>3642</v>
      </c>
      <c r="W665" s="336"/>
      <c r="X665" s="123"/>
      <c r="Y665" s="337"/>
      <c r="Z665" s="87"/>
      <c r="AA665" s="88" t="s">
        <v>3880</v>
      </c>
      <c r="AB665" s="88"/>
      <c r="AC665" s="88"/>
      <c r="AD665" s="90"/>
      <c r="AE665" s="90"/>
      <c r="AF665" s="136"/>
      <c r="AG665" s="338"/>
      <c r="AH665" s="338"/>
      <c r="AI665" s="339"/>
      <c r="AJ665" s="339"/>
      <c r="AK665" s="91"/>
      <c r="AL665" s="92"/>
      <c r="AM665" s="93"/>
      <c r="AN665" s="340"/>
      <c r="AO665" s="341"/>
      <c r="AP665" s="336"/>
      <c r="AQ665" s="342"/>
      <c r="AR665" s="343"/>
      <c r="AS665" s="342"/>
      <c r="AT665" s="94"/>
      <c r="AU665" s="341"/>
      <c r="AV665" s="136"/>
      <c r="AW665" s="339"/>
    </row>
    <row r="666" spans="1:49" ht="12.75" customHeight="1">
      <c r="A666">
        <v>663</v>
      </c>
      <c r="B666" s="29" t="s">
        <v>6563</v>
      </c>
      <c r="C666" s="104" t="s">
        <v>5020</v>
      </c>
      <c r="D666" s="29" t="s">
        <v>3880</v>
      </c>
      <c r="E666" s="29" t="s">
        <v>3880</v>
      </c>
      <c r="F666" s="335"/>
      <c r="G666" s="335"/>
      <c r="H666" s="335"/>
      <c r="I666" s="335"/>
      <c r="J666" s="335"/>
      <c r="K666" s="335"/>
      <c r="L666" s="335"/>
      <c r="M666" s="82" t="s">
        <v>3880</v>
      </c>
      <c r="N666" s="57" t="s">
        <v>3880</v>
      </c>
      <c r="O666" s="30" t="s">
        <v>3880</v>
      </c>
      <c r="P666" s="29" t="s">
        <v>3880</v>
      </c>
      <c r="Q666" s="29"/>
      <c r="R666" s="104" t="s">
        <v>5020</v>
      </c>
      <c r="S666" s="103" t="s">
        <v>5021</v>
      </c>
      <c r="T666" s="403">
        <v>-5200.6499999999996</v>
      </c>
      <c r="U666" s="403">
        <v>1352.55</v>
      </c>
      <c r="V666" s="123" t="s">
        <v>3642</v>
      </c>
      <c r="W666" s="336"/>
      <c r="X666" s="123"/>
      <c r="Y666" s="337"/>
      <c r="Z666" s="87"/>
      <c r="AA666" s="88" t="s">
        <v>3880</v>
      </c>
      <c r="AB666" s="88"/>
      <c r="AC666" s="88"/>
      <c r="AD666" s="90"/>
      <c r="AE666" s="90"/>
      <c r="AF666" s="136"/>
      <c r="AG666" s="338"/>
      <c r="AH666" s="338"/>
      <c r="AI666" s="339"/>
      <c r="AJ666" s="339"/>
      <c r="AK666" s="91"/>
      <c r="AL666" s="92"/>
      <c r="AM666" s="93"/>
      <c r="AN666" s="340"/>
      <c r="AO666" s="341"/>
      <c r="AP666" s="336"/>
      <c r="AQ666" s="342"/>
      <c r="AR666" s="343"/>
      <c r="AS666" s="342"/>
      <c r="AT666" s="94"/>
      <c r="AU666" s="341"/>
      <c r="AV666" s="136"/>
      <c r="AW666" s="339"/>
    </row>
    <row r="667" spans="1:49" ht="12.75" customHeight="1">
      <c r="A667">
        <v>664</v>
      </c>
      <c r="B667" s="29" t="s">
        <v>6543</v>
      </c>
      <c r="C667" s="104" t="s">
        <v>5022</v>
      </c>
      <c r="D667" s="29" t="s">
        <v>3880</v>
      </c>
      <c r="E667" s="29" t="s">
        <v>3880</v>
      </c>
      <c r="F667" s="335"/>
      <c r="G667" s="335"/>
      <c r="H667" s="335"/>
      <c r="I667" s="335"/>
      <c r="J667" s="335"/>
      <c r="K667" s="335"/>
      <c r="L667" s="335"/>
      <c r="M667" s="82" t="s">
        <v>3880</v>
      </c>
      <c r="N667" s="57" t="s">
        <v>3880</v>
      </c>
      <c r="O667" s="30" t="s">
        <v>3880</v>
      </c>
      <c r="P667" s="29" t="s">
        <v>3880</v>
      </c>
      <c r="Q667" s="29"/>
      <c r="R667" s="104" t="s">
        <v>5022</v>
      </c>
      <c r="S667" s="103" t="s">
        <v>5023</v>
      </c>
      <c r="T667" s="403">
        <v>-5200.6499999999996</v>
      </c>
      <c r="U667" s="403">
        <v>552.45000000000005</v>
      </c>
      <c r="V667" s="123" t="s">
        <v>3642</v>
      </c>
      <c r="W667" s="336"/>
      <c r="X667" s="123"/>
      <c r="Y667" s="337"/>
      <c r="Z667" s="87"/>
      <c r="AA667" s="88" t="s">
        <v>3880</v>
      </c>
      <c r="AB667" s="88"/>
      <c r="AC667" s="88"/>
      <c r="AD667" s="90"/>
      <c r="AE667" s="90"/>
      <c r="AF667" s="136"/>
      <c r="AG667" s="338"/>
      <c r="AH667" s="338"/>
      <c r="AI667" s="339"/>
      <c r="AJ667" s="339"/>
      <c r="AK667" s="91"/>
      <c r="AL667" s="92"/>
      <c r="AM667" s="93"/>
      <c r="AN667" s="340"/>
      <c r="AO667" s="341"/>
      <c r="AP667" s="336"/>
      <c r="AQ667" s="342"/>
      <c r="AR667" s="343"/>
      <c r="AS667" s="342"/>
      <c r="AT667" s="94"/>
      <c r="AU667" s="341"/>
      <c r="AV667" s="136"/>
      <c r="AW667" s="339"/>
    </row>
    <row r="668" spans="1:49" ht="12.75" customHeight="1">
      <c r="A668">
        <v>665</v>
      </c>
      <c r="B668" s="29" t="s">
        <v>6564</v>
      </c>
      <c r="C668" s="104" t="s">
        <v>5024</v>
      </c>
      <c r="D668" s="29" t="s">
        <v>3880</v>
      </c>
      <c r="E668" s="29" t="s">
        <v>3880</v>
      </c>
      <c r="F668" s="335"/>
      <c r="G668" s="335"/>
      <c r="H668" s="335"/>
      <c r="I668" s="335"/>
      <c r="J668" s="335"/>
      <c r="K668" s="335"/>
      <c r="L668" s="335"/>
      <c r="M668" s="82" t="s">
        <v>3880</v>
      </c>
      <c r="N668" s="57" t="s">
        <v>3880</v>
      </c>
      <c r="O668" s="30" t="s">
        <v>3880</v>
      </c>
      <c r="P668" s="29" t="s">
        <v>3880</v>
      </c>
      <c r="Q668" s="29"/>
      <c r="R668" s="104" t="s">
        <v>5024</v>
      </c>
      <c r="S668" s="103" t="s">
        <v>5025</v>
      </c>
      <c r="T668" s="403">
        <v>-6009.64</v>
      </c>
      <c r="U668" s="403">
        <v>-247.65</v>
      </c>
      <c r="V668" s="123" t="s">
        <v>3642</v>
      </c>
      <c r="W668" s="336"/>
      <c r="X668" s="123"/>
      <c r="Y668" s="337"/>
      <c r="Z668" s="87"/>
      <c r="AA668" s="88" t="s">
        <v>3880</v>
      </c>
      <c r="AB668" s="88"/>
      <c r="AC668" s="88"/>
      <c r="AD668" s="90"/>
      <c r="AE668" s="90"/>
      <c r="AF668" s="136"/>
      <c r="AG668" s="338"/>
      <c r="AH668" s="338"/>
      <c r="AI668" s="339"/>
      <c r="AJ668" s="339"/>
      <c r="AK668" s="91"/>
      <c r="AL668" s="92"/>
      <c r="AM668" s="93"/>
      <c r="AN668" s="340"/>
      <c r="AO668" s="341"/>
      <c r="AP668" s="336"/>
      <c r="AQ668" s="342"/>
      <c r="AR668" s="343"/>
      <c r="AS668" s="342"/>
      <c r="AT668" s="94"/>
      <c r="AU668" s="341"/>
      <c r="AV668" s="136"/>
      <c r="AW668" s="339"/>
    </row>
    <row r="669" spans="1:49" ht="12.75" customHeight="1">
      <c r="A669">
        <v>666</v>
      </c>
      <c r="B669" s="29" t="s">
        <v>6565</v>
      </c>
      <c r="C669" s="104" t="s">
        <v>5026</v>
      </c>
      <c r="D669" s="29" t="s">
        <v>3880</v>
      </c>
      <c r="E669" s="29" t="s">
        <v>3880</v>
      </c>
      <c r="F669" s="335"/>
      <c r="G669" s="335"/>
      <c r="H669" s="335"/>
      <c r="I669" s="335"/>
      <c r="J669" s="335"/>
      <c r="K669" s="335"/>
      <c r="L669" s="335"/>
      <c r="M669" s="82" t="s">
        <v>3880</v>
      </c>
      <c r="N669" s="57" t="s">
        <v>3880</v>
      </c>
      <c r="O669" s="30" t="s">
        <v>3880</v>
      </c>
      <c r="P669" s="29" t="s">
        <v>3880</v>
      </c>
      <c r="Q669" s="29"/>
      <c r="R669" s="104" t="s">
        <v>5026</v>
      </c>
      <c r="S669" s="103" t="s">
        <v>5027</v>
      </c>
      <c r="T669" s="403">
        <v>-6009.64</v>
      </c>
      <c r="U669" s="403">
        <v>742.95</v>
      </c>
      <c r="V669" s="123" t="s">
        <v>3642</v>
      </c>
      <c r="W669" s="336"/>
      <c r="X669" s="123"/>
      <c r="Y669" s="337"/>
      <c r="Z669" s="87"/>
      <c r="AA669" s="88" t="s">
        <v>3880</v>
      </c>
      <c r="AB669" s="88"/>
      <c r="AC669" s="88"/>
      <c r="AD669" s="90"/>
      <c r="AE669" s="90"/>
      <c r="AF669" s="136"/>
      <c r="AG669" s="338"/>
      <c r="AH669" s="338"/>
      <c r="AI669" s="339"/>
      <c r="AJ669" s="339"/>
      <c r="AK669" s="91"/>
      <c r="AL669" s="92"/>
      <c r="AM669" s="93"/>
      <c r="AN669" s="340"/>
      <c r="AO669" s="341"/>
      <c r="AP669" s="336"/>
      <c r="AQ669" s="342"/>
      <c r="AR669" s="343"/>
      <c r="AS669" s="342"/>
      <c r="AT669" s="94"/>
      <c r="AU669" s="341"/>
      <c r="AV669" s="136"/>
      <c r="AW669" s="339"/>
    </row>
    <row r="670" spans="1:49" ht="12.75" customHeight="1">
      <c r="A670">
        <v>667</v>
      </c>
      <c r="B670" s="29" t="s">
        <v>6559</v>
      </c>
      <c r="C670" s="104" t="s">
        <v>3501</v>
      </c>
      <c r="D670" s="29" t="s">
        <v>3880</v>
      </c>
      <c r="E670" s="29" t="s">
        <v>3880</v>
      </c>
      <c r="F670" s="335"/>
      <c r="G670" s="335"/>
      <c r="H670" s="335"/>
      <c r="I670" s="335"/>
      <c r="J670" s="335"/>
      <c r="K670" s="335"/>
      <c r="L670" s="335"/>
      <c r="M670" s="82" t="s">
        <v>3880</v>
      </c>
      <c r="N670" s="57" t="s">
        <v>3880</v>
      </c>
      <c r="O670" s="30" t="s">
        <v>3880</v>
      </c>
      <c r="P670" s="29" t="s">
        <v>3880</v>
      </c>
      <c r="Q670" s="29"/>
      <c r="R670" s="104" t="s">
        <v>3501</v>
      </c>
      <c r="S670" s="103" t="s">
        <v>5028</v>
      </c>
      <c r="T670" s="403">
        <v>5200.6499999999996</v>
      </c>
      <c r="U670" s="403">
        <v>-2647.95</v>
      </c>
      <c r="V670" s="123" t="s">
        <v>236</v>
      </c>
      <c r="W670" s="336"/>
      <c r="X670" s="123"/>
      <c r="Y670" s="337"/>
      <c r="Z670" s="87"/>
      <c r="AA670" s="88" t="s">
        <v>3880</v>
      </c>
      <c r="AB670" s="88"/>
      <c r="AC670" s="88"/>
      <c r="AD670" s="90"/>
      <c r="AE670" s="90"/>
      <c r="AF670" s="136"/>
      <c r="AG670" s="338"/>
      <c r="AH670" s="338"/>
      <c r="AI670" s="339"/>
      <c r="AJ670" s="339"/>
      <c r="AK670" s="91"/>
      <c r="AL670" s="92"/>
      <c r="AM670" s="93"/>
      <c r="AN670" s="340"/>
      <c r="AO670" s="341"/>
      <c r="AP670" s="336"/>
      <c r="AQ670" s="342"/>
      <c r="AR670" s="343"/>
      <c r="AS670" s="342"/>
      <c r="AT670" s="94"/>
      <c r="AU670" s="341"/>
      <c r="AV670" s="136"/>
      <c r="AW670" s="339"/>
    </row>
    <row r="671" spans="1:49" ht="12.75" customHeight="1">
      <c r="A671">
        <v>668</v>
      </c>
      <c r="B671" s="29" t="s">
        <v>6552</v>
      </c>
      <c r="C671" s="104" t="s">
        <v>3499</v>
      </c>
      <c r="D671" s="29" t="s">
        <v>3880</v>
      </c>
      <c r="E671" s="29" t="s">
        <v>3880</v>
      </c>
      <c r="F671" s="335"/>
      <c r="G671" s="335"/>
      <c r="H671" s="335"/>
      <c r="I671" s="335"/>
      <c r="J671" s="335"/>
      <c r="K671" s="335"/>
      <c r="L671" s="335"/>
      <c r="M671" s="82" t="s">
        <v>3880</v>
      </c>
      <c r="N671" s="57" t="s">
        <v>3880</v>
      </c>
      <c r="O671" s="30" t="s">
        <v>3880</v>
      </c>
      <c r="P671" s="29" t="s">
        <v>3880</v>
      </c>
      <c r="Q671" s="29"/>
      <c r="R671" s="104" t="s">
        <v>3499</v>
      </c>
      <c r="S671" s="103" t="s">
        <v>5029</v>
      </c>
      <c r="T671" s="403">
        <v>5200.6499999999996</v>
      </c>
      <c r="U671" s="403">
        <v>-3448.05</v>
      </c>
      <c r="V671" s="123" t="s">
        <v>230</v>
      </c>
      <c r="W671" s="336"/>
      <c r="X671" s="123"/>
      <c r="Y671" s="337"/>
      <c r="Z671" s="87"/>
      <c r="AA671" s="88" t="s">
        <v>3880</v>
      </c>
      <c r="AB671" s="88"/>
      <c r="AC671" s="88"/>
      <c r="AD671" s="90"/>
      <c r="AE671" s="90"/>
      <c r="AF671" s="136"/>
      <c r="AG671" s="338"/>
      <c r="AH671" s="338"/>
      <c r="AI671" s="339"/>
      <c r="AJ671" s="339"/>
      <c r="AK671" s="91"/>
      <c r="AL671" s="92"/>
      <c r="AM671" s="93"/>
      <c r="AN671" s="340"/>
      <c r="AO671" s="341"/>
      <c r="AP671" s="336"/>
      <c r="AQ671" s="342"/>
      <c r="AR671" s="343"/>
      <c r="AS671" s="342"/>
      <c r="AT671" s="94"/>
      <c r="AU671" s="341"/>
      <c r="AV671" s="136"/>
      <c r="AW671" s="339"/>
    </row>
    <row r="672" spans="1:49" ht="12.75" customHeight="1">
      <c r="A672">
        <v>669</v>
      </c>
      <c r="B672" s="29" t="s">
        <v>6549</v>
      </c>
      <c r="C672" s="104" t="s">
        <v>5030</v>
      </c>
      <c r="D672" s="29" t="s">
        <v>3880</v>
      </c>
      <c r="E672" s="29" t="s">
        <v>3880</v>
      </c>
      <c r="F672" s="335"/>
      <c r="G672" s="335"/>
      <c r="H672" s="335"/>
      <c r="I672" s="335"/>
      <c r="J672" s="335"/>
      <c r="K672" s="335"/>
      <c r="L672" s="335"/>
      <c r="M672" s="82" t="s">
        <v>3880</v>
      </c>
      <c r="N672" s="57" t="s">
        <v>3880</v>
      </c>
      <c r="O672" s="30" t="s">
        <v>3880</v>
      </c>
      <c r="P672" s="29" t="s">
        <v>3880</v>
      </c>
      <c r="Q672" s="29"/>
      <c r="R672" s="104" t="s">
        <v>5030</v>
      </c>
      <c r="S672" s="103" t="s">
        <v>5031</v>
      </c>
      <c r="T672" s="403">
        <v>6009.64</v>
      </c>
      <c r="U672" s="403">
        <v>-3219.45</v>
      </c>
      <c r="V672" s="123" t="s">
        <v>78</v>
      </c>
      <c r="W672" s="336"/>
      <c r="X672" s="123"/>
      <c r="Y672" s="337"/>
      <c r="Z672" s="87"/>
      <c r="AA672" s="88" t="s">
        <v>3880</v>
      </c>
      <c r="AB672" s="88"/>
      <c r="AC672" s="88"/>
      <c r="AD672" s="90"/>
      <c r="AE672" s="90"/>
      <c r="AF672" s="136"/>
      <c r="AG672" s="338"/>
      <c r="AH672" s="338"/>
      <c r="AI672" s="339"/>
      <c r="AJ672" s="339"/>
      <c r="AK672" s="91"/>
      <c r="AL672" s="92"/>
      <c r="AM672" s="93"/>
      <c r="AN672" s="340"/>
      <c r="AO672" s="341"/>
      <c r="AP672" s="336"/>
      <c r="AQ672" s="342"/>
      <c r="AR672" s="343"/>
      <c r="AS672" s="342"/>
      <c r="AT672" s="94"/>
      <c r="AU672" s="341"/>
      <c r="AV672" s="136"/>
      <c r="AW672" s="339"/>
    </row>
    <row r="673" spans="1:49" ht="12.75" customHeight="1">
      <c r="A673">
        <v>670</v>
      </c>
      <c r="B673" s="29" t="s">
        <v>6544</v>
      </c>
      <c r="C673" s="104" t="s">
        <v>76</v>
      </c>
      <c r="D673" s="29" t="s">
        <v>3880</v>
      </c>
      <c r="E673" s="29" t="s">
        <v>3880</v>
      </c>
      <c r="F673" s="335"/>
      <c r="G673" s="335"/>
      <c r="H673" s="335"/>
      <c r="I673" s="335"/>
      <c r="J673" s="335"/>
      <c r="K673" s="335"/>
      <c r="L673" s="335"/>
      <c r="M673" s="82" t="s">
        <v>3880</v>
      </c>
      <c r="N673" s="57" t="s">
        <v>3880</v>
      </c>
      <c r="O673" s="30" t="s">
        <v>3880</v>
      </c>
      <c r="P673" s="29" t="s">
        <v>3880</v>
      </c>
      <c r="Q673" s="29"/>
      <c r="R673" s="104" t="s">
        <v>76</v>
      </c>
      <c r="S673" s="103" t="s">
        <v>5032</v>
      </c>
      <c r="T673" s="403">
        <v>4400.55</v>
      </c>
      <c r="U673" s="403">
        <v>-247.65</v>
      </c>
      <c r="V673" s="123" t="s">
        <v>3649</v>
      </c>
      <c r="W673" s="336"/>
      <c r="X673" s="123"/>
      <c r="Y673" s="337"/>
      <c r="Z673" s="87"/>
      <c r="AA673" s="88" t="s">
        <v>3880</v>
      </c>
      <c r="AB673" s="88"/>
      <c r="AC673" s="88"/>
      <c r="AD673" s="90"/>
      <c r="AE673" s="90"/>
      <c r="AF673" s="136"/>
      <c r="AG673" s="338"/>
      <c r="AH673" s="338"/>
      <c r="AI673" s="339"/>
      <c r="AJ673" s="339"/>
      <c r="AK673" s="91"/>
      <c r="AL673" s="92"/>
      <c r="AM673" s="93"/>
      <c r="AN673" s="340"/>
      <c r="AO673" s="341"/>
      <c r="AP673" s="336"/>
      <c r="AQ673" s="342"/>
      <c r="AR673" s="343"/>
      <c r="AS673" s="342"/>
      <c r="AT673" s="94"/>
      <c r="AU673" s="341"/>
      <c r="AV673" s="136"/>
      <c r="AW673" s="339"/>
    </row>
    <row r="674" spans="1:49" ht="12.75" customHeight="1">
      <c r="A674">
        <v>671</v>
      </c>
      <c r="B674" s="29" t="s">
        <v>6551</v>
      </c>
      <c r="C674" s="134" t="s">
        <v>5033</v>
      </c>
      <c r="D674" s="29" t="s">
        <v>3880</v>
      </c>
      <c r="E674" s="29" t="s">
        <v>3880</v>
      </c>
      <c r="F674" s="335"/>
      <c r="G674" s="335"/>
      <c r="H674" s="335"/>
      <c r="I674" s="335"/>
      <c r="J674" s="335"/>
      <c r="K674" s="335"/>
      <c r="L674" s="335"/>
      <c r="M674" s="82" t="s">
        <v>3880</v>
      </c>
      <c r="N674" s="57" t="s">
        <v>3880</v>
      </c>
      <c r="O674" s="30" t="s">
        <v>3880</v>
      </c>
      <c r="P674" s="29" t="s">
        <v>3880</v>
      </c>
      <c r="Q674" s="29"/>
      <c r="R674" s="134" t="s">
        <v>5033</v>
      </c>
      <c r="S674" s="103" t="s">
        <v>5034</v>
      </c>
      <c r="T674" s="403">
        <v>4400.55</v>
      </c>
      <c r="U674" s="403">
        <v>4552.95</v>
      </c>
      <c r="V674" s="123" t="s">
        <v>62</v>
      </c>
      <c r="W674" s="336"/>
      <c r="X674" s="123"/>
      <c r="Y674" s="337"/>
      <c r="Z674" s="87"/>
      <c r="AA674" s="88" t="s">
        <v>3880</v>
      </c>
      <c r="AB674" s="88"/>
      <c r="AC674" s="88"/>
      <c r="AD674" s="90"/>
      <c r="AE674" s="90"/>
      <c r="AF674" s="136"/>
      <c r="AG674" s="338"/>
      <c r="AH674" s="338"/>
      <c r="AI674" s="339"/>
      <c r="AJ674" s="339"/>
      <c r="AK674" s="91"/>
      <c r="AL674" s="92"/>
      <c r="AM674" s="93"/>
      <c r="AN674" s="340"/>
      <c r="AO674" s="341"/>
      <c r="AP674" s="336"/>
      <c r="AQ674" s="342"/>
      <c r="AR674" s="343"/>
      <c r="AS674" s="342"/>
      <c r="AT674" s="94"/>
      <c r="AU674" s="341"/>
      <c r="AV674" s="136"/>
      <c r="AW674" s="339"/>
    </row>
    <row r="675" spans="1:49" ht="12.75" customHeight="1">
      <c r="A675">
        <v>672</v>
      </c>
      <c r="B675" s="29" t="s">
        <v>6551</v>
      </c>
      <c r="C675" s="134" t="s">
        <v>5035</v>
      </c>
      <c r="D675" s="29" t="s">
        <v>3880</v>
      </c>
      <c r="E675" s="29" t="s">
        <v>3880</v>
      </c>
      <c r="F675" s="335"/>
      <c r="G675" s="335"/>
      <c r="H675" s="335"/>
      <c r="I675" s="335"/>
      <c r="J675" s="335"/>
      <c r="K675" s="335"/>
      <c r="L675" s="335"/>
      <c r="M675" s="82" t="s">
        <v>3880</v>
      </c>
      <c r="N675" s="57" t="s">
        <v>3880</v>
      </c>
      <c r="O675" s="30" t="s">
        <v>3880</v>
      </c>
      <c r="P675" s="29" t="s">
        <v>3880</v>
      </c>
      <c r="Q675" s="29"/>
      <c r="R675" s="134" t="s">
        <v>5035</v>
      </c>
      <c r="S675" s="103" t="s">
        <v>5034</v>
      </c>
      <c r="T675" s="403">
        <v>3600.45</v>
      </c>
      <c r="U675" s="403">
        <v>4552.95</v>
      </c>
      <c r="V675" s="123" t="s">
        <v>62</v>
      </c>
      <c r="W675" s="336"/>
      <c r="X675" s="123"/>
      <c r="Y675" s="337"/>
      <c r="Z675" s="87"/>
      <c r="AA675" s="88" t="s">
        <v>3880</v>
      </c>
      <c r="AB675" s="88"/>
      <c r="AC675" s="88"/>
      <c r="AD675" s="90"/>
      <c r="AE675" s="90"/>
      <c r="AF675" s="136"/>
      <c r="AG675" s="338"/>
      <c r="AH675" s="338"/>
      <c r="AI675" s="339"/>
      <c r="AJ675" s="339"/>
      <c r="AK675" s="91"/>
      <c r="AL675" s="92"/>
      <c r="AM675" s="93"/>
      <c r="AN675" s="340"/>
      <c r="AO675" s="341"/>
      <c r="AP675" s="336"/>
      <c r="AQ675" s="342"/>
      <c r="AR675" s="343"/>
      <c r="AS675" s="342"/>
      <c r="AT675" s="94"/>
      <c r="AU675" s="341"/>
      <c r="AV675" s="136"/>
      <c r="AW675" s="339"/>
    </row>
    <row r="676" spans="1:49" ht="12.75" customHeight="1">
      <c r="A676">
        <v>673</v>
      </c>
      <c r="B676" s="29" t="s">
        <v>6545</v>
      </c>
      <c r="C676" s="134" t="s">
        <v>5036</v>
      </c>
      <c r="D676" s="29" t="s">
        <v>3880</v>
      </c>
      <c r="E676" s="29" t="s">
        <v>3880</v>
      </c>
      <c r="F676" s="335"/>
      <c r="G676" s="335"/>
      <c r="H676" s="335"/>
      <c r="I676" s="335"/>
      <c r="J676" s="335"/>
      <c r="K676" s="335"/>
      <c r="L676" s="335"/>
      <c r="M676" s="82" t="s">
        <v>3880</v>
      </c>
      <c r="N676" s="57" t="s">
        <v>3880</v>
      </c>
      <c r="O676" s="30" t="s">
        <v>3880</v>
      </c>
      <c r="P676" s="29" t="s">
        <v>3880</v>
      </c>
      <c r="Q676" s="29"/>
      <c r="R676" s="134" t="s">
        <v>5036</v>
      </c>
      <c r="S676" s="104" t="s">
        <v>5037</v>
      </c>
      <c r="T676" s="403">
        <v>2800.35</v>
      </c>
      <c r="U676" s="403">
        <v>4552.95</v>
      </c>
      <c r="V676" s="123" t="s">
        <v>5038</v>
      </c>
      <c r="W676" s="336"/>
      <c r="X676" s="123"/>
      <c r="Y676" s="337"/>
      <c r="Z676" s="87"/>
      <c r="AA676" s="88" t="s">
        <v>3880</v>
      </c>
      <c r="AB676" s="88"/>
      <c r="AC676" s="88"/>
      <c r="AD676" s="90"/>
      <c r="AE676" s="90"/>
      <c r="AF676" s="136"/>
      <c r="AG676" s="338"/>
      <c r="AH676" s="338"/>
      <c r="AI676" s="339"/>
      <c r="AJ676" s="339"/>
      <c r="AK676" s="91"/>
      <c r="AL676" s="92"/>
      <c r="AM676" s="93"/>
      <c r="AN676" s="340"/>
      <c r="AO676" s="341"/>
      <c r="AP676" s="336"/>
      <c r="AQ676" s="342"/>
      <c r="AR676" s="343"/>
      <c r="AS676" s="342"/>
      <c r="AT676" s="94"/>
      <c r="AU676" s="341"/>
      <c r="AV676" s="136"/>
      <c r="AW676" s="339"/>
    </row>
    <row r="677" spans="1:49" ht="12.75" customHeight="1">
      <c r="A677">
        <v>674</v>
      </c>
      <c r="B677" s="29" t="s">
        <v>6545</v>
      </c>
      <c r="C677" s="134" t="s">
        <v>5039</v>
      </c>
      <c r="D677" s="29" t="s">
        <v>3880</v>
      </c>
      <c r="E677" s="29" t="s">
        <v>3880</v>
      </c>
      <c r="F677" s="335"/>
      <c r="G677" s="335"/>
      <c r="H677" s="335"/>
      <c r="I677" s="335"/>
      <c r="J677" s="335"/>
      <c r="K677" s="335"/>
      <c r="L677" s="335"/>
      <c r="M677" s="82" t="s">
        <v>3880</v>
      </c>
      <c r="N677" s="57" t="s">
        <v>3880</v>
      </c>
      <c r="O677" s="30" t="s">
        <v>3880</v>
      </c>
      <c r="P677" s="29" t="s">
        <v>3880</v>
      </c>
      <c r="Q677" s="29"/>
      <c r="R677" s="134" t="s">
        <v>5039</v>
      </c>
      <c r="S677" s="104" t="s">
        <v>5037</v>
      </c>
      <c r="T677" s="403">
        <v>2000.25</v>
      </c>
      <c r="U677" s="403">
        <v>4552.95</v>
      </c>
      <c r="V677" s="123" t="s">
        <v>5038</v>
      </c>
      <c r="W677" s="336"/>
      <c r="X677" s="123"/>
      <c r="Y677" s="337"/>
      <c r="Z677" s="87"/>
      <c r="AA677" s="88" t="s">
        <v>3880</v>
      </c>
      <c r="AB677" s="88"/>
      <c r="AC677" s="88"/>
      <c r="AD677" s="90"/>
      <c r="AE677" s="90"/>
      <c r="AF677" s="136"/>
      <c r="AG677" s="338"/>
      <c r="AH677" s="338"/>
      <c r="AI677" s="339"/>
      <c r="AJ677" s="339"/>
      <c r="AK677" s="91"/>
      <c r="AL677" s="92"/>
      <c r="AM677" s="93"/>
      <c r="AN677" s="340"/>
      <c r="AO677" s="341"/>
      <c r="AP677" s="336"/>
      <c r="AQ677" s="342"/>
      <c r="AR677" s="343"/>
      <c r="AS677" s="342"/>
      <c r="AT677" s="94"/>
      <c r="AU677" s="341"/>
      <c r="AV677" s="136"/>
      <c r="AW677" s="339"/>
    </row>
    <row r="678" spans="1:49" ht="12.75" customHeight="1">
      <c r="A678">
        <v>675</v>
      </c>
      <c r="B678" s="29" t="s">
        <v>6545</v>
      </c>
      <c r="C678" s="134" t="s">
        <v>5040</v>
      </c>
      <c r="D678" s="29" t="s">
        <v>3880</v>
      </c>
      <c r="E678" s="29" t="s">
        <v>3880</v>
      </c>
      <c r="F678" s="335"/>
      <c r="G678" s="335"/>
      <c r="H678" s="335"/>
      <c r="I678" s="335"/>
      <c r="J678" s="335"/>
      <c r="K678" s="335"/>
      <c r="L678" s="335"/>
      <c r="M678" s="82" t="s">
        <v>3880</v>
      </c>
      <c r="N678" s="57" t="s">
        <v>3880</v>
      </c>
      <c r="O678" s="30" t="s">
        <v>3880</v>
      </c>
      <c r="P678" s="29" t="s">
        <v>3880</v>
      </c>
      <c r="Q678" s="29"/>
      <c r="R678" s="134" t="s">
        <v>5040</v>
      </c>
      <c r="S678" s="104" t="s">
        <v>5037</v>
      </c>
      <c r="T678" s="403">
        <v>1200.1500000000001</v>
      </c>
      <c r="U678" s="403">
        <v>4552.95</v>
      </c>
      <c r="V678" s="123" t="s">
        <v>5038</v>
      </c>
      <c r="W678" s="336"/>
      <c r="X678" s="123"/>
      <c r="Y678" s="337"/>
      <c r="Z678" s="87"/>
      <c r="AA678" s="88" t="s">
        <v>3880</v>
      </c>
      <c r="AB678" s="88"/>
      <c r="AC678" s="88"/>
      <c r="AD678" s="90"/>
      <c r="AE678" s="90"/>
      <c r="AF678" s="136"/>
      <c r="AG678" s="338"/>
      <c r="AH678" s="338"/>
      <c r="AI678" s="339"/>
      <c r="AJ678" s="339"/>
      <c r="AK678" s="91"/>
      <c r="AL678" s="92"/>
      <c r="AM678" s="93"/>
      <c r="AN678" s="340"/>
      <c r="AO678" s="341"/>
      <c r="AP678" s="336"/>
      <c r="AQ678" s="342"/>
      <c r="AR678" s="343"/>
      <c r="AS678" s="342"/>
      <c r="AT678" s="94"/>
      <c r="AU678" s="341"/>
      <c r="AV678" s="136"/>
      <c r="AW678" s="339"/>
    </row>
    <row r="679" spans="1:49" ht="12.75" customHeight="1">
      <c r="A679">
        <v>676</v>
      </c>
      <c r="B679" s="29" t="s">
        <v>6545</v>
      </c>
      <c r="C679" s="134" t="s">
        <v>5041</v>
      </c>
      <c r="D679" s="29" t="s">
        <v>3880</v>
      </c>
      <c r="E679" s="29" t="s">
        <v>3880</v>
      </c>
      <c r="F679" s="335"/>
      <c r="G679" s="335"/>
      <c r="H679" s="335"/>
      <c r="I679" s="335"/>
      <c r="J679" s="335"/>
      <c r="K679" s="335"/>
      <c r="L679" s="335"/>
      <c r="M679" s="82" t="s">
        <v>3880</v>
      </c>
      <c r="N679" s="57" t="s">
        <v>3880</v>
      </c>
      <c r="O679" s="30" t="s">
        <v>3880</v>
      </c>
      <c r="P679" s="29" t="s">
        <v>3880</v>
      </c>
      <c r="Q679" s="29"/>
      <c r="R679" s="134" t="s">
        <v>5041</v>
      </c>
      <c r="S679" s="104" t="s">
        <v>5037</v>
      </c>
      <c r="T679" s="403">
        <v>400.05</v>
      </c>
      <c r="U679" s="403">
        <v>4552.95</v>
      </c>
      <c r="V679" s="123" t="s">
        <v>5038</v>
      </c>
      <c r="W679" s="336"/>
      <c r="X679" s="123"/>
      <c r="Y679" s="337"/>
      <c r="Z679" s="87"/>
      <c r="AA679" s="88" t="s">
        <v>3880</v>
      </c>
      <c r="AB679" s="88"/>
      <c r="AC679" s="88"/>
      <c r="AD679" s="90"/>
      <c r="AE679" s="90"/>
      <c r="AF679" s="136"/>
      <c r="AG679" s="338"/>
      <c r="AH679" s="338"/>
      <c r="AI679" s="339"/>
      <c r="AJ679" s="339"/>
      <c r="AK679" s="91"/>
      <c r="AL679" s="92"/>
      <c r="AM679" s="93"/>
      <c r="AN679" s="340"/>
      <c r="AO679" s="341"/>
      <c r="AP679" s="336"/>
      <c r="AQ679" s="342"/>
      <c r="AR679" s="343"/>
      <c r="AS679" s="342"/>
      <c r="AT679" s="94"/>
      <c r="AU679" s="341"/>
      <c r="AV679" s="136"/>
      <c r="AW679" s="339"/>
    </row>
    <row r="680" spans="1:49" ht="12.75" customHeight="1">
      <c r="A680">
        <v>677</v>
      </c>
      <c r="B680" s="29" t="s">
        <v>6545</v>
      </c>
      <c r="C680" s="134" t="s">
        <v>5042</v>
      </c>
      <c r="D680" s="29" t="s">
        <v>3880</v>
      </c>
      <c r="E680" s="29" t="s">
        <v>3880</v>
      </c>
      <c r="F680" s="335"/>
      <c r="G680" s="335"/>
      <c r="H680" s="335"/>
      <c r="I680" s="335"/>
      <c r="J680" s="335"/>
      <c r="K680" s="335"/>
      <c r="L680" s="335"/>
      <c r="M680" s="82" t="s">
        <v>3880</v>
      </c>
      <c r="N680" s="57" t="s">
        <v>3880</v>
      </c>
      <c r="O680" s="30" t="s">
        <v>3880</v>
      </c>
      <c r="P680" s="29" t="s">
        <v>3880</v>
      </c>
      <c r="Q680" s="29"/>
      <c r="R680" s="134" t="s">
        <v>5042</v>
      </c>
      <c r="S680" s="104" t="s">
        <v>5037</v>
      </c>
      <c r="T680" s="403">
        <v>-400.05</v>
      </c>
      <c r="U680" s="403">
        <v>4552.95</v>
      </c>
      <c r="V680" s="123" t="s">
        <v>5038</v>
      </c>
      <c r="W680" s="336"/>
      <c r="X680" s="123"/>
      <c r="Y680" s="337"/>
      <c r="Z680" s="87"/>
      <c r="AA680" s="88" t="s">
        <v>3880</v>
      </c>
      <c r="AB680" s="88"/>
      <c r="AC680" s="88"/>
      <c r="AD680" s="90"/>
      <c r="AE680" s="90"/>
      <c r="AF680" s="136"/>
      <c r="AG680" s="338"/>
      <c r="AH680" s="338"/>
      <c r="AI680" s="339"/>
      <c r="AJ680" s="339"/>
      <c r="AK680" s="91"/>
      <c r="AL680" s="92"/>
      <c r="AM680" s="93"/>
      <c r="AN680" s="340"/>
      <c r="AO680" s="341"/>
      <c r="AP680" s="336"/>
      <c r="AQ680" s="342"/>
      <c r="AR680" s="343"/>
      <c r="AS680" s="342"/>
      <c r="AT680" s="94"/>
      <c r="AU680" s="341"/>
      <c r="AV680" s="136"/>
      <c r="AW680" s="339"/>
    </row>
    <row r="681" spans="1:49" ht="12.75" customHeight="1">
      <c r="A681">
        <v>678</v>
      </c>
      <c r="B681" s="29" t="s">
        <v>6545</v>
      </c>
      <c r="C681" s="134" t="s">
        <v>5043</v>
      </c>
      <c r="D681" s="29" t="s">
        <v>3880</v>
      </c>
      <c r="E681" s="29" t="s">
        <v>3880</v>
      </c>
      <c r="F681" s="335"/>
      <c r="G681" s="335"/>
      <c r="H681" s="335"/>
      <c r="I681" s="335"/>
      <c r="J681" s="335"/>
      <c r="K681" s="335"/>
      <c r="L681" s="335"/>
      <c r="M681" s="82" t="s">
        <v>3880</v>
      </c>
      <c r="N681" s="57" t="s">
        <v>3880</v>
      </c>
      <c r="O681" s="30" t="s">
        <v>3880</v>
      </c>
      <c r="P681" s="29" t="s">
        <v>3880</v>
      </c>
      <c r="Q681" s="29"/>
      <c r="R681" s="134" t="s">
        <v>5043</v>
      </c>
      <c r="S681" s="104" t="s">
        <v>5037</v>
      </c>
      <c r="T681" s="403">
        <v>1717.04</v>
      </c>
      <c r="U681" s="403">
        <v>5200.6499999999996</v>
      </c>
      <c r="V681" s="123" t="s">
        <v>5038</v>
      </c>
      <c r="W681" s="336"/>
      <c r="X681" s="123"/>
      <c r="Y681" s="337"/>
      <c r="Z681" s="87"/>
      <c r="AA681" s="88" t="s">
        <v>3880</v>
      </c>
      <c r="AB681" s="88"/>
      <c r="AC681" s="88"/>
      <c r="AD681" s="90"/>
      <c r="AE681" s="90"/>
      <c r="AF681" s="136"/>
      <c r="AG681" s="338"/>
      <c r="AH681" s="338"/>
      <c r="AI681" s="339"/>
      <c r="AJ681" s="339"/>
      <c r="AK681" s="91"/>
      <c r="AL681" s="92"/>
      <c r="AM681" s="93"/>
      <c r="AN681" s="340"/>
      <c r="AO681" s="341"/>
      <c r="AP681" s="336"/>
      <c r="AQ681" s="342"/>
      <c r="AR681" s="343"/>
      <c r="AS681" s="342"/>
      <c r="AT681" s="94"/>
      <c r="AU681" s="341"/>
      <c r="AV681" s="136"/>
      <c r="AW681" s="339"/>
    </row>
    <row r="682" spans="1:49" ht="12.75" customHeight="1">
      <c r="A682">
        <v>679</v>
      </c>
      <c r="B682" s="29" t="s">
        <v>6545</v>
      </c>
      <c r="C682" s="134" t="s">
        <v>5044</v>
      </c>
      <c r="D682" s="29" t="s">
        <v>3880</v>
      </c>
      <c r="E682" s="29" t="s">
        <v>3880</v>
      </c>
      <c r="F682" s="335"/>
      <c r="G682" s="335"/>
      <c r="H682" s="335"/>
      <c r="I682" s="335"/>
      <c r="J682" s="335"/>
      <c r="K682" s="335"/>
      <c r="L682" s="335"/>
      <c r="M682" s="82" t="s">
        <v>3880</v>
      </c>
      <c r="N682" s="57" t="s">
        <v>3880</v>
      </c>
      <c r="O682" s="30" t="s">
        <v>3880</v>
      </c>
      <c r="P682" s="29" t="s">
        <v>3880</v>
      </c>
      <c r="Q682" s="29"/>
      <c r="R682" s="134" t="s">
        <v>5044</v>
      </c>
      <c r="S682" s="104" t="s">
        <v>5037</v>
      </c>
      <c r="T682" s="403">
        <v>0</v>
      </c>
      <c r="U682" s="403">
        <v>5200.6499999999996</v>
      </c>
      <c r="V682" s="123" t="s">
        <v>5038</v>
      </c>
      <c r="W682" s="336"/>
      <c r="X682" s="123"/>
      <c r="Y682" s="337"/>
      <c r="Z682" s="87"/>
      <c r="AA682" s="88" t="s">
        <v>3880</v>
      </c>
      <c r="AB682" s="88"/>
      <c r="AC682" s="88"/>
      <c r="AD682" s="90"/>
      <c r="AE682" s="90"/>
      <c r="AF682" s="136"/>
      <c r="AG682" s="338"/>
      <c r="AH682" s="338"/>
      <c r="AI682" s="339"/>
      <c r="AJ682" s="339"/>
      <c r="AK682" s="91"/>
      <c r="AL682" s="92"/>
      <c r="AM682" s="93"/>
      <c r="AN682" s="340"/>
      <c r="AO682" s="341"/>
      <c r="AP682" s="336"/>
      <c r="AQ682" s="342"/>
      <c r="AR682" s="343"/>
      <c r="AS682" s="342"/>
      <c r="AT682" s="94"/>
      <c r="AU682" s="341"/>
      <c r="AV682" s="136"/>
      <c r="AW682" s="339"/>
    </row>
    <row r="683" spans="1:49" ht="12.75" customHeight="1">
      <c r="A683">
        <v>680</v>
      </c>
      <c r="B683" s="29" t="s">
        <v>6574</v>
      </c>
      <c r="C683" s="134" t="s">
        <v>5045</v>
      </c>
      <c r="D683" s="29" t="s">
        <v>3880</v>
      </c>
      <c r="E683" s="29" t="s">
        <v>3880</v>
      </c>
      <c r="F683" s="335"/>
      <c r="G683" s="335"/>
      <c r="H683" s="335"/>
      <c r="I683" s="335"/>
      <c r="J683" s="335"/>
      <c r="K683" s="335"/>
      <c r="L683" s="335"/>
      <c r="M683" s="82" t="s">
        <v>3880</v>
      </c>
      <c r="N683" s="57" t="s">
        <v>3880</v>
      </c>
      <c r="O683" s="30" t="s">
        <v>3880</v>
      </c>
      <c r="P683" s="29" t="s">
        <v>3880</v>
      </c>
      <c r="Q683" s="29"/>
      <c r="R683" s="134" t="s">
        <v>5045</v>
      </c>
      <c r="S683" s="103" t="s">
        <v>5046</v>
      </c>
      <c r="T683" s="403">
        <v>-1200.1500000000001</v>
      </c>
      <c r="U683" s="403">
        <v>4552.95</v>
      </c>
      <c r="V683" s="123" t="s">
        <v>3643</v>
      </c>
      <c r="W683" s="336"/>
      <c r="X683" s="123"/>
      <c r="Y683" s="337"/>
      <c r="Z683" s="87"/>
      <c r="AA683" s="88" t="s">
        <v>3880</v>
      </c>
      <c r="AB683" s="88"/>
      <c r="AC683" s="88"/>
      <c r="AD683" s="90"/>
      <c r="AE683" s="90"/>
      <c r="AF683" s="136"/>
      <c r="AG683" s="338"/>
      <c r="AH683" s="338"/>
      <c r="AI683" s="339"/>
      <c r="AJ683" s="339"/>
      <c r="AK683" s="91"/>
      <c r="AL683" s="92"/>
      <c r="AM683" s="93"/>
      <c r="AN683" s="340"/>
      <c r="AO683" s="341"/>
      <c r="AP683" s="336"/>
      <c r="AQ683" s="342"/>
      <c r="AR683" s="343"/>
      <c r="AS683" s="342"/>
      <c r="AT683" s="94"/>
      <c r="AU683" s="341"/>
      <c r="AV683" s="136"/>
      <c r="AW683" s="339"/>
    </row>
    <row r="684" spans="1:49" ht="12.75" customHeight="1">
      <c r="A684">
        <v>681</v>
      </c>
      <c r="B684" s="29" t="s">
        <v>6574</v>
      </c>
      <c r="C684" s="134" t="s">
        <v>5047</v>
      </c>
      <c r="D684" s="29" t="s">
        <v>3880</v>
      </c>
      <c r="E684" s="29" t="s">
        <v>3880</v>
      </c>
      <c r="F684" s="335"/>
      <c r="G684" s="335"/>
      <c r="H684" s="335"/>
      <c r="I684" s="335"/>
      <c r="J684" s="335"/>
      <c r="K684" s="335"/>
      <c r="L684" s="335"/>
      <c r="M684" s="82" t="s">
        <v>3880</v>
      </c>
      <c r="N684" s="57" t="s">
        <v>3880</v>
      </c>
      <c r="O684" s="30" t="s">
        <v>3880</v>
      </c>
      <c r="P684" s="29" t="s">
        <v>3880</v>
      </c>
      <c r="Q684" s="29"/>
      <c r="R684" s="134" t="s">
        <v>5047</v>
      </c>
      <c r="S684" s="103" t="s">
        <v>5046</v>
      </c>
      <c r="T684" s="403">
        <v>-2000.25</v>
      </c>
      <c r="U684" s="403">
        <v>4552.95</v>
      </c>
      <c r="V684" s="123" t="s">
        <v>3643</v>
      </c>
      <c r="W684" s="336"/>
      <c r="X684" s="123"/>
      <c r="Y684" s="337"/>
      <c r="Z684" s="87"/>
      <c r="AA684" s="88" t="s">
        <v>3880</v>
      </c>
      <c r="AB684" s="88"/>
      <c r="AC684" s="88"/>
      <c r="AD684" s="90"/>
      <c r="AE684" s="90"/>
      <c r="AF684" s="136"/>
      <c r="AG684" s="338"/>
      <c r="AH684" s="338"/>
      <c r="AI684" s="339"/>
      <c r="AJ684" s="339"/>
      <c r="AK684" s="91"/>
      <c r="AL684" s="92"/>
      <c r="AM684" s="93"/>
      <c r="AN684" s="340"/>
      <c r="AO684" s="341"/>
      <c r="AP684" s="336"/>
      <c r="AQ684" s="342"/>
      <c r="AR684" s="343"/>
      <c r="AS684" s="342"/>
      <c r="AT684" s="94"/>
      <c r="AU684" s="341"/>
      <c r="AV684" s="136"/>
      <c r="AW684" s="339"/>
    </row>
    <row r="685" spans="1:49" ht="12.75" customHeight="1">
      <c r="A685">
        <v>682</v>
      </c>
      <c r="B685" s="29" t="s">
        <v>6574</v>
      </c>
      <c r="C685" s="134" t="s">
        <v>5048</v>
      </c>
      <c r="D685" s="29" t="s">
        <v>3880</v>
      </c>
      <c r="E685" s="29" t="s">
        <v>3880</v>
      </c>
      <c r="F685" s="335"/>
      <c r="G685" s="335"/>
      <c r="H685" s="335"/>
      <c r="I685" s="335"/>
      <c r="J685" s="335"/>
      <c r="K685" s="335"/>
      <c r="L685" s="335"/>
      <c r="M685" s="82" t="s">
        <v>3880</v>
      </c>
      <c r="N685" s="57" t="s">
        <v>3880</v>
      </c>
      <c r="O685" s="30" t="s">
        <v>3880</v>
      </c>
      <c r="P685" s="29" t="s">
        <v>3880</v>
      </c>
      <c r="Q685" s="29"/>
      <c r="R685" s="134" t="s">
        <v>5048</v>
      </c>
      <c r="S685" s="103" t="s">
        <v>5046</v>
      </c>
      <c r="T685" s="403">
        <v>-1717.04</v>
      </c>
      <c r="U685" s="403">
        <v>5200.6499999999996</v>
      </c>
      <c r="V685" s="123" t="s">
        <v>3643</v>
      </c>
      <c r="W685" s="336"/>
      <c r="X685" s="123"/>
      <c r="Y685" s="337"/>
      <c r="Z685" s="87"/>
      <c r="AA685" s="88" t="s">
        <v>3880</v>
      </c>
      <c r="AB685" s="88"/>
      <c r="AC685" s="88"/>
      <c r="AD685" s="90"/>
      <c r="AE685" s="90"/>
      <c r="AF685" s="136"/>
      <c r="AG685" s="338"/>
      <c r="AH685" s="338"/>
      <c r="AI685" s="339"/>
      <c r="AJ685" s="339"/>
      <c r="AK685" s="91"/>
      <c r="AL685" s="92"/>
      <c r="AM685" s="93"/>
      <c r="AN685" s="340"/>
      <c r="AO685" s="341"/>
      <c r="AP685" s="336"/>
      <c r="AQ685" s="342"/>
      <c r="AR685" s="343"/>
      <c r="AS685" s="342"/>
      <c r="AT685" s="94"/>
      <c r="AU685" s="341"/>
      <c r="AV685" s="136"/>
      <c r="AW685" s="339"/>
    </row>
    <row r="686" spans="1:49" ht="12.75" customHeight="1">
      <c r="A686">
        <v>683</v>
      </c>
      <c r="B686" s="29" t="s">
        <v>6574</v>
      </c>
      <c r="C686" s="134" t="s">
        <v>5049</v>
      </c>
      <c r="D686" s="29" t="s">
        <v>3880</v>
      </c>
      <c r="E686" s="29" t="s">
        <v>3880</v>
      </c>
      <c r="F686" s="335"/>
      <c r="G686" s="335"/>
      <c r="H686" s="335"/>
      <c r="I686" s="335"/>
      <c r="J686" s="335"/>
      <c r="K686" s="335"/>
      <c r="L686" s="335"/>
      <c r="M686" s="82" t="s">
        <v>3880</v>
      </c>
      <c r="N686" s="57" t="s">
        <v>3880</v>
      </c>
      <c r="O686" s="30" t="s">
        <v>3880</v>
      </c>
      <c r="P686" s="29" t="s">
        <v>3880</v>
      </c>
      <c r="Q686" s="29"/>
      <c r="R686" s="134" t="s">
        <v>5049</v>
      </c>
      <c r="S686" s="103" t="s">
        <v>5046</v>
      </c>
      <c r="T686" s="403">
        <v>-858.52</v>
      </c>
      <c r="U686" s="403">
        <v>5695.95</v>
      </c>
      <c r="V686" s="123" t="s">
        <v>3643</v>
      </c>
      <c r="W686" s="336"/>
      <c r="X686" s="123"/>
      <c r="Y686" s="337"/>
      <c r="Z686" s="87"/>
      <c r="AA686" s="88" t="s">
        <v>3880</v>
      </c>
      <c r="AB686" s="88"/>
      <c r="AC686" s="88"/>
      <c r="AD686" s="90"/>
      <c r="AE686" s="90"/>
      <c r="AF686" s="136"/>
      <c r="AG686" s="338"/>
      <c r="AH686" s="338"/>
      <c r="AI686" s="339"/>
      <c r="AJ686" s="339"/>
      <c r="AK686" s="91"/>
      <c r="AL686" s="92"/>
      <c r="AM686" s="93"/>
      <c r="AN686" s="340"/>
      <c r="AO686" s="341"/>
      <c r="AP686" s="336"/>
      <c r="AQ686" s="342"/>
      <c r="AR686" s="343"/>
      <c r="AS686" s="342"/>
      <c r="AT686" s="94"/>
      <c r="AU686" s="341"/>
      <c r="AV686" s="136"/>
      <c r="AW686" s="339"/>
    </row>
    <row r="687" spans="1:49" ht="12.75" customHeight="1">
      <c r="A687">
        <v>684</v>
      </c>
      <c r="B687" s="29" t="s">
        <v>8500</v>
      </c>
      <c r="C687" s="104" t="s">
        <v>49</v>
      </c>
      <c r="D687" s="29" t="s">
        <v>705</v>
      </c>
      <c r="E687" s="29" t="s">
        <v>3120</v>
      </c>
      <c r="F687" s="335" t="s">
        <v>8501</v>
      </c>
      <c r="G687" s="394" t="s">
        <v>6473</v>
      </c>
      <c r="H687" s="394"/>
      <c r="I687" s="394"/>
      <c r="J687" s="394"/>
      <c r="K687" s="394"/>
      <c r="L687" s="335"/>
      <c r="M687" s="82">
        <v>2614.2244094488192</v>
      </c>
      <c r="N687" s="57">
        <v>35.811023622047244</v>
      </c>
      <c r="O687" s="30">
        <v>2650.0354330708665</v>
      </c>
      <c r="P687" s="29" t="s">
        <v>9218</v>
      </c>
      <c r="Q687" s="29"/>
      <c r="R687" s="104" t="s">
        <v>49</v>
      </c>
      <c r="S687" s="103" t="s">
        <v>5050</v>
      </c>
      <c r="T687" s="403">
        <v>4400.55</v>
      </c>
      <c r="U687" s="403">
        <v>1352.55</v>
      </c>
      <c r="V687" s="123" t="s">
        <v>225</v>
      </c>
      <c r="W687" s="336"/>
      <c r="X687" s="123"/>
      <c r="Y687" s="337"/>
      <c r="Z687" s="87">
        <v>1</v>
      </c>
      <c r="AA687" s="88" t="s">
        <v>3880</v>
      </c>
      <c r="AB687" s="88"/>
      <c r="AC687" s="88"/>
      <c r="AD687" s="90"/>
      <c r="AE687" s="90"/>
      <c r="AF687" s="136"/>
      <c r="AG687" s="338"/>
      <c r="AH687" s="338"/>
      <c r="AI687" s="339"/>
      <c r="AJ687" s="339"/>
      <c r="AK687" s="91"/>
      <c r="AL687" s="92"/>
      <c r="AM687" s="93"/>
      <c r="AN687" s="340"/>
      <c r="AO687" s="341"/>
      <c r="AP687" s="336"/>
      <c r="AQ687" s="342"/>
      <c r="AR687" s="343"/>
      <c r="AS687" s="342"/>
      <c r="AT687" s="94"/>
      <c r="AU687" s="341"/>
      <c r="AV687" s="136"/>
      <c r="AW687" s="339"/>
    </row>
    <row r="688" spans="1:49" ht="12.75" customHeight="1">
      <c r="A688">
        <v>685</v>
      </c>
      <c r="B688" s="29" t="s">
        <v>8495</v>
      </c>
      <c r="C688" s="104" t="s">
        <v>45</v>
      </c>
      <c r="D688" s="29" t="s">
        <v>746</v>
      </c>
      <c r="E688" s="29" t="s">
        <v>3079</v>
      </c>
      <c r="F688" s="335" t="s">
        <v>8496</v>
      </c>
      <c r="G688" s="394" t="s">
        <v>6475</v>
      </c>
      <c r="H688" s="394"/>
      <c r="I688" s="394"/>
      <c r="J688" s="394"/>
      <c r="K688" s="394"/>
      <c r="L688" s="335"/>
      <c r="M688" s="82">
        <v>2764.8779527559059</v>
      </c>
      <c r="N688" s="57">
        <v>35.811023622047244</v>
      </c>
      <c r="O688" s="30">
        <v>2800.6889763779532</v>
      </c>
      <c r="P688" s="29" t="s">
        <v>9218</v>
      </c>
      <c r="Q688" s="29"/>
      <c r="R688" s="104" t="s">
        <v>45</v>
      </c>
      <c r="S688" s="103" t="s">
        <v>5051</v>
      </c>
      <c r="T688" s="403">
        <v>4400.55</v>
      </c>
      <c r="U688" s="403">
        <v>2152.65</v>
      </c>
      <c r="V688" s="123" t="s">
        <v>226</v>
      </c>
      <c r="W688" s="336"/>
      <c r="X688" s="123"/>
      <c r="Y688" s="337"/>
      <c r="Z688" s="87">
        <v>1</v>
      </c>
      <c r="AA688" s="88" t="s">
        <v>3880</v>
      </c>
      <c r="AB688" s="88"/>
      <c r="AC688" s="88"/>
      <c r="AD688" s="90"/>
      <c r="AE688" s="90"/>
      <c r="AF688" s="136"/>
      <c r="AG688" s="338"/>
      <c r="AH688" s="338"/>
      <c r="AI688" s="339"/>
      <c r="AJ688" s="339"/>
      <c r="AK688" s="91"/>
      <c r="AL688" s="92"/>
      <c r="AM688" s="93"/>
      <c r="AN688" s="340"/>
      <c r="AO688" s="341"/>
      <c r="AP688" s="336"/>
      <c r="AQ688" s="342"/>
      <c r="AR688" s="343"/>
      <c r="AS688" s="342"/>
      <c r="AT688" s="94"/>
      <c r="AU688" s="341"/>
      <c r="AV688" s="136"/>
      <c r="AW688" s="339"/>
    </row>
    <row r="689" spans="1:49" ht="12.75" customHeight="1">
      <c r="A689">
        <v>686</v>
      </c>
      <c r="B689" s="29" t="s">
        <v>6541</v>
      </c>
      <c r="C689" s="134" t="s">
        <v>5052</v>
      </c>
      <c r="D689" s="29" t="s">
        <v>3880</v>
      </c>
      <c r="E689" s="29" t="s">
        <v>3880</v>
      </c>
      <c r="F689" s="335"/>
      <c r="G689" s="335"/>
      <c r="H689" s="335"/>
      <c r="I689" s="335"/>
      <c r="J689" s="335"/>
      <c r="K689" s="335"/>
      <c r="L689" s="335"/>
      <c r="M689" s="82" t="s">
        <v>3880</v>
      </c>
      <c r="N689" s="57" t="s">
        <v>3880</v>
      </c>
      <c r="O689" s="30" t="s">
        <v>3880</v>
      </c>
      <c r="P689" s="29" t="s">
        <v>3880</v>
      </c>
      <c r="Q689" s="29"/>
      <c r="R689" s="134" t="s">
        <v>5052</v>
      </c>
      <c r="S689" s="104" t="s">
        <v>5053</v>
      </c>
      <c r="T689" s="403">
        <v>-2800.35</v>
      </c>
      <c r="U689" s="403">
        <v>-1047.75</v>
      </c>
      <c r="V689" s="123" t="s">
        <v>5054</v>
      </c>
      <c r="W689" s="336"/>
      <c r="X689" s="123"/>
      <c r="Y689" s="337"/>
      <c r="Z689" s="87"/>
      <c r="AA689" s="88" t="s">
        <v>3880</v>
      </c>
      <c r="AB689" s="88"/>
      <c r="AC689" s="88"/>
      <c r="AD689" s="90"/>
      <c r="AE689" s="90"/>
      <c r="AF689" s="136"/>
      <c r="AG689" s="338"/>
      <c r="AH689" s="338"/>
      <c r="AI689" s="339"/>
      <c r="AJ689" s="339"/>
      <c r="AK689" s="91"/>
      <c r="AL689" s="92"/>
      <c r="AM689" s="93"/>
      <c r="AN689" s="340"/>
      <c r="AO689" s="341"/>
      <c r="AP689" s="336"/>
      <c r="AQ689" s="342"/>
      <c r="AR689" s="343"/>
      <c r="AS689" s="342"/>
      <c r="AT689" s="94"/>
      <c r="AU689" s="341"/>
      <c r="AV689" s="136"/>
      <c r="AW689" s="339"/>
    </row>
    <row r="690" spans="1:49" ht="12.75" customHeight="1">
      <c r="A690">
        <v>687</v>
      </c>
      <c r="B690" s="29" t="s">
        <v>6541</v>
      </c>
      <c r="C690" s="134" t="s">
        <v>5055</v>
      </c>
      <c r="D690" s="29" t="s">
        <v>3880</v>
      </c>
      <c r="E690" s="29" t="s">
        <v>3880</v>
      </c>
      <c r="F690" s="335"/>
      <c r="G690" s="335"/>
      <c r="H690" s="335"/>
      <c r="I690" s="335"/>
      <c r="J690" s="335"/>
      <c r="K690" s="335"/>
      <c r="L690" s="335"/>
      <c r="M690" s="82" t="s">
        <v>3880</v>
      </c>
      <c r="N690" s="57" t="s">
        <v>3880</v>
      </c>
      <c r="O690" s="30" t="s">
        <v>3880</v>
      </c>
      <c r="P690" s="29" t="s">
        <v>3880</v>
      </c>
      <c r="Q690" s="29"/>
      <c r="R690" s="134" t="s">
        <v>5055</v>
      </c>
      <c r="S690" s="104" t="s">
        <v>5053</v>
      </c>
      <c r="T690" s="403">
        <v>-2800.35</v>
      </c>
      <c r="U690" s="403">
        <v>-247.65</v>
      </c>
      <c r="V690" s="123" t="s">
        <v>5054</v>
      </c>
      <c r="W690" s="336"/>
      <c r="X690" s="123"/>
      <c r="Y690" s="337"/>
      <c r="Z690" s="87"/>
      <c r="AA690" s="88" t="s">
        <v>3880</v>
      </c>
      <c r="AB690" s="88"/>
      <c r="AC690" s="88"/>
      <c r="AD690" s="90"/>
      <c r="AE690" s="90"/>
      <c r="AF690" s="136"/>
      <c r="AG690" s="338"/>
      <c r="AH690" s="338"/>
      <c r="AI690" s="339"/>
      <c r="AJ690" s="339"/>
      <c r="AK690" s="91"/>
      <c r="AL690" s="92"/>
      <c r="AM690" s="93"/>
      <c r="AN690" s="340"/>
      <c r="AO690" s="341"/>
      <c r="AP690" s="336"/>
      <c r="AQ690" s="342"/>
      <c r="AR690" s="343"/>
      <c r="AS690" s="342"/>
      <c r="AT690" s="94"/>
      <c r="AU690" s="341"/>
      <c r="AV690" s="136"/>
      <c r="AW690" s="339"/>
    </row>
    <row r="691" spans="1:49" ht="12.75" customHeight="1">
      <c r="A691">
        <v>688</v>
      </c>
      <c r="B691" s="29" t="s">
        <v>6541</v>
      </c>
      <c r="C691" s="134" t="s">
        <v>3624</v>
      </c>
      <c r="D691" s="29" t="s">
        <v>3880</v>
      </c>
      <c r="E691" s="29" t="s">
        <v>3880</v>
      </c>
      <c r="F691" s="335"/>
      <c r="G691" s="335"/>
      <c r="H691" s="335"/>
      <c r="I691" s="335"/>
      <c r="J691" s="335"/>
      <c r="K691" s="335"/>
      <c r="L691" s="335"/>
      <c r="M691" s="82" t="s">
        <v>3880</v>
      </c>
      <c r="N691" s="57" t="s">
        <v>3880</v>
      </c>
      <c r="O691" s="30" t="s">
        <v>3880</v>
      </c>
      <c r="P691" s="29" t="s">
        <v>3880</v>
      </c>
      <c r="Q691" s="29"/>
      <c r="R691" s="134" t="s">
        <v>3624</v>
      </c>
      <c r="S691" s="104" t="s">
        <v>5053</v>
      </c>
      <c r="T691" s="403">
        <v>-3600.45</v>
      </c>
      <c r="U691" s="403">
        <v>-247.65</v>
      </c>
      <c r="V691" s="123" t="s">
        <v>5054</v>
      </c>
      <c r="W691" s="336"/>
      <c r="X691" s="123"/>
      <c r="Y691" s="337"/>
      <c r="Z691" s="87"/>
      <c r="AA691" s="88" t="s">
        <v>3880</v>
      </c>
      <c r="AB691" s="88"/>
      <c r="AC691" s="88"/>
      <c r="AD691" s="90"/>
      <c r="AE691" s="90"/>
      <c r="AF691" s="136"/>
      <c r="AG691" s="338"/>
      <c r="AH691" s="338"/>
      <c r="AI691" s="339"/>
      <c r="AJ691" s="339"/>
      <c r="AK691" s="91"/>
      <c r="AL691" s="92"/>
      <c r="AM691" s="93"/>
      <c r="AN691" s="340"/>
      <c r="AO691" s="341"/>
      <c r="AP691" s="336"/>
      <c r="AQ691" s="342"/>
      <c r="AR691" s="343"/>
      <c r="AS691" s="342"/>
      <c r="AT691" s="94"/>
      <c r="AU691" s="341"/>
      <c r="AV691" s="136"/>
      <c r="AW691" s="339"/>
    </row>
    <row r="692" spans="1:49" ht="12.75" customHeight="1">
      <c r="A692">
        <v>689</v>
      </c>
      <c r="B692" s="29" t="s">
        <v>6541</v>
      </c>
      <c r="C692" s="134" t="s">
        <v>5056</v>
      </c>
      <c r="D692" s="29" t="s">
        <v>3880</v>
      </c>
      <c r="E692" s="29" t="s">
        <v>3880</v>
      </c>
      <c r="F692" s="335"/>
      <c r="G692" s="335"/>
      <c r="H692" s="335"/>
      <c r="I692" s="335"/>
      <c r="J692" s="335"/>
      <c r="K692" s="335"/>
      <c r="L692" s="335"/>
      <c r="M692" s="82" t="s">
        <v>3880</v>
      </c>
      <c r="N692" s="57" t="s">
        <v>3880</v>
      </c>
      <c r="O692" s="30" t="s">
        <v>3880</v>
      </c>
      <c r="P692" s="29" t="s">
        <v>3880</v>
      </c>
      <c r="Q692" s="29"/>
      <c r="R692" s="134" t="s">
        <v>5056</v>
      </c>
      <c r="S692" s="104" t="s">
        <v>5053</v>
      </c>
      <c r="T692" s="403">
        <v>-2800.35</v>
      </c>
      <c r="U692" s="403">
        <v>552.45000000000005</v>
      </c>
      <c r="V692" s="123" t="s">
        <v>5054</v>
      </c>
      <c r="W692" s="336"/>
      <c r="X692" s="123"/>
      <c r="Y692" s="337"/>
      <c r="Z692" s="87"/>
      <c r="AA692" s="88" t="s">
        <v>3880</v>
      </c>
      <c r="AB692" s="88"/>
      <c r="AC692" s="88"/>
      <c r="AD692" s="90"/>
      <c r="AE692" s="90"/>
      <c r="AF692" s="136"/>
      <c r="AG692" s="338"/>
      <c r="AH692" s="338"/>
      <c r="AI692" s="339"/>
      <c r="AJ692" s="339"/>
      <c r="AK692" s="91"/>
      <c r="AL692" s="92"/>
      <c r="AM692" s="93"/>
      <c r="AN692" s="340"/>
      <c r="AO692" s="341"/>
      <c r="AP692" s="336"/>
      <c r="AQ692" s="342"/>
      <c r="AR692" s="343"/>
      <c r="AS692" s="342"/>
      <c r="AT692" s="94"/>
      <c r="AU692" s="341"/>
      <c r="AV692" s="136"/>
      <c r="AW692" s="339"/>
    </row>
    <row r="693" spans="1:49" ht="12.75" customHeight="1">
      <c r="A693">
        <v>690</v>
      </c>
      <c r="B693" s="29" t="s">
        <v>6541</v>
      </c>
      <c r="C693" s="134" t="s">
        <v>5057</v>
      </c>
      <c r="D693" s="29" t="s">
        <v>3880</v>
      </c>
      <c r="E693" s="29" t="s">
        <v>3880</v>
      </c>
      <c r="F693" s="335"/>
      <c r="G693" s="335"/>
      <c r="H693" s="335"/>
      <c r="I693" s="335"/>
      <c r="J693" s="335"/>
      <c r="K693" s="335"/>
      <c r="L693" s="335"/>
      <c r="M693" s="82" t="s">
        <v>3880</v>
      </c>
      <c r="N693" s="57" t="s">
        <v>3880</v>
      </c>
      <c r="O693" s="30" t="s">
        <v>3880</v>
      </c>
      <c r="P693" s="29" t="s">
        <v>3880</v>
      </c>
      <c r="Q693" s="29"/>
      <c r="R693" s="134" t="s">
        <v>5057</v>
      </c>
      <c r="S693" s="104" t="s">
        <v>5053</v>
      </c>
      <c r="T693" s="403">
        <v>-3600.45</v>
      </c>
      <c r="U693" s="403">
        <v>552.45000000000005</v>
      </c>
      <c r="V693" s="123" t="s">
        <v>5054</v>
      </c>
      <c r="W693" s="336"/>
      <c r="X693" s="123"/>
      <c r="Y693" s="337"/>
      <c r="Z693" s="87"/>
      <c r="AA693" s="88" t="s">
        <v>3880</v>
      </c>
      <c r="AB693" s="88"/>
      <c r="AC693" s="88"/>
      <c r="AD693" s="90"/>
      <c r="AE693" s="90"/>
      <c r="AF693" s="136"/>
      <c r="AG693" s="338"/>
      <c r="AH693" s="338"/>
      <c r="AI693" s="339"/>
      <c r="AJ693" s="339"/>
      <c r="AK693" s="91"/>
      <c r="AL693" s="92"/>
      <c r="AM693" s="93"/>
      <c r="AN693" s="340"/>
      <c r="AO693" s="341"/>
      <c r="AP693" s="336"/>
      <c r="AQ693" s="342"/>
      <c r="AR693" s="343"/>
      <c r="AS693" s="342"/>
      <c r="AT693" s="94"/>
      <c r="AU693" s="341"/>
      <c r="AV693" s="136"/>
      <c r="AW693" s="339"/>
    </row>
    <row r="694" spans="1:49" ht="12.75" customHeight="1">
      <c r="A694">
        <v>691</v>
      </c>
      <c r="B694" s="29" t="s">
        <v>6541</v>
      </c>
      <c r="C694" s="134" t="s">
        <v>5058</v>
      </c>
      <c r="D694" s="29" t="s">
        <v>3880</v>
      </c>
      <c r="E694" s="29" t="s">
        <v>3880</v>
      </c>
      <c r="F694" s="335"/>
      <c r="G694" s="335"/>
      <c r="H694" s="335"/>
      <c r="I694" s="335"/>
      <c r="J694" s="335"/>
      <c r="K694" s="335"/>
      <c r="L694" s="335"/>
      <c r="M694" s="82" t="s">
        <v>3880</v>
      </c>
      <c r="N694" s="57" t="s">
        <v>3880</v>
      </c>
      <c r="O694" s="30" t="s">
        <v>3880</v>
      </c>
      <c r="P694" s="29" t="s">
        <v>3880</v>
      </c>
      <c r="Q694" s="29"/>
      <c r="R694" s="134" t="s">
        <v>5058</v>
      </c>
      <c r="S694" s="104" t="s">
        <v>5053</v>
      </c>
      <c r="T694" s="403">
        <v>-2800.35</v>
      </c>
      <c r="U694" s="403">
        <v>1352.55</v>
      </c>
      <c r="V694" s="123" t="s">
        <v>5054</v>
      </c>
      <c r="W694" s="336"/>
      <c r="X694" s="123"/>
      <c r="Y694" s="337"/>
      <c r="Z694" s="87"/>
      <c r="AA694" s="88" t="s">
        <v>3880</v>
      </c>
      <c r="AB694" s="88"/>
      <c r="AC694" s="88"/>
      <c r="AD694" s="90"/>
      <c r="AE694" s="90"/>
      <c r="AF694" s="136"/>
      <c r="AG694" s="338"/>
      <c r="AH694" s="338"/>
      <c r="AI694" s="339"/>
      <c r="AJ694" s="339"/>
      <c r="AK694" s="91"/>
      <c r="AL694" s="92"/>
      <c r="AM694" s="93"/>
      <c r="AN694" s="340"/>
      <c r="AO694" s="341"/>
      <c r="AP694" s="336"/>
      <c r="AQ694" s="342"/>
      <c r="AR694" s="343"/>
      <c r="AS694" s="342"/>
      <c r="AT694" s="94"/>
      <c r="AU694" s="341"/>
      <c r="AV694" s="136"/>
      <c r="AW694" s="339"/>
    </row>
    <row r="695" spans="1:49" ht="12.75" customHeight="1">
      <c r="A695">
        <v>692</v>
      </c>
      <c r="B695" s="29" t="s">
        <v>6541</v>
      </c>
      <c r="C695" s="134" t="s">
        <v>5059</v>
      </c>
      <c r="D695" s="29" t="s">
        <v>3880</v>
      </c>
      <c r="E695" s="29" t="s">
        <v>3880</v>
      </c>
      <c r="F695" s="335"/>
      <c r="G695" s="335"/>
      <c r="H695" s="335"/>
      <c r="I695" s="335"/>
      <c r="J695" s="335"/>
      <c r="K695" s="335"/>
      <c r="L695" s="335"/>
      <c r="M695" s="82" t="s">
        <v>3880</v>
      </c>
      <c r="N695" s="57" t="s">
        <v>3880</v>
      </c>
      <c r="O695" s="30" t="s">
        <v>3880</v>
      </c>
      <c r="P695" s="29" t="s">
        <v>3880</v>
      </c>
      <c r="Q695" s="29"/>
      <c r="R695" s="134" t="s">
        <v>5059</v>
      </c>
      <c r="S695" s="104" t="s">
        <v>5053</v>
      </c>
      <c r="T695" s="403">
        <v>-3600.45</v>
      </c>
      <c r="U695" s="403">
        <v>1352.55</v>
      </c>
      <c r="V695" s="123" t="s">
        <v>5054</v>
      </c>
      <c r="W695" s="336"/>
      <c r="X695" s="123"/>
      <c r="Y695" s="337"/>
      <c r="Z695" s="87"/>
      <c r="AA695" s="88" t="s">
        <v>3880</v>
      </c>
      <c r="AB695" s="88"/>
      <c r="AC695" s="88"/>
      <c r="AD695" s="90"/>
      <c r="AE695" s="90"/>
      <c r="AF695" s="136"/>
      <c r="AG695" s="338"/>
      <c r="AH695" s="338"/>
      <c r="AI695" s="339"/>
      <c r="AJ695" s="339"/>
      <c r="AK695" s="91"/>
      <c r="AL695" s="92"/>
      <c r="AM695" s="93"/>
      <c r="AN695" s="340"/>
      <c r="AO695" s="341"/>
      <c r="AP695" s="336"/>
      <c r="AQ695" s="342"/>
      <c r="AR695" s="343"/>
      <c r="AS695" s="342"/>
      <c r="AT695" s="94"/>
      <c r="AU695" s="341"/>
      <c r="AV695" s="136"/>
      <c r="AW695" s="339"/>
    </row>
    <row r="696" spans="1:49" ht="12.75" customHeight="1">
      <c r="A696">
        <v>693</v>
      </c>
      <c r="B696" s="29" t="s">
        <v>6541</v>
      </c>
      <c r="C696" s="134" t="s">
        <v>5060</v>
      </c>
      <c r="D696" s="29" t="s">
        <v>3880</v>
      </c>
      <c r="E696" s="29" t="s">
        <v>3880</v>
      </c>
      <c r="F696" s="335"/>
      <c r="G696" s="335"/>
      <c r="H696" s="335"/>
      <c r="I696" s="335"/>
      <c r="J696" s="335"/>
      <c r="K696" s="335"/>
      <c r="L696" s="335"/>
      <c r="M696" s="82" t="s">
        <v>3880</v>
      </c>
      <c r="N696" s="57" t="s">
        <v>3880</v>
      </c>
      <c r="O696" s="30" t="s">
        <v>3880</v>
      </c>
      <c r="P696" s="29" t="s">
        <v>3880</v>
      </c>
      <c r="Q696" s="29"/>
      <c r="R696" s="134" t="s">
        <v>5060</v>
      </c>
      <c r="S696" s="104" t="s">
        <v>5053</v>
      </c>
      <c r="T696" s="403">
        <v>-2800.35</v>
      </c>
      <c r="U696" s="403">
        <v>2152.65</v>
      </c>
      <c r="V696" s="123" t="s">
        <v>5054</v>
      </c>
      <c r="W696" s="336"/>
      <c r="X696" s="123"/>
      <c r="Y696" s="337"/>
      <c r="Z696" s="87"/>
      <c r="AA696" s="88" t="s">
        <v>3880</v>
      </c>
      <c r="AB696" s="88"/>
      <c r="AC696" s="88"/>
      <c r="AD696" s="90"/>
      <c r="AE696" s="90"/>
      <c r="AF696" s="136"/>
      <c r="AG696" s="338"/>
      <c r="AH696" s="338"/>
      <c r="AI696" s="339"/>
      <c r="AJ696" s="339"/>
      <c r="AK696" s="91"/>
      <c r="AL696" s="92"/>
      <c r="AM696" s="93"/>
      <c r="AN696" s="340"/>
      <c r="AO696" s="341"/>
      <c r="AP696" s="336"/>
      <c r="AQ696" s="342"/>
      <c r="AR696" s="343"/>
      <c r="AS696" s="342"/>
      <c r="AT696" s="94"/>
      <c r="AU696" s="341"/>
      <c r="AV696" s="136"/>
      <c r="AW696" s="339"/>
    </row>
    <row r="697" spans="1:49" ht="12.75" customHeight="1">
      <c r="A697">
        <v>694</v>
      </c>
      <c r="B697" s="29" t="s">
        <v>6541</v>
      </c>
      <c r="C697" s="134" t="s">
        <v>5061</v>
      </c>
      <c r="D697" s="29" t="s">
        <v>3880</v>
      </c>
      <c r="E697" s="29" t="s">
        <v>3880</v>
      </c>
      <c r="F697" s="335"/>
      <c r="G697" s="335"/>
      <c r="H697" s="335"/>
      <c r="I697" s="335"/>
      <c r="J697" s="335"/>
      <c r="K697" s="335"/>
      <c r="L697" s="335"/>
      <c r="M697" s="82" t="s">
        <v>3880</v>
      </c>
      <c r="N697" s="57" t="s">
        <v>3880</v>
      </c>
      <c r="O697" s="30" t="s">
        <v>3880</v>
      </c>
      <c r="P697" s="29" t="s">
        <v>3880</v>
      </c>
      <c r="Q697" s="29"/>
      <c r="R697" s="134" t="s">
        <v>5061</v>
      </c>
      <c r="S697" s="104" t="s">
        <v>5053</v>
      </c>
      <c r="T697" s="403">
        <v>-3600.45</v>
      </c>
      <c r="U697" s="403">
        <v>2152.65</v>
      </c>
      <c r="V697" s="123" t="s">
        <v>5054</v>
      </c>
      <c r="W697" s="336"/>
      <c r="X697" s="123"/>
      <c r="Y697" s="337"/>
      <c r="Z697" s="87"/>
      <c r="AA697" s="88" t="s">
        <v>3880</v>
      </c>
      <c r="AB697" s="88"/>
      <c r="AC697" s="88"/>
      <c r="AD697" s="90"/>
      <c r="AE697" s="90"/>
      <c r="AF697" s="136"/>
      <c r="AG697" s="338"/>
      <c r="AH697" s="338"/>
      <c r="AI697" s="339"/>
      <c r="AJ697" s="339"/>
      <c r="AK697" s="91"/>
      <c r="AL697" s="92"/>
      <c r="AM697" s="93"/>
      <c r="AN697" s="340"/>
      <c r="AO697" s="341"/>
      <c r="AP697" s="336"/>
      <c r="AQ697" s="342"/>
      <c r="AR697" s="343"/>
      <c r="AS697" s="342"/>
      <c r="AT697" s="94"/>
      <c r="AU697" s="341"/>
      <c r="AV697" s="136"/>
      <c r="AW697" s="339"/>
    </row>
    <row r="698" spans="1:49" ht="12.75" customHeight="1">
      <c r="A698">
        <v>695</v>
      </c>
      <c r="B698" s="29" t="s">
        <v>6541</v>
      </c>
      <c r="C698" s="134" t="s">
        <v>5062</v>
      </c>
      <c r="D698" s="29" t="s">
        <v>3880</v>
      </c>
      <c r="E698" s="29" t="s">
        <v>3880</v>
      </c>
      <c r="F698" s="335"/>
      <c r="G698" s="335"/>
      <c r="H698" s="335"/>
      <c r="I698" s="335"/>
      <c r="J698" s="335"/>
      <c r="K698" s="335"/>
      <c r="L698" s="335"/>
      <c r="M698" s="82" t="s">
        <v>3880</v>
      </c>
      <c r="N698" s="57" t="s">
        <v>3880</v>
      </c>
      <c r="O698" s="30" t="s">
        <v>3880</v>
      </c>
      <c r="P698" s="29" t="s">
        <v>3880</v>
      </c>
      <c r="Q698" s="29"/>
      <c r="R698" s="134" t="s">
        <v>5062</v>
      </c>
      <c r="S698" s="104" t="s">
        <v>5053</v>
      </c>
      <c r="T698" s="403">
        <v>-2800.35</v>
      </c>
      <c r="U698" s="403">
        <v>2952.75</v>
      </c>
      <c r="V698" s="123" t="s">
        <v>5054</v>
      </c>
      <c r="W698" s="336"/>
      <c r="X698" s="123"/>
      <c r="Y698" s="337"/>
      <c r="Z698" s="87"/>
      <c r="AA698" s="88" t="s">
        <v>3880</v>
      </c>
      <c r="AB698" s="88"/>
      <c r="AC698" s="88"/>
      <c r="AD698" s="90"/>
      <c r="AE698" s="90"/>
      <c r="AF698" s="136"/>
      <c r="AG698" s="338"/>
      <c r="AH698" s="338"/>
      <c r="AI698" s="339"/>
      <c r="AJ698" s="339"/>
      <c r="AK698" s="91"/>
      <c r="AL698" s="92"/>
      <c r="AM698" s="93"/>
      <c r="AN698" s="340"/>
      <c r="AO698" s="341"/>
      <c r="AP698" s="336"/>
      <c r="AQ698" s="342"/>
      <c r="AR698" s="343"/>
      <c r="AS698" s="342"/>
      <c r="AT698" s="94"/>
      <c r="AU698" s="341"/>
      <c r="AV698" s="136"/>
      <c r="AW698" s="339"/>
    </row>
    <row r="699" spans="1:49" ht="12.75" customHeight="1">
      <c r="A699">
        <v>696</v>
      </c>
      <c r="B699" s="29" t="s">
        <v>6541</v>
      </c>
      <c r="C699" s="134" t="s">
        <v>5063</v>
      </c>
      <c r="D699" s="29" t="s">
        <v>3880</v>
      </c>
      <c r="E699" s="29" t="s">
        <v>3880</v>
      </c>
      <c r="F699" s="335"/>
      <c r="G699" s="335"/>
      <c r="H699" s="335"/>
      <c r="I699" s="335"/>
      <c r="J699" s="335"/>
      <c r="K699" s="335"/>
      <c r="L699" s="335"/>
      <c r="M699" s="82" t="s">
        <v>3880</v>
      </c>
      <c r="N699" s="57" t="s">
        <v>3880</v>
      </c>
      <c r="O699" s="30" t="s">
        <v>3880</v>
      </c>
      <c r="P699" s="29" t="s">
        <v>3880</v>
      </c>
      <c r="Q699" s="29"/>
      <c r="R699" s="134" t="s">
        <v>5063</v>
      </c>
      <c r="S699" s="104" t="s">
        <v>5053</v>
      </c>
      <c r="T699" s="403">
        <v>-3600.45</v>
      </c>
      <c r="U699" s="403">
        <v>2952.75</v>
      </c>
      <c r="V699" s="123" t="s">
        <v>5054</v>
      </c>
      <c r="W699" s="336"/>
      <c r="X699" s="123"/>
      <c r="Y699" s="337"/>
      <c r="Z699" s="87"/>
      <c r="AA699" s="88" t="s">
        <v>3880</v>
      </c>
      <c r="AB699" s="88"/>
      <c r="AC699" s="88"/>
      <c r="AD699" s="90"/>
      <c r="AE699" s="90"/>
      <c r="AF699" s="136"/>
      <c r="AG699" s="338"/>
      <c r="AH699" s="338"/>
      <c r="AI699" s="339"/>
      <c r="AJ699" s="339"/>
      <c r="AK699" s="91"/>
      <c r="AL699" s="92"/>
      <c r="AM699" s="93"/>
      <c r="AN699" s="340"/>
      <c r="AO699" s="341"/>
      <c r="AP699" s="336"/>
      <c r="AQ699" s="342"/>
      <c r="AR699" s="343"/>
      <c r="AS699" s="342"/>
      <c r="AT699" s="94"/>
      <c r="AU699" s="341"/>
      <c r="AV699" s="136"/>
      <c r="AW699" s="339"/>
    </row>
    <row r="700" spans="1:49" ht="12.75" customHeight="1">
      <c r="A700">
        <v>697</v>
      </c>
      <c r="B700" s="29" t="s">
        <v>6541</v>
      </c>
      <c r="C700" s="134" t="s">
        <v>5064</v>
      </c>
      <c r="D700" s="29" t="s">
        <v>3880</v>
      </c>
      <c r="E700" s="29" t="s">
        <v>3880</v>
      </c>
      <c r="F700" s="335"/>
      <c r="G700" s="335"/>
      <c r="H700" s="335"/>
      <c r="I700" s="335"/>
      <c r="J700" s="335"/>
      <c r="K700" s="335"/>
      <c r="L700" s="335"/>
      <c r="M700" s="82" t="s">
        <v>3880</v>
      </c>
      <c r="N700" s="57" t="s">
        <v>3880</v>
      </c>
      <c r="O700" s="30" t="s">
        <v>3880</v>
      </c>
      <c r="P700" s="29" t="s">
        <v>3880</v>
      </c>
      <c r="Q700" s="29"/>
      <c r="R700" s="134" t="s">
        <v>5064</v>
      </c>
      <c r="S700" s="104" t="s">
        <v>5053</v>
      </c>
      <c r="T700" s="403">
        <v>-2800.35</v>
      </c>
      <c r="U700" s="403">
        <v>3752.85</v>
      </c>
      <c r="V700" s="123" t="s">
        <v>5054</v>
      </c>
      <c r="W700" s="336"/>
      <c r="X700" s="123"/>
      <c r="Y700" s="337"/>
      <c r="Z700" s="87"/>
      <c r="AA700" s="88" t="s">
        <v>3880</v>
      </c>
      <c r="AB700" s="88"/>
      <c r="AC700" s="88"/>
      <c r="AD700" s="90"/>
      <c r="AE700" s="90"/>
      <c r="AF700" s="136"/>
      <c r="AG700" s="338"/>
      <c r="AH700" s="338"/>
      <c r="AI700" s="339"/>
      <c r="AJ700" s="339"/>
      <c r="AK700" s="91"/>
      <c r="AL700" s="92"/>
      <c r="AM700" s="93"/>
      <c r="AN700" s="340"/>
      <c r="AO700" s="341"/>
      <c r="AP700" s="336"/>
      <c r="AQ700" s="342"/>
      <c r="AR700" s="343"/>
      <c r="AS700" s="342"/>
      <c r="AT700" s="94"/>
      <c r="AU700" s="341"/>
      <c r="AV700" s="136"/>
      <c r="AW700" s="339"/>
    </row>
    <row r="701" spans="1:49" ht="12.75" customHeight="1">
      <c r="A701">
        <v>698</v>
      </c>
      <c r="B701" s="29" t="s">
        <v>6541</v>
      </c>
      <c r="C701" s="134" t="s">
        <v>5065</v>
      </c>
      <c r="D701" s="29" t="s">
        <v>3880</v>
      </c>
      <c r="E701" s="29" t="s">
        <v>3880</v>
      </c>
      <c r="F701" s="335"/>
      <c r="G701" s="335"/>
      <c r="H701" s="335"/>
      <c r="I701" s="335"/>
      <c r="J701" s="335"/>
      <c r="K701" s="335"/>
      <c r="L701" s="335"/>
      <c r="M701" s="82" t="s">
        <v>3880</v>
      </c>
      <c r="N701" s="57" t="s">
        <v>3880</v>
      </c>
      <c r="O701" s="30" t="s">
        <v>3880</v>
      </c>
      <c r="P701" s="29" t="s">
        <v>3880</v>
      </c>
      <c r="Q701" s="29"/>
      <c r="R701" s="134" t="s">
        <v>5065</v>
      </c>
      <c r="S701" s="104" t="s">
        <v>5053</v>
      </c>
      <c r="T701" s="403">
        <v>-3600.45</v>
      </c>
      <c r="U701" s="403">
        <v>3752.85</v>
      </c>
      <c r="V701" s="123" t="s">
        <v>5054</v>
      </c>
      <c r="W701" s="336"/>
      <c r="X701" s="123"/>
      <c r="Y701" s="337"/>
      <c r="Z701" s="87"/>
      <c r="AA701" s="88" t="s">
        <v>3880</v>
      </c>
      <c r="AB701" s="88"/>
      <c r="AC701" s="88"/>
      <c r="AD701" s="90"/>
      <c r="AE701" s="90"/>
      <c r="AF701" s="136"/>
      <c r="AG701" s="338"/>
      <c r="AH701" s="338"/>
      <c r="AI701" s="339"/>
      <c r="AJ701" s="339"/>
      <c r="AK701" s="91"/>
      <c r="AL701" s="92"/>
      <c r="AM701" s="93"/>
      <c r="AN701" s="340"/>
      <c r="AO701" s="341"/>
      <c r="AP701" s="336"/>
      <c r="AQ701" s="342"/>
      <c r="AR701" s="343"/>
      <c r="AS701" s="342"/>
      <c r="AT701" s="94"/>
      <c r="AU701" s="341"/>
      <c r="AV701" s="136"/>
      <c r="AW701" s="339"/>
    </row>
    <row r="702" spans="1:49" ht="12.75" customHeight="1">
      <c r="A702">
        <v>699</v>
      </c>
      <c r="B702" s="29" t="s">
        <v>6548</v>
      </c>
      <c r="C702" s="104" t="s">
        <v>72</v>
      </c>
      <c r="D702" s="29" t="s">
        <v>3880</v>
      </c>
      <c r="E702" s="29" t="s">
        <v>3880</v>
      </c>
      <c r="F702" s="335"/>
      <c r="G702" s="335"/>
      <c r="H702" s="335"/>
      <c r="I702" s="335"/>
      <c r="J702" s="335"/>
      <c r="K702" s="335"/>
      <c r="L702" s="335"/>
      <c r="M702" s="82" t="s">
        <v>3880</v>
      </c>
      <c r="N702" s="57" t="s">
        <v>3880</v>
      </c>
      <c r="O702" s="30" t="s">
        <v>3880</v>
      </c>
      <c r="P702" s="29" t="s">
        <v>3880</v>
      </c>
      <c r="Q702" s="29"/>
      <c r="R702" s="104" t="s">
        <v>72</v>
      </c>
      <c r="S702" s="103" t="s">
        <v>5066</v>
      </c>
      <c r="T702" s="403">
        <v>6009.64</v>
      </c>
      <c r="U702" s="403">
        <v>742.95</v>
      </c>
      <c r="V702" s="123" t="s">
        <v>219</v>
      </c>
      <c r="W702" s="336"/>
      <c r="X702" s="123"/>
      <c r="Y702" s="337"/>
      <c r="Z702" s="87"/>
      <c r="AA702" s="88" t="s">
        <v>3880</v>
      </c>
      <c r="AB702" s="88"/>
      <c r="AC702" s="88"/>
      <c r="AD702" s="90"/>
      <c r="AE702" s="90"/>
      <c r="AF702" s="136"/>
      <c r="AG702" s="338"/>
      <c r="AH702" s="338"/>
      <c r="AI702" s="339"/>
      <c r="AJ702" s="339"/>
      <c r="AK702" s="91"/>
      <c r="AL702" s="92"/>
      <c r="AM702" s="93"/>
      <c r="AN702" s="340"/>
      <c r="AO702" s="341"/>
      <c r="AP702" s="336"/>
      <c r="AQ702" s="342"/>
      <c r="AR702" s="343"/>
      <c r="AS702" s="342"/>
      <c r="AT702" s="94"/>
      <c r="AU702" s="341"/>
      <c r="AV702" s="136"/>
      <c r="AW702" s="339"/>
    </row>
    <row r="703" spans="1:49" ht="12.75" customHeight="1">
      <c r="A703">
        <v>700</v>
      </c>
      <c r="B703" s="29" t="s">
        <v>6558</v>
      </c>
      <c r="C703" s="104" t="s">
        <v>5067</v>
      </c>
      <c r="D703" s="29" t="s">
        <v>3880</v>
      </c>
      <c r="E703" s="29" t="s">
        <v>3880</v>
      </c>
      <c r="F703" s="335"/>
      <c r="G703" s="335"/>
      <c r="H703" s="335"/>
      <c r="I703" s="335"/>
      <c r="J703" s="335"/>
      <c r="K703" s="335"/>
      <c r="L703" s="335"/>
      <c r="M703" s="82" t="s">
        <v>3880</v>
      </c>
      <c r="N703" s="57" t="s">
        <v>3880</v>
      </c>
      <c r="O703" s="30" t="s">
        <v>3880</v>
      </c>
      <c r="P703" s="29" t="s">
        <v>3880</v>
      </c>
      <c r="Q703" s="29"/>
      <c r="R703" s="104" t="s">
        <v>5067</v>
      </c>
      <c r="S703" s="103" t="s">
        <v>5068</v>
      </c>
      <c r="T703" s="403">
        <v>4400.55</v>
      </c>
      <c r="U703" s="403">
        <v>-1847.85</v>
      </c>
      <c r="V703" s="123" t="s">
        <v>220</v>
      </c>
      <c r="W703" s="336"/>
      <c r="X703" s="123"/>
      <c r="Y703" s="337"/>
      <c r="Z703" s="87"/>
      <c r="AA703" s="88" t="s">
        <v>3880</v>
      </c>
      <c r="AB703" s="88"/>
      <c r="AC703" s="88"/>
      <c r="AD703" s="90"/>
      <c r="AE703" s="90"/>
      <c r="AF703" s="136"/>
      <c r="AG703" s="338"/>
      <c r="AH703" s="338"/>
      <c r="AI703" s="339"/>
      <c r="AJ703" s="339"/>
      <c r="AK703" s="91"/>
      <c r="AL703" s="92"/>
      <c r="AM703" s="93"/>
      <c r="AN703" s="340"/>
      <c r="AO703" s="341"/>
      <c r="AP703" s="336"/>
      <c r="AQ703" s="342"/>
      <c r="AR703" s="343"/>
      <c r="AS703" s="342"/>
      <c r="AT703" s="94"/>
      <c r="AU703" s="341"/>
      <c r="AV703" s="136"/>
      <c r="AW703" s="339"/>
    </row>
    <row r="704" spans="1:49" ht="12.75" customHeight="1">
      <c r="A704">
        <v>701</v>
      </c>
      <c r="B704" s="29" t="s">
        <v>6544</v>
      </c>
      <c r="C704" s="104" t="s">
        <v>5069</v>
      </c>
      <c r="D704" s="29" t="s">
        <v>3880</v>
      </c>
      <c r="E704" s="29" t="s">
        <v>3880</v>
      </c>
      <c r="F704" s="335"/>
      <c r="G704" s="335"/>
      <c r="H704" s="335"/>
      <c r="I704" s="335"/>
      <c r="J704" s="335"/>
      <c r="K704" s="335"/>
      <c r="L704" s="335"/>
      <c r="M704" s="82" t="s">
        <v>3880</v>
      </c>
      <c r="N704" s="57" t="s">
        <v>3880</v>
      </c>
      <c r="O704" s="30" t="s">
        <v>3880</v>
      </c>
      <c r="P704" s="29" t="s">
        <v>3880</v>
      </c>
      <c r="Q704" s="29"/>
      <c r="R704" s="104" t="s">
        <v>5069</v>
      </c>
      <c r="S704" s="103" t="s">
        <v>5070</v>
      </c>
      <c r="T704" s="403">
        <v>3600.45</v>
      </c>
      <c r="U704" s="403">
        <v>-1047.75</v>
      </c>
      <c r="V704" s="123" t="s">
        <v>3649</v>
      </c>
      <c r="W704" s="336"/>
      <c r="X704" s="123"/>
      <c r="Y704" s="337"/>
      <c r="Z704" s="87"/>
      <c r="AA704" s="88" t="s">
        <v>3880</v>
      </c>
      <c r="AB704" s="88"/>
      <c r="AC704" s="88"/>
      <c r="AD704" s="90"/>
      <c r="AE704" s="90"/>
      <c r="AF704" s="136"/>
      <c r="AG704" s="338"/>
      <c r="AH704" s="338"/>
      <c r="AI704" s="339"/>
      <c r="AJ704" s="339"/>
      <c r="AK704" s="91"/>
      <c r="AL704" s="92"/>
      <c r="AM704" s="93"/>
      <c r="AN704" s="340"/>
      <c r="AO704" s="341"/>
      <c r="AP704" s="336"/>
      <c r="AQ704" s="342"/>
      <c r="AR704" s="343"/>
      <c r="AS704" s="342"/>
      <c r="AT704" s="94"/>
      <c r="AU704" s="341"/>
      <c r="AV704" s="136"/>
      <c r="AW704" s="339"/>
    </row>
    <row r="705" spans="1:49" ht="12.75" customHeight="1">
      <c r="A705">
        <v>702</v>
      </c>
      <c r="B705" s="29" t="s">
        <v>6560</v>
      </c>
      <c r="C705" s="104" t="s">
        <v>5071</v>
      </c>
      <c r="D705" s="29" t="s">
        <v>3880</v>
      </c>
      <c r="E705" s="29" t="s">
        <v>3880</v>
      </c>
      <c r="F705" s="335"/>
      <c r="G705" s="335"/>
      <c r="H705" s="335"/>
      <c r="I705" s="335"/>
      <c r="J705" s="335"/>
      <c r="K705" s="335"/>
      <c r="L705" s="335"/>
      <c r="M705" s="82" t="s">
        <v>3880</v>
      </c>
      <c r="N705" s="57" t="s">
        <v>3880</v>
      </c>
      <c r="O705" s="30" t="s">
        <v>3880</v>
      </c>
      <c r="P705" s="29" t="s">
        <v>3880</v>
      </c>
      <c r="Q705" s="29"/>
      <c r="R705" s="104" t="s">
        <v>5071</v>
      </c>
      <c r="S705" s="104" t="s">
        <v>5072</v>
      </c>
      <c r="T705" s="403">
        <v>6009.64</v>
      </c>
      <c r="U705" s="403">
        <v>-1238.25</v>
      </c>
      <c r="V705" s="123" t="s">
        <v>223</v>
      </c>
      <c r="W705" s="336"/>
      <c r="X705" s="123"/>
      <c r="Y705" s="337"/>
      <c r="Z705" s="87"/>
      <c r="AA705" s="88" t="s">
        <v>3880</v>
      </c>
      <c r="AB705" s="88"/>
      <c r="AC705" s="88"/>
      <c r="AD705" s="90"/>
      <c r="AE705" s="90"/>
      <c r="AF705" s="136"/>
      <c r="AG705" s="338"/>
      <c r="AH705" s="338"/>
      <c r="AI705" s="339"/>
      <c r="AJ705" s="339"/>
      <c r="AK705" s="91"/>
      <c r="AL705" s="92"/>
      <c r="AM705" s="93"/>
      <c r="AN705" s="340"/>
      <c r="AO705" s="341"/>
      <c r="AP705" s="336"/>
      <c r="AQ705" s="342"/>
      <c r="AR705" s="343"/>
      <c r="AS705" s="342"/>
      <c r="AT705" s="94"/>
      <c r="AU705" s="341"/>
      <c r="AV705" s="136"/>
      <c r="AW705" s="339"/>
    </row>
    <row r="706" spans="1:49" ht="12.75" customHeight="1">
      <c r="A706">
        <v>703</v>
      </c>
      <c r="B706" s="29" t="s">
        <v>6557</v>
      </c>
      <c r="C706" s="134" t="s">
        <v>51</v>
      </c>
      <c r="D706" s="29" t="s">
        <v>3880</v>
      </c>
      <c r="E706" s="29" t="s">
        <v>3880</v>
      </c>
      <c r="F706" s="335"/>
      <c r="G706" s="335"/>
      <c r="H706" s="335"/>
      <c r="I706" s="335"/>
      <c r="J706" s="335"/>
      <c r="K706" s="335"/>
      <c r="L706" s="335"/>
      <c r="M706" s="82" t="s">
        <v>3880</v>
      </c>
      <c r="N706" s="57" t="s">
        <v>3880</v>
      </c>
      <c r="O706" s="30" t="s">
        <v>3880</v>
      </c>
      <c r="P706" s="29" t="s">
        <v>3880</v>
      </c>
      <c r="Q706" s="29"/>
      <c r="R706" s="134" t="s">
        <v>51</v>
      </c>
      <c r="S706" s="104" t="s">
        <v>5073</v>
      </c>
      <c r="T706" s="403">
        <v>3600.45</v>
      </c>
      <c r="U706" s="403">
        <v>552.45000000000005</v>
      </c>
      <c r="V706" s="123" t="s">
        <v>221</v>
      </c>
      <c r="W706" s="336"/>
      <c r="X706" s="123"/>
      <c r="Y706" s="337"/>
      <c r="Z706" s="87"/>
      <c r="AA706" s="88" t="s">
        <v>3880</v>
      </c>
      <c r="AB706" s="88"/>
      <c r="AC706" s="88"/>
      <c r="AD706" s="90"/>
      <c r="AE706" s="90"/>
      <c r="AF706" s="136"/>
      <c r="AG706" s="338"/>
      <c r="AH706" s="338"/>
      <c r="AI706" s="339"/>
      <c r="AJ706" s="339"/>
      <c r="AK706" s="91"/>
      <c r="AL706" s="92"/>
      <c r="AM706" s="93"/>
      <c r="AN706" s="340"/>
      <c r="AO706" s="341"/>
      <c r="AP706" s="336"/>
      <c r="AQ706" s="342"/>
      <c r="AR706" s="343"/>
      <c r="AS706" s="342"/>
      <c r="AT706" s="94"/>
      <c r="AU706" s="341"/>
      <c r="AV706" s="136"/>
      <c r="AW706" s="339"/>
    </row>
    <row r="707" spans="1:49" ht="12.75" customHeight="1">
      <c r="A707">
        <v>704</v>
      </c>
      <c r="B707" s="29" t="s">
        <v>6557</v>
      </c>
      <c r="C707" s="134" t="s">
        <v>48</v>
      </c>
      <c r="D707" s="29" t="s">
        <v>3880</v>
      </c>
      <c r="E707" s="29" t="s">
        <v>3880</v>
      </c>
      <c r="F707" s="335"/>
      <c r="G707" s="335"/>
      <c r="H707" s="335"/>
      <c r="I707" s="335"/>
      <c r="J707" s="335"/>
      <c r="K707" s="335"/>
      <c r="L707" s="335"/>
      <c r="M707" s="82" t="s">
        <v>3880</v>
      </c>
      <c r="N707" s="57" t="s">
        <v>3880</v>
      </c>
      <c r="O707" s="30" t="s">
        <v>3880</v>
      </c>
      <c r="P707" s="29" t="s">
        <v>3880</v>
      </c>
      <c r="Q707" s="29"/>
      <c r="R707" s="134" t="s">
        <v>48</v>
      </c>
      <c r="S707" s="104" t="s">
        <v>5073</v>
      </c>
      <c r="T707" s="403">
        <v>3600.45</v>
      </c>
      <c r="U707" s="403">
        <v>1352.55</v>
      </c>
      <c r="V707" s="123" t="s">
        <v>221</v>
      </c>
      <c r="W707" s="336"/>
      <c r="X707" s="123"/>
      <c r="Y707" s="337"/>
      <c r="Z707" s="87"/>
      <c r="AA707" s="88" t="s">
        <v>3880</v>
      </c>
      <c r="AB707" s="88"/>
      <c r="AC707" s="88"/>
      <c r="AD707" s="90"/>
      <c r="AE707" s="90"/>
      <c r="AF707" s="136"/>
      <c r="AG707" s="338"/>
      <c r="AH707" s="338"/>
      <c r="AI707" s="339"/>
      <c r="AJ707" s="339"/>
      <c r="AK707" s="91"/>
      <c r="AL707" s="92"/>
      <c r="AM707" s="93"/>
      <c r="AN707" s="340"/>
      <c r="AO707" s="341"/>
      <c r="AP707" s="336"/>
      <c r="AQ707" s="342"/>
      <c r="AR707" s="343"/>
      <c r="AS707" s="342"/>
      <c r="AT707" s="94"/>
      <c r="AU707" s="341"/>
      <c r="AV707" s="136"/>
      <c r="AW707" s="339"/>
    </row>
    <row r="708" spans="1:49" ht="12.75" customHeight="1">
      <c r="A708">
        <v>705</v>
      </c>
      <c r="B708" s="29" t="s">
        <v>6557</v>
      </c>
      <c r="C708" s="134" t="s">
        <v>44</v>
      </c>
      <c r="D708" s="29" t="s">
        <v>3880</v>
      </c>
      <c r="E708" s="29" t="s">
        <v>3880</v>
      </c>
      <c r="F708" s="335"/>
      <c r="G708" s="335"/>
      <c r="H708" s="335"/>
      <c r="I708" s="335"/>
      <c r="J708" s="335"/>
      <c r="K708" s="335"/>
      <c r="L708" s="335"/>
      <c r="M708" s="82" t="s">
        <v>3880</v>
      </c>
      <c r="N708" s="57" t="s">
        <v>3880</v>
      </c>
      <c r="O708" s="30" t="s">
        <v>3880</v>
      </c>
      <c r="P708" s="29" t="s">
        <v>3880</v>
      </c>
      <c r="Q708" s="29"/>
      <c r="R708" s="134" t="s">
        <v>44</v>
      </c>
      <c r="S708" s="104" t="s">
        <v>5073</v>
      </c>
      <c r="T708" s="403">
        <v>3600.45</v>
      </c>
      <c r="U708" s="403">
        <v>2152.65</v>
      </c>
      <c r="V708" s="123" t="s">
        <v>221</v>
      </c>
      <c r="W708" s="336"/>
      <c r="X708" s="123"/>
      <c r="Y708" s="337"/>
      <c r="Z708" s="87"/>
      <c r="AA708" s="88" t="s">
        <v>3880</v>
      </c>
      <c r="AB708" s="88"/>
      <c r="AC708" s="88"/>
      <c r="AD708" s="90"/>
      <c r="AE708" s="90"/>
      <c r="AF708" s="136"/>
      <c r="AG708" s="338"/>
      <c r="AH708" s="338"/>
      <c r="AI708" s="339"/>
      <c r="AJ708" s="339"/>
      <c r="AK708" s="91"/>
      <c r="AL708" s="92"/>
      <c r="AM708" s="93"/>
      <c r="AN708" s="340"/>
      <c r="AO708" s="341"/>
      <c r="AP708" s="336"/>
      <c r="AQ708" s="342"/>
      <c r="AR708" s="343"/>
      <c r="AS708" s="342"/>
      <c r="AT708" s="94"/>
      <c r="AU708" s="341"/>
      <c r="AV708" s="136"/>
      <c r="AW708" s="339"/>
    </row>
    <row r="709" spans="1:49" ht="12.75" customHeight="1">
      <c r="A709">
        <v>706</v>
      </c>
      <c r="B709" s="29" t="s">
        <v>6557</v>
      </c>
      <c r="C709" s="134" t="s">
        <v>5074</v>
      </c>
      <c r="D709" s="29" t="s">
        <v>3880</v>
      </c>
      <c r="E709" s="29" t="s">
        <v>3880</v>
      </c>
      <c r="F709" s="335"/>
      <c r="G709" s="335"/>
      <c r="H709" s="335"/>
      <c r="I709" s="335"/>
      <c r="J709" s="335"/>
      <c r="K709" s="335"/>
      <c r="L709" s="335"/>
      <c r="M709" s="82" t="s">
        <v>3880</v>
      </c>
      <c r="N709" s="57" t="s">
        <v>3880</v>
      </c>
      <c r="O709" s="30" t="s">
        <v>3880</v>
      </c>
      <c r="P709" s="29" t="s">
        <v>3880</v>
      </c>
      <c r="Q709" s="29"/>
      <c r="R709" s="134" t="s">
        <v>5074</v>
      </c>
      <c r="S709" s="104" t="s">
        <v>5073</v>
      </c>
      <c r="T709" s="403">
        <v>3600.45</v>
      </c>
      <c r="U709" s="403">
        <v>2952.75</v>
      </c>
      <c r="V709" s="123" t="s">
        <v>221</v>
      </c>
      <c r="W709" s="336"/>
      <c r="X709" s="123"/>
      <c r="Y709" s="337"/>
      <c r="Z709" s="87"/>
      <c r="AA709" s="88" t="s">
        <v>3880</v>
      </c>
      <c r="AB709" s="88"/>
      <c r="AC709" s="88"/>
      <c r="AD709" s="90"/>
      <c r="AE709" s="90"/>
      <c r="AF709" s="136"/>
      <c r="AG709" s="338"/>
      <c r="AH709" s="338"/>
      <c r="AI709" s="339"/>
      <c r="AJ709" s="339"/>
      <c r="AK709" s="91"/>
      <c r="AL709" s="92"/>
      <c r="AM709" s="93"/>
      <c r="AN709" s="340"/>
      <c r="AO709" s="341"/>
      <c r="AP709" s="336"/>
      <c r="AQ709" s="342"/>
      <c r="AR709" s="343"/>
      <c r="AS709" s="342"/>
      <c r="AT709" s="94"/>
      <c r="AU709" s="341"/>
      <c r="AV709" s="136"/>
      <c r="AW709" s="339"/>
    </row>
    <row r="710" spans="1:49" ht="12.75" customHeight="1">
      <c r="A710">
        <v>707</v>
      </c>
      <c r="B710" s="29" t="s">
        <v>6557</v>
      </c>
      <c r="C710" s="134" t="s">
        <v>5075</v>
      </c>
      <c r="D710" s="29" t="s">
        <v>3880</v>
      </c>
      <c r="E710" s="29" t="s">
        <v>3880</v>
      </c>
      <c r="F710" s="335"/>
      <c r="G710" s="335"/>
      <c r="H710" s="335"/>
      <c r="I710" s="335"/>
      <c r="J710" s="335"/>
      <c r="K710" s="335"/>
      <c r="L710" s="335"/>
      <c r="M710" s="82" t="s">
        <v>3880</v>
      </c>
      <c r="N710" s="57" t="s">
        <v>3880</v>
      </c>
      <c r="O710" s="30" t="s">
        <v>3880</v>
      </c>
      <c r="P710" s="29" t="s">
        <v>3880</v>
      </c>
      <c r="Q710" s="29"/>
      <c r="R710" s="134" t="s">
        <v>5075</v>
      </c>
      <c r="S710" s="104" t="s">
        <v>5073</v>
      </c>
      <c r="T710" s="403">
        <v>4400.55</v>
      </c>
      <c r="U710" s="403">
        <v>3752.85</v>
      </c>
      <c r="V710" s="123" t="s">
        <v>221</v>
      </c>
      <c r="W710" s="336"/>
      <c r="X710" s="123"/>
      <c r="Y710" s="337"/>
      <c r="Z710" s="87"/>
      <c r="AA710" s="88" t="s">
        <v>3880</v>
      </c>
      <c r="AB710" s="88"/>
      <c r="AC710" s="88"/>
      <c r="AD710" s="90"/>
      <c r="AE710" s="90"/>
      <c r="AF710" s="136"/>
      <c r="AG710" s="338"/>
      <c r="AH710" s="338"/>
      <c r="AI710" s="339"/>
      <c r="AJ710" s="339"/>
      <c r="AK710" s="91"/>
      <c r="AL710" s="92"/>
      <c r="AM710" s="93"/>
      <c r="AN710" s="340"/>
      <c r="AO710" s="341"/>
      <c r="AP710" s="336"/>
      <c r="AQ710" s="342"/>
      <c r="AR710" s="343"/>
      <c r="AS710" s="342"/>
      <c r="AT710" s="94"/>
      <c r="AU710" s="341"/>
      <c r="AV710" s="136"/>
      <c r="AW710" s="339"/>
    </row>
    <row r="711" spans="1:49" ht="12.75" customHeight="1">
      <c r="A711">
        <v>708</v>
      </c>
      <c r="B711" s="29" t="s">
        <v>6557</v>
      </c>
      <c r="C711" s="134" t="s">
        <v>5076</v>
      </c>
      <c r="D711" s="29" t="s">
        <v>3880</v>
      </c>
      <c r="E711" s="29" t="s">
        <v>3880</v>
      </c>
      <c r="F711" s="335"/>
      <c r="G711" s="335"/>
      <c r="H711" s="335"/>
      <c r="I711" s="335"/>
      <c r="J711" s="335"/>
      <c r="K711" s="335"/>
      <c r="L711" s="335"/>
      <c r="M711" s="82" t="s">
        <v>3880</v>
      </c>
      <c r="N711" s="57" t="s">
        <v>3880</v>
      </c>
      <c r="O711" s="30" t="s">
        <v>3880</v>
      </c>
      <c r="P711" s="29" t="s">
        <v>3880</v>
      </c>
      <c r="Q711" s="29"/>
      <c r="R711" s="134" t="s">
        <v>5076</v>
      </c>
      <c r="S711" s="104" t="s">
        <v>5073</v>
      </c>
      <c r="T711" s="403">
        <v>3600.45</v>
      </c>
      <c r="U711" s="403">
        <v>3752.85</v>
      </c>
      <c r="V711" s="123" t="s">
        <v>221</v>
      </c>
      <c r="W711" s="336"/>
      <c r="X711" s="123"/>
      <c r="Y711" s="337"/>
      <c r="Z711" s="87"/>
      <c r="AA711" s="88" t="s">
        <v>3880</v>
      </c>
      <c r="AB711" s="88"/>
      <c r="AC711" s="88"/>
      <c r="AD711" s="90"/>
      <c r="AE711" s="90"/>
      <c r="AF711" s="136"/>
      <c r="AG711" s="338"/>
      <c r="AH711" s="338"/>
      <c r="AI711" s="339"/>
      <c r="AJ711" s="339"/>
      <c r="AK711" s="91"/>
      <c r="AL711" s="92"/>
      <c r="AM711" s="93"/>
      <c r="AN711" s="340"/>
      <c r="AO711" s="341"/>
      <c r="AP711" s="336"/>
      <c r="AQ711" s="342"/>
      <c r="AR711" s="343"/>
      <c r="AS711" s="342"/>
      <c r="AT711" s="94"/>
      <c r="AU711" s="341"/>
      <c r="AV711" s="136"/>
      <c r="AW711" s="339"/>
    </row>
    <row r="712" spans="1:49" ht="12.75" customHeight="1">
      <c r="A712">
        <v>709</v>
      </c>
      <c r="B712" s="29" t="s">
        <v>6547</v>
      </c>
      <c r="C712" s="104" t="s">
        <v>68</v>
      </c>
      <c r="D712" s="29" t="s">
        <v>3880</v>
      </c>
      <c r="E712" s="29" t="s">
        <v>3880</v>
      </c>
      <c r="F712" s="335"/>
      <c r="G712" s="335"/>
      <c r="H712" s="335"/>
      <c r="I712" s="335"/>
      <c r="J712" s="335"/>
      <c r="K712" s="335"/>
      <c r="L712" s="335"/>
      <c r="M712" s="82" t="s">
        <v>3880</v>
      </c>
      <c r="N712" s="57" t="s">
        <v>3880</v>
      </c>
      <c r="O712" s="30" t="s">
        <v>3880</v>
      </c>
      <c r="P712" s="29" t="s">
        <v>3880</v>
      </c>
      <c r="Q712" s="29"/>
      <c r="R712" s="104" t="s">
        <v>68</v>
      </c>
      <c r="S712" s="103" t="s">
        <v>5077</v>
      </c>
      <c r="T712" s="403">
        <v>6009.64</v>
      </c>
      <c r="U712" s="403">
        <v>3714.75</v>
      </c>
      <c r="V712" s="123" t="s">
        <v>222</v>
      </c>
      <c r="W712" s="336"/>
      <c r="X712" s="123"/>
      <c r="Y712" s="337"/>
      <c r="Z712" s="87"/>
      <c r="AA712" s="88" t="s">
        <v>3880</v>
      </c>
      <c r="AB712" s="88"/>
      <c r="AC712" s="88"/>
      <c r="AD712" s="90"/>
      <c r="AE712" s="90"/>
      <c r="AF712" s="136"/>
      <c r="AG712" s="338"/>
      <c r="AH712" s="338"/>
      <c r="AI712" s="339"/>
      <c r="AJ712" s="339"/>
      <c r="AK712" s="91"/>
      <c r="AL712" s="92"/>
      <c r="AM712" s="93"/>
      <c r="AN712" s="340"/>
      <c r="AO712" s="341"/>
      <c r="AP712" s="336"/>
      <c r="AQ712" s="342"/>
      <c r="AR712" s="343"/>
      <c r="AS712" s="342"/>
      <c r="AT712" s="94"/>
      <c r="AU712" s="341"/>
      <c r="AV712" s="136"/>
      <c r="AW712" s="339"/>
    </row>
    <row r="713" spans="1:49" ht="12.75" customHeight="1">
      <c r="A713">
        <v>710</v>
      </c>
      <c r="B713" s="29" t="s">
        <v>6547</v>
      </c>
      <c r="C713" s="104" t="s">
        <v>3743</v>
      </c>
      <c r="D713" s="29" t="s">
        <v>3880</v>
      </c>
      <c r="E713" s="29" t="s">
        <v>3880</v>
      </c>
      <c r="F713" s="335"/>
      <c r="G713" s="335"/>
      <c r="H713" s="335"/>
      <c r="I713" s="335"/>
      <c r="J713" s="335"/>
      <c r="K713" s="335"/>
      <c r="L713" s="335"/>
      <c r="M713" s="82" t="s">
        <v>3880</v>
      </c>
      <c r="N713" s="57" t="s">
        <v>3880</v>
      </c>
      <c r="O713" s="30" t="s">
        <v>3880</v>
      </c>
      <c r="P713" s="29" t="s">
        <v>3880</v>
      </c>
      <c r="Q713" s="29"/>
      <c r="R713" s="104" t="s">
        <v>3743</v>
      </c>
      <c r="S713" s="103" t="s">
        <v>5078</v>
      </c>
      <c r="T713" s="403">
        <v>5151.12</v>
      </c>
      <c r="U713" s="403">
        <v>6191.25</v>
      </c>
      <c r="V713" s="123" t="s">
        <v>222</v>
      </c>
      <c r="W713" s="336"/>
      <c r="X713" s="123"/>
      <c r="Y713" s="337"/>
      <c r="Z713" s="87"/>
      <c r="AA713" s="88" t="s">
        <v>3880</v>
      </c>
      <c r="AB713" s="88"/>
      <c r="AC713" s="88"/>
      <c r="AD713" s="90"/>
      <c r="AE713" s="90"/>
      <c r="AF713" s="136"/>
      <c r="AG713" s="338"/>
      <c r="AH713" s="338"/>
      <c r="AI713" s="339"/>
      <c r="AJ713" s="339"/>
      <c r="AK713" s="91"/>
      <c r="AL713" s="92"/>
      <c r="AM713" s="93"/>
      <c r="AN713" s="340"/>
      <c r="AO713" s="341"/>
      <c r="AP713" s="336"/>
      <c r="AQ713" s="342"/>
      <c r="AR713" s="343"/>
      <c r="AS713" s="342"/>
      <c r="AT713" s="94"/>
      <c r="AU713" s="341"/>
      <c r="AV713" s="136"/>
      <c r="AW713" s="339"/>
    </row>
    <row r="714" spans="1:49" ht="12.75" customHeight="1">
      <c r="A714">
        <v>711</v>
      </c>
      <c r="B714" s="29" t="s">
        <v>6547</v>
      </c>
      <c r="C714" s="104" t="s">
        <v>5079</v>
      </c>
      <c r="D714" s="29" t="s">
        <v>3880</v>
      </c>
      <c r="E714" s="29" t="s">
        <v>3880</v>
      </c>
      <c r="F714" s="335"/>
      <c r="G714" s="335"/>
      <c r="H714" s="335"/>
      <c r="I714" s="335"/>
      <c r="J714" s="335"/>
      <c r="K714" s="335"/>
      <c r="L714" s="335"/>
      <c r="M714" s="82" t="s">
        <v>3880</v>
      </c>
      <c r="N714" s="57" t="s">
        <v>3880</v>
      </c>
      <c r="O714" s="30" t="s">
        <v>3880</v>
      </c>
      <c r="P714" s="29" t="s">
        <v>3880</v>
      </c>
      <c r="Q714" s="29"/>
      <c r="R714" s="104" t="s">
        <v>5079</v>
      </c>
      <c r="S714" s="103" t="s">
        <v>5080</v>
      </c>
      <c r="T714" s="403">
        <v>-1717.04</v>
      </c>
      <c r="U714" s="403">
        <v>6191.25</v>
      </c>
      <c r="V714" s="123" t="s">
        <v>222</v>
      </c>
      <c r="W714" s="336"/>
      <c r="X714" s="123"/>
      <c r="Y714" s="337"/>
      <c r="Z714" s="87"/>
      <c r="AA714" s="88" t="s">
        <v>3880</v>
      </c>
      <c r="AB714" s="88"/>
      <c r="AC714" s="88"/>
      <c r="AD714" s="90"/>
      <c r="AE714" s="90"/>
      <c r="AF714" s="136"/>
      <c r="AG714" s="338"/>
      <c r="AH714" s="338"/>
      <c r="AI714" s="339"/>
      <c r="AJ714" s="339"/>
      <c r="AK714" s="91"/>
      <c r="AL714" s="92"/>
      <c r="AM714" s="93"/>
      <c r="AN714" s="340"/>
      <c r="AO714" s="341"/>
      <c r="AP714" s="336"/>
      <c r="AQ714" s="342"/>
      <c r="AR714" s="343"/>
      <c r="AS714" s="342"/>
      <c r="AT714" s="94"/>
      <c r="AU714" s="341"/>
      <c r="AV714" s="136"/>
      <c r="AW714" s="339"/>
    </row>
    <row r="715" spans="1:49" ht="12.75" customHeight="1">
      <c r="A715">
        <v>712</v>
      </c>
      <c r="B715" s="29" t="s">
        <v>6547</v>
      </c>
      <c r="C715" s="104" t="s">
        <v>5081</v>
      </c>
      <c r="D715" s="29" t="s">
        <v>3880</v>
      </c>
      <c r="E715" s="29" t="s">
        <v>3880</v>
      </c>
      <c r="F715" s="335"/>
      <c r="G715" s="335"/>
      <c r="H715" s="335"/>
      <c r="I715" s="335"/>
      <c r="J715" s="335"/>
      <c r="K715" s="335"/>
      <c r="L715" s="335"/>
      <c r="M715" s="82" t="s">
        <v>3880</v>
      </c>
      <c r="N715" s="57" t="s">
        <v>3880</v>
      </c>
      <c r="O715" s="30" t="s">
        <v>3880</v>
      </c>
      <c r="P715" s="29" t="s">
        <v>3880</v>
      </c>
      <c r="Q715" s="29"/>
      <c r="R715" s="104" t="s">
        <v>5081</v>
      </c>
      <c r="S715" s="103" t="s">
        <v>5082</v>
      </c>
      <c r="T715" s="403">
        <v>-2800.35</v>
      </c>
      <c r="U715" s="403">
        <v>4552.95</v>
      </c>
      <c r="V715" s="123" t="s">
        <v>222</v>
      </c>
      <c r="W715" s="336"/>
      <c r="X715" s="123"/>
      <c r="Y715" s="337"/>
      <c r="Z715" s="87"/>
      <c r="AA715" s="88" t="s">
        <v>3880</v>
      </c>
      <c r="AB715" s="88"/>
      <c r="AC715" s="88"/>
      <c r="AD715" s="90"/>
      <c r="AE715" s="90"/>
      <c r="AF715" s="136"/>
      <c r="AG715" s="338"/>
      <c r="AH715" s="338"/>
      <c r="AI715" s="339"/>
      <c r="AJ715" s="339"/>
      <c r="AK715" s="91"/>
      <c r="AL715" s="92"/>
      <c r="AM715" s="93"/>
      <c r="AN715" s="340"/>
      <c r="AO715" s="341"/>
      <c r="AP715" s="336"/>
      <c r="AQ715" s="342"/>
      <c r="AR715" s="343"/>
      <c r="AS715" s="342"/>
      <c r="AT715" s="94"/>
      <c r="AU715" s="341"/>
      <c r="AV715" s="136"/>
      <c r="AW715" s="339"/>
    </row>
    <row r="716" spans="1:49" ht="12.75" customHeight="1">
      <c r="A716">
        <v>713</v>
      </c>
      <c r="B716" s="29" t="s">
        <v>6547</v>
      </c>
      <c r="C716" s="104" t="s">
        <v>5083</v>
      </c>
      <c r="D716" s="29" t="s">
        <v>3880</v>
      </c>
      <c r="E716" s="29" t="s">
        <v>3880</v>
      </c>
      <c r="F716" s="335"/>
      <c r="G716" s="335"/>
      <c r="H716" s="335"/>
      <c r="I716" s="335"/>
      <c r="J716" s="335"/>
      <c r="K716" s="335"/>
      <c r="L716" s="335"/>
      <c r="M716" s="82" t="s">
        <v>3880</v>
      </c>
      <c r="N716" s="57" t="s">
        <v>3880</v>
      </c>
      <c r="O716" s="30" t="s">
        <v>3880</v>
      </c>
      <c r="P716" s="29" t="s">
        <v>3880</v>
      </c>
      <c r="Q716" s="29"/>
      <c r="R716" s="104" t="s">
        <v>5083</v>
      </c>
      <c r="S716" s="103" t="s">
        <v>5084</v>
      </c>
      <c r="T716" s="403">
        <v>-3434.08</v>
      </c>
      <c r="U716" s="403">
        <v>6191.25</v>
      </c>
      <c r="V716" s="123" t="s">
        <v>222</v>
      </c>
      <c r="W716" s="336"/>
      <c r="X716" s="123"/>
      <c r="Y716" s="337"/>
      <c r="Z716" s="87"/>
      <c r="AA716" s="88" t="s">
        <v>3880</v>
      </c>
      <c r="AB716" s="88"/>
      <c r="AC716" s="88"/>
      <c r="AD716" s="90"/>
      <c r="AE716" s="90"/>
      <c r="AF716" s="136"/>
      <c r="AG716" s="338"/>
      <c r="AH716" s="338"/>
      <c r="AI716" s="339"/>
      <c r="AJ716" s="339"/>
      <c r="AK716" s="91"/>
      <c r="AL716" s="92"/>
      <c r="AM716" s="93"/>
      <c r="AN716" s="340"/>
      <c r="AO716" s="341"/>
      <c r="AP716" s="336"/>
      <c r="AQ716" s="342"/>
      <c r="AR716" s="343"/>
      <c r="AS716" s="342"/>
      <c r="AT716" s="94"/>
      <c r="AU716" s="341"/>
      <c r="AV716" s="136"/>
      <c r="AW716" s="339"/>
    </row>
    <row r="717" spans="1:49" ht="12.75" customHeight="1">
      <c r="A717">
        <v>714</v>
      </c>
      <c r="B717" s="29" t="s">
        <v>6547</v>
      </c>
      <c r="C717" s="104" t="s">
        <v>5085</v>
      </c>
      <c r="D717" s="29" t="s">
        <v>3880</v>
      </c>
      <c r="E717" s="29" t="s">
        <v>3880</v>
      </c>
      <c r="F717" s="335"/>
      <c r="G717" s="335"/>
      <c r="H717" s="335"/>
      <c r="I717" s="335"/>
      <c r="J717" s="335"/>
      <c r="K717" s="335"/>
      <c r="L717" s="335"/>
      <c r="M717" s="82" t="s">
        <v>3880</v>
      </c>
      <c r="N717" s="57" t="s">
        <v>3880</v>
      </c>
      <c r="O717" s="30" t="s">
        <v>3880</v>
      </c>
      <c r="P717" s="29" t="s">
        <v>3880</v>
      </c>
      <c r="Q717" s="29"/>
      <c r="R717" s="104" t="s">
        <v>5085</v>
      </c>
      <c r="S717" s="103" t="s">
        <v>5086</v>
      </c>
      <c r="T717" s="403">
        <v>4400.55</v>
      </c>
      <c r="U717" s="403">
        <v>2952.75</v>
      </c>
      <c r="V717" s="123" t="s">
        <v>222</v>
      </c>
      <c r="W717" s="336"/>
      <c r="X717" s="123"/>
      <c r="Y717" s="337"/>
      <c r="Z717" s="87"/>
      <c r="AA717" s="88" t="s">
        <v>3880</v>
      </c>
      <c r="AB717" s="88"/>
      <c r="AC717" s="88"/>
      <c r="AD717" s="90"/>
      <c r="AE717" s="90"/>
      <c r="AF717" s="136"/>
      <c r="AG717" s="338"/>
      <c r="AH717" s="338"/>
      <c r="AI717" s="339"/>
      <c r="AJ717" s="339"/>
      <c r="AK717" s="91"/>
      <c r="AL717" s="92"/>
      <c r="AM717" s="93"/>
      <c r="AN717" s="340"/>
      <c r="AO717" s="341"/>
      <c r="AP717" s="336"/>
      <c r="AQ717" s="342"/>
      <c r="AR717" s="343"/>
      <c r="AS717" s="342"/>
      <c r="AT717" s="94"/>
      <c r="AU717" s="341"/>
      <c r="AV717" s="136"/>
      <c r="AW717" s="339"/>
    </row>
    <row r="718" spans="1:49" ht="12.75" customHeight="1">
      <c r="A718">
        <v>715</v>
      </c>
      <c r="B718" s="29" t="s">
        <v>6547</v>
      </c>
      <c r="C718" s="104" t="s">
        <v>65</v>
      </c>
      <c r="D718" s="29" t="s">
        <v>3880</v>
      </c>
      <c r="E718" s="29" t="s">
        <v>3880</v>
      </c>
      <c r="F718" s="335"/>
      <c r="G718" s="335"/>
      <c r="H718" s="335"/>
      <c r="I718" s="335"/>
      <c r="J718" s="335"/>
      <c r="K718" s="335"/>
      <c r="L718" s="335"/>
      <c r="M718" s="82" t="s">
        <v>3880</v>
      </c>
      <c r="N718" s="57" t="s">
        <v>3880</v>
      </c>
      <c r="O718" s="30" t="s">
        <v>3880</v>
      </c>
      <c r="P718" s="29" t="s">
        <v>3880</v>
      </c>
      <c r="Q718" s="29"/>
      <c r="R718" s="104" t="s">
        <v>65</v>
      </c>
      <c r="S718" s="103" t="s">
        <v>5087</v>
      </c>
      <c r="T718" s="403">
        <v>5200.6499999999996</v>
      </c>
      <c r="U718" s="403">
        <v>4552.95</v>
      </c>
      <c r="V718" s="123" t="s">
        <v>222</v>
      </c>
      <c r="W718" s="336"/>
      <c r="X718" s="123"/>
      <c r="Y718" s="337"/>
      <c r="Z718" s="87"/>
      <c r="AA718" s="88" t="s">
        <v>3880</v>
      </c>
      <c r="AB718" s="88"/>
      <c r="AC718" s="88"/>
      <c r="AD718" s="90"/>
      <c r="AE718" s="90"/>
      <c r="AF718" s="136"/>
      <c r="AG718" s="338"/>
      <c r="AH718" s="338"/>
      <c r="AI718" s="339"/>
      <c r="AJ718" s="339"/>
      <c r="AK718" s="91"/>
      <c r="AL718" s="92"/>
      <c r="AM718" s="93"/>
      <c r="AN718" s="340"/>
      <c r="AO718" s="341"/>
      <c r="AP718" s="336"/>
      <c r="AQ718" s="342"/>
      <c r="AR718" s="343"/>
      <c r="AS718" s="342"/>
      <c r="AT718" s="94"/>
      <c r="AU718" s="341"/>
      <c r="AV718" s="136"/>
      <c r="AW718" s="339"/>
    </row>
    <row r="719" spans="1:49" ht="12.75" customHeight="1">
      <c r="A719">
        <v>716</v>
      </c>
      <c r="B719" s="29" t="s">
        <v>6547</v>
      </c>
      <c r="C719" s="104" t="s">
        <v>66</v>
      </c>
      <c r="D719" s="29" t="s">
        <v>3880</v>
      </c>
      <c r="E719" s="29" t="s">
        <v>3880</v>
      </c>
      <c r="F719" s="335"/>
      <c r="G719" s="335"/>
      <c r="H719" s="335"/>
      <c r="I719" s="335"/>
      <c r="J719" s="335"/>
      <c r="K719" s="335"/>
      <c r="L719" s="335"/>
      <c r="M719" s="82" t="s">
        <v>3880</v>
      </c>
      <c r="N719" s="57" t="s">
        <v>3880</v>
      </c>
      <c r="O719" s="30" t="s">
        <v>3880</v>
      </c>
      <c r="P719" s="29" t="s">
        <v>3880</v>
      </c>
      <c r="Q719" s="29"/>
      <c r="R719" s="104" t="s">
        <v>66</v>
      </c>
      <c r="S719" s="103" t="s">
        <v>5088</v>
      </c>
      <c r="T719" s="403">
        <v>6009.64</v>
      </c>
      <c r="U719" s="403">
        <v>4705.3500000000004</v>
      </c>
      <c r="V719" s="123" t="s">
        <v>222</v>
      </c>
      <c r="W719" s="336"/>
      <c r="X719" s="123"/>
      <c r="Y719" s="337"/>
      <c r="Z719" s="87"/>
      <c r="AA719" s="88" t="s">
        <v>3880</v>
      </c>
      <c r="AB719" s="88"/>
      <c r="AC719" s="88"/>
      <c r="AD719" s="90"/>
      <c r="AE719" s="90"/>
      <c r="AF719" s="136"/>
      <c r="AG719" s="338"/>
      <c r="AH719" s="338"/>
      <c r="AI719" s="339"/>
      <c r="AJ719" s="339"/>
      <c r="AK719" s="91"/>
      <c r="AL719" s="92"/>
      <c r="AM719" s="93"/>
      <c r="AN719" s="340"/>
      <c r="AO719" s="341"/>
      <c r="AP719" s="336"/>
      <c r="AQ719" s="342"/>
      <c r="AR719" s="343"/>
      <c r="AS719" s="342"/>
      <c r="AT719" s="94"/>
      <c r="AU719" s="341"/>
      <c r="AV719" s="136"/>
      <c r="AW719" s="339"/>
    </row>
    <row r="720" spans="1:49" ht="12.75" customHeight="1">
      <c r="A720">
        <v>717</v>
      </c>
      <c r="B720" s="29" t="s">
        <v>6547</v>
      </c>
      <c r="C720" s="104" t="s">
        <v>5089</v>
      </c>
      <c r="D720" s="29" t="s">
        <v>3880</v>
      </c>
      <c r="E720" s="29" t="s">
        <v>3880</v>
      </c>
      <c r="F720" s="335"/>
      <c r="G720" s="335"/>
      <c r="H720" s="335"/>
      <c r="I720" s="335"/>
      <c r="J720" s="335"/>
      <c r="K720" s="335"/>
      <c r="L720" s="335"/>
      <c r="M720" s="82" t="s">
        <v>3880</v>
      </c>
      <c r="N720" s="57" t="s">
        <v>3880</v>
      </c>
      <c r="O720" s="30" t="s">
        <v>3880</v>
      </c>
      <c r="P720" s="29" t="s">
        <v>3880</v>
      </c>
      <c r="Q720" s="29"/>
      <c r="R720" s="104" t="s">
        <v>5089</v>
      </c>
      <c r="S720" s="103" t="s">
        <v>5090</v>
      </c>
      <c r="T720" s="403">
        <v>5151.12</v>
      </c>
      <c r="U720" s="403">
        <v>5201.1499999999996</v>
      </c>
      <c r="V720" s="123" t="s">
        <v>222</v>
      </c>
      <c r="W720" s="336"/>
      <c r="X720" s="123"/>
      <c r="Y720" s="337"/>
      <c r="Z720" s="87"/>
      <c r="AA720" s="88" t="s">
        <v>3880</v>
      </c>
      <c r="AB720" s="88"/>
      <c r="AC720" s="88"/>
      <c r="AD720" s="90"/>
      <c r="AE720" s="90"/>
      <c r="AF720" s="136"/>
      <c r="AG720" s="338"/>
      <c r="AH720" s="338"/>
      <c r="AI720" s="339"/>
      <c r="AJ720" s="339"/>
      <c r="AK720" s="91"/>
      <c r="AL720" s="92"/>
      <c r="AM720" s="93"/>
      <c r="AN720" s="340"/>
      <c r="AO720" s="341"/>
      <c r="AP720" s="336"/>
      <c r="AQ720" s="342"/>
      <c r="AR720" s="343"/>
      <c r="AS720" s="342"/>
      <c r="AT720" s="94"/>
      <c r="AU720" s="341"/>
      <c r="AV720" s="136"/>
      <c r="AW720" s="339"/>
    </row>
    <row r="721" spans="1:49" ht="12.75" customHeight="1">
      <c r="A721">
        <v>718</v>
      </c>
      <c r="B721" s="29" t="s">
        <v>6547</v>
      </c>
      <c r="C721" s="104" t="s">
        <v>70</v>
      </c>
      <c r="D721" s="29" t="s">
        <v>3880</v>
      </c>
      <c r="E721" s="29" t="s">
        <v>3880</v>
      </c>
      <c r="F721" s="335"/>
      <c r="G721" s="335"/>
      <c r="H721" s="335"/>
      <c r="I721" s="335"/>
      <c r="J721" s="335"/>
      <c r="K721" s="335"/>
      <c r="L721" s="335"/>
      <c r="M721" s="82" t="s">
        <v>3880</v>
      </c>
      <c r="N721" s="57" t="s">
        <v>3880</v>
      </c>
      <c r="O721" s="30" t="s">
        <v>3880</v>
      </c>
      <c r="P721" s="29" t="s">
        <v>3880</v>
      </c>
      <c r="Q721" s="29"/>
      <c r="R721" s="104" t="s">
        <v>70</v>
      </c>
      <c r="S721" s="103" t="s">
        <v>5091</v>
      </c>
      <c r="T721" s="403">
        <v>6009.64</v>
      </c>
      <c r="U721" s="403">
        <v>2724.15</v>
      </c>
      <c r="V721" s="123" t="s">
        <v>222</v>
      </c>
      <c r="W721" s="336"/>
      <c r="X721" s="123"/>
      <c r="Y721" s="337"/>
      <c r="Z721" s="87"/>
      <c r="AA721" s="88" t="s">
        <v>3880</v>
      </c>
      <c r="AB721" s="88"/>
      <c r="AC721" s="88"/>
      <c r="AD721" s="90"/>
      <c r="AE721" s="90"/>
      <c r="AF721" s="136"/>
      <c r="AG721" s="338"/>
      <c r="AH721" s="338"/>
      <c r="AI721" s="339"/>
      <c r="AJ721" s="339"/>
      <c r="AK721" s="91"/>
      <c r="AL721" s="92"/>
      <c r="AM721" s="93"/>
      <c r="AN721" s="340"/>
      <c r="AO721" s="341"/>
      <c r="AP721" s="336"/>
      <c r="AQ721" s="342"/>
      <c r="AR721" s="343"/>
      <c r="AS721" s="342"/>
      <c r="AT721" s="94"/>
      <c r="AU721" s="341"/>
      <c r="AV721" s="136"/>
      <c r="AW721" s="339"/>
    </row>
    <row r="722" spans="1:49" ht="12.75" customHeight="1">
      <c r="A722">
        <v>719</v>
      </c>
      <c r="B722" s="29" t="s">
        <v>6556</v>
      </c>
      <c r="C722" s="104" t="s">
        <v>52</v>
      </c>
      <c r="D722" s="29" t="s">
        <v>3880</v>
      </c>
      <c r="E722" s="29" t="s">
        <v>3880</v>
      </c>
      <c r="F722" s="335"/>
      <c r="G722" s="335"/>
      <c r="H722" s="335"/>
      <c r="I722" s="335"/>
      <c r="J722" s="335"/>
      <c r="K722" s="335"/>
      <c r="L722" s="335"/>
      <c r="M722" s="82" t="s">
        <v>3880</v>
      </c>
      <c r="N722" s="57" t="s">
        <v>3880</v>
      </c>
      <c r="O722" s="30" t="s">
        <v>3880</v>
      </c>
      <c r="P722" s="29" t="s">
        <v>3880</v>
      </c>
      <c r="Q722" s="29"/>
      <c r="R722" s="104" t="s">
        <v>52</v>
      </c>
      <c r="S722" s="103" t="s">
        <v>5092</v>
      </c>
      <c r="T722" s="403">
        <v>4400.55</v>
      </c>
      <c r="U722" s="403">
        <v>552.45000000000005</v>
      </c>
      <c r="V722" s="123" t="s">
        <v>3427</v>
      </c>
      <c r="W722" s="336"/>
      <c r="X722" s="123"/>
      <c r="Y722" s="337"/>
      <c r="Z722" s="87"/>
      <c r="AA722" s="88" t="s">
        <v>3880</v>
      </c>
      <c r="AB722" s="88"/>
      <c r="AC722" s="88"/>
      <c r="AD722" s="90"/>
      <c r="AE722" s="90"/>
      <c r="AF722" s="136"/>
      <c r="AG722" s="338"/>
      <c r="AH722" s="338"/>
      <c r="AI722" s="339"/>
      <c r="AJ722" s="339"/>
      <c r="AK722" s="91"/>
      <c r="AL722" s="92"/>
      <c r="AM722" s="93"/>
      <c r="AN722" s="340"/>
      <c r="AO722" s="341"/>
      <c r="AP722" s="336"/>
      <c r="AQ722" s="342"/>
      <c r="AR722" s="343"/>
      <c r="AS722" s="342"/>
      <c r="AT722" s="94"/>
      <c r="AU722" s="341"/>
      <c r="AV722" s="136"/>
      <c r="AW722" s="339"/>
    </row>
    <row r="723" spans="1:49" ht="12.75" customHeight="1">
      <c r="A723">
        <v>720</v>
      </c>
      <c r="B723" s="29" t="s">
        <v>6558</v>
      </c>
      <c r="C723" s="104" t="s">
        <v>5093</v>
      </c>
      <c r="D723" s="29" t="s">
        <v>3880</v>
      </c>
      <c r="E723" s="29" t="s">
        <v>3880</v>
      </c>
      <c r="F723" s="335"/>
      <c r="G723" s="335"/>
      <c r="H723" s="335"/>
      <c r="I723" s="335"/>
      <c r="J723" s="335"/>
      <c r="K723" s="335"/>
      <c r="L723" s="335"/>
      <c r="M723" s="82" t="s">
        <v>3880</v>
      </c>
      <c r="N723" s="57" t="s">
        <v>3880</v>
      </c>
      <c r="O723" s="30" t="s">
        <v>3880</v>
      </c>
      <c r="P723" s="29" t="s">
        <v>3880</v>
      </c>
      <c r="Q723" s="29"/>
      <c r="R723" s="104" t="s">
        <v>5093</v>
      </c>
      <c r="S723" s="103" t="s">
        <v>5094</v>
      </c>
      <c r="T723" s="403">
        <v>-4292.6000000000004</v>
      </c>
      <c r="U723" s="403">
        <v>5695.95</v>
      </c>
      <c r="V723" s="123" t="s">
        <v>220</v>
      </c>
      <c r="W723" s="336"/>
      <c r="X723" s="123"/>
      <c r="Y723" s="337"/>
      <c r="Z723" s="87"/>
      <c r="AA723" s="88" t="s">
        <v>3880</v>
      </c>
      <c r="AB723" s="88"/>
      <c r="AC723" s="88"/>
      <c r="AD723" s="90"/>
      <c r="AE723" s="90"/>
      <c r="AF723" s="136"/>
      <c r="AG723" s="338"/>
      <c r="AH723" s="338"/>
      <c r="AI723" s="339"/>
      <c r="AJ723" s="339"/>
      <c r="AK723" s="91"/>
      <c r="AL723" s="92"/>
      <c r="AM723" s="93"/>
      <c r="AN723" s="340"/>
      <c r="AO723" s="341"/>
      <c r="AP723" s="336"/>
      <c r="AQ723" s="342"/>
      <c r="AR723" s="343"/>
      <c r="AS723" s="342"/>
      <c r="AT723" s="94"/>
      <c r="AU723" s="341"/>
      <c r="AV723" s="136"/>
      <c r="AW723" s="339"/>
    </row>
    <row r="724" spans="1:49" ht="12.75" customHeight="1">
      <c r="A724">
        <v>721</v>
      </c>
      <c r="B724" s="29" t="s">
        <v>6548</v>
      </c>
      <c r="C724" s="104" t="s">
        <v>5095</v>
      </c>
      <c r="D724" s="29" t="s">
        <v>3880</v>
      </c>
      <c r="E724" s="29" t="s">
        <v>3880</v>
      </c>
      <c r="F724" s="335"/>
      <c r="G724" s="335"/>
      <c r="H724" s="335"/>
      <c r="I724" s="335"/>
      <c r="J724" s="335"/>
      <c r="K724" s="335"/>
      <c r="L724" s="335"/>
      <c r="M724" s="82" t="s">
        <v>3880</v>
      </c>
      <c r="N724" s="57" t="s">
        <v>3880</v>
      </c>
      <c r="O724" s="30" t="s">
        <v>3880</v>
      </c>
      <c r="P724" s="29" t="s">
        <v>3880</v>
      </c>
      <c r="Q724" s="29"/>
      <c r="R724" s="104" t="s">
        <v>5095</v>
      </c>
      <c r="S724" s="103" t="s">
        <v>5096</v>
      </c>
      <c r="T724" s="403">
        <v>-3600.45</v>
      </c>
      <c r="U724" s="403">
        <v>4552.95</v>
      </c>
      <c r="V724" s="123" t="s">
        <v>219</v>
      </c>
      <c r="W724" s="336"/>
      <c r="X724" s="123"/>
      <c r="Y724" s="337"/>
      <c r="Z724" s="87"/>
      <c r="AA724" s="88" t="s">
        <v>3880</v>
      </c>
      <c r="AB724" s="88"/>
      <c r="AC724" s="88"/>
      <c r="AD724" s="90"/>
      <c r="AE724" s="90"/>
      <c r="AF724" s="136"/>
      <c r="AG724" s="338"/>
      <c r="AH724" s="338"/>
      <c r="AI724" s="339"/>
      <c r="AJ724" s="339"/>
      <c r="AK724" s="91"/>
      <c r="AL724" s="92"/>
      <c r="AM724" s="93"/>
      <c r="AN724" s="340"/>
      <c r="AO724" s="341"/>
      <c r="AP724" s="336"/>
      <c r="AQ724" s="342"/>
      <c r="AR724" s="343"/>
      <c r="AS724" s="342"/>
      <c r="AT724" s="94"/>
      <c r="AU724" s="341"/>
      <c r="AV724" s="136"/>
      <c r="AW724" s="339"/>
    </row>
    <row r="725" spans="1:49" ht="12.75" customHeight="1">
      <c r="A725">
        <v>722</v>
      </c>
      <c r="B725" s="29" t="s">
        <v>6548</v>
      </c>
      <c r="C725" s="134" t="s">
        <v>5097</v>
      </c>
      <c r="D725" s="29" t="s">
        <v>3880</v>
      </c>
      <c r="E725" s="29" t="s">
        <v>3880</v>
      </c>
      <c r="F725" s="335"/>
      <c r="G725" s="335"/>
      <c r="H725" s="335"/>
      <c r="I725" s="335"/>
      <c r="J725" s="335"/>
      <c r="K725" s="335"/>
      <c r="L725" s="335"/>
      <c r="M725" s="82" t="s">
        <v>3880</v>
      </c>
      <c r="N725" s="57" t="s">
        <v>3880</v>
      </c>
      <c r="O725" s="30" t="s">
        <v>3880</v>
      </c>
      <c r="P725" s="29" t="s">
        <v>3880</v>
      </c>
      <c r="Q725" s="29"/>
      <c r="R725" s="134" t="s">
        <v>5097</v>
      </c>
      <c r="S725" s="103" t="s">
        <v>5096</v>
      </c>
      <c r="T725" s="403">
        <v>-4400.55</v>
      </c>
      <c r="U725" s="403">
        <v>4552.95</v>
      </c>
      <c r="V725" s="123" t="s">
        <v>219</v>
      </c>
      <c r="W725" s="336"/>
      <c r="X725" s="123"/>
      <c r="Y725" s="337"/>
      <c r="Z725" s="87"/>
      <c r="AA725" s="88" t="s">
        <v>3880</v>
      </c>
      <c r="AB725" s="88"/>
      <c r="AC725" s="88"/>
      <c r="AD725" s="90"/>
      <c r="AE725" s="90"/>
      <c r="AF725" s="136"/>
      <c r="AG725" s="338"/>
      <c r="AH725" s="338"/>
      <c r="AI725" s="339"/>
      <c r="AJ725" s="339"/>
      <c r="AK725" s="91"/>
      <c r="AL725" s="92"/>
      <c r="AM725" s="93"/>
      <c r="AN725" s="340"/>
      <c r="AO725" s="341"/>
      <c r="AP725" s="336"/>
      <c r="AQ725" s="342"/>
      <c r="AR725" s="343"/>
      <c r="AS725" s="342"/>
      <c r="AT725" s="94"/>
      <c r="AU725" s="341"/>
      <c r="AV725" s="136"/>
      <c r="AW725" s="339"/>
    </row>
    <row r="726" spans="1:49" ht="12.75" customHeight="1">
      <c r="A726">
        <v>723</v>
      </c>
      <c r="B726" s="29" t="s">
        <v>6544</v>
      </c>
      <c r="C726" s="104" t="s">
        <v>5098</v>
      </c>
      <c r="D726" s="29" t="s">
        <v>3880</v>
      </c>
      <c r="E726" s="29" t="s">
        <v>3880</v>
      </c>
      <c r="F726" s="335"/>
      <c r="G726" s="335"/>
      <c r="H726" s="335"/>
      <c r="I726" s="335"/>
      <c r="J726" s="335"/>
      <c r="K726" s="335"/>
      <c r="L726" s="335"/>
      <c r="M726" s="82" t="s">
        <v>3880</v>
      </c>
      <c r="N726" s="57" t="s">
        <v>3880</v>
      </c>
      <c r="O726" s="30" t="s">
        <v>3880</v>
      </c>
      <c r="P726" s="29" t="s">
        <v>3880</v>
      </c>
      <c r="Q726" s="29"/>
      <c r="R726" s="104" t="s">
        <v>5098</v>
      </c>
      <c r="S726" s="103" t="s">
        <v>5099</v>
      </c>
      <c r="T726" s="403">
        <v>-4292.6000000000004</v>
      </c>
      <c r="U726" s="403">
        <v>6686.55</v>
      </c>
      <c r="V726" s="123" t="s">
        <v>3649</v>
      </c>
      <c r="W726" s="336"/>
      <c r="X726" s="123"/>
      <c r="Y726" s="337"/>
      <c r="Z726" s="87"/>
      <c r="AA726" s="88" t="s">
        <v>3880</v>
      </c>
      <c r="AB726" s="88"/>
      <c r="AC726" s="88"/>
      <c r="AD726" s="90"/>
      <c r="AE726" s="90"/>
      <c r="AF726" s="136"/>
      <c r="AG726" s="338"/>
      <c r="AH726" s="338"/>
      <c r="AI726" s="339"/>
      <c r="AJ726" s="339"/>
      <c r="AK726" s="91"/>
      <c r="AL726" s="92"/>
      <c r="AM726" s="93"/>
      <c r="AN726" s="340"/>
      <c r="AO726" s="341"/>
      <c r="AP726" s="336"/>
      <c r="AQ726" s="342"/>
      <c r="AR726" s="343"/>
      <c r="AS726" s="342"/>
      <c r="AT726" s="94"/>
      <c r="AU726" s="341"/>
      <c r="AV726" s="136"/>
      <c r="AW726" s="339"/>
    </row>
    <row r="727" spans="1:49" ht="12.75" customHeight="1">
      <c r="A727">
        <v>724</v>
      </c>
      <c r="B727" s="29" t="s">
        <v>6559</v>
      </c>
      <c r="C727" s="104" t="s">
        <v>5100</v>
      </c>
      <c r="D727" s="29" t="s">
        <v>3880</v>
      </c>
      <c r="E727" s="29" t="s">
        <v>3880</v>
      </c>
      <c r="F727" s="335"/>
      <c r="G727" s="335"/>
      <c r="H727" s="335"/>
      <c r="I727" s="335"/>
      <c r="J727" s="335"/>
      <c r="K727" s="335"/>
      <c r="L727" s="335"/>
      <c r="M727" s="82" t="s">
        <v>3880</v>
      </c>
      <c r="N727" s="57" t="s">
        <v>3880</v>
      </c>
      <c r="O727" s="30" t="s">
        <v>3880</v>
      </c>
      <c r="P727" s="29" t="s">
        <v>3880</v>
      </c>
      <c r="Q727" s="29"/>
      <c r="R727" s="104" t="s">
        <v>5100</v>
      </c>
      <c r="S727" s="103" t="s">
        <v>5101</v>
      </c>
      <c r="T727" s="403">
        <v>6009.64</v>
      </c>
      <c r="U727" s="403">
        <v>-247.65</v>
      </c>
      <c r="V727" s="123" t="s">
        <v>236</v>
      </c>
      <c r="W727" s="336"/>
      <c r="X727" s="123"/>
      <c r="Y727" s="337"/>
      <c r="Z727" s="87"/>
      <c r="AA727" s="88" t="s">
        <v>3880</v>
      </c>
      <c r="AB727" s="88"/>
      <c r="AC727" s="88"/>
      <c r="AD727" s="90"/>
      <c r="AE727" s="90"/>
      <c r="AF727" s="136"/>
      <c r="AG727" s="338"/>
      <c r="AH727" s="338"/>
      <c r="AI727" s="339"/>
      <c r="AJ727" s="339"/>
      <c r="AK727" s="91"/>
      <c r="AL727" s="92"/>
      <c r="AM727" s="93"/>
      <c r="AN727" s="340"/>
      <c r="AO727" s="341"/>
      <c r="AP727" s="336"/>
      <c r="AQ727" s="342"/>
      <c r="AR727" s="343"/>
      <c r="AS727" s="342"/>
      <c r="AT727" s="94"/>
      <c r="AU727" s="341"/>
      <c r="AV727" s="136"/>
      <c r="AW727" s="339"/>
    </row>
    <row r="728" spans="1:49" ht="12.75" customHeight="1">
      <c r="A728">
        <v>725</v>
      </c>
      <c r="B728" s="29" t="s">
        <v>6550</v>
      </c>
      <c r="C728" s="104" t="s">
        <v>5102</v>
      </c>
      <c r="D728" s="29" t="s">
        <v>3880</v>
      </c>
      <c r="E728" s="29" t="s">
        <v>3880</v>
      </c>
      <c r="F728" s="335"/>
      <c r="G728" s="335"/>
      <c r="H728" s="335"/>
      <c r="I728" s="335"/>
      <c r="J728" s="335"/>
      <c r="K728" s="335"/>
      <c r="L728" s="335"/>
      <c r="M728" s="82" t="s">
        <v>3880</v>
      </c>
      <c r="N728" s="57" t="s">
        <v>3880</v>
      </c>
      <c r="O728" s="30" t="s">
        <v>3880</v>
      </c>
      <c r="P728" s="29" t="s">
        <v>3880</v>
      </c>
      <c r="Q728" s="29"/>
      <c r="R728" s="104" t="s">
        <v>5102</v>
      </c>
      <c r="S728" s="103" t="s">
        <v>5103</v>
      </c>
      <c r="T728" s="403">
        <v>4400.55</v>
      </c>
      <c r="U728" s="403">
        <v>-1047.75</v>
      </c>
      <c r="V728" s="123" t="s">
        <v>63</v>
      </c>
      <c r="W728" s="336"/>
      <c r="X728" s="123"/>
      <c r="Y728" s="337"/>
      <c r="Z728" s="87"/>
      <c r="AA728" s="88" t="s">
        <v>3880</v>
      </c>
      <c r="AB728" s="88"/>
      <c r="AC728" s="88"/>
      <c r="AD728" s="90"/>
      <c r="AE728" s="90"/>
      <c r="AF728" s="136"/>
      <c r="AG728" s="338"/>
      <c r="AH728" s="338"/>
      <c r="AI728" s="339"/>
      <c r="AJ728" s="339"/>
      <c r="AK728" s="91"/>
      <c r="AL728" s="92"/>
      <c r="AM728" s="93"/>
      <c r="AN728" s="340"/>
      <c r="AO728" s="341"/>
      <c r="AP728" s="336"/>
      <c r="AQ728" s="342"/>
      <c r="AR728" s="343"/>
      <c r="AS728" s="342"/>
      <c r="AT728" s="94"/>
      <c r="AU728" s="341"/>
      <c r="AV728" s="136"/>
      <c r="AW728" s="339"/>
    </row>
    <row r="729" spans="1:49" ht="12.75" customHeight="1">
      <c r="A729">
        <v>726</v>
      </c>
      <c r="B729" s="29" t="s">
        <v>6549</v>
      </c>
      <c r="C729" s="104" t="s">
        <v>5104</v>
      </c>
      <c r="D729" s="29" t="s">
        <v>3880</v>
      </c>
      <c r="E729" s="29" t="s">
        <v>3880</v>
      </c>
      <c r="F729" s="335"/>
      <c r="G729" s="335"/>
      <c r="H729" s="335"/>
      <c r="I729" s="335"/>
      <c r="J729" s="335"/>
      <c r="K729" s="335"/>
      <c r="L729" s="335"/>
      <c r="M729" s="82" t="s">
        <v>3880</v>
      </c>
      <c r="N729" s="57" t="s">
        <v>3880</v>
      </c>
      <c r="O729" s="30" t="s">
        <v>3880</v>
      </c>
      <c r="P729" s="29" t="s">
        <v>3880</v>
      </c>
      <c r="Q729" s="29"/>
      <c r="R729" s="104" t="s">
        <v>5104</v>
      </c>
      <c r="S729" s="103" t="s">
        <v>5105</v>
      </c>
      <c r="T729" s="403">
        <v>3600.45</v>
      </c>
      <c r="U729" s="403">
        <v>-1847.85</v>
      </c>
      <c r="V729" s="123" t="s">
        <v>78</v>
      </c>
      <c r="W729" s="336"/>
      <c r="X729" s="123"/>
      <c r="Y729" s="337"/>
      <c r="Z729" s="87"/>
      <c r="AA729" s="88" t="s">
        <v>3880</v>
      </c>
      <c r="AB729" s="88"/>
      <c r="AC729" s="88"/>
      <c r="AD729" s="90"/>
      <c r="AE729" s="90"/>
      <c r="AF729" s="136"/>
      <c r="AG729" s="338"/>
      <c r="AH729" s="338"/>
      <c r="AI729" s="339"/>
      <c r="AJ729" s="339"/>
      <c r="AK729" s="91"/>
      <c r="AL729" s="92"/>
      <c r="AM729" s="93"/>
      <c r="AN729" s="340"/>
      <c r="AO729" s="341"/>
      <c r="AP729" s="336"/>
      <c r="AQ729" s="342"/>
      <c r="AR729" s="343"/>
      <c r="AS729" s="342"/>
      <c r="AT729" s="94"/>
      <c r="AU729" s="341"/>
      <c r="AV729" s="136"/>
      <c r="AW729" s="339"/>
    </row>
    <row r="730" spans="1:49" ht="12.75" customHeight="1">
      <c r="A730">
        <v>727</v>
      </c>
      <c r="B730" s="29" t="s">
        <v>6548</v>
      </c>
      <c r="C730" s="104" t="s">
        <v>71</v>
      </c>
      <c r="D730" s="29" t="s">
        <v>3880</v>
      </c>
      <c r="E730" s="29" t="s">
        <v>3880</v>
      </c>
      <c r="F730" s="335"/>
      <c r="G730" s="335"/>
      <c r="H730" s="335"/>
      <c r="I730" s="335"/>
      <c r="J730" s="335"/>
      <c r="K730" s="335"/>
      <c r="L730" s="335"/>
      <c r="M730" s="82" t="s">
        <v>3880</v>
      </c>
      <c r="N730" s="57" t="s">
        <v>3880</v>
      </c>
      <c r="O730" s="30" t="s">
        <v>3880</v>
      </c>
      <c r="P730" s="29" t="s">
        <v>3880</v>
      </c>
      <c r="Q730" s="29"/>
      <c r="R730" s="104" t="s">
        <v>71</v>
      </c>
      <c r="S730" s="103" t="s">
        <v>5106</v>
      </c>
      <c r="T730" s="403">
        <v>6009.64</v>
      </c>
      <c r="U730" s="403">
        <v>1733.55</v>
      </c>
      <c r="V730" s="123" t="s">
        <v>219</v>
      </c>
      <c r="W730" s="336"/>
      <c r="X730" s="123"/>
      <c r="Y730" s="337"/>
      <c r="Z730" s="87"/>
      <c r="AA730" s="88" t="s">
        <v>3880</v>
      </c>
      <c r="AB730" s="88"/>
      <c r="AC730" s="88"/>
      <c r="AD730" s="90"/>
      <c r="AE730" s="90"/>
      <c r="AF730" s="136"/>
      <c r="AG730" s="338"/>
      <c r="AH730" s="338"/>
      <c r="AI730" s="339"/>
      <c r="AJ730" s="339"/>
      <c r="AK730" s="91"/>
      <c r="AL730" s="92"/>
      <c r="AM730" s="93"/>
      <c r="AN730" s="340"/>
      <c r="AO730" s="341"/>
      <c r="AP730" s="336"/>
      <c r="AQ730" s="342"/>
      <c r="AR730" s="343"/>
      <c r="AS730" s="342"/>
      <c r="AT730" s="94"/>
      <c r="AU730" s="341"/>
      <c r="AV730" s="136"/>
      <c r="AW730" s="339"/>
    </row>
    <row r="731" spans="1:49" ht="12.75" customHeight="1">
      <c r="A731">
        <v>728</v>
      </c>
      <c r="B731" s="29" t="s">
        <v>6558</v>
      </c>
      <c r="C731" s="104" t="s">
        <v>75</v>
      </c>
      <c r="D731" s="29" t="s">
        <v>3880</v>
      </c>
      <c r="E731" s="29" t="s">
        <v>3880</v>
      </c>
      <c r="F731" s="335"/>
      <c r="G731" s="335"/>
      <c r="H731" s="335"/>
      <c r="I731" s="335"/>
      <c r="J731" s="335"/>
      <c r="K731" s="335"/>
      <c r="L731" s="335"/>
      <c r="M731" s="82" t="s">
        <v>3880</v>
      </c>
      <c r="N731" s="57" t="s">
        <v>3880</v>
      </c>
      <c r="O731" s="30" t="s">
        <v>3880</v>
      </c>
      <c r="P731" s="29" t="s">
        <v>3880</v>
      </c>
      <c r="Q731" s="29"/>
      <c r="R731" s="104" t="s">
        <v>75</v>
      </c>
      <c r="S731" s="103" t="s">
        <v>5107</v>
      </c>
      <c r="T731" s="403">
        <v>3600.45</v>
      </c>
      <c r="U731" s="403">
        <v>-247.65</v>
      </c>
      <c r="V731" s="123" t="s">
        <v>220</v>
      </c>
      <c r="W731" s="336"/>
      <c r="X731" s="123"/>
      <c r="Y731" s="337"/>
      <c r="Z731" s="87"/>
      <c r="AA731" s="88" t="s">
        <v>3880</v>
      </c>
      <c r="AB731" s="88"/>
      <c r="AC731" s="88"/>
      <c r="AD731" s="90"/>
      <c r="AE731" s="90"/>
      <c r="AF731" s="136"/>
      <c r="AG731" s="338"/>
      <c r="AH731" s="338"/>
      <c r="AI731" s="339"/>
      <c r="AJ731" s="339"/>
      <c r="AK731" s="91"/>
      <c r="AL731" s="92"/>
      <c r="AM731" s="93"/>
      <c r="AN731" s="340"/>
      <c r="AO731" s="341"/>
      <c r="AP731" s="336"/>
      <c r="AQ731" s="342"/>
      <c r="AR731" s="343"/>
      <c r="AS731" s="342"/>
      <c r="AT731" s="94"/>
      <c r="AU731" s="341"/>
      <c r="AV731" s="136"/>
      <c r="AW731" s="339"/>
    </row>
    <row r="732" spans="1:49" ht="12.75" customHeight="1">
      <c r="A732">
        <v>729</v>
      </c>
      <c r="B732" s="29" t="s">
        <v>6560</v>
      </c>
      <c r="C732" s="134" t="s">
        <v>5108</v>
      </c>
      <c r="D732" s="29" t="s">
        <v>3880</v>
      </c>
      <c r="E732" s="29" t="s">
        <v>3880</v>
      </c>
      <c r="F732" s="335"/>
      <c r="G732" s="335"/>
      <c r="H732" s="335"/>
      <c r="I732" s="335"/>
      <c r="J732" s="335"/>
      <c r="K732" s="335"/>
      <c r="L732" s="335"/>
      <c r="M732" s="82" t="s">
        <v>3880</v>
      </c>
      <c r="N732" s="57" t="s">
        <v>3880</v>
      </c>
      <c r="O732" s="30" t="s">
        <v>3880</v>
      </c>
      <c r="P732" s="29" t="s">
        <v>3880</v>
      </c>
      <c r="Q732" s="29"/>
      <c r="R732" s="134" t="s">
        <v>5108</v>
      </c>
      <c r="S732" s="103" t="s">
        <v>5109</v>
      </c>
      <c r="T732" s="403">
        <v>-5200.6499999999996</v>
      </c>
      <c r="U732" s="403">
        <v>4552.95</v>
      </c>
      <c r="V732" s="123" t="s">
        <v>223</v>
      </c>
      <c r="W732" s="336"/>
      <c r="X732" s="123"/>
      <c r="Y732" s="337"/>
      <c r="Z732" s="87"/>
      <c r="AA732" s="88" t="s">
        <v>3880</v>
      </c>
      <c r="AB732" s="88"/>
      <c r="AC732" s="88"/>
      <c r="AD732" s="90"/>
      <c r="AE732" s="90"/>
      <c r="AF732" s="136"/>
      <c r="AG732" s="338"/>
      <c r="AH732" s="338"/>
      <c r="AI732" s="339"/>
      <c r="AJ732" s="339"/>
      <c r="AK732" s="91"/>
      <c r="AL732" s="92"/>
      <c r="AM732" s="93"/>
      <c r="AN732" s="340"/>
      <c r="AO732" s="341"/>
      <c r="AP732" s="336"/>
      <c r="AQ732" s="342"/>
      <c r="AR732" s="343"/>
      <c r="AS732" s="342"/>
      <c r="AT732" s="94"/>
      <c r="AU732" s="341"/>
      <c r="AV732" s="136"/>
      <c r="AW732" s="339"/>
    </row>
    <row r="733" spans="1:49" ht="12.75" customHeight="1">
      <c r="A733">
        <v>730</v>
      </c>
      <c r="B733" s="29" t="s">
        <v>6553</v>
      </c>
      <c r="C733" s="104" t="s">
        <v>5110</v>
      </c>
      <c r="D733" s="29" t="s">
        <v>3880</v>
      </c>
      <c r="E733" s="29" t="s">
        <v>3880</v>
      </c>
      <c r="F733" s="335"/>
      <c r="G733" s="335"/>
      <c r="H733" s="335"/>
      <c r="I733" s="335"/>
      <c r="J733" s="335"/>
      <c r="K733" s="335"/>
      <c r="L733" s="335"/>
      <c r="M733" s="82" t="s">
        <v>3880</v>
      </c>
      <c r="N733" s="57" t="s">
        <v>3880</v>
      </c>
      <c r="O733" s="30" t="s">
        <v>3880</v>
      </c>
      <c r="P733" s="29" t="s">
        <v>3880</v>
      </c>
      <c r="Q733" s="29"/>
      <c r="R733" s="104" t="s">
        <v>5110</v>
      </c>
      <c r="S733" s="103" t="s">
        <v>5111</v>
      </c>
      <c r="T733" s="403">
        <v>4400.55</v>
      </c>
      <c r="U733" s="403">
        <v>-2647.95</v>
      </c>
      <c r="V733" s="123" t="s">
        <v>231</v>
      </c>
      <c r="W733" s="336"/>
      <c r="X733" s="123"/>
      <c r="Y733" s="337"/>
      <c r="Z733" s="87"/>
      <c r="AA733" s="88" t="s">
        <v>3880</v>
      </c>
      <c r="AB733" s="88"/>
      <c r="AC733" s="88"/>
      <c r="AD733" s="90"/>
      <c r="AE733" s="90"/>
      <c r="AF733" s="136"/>
      <c r="AG733" s="338"/>
      <c r="AH733" s="338"/>
      <c r="AI733" s="339"/>
      <c r="AJ733" s="339"/>
      <c r="AK733" s="91"/>
      <c r="AL733" s="92"/>
      <c r="AM733" s="93"/>
      <c r="AN733" s="340"/>
      <c r="AO733" s="341"/>
      <c r="AP733" s="336"/>
      <c r="AQ733" s="342"/>
      <c r="AR733" s="343"/>
      <c r="AS733" s="342"/>
      <c r="AT733" s="94"/>
      <c r="AU733" s="341"/>
      <c r="AV733" s="136"/>
      <c r="AW733" s="339"/>
    </row>
    <row r="734" spans="1:49" ht="12.75" customHeight="1">
      <c r="A734">
        <v>731</v>
      </c>
      <c r="B734" s="29" t="s">
        <v>7363</v>
      </c>
      <c r="C734" s="104" t="s">
        <v>3714</v>
      </c>
      <c r="D734" s="29" t="s">
        <v>595</v>
      </c>
      <c r="E734" s="29" t="s">
        <v>3230</v>
      </c>
      <c r="F734" s="335"/>
      <c r="G734" s="394" t="s">
        <v>7364</v>
      </c>
      <c r="H734" s="335"/>
      <c r="I734" s="335"/>
      <c r="J734" s="335"/>
      <c r="K734" s="335"/>
      <c r="L734" s="335"/>
      <c r="M734" s="82"/>
      <c r="N734" s="57">
        <v>3961.3661417322837</v>
      </c>
      <c r="O734" s="30">
        <v>3961.3661417322837</v>
      </c>
      <c r="P734" s="29" t="s">
        <v>3863</v>
      </c>
      <c r="Q734" s="29"/>
      <c r="R734" s="104" t="s">
        <v>3714</v>
      </c>
      <c r="S734" s="103" t="s">
        <v>5112</v>
      </c>
      <c r="T734" s="403">
        <v>6868.16</v>
      </c>
      <c r="U734" s="403">
        <v>-1733.55</v>
      </c>
      <c r="V734" s="123" t="s">
        <v>1</v>
      </c>
      <c r="W734" s="336" t="s">
        <v>0</v>
      </c>
      <c r="X734" s="123"/>
      <c r="Y734" s="337"/>
      <c r="Z734" s="87">
        <v>1</v>
      </c>
      <c r="AA734" s="88" t="s">
        <v>3880</v>
      </c>
      <c r="AB734" s="88"/>
      <c r="AC734" s="88"/>
      <c r="AD734" s="90"/>
      <c r="AE734" s="90"/>
      <c r="AF734" s="136"/>
      <c r="AG734" s="338"/>
      <c r="AH734" s="338"/>
      <c r="AI734" s="339"/>
      <c r="AJ734" s="339"/>
      <c r="AK734" s="91"/>
      <c r="AL734" s="92">
        <v>20</v>
      </c>
      <c r="AM734" s="93"/>
      <c r="AN734" s="340"/>
      <c r="AO734" s="341"/>
      <c r="AP734" s="336"/>
      <c r="AQ734" s="342"/>
      <c r="AR734" s="343"/>
      <c r="AS734" s="342"/>
      <c r="AT734" s="94"/>
      <c r="AU734" s="341"/>
      <c r="AV734" s="136"/>
      <c r="AW734" s="339"/>
    </row>
    <row r="735" spans="1:49" ht="12.75" customHeight="1">
      <c r="A735">
        <v>732</v>
      </c>
      <c r="B735" s="29" t="s">
        <v>6546</v>
      </c>
      <c r="C735" s="104" t="s">
        <v>5113</v>
      </c>
      <c r="D735" s="29" t="s">
        <v>3880</v>
      </c>
      <c r="E735" s="29" t="s">
        <v>3880</v>
      </c>
      <c r="F735" s="335"/>
      <c r="G735" s="335"/>
      <c r="H735" s="335"/>
      <c r="I735" s="335"/>
      <c r="J735" s="335"/>
      <c r="K735" s="335"/>
      <c r="L735" s="335"/>
      <c r="M735" s="82" t="s">
        <v>3880</v>
      </c>
      <c r="N735" s="57" t="s">
        <v>3880</v>
      </c>
      <c r="O735" s="30" t="s">
        <v>3880</v>
      </c>
      <c r="P735" s="29" t="s">
        <v>3880</v>
      </c>
      <c r="Q735" s="29"/>
      <c r="R735" s="104" t="s">
        <v>5113</v>
      </c>
      <c r="S735" s="104" t="s">
        <v>5114</v>
      </c>
      <c r="T735" s="403">
        <v>-3600.45</v>
      </c>
      <c r="U735" s="403">
        <v>-4248.1499999999996</v>
      </c>
      <c r="V735" s="123" t="s">
        <v>5115</v>
      </c>
      <c r="W735" s="336"/>
      <c r="X735" s="123"/>
      <c r="Y735" s="337"/>
      <c r="Z735" s="87"/>
      <c r="AA735" s="88" t="s">
        <v>3880</v>
      </c>
      <c r="AB735" s="88"/>
      <c r="AC735" s="88"/>
      <c r="AD735" s="90"/>
      <c r="AE735" s="90"/>
      <c r="AF735" s="136"/>
      <c r="AG735" s="338"/>
      <c r="AH735" s="338"/>
      <c r="AI735" s="339"/>
      <c r="AJ735" s="339"/>
      <c r="AK735" s="91"/>
      <c r="AL735" s="92"/>
      <c r="AM735" s="93"/>
      <c r="AN735" s="340"/>
      <c r="AO735" s="341"/>
      <c r="AP735" s="336"/>
      <c r="AQ735" s="342"/>
      <c r="AR735" s="343"/>
      <c r="AS735" s="342"/>
      <c r="AT735" s="94"/>
      <c r="AU735" s="341"/>
      <c r="AV735" s="136"/>
      <c r="AW735" s="339"/>
    </row>
    <row r="736" spans="1:49" ht="12.75" customHeight="1">
      <c r="A736">
        <v>733</v>
      </c>
      <c r="B736" s="29" t="s">
        <v>6546</v>
      </c>
      <c r="C736" s="104" t="s">
        <v>3658</v>
      </c>
      <c r="D736" s="29" t="s">
        <v>3880</v>
      </c>
      <c r="E736" s="29" t="s">
        <v>3880</v>
      </c>
      <c r="F736" s="335"/>
      <c r="G736" s="335"/>
      <c r="H736" s="335"/>
      <c r="I736" s="335"/>
      <c r="J736" s="335"/>
      <c r="K736" s="335"/>
      <c r="L736" s="335"/>
      <c r="M736" s="82" t="s">
        <v>3880</v>
      </c>
      <c r="N736" s="57" t="s">
        <v>3880</v>
      </c>
      <c r="O736" s="30" t="s">
        <v>3880</v>
      </c>
      <c r="P736" s="29" t="s">
        <v>3880</v>
      </c>
      <c r="Q736" s="29"/>
      <c r="R736" s="104" t="s">
        <v>3658</v>
      </c>
      <c r="S736" s="104" t="s">
        <v>5114</v>
      </c>
      <c r="T736" s="403">
        <v>-4400.55</v>
      </c>
      <c r="U736" s="403">
        <v>-4248.1499999999996</v>
      </c>
      <c r="V736" s="123" t="s">
        <v>5115</v>
      </c>
      <c r="W736" s="336"/>
      <c r="X736" s="123"/>
      <c r="Y736" s="337"/>
      <c r="Z736" s="87"/>
      <c r="AA736" s="88" t="s">
        <v>3880</v>
      </c>
      <c r="AB736" s="88"/>
      <c r="AC736" s="88"/>
      <c r="AD736" s="90"/>
      <c r="AE736" s="90"/>
      <c r="AF736" s="136"/>
      <c r="AG736" s="338"/>
      <c r="AH736" s="338"/>
      <c r="AI736" s="339"/>
      <c r="AJ736" s="339"/>
      <c r="AK736" s="91"/>
      <c r="AL736" s="92"/>
      <c r="AM736" s="93"/>
      <c r="AN736" s="340"/>
      <c r="AO736" s="341"/>
      <c r="AP736" s="336"/>
      <c r="AQ736" s="342"/>
      <c r="AR736" s="343"/>
      <c r="AS736" s="342"/>
      <c r="AT736" s="94"/>
      <c r="AU736" s="341"/>
      <c r="AV736" s="136"/>
      <c r="AW736" s="339"/>
    </row>
    <row r="737" spans="1:49" ht="12.75" customHeight="1">
      <c r="A737">
        <v>734</v>
      </c>
      <c r="B737" s="29" t="s">
        <v>6546</v>
      </c>
      <c r="C737" s="134" t="s">
        <v>5116</v>
      </c>
      <c r="D737" s="29" t="s">
        <v>3880</v>
      </c>
      <c r="E737" s="29" t="s">
        <v>3880</v>
      </c>
      <c r="F737" s="335"/>
      <c r="G737" s="335"/>
      <c r="H737" s="335"/>
      <c r="I737" s="335"/>
      <c r="J737" s="335"/>
      <c r="K737" s="335"/>
      <c r="L737" s="335"/>
      <c r="M737" s="82" t="s">
        <v>3880</v>
      </c>
      <c r="N737" s="57" t="s">
        <v>3880</v>
      </c>
      <c r="O737" s="30" t="s">
        <v>3880</v>
      </c>
      <c r="P737" s="29" t="s">
        <v>3880</v>
      </c>
      <c r="Q737" s="29"/>
      <c r="R737" s="134" t="s">
        <v>5116</v>
      </c>
      <c r="S737" s="104" t="s">
        <v>5114</v>
      </c>
      <c r="T737" s="403">
        <v>-1200.1500000000001</v>
      </c>
      <c r="U737" s="403">
        <v>2152.65</v>
      </c>
      <c r="V737" s="123" t="s">
        <v>5115</v>
      </c>
      <c r="W737" s="336"/>
      <c r="X737" s="123"/>
      <c r="Y737" s="337"/>
      <c r="Z737" s="87"/>
      <c r="AA737" s="88" t="s">
        <v>3880</v>
      </c>
      <c r="AB737" s="88"/>
      <c r="AC737" s="88"/>
      <c r="AD737" s="90"/>
      <c r="AE737" s="90"/>
      <c r="AF737" s="136"/>
      <c r="AG737" s="338"/>
      <c r="AH737" s="338"/>
      <c r="AI737" s="339"/>
      <c r="AJ737" s="339"/>
      <c r="AK737" s="91"/>
      <c r="AL737" s="92"/>
      <c r="AM737" s="93"/>
      <c r="AN737" s="340"/>
      <c r="AO737" s="341"/>
      <c r="AP737" s="336"/>
      <c r="AQ737" s="342"/>
      <c r="AR737" s="343"/>
      <c r="AS737" s="342"/>
      <c r="AT737" s="94"/>
      <c r="AU737" s="341"/>
      <c r="AV737" s="136"/>
      <c r="AW737" s="339"/>
    </row>
    <row r="738" spans="1:49" ht="12.75" customHeight="1">
      <c r="A738">
        <v>735</v>
      </c>
      <c r="B738" s="29" t="s">
        <v>6546</v>
      </c>
      <c r="C738" s="134" t="s">
        <v>5117</v>
      </c>
      <c r="D738" s="29" t="s">
        <v>3880</v>
      </c>
      <c r="E738" s="29" t="s">
        <v>3880</v>
      </c>
      <c r="F738" s="335"/>
      <c r="G738" s="335"/>
      <c r="H738" s="335"/>
      <c r="I738" s="335"/>
      <c r="J738" s="335"/>
      <c r="K738" s="335"/>
      <c r="L738" s="335"/>
      <c r="M738" s="82" t="s">
        <v>3880</v>
      </c>
      <c r="N738" s="57" t="s">
        <v>3880</v>
      </c>
      <c r="O738" s="30" t="s">
        <v>3880</v>
      </c>
      <c r="P738" s="29" t="s">
        <v>3880</v>
      </c>
      <c r="Q738" s="29"/>
      <c r="R738" s="134" t="s">
        <v>5117</v>
      </c>
      <c r="S738" s="104" t="s">
        <v>5114</v>
      </c>
      <c r="T738" s="403">
        <v>-400.05</v>
      </c>
      <c r="U738" s="403">
        <v>2952.75</v>
      </c>
      <c r="V738" s="123" t="s">
        <v>5115</v>
      </c>
      <c r="W738" s="336"/>
      <c r="X738" s="123"/>
      <c r="Y738" s="337"/>
      <c r="Z738" s="87"/>
      <c r="AA738" s="88" t="s">
        <v>3880</v>
      </c>
      <c r="AB738" s="88"/>
      <c r="AC738" s="88"/>
      <c r="AD738" s="90"/>
      <c r="AE738" s="90"/>
      <c r="AF738" s="136"/>
      <c r="AG738" s="338"/>
      <c r="AH738" s="338"/>
      <c r="AI738" s="339"/>
      <c r="AJ738" s="339"/>
      <c r="AK738" s="91"/>
      <c r="AL738" s="92"/>
      <c r="AM738" s="93"/>
      <c r="AN738" s="340"/>
      <c r="AO738" s="341"/>
      <c r="AP738" s="336"/>
      <c r="AQ738" s="342"/>
      <c r="AR738" s="343"/>
      <c r="AS738" s="342"/>
      <c r="AT738" s="94"/>
      <c r="AU738" s="341"/>
      <c r="AV738" s="136"/>
      <c r="AW738" s="339"/>
    </row>
    <row r="739" spans="1:49" ht="12.75" customHeight="1">
      <c r="A739">
        <v>736</v>
      </c>
      <c r="B739" s="29" t="s">
        <v>6546</v>
      </c>
      <c r="C739" s="104" t="s">
        <v>5118</v>
      </c>
      <c r="D739" s="29" t="s">
        <v>3880</v>
      </c>
      <c r="E739" s="29" t="s">
        <v>3880</v>
      </c>
      <c r="F739" s="335"/>
      <c r="G739" s="335"/>
      <c r="H739" s="335"/>
      <c r="I739" s="335"/>
      <c r="J739" s="335"/>
      <c r="K739" s="335"/>
      <c r="L739" s="335"/>
      <c r="M739" s="82" t="s">
        <v>3880</v>
      </c>
      <c r="N739" s="57" t="s">
        <v>3880</v>
      </c>
      <c r="O739" s="30" t="s">
        <v>3880</v>
      </c>
      <c r="P739" s="29" t="s">
        <v>3880</v>
      </c>
      <c r="Q739" s="29"/>
      <c r="R739" s="104" t="s">
        <v>5118</v>
      </c>
      <c r="S739" s="104" t="s">
        <v>5114</v>
      </c>
      <c r="T739" s="403">
        <v>-1200.1500000000001</v>
      </c>
      <c r="U739" s="403">
        <v>2952.75</v>
      </c>
      <c r="V739" s="123" t="s">
        <v>5115</v>
      </c>
      <c r="W739" s="336"/>
      <c r="X739" s="123"/>
      <c r="Y739" s="337"/>
      <c r="Z739" s="87"/>
      <c r="AA739" s="88" t="s">
        <v>3880</v>
      </c>
      <c r="AB739" s="88"/>
      <c r="AC739" s="88"/>
      <c r="AD739" s="90"/>
      <c r="AE739" s="90"/>
      <c r="AF739" s="136"/>
      <c r="AG739" s="338"/>
      <c r="AH739" s="338"/>
      <c r="AI739" s="339"/>
      <c r="AJ739" s="339"/>
      <c r="AK739" s="91"/>
      <c r="AL739" s="92"/>
      <c r="AM739" s="93"/>
      <c r="AN739" s="340"/>
      <c r="AO739" s="341"/>
      <c r="AP739" s="336"/>
      <c r="AQ739" s="342"/>
      <c r="AR739" s="343"/>
      <c r="AS739" s="342"/>
      <c r="AT739" s="94"/>
      <c r="AU739" s="341"/>
      <c r="AV739" s="136"/>
      <c r="AW739" s="339"/>
    </row>
    <row r="740" spans="1:49" ht="12.75" customHeight="1">
      <c r="A740">
        <v>737</v>
      </c>
      <c r="B740" s="29" t="s">
        <v>6546</v>
      </c>
      <c r="C740" s="104" t="s">
        <v>249</v>
      </c>
      <c r="D740" s="29" t="s">
        <v>3880</v>
      </c>
      <c r="E740" s="29" t="s">
        <v>3880</v>
      </c>
      <c r="F740" s="335"/>
      <c r="G740" s="335"/>
      <c r="H740" s="335"/>
      <c r="I740" s="335"/>
      <c r="J740" s="335"/>
      <c r="K740" s="335"/>
      <c r="L740" s="335"/>
      <c r="M740" s="82" t="s">
        <v>3880</v>
      </c>
      <c r="N740" s="57" t="s">
        <v>3880</v>
      </c>
      <c r="O740" s="30" t="s">
        <v>3880</v>
      </c>
      <c r="P740" s="29" t="s">
        <v>3880</v>
      </c>
      <c r="Q740" s="29"/>
      <c r="R740" s="104" t="s">
        <v>249</v>
      </c>
      <c r="S740" s="103" t="s">
        <v>5114</v>
      </c>
      <c r="T740" s="403">
        <v>-2575.56</v>
      </c>
      <c r="U740" s="403">
        <v>-7181.85</v>
      </c>
      <c r="V740" s="123" t="s">
        <v>5115</v>
      </c>
      <c r="W740" s="336"/>
      <c r="X740" s="123"/>
      <c r="Y740" s="337"/>
      <c r="Z740" s="87"/>
      <c r="AA740" s="88" t="s">
        <v>3880</v>
      </c>
      <c r="AB740" s="88"/>
      <c r="AC740" s="88"/>
      <c r="AD740" s="90"/>
      <c r="AE740" s="90"/>
      <c r="AF740" s="136"/>
      <c r="AG740" s="338"/>
      <c r="AH740" s="338"/>
      <c r="AI740" s="339"/>
      <c r="AJ740" s="339"/>
      <c r="AK740" s="91"/>
      <c r="AL740" s="92"/>
      <c r="AM740" s="93"/>
      <c r="AN740" s="340"/>
      <c r="AO740" s="341"/>
      <c r="AP740" s="336"/>
      <c r="AQ740" s="342"/>
      <c r="AR740" s="343"/>
      <c r="AS740" s="342"/>
      <c r="AT740" s="94"/>
      <c r="AU740" s="341"/>
      <c r="AV740" s="136"/>
      <c r="AW740" s="339"/>
    </row>
    <row r="741" spans="1:49" ht="12.75" customHeight="1">
      <c r="A741">
        <v>738</v>
      </c>
      <c r="B741" s="29" t="s">
        <v>6546</v>
      </c>
      <c r="C741" s="104" t="s">
        <v>3652</v>
      </c>
      <c r="D741" s="29" t="s">
        <v>3880</v>
      </c>
      <c r="E741" s="29" t="s">
        <v>3880</v>
      </c>
      <c r="F741" s="335"/>
      <c r="G741" s="335"/>
      <c r="H741" s="335"/>
      <c r="I741" s="335"/>
      <c r="J741" s="335"/>
      <c r="K741" s="335"/>
      <c r="L741" s="335"/>
      <c r="M741" s="82" t="s">
        <v>3880</v>
      </c>
      <c r="N741" s="57" t="s">
        <v>3880</v>
      </c>
      <c r="O741" s="30" t="s">
        <v>3880</v>
      </c>
      <c r="P741" s="29" t="s">
        <v>3880</v>
      </c>
      <c r="Q741" s="29"/>
      <c r="R741" s="104" t="s">
        <v>3652</v>
      </c>
      <c r="S741" s="103" t="s">
        <v>5114</v>
      </c>
      <c r="T741" s="403">
        <v>-4292.6000000000004</v>
      </c>
      <c r="U741" s="403">
        <v>-7181.85</v>
      </c>
      <c r="V741" s="123" t="s">
        <v>5115</v>
      </c>
      <c r="W741" s="336"/>
      <c r="X741" s="123"/>
      <c r="Y741" s="337"/>
      <c r="Z741" s="87"/>
      <c r="AA741" s="88" t="s">
        <v>3880</v>
      </c>
      <c r="AB741" s="88"/>
      <c r="AC741" s="88"/>
      <c r="AD741" s="90"/>
      <c r="AE741" s="90"/>
      <c r="AF741" s="136"/>
      <c r="AG741" s="338"/>
      <c r="AH741" s="338"/>
      <c r="AI741" s="339"/>
      <c r="AJ741" s="339"/>
      <c r="AK741" s="91"/>
      <c r="AL741" s="92"/>
      <c r="AM741" s="93"/>
      <c r="AN741" s="340"/>
      <c r="AO741" s="341"/>
      <c r="AP741" s="336"/>
      <c r="AQ741" s="342"/>
      <c r="AR741" s="343"/>
      <c r="AS741" s="342"/>
      <c r="AT741" s="94"/>
      <c r="AU741" s="341"/>
      <c r="AV741" s="136"/>
      <c r="AW741" s="339"/>
    </row>
    <row r="742" spans="1:49" ht="12.75" customHeight="1">
      <c r="A742">
        <v>739</v>
      </c>
      <c r="B742" s="29" t="s">
        <v>6546</v>
      </c>
      <c r="C742" s="104" t="s">
        <v>5119</v>
      </c>
      <c r="D742" s="29" t="s">
        <v>3880</v>
      </c>
      <c r="E742" s="29" t="s">
        <v>3880</v>
      </c>
      <c r="F742" s="335"/>
      <c r="G742" s="335"/>
      <c r="H742" s="335"/>
      <c r="I742" s="335"/>
      <c r="J742" s="335"/>
      <c r="K742" s="335"/>
      <c r="L742" s="335"/>
      <c r="M742" s="82" t="s">
        <v>3880</v>
      </c>
      <c r="N742" s="57" t="s">
        <v>3880</v>
      </c>
      <c r="O742" s="30" t="s">
        <v>3880</v>
      </c>
      <c r="P742" s="29" t="s">
        <v>3880</v>
      </c>
      <c r="Q742" s="29"/>
      <c r="R742" s="104" t="s">
        <v>5119</v>
      </c>
      <c r="S742" s="104" t="s">
        <v>5114</v>
      </c>
      <c r="T742" s="403">
        <v>-3434.08</v>
      </c>
      <c r="U742" s="403">
        <v>-6686.55</v>
      </c>
      <c r="V742" s="123" t="s">
        <v>5115</v>
      </c>
      <c r="W742" s="336"/>
      <c r="X742" s="123"/>
      <c r="Y742" s="337"/>
      <c r="Z742" s="87"/>
      <c r="AA742" s="88" t="s">
        <v>3880</v>
      </c>
      <c r="AB742" s="88"/>
      <c r="AC742" s="88"/>
      <c r="AD742" s="90"/>
      <c r="AE742" s="90"/>
      <c r="AF742" s="136"/>
      <c r="AG742" s="338"/>
      <c r="AH742" s="338"/>
      <c r="AI742" s="339"/>
      <c r="AJ742" s="339"/>
      <c r="AK742" s="91"/>
      <c r="AL742" s="92"/>
      <c r="AM742" s="93"/>
      <c r="AN742" s="340"/>
      <c r="AO742" s="341"/>
      <c r="AP742" s="336"/>
      <c r="AQ742" s="342"/>
      <c r="AR742" s="343"/>
      <c r="AS742" s="342"/>
      <c r="AT742" s="94"/>
      <c r="AU742" s="341"/>
      <c r="AV742" s="136"/>
      <c r="AW742" s="339"/>
    </row>
    <row r="743" spans="1:49" ht="12.75" customHeight="1">
      <c r="A743">
        <v>740</v>
      </c>
      <c r="B743" s="29" t="s">
        <v>6546</v>
      </c>
      <c r="C743" s="104" t="s">
        <v>3487</v>
      </c>
      <c r="D743" s="29" t="s">
        <v>3880</v>
      </c>
      <c r="E743" s="29" t="s">
        <v>3880</v>
      </c>
      <c r="F743" s="335"/>
      <c r="G743" s="335"/>
      <c r="H743" s="335"/>
      <c r="I743" s="335"/>
      <c r="J743" s="335"/>
      <c r="K743" s="335"/>
      <c r="L743" s="335"/>
      <c r="M743" s="82" t="s">
        <v>3880</v>
      </c>
      <c r="N743" s="57" t="s">
        <v>3880</v>
      </c>
      <c r="O743" s="30" t="s">
        <v>3880</v>
      </c>
      <c r="P743" s="29" t="s">
        <v>3880</v>
      </c>
      <c r="Q743" s="29"/>
      <c r="R743" s="104" t="s">
        <v>3487</v>
      </c>
      <c r="S743" s="103" t="s">
        <v>5114</v>
      </c>
      <c r="T743" s="403">
        <v>-4292.6000000000004</v>
      </c>
      <c r="U743" s="403">
        <v>-6191.25</v>
      </c>
      <c r="V743" s="123" t="s">
        <v>5115</v>
      </c>
      <c r="W743" s="336"/>
      <c r="X743" s="123"/>
      <c r="Y743" s="337"/>
      <c r="Z743" s="87"/>
      <c r="AA743" s="88" t="s">
        <v>3880</v>
      </c>
      <c r="AB743" s="88"/>
      <c r="AC743" s="88"/>
      <c r="AD743" s="90"/>
      <c r="AE743" s="90"/>
      <c r="AF743" s="136"/>
      <c r="AG743" s="338"/>
      <c r="AH743" s="338"/>
      <c r="AI743" s="339"/>
      <c r="AJ743" s="339"/>
      <c r="AK743" s="91"/>
      <c r="AL743" s="92"/>
      <c r="AM743" s="93"/>
      <c r="AN743" s="340"/>
      <c r="AO743" s="341"/>
      <c r="AP743" s="336"/>
      <c r="AQ743" s="342"/>
      <c r="AR743" s="343"/>
      <c r="AS743" s="342"/>
      <c r="AT743" s="94"/>
      <c r="AU743" s="341"/>
      <c r="AV743" s="136"/>
      <c r="AW743" s="339"/>
    </row>
    <row r="744" spans="1:49" ht="12.75" customHeight="1">
      <c r="A744">
        <v>741</v>
      </c>
      <c r="B744" s="29" t="s">
        <v>6546</v>
      </c>
      <c r="C744" s="104" t="s">
        <v>5120</v>
      </c>
      <c r="D744" s="29" t="s">
        <v>3880</v>
      </c>
      <c r="E744" s="29" t="s">
        <v>3880</v>
      </c>
      <c r="F744" s="335"/>
      <c r="G744" s="335"/>
      <c r="H744" s="335"/>
      <c r="I744" s="335"/>
      <c r="J744" s="335"/>
      <c r="K744" s="335"/>
      <c r="L744" s="335"/>
      <c r="M744" s="82" t="s">
        <v>3880</v>
      </c>
      <c r="N744" s="57" t="s">
        <v>3880</v>
      </c>
      <c r="O744" s="30" t="s">
        <v>3880</v>
      </c>
      <c r="P744" s="29" t="s">
        <v>3880</v>
      </c>
      <c r="Q744" s="29"/>
      <c r="R744" s="104" t="s">
        <v>5120</v>
      </c>
      <c r="S744" s="103" t="s">
        <v>5114</v>
      </c>
      <c r="T744" s="403">
        <v>-3434.08</v>
      </c>
      <c r="U744" s="403">
        <v>-5695.95</v>
      </c>
      <c r="V744" s="123" t="s">
        <v>5115</v>
      </c>
      <c r="W744" s="336"/>
      <c r="X744" s="123"/>
      <c r="Y744" s="337"/>
      <c r="Z744" s="87"/>
      <c r="AA744" s="88" t="s">
        <v>3880</v>
      </c>
      <c r="AB744" s="88"/>
      <c r="AC744" s="88"/>
      <c r="AD744" s="90"/>
      <c r="AE744" s="90"/>
      <c r="AF744" s="136"/>
      <c r="AG744" s="338"/>
      <c r="AH744" s="338"/>
      <c r="AI744" s="339"/>
      <c r="AJ744" s="339"/>
      <c r="AK744" s="91"/>
      <c r="AL744" s="92"/>
      <c r="AM744" s="93"/>
      <c r="AN744" s="340"/>
      <c r="AO744" s="341"/>
      <c r="AP744" s="336"/>
      <c r="AQ744" s="342"/>
      <c r="AR744" s="343"/>
      <c r="AS744" s="342"/>
      <c r="AT744" s="94"/>
      <c r="AU744" s="341"/>
      <c r="AV744" s="136"/>
      <c r="AW744" s="339"/>
    </row>
    <row r="745" spans="1:49" ht="12.75" customHeight="1">
      <c r="A745">
        <v>742</v>
      </c>
      <c r="B745" s="29" t="s">
        <v>6546</v>
      </c>
      <c r="C745" s="104" t="s">
        <v>3655</v>
      </c>
      <c r="D745" s="29" t="s">
        <v>3880</v>
      </c>
      <c r="E745" s="29" t="s">
        <v>3880</v>
      </c>
      <c r="F745" s="335"/>
      <c r="G745" s="335"/>
      <c r="H745" s="335"/>
      <c r="I745" s="335"/>
      <c r="J745" s="335"/>
      <c r="K745" s="335"/>
      <c r="L745" s="335"/>
      <c r="M745" s="82" t="s">
        <v>3880</v>
      </c>
      <c r="N745" s="57" t="s">
        <v>3880</v>
      </c>
      <c r="O745" s="30" t="s">
        <v>3880</v>
      </c>
      <c r="P745" s="29" t="s">
        <v>3880</v>
      </c>
      <c r="Q745" s="29"/>
      <c r="R745" s="104" t="s">
        <v>3655</v>
      </c>
      <c r="S745" s="103" t="s">
        <v>5114</v>
      </c>
      <c r="T745" s="403">
        <v>-3600.45</v>
      </c>
      <c r="U745" s="403">
        <v>-5048.25</v>
      </c>
      <c r="V745" s="123" t="s">
        <v>5115</v>
      </c>
      <c r="W745" s="336"/>
      <c r="X745" s="123"/>
      <c r="Y745" s="337"/>
      <c r="Z745" s="87"/>
      <c r="AA745" s="88" t="s">
        <v>3880</v>
      </c>
      <c r="AB745" s="88"/>
      <c r="AC745" s="88"/>
      <c r="AD745" s="90"/>
      <c r="AE745" s="90"/>
      <c r="AF745" s="136"/>
      <c r="AG745" s="338"/>
      <c r="AH745" s="338"/>
      <c r="AI745" s="339"/>
      <c r="AJ745" s="339"/>
      <c r="AK745" s="91"/>
      <c r="AL745" s="92"/>
      <c r="AM745" s="93"/>
      <c r="AN745" s="340"/>
      <c r="AO745" s="341"/>
      <c r="AP745" s="336"/>
      <c r="AQ745" s="342"/>
      <c r="AR745" s="343"/>
      <c r="AS745" s="342"/>
      <c r="AT745" s="94"/>
      <c r="AU745" s="341"/>
      <c r="AV745" s="136"/>
      <c r="AW745" s="339"/>
    </row>
    <row r="746" spans="1:49" ht="12.75" customHeight="1">
      <c r="A746">
        <v>743</v>
      </c>
      <c r="B746" s="29" t="s">
        <v>6546</v>
      </c>
      <c r="C746" s="104" t="s">
        <v>5121</v>
      </c>
      <c r="D746" s="29" t="s">
        <v>3880</v>
      </c>
      <c r="E746" s="29" t="s">
        <v>3880</v>
      </c>
      <c r="F746" s="335"/>
      <c r="G746" s="335"/>
      <c r="H746" s="335"/>
      <c r="I746" s="335"/>
      <c r="J746" s="335"/>
      <c r="K746" s="335"/>
      <c r="L746" s="335"/>
      <c r="M746" s="82" t="s">
        <v>3880</v>
      </c>
      <c r="N746" s="57" t="s">
        <v>3880</v>
      </c>
      <c r="O746" s="30" t="s">
        <v>3880</v>
      </c>
      <c r="P746" s="29" t="s">
        <v>3880</v>
      </c>
      <c r="Q746" s="29"/>
      <c r="R746" s="104" t="s">
        <v>5121</v>
      </c>
      <c r="S746" s="103" t="s">
        <v>5114</v>
      </c>
      <c r="T746" s="403">
        <v>-4400.55</v>
      </c>
      <c r="U746" s="403">
        <v>-5048.25</v>
      </c>
      <c r="V746" s="123" t="s">
        <v>5115</v>
      </c>
      <c r="W746" s="336"/>
      <c r="X746" s="123"/>
      <c r="Y746" s="337"/>
      <c r="Z746" s="87"/>
      <c r="AA746" s="88" t="s">
        <v>3880</v>
      </c>
      <c r="AB746" s="88"/>
      <c r="AC746" s="88"/>
      <c r="AD746" s="90"/>
      <c r="AE746" s="90"/>
      <c r="AF746" s="136"/>
      <c r="AG746" s="338"/>
      <c r="AH746" s="338"/>
      <c r="AI746" s="339"/>
      <c r="AJ746" s="339"/>
      <c r="AK746" s="91"/>
      <c r="AL746" s="92"/>
      <c r="AM746" s="93"/>
      <c r="AN746" s="340"/>
      <c r="AO746" s="341"/>
      <c r="AP746" s="336"/>
      <c r="AQ746" s="342"/>
      <c r="AR746" s="343"/>
      <c r="AS746" s="342"/>
      <c r="AT746" s="94"/>
      <c r="AU746" s="341"/>
      <c r="AV746" s="136"/>
      <c r="AW746" s="339"/>
    </row>
    <row r="747" spans="1:49" ht="12.75" customHeight="1">
      <c r="A747">
        <v>744</v>
      </c>
      <c r="B747" s="29" t="s">
        <v>6555</v>
      </c>
      <c r="C747" s="104" t="s">
        <v>3503</v>
      </c>
      <c r="D747" s="29" t="s">
        <v>3880</v>
      </c>
      <c r="E747" s="29" t="s">
        <v>3880</v>
      </c>
      <c r="F747" s="335"/>
      <c r="G747" s="335"/>
      <c r="H747" s="335"/>
      <c r="I747" s="335"/>
      <c r="J747" s="335"/>
      <c r="K747" s="335"/>
      <c r="L747" s="335"/>
      <c r="M747" s="82" t="s">
        <v>3880</v>
      </c>
      <c r="N747" s="57" t="s">
        <v>3880</v>
      </c>
      <c r="O747" s="30" t="s">
        <v>3880</v>
      </c>
      <c r="P747" s="29" t="s">
        <v>3880</v>
      </c>
      <c r="Q747" s="29"/>
      <c r="R747" s="104" t="s">
        <v>3503</v>
      </c>
      <c r="S747" s="103" t="s">
        <v>5122</v>
      </c>
      <c r="T747" s="403">
        <v>6009.64</v>
      </c>
      <c r="U747" s="403">
        <v>-4210.05</v>
      </c>
      <c r="V747" s="123" t="s">
        <v>232</v>
      </c>
      <c r="W747" s="336"/>
      <c r="X747" s="123"/>
      <c r="Y747" s="337"/>
      <c r="Z747" s="87"/>
      <c r="AA747" s="88" t="s">
        <v>3880</v>
      </c>
      <c r="AB747" s="88"/>
      <c r="AC747" s="88"/>
      <c r="AD747" s="90"/>
      <c r="AE747" s="90"/>
      <c r="AF747" s="136"/>
      <c r="AG747" s="338"/>
      <c r="AH747" s="338"/>
      <c r="AI747" s="339"/>
      <c r="AJ747" s="339"/>
      <c r="AK747" s="91"/>
      <c r="AL747" s="92"/>
      <c r="AM747" s="93"/>
      <c r="AN747" s="340"/>
      <c r="AO747" s="341"/>
      <c r="AP747" s="336"/>
      <c r="AQ747" s="342"/>
      <c r="AR747" s="343"/>
      <c r="AS747" s="342"/>
      <c r="AT747" s="94"/>
      <c r="AU747" s="341"/>
      <c r="AV747" s="136"/>
      <c r="AW747" s="339"/>
    </row>
    <row r="748" spans="1:49" ht="12.75" customHeight="1">
      <c r="A748">
        <v>745</v>
      </c>
      <c r="B748" s="29" t="s">
        <v>6554</v>
      </c>
      <c r="C748" s="104" t="s">
        <v>5123</v>
      </c>
      <c r="D748" s="29" t="s">
        <v>3880</v>
      </c>
      <c r="E748" s="29" t="s">
        <v>3880</v>
      </c>
      <c r="F748" s="335"/>
      <c r="G748" s="335"/>
      <c r="H748" s="335"/>
      <c r="I748" s="335"/>
      <c r="J748" s="335"/>
      <c r="K748" s="335"/>
      <c r="L748" s="335"/>
      <c r="M748" s="82" t="s">
        <v>3880</v>
      </c>
      <c r="N748" s="57" t="s">
        <v>3880</v>
      </c>
      <c r="O748" s="30" t="s">
        <v>3880</v>
      </c>
      <c r="P748" s="29" t="s">
        <v>3880</v>
      </c>
      <c r="Q748" s="29"/>
      <c r="R748" s="104" t="s">
        <v>5123</v>
      </c>
      <c r="S748" s="104" t="s">
        <v>5124</v>
      </c>
      <c r="T748" s="403">
        <v>5200.6499999999996</v>
      </c>
      <c r="U748" s="403">
        <v>-5048.25</v>
      </c>
      <c r="V748" s="123" t="s">
        <v>233</v>
      </c>
      <c r="W748" s="336"/>
      <c r="X748" s="123"/>
      <c r="Y748" s="337"/>
      <c r="Z748" s="87"/>
      <c r="AA748" s="88" t="s">
        <v>3880</v>
      </c>
      <c r="AB748" s="88"/>
      <c r="AC748" s="88"/>
      <c r="AD748" s="90"/>
      <c r="AE748" s="90"/>
      <c r="AF748" s="136"/>
      <c r="AG748" s="338"/>
      <c r="AH748" s="338"/>
      <c r="AI748" s="339"/>
      <c r="AJ748" s="339"/>
      <c r="AK748" s="91"/>
      <c r="AL748" s="92"/>
      <c r="AM748" s="93"/>
      <c r="AN748" s="340"/>
      <c r="AO748" s="341"/>
      <c r="AP748" s="336"/>
      <c r="AQ748" s="342"/>
      <c r="AR748" s="343"/>
      <c r="AS748" s="342"/>
      <c r="AT748" s="94"/>
      <c r="AU748" s="341"/>
      <c r="AV748" s="136"/>
      <c r="AW748" s="339"/>
    </row>
    <row r="749" spans="1:49" ht="12.75" customHeight="1">
      <c r="A749">
        <v>746</v>
      </c>
      <c r="B749" s="29" t="s">
        <v>6538</v>
      </c>
      <c r="C749" s="104" t="s">
        <v>5125</v>
      </c>
      <c r="D749" s="29" t="s">
        <v>3880</v>
      </c>
      <c r="E749" s="29" t="s">
        <v>3880</v>
      </c>
      <c r="F749" s="335"/>
      <c r="G749" s="335"/>
      <c r="H749" s="335"/>
      <c r="I749" s="335"/>
      <c r="J749" s="335"/>
      <c r="K749" s="335"/>
      <c r="L749" s="335"/>
      <c r="M749" s="82" t="s">
        <v>3880</v>
      </c>
      <c r="N749" s="57" t="s">
        <v>3880</v>
      </c>
      <c r="O749" s="30" t="s">
        <v>3880</v>
      </c>
      <c r="P749" s="29" t="s">
        <v>3880</v>
      </c>
      <c r="Q749" s="29"/>
      <c r="R749" s="104" t="s">
        <v>5125</v>
      </c>
      <c r="S749" s="103" t="s">
        <v>5126</v>
      </c>
      <c r="T749" s="403">
        <v>-5151.12</v>
      </c>
      <c r="U749" s="403">
        <v>6191.25</v>
      </c>
      <c r="V749" s="123" t="s">
        <v>5000</v>
      </c>
      <c r="W749" s="336"/>
      <c r="X749" s="123"/>
      <c r="Y749" s="337"/>
      <c r="Z749" s="87"/>
      <c r="AA749" s="88" t="s">
        <v>3880</v>
      </c>
      <c r="AB749" s="88"/>
      <c r="AC749" s="88"/>
      <c r="AD749" s="90"/>
      <c r="AE749" s="90"/>
      <c r="AF749" s="136"/>
      <c r="AG749" s="338"/>
      <c r="AH749" s="338"/>
      <c r="AI749" s="339"/>
      <c r="AJ749" s="339"/>
      <c r="AK749" s="91"/>
      <c r="AL749" s="92"/>
      <c r="AM749" s="93"/>
      <c r="AN749" s="340"/>
      <c r="AO749" s="341"/>
      <c r="AP749" s="336"/>
      <c r="AQ749" s="342"/>
      <c r="AR749" s="343"/>
      <c r="AS749" s="342"/>
      <c r="AT749" s="94"/>
      <c r="AU749" s="341"/>
      <c r="AV749" s="136"/>
      <c r="AW749" s="339"/>
    </row>
    <row r="750" spans="1:49" ht="12.75" customHeight="1">
      <c r="A750">
        <v>747</v>
      </c>
      <c r="B750" s="29" t="s">
        <v>6540</v>
      </c>
      <c r="C750" s="134" t="s">
        <v>5127</v>
      </c>
      <c r="D750" s="29" t="s">
        <v>3880</v>
      </c>
      <c r="E750" s="29" t="s">
        <v>3880</v>
      </c>
      <c r="F750" s="335"/>
      <c r="G750" s="335"/>
      <c r="H750" s="335"/>
      <c r="I750" s="335"/>
      <c r="J750" s="335"/>
      <c r="K750" s="335"/>
      <c r="L750" s="335"/>
      <c r="M750" s="82" t="s">
        <v>3880</v>
      </c>
      <c r="N750" s="57" t="s">
        <v>3880</v>
      </c>
      <c r="O750" s="30" t="s">
        <v>3880</v>
      </c>
      <c r="P750" s="29" t="s">
        <v>3880</v>
      </c>
      <c r="Q750" s="29"/>
      <c r="R750" s="134" t="s">
        <v>5127</v>
      </c>
      <c r="S750" s="103" t="s">
        <v>5128</v>
      </c>
      <c r="T750" s="403">
        <v>2000.25</v>
      </c>
      <c r="U750" s="403">
        <v>-247.65</v>
      </c>
      <c r="V750" s="123" t="s">
        <v>5129</v>
      </c>
      <c r="W750" s="336"/>
      <c r="X750" s="123"/>
      <c r="Y750" s="337"/>
      <c r="Z750" s="87"/>
      <c r="AA750" s="88" t="s">
        <v>3880</v>
      </c>
      <c r="AB750" s="88"/>
      <c r="AC750" s="88"/>
      <c r="AD750" s="90"/>
      <c r="AE750" s="90"/>
      <c r="AF750" s="136"/>
      <c r="AG750" s="338"/>
      <c r="AH750" s="338"/>
      <c r="AI750" s="339"/>
      <c r="AJ750" s="339"/>
      <c r="AK750" s="91"/>
      <c r="AL750" s="92"/>
      <c r="AM750" s="93"/>
      <c r="AN750" s="340"/>
      <c r="AO750" s="341"/>
      <c r="AP750" s="336"/>
      <c r="AQ750" s="342"/>
      <c r="AR750" s="343"/>
      <c r="AS750" s="342"/>
      <c r="AT750" s="94"/>
      <c r="AU750" s="341"/>
      <c r="AV750" s="136"/>
      <c r="AW750" s="339"/>
    </row>
    <row r="751" spans="1:49" ht="12.75" customHeight="1">
      <c r="A751">
        <v>748</v>
      </c>
      <c r="B751" s="29" t="s">
        <v>6540</v>
      </c>
      <c r="C751" s="134" t="s">
        <v>5130</v>
      </c>
      <c r="D751" s="29" t="s">
        <v>3880</v>
      </c>
      <c r="E751" s="29" t="s">
        <v>3880</v>
      </c>
      <c r="F751" s="335"/>
      <c r="G751" s="335"/>
      <c r="H751" s="335"/>
      <c r="I751" s="335"/>
      <c r="J751" s="335"/>
      <c r="K751" s="335"/>
      <c r="L751" s="335"/>
      <c r="M751" s="82" t="s">
        <v>3880</v>
      </c>
      <c r="N751" s="57" t="s">
        <v>3880</v>
      </c>
      <c r="O751" s="30" t="s">
        <v>3880</v>
      </c>
      <c r="P751" s="29" t="s">
        <v>3880</v>
      </c>
      <c r="Q751" s="29"/>
      <c r="R751" s="134" t="s">
        <v>5130</v>
      </c>
      <c r="S751" s="103" t="s">
        <v>5128</v>
      </c>
      <c r="T751" s="403">
        <v>1200.1500000000001</v>
      </c>
      <c r="U751" s="403">
        <v>-247.65</v>
      </c>
      <c r="V751" s="123" t="s">
        <v>5129</v>
      </c>
      <c r="W751" s="336"/>
      <c r="X751" s="123"/>
      <c r="Y751" s="337"/>
      <c r="Z751" s="87"/>
      <c r="AA751" s="88" t="s">
        <v>3880</v>
      </c>
      <c r="AB751" s="88"/>
      <c r="AC751" s="88"/>
      <c r="AD751" s="90"/>
      <c r="AE751" s="90"/>
      <c r="AF751" s="136"/>
      <c r="AG751" s="338"/>
      <c r="AH751" s="338"/>
      <c r="AI751" s="339"/>
      <c r="AJ751" s="339"/>
      <c r="AK751" s="91"/>
      <c r="AL751" s="92"/>
      <c r="AM751" s="93"/>
      <c r="AN751" s="340"/>
      <c r="AO751" s="341"/>
      <c r="AP751" s="336"/>
      <c r="AQ751" s="342"/>
      <c r="AR751" s="343"/>
      <c r="AS751" s="342"/>
      <c r="AT751" s="94"/>
      <c r="AU751" s="341"/>
      <c r="AV751" s="136"/>
      <c r="AW751" s="339"/>
    </row>
    <row r="752" spans="1:49" ht="12.75" customHeight="1">
      <c r="A752">
        <v>749</v>
      </c>
      <c r="B752" s="29" t="s">
        <v>6540</v>
      </c>
      <c r="C752" s="134" t="s">
        <v>5131</v>
      </c>
      <c r="D752" s="29" t="s">
        <v>3880</v>
      </c>
      <c r="E752" s="29" t="s">
        <v>3880</v>
      </c>
      <c r="F752" s="335"/>
      <c r="G752" s="335"/>
      <c r="H752" s="335"/>
      <c r="I752" s="335"/>
      <c r="J752" s="335"/>
      <c r="K752" s="335"/>
      <c r="L752" s="335"/>
      <c r="M752" s="82" t="s">
        <v>3880</v>
      </c>
      <c r="N752" s="57" t="s">
        <v>3880</v>
      </c>
      <c r="O752" s="30" t="s">
        <v>3880</v>
      </c>
      <c r="P752" s="29" t="s">
        <v>3880</v>
      </c>
      <c r="Q752" s="29"/>
      <c r="R752" s="134" t="s">
        <v>5131</v>
      </c>
      <c r="S752" s="103" t="s">
        <v>5128</v>
      </c>
      <c r="T752" s="403">
        <v>-400.05</v>
      </c>
      <c r="U752" s="403">
        <v>-247.65</v>
      </c>
      <c r="V752" s="123" t="s">
        <v>5129</v>
      </c>
      <c r="W752" s="336"/>
      <c r="X752" s="123"/>
      <c r="Y752" s="337"/>
      <c r="Z752" s="87"/>
      <c r="AA752" s="88" t="s">
        <v>3880</v>
      </c>
      <c r="AB752" s="88"/>
      <c r="AC752" s="88"/>
      <c r="AD752" s="90"/>
      <c r="AE752" s="90"/>
      <c r="AF752" s="136"/>
      <c r="AG752" s="338"/>
      <c r="AH752" s="338"/>
      <c r="AI752" s="339"/>
      <c r="AJ752" s="339"/>
      <c r="AK752" s="91"/>
      <c r="AL752" s="92"/>
      <c r="AM752" s="93"/>
      <c r="AN752" s="340"/>
      <c r="AO752" s="341"/>
      <c r="AP752" s="336"/>
      <c r="AQ752" s="342"/>
      <c r="AR752" s="343"/>
      <c r="AS752" s="342"/>
      <c r="AT752" s="94"/>
      <c r="AU752" s="341"/>
      <c r="AV752" s="136"/>
      <c r="AW752" s="339"/>
    </row>
    <row r="753" spans="1:49" ht="12.75" customHeight="1">
      <c r="A753">
        <v>750</v>
      </c>
      <c r="B753" s="29" t="s">
        <v>6540</v>
      </c>
      <c r="C753" s="134" t="s">
        <v>5132</v>
      </c>
      <c r="D753" s="29" t="s">
        <v>3880</v>
      </c>
      <c r="E753" s="29" t="s">
        <v>3880</v>
      </c>
      <c r="F753" s="335"/>
      <c r="G753" s="335"/>
      <c r="H753" s="335"/>
      <c r="I753" s="335"/>
      <c r="J753" s="335"/>
      <c r="K753" s="335"/>
      <c r="L753" s="335"/>
      <c r="M753" s="82" t="s">
        <v>3880</v>
      </c>
      <c r="N753" s="57" t="s">
        <v>3880</v>
      </c>
      <c r="O753" s="30" t="s">
        <v>3880</v>
      </c>
      <c r="P753" s="29" t="s">
        <v>3880</v>
      </c>
      <c r="Q753" s="29"/>
      <c r="R753" s="134" t="s">
        <v>5132</v>
      </c>
      <c r="S753" s="103" t="s">
        <v>5128</v>
      </c>
      <c r="T753" s="403">
        <v>-1200.1500000000001</v>
      </c>
      <c r="U753" s="403">
        <v>-247.65</v>
      </c>
      <c r="V753" s="123" t="s">
        <v>5129</v>
      </c>
      <c r="W753" s="336"/>
      <c r="X753" s="123"/>
      <c r="Y753" s="337"/>
      <c r="Z753" s="87"/>
      <c r="AA753" s="88" t="s">
        <v>3880</v>
      </c>
      <c r="AB753" s="88"/>
      <c r="AC753" s="88"/>
      <c r="AD753" s="90"/>
      <c r="AE753" s="90"/>
      <c r="AF753" s="136"/>
      <c r="AG753" s="338"/>
      <c r="AH753" s="338"/>
      <c r="AI753" s="339"/>
      <c r="AJ753" s="339"/>
      <c r="AK753" s="91"/>
      <c r="AL753" s="92"/>
      <c r="AM753" s="93"/>
      <c r="AN753" s="340"/>
      <c r="AO753" s="341"/>
      <c r="AP753" s="336"/>
      <c r="AQ753" s="342"/>
      <c r="AR753" s="343"/>
      <c r="AS753" s="342"/>
      <c r="AT753" s="94"/>
      <c r="AU753" s="341"/>
      <c r="AV753" s="136"/>
      <c r="AW753" s="339"/>
    </row>
    <row r="754" spans="1:49" ht="12.75" customHeight="1">
      <c r="A754">
        <v>751</v>
      </c>
      <c r="B754" s="29" t="s">
        <v>6540</v>
      </c>
      <c r="C754" s="134" t="s">
        <v>5133</v>
      </c>
      <c r="D754" s="29" t="s">
        <v>3880</v>
      </c>
      <c r="E754" s="29" t="s">
        <v>3880</v>
      </c>
      <c r="F754" s="335"/>
      <c r="G754" s="335"/>
      <c r="H754" s="335"/>
      <c r="I754" s="335"/>
      <c r="J754" s="335"/>
      <c r="K754" s="335"/>
      <c r="L754" s="335"/>
      <c r="M754" s="82" t="s">
        <v>3880</v>
      </c>
      <c r="N754" s="57" t="s">
        <v>3880</v>
      </c>
      <c r="O754" s="30" t="s">
        <v>3880</v>
      </c>
      <c r="P754" s="29" t="s">
        <v>3880</v>
      </c>
      <c r="Q754" s="29"/>
      <c r="R754" s="134" t="s">
        <v>5133</v>
      </c>
      <c r="S754" s="103" t="s">
        <v>5128</v>
      </c>
      <c r="T754" s="403">
        <v>2000.25</v>
      </c>
      <c r="U754" s="403">
        <v>552.45000000000005</v>
      </c>
      <c r="V754" s="123" t="s">
        <v>5129</v>
      </c>
      <c r="W754" s="336"/>
      <c r="X754" s="123"/>
      <c r="Y754" s="337"/>
      <c r="Z754" s="87"/>
      <c r="AA754" s="88" t="s">
        <v>3880</v>
      </c>
      <c r="AB754" s="88"/>
      <c r="AC754" s="88"/>
      <c r="AD754" s="90"/>
      <c r="AE754" s="90"/>
      <c r="AF754" s="136"/>
      <c r="AG754" s="338"/>
      <c r="AH754" s="338"/>
      <c r="AI754" s="339"/>
      <c r="AJ754" s="339"/>
      <c r="AK754" s="91"/>
      <c r="AL754" s="92"/>
      <c r="AM754" s="93"/>
      <c r="AN754" s="340"/>
      <c r="AO754" s="341"/>
      <c r="AP754" s="336"/>
      <c r="AQ754" s="342"/>
      <c r="AR754" s="343"/>
      <c r="AS754" s="342"/>
      <c r="AT754" s="94"/>
      <c r="AU754" s="341"/>
      <c r="AV754" s="136"/>
      <c r="AW754" s="339"/>
    </row>
    <row r="755" spans="1:49" ht="12.75" customHeight="1">
      <c r="A755">
        <v>752</v>
      </c>
      <c r="B755" s="29" t="s">
        <v>6540</v>
      </c>
      <c r="C755" s="134" t="s">
        <v>5134</v>
      </c>
      <c r="D755" s="29" t="s">
        <v>3880</v>
      </c>
      <c r="E755" s="29" t="s">
        <v>3880</v>
      </c>
      <c r="F755" s="335"/>
      <c r="G755" s="335"/>
      <c r="H755" s="335"/>
      <c r="I755" s="335"/>
      <c r="J755" s="335"/>
      <c r="K755" s="335"/>
      <c r="L755" s="335"/>
      <c r="M755" s="82" t="s">
        <v>3880</v>
      </c>
      <c r="N755" s="57" t="s">
        <v>3880</v>
      </c>
      <c r="O755" s="30" t="s">
        <v>3880</v>
      </c>
      <c r="P755" s="29" t="s">
        <v>3880</v>
      </c>
      <c r="Q755" s="29"/>
      <c r="R755" s="134" t="s">
        <v>5134</v>
      </c>
      <c r="S755" s="103" t="s">
        <v>5128</v>
      </c>
      <c r="T755" s="403">
        <v>1200.1500000000001</v>
      </c>
      <c r="U755" s="403">
        <v>552.45000000000005</v>
      </c>
      <c r="V755" s="123" t="s">
        <v>5129</v>
      </c>
      <c r="W755" s="336"/>
      <c r="X755" s="123"/>
      <c r="Y755" s="337"/>
      <c r="Z755" s="87"/>
      <c r="AA755" s="88" t="s">
        <v>3880</v>
      </c>
      <c r="AB755" s="88"/>
      <c r="AC755" s="88"/>
      <c r="AD755" s="90"/>
      <c r="AE755" s="90"/>
      <c r="AF755" s="136"/>
      <c r="AG755" s="338"/>
      <c r="AH755" s="338"/>
      <c r="AI755" s="339"/>
      <c r="AJ755" s="339"/>
      <c r="AK755" s="91"/>
      <c r="AL755" s="92"/>
      <c r="AM755" s="93"/>
      <c r="AN755" s="340"/>
      <c r="AO755" s="341"/>
      <c r="AP755" s="336"/>
      <c r="AQ755" s="342"/>
      <c r="AR755" s="343"/>
      <c r="AS755" s="342"/>
      <c r="AT755" s="94"/>
      <c r="AU755" s="341"/>
      <c r="AV755" s="136"/>
      <c r="AW755" s="339"/>
    </row>
    <row r="756" spans="1:49" ht="12.75" customHeight="1">
      <c r="A756">
        <v>753</v>
      </c>
      <c r="B756" s="29" t="s">
        <v>6540</v>
      </c>
      <c r="C756" s="134" t="s">
        <v>5135</v>
      </c>
      <c r="D756" s="29" t="s">
        <v>3880</v>
      </c>
      <c r="E756" s="29" t="s">
        <v>3880</v>
      </c>
      <c r="F756" s="335"/>
      <c r="G756" s="335"/>
      <c r="H756" s="335"/>
      <c r="I756" s="335"/>
      <c r="J756" s="335"/>
      <c r="K756" s="335"/>
      <c r="L756" s="335"/>
      <c r="M756" s="82" t="s">
        <v>3880</v>
      </c>
      <c r="N756" s="57" t="s">
        <v>3880</v>
      </c>
      <c r="O756" s="30" t="s">
        <v>3880</v>
      </c>
      <c r="P756" s="29" t="s">
        <v>3880</v>
      </c>
      <c r="Q756" s="29"/>
      <c r="R756" s="134" t="s">
        <v>5135</v>
      </c>
      <c r="S756" s="103" t="s">
        <v>5128</v>
      </c>
      <c r="T756" s="403">
        <v>400.05</v>
      </c>
      <c r="U756" s="403">
        <v>552.45000000000005</v>
      </c>
      <c r="V756" s="123" t="s">
        <v>5129</v>
      </c>
      <c r="W756" s="336"/>
      <c r="X756" s="123"/>
      <c r="Y756" s="337"/>
      <c r="Z756" s="87"/>
      <c r="AA756" s="88" t="s">
        <v>3880</v>
      </c>
      <c r="AB756" s="88"/>
      <c r="AC756" s="88"/>
      <c r="AD756" s="90"/>
      <c r="AE756" s="90"/>
      <c r="AF756" s="136"/>
      <c r="AG756" s="338"/>
      <c r="AH756" s="338"/>
      <c r="AI756" s="339"/>
      <c r="AJ756" s="339"/>
      <c r="AK756" s="91"/>
      <c r="AL756" s="92"/>
      <c r="AM756" s="93"/>
      <c r="AN756" s="340"/>
      <c r="AO756" s="341"/>
      <c r="AP756" s="336"/>
      <c r="AQ756" s="342"/>
      <c r="AR756" s="343"/>
      <c r="AS756" s="342"/>
      <c r="AT756" s="94"/>
      <c r="AU756" s="341"/>
      <c r="AV756" s="136"/>
      <c r="AW756" s="339"/>
    </row>
    <row r="757" spans="1:49" ht="12.75" customHeight="1">
      <c r="A757">
        <v>754</v>
      </c>
      <c r="B757" s="29" t="s">
        <v>6540</v>
      </c>
      <c r="C757" s="134" t="s">
        <v>5136</v>
      </c>
      <c r="D757" s="29" t="s">
        <v>3880</v>
      </c>
      <c r="E757" s="29" t="s">
        <v>3880</v>
      </c>
      <c r="F757" s="335"/>
      <c r="G757" s="335"/>
      <c r="H757" s="335"/>
      <c r="I757" s="335"/>
      <c r="J757" s="335"/>
      <c r="K757" s="335"/>
      <c r="L757" s="335"/>
      <c r="M757" s="82" t="s">
        <v>3880</v>
      </c>
      <c r="N757" s="57" t="s">
        <v>3880</v>
      </c>
      <c r="O757" s="30" t="s">
        <v>3880</v>
      </c>
      <c r="P757" s="29" t="s">
        <v>3880</v>
      </c>
      <c r="Q757" s="29"/>
      <c r="R757" s="134" t="s">
        <v>5136</v>
      </c>
      <c r="S757" s="103" t="s">
        <v>5128</v>
      </c>
      <c r="T757" s="403">
        <v>-400.05</v>
      </c>
      <c r="U757" s="403">
        <v>552.45000000000005</v>
      </c>
      <c r="V757" s="123" t="s">
        <v>5129</v>
      </c>
      <c r="W757" s="336"/>
      <c r="X757" s="123"/>
      <c r="Y757" s="337"/>
      <c r="Z757" s="87"/>
      <c r="AA757" s="88" t="s">
        <v>3880</v>
      </c>
      <c r="AB757" s="88"/>
      <c r="AC757" s="88"/>
      <c r="AD757" s="90"/>
      <c r="AE757" s="90"/>
      <c r="AF757" s="136"/>
      <c r="AG757" s="338"/>
      <c r="AH757" s="338"/>
      <c r="AI757" s="339"/>
      <c r="AJ757" s="339"/>
      <c r="AK757" s="91"/>
      <c r="AL757" s="92"/>
      <c r="AM757" s="93"/>
      <c r="AN757" s="340"/>
      <c r="AO757" s="341"/>
      <c r="AP757" s="336"/>
      <c r="AQ757" s="342"/>
      <c r="AR757" s="343"/>
      <c r="AS757" s="342"/>
      <c r="AT757" s="94"/>
      <c r="AU757" s="341"/>
      <c r="AV757" s="136"/>
      <c r="AW757" s="339"/>
    </row>
    <row r="758" spans="1:49" ht="12.75" customHeight="1">
      <c r="A758">
        <v>755</v>
      </c>
      <c r="B758" s="29" t="s">
        <v>6540</v>
      </c>
      <c r="C758" s="134" t="s">
        <v>5137</v>
      </c>
      <c r="D758" s="29" t="s">
        <v>3880</v>
      </c>
      <c r="E758" s="29" t="s">
        <v>3880</v>
      </c>
      <c r="F758" s="335"/>
      <c r="G758" s="335"/>
      <c r="H758" s="335"/>
      <c r="I758" s="335"/>
      <c r="J758" s="335"/>
      <c r="K758" s="335"/>
      <c r="L758" s="335"/>
      <c r="M758" s="82" t="s">
        <v>3880</v>
      </c>
      <c r="N758" s="57" t="s">
        <v>3880</v>
      </c>
      <c r="O758" s="30" t="s">
        <v>3880</v>
      </c>
      <c r="P758" s="29" t="s">
        <v>3880</v>
      </c>
      <c r="Q758" s="29"/>
      <c r="R758" s="134" t="s">
        <v>5137</v>
      </c>
      <c r="S758" s="103" t="s">
        <v>5128</v>
      </c>
      <c r="T758" s="403">
        <v>-1200.1500000000001</v>
      </c>
      <c r="U758" s="403">
        <v>552.45000000000005</v>
      </c>
      <c r="V758" s="123" t="s">
        <v>5129</v>
      </c>
      <c r="W758" s="336"/>
      <c r="X758" s="123"/>
      <c r="Y758" s="337"/>
      <c r="Z758" s="87"/>
      <c r="AA758" s="88" t="s">
        <v>3880</v>
      </c>
      <c r="AB758" s="88"/>
      <c r="AC758" s="88"/>
      <c r="AD758" s="90"/>
      <c r="AE758" s="90"/>
      <c r="AF758" s="136"/>
      <c r="AG758" s="338"/>
      <c r="AH758" s="338"/>
      <c r="AI758" s="339"/>
      <c r="AJ758" s="339"/>
      <c r="AK758" s="91"/>
      <c r="AL758" s="92"/>
      <c r="AM758" s="93"/>
      <c r="AN758" s="340"/>
      <c r="AO758" s="341"/>
      <c r="AP758" s="336"/>
      <c r="AQ758" s="342"/>
      <c r="AR758" s="343"/>
      <c r="AS758" s="342"/>
      <c r="AT758" s="94"/>
      <c r="AU758" s="341"/>
      <c r="AV758" s="136"/>
      <c r="AW758" s="339"/>
    </row>
    <row r="759" spans="1:49" ht="12.75" customHeight="1">
      <c r="A759">
        <v>756</v>
      </c>
      <c r="B759" s="29" t="s">
        <v>6540</v>
      </c>
      <c r="C759" s="134" t="s">
        <v>5138</v>
      </c>
      <c r="D759" s="29" t="s">
        <v>3880</v>
      </c>
      <c r="E759" s="29" t="s">
        <v>3880</v>
      </c>
      <c r="F759" s="335"/>
      <c r="G759" s="335"/>
      <c r="H759" s="335"/>
      <c r="I759" s="335"/>
      <c r="J759" s="335"/>
      <c r="K759" s="335"/>
      <c r="L759" s="335"/>
      <c r="M759" s="82" t="s">
        <v>3880</v>
      </c>
      <c r="N759" s="57" t="s">
        <v>3880</v>
      </c>
      <c r="O759" s="30" t="s">
        <v>3880</v>
      </c>
      <c r="P759" s="29" t="s">
        <v>3880</v>
      </c>
      <c r="Q759" s="29"/>
      <c r="R759" s="134" t="s">
        <v>5138</v>
      </c>
      <c r="S759" s="103" t="s">
        <v>5128</v>
      </c>
      <c r="T759" s="403">
        <v>2000.25</v>
      </c>
      <c r="U759" s="403">
        <v>1352.55</v>
      </c>
      <c r="V759" s="123" t="s">
        <v>5129</v>
      </c>
      <c r="W759" s="336"/>
      <c r="X759" s="123"/>
      <c r="Y759" s="337"/>
      <c r="Z759" s="87"/>
      <c r="AA759" s="88" t="s">
        <v>3880</v>
      </c>
      <c r="AB759" s="88"/>
      <c r="AC759" s="88"/>
      <c r="AD759" s="90"/>
      <c r="AE759" s="90"/>
      <c r="AF759" s="136"/>
      <c r="AG759" s="338"/>
      <c r="AH759" s="338"/>
      <c r="AI759" s="339"/>
      <c r="AJ759" s="339"/>
      <c r="AK759" s="91"/>
      <c r="AL759" s="92"/>
      <c r="AM759" s="93"/>
      <c r="AN759" s="340"/>
      <c r="AO759" s="341"/>
      <c r="AP759" s="336"/>
      <c r="AQ759" s="342"/>
      <c r="AR759" s="343"/>
      <c r="AS759" s="342"/>
      <c r="AT759" s="94"/>
      <c r="AU759" s="341"/>
      <c r="AV759" s="136"/>
      <c r="AW759" s="339"/>
    </row>
    <row r="760" spans="1:49" ht="12.75" customHeight="1">
      <c r="A760">
        <v>757</v>
      </c>
      <c r="B760" s="29" t="s">
        <v>6540</v>
      </c>
      <c r="C760" s="134" t="s">
        <v>5139</v>
      </c>
      <c r="D760" s="29" t="s">
        <v>3880</v>
      </c>
      <c r="E760" s="29" t="s">
        <v>3880</v>
      </c>
      <c r="F760" s="335"/>
      <c r="G760" s="335"/>
      <c r="H760" s="335"/>
      <c r="I760" s="335"/>
      <c r="J760" s="335"/>
      <c r="K760" s="335"/>
      <c r="L760" s="335"/>
      <c r="M760" s="82" t="s">
        <v>3880</v>
      </c>
      <c r="N760" s="57" t="s">
        <v>3880</v>
      </c>
      <c r="O760" s="30" t="s">
        <v>3880</v>
      </c>
      <c r="P760" s="29" t="s">
        <v>3880</v>
      </c>
      <c r="Q760" s="29"/>
      <c r="R760" s="134" t="s">
        <v>5139</v>
      </c>
      <c r="S760" s="103" t="s">
        <v>5128</v>
      </c>
      <c r="T760" s="403">
        <v>1200.1500000000001</v>
      </c>
      <c r="U760" s="403">
        <v>1352.55</v>
      </c>
      <c r="V760" s="123" t="s">
        <v>5129</v>
      </c>
      <c r="W760" s="336"/>
      <c r="X760" s="123"/>
      <c r="Y760" s="337"/>
      <c r="Z760" s="87"/>
      <c r="AA760" s="88" t="s">
        <v>3880</v>
      </c>
      <c r="AB760" s="88"/>
      <c r="AC760" s="88"/>
      <c r="AD760" s="90"/>
      <c r="AE760" s="90"/>
      <c r="AF760" s="136"/>
      <c r="AG760" s="338"/>
      <c r="AH760" s="338"/>
      <c r="AI760" s="339"/>
      <c r="AJ760" s="339"/>
      <c r="AK760" s="91"/>
      <c r="AL760" s="92"/>
      <c r="AM760" s="93"/>
      <c r="AN760" s="340"/>
      <c r="AO760" s="341"/>
      <c r="AP760" s="336"/>
      <c r="AQ760" s="342"/>
      <c r="AR760" s="343"/>
      <c r="AS760" s="342"/>
      <c r="AT760" s="94"/>
      <c r="AU760" s="341"/>
      <c r="AV760" s="136"/>
      <c r="AW760" s="339"/>
    </row>
    <row r="761" spans="1:49" ht="12.75" customHeight="1">
      <c r="A761">
        <v>758</v>
      </c>
      <c r="B761" s="29" t="s">
        <v>6540</v>
      </c>
      <c r="C761" s="134" t="s">
        <v>5140</v>
      </c>
      <c r="D761" s="29" t="s">
        <v>3880</v>
      </c>
      <c r="E761" s="29" t="s">
        <v>3880</v>
      </c>
      <c r="F761" s="335"/>
      <c r="G761" s="335"/>
      <c r="H761" s="335"/>
      <c r="I761" s="335"/>
      <c r="J761" s="335"/>
      <c r="K761" s="335"/>
      <c r="L761" s="335"/>
      <c r="M761" s="82" t="s">
        <v>3880</v>
      </c>
      <c r="N761" s="57" t="s">
        <v>3880</v>
      </c>
      <c r="O761" s="30" t="s">
        <v>3880</v>
      </c>
      <c r="P761" s="29" t="s">
        <v>3880</v>
      </c>
      <c r="Q761" s="29"/>
      <c r="R761" s="134" t="s">
        <v>5140</v>
      </c>
      <c r="S761" s="103" t="s">
        <v>5128</v>
      </c>
      <c r="T761" s="403">
        <v>400.05</v>
      </c>
      <c r="U761" s="403">
        <v>1352.55</v>
      </c>
      <c r="V761" s="123" t="s">
        <v>5129</v>
      </c>
      <c r="W761" s="336"/>
      <c r="X761" s="123"/>
      <c r="Y761" s="337"/>
      <c r="Z761" s="87"/>
      <c r="AA761" s="88" t="s">
        <v>3880</v>
      </c>
      <c r="AB761" s="88"/>
      <c r="AC761" s="88"/>
      <c r="AD761" s="90"/>
      <c r="AE761" s="90"/>
      <c r="AF761" s="136"/>
      <c r="AG761" s="338"/>
      <c r="AH761" s="338"/>
      <c r="AI761" s="339"/>
      <c r="AJ761" s="339"/>
      <c r="AK761" s="91"/>
      <c r="AL761" s="92"/>
      <c r="AM761" s="93"/>
      <c r="AN761" s="340"/>
      <c r="AO761" s="341"/>
      <c r="AP761" s="336"/>
      <c r="AQ761" s="342"/>
      <c r="AR761" s="343"/>
      <c r="AS761" s="342"/>
      <c r="AT761" s="94"/>
      <c r="AU761" s="341"/>
      <c r="AV761" s="136"/>
      <c r="AW761" s="339"/>
    </row>
    <row r="762" spans="1:49" ht="12.75" customHeight="1">
      <c r="A762">
        <v>759</v>
      </c>
      <c r="B762" s="29" t="s">
        <v>6540</v>
      </c>
      <c r="C762" s="134" t="s">
        <v>5141</v>
      </c>
      <c r="D762" s="29" t="s">
        <v>3880</v>
      </c>
      <c r="E762" s="29" t="s">
        <v>3880</v>
      </c>
      <c r="F762" s="335"/>
      <c r="G762" s="335"/>
      <c r="H762" s="335"/>
      <c r="I762" s="335"/>
      <c r="J762" s="335"/>
      <c r="K762" s="335"/>
      <c r="L762" s="335"/>
      <c r="M762" s="82" t="s">
        <v>3880</v>
      </c>
      <c r="N762" s="57" t="s">
        <v>3880</v>
      </c>
      <c r="O762" s="30" t="s">
        <v>3880</v>
      </c>
      <c r="P762" s="29" t="s">
        <v>3880</v>
      </c>
      <c r="Q762" s="29"/>
      <c r="R762" s="134" t="s">
        <v>5141</v>
      </c>
      <c r="S762" s="103" t="s">
        <v>5128</v>
      </c>
      <c r="T762" s="403">
        <v>-400.05</v>
      </c>
      <c r="U762" s="403">
        <v>1352.55</v>
      </c>
      <c r="V762" s="123" t="s">
        <v>5129</v>
      </c>
      <c r="W762" s="336"/>
      <c r="X762" s="123"/>
      <c r="Y762" s="337"/>
      <c r="Z762" s="87"/>
      <c r="AA762" s="88" t="s">
        <v>3880</v>
      </c>
      <c r="AB762" s="88"/>
      <c r="AC762" s="88"/>
      <c r="AD762" s="90"/>
      <c r="AE762" s="90"/>
      <c r="AF762" s="136"/>
      <c r="AG762" s="338"/>
      <c r="AH762" s="338"/>
      <c r="AI762" s="339"/>
      <c r="AJ762" s="339"/>
      <c r="AK762" s="91"/>
      <c r="AL762" s="92"/>
      <c r="AM762" s="93"/>
      <c r="AN762" s="340"/>
      <c r="AO762" s="341"/>
      <c r="AP762" s="336"/>
      <c r="AQ762" s="342"/>
      <c r="AR762" s="343"/>
      <c r="AS762" s="342"/>
      <c r="AT762" s="94"/>
      <c r="AU762" s="341"/>
      <c r="AV762" s="136"/>
      <c r="AW762" s="339"/>
    </row>
    <row r="763" spans="1:49" ht="12.75" customHeight="1">
      <c r="A763">
        <v>760</v>
      </c>
      <c r="B763" s="29" t="s">
        <v>6540</v>
      </c>
      <c r="C763" s="134" t="s">
        <v>5142</v>
      </c>
      <c r="D763" s="29" t="s">
        <v>3880</v>
      </c>
      <c r="E763" s="29" t="s">
        <v>3880</v>
      </c>
      <c r="F763" s="335"/>
      <c r="G763" s="335"/>
      <c r="H763" s="335"/>
      <c r="I763" s="335"/>
      <c r="J763" s="335"/>
      <c r="K763" s="335"/>
      <c r="L763" s="335"/>
      <c r="M763" s="82" t="s">
        <v>3880</v>
      </c>
      <c r="N763" s="57" t="s">
        <v>3880</v>
      </c>
      <c r="O763" s="30" t="s">
        <v>3880</v>
      </c>
      <c r="P763" s="29" t="s">
        <v>3880</v>
      </c>
      <c r="Q763" s="29"/>
      <c r="R763" s="134" t="s">
        <v>5142</v>
      </c>
      <c r="S763" s="103" t="s">
        <v>5128</v>
      </c>
      <c r="T763" s="403">
        <v>-1200.1500000000001</v>
      </c>
      <c r="U763" s="403">
        <v>1352.55</v>
      </c>
      <c r="V763" s="123" t="s">
        <v>5129</v>
      </c>
      <c r="W763" s="336"/>
      <c r="X763" s="123"/>
      <c r="Y763" s="337"/>
      <c r="Z763" s="87"/>
      <c r="AA763" s="88" t="s">
        <v>3880</v>
      </c>
      <c r="AB763" s="88"/>
      <c r="AC763" s="88"/>
      <c r="AD763" s="90"/>
      <c r="AE763" s="90"/>
      <c r="AF763" s="136"/>
      <c r="AG763" s="338"/>
      <c r="AH763" s="338"/>
      <c r="AI763" s="339"/>
      <c r="AJ763" s="339"/>
      <c r="AK763" s="91"/>
      <c r="AL763" s="92"/>
      <c r="AM763" s="93"/>
      <c r="AN763" s="340"/>
      <c r="AO763" s="341"/>
      <c r="AP763" s="336"/>
      <c r="AQ763" s="342"/>
      <c r="AR763" s="343"/>
      <c r="AS763" s="342"/>
      <c r="AT763" s="94"/>
      <c r="AU763" s="341"/>
      <c r="AV763" s="136"/>
      <c r="AW763" s="339"/>
    </row>
    <row r="764" spans="1:49" ht="12.75" customHeight="1">
      <c r="A764">
        <v>761</v>
      </c>
      <c r="B764" s="29" t="s">
        <v>6540</v>
      </c>
      <c r="C764" s="134" t="s">
        <v>5143</v>
      </c>
      <c r="D764" s="29" t="s">
        <v>3880</v>
      </c>
      <c r="E764" s="29" t="s">
        <v>3880</v>
      </c>
      <c r="F764" s="335"/>
      <c r="G764" s="335"/>
      <c r="H764" s="335"/>
      <c r="I764" s="335"/>
      <c r="J764" s="335"/>
      <c r="K764" s="335"/>
      <c r="L764" s="335"/>
      <c r="M764" s="82" t="s">
        <v>3880</v>
      </c>
      <c r="N764" s="57" t="s">
        <v>3880</v>
      </c>
      <c r="O764" s="30" t="s">
        <v>3880</v>
      </c>
      <c r="P764" s="29" t="s">
        <v>3880</v>
      </c>
      <c r="Q764" s="29"/>
      <c r="R764" s="134" t="s">
        <v>5143</v>
      </c>
      <c r="S764" s="103" t="s">
        <v>5128</v>
      </c>
      <c r="T764" s="403">
        <v>2000.25</v>
      </c>
      <c r="U764" s="403">
        <v>2152.65</v>
      </c>
      <c r="V764" s="123" t="s">
        <v>5129</v>
      </c>
      <c r="W764" s="336"/>
      <c r="X764" s="123"/>
      <c r="Y764" s="337"/>
      <c r="Z764" s="87"/>
      <c r="AA764" s="88" t="s">
        <v>3880</v>
      </c>
      <c r="AB764" s="88"/>
      <c r="AC764" s="88"/>
      <c r="AD764" s="90"/>
      <c r="AE764" s="90"/>
      <c r="AF764" s="136"/>
      <c r="AG764" s="338"/>
      <c r="AH764" s="338"/>
      <c r="AI764" s="339"/>
      <c r="AJ764" s="339"/>
      <c r="AK764" s="91"/>
      <c r="AL764" s="92"/>
      <c r="AM764" s="93"/>
      <c r="AN764" s="340"/>
      <c r="AO764" s="341"/>
      <c r="AP764" s="336"/>
      <c r="AQ764" s="342"/>
      <c r="AR764" s="343"/>
      <c r="AS764" s="342"/>
      <c r="AT764" s="94"/>
      <c r="AU764" s="341"/>
      <c r="AV764" s="136"/>
      <c r="AW764" s="339"/>
    </row>
    <row r="765" spans="1:49" ht="12.75" customHeight="1">
      <c r="A765">
        <v>762</v>
      </c>
      <c r="B765" s="29" t="s">
        <v>6540</v>
      </c>
      <c r="C765" s="134" t="s">
        <v>5144</v>
      </c>
      <c r="D765" s="29" t="s">
        <v>3880</v>
      </c>
      <c r="E765" s="29" t="s">
        <v>3880</v>
      </c>
      <c r="F765" s="335"/>
      <c r="G765" s="335"/>
      <c r="H765" s="335"/>
      <c r="I765" s="335"/>
      <c r="J765" s="335"/>
      <c r="K765" s="335"/>
      <c r="L765" s="335"/>
      <c r="M765" s="82" t="s">
        <v>3880</v>
      </c>
      <c r="N765" s="57" t="s">
        <v>3880</v>
      </c>
      <c r="O765" s="30" t="s">
        <v>3880</v>
      </c>
      <c r="P765" s="29" t="s">
        <v>3880</v>
      </c>
      <c r="Q765" s="29"/>
      <c r="R765" s="134" t="s">
        <v>5144</v>
      </c>
      <c r="S765" s="103" t="s">
        <v>5128</v>
      </c>
      <c r="T765" s="403">
        <v>1200.1500000000001</v>
      </c>
      <c r="U765" s="403">
        <v>2152.65</v>
      </c>
      <c r="V765" s="123" t="s">
        <v>5129</v>
      </c>
      <c r="W765" s="336"/>
      <c r="X765" s="123"/>
      <c r="Y765" s="337"/>
      <c r="Z765" s="87"/>
      <c r="AA765" s="88" t="s">
        <v>3880</v>
      </c>
      <c r="AB765" s="88"/>
      <c r="AC765" s="88"/>
      <c r="AD765" s="90"/>
      <c r="AE765" s="90"/>
      <c r="AF765" s="136"/>
      <c r="AG765" s="338"/>
      <c r="AH765" s="338"/>
      <c r="AI765" s="339"/>
      <c r="AJ765" s="339"/>
      <c r="AK765" s="91"/>
      <c r="AL765" s="92"/>
      <c r="AM765" s="93"/>
      <c r="AN765" s="340"/>
      <c r="AO765" s="341"/>
      <c r="AP765" s="336"/>
      <c r="AQ765" s="342"/>
      <c r="AR765" s="343"/>
      <c r="AS765" s="342"/>
      <c r="AT765" s="94"/>
      <c r="AU765" s="341"/>
      <c r="AV765" s="136"/>
      <c r="AW765" s="339"/>
    </row>
    <row r="766" spans="1:49" ht="12.75" customHeight="1">
      <c r="A766">
        <v>763</v>
      </c>
      <c r="B766" s="29" t="s">
        <v>6540</v>
      </c>
      <c r="C766" s="134" t="s">
        <v>5145</v>
      </c>
      <c r="D766" s="29" t="s">
        <v>3880</v>
      </c>
      <c r="E766" s="29" t="s">
        <v>3880</v>
      </c>
      <c r="F766" s="335"/>
      <c r="G766" s="335"/>
      <c r="H766" s="335"/>
      <c r="I766" s="335"/>
      <c r="J766" s="335"/>
      <c r="K766" s="335"/>
      <c r="L766" s="335"/>
      <c r="M766" s="82" t="s">
        <v>3880</v>
      </c>
      <c r="N766" s="57" t="s">
        <v>3880</v>
      </c>
      <c r="O766" s="30" t="s">
        <v>3880</v>
      </c>
      <c r="P766" s="29" t="s">
        <v>3880</v>
      </c>
      <c r="Q766" s="29"/>
      <c r="R766" s="134" t="s">
        <v>5145</v>
      </c>
      <c r="S766" s="103" t="s">
        <v>5128</v>
      </c>
      <c r="T766" s="403">
        <v>400.05</v>
      </c>
      <c r="U766" s="403">
        <v>2152.65</v>
      </c>
      <c r="V766" s="123" t="s">
        <v>5129</v>
      </c>
      <c r="W766" s="336"/>
      <c r="X766" s="123"/>
      <c r="Y766" s="337"/>
      <c r="Z766" s="87"/>
      <c r="AA766" s="88" t="s">
        <v>3880</v>
      </c>
      <c r="AB766" s="88"/>
      <c r="AC766" s="88"/>
      <c r="AD766" s="90"/>
      <c r="AE766" s="90"/>
      <c r="AF766" s="136"/>
      <c r="AG766" s="338"/>
      <c r="AH766" s="338"/>
      <c r="AI766" s="339"/>
      <c r="AJ766" s="339"/>
      <c r="AK766" s="91"/>
      <c r="AL766" s="92"/>
      <c r="AM766" s="93"/>
      <c r="AN766" s="340"/>
      <c r="AO766" s="341"/>
      <c r="AP766" s="336"/>
      <c r="AQ766" s="342"/>
      <c r="AR766" s="343"/>
      <c r="AS766" s="342"/>
      <c r="AT766" s="94"/>
      <c r="AU766" s="341"/>
      <c r="AV766" s="136"/>
      <c r="AW766" s="339"/>
    </row>
    <row r="767" spans="1:49" ht="12.75" customHeight="1">
      <c r="A767">
        <v>764</v>
      </c>
      <c r="B767" s="29" t="s">
        <v>6540</v>
      </c>
      <c r="C767" s="134" t="s">
        <v>5146</v>
      </c>
      <c r="D767" s="29" t="s">
        <v>3880</v>
      </c>
      <c r="E767" s="29" t="s">
        <v>3880</v>
      </c>
      <c r="F767" s="335"/>
      <c r="G767" s="335"/>
      <c r="H767" s="335"/>
      <c r="I767" s="335"/>
      <c r="J767" s="335"/>
      <c r="K767" s="335"/>
      <c r="L767" s="335"/>
      <c r="M767" s="82" t="s">
        <v>3880</v>
      </c>
      <c r="N767" s="57" t="s">
        <v>3880</v>
      </c>
      <c r="O767" s="30" t="s">
        <v>3880</v>
      </c>
      <c r="P767" s="29" t="s">
        <v>3880</v>
      </c>
      <c r="Q767" s="29"/>
      <c r="R767" s="134" t="s">
        <v>5146</v>
      </c>
      <c r="S767" s="103" t="s">
        <v>5128</v>
      </c>
      <c r="T767" s="403">
        <v>2000.25</v>
      </c>
      <c r="U767" s="403">
        <v>2952.75</v>
      </c>
      <c r="V767" s="123" t="s">
        <v>5129</v>
      </c>
      <c r="W767" s="336"/>
      <c r="X767" s="123"/>
      <c r="Y767" s="337"/>
      <c r="Z767" s="87"/>
      <c r="AA767" s="88" t="s">
        <v>3880</v>
      </c>
      <c r="AB767" s="88"/>
      <c r="AC767" s="88"/>
      <c r="AD767" s="90"/>
      <c r="AE767" s="90"/>
      <c r="AF767" s="136"/>
      <c r="AG767" s="338"/>
      <c r="AH767" s="338"/>
      <c r="AI767" s="339"/>
      <c r="AJ767" s="339"/>
      <c r="AK767" s="91"/>
      <c r="AL767" s="92"/>
      <c r="AM767" s="93"/>
      <c r="AN767" s="340"/>
      <c r="AO767" s="341"/>
      <c r="AP767" s="336"/>
      <c r="AQ767" s="342"/>
      <c r="AR767" s="343"/>
      <c r="AS767" s="342"/>
      <c r="AT767" s="94"/>
      <c r="AU767" s="341"/>
      <c r="AV767" s="136"/>
      <c r="AW767" s="339"/>
    </row>
    <row r="768" spans="1:49" ht="12.75" customHeight="1">
      <c r="A768">
        <v>765</v>
      </c>
      <c r="B768" s="29" t="s">
        <v>6540</v>
      </c>
      <c r="C768" s="134" t="s">
        <v>5147</v>
      </c>
      <c r="D768" s="29" t="s">
        <v>3880</v>
      </c>
      <c r="E768" s="29" t="s">
        <v>3880</v>
      </c>
      <c r="F768" s="335"/>
      <c r="G768" s="335"/>
      <c r="H768" s="335"/>
      <c r="I768" s="335"/>
      <c r="J768" s="335"/>
      <c r="K768" s="335"/>
      <c r="L768" s="335"/>
      <c r="M768" s="82" t="s">
        <v>3880</v>
      </c>
      <c r="N768" s="57" t="s">
        <v>3880</v>
      </c>
      <c r="O768" s="30" t="s">
        <v>3880</v>
      </c>
      <c r="P768" s="29" t="s">
        <v>3880</v>
      </c>
      <c r="Q768" s="29"/>
      <c r="R768" s="134" t="s">
        <v>5147</v>
      </c>
      <c r="S768" s="103" t="s">
        <v>5128</v>
      </c>
      <c r="T768" s="403">
        <v>1200.1500000000001</v>
      </c>
      <c r="U768" s="403">
        <v>2952.75</v>
      </c>
      <c r="V768" s="123" t="s">
        <v>5129</v>
      </c>
      <c r="W768" s="336"/>
      <c r="X768" s="123"/>
      <c r="Y768" s="337"/>
      <c r="Z768" s="87"/>
      <c r="AA768" s="88" t="s">
        <v>3880</v>
      </c>
      <c r="AB768" s="88"/>
      <c r="AC768" s="88"/>
      <c r="AD768" s="90"/>
      <c r="AE768" s="90"/>
      <c r="AF768" s="136"/>
      <c r="AG768" s="338"/>
      <c r="AH768" s="338"/>
      <c r="AI768" s="339"/>
      <c r="AJ768" s="339"/>
      <c r="AK768" s="91"/>
      <c r="AL768" s="92"/>
      <c r="AM768" s="93"/>
      <c r="AN768" s="340"/>
      <c r="AO768" s="341"/>
      <c r="AP768" s="336"/>
      <c r="AQ768" s="342"/>
      <c r="AR768" s="343"/>
      <c r="AS768" s="342"/>
      <c r="AT768" s="94"/>
      <c r="AU768" s="341"/>
      <c r="AV768" s="136"/>
      <c r="AW768" s="339"/>
    </row>
    <row r="769" spans="1:49" ht="12.75" customHeight="1">
      <c r="A769">
        <v>766</v>
      </c>
      <c r="B769" s="29" t="s">
        <v>6540</v>
      </c>
      <c r="C769" s="134" t="s">
        <v>5148</v>
      </c>
      <c r="D769" s="29" t="s">
        <v>3880</v>
      </c>
      <c r="E769" s="29" t="s">
        <v>3880</v>
      </c>
      <c r="F769" s="335"/>
      <c r="G769" s="335"/>
      <c r="H769" s="335"/>
      <c r="I769" s="335"/>
      <c r="J769" s="335"/>
      <c r="K769" s="335"/>
      <c r="L769" s="335"/>
      <c r="M769" s="82" t="s">
        <v>3880</v>
      </c>
      <c r="N769" s="57" t="s">
        <v>3880</v>
      </c>
      <c r="O769" s="30" t="s">
        <v>3880</v>
      </c>
      <c r="P769" s="29" t="s">
        <v>3880</v>
      </c>
      <c r="Q769" s="29"/>
      <c r="R769" s="134" t="s">
        <v>5148</v>
      </c>
      <c r="S769" s="103" t="s">
        <v>5128</v>
      </c>
      <c r="T769" s="403">
        <v>400.05</v>
      </c>
      <c r="U769" s="403">
        <v>2952.75</v>
      </c>
      <c r="V769" s="123" t="s">
        <v>5129</v>
      </c>
      <c r="W769" s="336"/>
      <c r="X769" s="123"/>
      <c r="Y769" s="337"/>
      <c r="Z769" s="87"/>
      <c r="AA769" s="88" t="s">
        <v>3880</v>
      </c>
      <c r="AB769" s="88"/>
      <c r="AC769" s="88"/>
      <c r="AD769" s="90"/>
      <c r="AE769" s="90"/>
      <c r="AF769" s="136"/>
      <c r="AG769" s="338"/>
      <c r="AH769" s="338"/>
      <c r="AI769" s="339"/>
      <c r="AJ769" s="339"/>
      <c r="AK769" s="91"/>
      <c r="AL769" s="92"/>
      <c r="AM769" s="93"/>
      <c r="AN769" s="340"/>
      <c r="AO769" s="341"/>
      <c r="AP769" s="336"/>
      <c r="AQ769" s="342"/>
      <c r="AR769" s="343"/>
      <c r="AS769" s="342"/>
      <c r="AT769" s="94"/>
      <c r="AU769" s="341"/>
      <c r="AV769" s="136"/>
      <c r="AW769" s="339"/>
    </row>
    <row r="770" spans="1:49" ht="12.75" customHeight="1">
      <c r="A770">
        <v>767</v>
      </c>
      <c r="B770" s="29" t="s">
        <v>6539</v>
      </c>
      <c r="C770" s="134" t="s">
        <v>5149</v>
      </c>
      <c r="D770" s="29" t="s">
        <v>3880</v>
      </c>
      <c r="E770" s="29" t="s">
        <v>3880</v>
      </c>
      <c r="F770" s="335"/>
      <c r="G770" s="335"/>
      <c r="H770" s="335"/>
      <c r="I770" s="335"/>
      <c r="J770" s="335"/>
      <c r="K770" s="335"/>
      <c r="L770" s="335"/>
      <c r="M770" s="82" t="s">
        <v>3880</v>
      </c>
      <c r="N770" s="57" t="s">
        <v>3880</v>
      </c>
      <c r="O770" s="30" t="s">
        <v>3880</v>
      </c>
      <c r="P770" s="29" t="s">
        <v>3880</v>
      </c>
      <c r="Q770" s="29"/>
      <c r="R770" s="134" t="s">
        <v>5149</v>
      </c>
      <c r="S770" s="103" t="s">
        <v>5150</v>
      </c>
      <c r="T770" s="403">
        <v>3600.45</v>
      </c>
      <c r="U770" s="403">
        <v>-4248.1499999999996</v>
      </c>
      <c r="V770" s="123" t="s">
        <v>5151</v>
      </c>
      <c r="W770" s="336"/>
      <c r="X770" s="123"/>
      <c r="Y770" s="337"/>
      <c r="Z770" s="87"/>
      <c r="AA770" s="88" t="s">
        <v>3880</v>
      </c>
      <c r="AB770" s="88"/>
      <c r="AC770" s="88"/>
      <c r="AD770" s="90"/>
      <c r="AE770" s="90"/>
      <c r="AF770" s="136"/>
      <c r="AG770" s="338"/>
      <c r="AH770" s="338"/>
      <c r="AI770" s="339"/>
      <c r="AJ770" s="339"/>
      <c r="AK770" s="91"/>
      <c r="AL770" s="92"/>
      <c r="AM770" s="93"/>
      <c r="AN770" s="340"/>
      <c r="AO770" s="341"/>
      <c r="AP770" s="336"/>
      <c r="AQ770" s="342"/>
      <c r="AR770" s="343"/>
      <c r="AS770" s="342"/>
      <c r="AT770" s="94"/>
      <c r="AU770" s="341"/>
      <c r="AV770" s="136"/>
      <c r="AW770" s="339"/>
    </row>
    <row r="771" spans="1:49" ht="12.75" customHeight="1">
      <c r="A771">
        <v>768</v>
      </c>
      <c r="B771" s="29" t="s">
        <v>6539</v>
      </c>
      <c r="C771" s="134" t="s">
        <v>3656</v>
      </c>
      <c r="D771" s="29" t="s">
        <v>3880</v>
      </c>
      <c r="E771" s="29" t="s">
        <v>3880</v>
      </c>
      <c r="F771" s="335"/>
      <c r="G771" s="335"/>
      <c r="H771" s="335"/>
      <c r="I771" s="335"/>
      <c r="J771" s="335"/>
      <c r="K771" s="335"/>
      <c r="L771" s="335"/>
      <c r="M771" s="82" t="s">
        <v>3880</v>
      </c>
      <c r="N771" s="57" t="s">
        <v>3880</v>
      </c>
      <c r="O771" s="30" t="s">
        <v>3880</v>
      </c>
      <c r="P771" s="29" t="s">
        <v>3880</v>
      </c>
      <c r="Q771" s="29"/>
      <c r="R771" s="134" t="s">
        <v>3656</v>
      </c>
      <c r="S771" s="103" t="s">
        <v>5150</v>
      </c>
      <c r="T771" s="403">
        <v>2800.35</v>
      </c>
      <c r="U771" s="403">
        <v>-4248.1499999999996</v>
      </c>
      <c r="V771" s="123" t="s">
        <v>5151</v>
      </c>
      <c r="W771" s="336"/>
      <c r="X771" s="123"/>
      <c r="Y771" s="337"/>
      <c r="Z771" s="87"/>
      <c r="AA771" s="88" t="s">
        <v>3880</v>
      </c>
      <c r="AB771" s="88"/>
      <c r="AC771" s="88"/>
      <c r="AD771" s="90"/>
      <c r="AE771" s="90"/>
      <c r="AF771" s="136"/>
      <c r="AG771" s="338"/>
      <c r="AH771" s="338"/>
      <c r="AI771" s="339"/>
      <c r="AJ771" s="339"/>
      <c r="AK771" s="91"/>
      <c r="AL771" s="92"/>
      <c r="AM771" s="93"/>
      <c r="AN771" s="340"/>
      <c r="AO771" s="341"/>
      <c r="AP771" s="336"/>
      <c r="AQ771" s="342"/>
      <c r="AR771" s="343"/>
      <c r="AS771" s="342"/>
      <c r="AT771" s="94"/>
      <c r="AU771" s="341"/>
      <c r="AV771" s="136"/>
      <c r="AW771" s="339"/>
    </row>
    <row r="772" spans="1:49" ht="12.75" customHeight="1">
      <c r="A772">
        <v>769</v>
      </c>
      <c r="B772" s="29" t="s">
        <v>6539</v>
      </c>
      <c r="C772" s="134" t="s">
        <v>3657</v>
      </c>
      <c r="D772" s="29" t="s">
        <v>3880</v>
      </c>
      <c r="E772" s="29" t="s">
        <v>3880</v>
      </c>
      <c r="F772" s="335"/>
      <c r="G772" s="335"/>
      <c r="H772" s="335"/>
      <c r="I772" s="335"/>
      <c r="J772" s="335"/>
      <c r="K772" s="335"/>
      <c r="L772" s="335"/>
      <c r="M772" s="82" t="s">
        <v>3880</v>
      </c>
      <c r="N772" s="57" t="s">
        <v>3880</v>
      </c>
      <c r="O772" s="30" t="s">
        <v>3880</v>
      </c>
      <c r="P772" s="29" t="s">
        <v>3880</v>
      </c>
      <c r="Q772" s="29"/>
      <c r="R772" s="134" t="s">
        <v>3657</v>
      </c>
      <c r="S772" s="103" t="s">
        <v>5150</v>
      </c>
      <c r="T772" s="403">
        <v>2000.25</v>
      </c>
      <c r="U772" s="403">
        <v>-4248.1499999999996</v>
      </c>
      <c r="V772" s="123" t="s">
        <v>5151</v>
      </c>
      <c r="W772" s="336"/>
      <c r="X772" s="123"/>
      <c r="Y772" s="337"/>
      <c r="Z772" s="87"/>
      <c r="AA772" s="88" t="s">
        <v>3880</v>
      </c>
      <c r="AB772" s="88"/>
      <c r="AC772" s="88"/>
      <c r="AD772" s="90"/>
      <c r="AE772" s="90"/>
      <c r="AF772" s="136"/>
      <c r="AG772" s="338"/>
      <c r="AH772" s="338"/>
      <c r="AI772" s="339"/>
      <c r="AJ772" s="339"/>
      <c r="AK772" s="91"/>
      <c r="AL772" s="92"/>
      <c r="AM772" s="93"/>
      <c r="AN772" s="340"/>
      <c r="AO772" s="341"/>
      <c r="AP772" s="336"/>
      <c r="AQ772" s="342"/>
      <c r="AR772" s="343"/>
      <c r="AS772" s="342"/>
      <c r="AT772" s="94"/>
      <c r="AU772" s="341"/>
      <c r="AV772" s="136"/>
      <c r="AW772" s="339"/>
    </row>
    <row r="773" spans="1:49" ht="12.75" customHeight="1">
      <c r="A773">
        <v>770</v>
      </c>
      <c r="B773" s="29" t="s">
        <v>6539</v>
      </c>
      <c r="C773" s="134" t="s">
        <v>262</v>
      </c>
      <c r="D773" s="29" t="s">
        <v>3880</v>
      </c>
      <c r="E773" s="29" t="s">
        <v>3880</v>
      </c>
      <c r="F773" s="335"/>
      <c r="G773" s="335"/>
      <c r="H773" s="335"/>
      <c r="I773" s="335"/>
      <c r="J773" s="335"/>
      <c r="K773" s="335"/>
      <c r="L773" s="335"/>
      <c r="M773" s="82" t="s">
        <v>3880</v>
      </c>
      <c r="N773" s="57" t="s">
        <v>3880</v>
      </c>
      <c r="O773" s="30" t="s">
        <v>3880</v>
      </c>
      <c r="P773" s="29" t="s">
        <v>3880</v>
      </c>
      <c r="Q773" s="29"/>
      <c r="R773" s="134" t="s">
        <v>262</v>
      </c>
      <c r="S773" s="103" t="s">
        <v>5150</v>
      </c>
      <c r="T773" s="403">
        <v>1200.1500000000001</v>
      </c>
      <c r="U773" s="403">
        <v>-4248.1499999999996</v>
      </c>
      <c r="V773" s="123" t="s">
        <v>5151</v>
      </c>
      <c r="W773" s="336"/>
      <c r="X773" s="123"/>
      <c r="Y773" s="337"/>
      <c r="Z773" s="87"/>
      <c r="AA773" s="88" t="s">
        <v>3880</v>
      </c>
      <c r="AB773" s="88"/>
      <c r="AC773" s="88"/>
      <c r="AD773" s="90"/>
      <c r="AE773" s="90"/>
      <c r="AF773" s="136"/>
      <c r="AG773" s="338"/>
      <c r="AH773" s="338"/>
      <c r="AI773" s="339"/>
      <c r="AJ773" s="339"/>
      <c r="AK773" s="91"/>
      <c r="AL773" s="92"/>
      <c r="AM773" s="93"/>
      <c r="AN773" s="340"/>
      <c r="AO773" s="341"/>
      <c r="AP773" s="336"/>
      <c r="AQ773" s="342"/>
      <c r="AR773" s="343"/>
      <c r="AS773" s="342"/>
      <c r="AT773" s="94"/>
      <c r="AU773" s="341"/>
      <c r="AV773" s="136"/>
      <c r="AW773" s="339"/>
    </row>
    <row r="774" spans="1:49" ht="12.75" customHeight="1">
      <c r="A774">
        <v>771</v>
      </c>
      <c r="B774" s="29" t="s">
        <v>6539</v>
      </c>
      <c r="C774" s="134" t="s">
        <v>330</v>
      </c>
      <c r="D774" s="29" t="s">
        <v>3880</v>
      </c>
      <c r="E774" s="29" t="s">
        <v>3880</v>
      </c>
      <c r="F774" s="335"/>
      <c r="G774" s="335"/>
      <c r="H774" s="335"/>
      <c r="I774" s="335"/>
      <c r="J774" s="335"/>
      <c r="K774" s="335"/>
      <c r="L774" s="335"/>
      <c r="M774" s="82" t="s">
        <v>3880</v>
      </c>
      <c r="N774" s="57" t="s">
        <v>3880</v>
      </c>
      <c r="O774" s="30" t="s">
        <v>3880</v>
      </c>
      <c r="P774" s="29" t="s">
        <v>3880</v>
      </c>
      <c r="Q774" s="29"/>
      <c r="R774" s="134" t="s">
        <v>330</v>
      </c>
      <c r="S774" s="103" t="s">
        <v>5150</v>
      </c>
      <c r="T774" s="403">
        <v>400.05</v>
      </c>
      <c r="U774" s="403">
        <v>-4248.1499999999996</v>
      </c>
      <c r="V774" s="123" t="s">
        <v>5151</v>
      </c>
      <c r="W774" s="336"/>
      <c r="X774" s="123"/>
      <c r="Y774" s="337"/>
      <c r="Z774" s="87"/>
      <c r="AA774" s="88" t="s">
        <v>3880</v>
      </c>
      <c r="AB774" s="88"/>
      <c r="AC774" s="88"/>
      <c r="AD774" s="90"/>
      <c r="AE774" s="90"/>
      <c r="AF774" s="136"/>
      <c r="AG774" s="338"/>
      <c r="AH774" s="338"/>
      <c r="AI774" s="339"/>
      <c r="AJ774" s="339"/>
      <c r="AK774" s="91"/>
      <c r="AL774" s="92"/>
      <c r="AM774" s="93"/>
      <c r="AN774" s="340"/>
      <c r="AO774" s="341"/>
      <c r="AP774" s="336"/>
      <c r="AQ774" s="342"/>
      <c r="AR774" s="343"/>
      <c r="AS774" s="342"/>
      <c r="AT774" s="94"/>
      <c r="AU774" s="341"/>
      <c r="AV774" s="136"/>
      <c r="AW774" s="339"/>
    </row>
    <row r="775" spans="1:49" ht="12.75" customHeight="1">
      <c r="A775">
        <v>772</v>
      </c>
      <c r="B775" s="29" t="s">
        <v>6539</v>
      </c>
      <c r="C775" s="134" t="s">
        <v>5152</v>
      </c>
      <c r="D775" s="29" t="s">
        <v>3880</v>
      </c>
      <c r="E775" s="29" t="s">
        <v>3880</v>
      </c>
      <c r="F775" s="335"/>
      <c r="G775" s="335"/>
      <c r="H775" s="335"/>
      <c r="I775" s="335"/>
      <c r="J775" s="335"/>
      <c r="K775" s="335"/>
      <c r="L775" s="335"/>
      <c r="M775" s="82" t="s">
        <v>3880</v>
      </c>
      <c r="N775" s="57" t="s">
        <v>3880</v>
      </c>
      <c r="O775" s="30" t="s">
        <v>3880</v>
      </c>
      <c r="P775" s="29" t="s">
        <v>3880</v>
      </c>
      <c r="Q775" s="29"/>
      <c r="R775" s="134" t="s">
        <v>5152</v>
      </c>
      <c r="S775" s="103" t="s">
        <v>5150</v>
      </c>
      <c r="T775" s="403">
        <v>-400.05</v>
      </c>
      <c r="U775" s="403">
        <v>-4248.1499999999996</v>
      </c>
      <c r="V775" s="123" t="s">
        <v>5151</v>
      </c>
      <c r="W775" s="336"/>
      <c r="X775" s="123"/>
      <c r="Y775" s="337"/>
      <c r="Z775" s="87"/>
      <c r="AA775" s="88" t="s">
        <v>3880</v>
      </c>
      <c r="AB775" s="88"/>
      <c r="AC775" s="88"/>
      <c r="AD775" s="90"/>
      <c r="AE775" s="90"/>
      <c r="AF775" s="136"/>
      <c r="AG775" s="338"/>
      <c r="AH775" s="338"/>
      <c r="AI775" s="339"/>
      <c r="AJ775" s="339"/>
      <c r="AK775" s="91"/>
      <c r="AL775" s="92"/>
      <c r="AM775" s="93"/>
      <c r="AN775" s="340"/>
      <c r="AO775" s="341"/>
      <c r="AP775" s="336"/>
      <c r="AQ775" s="342"/>
      <c r="AR775" s="343"/>
      <c r="AS775" s="342"/>
      <c r="AT775" s="94"/>
      <c r="AU775" s="341"/>
      <c r="AV775" s="136"/>
      <c r="AW775" s="339"/>
    </row>
    <row r="776" spans="1:49" ht="12.75" customHeight="1">
      <c r="A776">
        <v>773</v>
      </c>
      <c r="B776" s="29" t="s">
        <v>6539</v>
      </c>
      <c r="C776" s="134" t="s">
        <v>5153</v>
      </c>
      <c r="D776" s="29" t="s">
        <v>3880</v>
      </c>
      <c r="E776" s="29" t="s">
        <v>3880</v>
      </c>
      <c r="F776" s="335"/>
      <c r="G776" s="335"/>
      <c r="H776" s="335"/>
      <c r="I776" s="335"/>
      <c r="J776" s="335"/>
      <c r="K776" s="335"/>
      <c r="L776" s="335"/>
      <c r="M776" s="82" t="s">
        <v>3880</v>
      </c>
      <c r="N776" s="57" t="s">
        <v>3880</v>
      </c>
      <c r="O776" s="30" t="s">
        <v>3880</v>
      </c>
      <c r="P776" s="29" t="s">
        <v>3880</v>
      </c>
      <c r="Q776" s="29"/>
      <c r="R776" s="134" t="s">
        <v>5153</v>
      </c>
      <c r="S776" s="103" t="s">
        <v>5150</v>
      </c>
      <c r="T776" s="403">
        <v>-1200.1500000000001</v>
      </c>
      <c r="U776" s="403">
        <v>-4248.1499999999996</v>
      </c>
      <c r="V776" s="123" t="s">
        <v>5151</v>
      </c>
      <c r="W776" s="336"/>
      <c r="X776" s="123"/>
      <c r="Y776" s="337"/>
      <c r="Z776" s="87"/>
      <c r="AA776" s="88" t="s">
        <v>3880</v>
      </c>
      <c r="AB776" s="88"/>
      <c r="AC776" s="88"/>
      <c r="AD776" s="90"/>
      <c r="AE776" s="90"/>
      <c r="AF776" s="136"/>
      <c r="AG776" s="338"/>
      <c r="AH776" s="338"/>
      <c r="AI776" s="339"/>
      <c r="AJ776" s="339"/>
      <c r="AK776" s="91"/>
      <c r="AL776" s="92"/>
      <c r="AM776" s="93"/>
      <c r="AN776" s="340"/>
      <c r="AO776" s="341"/>
      <c r="AP776" s="336"/>
      <c r="AQ776" s="342"/>
      <c r="AR776" s="343"/>
      <c r="AS776" s="342"/>
      <c r="AT776" s="94"/>
      <c r="AU776" s="341"/>
      <c r="AV776" s="136"/>
      <c r="AW776" s="339"/>
    </row>
    <row r="777" spans="1:49" ht="12.75" customHeight="1">
      <c r="A777">
        <v>774</v>
      </c>
      <c r="B777" s="29" t="s">
        <v>6539</v>
      </c>
      <c r="C777" s="134" t="s">
        <v>5154</v>
      </c>
      <c r="D777" s="29" t="s">
        <v>3880</v>
      </c>
      <c r="E777" s="29" t="s">
        <v>3880</v>
      </c>
      <c r="F777" s="335"/>
      <c r="G777" s="335"/>
      <c r="H777" s="335"/>
      <c r="I777" s="335"/>
      <c r="J777" s="335"/>
      <c r="K777" s="335"/>
      <c r="L777" s="335"/>
      <c r="M777" s="82" t="s">
        <v>3880</v>
      </c>
      <c r="N777" s="57" t="s">
        <v>3880</v>
      </c>
      <c r="O777" s="30" t="s">
        <v>3880</v>
      </c>
      <c r="P777" s="29" t="s">
        <v>3880</v>
      </c>
      <c r="Q777" s="29"/>
      <c r="R777" s="134" t="s">
        <v>5154</v>
      </c>
      <c r="S777" s="103" t="s">
        <v>5150</v>
      </c>
      <c r="T777" s="403">
        <v>-2000.25</v>
      </c>
      <c r="U777" s="403">
        <v>-4248.1499999999996</v>
      </c>
      <c r="V777" s="123" t="s">
        <v>5151</v>
      </c>
      <c r="W777" s="336"/>
      <c r="X777" s="123"/>
      <c r="Y777" s="337"/>
      <c r="Z777" s="87"/>
      <c r="AA777" s="88" t="s">
        <v>3880</v>
      </c>
      <c r="AB777" s="88"/>
      <c r="AC777" s="88"/>
      <c r="AD777" s="90"/>
      <c r="AE777" s="90"/>
      <c r="AF777" s="136"/>
      <c r="AG777" s="338"/>
      <c r="AH777" s="338"/>
      <c r="AI777" s="339"/>
      <c r="AJ777" s="339"/>
      <c r="AK777" s="91"/>
      <c r="AL777" s="92"/>
      <c r="AM777" s="93"/>
      <c r="AN777" s="340"/>
      <c r="AO777" s="341"/>
      <c r="AP777" s="336"/>
      <c r="AQ777" s="342"/>
      <c r="AR777" s="343"/>
      <c r="AS777" s="342"/>
      <c r="AT777" s="94"/>
      <c r="AU777" s="341"/>
      <c r="AV777" s="136"/>
      <c r="AW777" s="339"/>
    </row>
    <row r="778" spans="1:49" ht="12.75" customHeight="1">
      <c r="A778">
        <v>775</v>
      </c>
      <c r="B778" s="29" t="s">
        <v>6539</v>
      </c>
      <c r="C778" s="134" t="s">
        <v>5155</v>
      </c>
      <c r="D778" s="29" t="s">
        <v>3880</v>
      </c>
      <c r="E778" s="29" t="s">
        <v>3880</v>
      </c>
      <c r="F778" s="335"/>
      <c r="G778" s="335"/>
      <c r="H778" s="335"/>
      <c r="I778" s="335"/>
      <c r="J778" s="335"/>
      <c r="K778" s="335"/>
      <c r="L778" s="335"/>
      <c r="M778" s="82" t="s">
        <v>3880</v>
      </c>
      <c r="N778" s="57" t="s">
        <v>3880</v>
      </c>
      <c r="O778" s="30" t="s">
        <v>3880</v>
      </c>
      <c r="P778" s="29" t="s">
        <v>3880</v>
      </c>
      <c r="Q778" s="29"/>
      <c r="R778" s="134" t="s">
        <v>5155</v>
      </c>
      <c r="S778" s="103" t="s">
        <v>5150</v>
      </c>
      <c r="T778" s="403">
        <v>3600.45</v>
      </c>
      <c r="U778" s="403">
        <v>-3448.05</v>
      </c>
      <c r="V778" s="123" t="s">
        <v>5151</v>
      </c>
      <c r="W778" s="336"/>
      <c r="X778" s="123"/>
      <c r="Y778" s="337"/>
      <c r="Z778" s="87"/>
      <c r="AA778" s="88" t="s">
        <v>3880</v>
      </c>
      <c r="AB778" s="88"/>
      <c r="AC778" s="88"/>
      <c r="AD778" s="90"/>
      <c r="AE778" s="90"/>
      <c r="AF778" s="136"/>
      <c r="AG778" s="338"/>
      <c r="AH778" s="338"/>
      <c r="AI778" s="339"/>
      <c r="AJ778" s="339"/>
      <c r="AK778" s="91"/>
      <c r="AL778" s="92"/>
      <c r="AM778" s="93"/>
      <c r="AN778" s="340"/>
      <c r="AO778" s="341"/>
      <c r="AP778" s="336"/>
      <c r="AQ778" s="342"/>
      <c r="AR778" s="343"/>
      <c r="AS778" s="342"/>
      <c r="AT778" s="94"/>
      <c r="AU778" s="341"/>
      <c r="AV778" s="136"/>
      <c r="AW778" s="339"/>
    </row>
    <row r="779" spans="1:49" ht="12.75" customHeight="1">
      <c r="A779">
        <v>776</v>
      </c>
      <c r="B779" s="29" t="s">
        <v>6539</v>
      </c>
      <c r="C779" s="134" t="s">
        <v>3701</v>
      </c>
      <c r="D779" s="29" t="s">
        <v>3880</v>
      </c>
      <c r="E779" s="29" t="s">
        <v>3880</v>
      </c>
      <c r="F779" s="335"/>
      <c r="G779" s="335"/>
      <c r="H779" s="335"/>
      <c r="I779" s="335"/>
      <c r="J779" s="335"/>
      <c r="K779" s="335"/>
      <c r="L779" s="335"/>
      <c r="M779" s="82" t="s">
        <v>3880</v>
      </c>
      <c r="N779" s="57" t="s">
        <v>3880</v>
      </c>
      <c r="O779" s="30" t="s">
        <v>3880</v>
      </c>
      <c r="P779" s="29" t="s">
        <v>3880</v>
      </c>
      <c r="Q779" s="29"/>
      <c r="R779" s="134" t="s">
        <v>3701</v>
      </c>
      <c r="S779" s="103" t="s">
        <v>5150</v>
      </c>
      <c r="T779" s="403">
        <v>2800.35</v>
      </c>
      <c r="U779" s="403">
        <v>-3448.05</v>
      </c>
      <c r="V779" s="123" t="s">
        <v>5151</v>
      </c>
      <c r="W779" s="336"/>
      <c r="X779" s="123"/>
      <c r="Y779" s="337"/>
      <c r="Z779" s="87"/>
      <c r="AA779" s="88" t="s">
        <v>3880</v>
      </c>
      <c r="AB779" s="88"/>
      <c r="AC779" s="88"/>
      <c r="AD779" s="90"/>
      <c r="AE779" s="90"/>
      <c r="AF779" s="136"/>
      <c r="AG779" s="338"/>
      <c r="AH779" s="338"/>
      <c r="AI779" s="339"/>
      <c r="AJ779" s="339"/>
      <c r="AK779" s="91"/>
      <c r="AL779" s="92"/>
      <c r="AM779" s="93"/>
      <c r="AN779" s="340"/>
      <c r="AO779" s="341"/>
      <c r="AP779" s="336"/>
      <c r="AQ779" s="342"/>
      <c r="AR779" s="343"/>
      <c r="AS779" s="342"/>
      <c r="AT779" s="94"/>
      <c r="AU779" s="341"/>
      <c r="AV779" s="136"/>
      <c r="AW779" s="339"/>
    </row>
    <row r="780" spans="1:49" ht="12.75" customHeight="1">
      <c r="A780">
        <v>777</v>
      </c>
      <c r="B780" s="29" t="s">
        <v>6539</v>
      </c>
      <c r="C780" s="134" t="s">
        <v>3702</v>
      </c>
      <c r="D780" s="29" t="s">
        <v>3880</v>
      </c>
      <c r="E780" s="29" t="s">
        <v>3880</v>
      </c>
      <c r="F780" s="335"/>
      <c r="G780" s="335"/>
      <c r="H780" s="335"/>
      <c r="I780" s="335"/>
      <c r="J780" s="335"/>
      <c r="K780" s="335"/>
      <c r="L780" s="335"/>
      <c r="M780" s="82" t="s">
        <v>3880</v>
      </c>
      <c r="N780" s="57" t="s">
        <v>3880</v>
      </c>
      <c r="O780" s="30" t="s">
        <v>3880</v>
      </c>
      <c r="P780" s="29" t="s">
        <v>3880</v>
      </c>
      <c r="Q780" s="29"/>
      <c r="R780" s="134" t="s">
        <v>3702</v>
      </c>
      <c r="S780" s="103" t="s">
        <v>5150</v>
      </c>
      <c r="T780" s="403">
        <v>2000.25</v>
      </c>
      <c r="U780" s="403">
        <v>-3448.05</v>
      </c>
      <c r="V780" s="123" t="s">
        <v>5151</v>
      </c>
      <c r="W780" s="336"/>
      <c r="X780" s="123"/>
      <c r="Y780" s="337"/>
      <c r="Z780" s="87"/>
      <c r="AA780" s="88" t="s">
        <v>3880</v>
      </c>
      <c r="AB780" s="88"/>
      <c r="AC780" s="88"/>
      <c r="AD780" s="90"/>
      <c r="AE780" s="90"/>
      <c r="AF780" s="136"/>
      <c r="AG780" s="338"/>
      <c r="AH780" s="338"/>
      <c r="AI780" s="339"/>
      <c r="AJ780" s="339"/>
      <c r="AK780" s="91"/>
      <c r="AL780" s="92"/>
      <c r="AM780" s="93"/>
      <c r="AN780" s="340"/>
      <c r="AO780" s="341"/>
      <c r="AP780" s="336"/>
      <c r="AQ780" s="342"/>
      <c r="AR780" s="343"/>
      <c r="AS780" s="342"/>
      <c r="AT780" s="94"/>
      <c r="AU780" s="341"/>
      <c r="AV780" s="136"/>
      <c r="AW780" s="339"/>
    </row>
    <row r="781" spans="1:49" ht="12.75" customHeight="1">
      <c r="A781">
        <v>778</v>
      </c>
      <c r="B781" s="29" t="s">
        <v>6539</v>
      </c>
      <c r="C781" s="134" t="s">
        <v>341</v>
      </c>
      <c r="D781" s="29" t="s">
        <v>3880</v>
      </c>
      <c r="E781" s="29" t="s">
        <v>3880</v>
      </c>
      <c r="F781" s="335"/>
      <c r="G781" s="335"/>
      <c r="H781" s="335"/>
      <c r="I781" s="335"/>
      <c r="J781" s="335"/>
      <c r="K781" s="335"/>
      <c r="L781" s="335"/>
      <c r="M781" s="82" t="s">
        <v>3880</v>
      </c>
      <c r="N781" s="57" t="s">
        <v>3880</v>
      </c>
      <c r="O781" s="30" t="s">
        <v>3880</v>
      </c>
      <c r="P781" s="29" t="s">
        <v>3880</v>
      </c>
      <c r="Q781" s="29"/>
      <c r="R781" s="134" t="s">
        <v>341</v>
      </c>
      <c r="S781" s="103" t="s">
        <v>5150</v>
      </c>
      <c r="T781" s="403">
        <v>1200.1500000000001</v>
      </c>
      <c r="U781" s="403">
        <v>-3448.05</v>
      </c>
      <c r="V781" s="123" t="s">
        <v>5151</v>
      </c>
      <c r="W781" s="336"/>
      <c r="X781" s="123"/>
      <c r="Y781" s="337"/>
      <c r="Z781" s="87"/>
      <c r="AA781" s="88" t="s">
        <v>3880</v>
      </c>
      <c r="AB781" s="88"/>
      <c r="AC781" s="88"/>
      <c r="AD781" s="90"/>
      <c r="AE781" s="90"/>
      <c r="AF781" s="136"/>
      <c r="AG781" s="338"/>
      <c r="AH781" s="338"/>
      <c r="AI781" s="339"/>
      <c r="AJ781" s="339"/>
      <c r="AK781" s="91"/>
      <c r="AL781" s="92"/>
      <c r="AM781" s="93"/>
      <c r="AN781" s="340"/>
      <c r="AO781" s="341"/>
      <c r="AP781" s="336"/>
      <c r="AQ781" s="342"/>
      <c r="AR781" s="343"/>
      <c r="AS781" s="342"/>
      <c r="AT781" s="94"/>
      <c r="AU781" s="341"/>
      <c r="AV781" s="136"/>
      <c r="AW781" s="339"/>
    </row>
    <row r="782" spans="1:49" ht="12.75" customHeight="1">
      <c r="A782">
        <v>779</v>
      </c>
      <c r="B782" s="29" t="s">
        <v>6539</v>
      </c>
      <c r="C782" s="134" t="s">
        <v>59</v>
      </c>
      <c r="D782" s="29" t="s">
        <v>3880</v>
      </c>
      <c r="E782" s="29" t="s">
        <v>3880</v>
      </c>
      <c r="F782" s="335"/>
      <c r="G782" s="335"/>
      <c r="H782" s="335"/>
      <c r="I782" s="335"/>
      <c r="J782" s="335"/>
      <c r="K782" s="335"/>
      <c r="L782" s="335"/>
      <c r="M782" s="82" t="s">
        <v>3880</v>
      </c>
      <c r="N782" s="57" t="s">
        <v>3880</v>
      </c>
      <c r="O782" s="30" t="s">
        <v>3880</v>
      </c>
      <c r="P782" s="29" t="s">
        <v>3880</v>
      </c>
      <c r="Q782" s="29"/>
      <c r="R782" s="134" t="s">
        <v>59</v>
      </c>
      <c r="S782" s="103" t="s">
        <v>5150</v>
      </c>
      <c r="T782" s="403">
        <v>400.05</v>
      </c>
      <c r="U782" s="403">
        <v>-3448.05</v>
      </c>
      <c r="V782" s="123" t="s">
        <v>5151</v>
      </c>
      <c r="W782" s="336"/>
      <c r="X782" s="123"/>
      <c r="Y782" s="337"/>
      <c r="Z782" s="87"/>
      <c r="AA782" s="88" t="s">
        <v>3880</v>
      </c>
      <c r="AB782" s="88"/>
      <c r="AC782" s="88"/>
      <c r="AD782" s="90"/>
      <c r="AE782" s="90"/>
      <c r="AF782" s="136"/>
      <c r="AG782" s="338"/>
      <c r="AH782" s="338"/>
      <c r="AI782" s="339"/>
      <c r="AJ782" s="339"/>
      <c r="AK782" s="91"/>
      <c r="AL782" s="92"/>
      <c r="AM782" s="93"/>
      <c r="AN782" s="340"/>
      <c r="AO782" s="341"/>
      <c r="AP782" s="336"/>
      <c r="AQ782" s="342"/>
      <c r="AR782" s="343"/>
      <c r="AS782" s="342"/>
      <c r="AT782" s="94"/>
      <c r="AU782" s="341"/>
      <c r="AV782" s="136"/>
      <c r="AW782" s="339"/>
    </row>
    <row r="783" spans="1:49" ht="12.75" customHeight="1">
      <c r="A783">
        <v>780</v>
      </c>
      <c r="B783" s="29" t="s">
        <v>6539</v>
      </c>
      <c r="C783" s="134" t="s">
        <v>5156</v>
      </c>
      <c r="D783" s="29" t="s">
        <v>3880</v>
      </c>
      <c r="E783" s="29" t="s">
        <v>3880</v>
      </c>
      <c r="F783" s="335"/>
      <c r="G783" s="335"/>
      <c r="H783" s="335"/>
      <c r="I783" s="335"/>
      <c r="J783" s="335"/>
      <c r="K783" s="335"/>
      <c r="L783" s="335"/>
      <c r="M783" s="82" t="s">
        <v>3880</v>
      </c>
      <c r="N783" s="57" t="s">
        <v>3880</v>
      </c>
      <c r="O783" s="30" t="s">
        <v>3880</v>
      </c>
      <c r="P783" s="29" t="s">
        <v>3880</v>
      </c>
      <c r="Q783" s="29"/>
      <c r="R783" s="134" t="s">
        <v>5156</v>
      </c>
      <c r="S783" s="103" t="s">
        <v>5150</v>
      </c>
      <c r="T783" s="403">
        <v>-400.05</v>
      </c>
      <c r="U783" s="403">
        <v>-3448.05</v>
      </c>
      <c r="V783" s="123" t="s">
        <v>5151</v>
      </c>
      <c r="W783" s="336"/>
      <c r="X783" s="123"/>
      <c r="Y783" s="337"/>
      <c r="Z783" s="87"/>
      <c r="AA783" s="88" t="s">
        <v>3880</v>
      </c>
      <c r="AB783" s="88"/>
      <c r="AC783" s="88"/>
      <c r="AD783" s="90"/>
      <c r="AE783" s="90"/>
      <c r="AF783" s="136"/>
      <c r="AG783" s="338"/>
      <c r="AH783" s="338"/>
      <c r="AI783" s="339"/>
      <c r="AJ783" s="339"/>
      <c r="AK783" s="91"/>
      <c r="AL783" s="92"/>
      <c r="AM783" s="93"/>
      <c r="AN783" s="340"/>
      <c r="AO783" s="341"/>
      <c r="AP783" s="336"/>
      <c r="AQ783" s="342"/>
      <c r="AR783" s="343"/>
      <c r="AS783" s="342"/>
      <c r="AT783" s="94"/>
      <c r="AU783" s="341"/>
      <c r="AV783" s="136"/>
      <c r="AW783" s="339"/>
    </row>
    <row r="784" spans="1:49" ht="12.75" customHeight="1">
      <c r="A784">
        <v>781</v>
      </c>
      <c r="B784" s="29" t="s">
        <v>6539</v>
      </c>
      <c r="C784" s="134" t="s">
        <v>5157</v>
      </c>
      <c r="D784" s="29" t="s">
        <v>3880</v>
      </c>
      <c r="E784" s="29" t="s">
        <v>3880</v>
      </c>
      <c r="F784" s="335"/>
      <c r="G784" s="335"/>
      <c r="H784" s="335"/>
      <c r="I784" s="335"/>
      <c r="J784" s="335"/>
      <c r="K784" s="335"/>
      <c r="L784" s="335"/>
      <c r="M784" s="82" t="s">
        <v>3880</v>
      </c>
      <c r="N784" s="57" t="s">
        <v>3880</v>
      </c>
      <c r="O784" s="30" t="s">
        <v>3880</v>
      </c>
      <c r="P784" s="29" t="s">
        <v>3880</v>
      </c>
      <c r="Q784" s="29"/>
      <c r="R784" s="134" t="s">
        <v>5157</v>
      </c>
      <c r="S784" s="103" t="s">
        <v>5150</v>
      </c>
      <c r="T784" s="403">
        <v>-1200.1500000000001</v>
      </c>
      <c r="U784" s="403">
        <v>-3448.05</v>
      </c>
      <c r="V784" s="123" t="s">
        <v>5151</v>
      </c>
      <c r="W784" s="336"/>
      <c r="X784" s="123"/>
      <c r="Y784" s="337"/>
      <c r="Z784" s="87"/>
      <c r="AA784" s="88" t="s">
        <v>3880</v>
      </c>
      <c r="AB784" s="88"/>
      <c r="AC784" s="88"/>
      <c r="AD784" s="90"/>
      <c r="AE784" s="90"/>
      <c r="AF784" s="136"/>
      <c r="AG784" s="338"/>
      <c r="AH784" s="338"/>
      <c r="AI784" s="339"/>
      <c r="AJ784" s="339"/>
      <c r="AK784" s="91"/>
      <c r="AL784" s="92"/>
      <c r="AM784" s="93"/>
      <c r="AN784" s="340"/>
      <c r="AO784" s="341"/>
      <c r="AP784" s="336"/>
      <c r="AQ784" s="342"/>
      <c r="AR784" s="343"/>
      <c r="AS784" s="342"/>
      <c r="AT784" s="94"/>
      <c r="AU784" s="341"/>
      <c r="AV784" s="136"/>
      <c r="AW784" s="339"/>
    </row>
    <row r="785" spans="1:49" ht="12.75" customHeight="1">
      <c r="A785">
        <v>782</v>
      </c>
      <c r="B785" s="29" t="s">
        <v>6539</v>
      </c>
      <c r="C785" s="134" t="s">
        <v>5158</v>
      </c>
      <c r="D785" s="29" t="s">
        <v>3880</v>
      </c>
      <c r="E785" s="29" t="s">
        <v>3880</v>
      </c>
      <c r="F785" s="335"/>
      <c r="G785" s="335"/>
      <c r="H785" s="335"/>
      <c r="I785" s="335"/>
      <c r="J785" s="335"/>
      <c r="K785" s="335"/>
      <c r="L785" s="335"/>
      <c r="M785" s="82" t="s">
        <v>3880</v>
      </c>
      <c r="N785" s="57" t="s">
        <v>3880</v>
      </c>
      <c r="O785" s="30" t="s">
        <v>3880</v>
      </c>
      <c r="P785" s="29" t="s">
        <v>3880</v>
      </c>
      <c r="Q785" s="29"/>
      <c r="R785" s="134" t="s">
        <v>5158</v>
      </c>
      <c r="S785" s="103" t="s">
        <v>5150</v>
      </c>
      <c r="T785" s="403">
        <v>-2000.25</v>
      </c>
      <c r="U785" s="403">
        <v>-3448.05</v>
      </c>
      <c r="V785" s="123" t="s">
        <v>5151</v>
      </c>
      <c r="W785" s="336"/>
      <c r="X785" s="123"/>
      <c r="Y785" s="337"/>
      <c r="Z785" s="87"/>
      <c r="AA785" s="88" t="s">
        <v>3880</v>
      </c>
      <c r="AB785" s="88"/>
      <c r="AC785" s="88"/>
      <c r="AD785" s="90"/>
      <c r="AE785" s="90"/>
      <c r="AF785" s="136"/>
      <c r="AG785" s="338"/>
      <c r="AH785" s="338"/>
      <c r="AI785" s="339"/>
      <c r="AJ785" s="339"/>
      <c r="AK785" s="91"/>
      <c r="AL785" s="92"/>
      <c r="AM785" s="93"/>
      <c r="AN785" s="340"/>
      <c r="AO785" s="341"/>
      <c r="AP785" s="336"/>
      <c r="AQ785" s="342"/>
      <c r="AR785" s="343"/>
      <c r="AS785" s="342"/>
      <c r="AT785" s="94"/>
      <c r="AU785" s="341"/>
      <c r="AV785" s="136"/>
      <c r="AW785" s="339"/>
    </row>
    <row r="786" spans="1:49" ht="12.75" customHeight="1">
      <c r="A786">
        <v>783</v>
      </c>
      <c r="B786" s="29" t="s">
        <v>6539</v>
      </c>
      <c r="C786" s="134" t="s">
        <v>3710</v>
      </c>
      <c r="D786" s="29" t="s">
        <v>3880</v>
      </c>
      <c r="E786" s="29" t="s">
        <v>3880</v>
      </c>
      <c r="F786" s="335"/>
      <c r="G786" s="335"/>
      <c r="H786" s="335"/>
      <c r="I786" s="335"/>
      <c r="J786" s="335"/>
      <c r="K786" s="335"/>
      <c r="L786" s="335"/>
      <c r="M786" s="82" t="s">
        <v>3880</v>
      </c>
      <c r="N786" s="57" t="s">
        <v>3880</v>
      </c>
      <c r="O786" s="30" t="s">
        <v>3880</v>
      </c>
      <c r="P786" s="29" t="s">
        <v>3880</v>
      </c>
      <c r="Q786" s="29"/>
      <c r="R786" s="134" t="s">
        <v>3710</v>
      </c>
      <c r="S786" s="103" t="s">
        <v>5150</v>
      </c>
      <c r="T786" s="403">
        <v>2800.35</v>
      </c>
      <c r="U786" s="403">
        <v>-2647.95</v>
      </c>
      <c r="V786" s="123" t="s">
        <v>5151</v>
      </c>
      <c r="W786" s="336"/>
      <c r="X786" s="123"/>
      <c r="Y786" s="337"/>
      <c r="Z786" s="87"/>
      <c r="AA786" s="88" t="s">
        <v>3880</v>
      </c>
      <c r="AB786" s="88"/>
      <c r="AC786" s="88"/>
      <c r="AD786" s="90"/>
      <c r="AE786" s="90"/>
      <c r="AF786" s="136"/>
      <c r="AG786" s="338"/>
      <c r="AH786" s="338"/>
      <c r="AI786" s="339"/>
      <c r="AJ786" s="339"/>
      <c r="AK786" s="91"/>
      <c r="AL786" s="92"/>
      <c r="AM786" s="93"/>
      <c r="AN786" s="340"/>
      <c r="AO786" s="341"/>
      <c r="AP786" s="336"/>
      <c r="AQ786" s="342"/>
      <c r="AR786" s="343"/>
      <c r="AS786" s="342"/>
      <c r="AT786" s="94"/>
      <c r="AU786" s="341"/>
      <c r="AV786" s="136"/>
      <c r="AW786" s="339"/>
    </row>
    <row r="787" spans="1:49" ht="12.75" customHeight="1">
      <c r="A787">
        <v>784</v>
      </c>
      <c r="B787" s="29" t="s">
        <v>6539</v>
      </c>
      <c r="C787" s="134" t="s">
        <v>3548</v>
      </c>
      <c r="D787" s="29" t="s">
        <v>3880</v>
      </c>
      <c r="E787" s="29" t="s">
        <v>3880</v>
      </c>
      <c r="F787" s="335"/>
      <c r="G787" s="335"/>
      <c r="H787" s="335"/>
      <c r="I787" s="335"/>
      <c r="J787" s="335"/>
      <c r="K787" s="335"/>
      <c r="L787" s="335"/>
      <c r="M787" s="82" t="s">
        <v>3880</v>
      </c>
      <c r="N787" s="57" t="s">
        <v>3880</v>
      </c>
      <c r="O787" s="30" t="s">
        <v>3880</v>
      </c>
      <c r="P787" s="29" t="s">
        <v>3880</v>
      </c>
      <c r="Q787" s="29"/>
      <c r="R787" s="134" t="s">
        <v>3548</v>
      </c>
      <c r="S787" s="103" t="s">
        <v>5150</v>
      </c>
      <c r="T787" s="403">
        <v>2000.25</v>
      </c>
      <c r="U787" s="403">
        <v>-2647.95</v>
      </c>
      <c r="V787" s="123" t="s">
        <v>5151</v>
      </c>
      <c r="W787" s="336"/>
      <c r="X787" s="123"/>
      <c r="Y787" s="337"/>
      <c r="Z787" s="87"/>
      <c r="AA787" s="88" t="s">
        <v>3880</v>
      </c>
      <c r="AB787" s="88"/>
      <c r="AC787" s="88"/>
      <c r="AD787" s="90"/>
      <c r="AE787" s="90"/>
      <c r="AF787" s="136"/>
      <c r="AG787" s="338"/>
      <c r="AH787" s="338"/>
      <c r="AI787" s="339"/>
      <c r="AJ787" s="339"/>
      <c r="AK787" s="91"/>
      <c r="AL787" s="92"/>
      <c r="AM787" s="93"/>
      <c r="AN787" s="340"/>
      <c r="AO787" s="341"/>
      <c r="AP787" s="336"/>
      <c r="AQ787" s="342"/>
      <c r="AR787" s="343"/>
      <c r="AS787" s="342"/>
      <c r="AT787" s="94"/>
      <c r="AU787" s="341"/>
      <c r="AV787" s="136"/>
      <c r="AW787" s="339"/>
    </row>
    <row r="788" spans="1:49" ht="12.75" customHeight="1">
      <c r="A788">
        <v>785</v>
      </c>
      <c r="B788" s="29" t="s">
        <v>6539</v>
      </c>
      <c r="C788" s="134" t="s">
        <v>56</v>
      </c>
      <c r="D788" s="29" t="s">
        <v>3880</v>
      </c>
      <c r="E788" s="29" t="s">
        <v>3880</v>
      </c>
      <c r="F788" s="335"/>
      <c r="G788" s="335"/>
      <c r="H788" s="335"/>
      <c r="I788" s="335"/>
      <c r="J788" s="335"/>
      <c r="K788" s="335"/>
      <c r="L788" s="335"/>
      <c r="M788" s="82" t="s">
        <v>3880</v>
      </c>
      <c r="N788" s="57" t="s">
        <v>3880</v>
      </c>
      <c r="O788" s="30" t="s">
        <v>3880</v>
      </c>
      <c r="P788" s="29" t="s">
        <v>3880</v>
      </c>
      <c r="Q788" s="29"/>
      <c r="R788" s="134" t="s">
        <v>56</v>
      </c>
      <c r="S788" s="103" t="s">
        <v>5150</v>
      </c>
      <c r="T788" s="403">
        <v>1200.1500000000001</v>
      </c>
      <c r="U788" s="403">
        <v>-2647.95</v>
      </c>
      <c r="V788" s="123" t="s">
        <v>5151</v>
      </c>
      <c r="W788" s="336"/>
      <c r="X788" s="123"/>
      <c r="Y788" s="337"/>
      <c r="Z788" s="87"/>
      <c r="AA788" s="88" t="s">
        <v>3880</v>
      </c>
      <c r="AB788" s="88"/>
      <c r="AC788" s="88"/>
      <c r="AD788" s="90"/>
      <c r="AE788" s="90"/>
      <c r="AF788" s="136"/>
      <c r="AG788" s="338"/>
      <c r="AH788" s="338"/>
      <c r="AI788" s="339"/>
      <c r="AJ788" s="339"/>
      <c r="AK788" s="91"/>
      <c r="AL788" s="92"/>
      <c r="AM788" s="93"/>
      <c r="AN788" s="340"/>
      <c r="AO788" s="341"/>
      <c r="AP788" s="336"/>
      <c r="AQ788" s="342"/>
      <c r="AR788" s="343"/>
      <c r="AS788" s="342"/>
      <c r="AT788" s="94"/>
      <c r="AU788" s="341"/>
      <c r="AV788" s="136"/>
      <c r="AW788" s="339"/>
    </row>
    <row r="789" spans="1:49" ht="12.75" customHeight="1">
      <c r="A789">
        <v>786</v>
      </c>
      <c r="B789" s="29" t="s">
        <v>6539</v>
      </c>
      <c r="C789" s="134" t="s">
        <v>354</v>
      </c>
      <c r="D789" s="29" t="s">
        <v>3880</v>
      </c>
      <c r="E789" s="29" t="s">
        <v>3880</v>
      </c>
      <c r="F789" s="335"/>
      <c r="G789" s="335"/>
      <c r="H789" s="335"/>
      <c r="I789" s="335"/>
      <c r="J789" s="335"/>
      <c r="K789" s="335"/>
      <c r="L789" s="335"/>
      <c r="M789" s="82" t="s">
        <v>3880</v>
      </c>
      <c r="N789" s="57" t="s">
        <v>3880</v>
      </c>
      <c r="O789" s="30" t="s">
        <v>3880</v>
      </c>
      <c r="P789" s="29" t="s">
        <v>3880</v>
      </c>
      <c r="Q789" s="29"/>
      <c r="R789" s="134" t="s">
        <v>354</v>
      </c>
      <c r="S789" s="103" t="s">
        <v>5150</v>
      </c>
      <c r="T789" s="403">
        <v>400.05</v>
      </c>
      <c r="U789" s="403">
        <v>-2647.95</v>
      </c>
      <c r="V789" s="123" t="s">
        <v>5151</v>
      </c>
      <c r="W789" s="336"/>
      <c r="X789" s="123"/>
      <c r="Y789" s="337"/>
      <c r="Z789" s="87"/>
      <c r="AA789" s="88" t="s">
        <v>3880</v>
      </c>
      <c r="AB789" s="88"/>
      <c r="AC789" s="88"/>
      <c r="AD789" s="90"/>
      <c r="AE789" s="90"/>
      <c r="AF789" s="136"/>
      <c r="AG789" s="338"/>
      <c r="AH789" s="338"/>
      <c r="AI789" s="339"/>
      <c r="AJ789" s="339"/>
      <c r="AK789" s="91"/>
      <c r="AL789" s="92"/>
      <c r="AM789" s="93"/>
      <c r="AN789" s="340"/>
      <c r="AO789" s="341"/>
      <c r="AP789" s="336"/>
      <c r="AQ789" s="342"/>
      <c r="AR789" s="343"/>
      <c r="AS789" s="342"/>
      <c r="AT789" s="94"/>
      <c r="AU789" s="341"/>
      <c r="AV789" s="136"/>
      <c r="AW789" s="339"/>
    </row>
    <row r="790" spans="1:49" ht="12.75" customHeight="1">
      <c r="A790">
        <v>787</v>
      </c>
      <c r="B790" s="29" t="s">
        <v>6539</v>
      </c>
      <c r="C790" s="134" t="s">
        <v>5159</v>
      </c>
      <c r="D790" s="29" t="s">
        <v>3880</v>
      </c>
      <c r="E790" s="29" t="s">
        <v>3880</v>
      </c>
      <c r="F790" s="335"/>
      <c r="G790" s="335"/>
      <c r="H790" s="335"/>
      <c r="I790" s="335"/>
      <c r="J790" s="335"/>
      <c r="K790" s="335"/>
      <c r="L790" s="335"/>
      <c r="M790" s="82" t="s">
        <v>3880</v>
      </c>
      <c r="N790" s="57" t="s">
        <v>3880</v>
      </c>
      <c r="O790" s="30" t="s">
        <v>3880</v>
      </c>
      <c r="P790" s="29" t="s">
        <v>3880</v>
      </c>
      <c r="Q790" s="29"/>
      <c r="R790" s="134" t="s">
        <v>5159</v>
      </c>
      <c r="S790" s="103" t="s">
        <v>5150</v>
      </c>
      <c r="T790" s="403">
        <v>-400.05</v>
      </c>
      <c r="U790" s="403">
        <v>-2647.95</v>
      </c>
      <c r="V790" s="123" t="s">
        <v>5151</v>
      </c>
      <c r="W790" s="336"/>
      <c r="X790" s="123"/>
      <c r="Y790" s="337"/>
      <c r="Z790" s="87"/>
      <c r="AA790" s="88" t="s">
        <v>3880</v>
      </c>
      <c r="AB790" s="88"/>
      <c r="AC790" s="88"/>
      <c r="AD790" s="90"/>
      <c r="AE790" s="90"/>
      <c r="AF790" s="136"/>
      <c r="AG790" s="338"/>
      <c r="AH790" s="338"/>
      <c r="AI790" s="339"/>
      <c r="AJ790" s="339"/>
      <c r="AK790" s="91"/>
      <c r="AL790" s="92"/>
      <c r="AM790" s="93"/>
      <c r="AN790" s="340"/>
      <c r="AO790" s="341"/>
      <c r="AP790" s="336"/>
      <c r="AQ790" s="342"/>
      <c r="AR790" s="343"/>
      <c r="AS790" s="342"/>
      <c r="AT790" s="94"/>
      <c r="AU790" s="341"/>
      <c r="AV790" s="136"/>
      <c r="AW790" s="339"/>
    </row>
    <row r="791" spans="1:49" ht="12.75" customHeight="1">
      <c r="A791">
        <v>788</v>
      </c>
      <c r="B791" s="29" t="s">
        <v>6539</v>
      </c>
      <c r="C791" s="134" t="s">
        <v>5160</v>
      </c>
      <c r="D791" s="29" t="s">
        <v>3880</v>
      </c>
      <c r="E791" s="29" t="s">
        <v>3880</v>
      </c>
      <c r="F791" s="335"/>
      <c r="G791" s="335"/>
      <c r="H791" s="335"/>
      <c r="I791" s="335"/>
      <c r="J791" s="335"/>
      <c r="K791" s="335"/>
      <c r="L791" s="335"/>
      <c r="M791" s="82" t="s">
        <v>3880</v>
      </c>
      <c r="N791" s="57" t="s">
        <v>3880</v>
      </c>
      <c r="O791" s="30" t="s">
        <v>3880</v>
      </c>
      <c r="P791" s="29" t="s">
        <v>3880</v>
      </c>
      <c r="Q791" s="29"/>
      <c r="R791" s="134" t="s">
        <v>5160</v>
      </c>
      <c r="S791" s="103" t="s">
        <v>5150</v>
      </c>
      <c r="T791" s="403">
        <v>-1200.1500000000001</v>
      </c>
      <c r="U791" s="403">
        <v>-2647.95</v>
      </c>
      <c r="V791" s="123" t="s">
        <v>5151</v>
      </c>
      <c r="W791" s="336"/>
      <c r="X791" s="123"/>
      <c r="Y791" s="337"/>
      <c r="Z791" s="87"/>
      <c r="AA791" s="88" t="s">
        <v>3880</v>
      </c>
      <c r="AB791" s="88"/>
      <c r="AC791" s="88"/>
      <c r="AD791" s="90"/>
      <c r="AE791" s="90"/>
      <c r="AF791" s="136"/>
      <c r="AG791" s="338"/>
      <c r="AH791" s="338"/>
      <c r="AI791" s="339"/>
      <c r="AJ791" s="339"/>
      <c r="AK791" s="91"/>
      <c r="AL791" s="92"/>
      <c r="AM791" s="93"/>
      <c r="AN791" s="340"/>
      <c r="AO791" s="341"/>
      <c r="AP791" s="336"/>
      <c r="AQ791" s="342"/>
      <c r="AR791" s="343"/>
      <c r="AS791" s="342"/>
      <c r="AT791" s="94"/>
      <c r="AU791" s="341"/>
      <c r="AV791" s="136"/>
      <c r="AW791" s="339"/>
    </row>
    <row r="792" spans="1:49" ht="12.75" customHeight="1">
      <c r="A792">
        <v>789</v>
      </c>
      <c r="B792" s="29" t="s">
        <v>6539</v>
      </c>
      <c r="C792" s="134" t="s">
        <v>5161</v>
      </c>
      <c r="D792" s="29" t="s">
        <v>3880</v>
      </c>
      <c r="E792" s="29" t="s">
        <v>3880</v>
      </c>
      <c r="F792" s="335"/>
      <c r="G792" s="335"/>
      <c r="H792" s="335"/>
      <c r="I792" s="335"/>
      <c r="J792" s="335"/>
      <c r="K792" s="335"/>
      <c r="L792" s="335"/>
      <c r="M792" s="82" t="s">
        <v>3880</v>
      </c>
      <c r="N792" s="57" t="s">
        <v>3880</v>
      </c>
      <c r="O792" s="30" t="s">
        <v>3880</v>
      </c>
      <c r="P792" s="29" t="s">
        <v>3880</v>
      </c>
      <c r="Q792" s="29"/>
      <c r="R792" s="134" t="s">
        <v>5161</v>
      </c>
      <c r="S792" s="103" t="s">
        <v>5150</v>
      </c>
      <c r="T792" s="403">
        <v>-2000.25</v>
      </c>
      <c r="U792" s="403">
        <v>-2647.95</v>
      </c>
      <c r="V792" s="123" t="s">
        <v>5151</v>
      </c>
      <c r="W792" s="336"/>
      <c r="X792" s="123"/>
      <c r="Y792" s="337"/>
      <c r="Z792" s="87"/>
      <c r="AA792" s="88" t="s">
        <v>3880</v>
      </c>
      <c r="AB792" s="88"/>
      <c r="AC792" s="88"/>
      <c r="AD792" s="90"/>
      <c r="AE792" s="90"/>
      <c r="AF792" s="136"/>
      <c r="AG792" s="338"/>
      <c r="AH792" s="338"/>
      <c r="AI792" s="339"/>
      <c r="AJ792" s="339"/>
      <c r="AK792" s="91"/>
      <c r="AL792" s="92"/>
      <c r="AM792" s="93"/>
      <c r="AN792" s="340"/>
      <c r="AO792" s="341"/>
      <c r="AP792" s="336"/>
      <c r="AQ792" s="342"/>
      <c r="AR792" s="343"/>
      <c r="AS792" s="342"/>
      <c r="AT792" s="94"/>
      <c r="AU792" s="341"/>
      <c r="AV792" s="136"/>
      <c r="AW792" s="339"/>
    </row>
    <row r="793" spans="1:49" ht="12.75" customHeight="1">
      <c r="A793">
        <v>790</v>
      </c>
      <c r="B793" s="29" t="s">
        <v>6539</v>
      </c>
      <c r="C793" s="134" t="s">
        <v>3716</v>
      </c>
      <c r="D793" s="29" t="s">
        <v>3880</v>
      </c>
      <c r="E793" s="29" t="s">
        <v>3880</v>
      </c>
      <c r="F793" s="335"/>
      <c r="G793" s="335"/>
      <c r="H793" s="335"/>
      <c r="I793" s="335"/>
      <c r="J793" s="335"/>
      <c r="K793" s="335"/>
      <c r="L793" s="335"/>
      <c r="M793" s="82" t="s">
        <v>3880</v>
      </c>
      <c r="N793" s="57" t="s">
        <v>3880</v>
      </c>
      <c r="O793" s="30" t="s">
        <v>3880</v>
      </c>
      <c r="P793" s="29" t="s">
        <v>3880</v>
      </c>
      <c r="Q793" s="29"/>
      <c r="R793" s="134" t="s">
        <v>3716</v>
      </c>
      <c r="S793" s="103" t="s">
        <v>5150</v>
      </c>
      <c r="T793" s="403">
        <v>2000.25</v>
      </c>
      <c r="U793" s="403">
        <v>-1847.85</v>
      </c>
      <c r="V793" s="123" t="s">
        <v>5151</v>
      </c>
      <c r="W793" s="336"/>
      <c r="X793" s="123"/>
      <c r="Y793" s="337"/>
      <c r="Z793" s="87"/>
      <c r="AA793" s="88" t="s">
        <v>3880</v>
      </c>
      <c r="AB793" s="88"/>
      <c r="AC793" s="88"/>
      <c r="AD793" s="90"/>
      <c r="AE793" s="90"/>
      <c r="AF793" s="136"/>
      <c r="AG793" s="338"/>
      <c r="AH793" s="338"/>
      <c r="AI793" s="339"/>
      <c r="AJ793" s="339"/>
      <c r="AK793" s="91"/>
      <c r="AL793" s="92"/>
      <c r="AM793" s="93"/>
      <c r="AN793" s="340"/>
      <c r="AO793" s="341"/>
      <c r="AP793" s="336"/>
      <c r="AQ793" s="342"/>
      <c r="AR793" s="343"/>
      <c r="AS793" s="342"/>
      <c r="AT793" s="94"/>
      <c r="AU793" s="341"/>
      <c r="AV793" s="136"/>
      <c r="AW793" s="339"/>
    </row>
    <row r="794" spans="1:49" ht="12.75" customHeight="1">
      <c r="A794">
        <v>791</v>
      </c>
      <c r="B794" s="29" t="s">
        <v>6539</v>
      </c>
      <c r="C794" s="134" t="s">
        <v>53</v>
      </c>
      <c r="D794" s="29" t="s">
        <v>3880</v>
      </c>
      <c r="E794" s="29" t="s">
        <v>3880</v>
      </c>
      <c r="F794" s="335"/>
      <c r="G794" s="335"/>
      <c r="H794" s="335"/>
      <c r="I794" s="335"/>
      <c r="J794" s="335"/>
      <c r="K794" s="335"/>
      <c r="L794" s="335"/>
      <c r="M794" s="82" t="s">
        <v>3880</v>
      </c>
      <c r="N794" s="57" t="s">
        <v>3880</v>
      </c>
      <c r="O794" s="30" t="s">
        <v>3880</v>
      </c>
      <c r="P794" s="29" t="s">
        <v>3880</v>
      </c>
      <c r="Q794" s="29"/>
      <c r="R794" s="134" t="s">
        <v>53</v>
      </c>
      <c r="S794" s="103" t="s">
        <v>5150</v>
      </c>
      <c r="T794" s="403">
        <v>1200.1500000000001</v>
      </c>
      <c r="U794" s="403">
        <v>-1847.85</v>
      </c>
      <c r="V794" s="123" t="s">
        <v>5151</v>
      </c>
      <c r="W794" s="336"/>
      <c r="X794" s="123"/>
      <c r="Y794" s="337"/>
      <c r="Z794" s="87"/>
      <c r="AA794" s="88" t="s">
        <v>3880</v>
      </c>
      <c r="AB794" s="88"/>
      <c r="AC794" s="88"/>
      <c r="AD794" s="90"/>
      <c r="AE794" s="90"/>
      <c r="AF794" s="136"/>
      <c r="AG794" s="338"/>
      <c r="AH794" s="338"/>
      <c r="AI794" s="339"/>
      <c r="AJ794" s="339"/>
      <c r="AK794" s="91"/>
      <c r="AL794" s="92"/>
      <c r="AM794" s="93"/>
      <c r="AN794" s="340"/>
      <c r="AO794" s="341"/>
      <c r="AP794" s="336"/>
      <c r="AQ794" s="342"/>
      <c r="AR794" s="343"/>
      <c r="AS794" s="342"/>
      <c r="AT794" s="94"/>
      <c r="AU794" s="341"/>
      <c r="AV794" s="136"/>
      <c r="AW794" s="339"/>
    </row>
    <row r="795" spans="1:49" ht="12.75" customHeight="1">
      <c r="A795">
        <v>792</v>
      </c>
      <c r="B795" s="29" t="s">
        <v>6539</v>
      </c>
      <c r="C795" s="134" t="s">
        <v>213</v>
      </c>
      <c r="D795" s="29" t="s">
        <v>3880</v>
      </c>
      <c r="E795" s="29" t="s">
        <v>3880</v>
      </c>
      <c r="F795" s="335"/>
      <c r="G795" s="335"/>
      <c r="H795" s="335"/>
      <c r="I795" s="335"/>
      <c r="J795" s="335"/>
      <c r="K795" s="335"/>
      <c r="L795" s="335"/>
      <c r="M795" s="82" t="s">
        <v>3880</v>
      </c>
      <c r="N795" s="57" t="s">
        <v>3880</v>
      </c>
      <c r="O795" s="30" t="s">
        <v>3880</v>
      </c>
      <c r="P795" s="29" t="s">
        <v>3880</v>
      </c>
      <c r="Q795" s="29"/>
      <c r="R795" s="134" t="s">
        <v>213</v>
      </c>
      <c r="S795" s="103" t="s">
        <v>5150</v>
      </c>
      <c r="T795" s="403">
        <v>400.05</v>
      </c>
      <c r="U795" s="403">
        <v>-1847.85</v>
      </c>
      <c r="V795" s="123" t="s">
        <v>5151</v>
      </c>
      <c r="W795" s="336"/>
      <c r="X795" s="123"/>
      <c r="Y795" s="337"/>
      <c r="Z795" s="87"/>
      <c r="AA795" s="88" t="s">
        <v>3880</v>
      </c>
      <c r="AB795" s="88"/>
      <c r="AC795" s="88"/>
      <c r="AD795" s="90"/>
      <c r="AE795" s="90"/>
      <c r="AF795" s="136"/>
      <c r="AG795" s="338"/>
      <c r="AH795" s="338"/>
      <c r="AI795" s="339"/>
      <c r="AJ795" s="339"/>
      <c r="AK795" s="91"/>
      <c r="AL795" s="92"/>
      <c r="AM795" s="93"/>
      <c r="AN795" s="340"/>
      <c r="AO795" s="341"/>
      <c r="AP795" s="336"/>
      <c r="AQ795" s="342"/>
      <c r="AR795" s="343"/>
      <c r="AS795" s="342"/>
      <c r="AT795" s="94"/>
      <c r="AU795" s="341"/>
      <c r="AV795" s="136"/>
      <c r="AW795" s="339"/>
    </row>
    <row r="796" spans="1:49" ht="12.75" customHeight="1">
      <c r="A796">
        <v>793</v>
      </c>
      <c r="B796" s="29" t="s">
        <v>6539</v>
      </c>
      <c r="C796" s="134" t="s">
        <v>5162</v>
      </c>
      <c r="D796" s="29" t="s">
        <v>3880</v>
      </c>
      <c r="E796" s="29" t="s">
        <v>3880</v>
      </c>
      <c r="F796" s="335"/>
      <c r="G796" s="335"/>
      <c r="H796" s="335"/>
      <c r="I796" s="335"/>
      <c r="J796" s="335"/>
      <c r="K796" s="335"/>
      <c r="L796" s="335"/>
      <c r="M796" s="82" t="s">
        <v>3880</v>
      </c>
      <c r="N796" s="57" t="s">
        <v>3880</v>
      </c>
      <c r="O796" s="30" t="s">
        <v>3880</v>
      </c>
      <c r="P796" s="29" t="s">
        <v>3880</v>
      </c>
      <c r="Q796" s="29"/>
      <c r="R796" s="134" t="s">
        <v>5162</v>
      </c>
      <c r="S796" s="103" t="s">
        <v>5150</v>
      </c>
      <c r="T796" s="403">
        <v>-400.05</v>
      </c>
      <c r="U796" s="403">
        <v>-1847.85</v>
      </c>
      <c r="V796" s="123" t="s">
        <v>5151</v>
      </c>
      <c r="W796" s="336"/>
      <c r="X796" s="123"/>
      <c r="Y796" s="337"/>
      <c r="Z796" s="87"/>
      <c r="AA796" s="88" t="s">
        <v>3880</v>
      </c>
      <c r="AB796" s="88"/>
      <c r="AC796" s="88"/>
      <c r="AD796" s="90"/>
      <c r="AE796" s="90"/>
      <c r="AF796" s="136"/>
      <c r="AG796" s="338"/>
      <c r="AH796" s="338"/>
      <c r="AI796" s="339"/>
      <c r="AJ796" s="339"/>
      <c r="AK796" s="91"/>
      <c r="AL796" s="92"/>
      <c r="AM796" s="93"/>
      <c r="AN796" s="340"/>
      <c r="AO796" s="341"/>
      <c r="AP796" s="336"/>
      <c r="AQ796" s="342"/>
      <c r="AR796" s="343"/>
      <c r="AS796" s="342"/>
      <c r="AT796" s="94"/>
      <c r="AU796" s="341"/>
      <c r="AV796" s="136"/>
      <c r="AW796" s="339"/>
    </row>
    <row r="797" spans="1:49" ht="12.75" customHeight="1">
      <c r="A797">
        <v>794</v>
      </c>
      <c r="B797" s="29" t="s">
        <v>6539</v>
      </c>
      <c r="C797" s="134" t="s">
        <v>5163</v>
      </c>
      <c r="D797" s="29" t="s">
        <v>3880</v>
      </c>
      <c r="E797" s="29" t="s">
        <v>3880</v>
      </c>
      <c r="F797" s="335"/>
      <c r="G797" s="335"/>
      <c r="H797" s="335"/>
      <c r="I797" s="335"/>
      <c r="J797" s="335"/>
      <c r="K797" s="335"/>
      <c r="L797" s="335"/>
      <c r="M797" s="82" t="s">
        <v>3880</v>
      </c>
      <c r="N797" s="57" t="s">
        <v>3880</v>
      </c>
      <c r="O797" s="30" t="s">
        <v>3880</v>
      </c>
      <c r="P797" s="29" t="s">
        <v>3880</v>
      </c>
      <c r="Q797" s="29"/>
      <c r="R797" s="134" t="s">
        <v>5163</v>
      </c>
      <c r="S797" s="103" t="s">
        <v>5150</v>
      </c>
      <c r="T797" s="403">
        <v>-1200.1500000000001</v>
      </c>
      <c r="U797" s="403">
        <v>-1847.85</v>
      </c>
      <c r="V797" s="123" t="s">
        <v>5151</v>
      </c>
      <c r="W797" s="336"/>
      <c r="X797" s="123"/>
      <c r="Y797" s="337"/>
      <c r="Z797" s="87"/>
      <c r="AA797" s="88" t="s">
        <v>3880</v>
      </c>
      <c r="AB797" s="88"/>
      <c r="AC797" s="88"/>
      <c r="AD797" s="90"/>
      <c r="AE797" s="90"/>
      <c r="AF797" s="136"/>
      <c r="AG797" s="338"/>
      <c r="AH797" s="338"/>
      <c r="AI797" s="339"/>
      <c r="AJ797" s="339"/>
      <c r="AK797" s="91"/>
      <c r="AL797" s="92"/>
      <c r="AM797" s="93"/>
      <c r="AN797" s="340"/>
      <c r="AO797" s="341"/>
      <c r="AP797" s="336"/>
      <c r="AQ797" s="342"/>
      <c r="AR797" s="343"/>
      <c r="AS797" s="342"/>
      <c r="AT797" s="94"/>
      <c r="AU797" s="341"/>
      <c r="AV797" s="136"/>
      <c r="AW797" s="339"/>
    </row>
    <row r="798" spans="1:49" ht="12.75" customHeight="1">
      <c r="A798">
        <v>795</v>
      </c>
      <c r="B798" s="29" t="s">
        <v>6539</v>
      </c>
      <c r="C798" s="134" t="s">
        <v>5164</v>
      </c>
      <c r="D798" s="29" t="s">
        <v>3880</v>
      </c>
      <c r="E798" s="29" t="s">
        <v>3880</v>
      </c>
      <c r="F798" s="335"/>
      <c r="G798" s="335"/>
      <c r="H798" s="335"/>
      <c r="I798" s="335"/>
      <c r="J798" s="335"/>
      <c r="K798" s="335"/>
      <c r="L798" s="335"/>
      <c r="M798" s="82" t="s">
        <v>3880</v>
      </c>
      <c r="N798" s="57" t="s">
        <v>3880</v>
      </c>
      <c r="O798" s="30" t="s">
        <v>3880</v>
      </c>
      <c r="P798" s="29" t="s">
        <v>3880</v>
      </c>
      <c r="Q798" s="29"/>
      <c r="R798" s="134" t="s">
        <v>5164</v>
      </c>
      <c r="S798" s="103" t="s">
        <v>5150</v>
      </c>
      <c r="T798" s="403">
        <v>4292.6000000000004</v>
      </c>
      <c r="U798" s="403">
        <v>-6191.25</v>
      </c>
      <c r="V798" s="123" t="s">
        <v>5151</v>
      </c>
      <c r="W798" s="336"/>
      <c r="X798" s="123"/>
      <c r="Y798" s="337"/>
      <c r="Z798" s="87"/>
      <c r="AA798" s="88" t="s">
        <v>3880</v>
      </c>
      <c r="AB798" s="88"/>
      <c r="AC798" s="88"/>
      <c r="AD798" s="90"/>
      <c r="AE798" s="90"/>
      <c r="AF798" s="136"/>
      <c r="AG798" s="338"/>
      <c r="AH798" s="338"/>
      <c r="AI798" s="339"/>
      <c r="AJ798" s="339"/>
      <c r="AK798" s="91"/>
      <c r="AL798" s="92"/>
      <c r="AM798" s="93"/>
      <c r="AN798" s="340"/>
      <c r="AO798" s="341"/>
      <c r="AP798" s="336"/>
      <c r="AQ798" s="342"/>
      <c r="AR798" s="343"/>
      <c r="AS798" s="342"/>
      <c r="AT798" s="94"/>
      <c r="AU798" s="341"/>
      <c r="AV798" s="136"/>
      <c r="AW798" s="339"/>
    </row>
    <row r="799" spans="1:49" ht="12.75" customHeight="1">
      <c r="A799">
        <v>796</v>
      </c>
      <c r="B799" s="29" t="s">
        <v>6539</v>
      </c>
      <c r="C799" s="134" t="s">
        <v>5165</v>
      </c>
      <c r="D799" s="29" t="s">
        <v>3880</v>
      </c>
      <c r="E799" s="29" t="s">
        <v>3880</v>
      </c>
      <c r="F799" s="335"/>
      <c r="G799" s="335"/>
      <c r="H799" s="335"/>
      <c r="I799" s="335"/>
      <c r="J799" s="335"/>
      <c r="K799" s="335"/>
      <c r="L799" s="335"/>
      <c r="M799" s="82" t="s">
        <v>3880</v>
      </c>
      <c r="N799" s="57" t="s">
        <v>3880</v>
      </c>
      <c r="O799" s="30" t="s">
        <v>3880</v>
      </c>
      <c r="P799" s="29" t="s">
        <v>3880</v>
      </c>
      <c r="Q799" s="29"/>
      <c r="R799" s="134" t="s">
        <v>5165</v>
      </c>
      <c r="S799" s="103" t="s">
        <v>5150</v>
      </c>
      <c r="T799" s="403">
        <v>2575.56</v>
      </c>
      <c r="U799" s="403">
        <v>-6191.25</v>
      </c>
      <c r="V799" s="123" t="s">
        <v>5151</v>
      </c>
      <c r="W799" s="336"/>
      <c r="X799" s="123"/>
      <c r="Y799" s="337"/>
      <c r="Z799" s="87"/>
      <c r="AA799" s="88" t="s">
        <v>3880</v>
      </c>
      <c r="AB799" s="88"/>
      <c r="AC799" s="88"/>
      <c r="AD799" s="90"/>
      <c r="AE799" s="90"/>
      <c r="AF799" s="136"/>
      <c r="AG799" s="338"/>
      <c r="AH799" s="338"/>
      <c r="AI799" s="339"/>
      <c r="AJ799" s="339"/>
      <c r="AK799" s="91"/>
      <c r="AL799" s="92"/>
      <c r="AM799" s="93"/>
      <c r="AN799" s="340"/>
      <c r="AO799" s="341"/>
      <c r="AP799" s="336"/>
      <c r="AQ799" s="342"/>
      <c r="AR799" s="343"/>
      <c r="AS799" s="342"/>
      <c r="AT799" s="94"/>
      <c r="AU799" s="341"/>
      <c r="AV799" s="136"/>
      <c r="AW799" s="339"/>
    </row>
    <row r="800" spans="1:49" ht="12.75" customHeight="1">
      <c r="A800">
        <v>797</v>
      </c>
      <c r="B800" s="29" t="s">
        <v>6539</v>
      </c>
      <c r="C800" s="134" t="s">
        <v>5166</v>
      </c>
      <c r="D800" s="29" t="s">
        <v>3880</v>
      </c>
      <c r="E800" s="29" t="s">
        <v>3880</v>
      </c>
      <c r="F800" s="335"/>
      <c r="G800" s="335"/>
      <c r="H800" s="335"/>
      <c r="I800" s="335"/>
      <c r="J800" s="335"/>
      <c r="K800" s="335"/>
      <c r="L800" s="335"/>
      <c r="M800" s="82" t="s">
        <v>3880</v>
      </c>
      <c r="N800" s="57" t="s">
        <v>3880</v>
      </c>
      <c r="O800" s="30" t="s">
        <v>3880</v>
      </c>
      <c r="P800" s="29" t="s">
        <v>3880</v>
      </c>
      <c r="Q800" s="29"/>
      <c r="R800" s="134" t="s">
        <v>5166</v>
      </c>
      <c r="S800" s="103" t="s">
        <v>5150</v>
      </c>
      <c r="T800" s="403">
        <v>858.52</v>
      </c>
      <c r="U800" s="403">
        <v>-6191.25</v>
      </c>
      <c r="V800" s="123" t="s">
        <v>5151</v>
      </c>
      <c r="W800" s="336"/>
      <c r="X800" s="123"/>
      <c r="Y800" s="337"/>
      <c r="Z800" s="87"/>
      <c r="AA800" s="88" t="s">
        <v>3880</v>
      </c>
      <c r="AB800" s="88"/>
      <c r="AC800" s="88"/>
      <c r="AD800" s="90"/>
      <c r="AE800" s="90"/>
      <c r="AF800" s="136"/>
      <c r="AG800" s="338"/>
      <c r="AH800" s="338"/>
      <c r="AI800" s="339"/>
      <c r="AJ800" s="339"/>
      <c r="AK800" s="91"/>
      <c r="AL800" s="92"/>
      <c r="AM800" s="93"/>
      <c r="AN800" s="340"/>
      <c r="AO800" s="341"/>
      <c r="AP800" s="336"/>
      <c r="AQ800" s="342"/>
      <c r="AR800" s="343"/>
      <c r="AS800" s="342"/>
      <c r="AT800" s="94"/>
      <c r="AU800" s="341"/>
      <c r="AV800" s="136"/>
      <c r="AW800" s="339"/>
    </row>
    <row r="801" spans="1:49" ht="12.75" customHeight="1">
      <c r="A801">
        <v>798</v>
      </c>
      <c r="B801" s="29" t="s">
        <v>6539</v>
      </c>
      <c r="C801" s="134" t="s">
        <v>299</v>
      </c>
      <c r="D801" s="29" t="s">
        <v>3880</v>
      </c>
      <c r="E801" s="29" t="s">
        <v>3880</v>
      </c>
      <c r="F801" s="335"/>
      <c r="G801" s="335"/>
      <c r="H801" s="335"/>
      <c r="I801" s="335"/>
      <c r="J801" s="335"/>
      <c r="K801" s="335"/>
      <c r="L801" s="335"/>
      <c r="M801" s="82" t="s">
        <v>3880</v>
      </c>
      <c r="N801" s="57" t="s">
        <v>3880</v>
      </c>
      <c r="O801" s="30" t="s">
        <v>3880</v>
      </c>
      <c r="P801" s="29" t="s">
        <v>3880</v>
      </c>
      <c r="Q801" s="29"/>
      <c r="R801" s="134" t="s">
        <v>299</v>
      </c>
      <c r="S801" s="103" t="s">
        <v>5150</v>
      </c>
      <c r="T801" s="403">
        <v>-858.52</v>
      </c>
      <c r="U801" s="403">
        <v>-6191.25</v>
      </c>
      <c r="V801" s="123" t="s">
        <v>5151</v>
      </c>
      <c r="W801" s="336"/>
      <c r="X801" s="123"/>
      <c r="Y801" s="337"/>
      <c r="Z801" s="87"/>
      <c r="AA801" s="88" t="s">
        <v>3880</v>
      </c>
      <c r="AB801" s="88"/>
      <c r="AC801" s="88"/>
      <c r="AD801" s="90"/>
      <c r="AE801" s="90"/>
      <c r="AF801" s="136"/>
      <c r="AG801" s="338"/>
      <c r="AH801" s="338"/>
      <c r="AI801" s="339"/>
      <c r="AJ801" s="339"/>
      <c r="AK801" s="91"/>
      <c r="AL801" s="92"/>
      <c r="AM801" s="93"/>
      <c r="AN801" s="340"/>
      <c r="AO801" s="341"/>
      <c r="AP801" s="336"/>
      <c r="AQ801" s="342"/>
      <c r="AR801" s="343"/>
      <c r="AS801" s="342"/>
      <c r="AT801" s="94"/>
      <c r="AU801" s="341"/>
      <c r="AV801" s="136"/>
      <c r="AW801" s="339"/>
    </row>
    <row r="802" spans="1:49" ht="12.75" customHeight="1">
      <c r="A802">
        <v>799</v>
      </c>
      <c r="B802" s="29" t="s">
        <v>6539</v>
      </c>
      <c r="C802" s="134" t="s">
        <v>3654</v>
      </c>
      <c r="D802" s="29" t="s">
        <v>3880</v>
      </c>
      <c r="E802" s="29" t="s">
        <v>3880</v>
      </c>
      <c r="F802" s="335"/>
      <c r="G802" s="335"/>
      <c r="H802" s="335"/>
      <c r="I802" s="335"/>
      <c r="J802" s="335"/>
      <c r="K802" s="335"/>
      <c r="L802" s="335"/>
      <c r="M802" s="82" t="s">
        <v>3880</v>
      </c>
      <c r="N802" s="57" t="s">
        <v>3880</v>
      </c>
      <c r="O802" s="30" t="s">
        <v>3880</v>
      </c>
      <c r="P802" s="29" t="s">
        <v>3880</v>
      </c>
      <c r="Q802" s="29"/>
      <c r="R802" s="134" t="s">
        <v>3654</v>
      </c>
      <c r="S802" s="103" t="s">
        <v>5150</v>
      </c>
      <c r="T802" s="403">
        <v>3434.08</v>
      </c>
      <c r="U802" s="403">
        <v>-5695.95</v>
      </c>
      <c r="V802" s="123" t="s">
        <v>5151</v>
      </c>
      <c r="W802" s="336"/>
      <c r="X802" s="123"/>
      <c r="Y802" s="337"/>
      <c r="Z802" s="87"/>
      <c r="AA802" s="88" t="s">
        <v>3880</v>
      </c>
      <c r="AB802" s="88"/>
      <c r="AC802" s="88"/>
      <c r="AD802" s="90"/>
      <c r="AE802" s="90"/>
      <c r="AF802" s="136"/>
      <c r="AG802" s="338"/>
      <c r="AH802" s="338"/>
      <c r="AI802" s="339"/>
      <c r="AJ802" s="339"/>
      <c r="AK802" s="91"/>
      <c r="AL802" s="92"/>
      <c r="AM802" s="93"/>
      <c r="AN802" s="340"/>
      <c r="AO802" s="341"/>
      <c r="AP802" s="336"/>
      <c r="AQ802" s="342"/>
      <c r="AR802" s="343"/>
      <c r="AS802" s="342"/>
      <c r="AT802" s="94"/>
      <c r="AU802" s="341"/>
      <c r="AV802" s="136"/>
      <c r="AW802" s="339"/>
    </row>
    <row r="803" spans="1:49" ht="12.75" customHeight="1">
      <c r="A803">
        <v>800</v>
      </c>
      <c r="B803" s="29" t="s">
        <v>6539</v>
      </c>
      <c r="C803" s="134" t="s">
        <v>9</v>
      </c>
      <c r="D803" s="29" t="s">
        <v>3880</v>
      </c>
      <c r="E803" s="29" t="s">
        <v>3880</v>
      </c>
      <c r="F803" s="335"/>
      <c r="G803" s="335"/>
      <c r="H803" s="335"/>
      <c r="I803" s="335"/>
      <c r="J803" s="335"/>
      <c r="K803" s="335"/>
      <c r="L803" s="335"/>
      <c r="M803" s="82" t="s">
        <v>3880</v>
      </c>
      <c r="N803" s="57" t="s">
        <v>3880</v>
      </c>
      <c r="O803" s="30" t="s">
        <v>3880</v>
      </c>
      <c r="P803" s="29" t="s">
        <v>3880</v>
      </c>
      <c r="Q803" s="29"/>
      <c r="R803" s="134" t="s">
        <v>9</v>
      </c>
      <c r="S803" s="103" t="s">
        <v>5150</v>
      </c>
      <c r="T803" s="403">
        <v>1717.04</v>
      </c>
      <c r="U803" s="403">
        <v>-5695.95</v>
      </c>
      <c r="V803" s="123" t="s">
        <v>5151</v>
      </c>
      <c r="W803" s="336"/>
      <c r="X803" s="123"/>
      <c r="Y803" s="337"/>
      <c r="Z803" s="87"/>
      <c r="AA803" s="88" t="s">
        <v>3880</v>
      </c>
      <c r="AB803" s="88"/>
      <c r="AC803" s="88"/>
      <c r="AD803" s="90"/>
      <c r="AE803" s="90"/>
      <c r="AF803" s="136"/>
      <c r="AG803" s="338"/>
      <c r="AH803" s="338"/>
      <c r="AI803" s="339"/>
      <c r="AJ803" s="339"/>
      <c r="AK803" s="91"/>
      <c r="AL803" s="92"/>
      <c r="AM803" s="93"/>
      <c r="AN803" s="340"/>
      <c r="AO803" s="341"/>
      <c r="AP803" s="336"/>
      <c r="AQ803" s="342"/>
      <c r="AR803" s="343"/>
      <c r="AS803" s="342"/>
      <c r="AT803" s="94"/>
      <c r="AU803" s="341"/>
      <c r="AV803" s="136"/>
      <c r="AW803" s="339"/>
    </row>
    <row r="804" spans="1:49" ht="12.75" customHeight="1">
      <c r="A804">
        <v>801</v>
      </c>
      <c r="B804" s="29" t="s">
        <v>6539</v>
      </c>
      <c r="C804" s="134" t="s">
        <v>5167</v>
      </c>
      <c r="D804" s="29" t="s">
        <v>3880</v>
      </c>
      <c r="E804" s="29" t="s">
        <v>3880</v>
      </c>
      <c r="F804" s="335"/>
      <c r="G804" s="335"/>
      <c r="H804" s="335"/>
      <c r="I804" s="335"/>
      <c r="J804" s="335"/>
      <c r="K804" s="335"/>
      <c r="L804" s="335"/>
      <c r="M804" s="82" t="s">
        <v>3880</v>
      </c>
      <c r="N804" s="57" t="s">
        <v>3880</v>
      </c>
      <c r="O804" s="30" t="s">
        <v>3880</v>
      </c>
      <c r="P804" s="29" t="s">
        <v>3880</v>
      </c>
      <c r="Q804" s="29"/>
      <c r="R804" s="134" t="s">
        <v>5167</v>
      </c>
      <c r="S804" s="103" t="s">
        <v>5150</v>
      </c>
      <c r="T804" s="403">
        <v>-1717.04</v>
      </c>
      <c r="U804" s="403">
        <v>-5695.95</v>
      </c>
      <c r="V804" s="123" t="s">
        <v>5151</v>
      </c>
      <c r="W804" s="336"/>
      <c r="X804" s="123"/>
      <c r="Y804" s="337"/>
      <c r="Z804" s="87"/>
      <c r="AA804" s="88" t="s">
        <v>3880</v>
      </c>
      <c r="AB804" s="88"/>
      <c r="AC804" s="88"/>
      <c r="AD804" s="90"/>
      <c r="AE804" s="90"/>
      <c r="AF804" s="136"/>
      <c r="AG804" s="338"/>
      <c r="AH804" s="338"/>
      <c r="AI804" s="339"/>
      <c r="AJ804" s="339"/>
      <c r="AK804" s="91"/>
      <c r="AL804" s="92"/>
      <c r="AM804" s="93"/>
      <c r="AN804" s="340"/>
      <c r="AO804" s="341"/>
      <c r="AP804" s="336"/>
      <c r="AQ804" s="342"/>
      <c r="AR804" s="343"/>
      <c r="AS804" s="342"/>
      <c r="AT804" s="94"/>
      <c r="AU804" s="341"/>
      <c r="AV804" s="136"/>
      <c r="AW804" s="339"/>
    </row>
    <row r="805" spans="1:49" ht="12.75" customHeight="1">
      <c r="A805">
        <v>802</v>
      </c>
      <c r="B805" s="29" t="s">
        <v>6539</v>
      </c>
      <c r="C805" s="134" t="s">
        <v>3478</v>
      </c>
      <c r="D805" s="29" t="s">
        <v>3880</v>
      </c>
      <c r="E805" s="29" t="s">
        <v>3880</v>
      </c>
      <c r="F805" s="335"/>
      <c r="G805" s="335"/>
      <c r="H805" s="335"/>
      <c r="I805" s="335"/>
      <c r="J805" s="335"/>
      <c r="K805" s="335"/>
      <c r="L805" s="335"/>
      <c r="M805" s="82" t="s">
        <v>3880</v>
      </c>
      <c r="N805" s="57" t="s">
        <v>3880</v>
      </c>
      <c r="O805" s="30" t="s">
        <v>3880</v>
      </c>
      <c r="P805" s="29" t="s">
        <v>3880</v>
      </c>
      <c r="Q805" s="29"/>
      <c r="R805" s="134" t="s">
        <v>3478</v>
      </c>
      <c r="S805" s="103" t="s">
        <v>5150</v>
      </c>
      <c r="T805" s="403">
        <v>3600.45</v>
      </c>
      <c r="U805" s="403">
        <v>-5048.25</v>
      </c>
      <c r="V805" s="123" t="s">
        <v>5151</v>
      </c>
      <c r="W805" s="336"/>
      <c r="X805" s="123"/>
      <c r="Y805" s="337"/>
      <c r="Z805" s="87"/>
      <c r="AA805" s="88" t="s">
        <v>3880</v>
      </c>
      <c r="AB805" s="88"/>
      <c r="AC805" s="88"/>
      <c r="AD805" s="90"/>
      <c r="AE805" s="90"/>
      <c r="AF805" s="136"/>
      <c r="AG805" s="338"/>
      <c r="AH805" s="338"/>
      <c r="AI805" s="339"/>
      <c r="AJ805" s="339"/>
      <c r="AK805" s="91"/>
      <c r="AL805" s="92"/>
      <c r="AM805" s="93"/>
      <c r="AN805" s="340"/>
      <c r="AO805" s="341"/>
      <c r="AP805" s="336"/>
      <c r="AQ805" s="342"/>
      <c r="AR805" s="343"/>
      <c r="AS805" s="342"/>
      <c r="AT805" s="94"/>
      <c r="AU805" s="341"/>
      <c r="AV805" s="136"/>
      <c r="AW805" s="339"/>
    </row>
    <row r="806" spans="1:49" ht="12.75" customHeight="1">
      <c r="A806">
        <v>803</v>
      </c>
      <c r="B806" s="29" t="s">
        <v>6539</v>
      </c>
      <c r="C806" s="134" t="s">
        <v>5168</v>
      </c>
      <c r="D806" s="29" t="s">
        <v>3880</v>
      </c>
      <c r="E806" s="29" t="s">
        <v>3880</v>
      </c>
      <c r="F806" s="335"/>
      <c r="G806" s="335"/>
      <c r="H806" s="335"/>
      <c r="I806" s="335"/>
      <c r="J806" s="335"/>
      <c r="K806" s="335"/>
      <c r="L806" s="335"/>
      <c r="M806" s="82" t="s">
        <v>3880</v>
      </c>
      <c r="N806" s="57" t="s">
        <v>3880</v>
      </c>
      <c r="O806" s="30" t="s">
        <v>3880</v>
      </c>
      <c r="P806" s="29" t="s">
        <v>3880</v>
      </c>
      <c r="Q806" s="29"/>
      <c r="R806" s="134" t="s">
        <v>5168</v>
      </c>
      <c r="S806" s="103" t="s">
        <v>5150</v>
      </c>
      <c r="T806" s="403">
        <v>2800.35</v>
      </c>
      <c r="U806" s="403">
        <v>-5048.25</v>
      </c>
      <c r="V806" s="123" t="s">
        <v>5151</v>
      </c>
      <c r="W806" s="336"/>
      <c r="X806" s="123"/>
      <c r="Y806" s="337"/>
      <c r="Z806" s="87"/>
      <c r="AA806" s="88" t="s">
        <v>3880</v>
      </c>
      <c r="AB806" s="88"/>
      <c r="AC806" s="88"/>
      <c r="AD806" s="90"/>
      <c r="AE806" s="90"/>
      <c r="AF806" s="136"/>
      <c r="AG806" s="338"/>
      <c r="AH806" s="338"/>
      <c r="AI806" s="339"/>
      <c r="AJ806" s="339"/>
      <c r="AK806" s="91"/>
      <c r="AL806" s="92"/>
      <c r="AM806" s="93"/>
      <c r="AN806" s="340"/>
      <c r="AO806" s="341"/>
      <c r="AP806" s="336"/>
      <c r="AQ806" s="342"/>
      <c r="AR806" s="343"/>
      <c r="AS806" s="342"/>
      <c r="AT806" s="94"/>
      <c r="AU806" s="341"/>
      <c r="AV806" s="136"/>
      <c r="AW806" s="339"/>
    </row>
    <row r="807" spans="1:49" ht="12.75" customHeight="1">
      <c r="A807">
        <v>804</v>
      </c>
      <c r="B807" s="29" t="s">
        <v>6539</v>
      </c>
      <c r="C807" s="134" t="s">
        <v>5169</v>
      </c>
      <c r="D807" s="29" t="s">
        <v>3880</v>
      </c>
      <c r="E807" s="29" t="s">
        <v>3880</v>
      </c>
      <c r="F807" s="335"/>
      <c r="G807" s="335"/>
      <c r="H807" s="335"/>
      <c r="I807" s="335"/>
      <c r="J807" s="335"/>
      <c r="K807" s="335"/>
      <c r="L807" s="335"/>
      <c r="M807" s="82" t="s">
        <v>3880</v>
      </c>
      <c r="N807" s="57" t="s">
        <v>3880</v>
      </c>
      <c r="O807" s="30" t="s">
        <v>3880</v>
      </c>
      <c r="P807" s="29" t="s">
        <v>3880</v>
      </c>
      <c r="Q807" s="29"/>
      <c r="R807" s="134" t="s">
        <v>5169</v>
      </c>
      <c r="S807" s="103" t="s">
        <v>5150</v>
      </c>
      <c r="T807" s="403">
        <v>2000.25</v>
      </c>
      <c r="U807" s="403">
        <v>-5048.25</v>
      </c>
      <c r="V807" s="123" t="s">
        <v>5151</v>
      </c>
      <c r="W807" s="336"/>
      <c r="X807" s="123"/>
      <c r="Y807" s="337"/>
      <c r="Z807" s="87"/>
      <c r="AA807" s="88" t="s">
        <v>3880</v>
      </c>
      <c r="AB807" s="88"/>
      <c r="AC807" s="88"/>
      <c r="AD807" s="90"/>
      <c r="AE807" s="90"/>
      <c r="AF807" s="136"/>
      <c r="AG807" s="338"/>
      <c r="AH807" s="338"/>
      <c r="AI807" s="339"/>
      <c r="AJ807" s="339"/>
      <c r="AK807" s="91"/>
      <c r="AL807" s="92"/>
      <c r="AM807" s="93"/>
      <c r="AN807" s="340"/>
      <c r="AO807" s="341"/>
      <c r="AP807" s="336"/>
      <c r="AQ807" s="342"/>
      <c r="AR807" s="343"/>
      <c r="AS807" s="342"/>
      <c r="AT807" s="94"/>
      <c r="AU807" s="341"/>
      <c r="AV807" s="136"/>
      <c r="AW807" s="339"/>
    </row>
    <row r="808" spans="1:49" ht="12.75" customHeight="1">
      <c r="A808">
        <v>805</v>
      </c>
      <c r="B808" s="29" t="s">
        <v>6539</v>
      </c>
      <c r="C808" s="134" t="s">
        <v>5170</v>
      </c>
      <c r="D808" s="29" t="s">
        <v>3880</v>
      </c>
      <c r="E808" s="29" t="s">
        <v>3880</v>
      </c>
      <c r="F808" s="335"/>
      <c r="G808" s="335"/>
      <c r="H808" s="335"/>
      <c r="I808" s="335"/>
      <c r="J808" s="335"/>
      <c r="K808" s="335"/>
      <c r="L808" s="335"/>
      <c r="M808" s="82" t="s">
        <v>3880</v>
      </c>
      <c r="N808" s="57" t="s">
        <v>3880</v>
      </c>
      <c r="O808" s="30" t="s">
        <v>3880</v>
      </c>
      <c r="P808" s="29" t="s">
        <v>3880</v>
      </c>
      <c r="Q808" s="29"/>
      <c r="R808" s="134" t="s">
        <v>5170</v>
      </c>
      <c r="S808" s="103" t="s">
        <v>5150</v>
      </c>
      <c r="T808" s="403">
        <v>1200.1500000000001</v>
      </c>
      <c r="U808" s="403">
        <v>-5048.25</v>
      </c>
      <c r="V808" s="123" t="s">
        <v>5151</v>
      </c>
      <c r="W808" s="336"/>
      <c r="X808" s="123"/>
      <c r="Y808" s="337"/>
      <c r="Z808" s="87"/>
      <c r="AA808" s="88" t="s">
        <v>3880</v>
      </c>
      <c r="AB808" s="88"/>
      <c r="AC808" s="88"/>
      <c r="AD808" s="90"/>
      <c r="AE808" s="90"/>
      <c r="AF808" s="136"/>
      <c r="AG808" s="338"/>
      <c r="AH808" s="338"/>
      <c r="AI808" s="339"/>
      <c r="AJ808" s="339"/>
      <c r="AK808" s="91"/>
      <c r="AL808" s="92"/>
      <c r="AM808" s="93"/>
      <c r="AN808" s="340"/>
      <c r="AO808" s="341"/>
      <c r="AP808" s="336"/>
      <c r="AQ808" s="342"/>
      <c r="AR808" s="343"/>
      <c r="AS808" s="342"/>
      <c r="AT808" s="94"/>
      <c r="AU808" s="341"/>
      <c r="AV808" s="136"/>
      <c r="AW808" s="339"/>
    </row>
    <row r="809" spans="1:49" ht="12.75" customHeight="1">
      <c r="A809">
        <v>806</v>
      </c>
      <c r="B809" s="29" t="s">
        <v>6539</v>
      </c>
      <c r="C809" s="134" t="s">
        <v>5171</v>
      </c>
      <c r="D809" s="29" t="s">
        <v>3880</v>
      </c>
      <c r="E809" s="29" t="s">
        <v>3880</v>
      </c>
      <c r="F809" s="335"/>
      <c r="G809" s="335"/>
      <c r="H809" s="335"/>
      <c r="I809" s="335"/>
      <c r="J809" s="335"/>
      <c r="K809" s="335"/>
      <c r="L809" s="335"/>
      <c r="M809" s="82" t="s">
        <v>3880</v>
      </c>
      <c r="N809" s="57" t="s">
        <v>3880</v>
      </c>
      <c r="O809" s="30" t="s">
        <v>3880</v>
      </c>
      <c r="P809" s="29" t="s">
        <v>3880</v>
      </c>
      <c r="Q809" s="29"/>
      <c r="R809" s="134" t="s">
        <v>5171</v>
      </c>
      <c r="S809" s="103" t="s">
        <v>5150</v>
      </c>
      <c r="T809" s="403">
        <v>400.05</v>
      </c>
      <c r="U809" s="403">
        <v>-5048.25</v>
      </c>
      <c r="V809" s="123" t="s">
        <v>5151</v>
      </c>
      <c r="W809" s="336"/>
      <c r="X809" s="123"/>
      <c r="Y809" s="337"/>
      <c r="Z809" s="87"/>
      <c r="AA809" s="88" t="s">
        <v>3880</v>
      </c>
      <c r="AB809" s="88"/>
      <c r="AC809" s="88"/>
      <c r="AD809" s="90"/>
      <c r="AE809" s="90"/>
      <c r="AF809" s="136"/>
      <c r="AG809" s="338"/>
      <c r="AH809" s="338"/>
      <c r="AI809" s="339"/>
      <c r="AJ809" s="339"/>
      <c r="AK809" s="91"/>
      <c r="AL809" s="92"/>
      <c r="AM809" s="93"/>
      <c r="AN809" s="340"/>
      <c r="AO809" s="341"/>
      <c r="AP809" s="336"/>
      <c r="AQ809" s="342"/>
      <c r="AR809" s="343"/>
      <c r="AS809" s="342"/>
      <c r="AT809" s="94"/>
      <c r="AU809" s="341"/>
      <c r="AV809" s="136"/>
      <c r="AW809" s="339"/>
    </row>
    <row r="810" spans="1:49" ht="12.75" customHeight="1">
      <c r="A810">
        <v>807</v>
      </c>
      <c r="B810" s="29" t="s">
        <v>6539</v>
      </c>
      <c r="C810" s="134" t="s">
        <v>5</v>
      </c>
      <c r="D810" s="29" t="s">
        <v>3880</v>
      </c>
      <c r="E810" s="29" t="s">
        <v>3880</v>
      </c>
      <c r="F810" s="335"/>
      <c r="G810" s="335"/>
      <c r="H810" s="335"/>
      <c r="I810" s="335"/>
      <c r="J810" s="335"/>
      <c r="K810" s="335"/>
      <c r="L810" s="335"/>
      <c r="M810" s="82" t="s">
        <v>3880</v>
      </c>
      <c r="N810" s="57" t="s">
        <v>3880</v>
      </c>
      <c r="O810" s="30" t="s">
        <v>3880</v>
      </c>
      <c r="P810" s="29" t="s">
        <v>3880</v>
      </c>
      <c r="Q810" s="29"/>
      <c r="R810" s="134" t="s">
        <v>5</v>
      </c>
      <c r="S810" s="103" t="s">
        <v>5150</v>
      </c>
      <c r="T810" s="403">
        <v>-400.05</v>
      </c>
      <c r="U810" s="403">
        <v>-5048.25</v>
      </c>
      <c r="V810" s="123" t="s">
        <v>5151</v>
      </c>
      <c r="W810" s="336"/>
      <c r="X810" s="123"/>
      <c r="Y810" s="337"/>
      <c r="Z810" s="87"/>
      <c r="AA810" s="88" t="s">
        <v>3880</v>
      </c>
      <c r="AB810" s="88"/>
      <c r="AC810" s="88"/>
      <c r="AD810" s="90"/>
      <c r="AE810" s="90"/>
      <c r="AF810" s="136"/>
      <c r="AG810" s="338"/>
      <c r="AH810" s="338"/>
      <c r="AI810" s="339"/>
      <c r="AJ810" s="339"/>
      <c r="AK810" s="91"/>
      <c r="AL810" s="92"/>
      <c r="AM810" s="93"/>
      <c r="AN810" s="340"/>
      <c r="AO810" s="341"/>
      <c r="AP810" s="336"/>
      <c r="AQ810" s="342"/>
      <c r="AR810" s="343"/>
      <c r="AS810" s="342"/>
      <c r="AT810" s="94"/>
      <c r="AU810" s="341"/>
      <c r="AV810" s="136"/>
      <c r="AW810" s="339"/>
    </row>
    <row r="811" spans="1:49" ht="12.75" customHeight="1">
      <c r="A811">
        <v>808</v>
      </c>
      <c r="B811" s="29" t="s">
        <v>6539</v>
      </c>
      <c r="C811" s="134" t="s">
        <v>291</v>
      </c>
      <c r="D811" s="29" t="s">
        <v>3880</v>
      </c>
      <c r="E811" s="29" t="s">
        <v>3880</v>
      </c>
      <c r="F811" s="335"/>
      <c r="G811" s="335"/>
      <c r="H811" s="335"/>
      <c r="I811" s="335"/>
      <c r="J811" s="335"/>
      <c r="K811" s="335"/>
      <c r="L811" s="335"/>
      <c r="M811" s="82" t="s">
        <v>3880</v>
      </c>
      <c r="N811" s="57" t="s">
        <v>3880</v>
      </c>
      <c r="O811" s="30" t="s">
        <v>3880</v>
      </c>
      <c r="P811" s="29" t="s">
        <v>3880</v>
      </c>
      <c r="Q811" s="29"/>
      <c r="R811" s="134" t="s">
        <v>291</v>
      </c>
      <c r="S811" s="103" t="s">
        <v>5150</v>
      </c>
      <c r="T811" s="403">
        <v>-1200.1500000000001</v>
      </c>
      <c r="U811" s="403">
        <v>-5048.25</v>
      </c>
      <c r="V811" s="123" t="s">
        <v>5151</v>
      </c>
      <c r="W811" s="336"/>
      <c r="X811" s="123"/>
      <c r="Y811" s="337"/>
      <c r="Z811" s="87"/>
      <c r="AA811" s="88" t="s">
        <v>3880</v>
      </c>
      <c r="AB811" s="88"/>
      <c r="AC811" s="88"/>
      <c r="AD811" s="90"/>
      <c r="AE811" s="90"/>
      <c r="AF811" s="136"/>
      <c r="AG811" s="338"/>
      <c r="AH811" s="338"/>
      <c r="AI811" s="339"/>
      <c r="AJ811" s="339"/>
      <c r="AK811" s="91"/>
      <c r="AL811" s="92"/>
      <c r="AM811" s="93"/>
      <c r="AN811" s="340"/>
      <c r="AO811" s="341"/>
      <c r="AP811" s="336"/>
      <c r="AQ811" s="342"/>
      <c r="AR811" s="343"/>
      <c r="AS811" s="342"/>
      <c r="AT811" s="94"/>
      <c r="AU811" s="341"/>
      <c r="AV811" s="136"/>
      <c r="AW811" s="339"/>
    </row>
    <row r="812" spans="1:49" ht="12.75" customHeight="1">
      <c r="A812">
        <v>809</v>
      </c>
      <c r="B812" s="29" t="s">
        <v>6539</v>
      </c>
      <c r="C812" s="134" t="s">
        <v>253</v>
      </c>
      <c r="D812" s="29" t="s">
        <v>3880</v>
      </c>
      <c r="E812" s="29" t="s">
        <v>3880</v>
      </c>
      <c r="F812" s="335"/>
      <c r="G812" s="335"/>
      <c r="H812" s="335"/>
      <c r="I812" s="335"/>
      <c r="J812" s="335"/>
      <c r="K812" s="335"/>
      <c r="L812" s="335"/>
      <c r="M812" s="82" t="s">
        <v>3880</v>
      </c>
      <c r="N812" s="57" t="s">
        <v>3880</v>
      </c>
      <c r="O812" s="30" t="s">
        <v>3880</v>
      </c>
      <c r="P812" s="29" t="s">
        <v>3880</v>
      </c>
      <c r="Q812" s="29"/>
      <c r="R812" s="134" t="s">
        <v>253</v>
      </c>
      <c r="S812" s="103" t="s">
        <v>5150</v>
      </c>
      <c r="T812" s="403">
        <v>-2000.25</v>
      </c>
      <c r="U812" s="403">
        <v>-5048.25</v>
      </c>
      <c r="V812" s="123" t="s">
        <v>5151</v>
      </c>
      <c r="W812" s="336"/>
      <c r="X812" s="123"/>
      <c r="Y812" s="337"/>
      <c r="Z812" s="87"/>
      <c r="AA812" s="88" t="s">
        <v>3880</v>
      </c>
      <c r="AB812" s="88"/>
      <c r="AC812" s="88"/>
      <c r="AD812" s="90"/>
      <c r="AE812" s="90"/>
      <c r="AF812" s="136"/>
      <c r="AG812" s="338"/>
      <c r="AH812" s="338"/>
      <c r="AI812" s="339"/>
      <c r="AJ812" s="339"/>
      <c r="AK812" s="91"/>
      <c r="AL812" s="92"/>
      <c r="AM812" s="93"/>
      <c r="AN812" s="340"/>
      <c r="AO812" s="341"/>
      <c r="AP812" s="336"/>
      <c r="AQ812" s="342"/>
      <c r="AR812" s="343"/>
      <c r="AS812" s="342"/>
      <c r="AT812" s="94"/>
      <c r="AU812" s="341"/>
      <c r="AV812" s="136"/>
      <c r="AW812" s="339"/>
    </row>
    <row r="813" spans="1:49" ht="12.75" customHeight="1">
      <c r="A813">
        <v>810</v>
      </c>
      <c r="B813" s="29" t="s">
        <v>1911</v>
      </c>
      <c r="C813" s="104" t="s">
        <v>352</v>
      </c>
      <c r="D813" s="29" t="s">
        <v>3880</v>
      </c>
      <c r="E813" s="29" t="s">
        <v>3880</v>
      </c>
      <c r="F813" s="335" t="s">
        <v>8492</v>
      </c>
      <c r="G813" s="335"/>
      <c r="H813" s="335"/>
      <c r="I813" s="335"/>
      <c r="J813" s="335"/>
      <c r="K813" s="335"/>
      <c r="L813" s="335"/>
      <c r="M813" s="82" t="s">
        <v>3880</v>
      </c>
      <c r="N813" s="57"/>
      <c r="O813" s="30"/>
      <c r="P813" s="29"/>
      <c r="Q813" s="29"/>
      <c r="R813" s="104" t="s">
        <v>352</v>
      </c>
      <c r="S813" s="103" t="s">
        <v>5172</v>
      </c>
      <c r="T813" s="403">
        <v>0</v>
      </c>
      <c r="U813" s="403">
        <v>-5695.95</v>
      </c>
      <c r="V813" s="123" t="s">
        <v>1</v>
      </c>
      <c r="W813" s="336" t="s">
        <v>0</v>
      </c>
      <c r="X813" s="123"/>
      <c r="Y813" s="337"/>
      <c r="Z813" s="87"/>
      <c r="AA813" s="88" t="s">
        <v>3880</v>
      </c>
      <c r="AB813" s="88"/>
      <c r="AC813" s="88"/>
      <c r="AD813" s="90"/>
      <c r="AE813" s="90"/>
      <c r="AF813" s="136"/>
      <c r="AG813" s="338"/>
      <c r="AH813" s="338"/>
      <c r="AI813" s="339"/>
      <c r="AJ813" s="339"/>
      <c r="AK813" s="91"/>
      <c r="AL813" s="92"/>
      <c r="AM813" s="93"/>
      <c r="AN813" s="340"/>
      <c r="AO813" s="341"/>
      <c r="AP813" s="336"/>
      <c r="AQ813" s="342"/>
      <c r="AR813" s="343"/>
      <c r="AS813" s="342"/>
      <c r="AT813" s="94"/>
      <c r="AU813" s="341"/>
      <c r="AV813" s="136"/>
      <c r="AW813" s="339"/>
    </row>
    <row r="814" spans="1:49" ht="12.75" customHeight="1">
      <c r="A814">
        <v>811</v>
      </c>
      <c r="B814" s="29" t="s">
        <v>1912</v>
      </c>
      <c r="C814" s="104" t="s">
        <v>5173</v>
      </c>
      <c r="D814" s="29" t="s">
        <v>3880</v>
      </c>
      <c r="E814" s="29" t="s">
        <v>3880</v>
      </c>
      <c r="F814" s="335" t="s">
        <v>8493</v>
      </c>
      <c r="G814" s="335"/>
      <c r="H814" s="335"/>
      <c r="I814" s="335"/>
      <c r="J814" s="335"/>
      <c r="K814" s="335"/>
      <c r="L814" s="335"/>
      <c r="M814" s="82" t="s">
        <v>3880</v>
      </c>
      <c r="N814" s="57"/>
      <c r="O814" s="30"/>
      <c r="P814" s="29"/>
      <c r="Q814" s="29"/>
      <c r="R814" s="104" t="s">
        <v>5173</v>
      </c>
      <c r="S814" s="103" t="s">
        <v>5174</v>
      </c>
      <c r="T814" s="403">
        <v>400.05</v>
      </c>
      <c r="U814" s="403">
        <v>-247.65</v>
      </c>
      <c r="V814" s="123" t="s">
        <v>1</v>
      </c>
      <c r="W814" s="336" t="s">
        <v>0</v>
      </c>
      <c r="X814" s="123"/>
      <c r="Y814" s="337"/>
      <c r="Z814" s="87"/>
      <c r="AA814" s="88" t="s">
        <v>3880</v>
      </c>
      <c r="AB814" s="88"/>
      <c r="AC814" s="88"/>
      <c r="AD814" s="90"/>
      <c r="AE814" s="90"/>
      <c r="AF814" s="136"/>
      <c r="AG814" s="338"/>
      <c r="AH814" s="338"/>
      <c r="AI814" s="339"/>
      <c r="AJ814" s="339"/>
      <c r="AK814" s="91"/>
      <c r="AL814" s="92"/>
      <c r="AM814" s="93"/>
      <c r="AN814" s="340"/>
      <c r="AO814" s="341"/>
      <c r="AP814" s="336"/>
      <c r="AQ814" s="342"/>
      <c r="AR814" s="343"/>
      <c r="AS814" s="342"/>
      <c r="AT814" s="94"/>
      <c r="AU814" s="341"/>
      <c r="AV814" s="136"/>
      <c r="AW814" s="339"/>
    </row>
    <row r="815" spans="1:49" ht="12.75" customHeight="1">
      <c r="A815">
        <v>812</v>
      </c>
      <c r="B815" s="29" t="s">
        <v>2</v>
      </c>
      <c r="C815" s="134" t="s">
        <v>5175</v>
      </c>
      <c r="D815" s="29" t="s">
        <v>3880</v>
      </c>
      <c r="E815" s="29" t="s">
        <v>3880</v>
      </c>
      <c r="F815" s="335"/>
      <c r="G815" s="335"/>
      <c r="H815" s="335"/>
      <c r="I815" s="335"/>
      <c r="J815" s="335"/>
      <c r="K815" s="335"/>
      <c r="L815" s="335"/>
      <c r="M815" s="82" t="s">
        <v>3880</v>
      </c>
      <c r="N815" s="57" t="s">
        <v>3880</v>
      </c>
      <c r="O815" s="30" t="s">
        <v>3880</v>
      </c>
      <c r="P815" s="29" t="s">
        <v>3880</v>
      </c>
      <c r="Q815" s="29"/>
      <c r="R815" s="134" t="s">
        <v>5175</v>
      </c>
      <c r="S815" s="103" t="s">
        <v>3</v>
      </c>
      <c r="T815" s="403">
        <v>9000</v>
      </c>
      <c r="U815" s="403">
        <v>-13310</v>
      </c>
      <c r="V815" s="123" t="s">
        <v>2</v>
      </c>
      <c r="W815" s="336"/>
      <c r="X815" s="123"/>
      <c r="Y815" s="337"/>
      <c r="Z815" s="87"/>
      <c r="AA815" s="88" t="s">
        <v>3880</v>
      </c>
      <c r="AB815" s="88"/>
      <c r="AC815" s="88"/>
      <c r="AD815" s="90"/>
      <c r="AE815" s="90"/>
      <c r="AF815" s="136"/>
      <c r="AG815" s="338"/>
      <c r="AH815" s="338"/>
      <c r="AI815" s="339"/>
      <c r="AJ815" s="339"/>
      <c r="AK815" s="91"/>
      <c r="AL815" s="92"/>
      <c r="AM815" s="93"/>
      <c r="AN815" s="340"/>
      <c r="AO815" s="341"/>
      <c r="AP815" s="336"/>
      <c r="AQ815" s="342"/>
      <c r="AR815" s="343"/>
      <c r="AS815" s="342"/>
      <c r="AT815" s="94"/>
      <c r="AU815" s="341"/>
      <c r="AV815" s="136"/>
      <c r="AW815" s="339"/>
    </row>
    <row r="816" spans="1:49" ht="12.75" customHeight="1">
      <c r="A816">
        <v>813</v>
      </c>
      <c r="B816" s="29" t="s">
        <v>2</v>
      </c>
      <c r="C816" s="134" t="s">
        <v>5176</v>
      </c>
      <c r="D816" s="29" t="s">
        <v>3880</v>
      </c>
      <c r="E816" s="29" t="s">
        <v>3880</v>
      </c>
      <c r="F816" s="335"/>
      <c r="G816" s="335"/>
      <c r="H816" s="335"/>
      <c r="I816" s="335"/>
      <c r="J816" s="335"/>
      <c r="K816" s="335"/>
      <c r="L816" s="335"/>
      <c r="M816" s="82" t="s">
        <v>3880</v>
      </c>
      <c r="N816" s="57" t="s">
        <v>3880</v>
      </c>
      <c r="O816" s="30" t="s">
        <v>3880</v>
      </c>
      <c r="P816" s="29" t="s">
        <v>3880</v>
      </c>
      <c r="Q816" s="29"/>
      <c r="R816" s="134" t="s">
        <v>5176</v>
      </c>
      <c r="S816" s="104" t="s">
        <v>3</v>
      </c>
      <c r="T816" s="403">
        <v>7000</v>
      </c>
      <c r="U816" s="403">
        <v>-13310</v>
      </c>
      <c r="V816" s="123" t="s">
        <v>2</v>
      </c>
      <c r="W816" s="336"/>
      <c r="X816" s="123"/>
      <c r="Y816" s="337"/>
      <c r="Z816" s="87"/>
      <c r="AA816" s="88" t="s">
        <v>3880</v>
      </c>
      <c r="AB816" s="88"/>
      <c r="AC816" s="88"/>
      <c r="AD816" s="90"/>
      <c r="AE816" s="90"/>
      <c r="AF816" s="136"/>
      <c r="AG816" s="338"/>
      <c r="AH816" s="338"/>
      <c r="AI816" s="339"/>
      <c r="AJ816" s="339"/>
      <c r="AK816" s="91"/>
      <c r="AL816" s="92"/>
      <c r="AM816" s="93"/>
      <c r="AN816" s="340"/>
      <c r="AO816" s="341"/>
      <c r="AP816" s="336"/>
      <c r="AQ816" s="342"/>
      <c r="AR816" s="343"/>
      <c r="AS816" s="342"/>
      <c r="AT816" s="94"/>
      <c r="AU816" s="341"/>
      <c r="AV816" s="136"/>
      <c r="AW816" s="339"/>
    </row>
    <row r="817" spans="1:49" ht="12.75" customHeight="1">
      <c r="A817">
        <v>814</v>
      </c>
      <c r="B817" s="29" t="s">
        <v>2</v>
      </c>
      <c r="C817" s="134" t="s">
        <v>251</v>
      </c>
      <c r="D817" s="29" t="s">
        <v>3880</v>
      </c>
      <c r="E817" s="29" t="s">
        <v>3880</v>
      </c>
      <c r="F817" s="335"/>
      <c r="G817" s="335"/>
      <c r="H817" s="335"/>
      <c r="I817" s="335"/>
      <c r="J817" s="335"/>
      <c r="K817" s="335"/>
      <c r="L817" s="335"/>
      <c r="M817" s="82" t="s">
        <v>3880</v>
      </c>
      <c r="N817" s="57" t="s">
        <v>3880</v>
      </c>
      <c r="O817" s="30" t="s">
        <v>3880</v>
      </c>
      <c r="P817" s="29" t="s">
        <v>3880</v>
      </c>
      <c r="Q817" s="29"/>
      <c r="R817" s="134" t="s">
        <v>251</v>
      </c>
      <c r="S817" s="104" t="s">
        <v>3</v>
      </c>
      <c r="T817" s="403">
        <v>3000</v>
      </c>
      <c r="U817" s="403">
        <v>-13310</v>
      </c>
      <c r="V817" s="123" t="s">
        <v>2</v>
      </c>
      <c r="W817" s="336"/>
      <c r="X817" s="123"/>
      <c r="Y817" s="337"/>
      <c r="Z817" s="87"/>
      <c r="AA817" s="88" t="s">
        <v>3880</v>
      </c>
      <c r="AB817" s="88"/>
      <c r="AC817" s="88"/>
      <c r="AD817" s="90"/>
      <c r="AE817" s="90"/>
      <c r="AF817" s="136"/>
      <c r="AG817" s="338"/>
      <c r="AH817" s="338"/>
      <c r="AI817" s="339"/>
      <c r="AJ817" s="339"/>
      <c r="AK817" s="91"/>
      <c r="AL817" s="92"/>
      <c r="AM817" s="93"/>
      <c r="AN817" s="340"/>
      <c r="AO817" s="341"/>
      <c r="AP817" s="336"/>
      <c r="AQ817" s="342"/>
      <c r="AR817" s="343"/>
      <c r="AS817" s="342"/>
      <c r="AT817" s="94"/>
      <c r="AU817" s="341"/>
      <c r="AV817" s="136"/>
      <c r="AW817" s="339"/>
    </row>
    <row r="818" spans="1:49" ht="12.75" customHeight="1">
      <c r="A818">
        <v>815</v>
      </c>
      <c r="B818" s="29" t="s">
        <v>2</v>
      </c>
      <c r="C818" s="134" t="s">
        <v>235</v>
      </c>
      <c r="D818" s="29" t="s">
        <v>3880</v>
      </c>
      <c r="E818" s="29" t="s">
        <v>3880</v>
      </c>
      <c r="F818" s="335"/>
      <c r="G818" s="335"/>
      <c r="H818" s="335"/>
      <c r="I818" s="335"/>
      <c r="J818" s="335"/>
      <c r="K818" s="335"/>
      <c r="L818" s="335"/>
      <c r="M818" s="82" t="s">
        <v>3880</v>
      </c>
      <c r="N818" s="57" t="s">
        <v>3880</v>
      </c>
      <c r="O818" s="30" t="s">
        <v>3880</v>
      </c>
      <c r="P818" s="29" t="s">
        <v>3880</v>
      </c>
      <c r="Q818" s="29"/>
      <c r="R818" s="134" t="s">
        <v>235</v>
      </c>
      <c r="S818" s="104" t="s">
        <v>3</v>
      </c>
      <c r="T818" s="403">
        <v>1000</v>
      </c>
      <c r="U818" s="403">
        <v>-13310</v>
      </c>
      <c r="V818" s="123" t="s">
        <v>2</v>
      </c>
      <c r="W818" s="336"/>
      <c r="X818" s="123"/>
      <c r="Y818" s="337"/>
      <c r="Z818" s="87"/>
      <c r="AA818" s="88" t="s">
        <v>3880</v>
      </c>
      <c r="AB818" s="88"/>
      <c r="AC818" s="88"/>
      <c r="AD818" s="90"/>
      <c r="AE818" s="90"/>
      <c r="AF818" s="136"/>
      <c r="AG818" s="338"/>
      <c r="AH818" s="338"/>
      <c r="AI818" s="339"/>
      <c r="AJ818" s="339"/>
      <c r="AK818" s="91"/>
      <c r="AL818" s="92"/>
      <c r="AM818" s="93"/>
      <c r="AN818" s="340"/>
      <c r="AO818" s="341"/>
      <c r="AP818" s="336"/>
      <c r="AQ818" s="342"/>
      <c r="AR818" s="343"/>
      <c r="AS818" s="342"/>
      <c r="AT818" s="94"/>
      <c r="AU818" s="341"/>
      <c r="AV818" s="136"/>
      <c r="AW818" s="339"/>
    </row>
    <row r="819" spans="1:49" ht="12.75" customHeight="1">
      <c r="A819">
        <v>816</v>
      </c>
      <c r="B819" s="29" t="s">
        <v>2</v>
      </c>
      <c r="C819" s="134" t="s">
        <v>5177</v>
      </c>
      <c r="D819" s="29" t="s">
        <v>3880</v>
      </c>
      <c r="E819" s="29" t="s">
        <v>3880</v>
      </c>
      <c r="F819" s="335"/>
      <c r="G819" s="335"/>
      <c r="H819" s="335"/>
      <c r="I819" s="335"/>
      <c r="J819" s="335"/>
      <c r="K819" s="335"/>
      <c r="L819" s="335"/>
      <c r="M819" s="82" t="s">
        <v>3880</v>
      </c>
      <c r="N819" s="57" t="s">
        <v>3880</v>
      </c>
      <c r="O819" s="30" t="s">
        <v>3880</v>
      </c>
      <c r="P819" s="29" t="s">
        <v>3880</v>
      </c>
      <c r="Q819" s="29"/>
      <c r="R819" s="134" t="s">
        <v>5177</v>
      </c>
      <c r="S819" s="104" t="s">
        <v>3</v>
      </c>
      <c r="T819" s="403">
        <v>0</v>
      </c>
      <c r="U819" s="403">
        <v>-13310</v>
      </c>
      <c r="V819" s="123" t="s">
        <v>2</v>
      </c>
      <c r="W819" s="336"/>
      <c r="X819" s="123"/>
      <c r="Y819" s="337"/>
      <c r="Z819" s="87"/>
      <c r="AA819" s="88" t="s">
        <v>3880</v>
      </c>
      <c r="AB819" s="88"/>
      <c r="AC819" s="88"/>
      <c r="AD819" s="90"/>
      <c r="AE819" s="90"/>
      <c r="AF819" s="136"/>
      <c r="AG819" s="338"/>
      <c r="AH819" s="338"/>
      <c r="AI819" s="339"/>
      <c r="AJ819" s="339"/>
      <c r="AK819" s="91"/>
      <c r="AL819" s="92"/>
      <c r="AM819" s="93"/>
      <c r="AN819" s="340"/>
      <c r="AO819" s="341"/>
      <c r="AP819" s="336"/>
      <c r="AQ819" s="342"/>
      <c r="AR819" s="343"/>
      <c r="AS819" s="342"/>
      <c r="AT819" s="94"/>
      <c r="AU819" s="341"/>
      <c r="AV819" s="136"/>
      <c r="AW819" s="339"/>
    </row>
    <row r="820" spans="1:49" ht="12.75" customHeight="1">
      <c r="A820">
        <v>817</v>
      </c>
      <c r="B820" s="29" t="s">
        <v>2</v>
      </c>
      <c r="C820" s="134" t="s">
        <v>5178</v>
      </c>
      <c r="D820" s="29" t="s">
        <v>3880</v>
      </c>
      <c r="E820" s="29" t="s">
        <v>3880</v>
      </c>
      <c r="F820" s="335"/>
      <c r="G820" s="335"/>
      <c r="H820" s="335"/>
      <c r="I820" s="335"/>
      <c r="J820" s="335"/>
      <c r="K820" s="335"/>
      <c r="L820" s="335"/>
      <c r="M820" s="82" t="s">
        <v>3880</v>
      </c>
      <c r="N820" s="57" t="s">
        <v>3880</v>
      </c>
      <c r="O820" s="30" t="s">
        <v>3880</v>
      </c>
      <c r="P820" s="29" t="s">
        <v>3880</v>
      </c>
      <c r="Q820" s="29"/>
      <c r="R820" s="134" t="s">
        <v>5178</v>
      </c>
      <c r="S820" s="104" t="s">
        <v>3</v>
      </c>
      <c r="T820" s="403">
        <v>-2000</v>
      </c>
      <c r="U820" s="403">
        <v>-13310</v>
      </c>
      <c r="V820" s="123" t="s">
        <v>2</v>
      </c>
      <c r="W820" s="336"/>
      <c r="X820" s="123"/>
      <c r="Y820" s="337"/>
      <c r="Z820" s="87"/>
      <c r="AA820" s="88" t="s">
        <v>3880</v>
      </c>
      <c r="AB820" s="88"/>
      <c r="AC820" s="88"/>
      <c r="AD820" s="90"/>
      <c r="AE820" s="90"/>
      <c r="AF820" s="136"/>
      <c r="AG820" s="338"/>
      <c r="AH820" s="338"/>
      <c r="AI820" s="339"/>
      <c r="AJ820" s="339"/>
      <c r="AK820" s="91"/>
      <c r="AL820" s="92"/>
      <c r="AM820" s="93"/>
      <c r="AN820" s="340"/>
      <c r="AO820" s="341"/>
      <c r="AP820" s="336"/>
      <c r="AQ820" s="342"/>
      <c r="AR820" s="343"/>
      <c r="AS820" s="342"/>
      <c r="AT820" s="94"/>
      <c r="AU820" s="341"/>
      <c r="AV820" s="136"/>
      <c r="AW820" s="339"/>
    </row>
    <row r="821" spans="1:49" ht="12.75" customHeight="1">
      <c r="A821">
        <v>818</v>
      </c>
      <c r="B821" s="29" t="s">
        <v>2</v>
      </c>
      <c r="C821" s="134" t="s">
        <v>3700</v>
      </c>
      <c r="D821" s="29" t="s">
        <v>3880</v>
      </c>
      <c r="E821" s="29" t="s">
        <v>3880</v>
      </c>
      <c r="F821" s="335"/>
      <c r="G821" s="335"/>
      <c r="H821" s="335"/>
      <c r="I821" s="335"/>
      <c r="J821" s="335"/>
      <c r="K821" s="335"/>
      <c r="L821" s="335"/>
      <c r="M821" s="82" t="s">
        <v>3880</v>
      </c>
      <c r="N821" s="57" t="s">
        <v>3880</v>
      </c>
      <c r="O821" s="30" t="s">
        <v>3880</v>
      </c>
      <c r="P821" s="29" t="s">
        <v>3880</v>
      </c>
      <c r="Q821" s="29"/>
      <c r="R821" s="134" t="s">
        <v>3700</v>
      </c>
      <c r="S821" s="103" t="s">
        <v>3</v>
      </c>
      <c r="T821" s="403">
        <v>5200.6499999999996</v>
      </c>
      <c r="U821" s="403">
        <v>-4248.1499999999996</v>
      </c>
      <c r="V821" s="123" t="s">
        <v>2</v>
      </c>
      <c r="W821" s="336"/>
      <c r="X821" s="123"/>
      <c r="Y821" s="337"/>
      <c r="Z821" s="87"/>
      <c r="AA821" s="88" t="s">
        <v>3880</v>
      </c>
      <c r="AB821" s="88"/>
      <c r="AC821" s="88"/>
      <c r="AD821" s="90"/>
      <c r="AE821" s="90"/>
      <c r="AF821" s="136"/>
      <c r="AG821" s="338"/>
      <c r="AH821" s="338"/>
      <c r="AI821" s="339"/>
      <c r="AJ821" s="339"/>
      <c r="AK821" s="91"/>
      <c r="AL821" s="92"/>
      <c r="AM821" s="93"/>
      <c r="AN821" s="340"/>
      <c r="AO821" s="341"/>
      <c r="AP821" s="336"/>
      <c r="AQ821" s="342"/>
      <c r="AR821" s="343"/>
      <c r="AS821" s="342"/>
      <c r="AT821" s="94"/>
      <c r="AU821" s="341"/>
      <c r="AV821" s="136"/>
      <c r="AW821" s="339"/>
    </row>
    <row r="822" spans="1:49" ht="12.75" customHeight="1">
      <c r="A822">
        <v>819</v>
      </c>
      <c r="B822" s="29" t="s">
        <v>2</v>
      </c>
      <c r="C822" s="134" t="s">
        <v>5179</v>
      </c>
      <c r="D822" s="29" t="s">
        <v>3880</v>
      </c>
      <c r="E822" s="29" t="s">
        <v>3880</v>
      </c>
      <c r="F822" s="335"/>
      <c r="G822" s="335"/>
      <c r="H822" s="335"/>
      <c r="I822" s="335"/>
      <c r="J822" s="335"/>
      <c r="K822" s="335"/>
      <c r="L822" s="335"/>
      <c r="M822" s="82" t="s">
        <v>3880</v>
      </c>
      <c r="N822" s="57" t="s">
        <v>3880</v>
      </c>
      <c r="O822" s="30" t="s">
        <v>3880</v>
      </c>
      <c r="P822" s="29" t="s">
        <v>3880</v>
      </c>
      <c r="Q822" s="29"/>
      <c r="R822" s="134" t="s">
        <v>5179</v>
      </c>
      <c r="S822" s="103" t="s">
        <v>3</v>
      </c>
      <c r="T822" s="403">
        <v>4400.55</v>
      </c>
      <c r="U822" s="403">
        <v>-4248.1499999999996</v>
      </c>
      <c r="V822" s="123" t="s">
        <v>2</v>
      </c>
      <c r="W822" s="336"/>
      <c r="X822" s="123"/>
      <c r="Y822" s="337"/>
      <c r="Z822" s="87"/>
      <c r="AA822" s="88" t="s">
        <v>3880</v>
      </c>
      <c r="AB822" s="88"/>
      <c r="AC822" s="88"/>
      <c r="AD822" s="90"/>
      <c r="AE822" s="90"/>
      <c r="AF822" s="136"/>
      <c r="AG822" s="338"/>
      <c r="AH822" s="338"/>
      <c r="AI822" s="339"/>
      <c r="AJ822" s="339"/>
      <c r="AK822" s="91"/>
      <c r="AL822" s="92"/>
      <c r="AM822" s="93"/>
      <c r="AN822" s="340"/>
      <c r="AO822" s="341"/>
      <c r="AP822" s="336"/>
      <c r="AQ822" s="342"/>
      <c r="AR822" s="343"/>
      <c r="AS822" s="342"/>
      <c r="AT822" s="94"/>
      <c r="AU822" s="341"/>
      <c r="AV822" s="136"/>
      <c r="AW822" s="339"/>
    </row>
    <row r="823" spans="1:49" ht="12.75" customHeight="1">
      <c r="A823">
        <v>820</v>
      </c>
      <c r="B823" s="29" t="s">
        <v>2</v>
      </c>
      <c r="C823" s="134" t="s">
        <v>5180</v>
      </c>
      <c r="D823" s="29" t="s">
        <v>3880</v>
      </c>
      <c r="E823" s="29" t="s">
        <v>3880</v>
      </c>
      <c r="F823" s="335"/>
      <c r="G823" s="335"/>
      <c r="H823" s="335"/>
      <c r="I823" s="335"/>
      <c r="J823" s="335"/>
      <c r="K823" s="335"/>
      <c r="L823" s="335"/>
      <c r="M823" s="82" t="s">
        <v>3880</v>
      </c>
      <c r="N823" s="57" t="s">
        <v>3880</v>
      </c>
      <c r="O823" s="30" t="s">
        <v>3880</v>
      </c>
      <c r="P823" s="29" t="s">
        <v>3880</v>
      </c>
      <c r="Q823" s="29"/>
      <c r="R823" s="134" t="s">
        <v>5180</v>
      </c>
      <c r="S823" s="103" t="s">
        <v>3</v>
      </c>
      <c r="T823" s="403">
        <v>-2800.35</v>
      </c>
      <c r="U823" s="403">
        <v>-4248.1499999999996</v>
      </c>
      <c r="V823" s="123" t="s">
        <v>2</v>
      </c>
      <c r="W823" s="336"/>
      <c r="X823" s="123"/>
      <c r="Y823" s="337"/>
      <c r="Z823" s="87"/>
      <c r="AA823" s="88" t="s">
        <v>3880</v>
      </c>
      <c r="AB823" s="88"/>
      <c r="AC823" s="88"/>
      <c r="AD823" s="90"/>
      <c r="AE823" s="90"/>
      <c r="AF823" s="136"/>
      <c r="AG823" s="338"/>
      <c r="AH823" s="338"/>
      <c r="AI823" s="339"/>
      <c r="AJ823" s="339"/>
      <c r="AK823" s="91"/>
      <c r="AL823" s="92"/>
      <c r="AM823" s="93"/>
      <c r="AN823" s="340"/>
      <c r="AO823" s="341"/>
      <c r="AP823" s="336"/>
      <c r="AQ823" s="342"/>
      <c r="AR823" s="343"/>
      <c r="AS823" s="342"/>
      <c r="AT823" s="94"/>
      <c r="AU823" s="341"/>
      <c r="AV823" s="136"/>
      <c r="AW823" s="339"/>
    </row>
    <row r="824" spans="1:49" ht="12.75" customHeight="1">
      <c r="A824">
        <v>821</v>
      </c>
      <c r="B824" s="29" t="s">
        <v>2</v>
      </c>
      <c r="C824" s="134" t="s">
        <v>3659</v>
      </c>
      <c r="D824" s="29" t="s">
        <v>3880</v>
      </c>
      <c r="E824" s="29" t="s">
        <v>3880</v>
      </c>
      <c r="F824" s="335"/>
      <c r="G824" s="335"/>
      <c r="H824" s="335"/>
      <c r="I824" s="335"/>
      <c r="J824" s="335"/>
      <c r="K824" s="335"/>
      <c r="L824" s="335"/>
      <c r="M824" s="82" t="s">
        <v>3880</v>
      </c>
      <c r="N824" s="57" t="s">
        <v>3880</v>
      </c>
      <c r="O824" s="30" t="s">
        <v>3880</v>
      </c>
      <c r="P824" s="29" t="s">
        <v>3880</v>
      </c>
      <c r="Q824" s="29"/>
      <c r="R824" s="134" t="s">
        <v>3659</v>
      </c>
      <c r="S824" s="103" t="s">
        <v>3</v>
      </c>
      <c r="T824" s="403">
        <v>-5200.6499999999996</v>
      </c>
      <c r="U824" s="403">
        <v>-4248.1499999999996</v>
      </c>
      <c r="V824" s="123" t="s">
        <v>2</v>
      </c>
      <c r="W824" s="336"/>
      <c r="X824" s="123"/>
      <c r="Y824" s="337"/>
      <c r="Z824" s="87"/>
      <c r="AA824" s="88" t="s">
        <v>3880</v>
      </c>
      <c r="AB824" s="88"/>
      <c r="AC824" s="88"/>
      <c r="AD824" s="90"/>
      <c r="AE824" s="90"/>
      <c r="AF824" s="136"/>
      <c r="AG824" s="338"/>
      <c r="AH824" s="338"/>
      <c r="AI824" s="339"/>
      <c r="AJ824" s="339"/>
      <c r="AK824" s="91"/>
      <c r="AL824" s="92"/>
      <c r="AM824" s="93"/>
      <c r="AN824" s="340"/>
      <c r="AO824" s="341"/>
      <c r="AP824" s="336"/>
      <c r="AQ824" s="342"/>
      <c r="AR824" s="343"/>
      <c r="AS824" s="342"/>
      <c r="AT824" s="94"/>
      <c r="AU824" s="341"/>
      <c r="AV824" s="136"/>
      <c r="AW824" s="339"/>
    </row>
    <row r="825" spans="1:49" ht="12.75" customHeight="1">
      <c r="A825">
        <v>822</v>
      </c>
      <c r="B825" s="29" t="s">
        <v>2</v>
      </c>
      <c r="C825" s="134" t="s">
        <v>3660</v>
      </c>
      <c r="D825" s="29" t="s">
        <v>3880</v>
      </c>
      <c r="E825" s="29" t="s">
        <v>3880</v>
      </c>
      <c r="F825" s="335"/>
      <c r="G825" s="335"/>
      <c r="H825" s="335"/>
      <c r="I825" s="335"/>
      <c r="J825" s="335"/>
      <c r="K825" s="335"/>
      <c r="L825" s="335"/>
      <c r="M825" s="82" t="s">
        <v>3880</v>
      </c>
      <c r="N825" s="57" t="s">
        <v>3880</v>
      </c>
      <c r="O825" s="30" t="s">
        <v>3880</v>
      </c>
      <c r="P825" s="29" t="s">
        <v>3880</v>
      </c>
      <c r="Q825" s="29"/>
      <c r="R825" s="134" t="s">
        <v>3660</v>
      </c>
      <c r="S825" s="103" t="s">
        <v>3</v>
      </c>
      <c r="T825" s="403">
        <v>-6009.64</v>
      </c>
      <c r="U825" s="403">
        <v>-4210.05</v>
      </c>
      <c r="V825" s="123" t="s">
        <v>2</v>
      </c>
      <c r="W825" s="336"/>
      <c r="X825" s="123"/>
      <c r="Y825" s="337"/>
      <c r="Z825" s="87"/>
      <c r="AA825" s="88" t="s">
        <v>3880</v>
      </c>
      <c r="AB825" s="88"/>
      <c r="AC825" s="88"/>
      <c r="AD825" s="90"/>
      <c r="AE825" s="90"/>
      <c r="AF825" s="136"/>
      <c r="AG825" s="338"/>
      <c r="AH825" s="338"/>
      <c r="AI825" s="339"/>
      <c r="AJ825" s="339"/>
      <c r="AK825" s="91"/>
      <c r="AL825" s="92"/>
      <c r="AM825" s="93"/>
      <c r="AN825" s="340"/>
      <c r="AO825" s="341"/>
      <c r="AP825" s="336"/>
      <c r="AQ825" s="342"/>
      <c r="AR825" s="343"/>
      <c r="AS825" s="342"/>
      <c r="AT825" s="94"/>
      <c r="AU825" s="341"/>
      <c r="AV825" s="136"/>
      <c r="AW825" s="339"/>
    </row>
    <row r="826" spans="1:49" ht="12.75" customHeight="1">
      <c r="A826">
        <v>823</v>
      </c>
      <c r="B826" s="29" t="s">
        <v>2</v>
      </c>
      <c r="C826" s="134" t="s">
        <v>287</v>
      </c>
      <c r="D826" s="29" t="s">
        <v>3880</v>
      </c>
      <c r="E826" s="29" t="s">
        <v>3880</v>
      </c>
      <c r="F826" s="335"/>
      <c r="G826" s="335"/>
      <c r="H826" s="335"/>
      <c r="I826" s="335"/>
      <c r="J826" s="335"/>
      <c r="K826" s="335"/>
      <c r="L826" s="335"/>
      <c r="M826" s="82" t="s">
        <v>3880</v>
      </c>
      <c r="N826" s="57" t="s">
        <v>3880</v>
      </c>
      <c r="O826" s="30" t="s">
        <v>3880</v>
      </c>
      <c r="P826" s="29" t="s">
        <v>3880</v>
      </c>
      <c r="Q826" s="29"/>
      <c r="R826" s="134" t="s">
        <v>287</v>
      </c>
      <c r="S826" s="103" t="s">
        <v>3</v>
      </c>
      <c r="T826" s="403">
        <v>14650</v>
      </c>
      <c r="U826" s="403">
        <v>-4000</v>
      </c>
      <c r="V826" s="123" t="s">
        <v>2</v>
      </c>
      <c r="W826" s="336"/>
      <c r="X826" s="123"/>
      <c r="Y826" s="337"/>
      <c r="Z826" s="87"/>
      <c r="AA826" s="88" t="s">
        <v>3880</v>
      </c>
      <c r="AB826" s="88"/>
      <c r="AC826" s="88"/>
      <c r="AD826" s="90"/>
      <c r="AE826" s="90"/>
      <c r="AF826" s="136"/>
      <c r="AG826" s="338"/>
      <c r="AH826" s="338"/>
      <c r="AI826" s="339"/>
      <c r="AJ826" s="339"/>
      <c r="AK826" s="91"/>
      <c r="AL826" s="92"/>
      <c r="AM826" s="93"/>
      <c r="AN826" s="340"/>
      <c r="AO826" s="341"/>
      <c r="AP826" s="336"/>
      <c r="AQ826" s="342"/>
      <c r="AR826" s="343"/>
      <c r="AS826" s="342"/>
      <c r="AT826" s="94"/>
      <c r="AU826" s="341"/>
      <c r="AV826" s="136"/>
      <c r="AW826" s="339"/>
    </row>
    <row r="827" spans="1:49" ht="12.75" customHeight="1">
      <c r="A827">
        <v>824</v>
      </c>
      <c r="B827" s="29" t="s">
        <v>2</v>
      </c>
      <c r="C827" s="134" t="s">
        <v>5181</v>
      </c>
      <c r="D827" s="29" t="s">
        <v>3880</v>
      </c>
      <c r="E827" s="29" t="s">
        <v>3880</v>
      </c>
      <c r="F827" s="335"/>
      <c r="G827" s="335"/>
      <c r="H827" s="335"/>
      <c r="I827" s="335"/>
      <c r="J827" s="335"/>
      <c r="K827" s="335"/>
      <c r="L827" s="335"/>
      <c r="M827" s="82" t="s">
        <v>3880</v>
      </c>
      <c r="N827" s="57" t="s">
        <v>3880</v>
      </c>
      <c r="O827" s="30" t="s">
        <v>3880</v>
      </c>
      <c r="P827" s="29" t="s">
        <v>3880</v>
      </c>
      <c r="Q827" s="29"/>
      <c r="R827" s="134" t="s">
        <v>5181</v>
      </c>
      <c r="S827" s="103" t="s">
        <v>3</v>
      </c>
      <c r="T827" s="403">
        <v>-14650</v>
      </c>
      <c r="U827" s="403">
        <v>-4000</v>
      </c>
      <c r="V827" s="123" t="s">
        <v>2</v>
      </c>
      <c r="W827" s="336"/>
      <c r="X827" s="123"/>
      <c r="Y827" s="337"/>
      <c r="Z827" s="87"/>
      <c r="AA827" s="88" t="s">
        <v>3880</v>
      </c>
      <c r="AB827" s="88"/>
      <c r="AC827" s="88"/>
      <c r="AD827" s="90"/>
      <c r="AE827" s="90"/>
      <c r="AF827" s="136"/>
      <c r="AG827" s="338"/>
      <c r="AH827" s="338"/>
      <c r="AI827" s="339"/>
      <c r="AJ827" s="339"/>
      <c r="AK827" s="91"/>
      <c r="AL827" s="92"/>
      <c r="AM827" s="93"/>
      <c r="AN827" s="340"/>
      <c r="AO827" s="341"/>
      <c r="AP827" s="336"/>
      <c r="AQ827" s="342"/>
      <c r="AR827" s="343"/>
      <c r="AS827" s="342"/>
      <c r="AT827" s="94"/>
      <c r="AU827" s="341"/>
      <c r="AV827" s="136"/>
      <c r="AW827" s="339"/>
    </row>
    <row r="828" spans="1:49" ht="12.75" customHeight="1">
      <c r="A828">
        <v>825</v>
      </c>
      <c r="B828" s="29" t="s">
        <v>2</v>
      </c>
      <c r="C828" s="134" t="s">
        <v>5182</v>
      </c>
      <c r="D828" s="29" t="s">
        <v>3880</v>
      </c>
      <c r="E828" s="29" t="s">
        <v>3880</v>
      </c>
      <c r="F828" s="335"/>
      <c r="G828" s="335"/>
      <c r="H828" s="335"/>
      <c r="I828" s="335"/>
      <c r="J828" s="335"/>
      <c r="K828" s="335"/>
      <c r="L828" s="335"/>
      <c r="M828" s="82" t="s">
        <v>3880</v>
      </c>
      <c r="N828" s="57" t="s">
        <v>3880</v>
      </c>
      <c r="O828" s="30" t="s">
        <v>3880</v>
      </c>
      <c r="P828" s="29" t="s">
        <v>3880</v>
      </c>
      <c r="Q828" s="29"/>
      <c r="R828" s="134" t="s">
        <v>5182</v>
      </c>
      <c r="S828" s="103" t="s">
        <v>3</v>
      </c>
      <c r="T828" s="403">
        <v>-15480</v>
      </c>
      <c r="U828" s="403">
        <v>-4000</v>
      </c>
      <c r="V828" s="123" t="s">
        <v>2</v>
      </c>
      <c r="W828" s="336"/>
      <c r="X828" s="123"/>
      <c r="Y828" s="337"/>
      <c r="Z828" s="87"/>
      <c r="AA828" s="88" t="s">
        <v>3880</v>
      </c>
      <c r="AB828" s="88"/>
      <c r="AC828" s="88"/>
      <c r="AD828" s="90"/>
      <c r="AE828" s="90"/>
      <c r="AF828" s="136"/>
      <c r="AG828" s="338"/>
      <c r="AH828" s="338"/>
      <c r="AI828" s="339"/>
      <c r="AJ828" s="339"/>
      <c r="AK828" s="91"/>
      <c r="AL828" s="92"/>
      <c r="AM828" s="93"/>
      <c r="AN828" s="340"/>
      <c r="AO828" s="341"/>
      <c r="AP828" s="336"/>
      <c r="AQ828" s="342"/>
      <c r="AR828" s="343"/>
      <c r="AS828" s="342"/>
      <c r="AT828" s="94"/>
      <c r="AU828" s="341"/>
      <c r="AV828" s="136"/>
      <c r="AW828" s="339"/>
    </row>
    <row r="829" spans="1:49" ht="12.75" customHeight="1">
      <c r="A829">
        <v>826</v>
      </c>
      <c r="B829" s="29" t="s">
        <v>2</v>
      </c>
      <c r="C829" s="134" t="s">
        <v>5183</v>
      </c>
      <c r="D829" s="29" t="s">
        <v>3880</v>
      </c>
      <c r="E829" s="29" t="s">
        <v>3880</v>
      </c>
      <c r="F829" s="335"/>
      <c r="G829" s="335"/>
      <c r="H829" s="335"/>
      <c r="I829" s="335"/>
      <c r="J829" s="335"/>
      <c r="K829" s="335"/>
      <c r="L829" s="335"/>
      <c r="M829" s="82" t="s">
        <v>3880</v>
      </c>
      <c r="N829" s="57" t="s">
        <v>3880</v>
      </c>
      <c r="O829" s="30" t="s">
        <v>3880</v>
      </c>
      <c r="P829" s="29" t="s">
        <v>3880</v>
      </c>
      <c r="Q829" s="29"/>
      <c r="R829" s="134" t="s">
        <v>5183</v>
      </c>
      <c r="S829" s="103" t="s">
        <v>3</v>
      </c>
      <c r="T829" s="403">
        <v>-16310</v>
      </c>
      <c r="U829" s="403">
        <v>-4000</v>
      </c>
      <c r="V829" s="123" t="s">
        <v>2</v>
      </c>
      <c r="W829" s="336"/>
      <c r="X829" s="123"/>
      <c r="Y829" s="337"/>
      <c r="Z829" s="87"/>
      <c r="AA829" s="88" t="s">
        <v>3880</v>
      </c>
      <c r="AB829" s="88"/>
      <c r="AC829" s="88"/>
      <c r="AD829" s="90"/>
      <c r="AE829" s="90"/>
      <c r="AF829" s="136"/>
      <c r="AG829" s="338"/>
      <c r="AH829" s="338"/>
      <c r="AI829" s="339"/>
      <c r="AJ829" s="339"/>
      <c r="AK829" s="91"/>
      <c r="AL829" s="92"/>
      <c r="AM829" s="93"/>
      <c r="AN829" s="340"/>
      <c r="AO829" s="341"/>
      <c r="AP829" s="336"/>
      <c r="AQ829" s="342"/>
      <c r="AR829" s="343"/>
      <c r="AS829" s="342"/>
      <c r="AT829" s="94"/>
      <c r="AU829" s="341"/>
      <c r="AV829" s="136"/>
      <c r="AW829" s="339"/>
    </row>
    <row r="830" spans="1:49" ht="12.75" customHeight="1">
      <c r="A830">
        <v>827</v>
      </c>
      <c r="B830" s="29" t="s">
        <v>2</v>
      </c>
      <c r="C830" s="134" t="s">
        <v>5184</v>
      </c>
      <c r="D830" s="29" t="s">
        <v>3880</v>
      </c>
      <c r="E830" s="29" t="s">
        <v>3880</v>
      </c>
      <c r="F830" s="335"/>
      <c r="G830" s="335"/>
      <c r="H830" s="335"/>
      <c r="I830" s="335"/>
      <c r="J830" s="335"/>
      <c r="K830" s="335"/>
      <c r="L830" s="335"/>
      <c r="M830" s="82" t="s">
        <v>3880</v>
      </c>
      <c r="N830" s="57" t="s">
        <v>3880</v>
      </c>
      <c r="O830" s="30" t="s">
        <v>3880</v>
      </c>
      <c r="P830" s="29" t="s">
        <v>3880</v>
      </c>
      <c r="Q830" s="29"/>
      <c r="R830" s="134" t="s">
        <v>5184</v>
      </c>
      <c r="S830" s="103" t="s">
        <v>3</v>
      </c>
      <c r="T830" s="403">
        <v>12019.28</v>
      </c>
      <c r="U830" s="403">
        <v>-3714.75</v>
      </c>
      <c r="V830" s="123" t="s">
        <v>2</v>
      </c>
      <c r="W830" s="336"/>
      <c r="X830" s="123"/>
      <c r="Y830" s="337"/>
      <c r="Z830" s="87"/>
      <c r="AA830" s="88" t="s">
        <v>3880</v>
      </c>
      <c r="AB830" s="88"/>
      <c r="AC830" s="88"/>
      <c r="AD830" s="90"/>
      <c r="AE830" s="90"/>
      <c r="AF830" s="136"/>
      <c r="AG830" s="338"/>
      <c r="AH830" s="338"/>
      <c r="AI830" s="339"/>
      <c r="AJ830" s="339"/>
      <c r="AK830" s="91"/>
      <c r="AL830" s="92"/>
      <c r="AM830" s="93"/>
      <c r="AN830" s="340"/>
      <c r="AO830" s="341"/>
      <c r="AP830" s="336"/>
      <c r="AQ830" s="342"/>
      <c r="AR830" s="343"/>
      <c r="AS830" s="342"/>
      <c r="AT830" s="94"/>
      <c r="AU830" s="341"/>
      <c r="AV830" s="136"/>
      <c r="AW830" s="339"/>
    </row>
    <row r="831" spans="1:49" ht="12.75" customHeight="1">
      <c r="A831">
        <v>828</v>
      </c>
      <c r="B831" s="29" t="s">
        <v>2</v>
      </c>
      <c r="C831" s="134" t="s">
        <v>5185</v>
      </c>
      <c r="D831" s="29" t="s">
        <v>3880</v>
      </c>
      <c r="E831" s="29" t="s">
        <v>3880</v>
      </c>
      <c r="F831" s="335"/>
      <c r="G831" s="335"/>
      <c r="H831" s="335"/>
      <c r="I831" s="335"/>
      <c r="J831" s="335"/>
      <c r="K831" s="335"/>
      <c r="L831" s="335"/>
      <c r="M831" s="82" t="s">
        <v>3880</v>
      </c>
      <c r="N831" s="57" t="s">
        <v>3880</v>
      </c>
      <c r="O831" s="30" t="s">
        <v>3880</v>
      </c>
      <c r="P831" s="29" t="s">
        <v>3880</v>
      </c>
      <c r="Q831" s="29"/>
      <c r="R831" s="134" t="s">
        <v>5185</v>
      </c>
      <c r="S831" s="103" t="s">
        <v>3</v>
      </c>
      <c r="T831" s="403">
        <v>10302.24</v>
      </c>
      <c r="U831" s="403">
        <v>-3714.75</v>
      </c>
      <c r="V831" s="123" t="s">
        <v>2</v>
      </c>
      <c r="W831" s="336"/>
      <c r="X831" s="123"/>
      <c r="Y831" s="337"/>
      <c r="Z831" s="87"/>
      <c r="AA831" s="88" t="s">
        <v>3880</v>
      </c>
      <c r="AB831" s="88"/>
      <c r="AC831" s="88"/>
      <c r="AD831" s="90"/>
      <c r="AE831" s="90"/>
      <c r="AF831" s="136"/>
      <c r="AG831" s="338"/>
      <c r="AH831" s="338"/>
      <c r="AI831" s="339"/>
      <c r="AJ831" s="339"/>
      <c r="AK831" s="91"/>
      <c r="AL831" s="92"/>
      <c r="AM831" s="93"/>
      <c r="AN831" s="340"/>
      <c r="AO831" s="341"/>
      <c r="AP831" s="336"/>
      <c r="AQ831" s="342"/>
      <c r="AR831" s="343"/>
      <c r="AS831" s="342"/>
      <c r="AT831" s="94"/>
      <c r="AU831" s="341"/>
      <c r="AV831" s="136"/>
      <c r="AW831" s="339"/>
    </row>
    <row r="832" spans="1:49" ht="12.75" customHeight="1">
      <c r="A832">
        <v>829</v>
      </c>
      <c r="B832" s="29" t="s">
        <v>2</v>
      </c>
      <c r="C832" s="134" t="s">
        <v>3507</v>
      </c>
      <c r="D832" s="29" t="s">
        <v>3880</v>
      </c>
      <c r="E832" s="29" t="s">
        <v>3880</v>
      </c>
      <c r="F832" s="335"/>
      <c r="G832" s="335"/>
      <c r="H832" s="335"/>
      <c r="I832" s="335"/>
      <c r="J832" s="335"/>
      <c r="K832" s="335"/>
      <c r="L832" s="335"/>
      <c r="M832" s="82" t="s">
        <v>3880</v>
      </c>
      <c r="N832" s="57" t="s">
        <v>3880</v>
      </c>
      <c r="O832" s="30" t="s">
        <v>3880</v>
      </c>
      <c r="P832" s="29" t="s">
        <v>3880</v>
      </c>
      <c r="Q832" s="29"/>
      <c r="R832" s="134" t="s">
        <v>3507</v>
      </c>
      <c r="S832" s="103" t="s">
        <v>3</v>
      </c>
      <c r="T832" s="403">
        <v>8585.2000000000007</v>
      </c>
      <c r="U832" s="403">
        <v>-3714.75</v>
      </c>
      <c r="V832" s="123" t="s">
        <v>2</v>
      </c>
      <c r="W832" s="336"/>
      <c r="X832" s="123"/>
      <c r="Y832" s="337"/>
      <c r="Z832" s="87"/>
      <c r="AA832" s="88" t="s">
        <v>3880</v>
      </c>
      <c r="AB832" s="88"/>
      <c r="AC832" s="88"/>
      <c r="AD832" s="90"/>
      <c r="AE832" s="90"/>
      <c r="AF832" s="136"/>
      <c r="AG832" s="338"/>
      <c r="AH832" s="338"/>
      <c r="AI832" s="339"/>
      <c r="AJ832" s="339"/>
      <c r="AK832" s="91"/>
      <c r="AL832" s="92"/>
      <c r="AM832" s="93"/>
      <c r="AN832" s="340"/>
      <c r="AO832" s="341"/>
      <c r="AP832" s="336"/>
      <c r="AQ832" s="342"/>
      <c r="AR832" s="343"/>
      <c r="AS832" s="342"/>
      <c r="AT832" s="94"/>
      <c r="AU832" s="341"/>
      <c r="AV832" s="136"/>
      <c r="AW832" s="339"/>
    </row>
    <row r="833" spans="1:49" ht="12.75" customHeight="1">
      <c r="A833">
        <v>830</v>
      </c>
      <c r="B833" s="29" t="s">
        <v>2</v>
      </c>
      <c r="C833" s="134" t="s">
        <v>3502</v>
      </c>
      <c r="D833" s="29" t="s">
        <v>3880</v>
      </c>
      <c r="E833" s="29" t="s">
        <v>3880</v>
      </c>
      <c r="F833" s="335"/>
      <c r="G833" s="335"/>
      <c r="H833" s="335"/>
      <c r="I833" s="335"/>
      <c r="J833" s="335"/>
      <c r="K833" s="335"/>
      <c r="L833" s="335"/>
      <c r="M833" s="82" t="s">
        <v>3880</v>
      </c>
      <c r="N833" s="57" t="s">
        <v>3880</v>
      </c>
      <c r="O833" s="30" t="s">
        <v>3880</v>
      </c>
      <c r="P833" s="29" t="s">
        <v>3880</v>
      </c>
      <c r="Q833" s="29"/>
      <c r="R833" s="134" t="s">
        <v>3502</v>
      </c>
      <c r="S833" s="103" t="s">
        <v>3</v>
      </c>
      <c r="T833" s="403">
        <v>6868.16</v>
      </c>
      <c r="U833" s="403">
        <v>-3714.75</v>
      </c>
      <c r="V833" s="123" t="s">
        <v>2</v>
      </c>
      <c r="W833" s="336"/>
      <c r="X833" s="123"/>
      <c r="Y833" s="337"/>
      <c r="Z833" s="87"/>
      <c r="AA833" s="88" t="s">
        <v>3880</v>
      </c>
      <c r="AB833" s="88"/>
      <c r="AC833" s="88"/>
      <c r="AD833" s="90"/>
      <c r="AE833" s="90"/>
      <c r="AF833" s="136"/>
      <c r="AG833" s="338"/>
      <c r="AH833" s="338"/>
      <c r="AI833" s="339"/>
      <c r="AJ833" s="339"/>
      <c r="AK833" s="91"/>
      <c r="AL833" s="92"/>
      <c r="AM833" s="93"/>
      <c r="AN833" s="340"/>
      <c r="AO833" s="341"/>
      <c r="AP833" s="336"/>
      <c r="AQ833" s="342"/>
      <c r="AR833" s="343"/>
      <c r="AS833" s="342"/>
      <c r="AT833" s="94"/>
      <c r="AU833" s="341"/>
      <c r="AV833" s="136"/>
      <c r="AW833" s="339"/>
    </row>
    <row r="834" spans="1:49" ht="12.75" customHeight="1">
      <c r="A834">
        <v>831</v>
      </c>
      <c r="B834" s="29" t="s">
        <v>2</v>
      </c>
      <c r="C834" s="134" t="s">
        <v>5186</v>
      </c>
      <c r="D834" s="29" t="s">
        <v>3880</v>
      </c>
      <c r="E834" s="29" t="s">
        <v>3880</v>
      </c>
      <c r="F834" s="335"/>
      <c r="G834" s="335"/>
      <c r="H834" s="335"/>
      <c r="I834" s="335"/>
      <c r="J834" s="335"/>
      <c r="K834" s="335"/>
      <c r="L834" s="335"/>
      <c r="M834" s="82" t="s">
        <v>3880</v>
      </c>
      <c r="N834" s="57" t="s">
        <v>3880</v>
      </c>
      <c r="O834" s="30" t="s">
        <v>3880</v>
      </c>
      <c r="P834" s="29" t="s">
        <v>3880</v>
      </c>
      <c r="Q834" s="29"/>
      <c r="R834" s="134" t="s">
        <v>5186</v>
      </c>
      <c r="S834" s="103" t="s">
        <v>3</v>
      </c>
      <c r="T834" s="403">
        <v>4400.55</v>
      </c>
      <c r="U834" s="403">
        <v>-3448.05</v>
      </c>
      <c r="V834" s="123" t="s">
        <v>2</v>
      </c>
      <c r="W834" s="336"/>
      <c r="X834" s="123"/>
      <c r="Y834" s="337"/>
      <c r="Z834" s="87"/>
      <c r="AA834" s="88" t="s">
        <v>3880</v>
      </c>
      <c r="AB834" s="88"/>
      <c r="AC834" s="88"/>
      <c r="AD834" s="90"/>
      <c r="AE834" s="90"/>
      <c r="AF834" s="136"/>
      <c r="AG834" s="338"/>
      <c r="AH834" s="338"/>
      <c r="AI834" s="339"/>
      <c r="AJ834" s="339"/>
      <c r="AK834" s="91"/>
      <c r="AL834" s="92"/>
      <c r="AM834" s="93"/>
      <c r="AN834" s="340"/>
      <c r="AO834" s="341"/>
      <c r="AP834" s="336"/>
      <c r="AQ834" s="342"/>
      <c r="AR834" s="343"/>
      <c r="AS834" s="342"/>
      <c r="AT834" s="94"/>
      <c r="AU834" s="341"/>
      <c r="AV834" s="136"/>
      <c r="AW834" s="339"/>
    </row>
    <row r="835" spans="1:49" ht="12.75" customHeight="1">
      <c r="A835">
        <v>832</v>
      </c>
      <c r="B835" s="29" t="s">
        <v>2</v>
      </c>
      <c r="C835" s="134" t="s">
        <v>5187</v>
      </c>
      <c r="D835" s="29" t="s">
        <v>3880</v>
      </c>
      <c r="E835" s="29" t="s">
        <v>3880</v>
      </c>
      <c r="F835" s="335"/>
      <c r="G835" s="335"/>
      <c r="H835" s="335"/>
      <c r="I835" s="335"/>
      <c r="J835" s="335"/>
      <c r="K835" s="335"/>
      <c r="L835" s="335"/>
      <c r="M835" s="82" t="s">
        <v>3880</v>
      </c>
      <c r="N835" s="57" t="s">
        <v>3880</v>
      </c>
      <c r="O835" s="30" t="s">
        <v>3880</v>
      </c>
      <c r="P835" s="29" t="s">
        <v>3880</v>
      </c>
      <c r="Q835" s="29"/>
      <c r="R835" s="134" t="s">
        <v>5187</v>
      </c>
      <c r="S835" s="103" t="s">
        <v>3</v>
      </c>
      <c r="T835" s="403">
        <v>-2800.35</v>
      </c>
      <c r="U835" s="403">
        <v>-3448.05</v>
      </c>
      <c r="V835" s="123" t="s">
        <v>2</v>
      </c>
      <c r="W835" s="336"/>
      <c r="X835" s="123"/>
      <c r="Y835" s="337"/>
      <c r="Z835" s="87"/>
      <c r="AA835" s="88" t="s">
        <v>3880</v>
      </c>
      <c r="AB835" s="88"/>
      <c r="AC835" s="88"/>
      <c r="AD835" s="90"/>
      <c r="AE835" s="90"/>
      <c r="AF835" s="136"/>
      <c r="AG835" s="338"/>
      <c r="AH835" s="338"/>
      <c r="AI835" s="339"/>
      <c r="AJ835" s="339"/>
      <c r="AK835" s="91"/>
      <c r="AL835" s="92"/>
      <c r="AM835" s="93"/>
      <c r="AN835" s="340"/>
      <c r="AO835" s="341"/>
      <c r="AP835" s="336"/>
      <c r="AQ835" s="342"/>
      <c r="AR835" s="343"/>
      <c r="AS835" s="342"/>
      <c r="AT835" s="94"/>
      <c r="AU835" s="341"/>
      <c r="AV835" s="136"/>
      <c r="AW835" s="339"/>
    </row>
    <row r="836" spans="1:49" ht="12.75" customHeight="1">
      <c r="A836">
        <v>833</v>
      </c>
      <c r="B836" s="29" t="s">
        <v>2</v>
      </c>
      <c r="C836" s="134" t="s">
        <v>5188</v>
      </c>
      <c r="D836" s="29" t="s">
        <v>3880</v>
      </c>
      <c r="E836" s="29" t="s">
        <v>3880</v>
      </c>
      <c r="F836" s="335"/>
      <c r="G836" s="335"/>
      <c r="H836" s="335"/>
      <c r="I836" s="335"/>
      <c r="J836" s="335"/>
      <c r="K836" s="335"/>
      <c r="L836" s="335"/>
      <c r="M836" s="82" t="s">
        <v>3880</v>
      </c>
      <c r="N836" s="57" t="s">
        <v>3880</v>
      </c>
      <c r="O836" s="30" t="s">
        <v>3880</v>
      </c>
      <c r="P836" s="29" t="s">
        <v>3880</v>
      </c>
      <c r="Q836" s="29"/>
      <c r="R836" s="134" t="s">
        <v>5188</v>
      </c>
      <c r="S836" s="103" t="s">
        <v>3</v>
      </c>
      <c r="T836" s="403">
        <v>-3600.45</v>
      </c>
      <c r="U836" s="403">
        <v>-3448.05</v>
      </c>
      <c r="V836" s="123" t="s">
        <v>2</v>
      </c>
      <c r="W836" s="336"/>
      <c r="X836" s="123"/>
      <c r="Y836" s="337"/>
      <c r="Z836" s="87"/>
      <c r="AA836" s="88" t="s">
        <v>3880</v>
      </c>
      <c r="AB836" s="88"/>
      <c r="AC836" s="88"/>
      <c r="AD836" s="90"/>
      <c r="AE836" s="90"/>
      <c r="AF836" s="136"/>
      <c r="AG836" s="338"/>
      <c r="AH836" s="338"/>
      <c r="AI836" s="339"/>
      <c r="AJ836" s="339"/>
      <c r="AK836" s="91"/>
      <c r="AL836" s="92"/>
      <c r="AM836" s="93"/>
      <c r="AN836" s="340"/>
      <c r="AO836" s="341"/>
      <c r="AP836" s="336"/>
      <c r="AQ836" s="342"/>
      <c r="AR836" s="343"/>
      <c r="AS836" s="342"/>
      <c r="AT836" s="94"/>
      <c r="AU836" s="341"/>
      <c r="AV836" s="136"/>
      <c r="AW836" s="339"/>
    </row>
    <row r="837" spans="1:49" ht="12.75" customHeight="1">
      <c r="A837">
        <v>834</v>
      </c>
      <c r="B837" s="29" t="s">
        <v>2</v>
      </c>
      <c r="C837" s="134" t="s">
        <v>3703</v>
      </c>
      <c r="D837" s="29" t="s">
        <v>3880</v>
      </c>
      <c r="E837" s="29" t="s">
        <v>3880</v>
      </c>
      <c r="F837" s="335"/>
      <c r="G837" s="335"/>
      <c r="H837" s="335"/>
      <c r="I837" s="335"/>
      <c r="J837" s="335"/>
      <c r="K837" s="335"/>
      <c r="L837" s="335"/>
      <c r="M837" s="82" t="s">
        <v>3880</v>
      </c>
      <c r="N837" s="57" t="s">
        <v>3880</v>
      </c>
      <c r="O837" s="30" t="s">
        <v>3880</v>
      </c>
      <c r="P837" s="29" t="s">
        <v>3880</v>
      </c>
      <c r="Q837" s="29"/>
      <c r="R837" s="134" t="s">
        <v>3703</v>
      </c>
      <c r="S837" s="103" t="s">
        <v>3</v>
      </c>
      <c r="T837" s="403">
        <v>-4400.55</v>
      </c>
      <c r="U837" s="403">
        <v>-3448.05</v>
      </c>
      <c r="V837" s="123" t="s">
        <v>2</v>
      </c>
      <c r="W837" s="336"/>
      <c r="X837" s="123"/>
      <c r="Y837" s="337"/>
      <c r="Z837" s="87"/>
      <c r="AA837" s="88" t="s">
        <v>3880</v>
      </c>
      <c r="AB837" s="88"/>
      <c r="AC837" s="88"/>
      <c r="AD837" s="90"/>
      <c r="AE837" s="90"/>
      <c r="AF837" s="136"/>
      <c r="AG837" s="338"/>
      <c r="AH837" s="338"/>
      <c r="AI837" s="339"/>
      <c r="AJ837" s="339"/>
      <c r="AK837" s="91"/>
      <c r="AL837" s="92"/>
      <c r="AM837" s="93"/>
      <c r="AN837" s="340"/>
      <c r="AO837" s="341"/>
      <c r="AP837" s="336"/>
      <c r="AQ837" s="342"/>
      <c r="AR837" s="343"/>
      <c r="AS837" s="342"/>
      <c r="AT837" s="94"/>
      <c r="AU837" s="341"/>
      <c r="AV837" s="136"/>
      <c r="AW837" s="339"/>
    </row>
    <row r="838" spans="1:49" ht="12.75" customHeight="1">
      <c r="A838">
        <v>835</v>
      </c>
      <c r="B838" s="29" t="s">
        <v>2</v>
      </c>
      <c r="C838" s="134" t="s">
        <v>3704</v>
      </c>
      <c r="D838" s="29" t="s">
        <v>3880</v>
      </c>
      <c r="E838" s="29" t="s">
        <v>3880</v>
      </c>
      <c r="F838" s="335"/>
      <c r="G838" s="335"/>
      <c r="H838" s="335"/>
      <c r="I838" s="335"/>
      <c r="J838" s="335"/>
      <c r="K838" s="335"/>
      <c r="L838" s="335"/>
      <c r="M838" s="82" t="s">
        <v>3880</v>
      </c>
      <c r="N838" s="57" t="s">
        <v>3880</v>
      </c>
      <c r="O838" s="30" t="s">
        <v>3880</v>
      </c>
      <c r="P838" s="29" t="s">
        <v>3880</v>
      </c>
      <c r="Q838" s="29"/>
      <c r="R838" s="134" t="s">
        <v>3704</v>
      </c>
      <c r="S838" s="103" t="s">
        <v>3</v>
      </c>
      <c r="T838" s="403">
        <v>-5200.6499999999996</v>
      </c>
      <c r="U838" s="403">
        <v>-3448.05</v>
      </c>
      <c r="V838" s="123" t="s">
        <v>2</v>
      </c>
      <c r="W838" s="336"/>
      <c r="X838" s="123"/>
      <c r="Y838" s="337"/>
      <c r="Z838" s="87"/>
      <c r="AA838" s="88" t="s">
        <v>3880</v>
      </c>
      <c r="AB838" s="88"/>
      <c r="AC838" s="88"/>
      <c r="AD838" s="90"/>
      <c r="AE838" s="90"/>
      <c r="AF838" s="136"/>
      <c r="AG838" s="338"/>
      <c r="AH838" s="338"/>
      <c r="AI838" s="339"/>
      <c r="AJ838" s="339"/>
      <c r="AK838" s="91"/>
      <c r="AL838" s="92"/>
      <c r="AM838" s="93"/>
      <c r="AN838" s="340"/>
      <c r="AO838" s="341"/>
      <c r="AP838" s="336"/>
      <c r="AQ838" s="342"/>
      <c r="AR838" s="343"/>
      <c r="AS838" s="342"/>
      <c r="AT838" s="94"/>
      <c r="AU838" s="341"/>
      <c r="AV838" s="136"/>
      <c r="AW838" s="339"/>
    </row>
    <row r="839" spans="1:49" ht="12.75" customHeight="1">
      <c r="A839">
        <v>836</v>
      </c>
      <c r="B839" s="29" t="s">
        <v>2</v>
      </c>
      <c r="C839" s="134" t="s">
        <v>3705</v>
      </c>
      <c r="D839" s="29" t="s">
        <v>3880</v>
      </c>
      <c r="E839" s="29" t="s">
        <v>3880</v>
      </c>
      <c r="F839" s="335"/>
      <c r="G839" s="335"/>
      <c r="H839" s="335"/>
      <c r="I839" s="335"/>
      <c r="J839" s="335"/>
      <c r="K839" s="335"/>
      <c r="L839" s="335"/>
      <c r="M839" s="82" t="s">
        <v>3880</v>
      </c>
      <c r="N839" s="57" t="s">
        <v>3880</v>
      </c>
      <c r="O839" s="30" t="s">
        <v>3880</v>
      </c>
      <c r="P839" s="29" t="s">
        <v>3880</v>
      </c>
      <c r="Q839" s="29"/>
      <c r="R839" s="134" t="s">
        <v>3705</v>
      </c>
      <c r="S839" s="103" t="s">
        <v>3</v>
      </c>
      <c r="T839" s="403">
        <v>-6868.16</v>
      </c>
      <c r="U839" s="403">
        <v>-3714.75</v>
      </c>
      <c r="V839" s="123" t="s">
        <v>2</v>
      </c>
      <c r="W839" s="336"/>
      <c r="X839" s="123"/>
      <c r="Y839" s="337"/>
      <c r="Z839" s="87"/>
      <c r="AA839" s="88" t="s">
        <v>3880</v>
      </c>
      <c r="AB839" s="88"/>
      <c r="AC839" s="88"/>
      <c r="AD839" s="90"/>
      <c r="AE839" s="90"/>
      <c r="AF839" s="136"/>
      <c r="AG839" s="338"/>
      <c r="AH839" s="338"/>
      <c r="AI839" s="339"/>
      <c r="AJ839" s="339"/>
      <c r="AK839" s="91"/>
      <c r="AL839" s="92"/>
      <c r="AM839" s="93"/>
      <c r="AN839" s="340"/>
      <c r="AO839" s="341"/>
      <c r="AP839" s="336"/>
      <c r="AQ839" s="342"/>
      <c r="AR839" s="343"/>
      <c r="AS839" s="342"/>
      <c r="AT839" s="94"/>
      <c r="AU839" s="341"/>
      <c r="AV839" s="136"/>
      <c r="AW839" s="339"/>
    </row>
    <row r="840" spans="1:49" ht="12.75" customHeight="1">
      <c r="A840">
        <v>837</v>
      </c>
      <c r="B840" s="29" t="s">
        <v>2</v>
      </c>
      <c r="C840" s="134" t="s">
        <v>5189</v>
      </c>
      <c r="D840" s="29" t="s">
        <v>3880</v>
      </c>
      <c r="E840" s="29" t="s">
        <v>3880</v>
      </c>
      <c r="F840" s="335"/>
      <c r="G840" s="335"/>
      <c r="H840" s="335"/>
      <c r="I840" s="335"/>
      <c r="J840" s="335"/>
      <c r="K840" s="335"/>
      <c r="L840" s="335"/>
      <c r="M840" s="82" t="s">
        <v>3880</v>
      </c>
      <c r="N840" s="57" t="s">
        <v>3880</v>
      </c>
      <c r="O840" s="30" t="s">
        <v>3880</v>
      </c>
      <c r="P840" s="29" t="s">
        <v>3880</v>
      </c>
      <c r="Q840" s="29"/>
      <c r="R840" s="134" t="s">
        <v>5189</v>
      </c>
      <c r="S840" s="103" t="s">
        <v>3</v>
      </c>
      <c r="T840" s="403">
        <v>-10302.24</v>
      </c>
      <c r="U840" s="403">
        <v>-3714.75</v>
      </c>
      <c r="V840" s="123" t="s">
        <v>2</v>
      </c>
      <c r="W840" s="336"/>
      <c r="X840" s="123"/>
      <c r="Y840" s="337"/>
      <c r="Z840" s="87"/>
      <c r="AA840" s="88" t="s">
        <v>3880</v>
      </c>
      <c r="AB840" s="88"/>
      <c r="AC840" s="88"/>
      <c r="AD840" s="90"/>
      <c r="AE840" s="90"/>
      <c r="AF840" s="136"/>
      <c r="AG840" s="338"/>
      <c r="AH840" s="338"/>
      <c r="AI840" s="339"/>
      <c r="AJ840" s="339"/>
      <c r="AK840" s="91"/>
      <c r="AL840" s="92"/>
      <c r="AM840" s="93"/>
      <c r="AN840" s="340"/>
      <c r="AO840" s="341"/>
      <c r="AP840" s="336"/>
      <c r="AQ840" s="342"/>
      <c r="AR840" s="343"/>
      <c r="AS840" s="342"/>
      <c r="AT840" s="94"/>
      <c r="AU840" s="341"/>
      <c r="AV840" s="136"/>
      <c r="AW840" s="339"/>
    </row>
    <row r="841" spans="1:49" ht="12.75" customHeight="1">
      <c r="A841">
        <v>838</v>
      </c>
      <c r="B841" s="29" t="s">
        <v>2</v>
      </c>
      <c r="C841" s="134" t="s">
        <v>5190</v>
      </c>
      <c r="D841" s="29" t="s">
        <v>3880</v>
      </c>
      <c r="E841" s="29" t="s">
        <v>3880</v>
      </c>
      <c r="F841" s="335"/>
      <c r="G841" s="335"/>
      <c r="H841" s="335"/>
      <c r="I841" s="335"/>
      <c r="J841" s="335"/>
      <c r="K841" s="335"/>
      <c r="L841" s="335"/>
      <c r="M841" s="82" t="s">
        <v>3880</v>
      </c>
      <c r="N841" s="57" t="s">
        <v>3880</v>
      </c>
      <c r="O841" s="30" t="s">
        <v>3880</v>
      </c>
      <c r="P841" s="29" t="s">
        <v>3880</v>
      </c>
      <c r="Q841" s="29"/>
      <c r="R841" s="134" t="s">
        <v>5190</v>
      </c>
      <c r="S841" s="103" t="s">
        <v>3</v>
      </c>
      <c r="T841" s="403">
        <v>-12019.28</v>
      </c>
      <c r="U841" s="403">
        <v>-3714.75</v>
      </c>
      <c r="V841" s="123" t="s">
        <v>2</v>
      </c>
      <c r="W841" s="336"/>
      <c r="X841" s="123"/>
      <c r="Y841" s="337"/>
      <c r="Z841" s="87"/>
      <c r="AA841" s="88" t="s">
        <v>3880</v>
      </c>
      <c r="AB841" s="88"/>
      <c r="AC841" s="88"/>
      <c r="AD841" s="90"/>
      <c r="AE841" s="90"/>
      <c r="AF841" s="136"/>
      <c r="AG841" s="338"/>
      <c r="AH841" s="338"/>
      <c r="AI841" s="339"/>
      <c r="AJ841" s="339"/>
      <c r="AK841" s="91"/>
      <c r="AL841" s="92"/>
      <c r="AM841" s="93"/>
      <c r="AN841" s="340"/>
      <c r="AO841" s="341"/>
      <c r="AP841" s="336"/>
      <c r="AQ841" s="342"/>
      <c r="AR841" s="343"/>
      <c r="AS841" s="342"/>
      <c r="AT841" s="94"/>
      <c r="AU841" s="341"/>
      <c r="AV841" s="136"/>
      <c r="AW841" s="339"/>
    </row>
    <row r="842" spans="1:49" ht="12.75" customHeight="1">
      <c r="A842">
        <v>839</v>
      </c>
      <c r="B842" s="29" t="s">
        <v>2</v>
      </c>
      <c r="C842" s="134" t="s">
        <v>3706</v>
      </c>
      <c r="D842" s="29" t="s">
        <v>3880</v>
      </c>
      <c r="E842" s="29" t="s">
        <v>3880</v>
      </c>
      <c r="F842" s="335"/>
      <c r="G842" s="335"/>
      <c r="H842" s="335"/>
      <c r="I842" s="335"/>
      <c r="J842" s="335"/>
      <c r="K842" s="335"/>
      <c r="L842" s="335"/>
      <c r="M842" s="82" t="s">
        <v>3880</v>
      </c>
      <c r="N842" s="57" t="s">
        <v>3880</v>
      </c>
      <c r="O842" s="30" t="s">
        <v>3880</v>
      </c>
      <c r="P842" s="29" t="s">
        <v>3880</v>
      </c>
      <c r="Q842" s="29"/>
      <c r="R842" s="134" t="s">
        <v>3706</v>
      </c>
      <c r="S842" s="103" t="s">
        <v>3</v>
      </c>
      <c r="T842" s="403">
        <v>-13736.32</v>
      </c>
      <c r="U842" s="403">
        <v>-3714.75</v>
      </c>
      <c r="V842" s="123" t="s">
        <v>2</v>
      </c>
      <c r="W842" s="336"/>
      <c r="X842" s="123"/>
      <c r="Y842" s="337"/>
      <c r="Z842" s="87"/>
      <c r="AA842" s="88" t="s">
        <v>3880</v>
      </c>
      <c r="AB842" s="88"/>
      <c r="AC842" s="88"/>
      <c r="AD842" s="90"/>
      <c r="AE842" s="90"/>
      <c r="AF842" s="136"/>
      <c r="AG842" s="338"/>
      <c r="AH842" s="338"/>
      <c r="AI842" s="339"/>
      <c r="AJ842" s="339"/>
      <c r="AK842" s="91"/>
      <c r="AL842" s="92"/>
      <c r="AM842" s="93"/>
      <c r="AN842" s="340"/>
      <c r="AO842" s="341"/>
      <c r="AP842" s="336"/>
      <c r="AQ842" s="342"/>
      <c r="AR842" s="343"/>
      <c r="AS842" s="342"/>
      <c r="AT842" s="94"/>
      <c r="AU842" s="341"/>
      <c r="AV842" s="136"/>
      <c r="AW842" s="339"/>
    </row>
    <row r="843" spans="1:49" ht="12.75" customHeight="1">
      <c r="A843">
        <v>840</v>
      </c>
      <c r="B843" s="29" t="s">
        <v>2</v>
      </c>
      <c r="C843" s="134" t="s">
        <v>5191</v>
      </c>
      <c r="D843" s="29" t="s">
        <v>3880</v>
      </c>
      <c r="E843" s="29" t="s">
        <v>3880</v>
      </c>
      <c r="F843" s="335"/>
      <c r="G843" s="335"/>
      <c r="H843" s="335"/>
      <c r="I843" s="335"/>
      <c r="J843" s="335"/>
      <c r="K843" s="335"/>
      <c r="L843" s="335"/>
      <c r="M843" s="82" t="s">
        <v>3880</v>
      </c>
      <c r="N843" s="57" t="s">
        <v>3880</v>
      </c>
      <c r="O843" s="30" t="s">
        <v>3880</v>
      </c>
      <c r="P843" s="29" t="s">
        <v>3880</v>
      </c>
      <c r="Q843" s="29"/>
      <c r="R843" s="134" t="s">
        <v>5191</v>
      </c>
      <c r="S843" s="103" t="s">
        <v>3</v>
      </c>
      <c r="T843" s="403">
        <v>13736.32</v>
      </c>
      <c r="U843" s="403">
        <v>-3714.75</v>
      </c>
      <c r="V843" s="123" t="s">
        <v>2</v>
      </c>
      <c r="W843" s="336"/>
      <c r="X843" s="123"/>
      <c r="Y843" s="337"/>
      <c r="Z843" s="87"/>
      <c r="AA843" s="88" t="s">
        <v>3880</v>
      </c>
      <c r="AB843" s="88"/>
      <c r="AC843" s="88"/>
      <c r="AD843" s="90"/>
      <c r="AE843" s="90"/>
      <c r="AF843" s="136"/>
      <c r="AG843" s="338"/>
      <c r="AH843" s="338"/>
      <c r="AI843" s="339"/>
      <c r="AJ843" s="339"/>
      <c r="AK843" s="91"/>
      <c r="AL843" s="92"/>
      <c r="AM843" s="93"/>
      <c r="AN843" s="340"/>
      <c r="AO843" s="341"/>
      <c r="AP843" s="336"/>
      <c r="AQ843" s="342"/>
      <c r="AR843" s="343"/>
      <c r="AS843" s="342"/>
      <c r="AT843" s="94"/>
      <c r="AU843" s="341"/>
      <c r="AV843" s="136"/>
      <c r="AW843" s="339"/>
    </row>
    <row r="844" spans="1:49" ht="12.75" customHeight="1">
      <c r="A844">
        <v>841</v>
      </c>
      <c r="B844" s="29" t="s">
        <v>2</v>
      </c>
      <c r="C844" s="134" t="s">
        <v>289</v>
      </c>
      <c r="D844" s="29" t="s">
        <v>3880</v>
      </c>
      <c r="E844" s="29" t="s">
        <v>3880</v>
      </c>
      <c r="F844" s="335"/>
      <c r="G844" s="335"/>
      <c r="H844" s="335"/>
      <c r="I844" s="335"/>
      <c r="J844" s="335"/>
      <c r="K844" s="335"/>
      <c r="L844" s="335"/>
      <c r="M844" s="82" t="s">
        <v>3880</v>
      </c>
      <c r="N844" s="57" t="s">
        <v>3880</v>
      </c>
      <c r="O844" s="30" t="s">
        <v>3880</v>
      </c>
      <c r="P844" s="29" t="s">
        <v>3880</v>
      </c>
      <c r="Q844" s="29"/>
      <c r="R844" s="134" t="s">
        <v>289</v>
      </c>
      <c r="S844" s="103" t="s">
        <v>3</v>
      </c>
      <c r="T844" s="403">
        <v>14650</v>
      </c>
      <c r="U844" s="403">
        <v>-3000</v>
      </c>
      <c r="V844" s="123" t="s">
        <v>2</v>
      </c>
      <c r="W844" s="336"/>
      <c r="X844" s="123"/>
      <c r="Y844" s="337"/>
      <c r="Z844" s="87"/>
      <c r="AA844" s="88" t="s">
        <v>3880</v>
      </c>
      <c r="AB844" s="88"/>
      <c r="AC844" s="88"/>
      <c r="AD844" s="90"/>
      <c r="AE844" s="90"/>
      <c r="AF844" s="136"/>
      <c r="AG844" s="338"/>
      <c r="AH844" s="338"/>
      <c r="AI844" s="339"/>
      <c r="AJ844" s="339"/>
      <c r="AK844" s="91"/>
      <c r="AL844" s="92"/>
      <c r="AM844" s="93"/>
      <c r="AN844" s="340"/>
      <c r="AO844" s="341"/>
      <c r="AP844" s="336"/>
      <c r="AQ844" s="342"/>
      <c r="AR844" s="343"/>
      <c r="AS844" s="342"/>
      <c r="AT844" s="94"/>
      <c r="AU844" s="341"/>
      <c r="AV844" s="136"/>
      <c r="AW844" s="339"/>
    </row>
    <row r="845" spans="1:49" ht="12.75" customHeight="1">
      <c r="A845">
        <v>842</v>
      </c>
      <c r="B845" s="29" t="s">
        <v>2</v>
      </c>
      <c r="C845" s="134" t="s">
        <v>5192</v>
      </c>
      <c r="D845" s="29" t="s">
        <v>3880</v>
      </c>
      <c r="E845" s="29" t="s">
        <v>3880</v>
      </c>
      <c r="F845" s="335"/>
      <c r="G845" s="335"/>
      <c r="H845" s="335"/>
      <c r="I845" s="335"/>
      <c r="J845" s="335"/>
      <c r="K845" s="335"/>
      <c r="L845" s="335"/>
      <c r="M845" s="82" t="s">
        <v>3880</v>
      </c>
      <c r="N845" s="57" t="s">
        <v>3880</v>
      </c>
      <c r="O845" s="30" t="s">
        <v>3880</v>
      </c>
      <c r="P845" s="29" t="s">
        <v>3880</v>
      </c>
      <c r="Q845" s="29"/>
      <c r="R845" s="134" t="s">
        <v>5192</v>
      </c>
      <c r="S845" s="103" t="s">
        <v>3</v>
      </c>
      <c r="T845" s="403">
        <v>-9443.7199999999993</v>
      </c>
      <c r="U845" s="403">
        <v>-3219.45</v>
      </c>
      <c r="V845" s="123" t="s">
        <v>2</v>
      </c>
      <c r="W845" s="336"/>
      <c r="X845" s="123"/>
      <c r="Y845" s="337"/>
      <c r="Z845" s="87"/>
      <c r="AA845" s="88" t="s">
        <v>3880</v>
      </c>
      <c r="AB845" s="88"/>
      <c r="AC845" s="88"/>
      <c r="AD845" s="90"/>
      <c r="AE845" s="90"/>
      <c r="AF845" s="136"/>
      <c r="AG845" s="338"/>
      <c r="AH845" s="338"/>
      <c r="AI845" s="339"/>
      <c r="AJ845" s="339"/>
      <c r="AK845" s="91"/>
      <c r="AL845" s="92"/>
      <c r="AM845" s="93"/>
      <c r="AN845" s="340"/>
      <c r="AO845" s="341"/>
      <c r="AP845" s="336"/>
      <c r="AQ845" s="342"/>
      <c r="AR845" s="343"/>
      <c r="AS845" s="342"/>
      <c r="AT845" s="94"/>
      <c r="AU845" s="341"/>
      <c r="AV845" s="136"/>
      <c r="AW845" s="339"/>
    </row>
    <row r="846" spans="1:49" ht="12.75" customHeight="1">
      <c r="A846">
        <v>843</v>
      </c>
      <c r="B846" s="29" t="s">
        <v>2</v>
      </c>
      <c r="C846" s="134" t="s">
        <v>3709</v>
      </c>
      <c r="D846" s="29" t="s">
        <v>3880</v>
      </c>
      <c r="E846" s="29" t="s">
        <v>3880</v>
      </c>
      <c r="F846" s="335"/>
      <c r="G846" s="335"/>
      <c r="H846" s="335"/>
      <c r="I846" s="335"/>
      <c r="J846" s="335"/>
      <c r="K846" s="335"/>
      <c r="L846" s="335"/>
      <c r="M846" s="82" t="s">
        <v>3880</v>
      </c>
      <c r="N846" s="57" t="s">
        <v>3880</v>
      </c>
      <c r="O846" s="30" t="s">
        <v>3880</v>
      </c>
      <c r="P846" s="29" t="s">
        <v>3880</v>
      </c>
      <c r="Q846" s="29"/>
      <c r="R846" s="134" t="s">
        <v>3709</v>
      </c>
      <c r="S846" s="103" t="s">
        <v>3</v>
      </c>
      <c r="T846" s="403">
        <v>-12877.8</v>
      </c>
      <c r="U846" s="403">
        <v>-3219.45</v>
      </c>
      <c r="V846" s="123" t="s">
        <v>2</v>
      </c>
      <c r="W846" s="336"/>
      <c r="X846" s="123"/>
      <c r="Y846" s="337"/>
      <c r="Z846" s="87"/>
      <c r="AA846" s="88" t="s">
        <v>3880</v>
      </c>
      <c r="AB846" s="88"/>
      <c r="AC846" s="88"/>
      <c r="AD846" s="90"/>
      <c r="AE846" s="90"/>
      <c r="AF846" s="136"/>
      <c r="AG846" s="338"/>
      <c r="AH846" s="338"/>
      <c r="AI846" s="339"/>
      <c r="AJ846" s="339"/>
      <c r="AK846" s="91"/>
      <c r="AL846" s="92"/>
      <c r="AM846" s="93"/>
      <c r="AN846" s="340"/>
      <c r="AO846" s="341"/>
      <c r="AP846" s="336"/>
      <c r="AQ846" s="342"/>
      <c r="AR846" s="343"/>
      <c r="AS846" s="342"/>
      <c r="AT846" s="94"/>
      <c r="AU846" s="341"/>
      <c r="AV846" s="136"/>
      <c r="AW846" s="339"/>
    </row>
    <row r="847" spans="1:49" ht="12.75" customHeight="1">
      <c r="A847">
        <v>844</v>
      </c>
      <c r="B847" s="29" t="s">
        <v>2</v>
      </c>
      <c r="C847" s="134" t="s">
        <v>5193</v>
      </c>
      <c r="D847" s="29" t="s">
        <v>3880</v>
      </c>
      <c r="E847" s="29" t="s">
        <v>3880</v>
      </c>
      <c r="F847" s="335"/>
      <c r="G847" s="335"/>
      <c r="H847" s="335"/>
      <c r="I847" s="335"/>
      <c r="J847" s="335"/>
      <c r="K847" s="335"/>
      <c r="L847" s="335"/>
      <c r="M847" s="82" t="s">
        <v>3880</v>
      </c>
      <c r="N847" s="57" t="s">
        <v>3880</v>
      </c>
      <c r="O847" s="30" t="s">
        <v>3880</v>
      </c>
      <c r="P847" s="29" t="s">
        <v>3880</v>
      </c>
      <c r="Q847" s="29"/>
      <c r="R847" s="134" t="s">
        <v>5193</v>
      </c>
      <c r="S847" s="103" t="s">
        <v>3</v>
      </c>
      <c r="T847" s="403">
        <v>-14650</v>
      </c>
      <c r="U847" s="403">
        <v>-3000</v>
      </c>
      <c r="V847" s="123" t="s">
        <v>2</v>
      </c>
      <c r="W847" s="336"/>
      <c r="X847" s="123"/>
      <c r="Y847" s="337"/>
      <c r="Z847" s="87"/>
      <c r="AA847" s="88" t="s">
        <v>3880</v>
      </c>
      <c r="AB847" s="88"/>
      <c r="AC847" s="88"/>
      <c r="AD847" s="90"/>
      <c r="AE847" s="90"/>
      <c r="AF847" s="136"/>
      <c r="AG847" s="338"/>
      <c r="AH847" s="338"/>
      <c r="AI847" s="339"/>
      <c r="AJ847" s="339"/>
      <c r="AK847" s="91"/>
      <c r="AL847" s="92"/>
      <c r="AM847" s="93"/>
      <c r="AN847" s="340"/>
      <c r="AO847" s="341"/>
      <c r="AP847" s="336"/>
      <c r="AQ847" s="342"/>
      <c r="AR847" s="343"/>
      <c r="AS847" s="342"/>
      <c r="AT847" s="94"/>
      <c r="AU847" s="341"/>
      <c r="AV847" s="136"/>
      <c r="AW847" s="339"/>
    </row>
    <row r="848" spans="1:49" ht="12.75" customHeight="1">
      <c r="A848">
        <v>845</v>
      </c>
      <c r="B848" s="29" t="s">
        <v>2</v>
      </c>
      <c r="C848" s="104" t="s">
        <v>3500</v>
      </c>
      <c r="D848" s="29" t="s">
        <v>3880</v>
      </c>
      <c r="E848" s="29" t="s">
        <v>3880</v>
      </c>
      <c r="F848" s="335"/>
      <c r="G848" s="335"/>
      <c r="H848" s="335"/>
      <c r="I848" s="335"/>
      <c r="J848" s="335"/>
      <c r="K848" s="335"/>
      <c r="L848" s="335"/>
      <c r="M848" s="82" t="s">
        <v>3880</v>
      </c>
      <c r="N848" s="57" t="s">
        <v>3880</v>
      </c>
      <c r="O848" s="30" t="s">
        <v>3880</v>
      </c>
      <c r="P848" s="29" t="s">
        <v>3880</v>
      </c>
      <c r="Q848" s="29"/>
      <c r="R848" s="104" t="s">
        <v>3500</v>
      </c>
      <c r="S848" s="104" t="s">
        <v>3</v>
      </c>
      <c r="T848" s="403">
        <v>6868.16</v>
      </c>
      <c r="U848" s="403">
        <v>-2724.15</v>
      </c>
      <c r="V848" s="123" t="s">
        <v>2</v>
      </c>
      <c r="W848" s="336"/>
      <c r="X848" s="123"/>
      <c r="Y848" s="337"/>
      <c r="Z848" s="87"/>
      <c r="AA848" s="88" t="s">
        <v>3880</v>
      </c>
      <c r="AB848" s="88"/>
      <c r="AC848" s="88"/>
      <c r="AD848" s="90"/>
      <c r="AE848" s="90"/>
      <c r="AF848" s="136"/>
      <c r="AG848" s="338"/>
      <c r="AH848" s="338"/>
      <c r="AI848" s="339"/>
      <c r="AJ848" s="339"/>
      <c r="AK848" s="91"/>
      <c r="AL848" s="92"/>
      <c r="AM848" s="93"/>
      <c r="AN848" s="340"/>
      <c r="AO848" s="341"/>
      <c r="AP848" s="336"/>
      <c r="AQ848" s="342"/>
      <c r="AR848" s="343"/>
      <c r="AS848" s="342"/>
      <c r="AT848" s="94"/>
      <c r="AU848" s="341"/>
      <c r="AV848" s="136"/>
      <c r="AW848" s="339"/>
    </row>
    <row r="849" spans="1:49" ht="12.75" customHeight="1">
      <c r="A849">
        <v>846</v>
      </c>
      <c r="B849" s="29" t="s">
        <v>2</v>
      </c>
      <c r="C849" s="134" t="s">
        <v>5194</v>
      </c>
      <c r="D849" s="29" t="s">
        <v>3880</v>
      </c>
      <c r="E849" s="29" t="s">
        <v>3880</v>
      </c>
      <c r="F849" s="335"/>
      <c r="G849" s="335"/>
      <c r="H849" s="335"/>
      <c r="I849" s="335"/>
      <c r="J849" s="335"/>
      <c r="K849" s="335"/>
      <c r="L849" s="335"/>
      <c r="M849" s="82" t="s">
        <v>3880</v>
      </c>
      <c r="N849" s="57" t="s">
        <v>3880</v>
      </c>
      <c r="O849" s="30" t="s">
        <v>3880</v>
      </c>
      <c r="P849" s="29" t="s">
        <v>3880</v>
      </c>
      <c r="Q849" s="29"/>
      <c r="R849" s="134" t="s">
        <v>5194</v>
      </c>
      <c r="S849" s="103" t="s">
        <v>3</v>
      </c>
      <c r="T849" s="403">
        <v>3600.45</v>
      </c>
      <c r="U849" s="403">
        <v>-2647.95</v>
      </c>
      <c r="V849" s="123" t="s">
        <v>2</v>
      </c>
      <c r="W849" s="336"/>
      <c r="X849" s="123"/>
      <c r="Y849" s="337"/>
      <c r="Z849" s="87"/>
      <c r="AA849" s="88" t="s">
        <v>3880</v>
      </c>
      <c r="AB849" s="88"/>
      <c r="AC849" s="88"/>
      <c r="AD849" s="90"/>
      <c r="AE849" s="90"/>
      <c r="AF849" s="136"/>
      <c r="AG849" s="338"/>
      <c r="AH849" s="338"/>
      <c r="AI849" s="339"/>
      <c r="AJ849" s="339"/>
      <c r="AK849" s="91"/>
      <c r="AL849" s="92"/>
      <c r="AM849" s="93"/>
      <c r="AN849" s="340"/>
      <c r="AO849" s="341"/>
      <c r="AP849" s="336"/>
      <c r="AQ849" s="342"/>
      <c r="AR849" s="343"/>
      <c r="AS849" s="342"/>
      <c r="AT849" s="94"/>
      <c r="AU849" s="341"/>
      <c r="AV849" s="136"/>
      <c r="AW849" s="339"/>
    </row>
    <row r="850" spans="1:49" ht="12.75" customHeight="1">
      <c r="A850">
        <v>847</v>
      </c>
      <c r="B850" s="29" t="s">
        <v>2</v>
      </c>
      <c r="C850" s="134" t="s">
        <v>5195</v>
      </c>
      <c r="D850" s="29" t="s">
        <v>3880</v>
      </c>
      <c r="E850" s="29" t="s">
        <v>3880</v>
      </c>
      <c r="F850" s="335"/>
      <c r="G850" s="335"/>
      <c r="H850" s="335"/>
      <c r="I850" s="335"/>
      <c r="J850" s="335"/>
      <c r="K850" s="335"/>
      <c r="L850" s="335"/>
      <c r="M850" s="82" t="s">
        <v>3880</v>
      </c>
      <c r="N850" s="57" t="s">
        <v>3880</v>
      </c>
      <c r="O850" s="30" t="s">
        <v>3880</v>
      </c>
      <c r="P850" s="29" t="s">
        <v>3880</v>
      </c>
      <c r="Q850" s="29"/>
      <c r="R850" s="134" t="s">
        <v>5195</v>
      </c>
      <c r="S850" s="103" t="s">
        <v>3</v>
      </c>
      <c r="T850" s="403">
        <v>-2800.35</v>
      </c>
      <c r="U850" s="403">
        <v>-2647.95</v>
      </c>
      <c r="V850" s="123" t="s">
        <v>2</v>
      </c>
      <c r="W850" s="336"/>
      <c r="X850" s="123"/>
      <c r="Y850" s="337"/>
      <c r="Z850" s="87"/>
      <c r="AA850" s="88" t="s">
        <v>3880</v>
      </c>
      <c r="AB850" s="88"/>
      <c r="AC850" s="88"/>
      <c r="AD850" s="90"/>
      <c r="AE850" s="90"/>
      <c r="AF850" s="136"/>
      <c r="AG850" s="338"/>
      <c r="AH850" s="338"/>
      <c r="AI850" s="339"/>
      <c r="AJ850" s="339"/>
      <c r="AK850" s="91"/>
      <c r="AL850" s="92"/>
      <c r="AM850" s="93"/>
      <c r="AN850" s="340"/>
      <c r="AO850" s="341"/>
      <c r="AP850" s="336"/>
      <c r="AQ850" s="342"/>
      <c r="AR850" s="343"/>
      <c r="AS850" s="342"/>
      <c r="AT850" s="94"/>
      <c r="AU850" s="341"/>
      <c r="AV850" s="136"/>
      <c r="AW850" s="339"/>
    </row>
    <row r="851" spans="1:49" ht="12.75" customHeight="1">
      <c r="A851">
        <v>848</v>
      </c>
      <c r="B851" s="29" t="s">
        <v>2</v>
      </c>
      <c r="C851" s="134" t="s">
        <v>3619</v>
      </c>
      <c r="D851" s="29" t="s">
        <v>3880</v>
      </c>
      <c r="E851" s="29" t="s">
        <v>3880</v>
      </c>
      <c r="F851" s="335"/>
      <c r="G851" s="335"/>
      <c r="H851" s="335"/>
      <c r="I851" s="335"/>
      <c r="J851" s="335"/>
      <c r="K851" s="335"/>
      <c r="L851" s="335"/>
      <c r="M851" s="82" t="s">
        <v>3880</v>
      </c>
      <c r="N851" s="57" t="s">
        <v>3880</v>
      </c>
      <c r="O851" s="30" t="s">
        <v>3880</v>
      </c>
      <c r="P851" s="29" t="s">
        <v>3880</v>
      </c>
      <c r="Q851" s="29"/>
      <c r="R851" s="134" t="s">
        <v>3619</v>
      </c>
      <c r="S851" s="103" t="s">
        <v>3</v>
      </c>
      <c r="T851" s="403">
        <v>-5200.6499999999996</v>
      </c>
      <c r="U851" s="403">
        <v>-2647.95</v>
      </c>
      <c r="V851" s="123" t="s">
        <v>2</v>
      </c>
      <c r="W851" s="336"/>
      <c r="X851" s="123"/>
      <c r="Y851" s="337"/>
      <c r="Z851" s="87"/>
      <c r="AA851" s="88" t="s">
        <v>3880</v>
      </c>
      <c r="AB851" s="88"/>
      <c r="AC851" s="88"/>
      <c r="AD851" s="90"/>
      <c r="AE851" s="90"/>
      <c r="AF851" s="136"/>
      <c r="AG851" s="338"/>
      <c r="AH851" s="338"/>
      <c r="AI851" s="339"/>
      <c r="AJ851" s="339"/>
      <c r="AK851" s="91"/>
      <c r="AL851" s="92"/>
      <c r="AM851" s="93"/>
      <c r="AN851" s="340"/>
      <c r="AO851" s="341"/>
      <c r="AP851" s="336"/>
      <c r="AQ851" s="342"/>
      <c r="AR851" s="343"/>
      <c r="AS851" s="342"/>
      <c r="AT851" s="94"/>
      <c r="AU851" s="341"/>
      <c r="AV851" s="136"/>
      <c r="AW851" s="339"/>
    </row>
    <row r="852" spans="1:49" ht="12.75" customHeight="1">
      <c r="A852">
        <v>849</v>
      </c>
      <c r="B852" s="29" t="s">
        <v>2</v>
      </c>
      <c r="C852" s="134" t="s">
        <v>3711</v>
      </c>
      <c r="D852" s="29" t="s">
        <v>3880</v>
      </c>
      <c r="E852" s="29" t="s">
        <v>3880</v>
      </c>
      <c r="F852" s="335"/>
      <c r="G852" s="335"/>
      <c r="H852" s="335"/>
      <c r="I852" s="335"/>
      <c r="J852" s="335"/>
      <c r="K852" s="335"/>
      <c r="L852" s="335"/>
      <c r="M852" s="82" t="s">
        <v>3880</v>
      </c>
      <c r="N852" s="57" t="s">
        <v>3880</v>
      </c>
      <c r="O852" s="30" t="s">
        <v>3880</v>
      </c>
      <c r="P852" s="29" t="s">
        <v>3880</v>
      </c>
      <c r="Q852" s="29"/>
      <c r="R852" s="134" t="s">
        <v>3711</v>
      </c>
      <c r="S852" s="103" t="s">
        <v>3</v>
      </c>
      <c r="T852" s="403">
        <v>-6868.16</v>
      </c>
      <c r="U852" s="403">
        <v>-2724.15</v>
      </c>
      <c r="V852" s="123" t="s">
        <v>2</v>
      </c>
      <c r="W852" s="336"/>
      <c r="X852" s="123"/>
      <c r="Y852" s="337"/>
      <c r="Z852" s="87"/>
      <c r="AA852" s="88" t="s">
        <v>3880</v>
      </c>
      <c r="AB852" s="88"/>
      <c r="AC852" s="88"/>
      <c r="AD852" s="90"/>
      <c r="AE852" s="90"/>
      <c r="AF852" s="136"/>
      <c r="AG852" s="338"/>
      <c r="AH852" s="338"/>
      <c r="AI852" s="339"/>
      <c r="AJ852" s="339"/>
      <c r="AK852" s="91"/>
      <c r="AL852" s="92"/>
      <c r="AM852" s="93"/>
      <c r="AN852" s="340"/>
      <c r="AO852" s="341"/>
      <c r="AP852" s="336"/>
      <c r="AQ852" s="342"/>
      <c r="AR852" s="343"/>
      <c r="AS852" s="342"/>
      <c r="AT852" s="94"/>
      <c r="AU852" s="341"/>
      <c r="AV852" s="136"/>
      <c r="AW852" s="339"/>
    </row>
    <row r="853" spans="1:49" ht="12.75" customHeight="1">
      <c r="A853">
        <v>850</v>
      </c>
      <c r="B853" s="29" t="s">
        <v>2</v>
      </c>
      <c r="C853" s="134" t="s">
        <v>3511</v>
      </c>
      <c r="D853" s="29" t="s">
        <v>3880</v>
      </c>
      <c r="E853" s="29" t="s">
        <v>3880</v>
      </c>
      <c r="F853" s="335"/>
      <c r="G853" s="335"/>
      <c r="H853" s="335"/>
      <c r="I853" s="335"/>
      <c r="J853" s="335"/>
      <c r="K853" s="335"/>
      <c r="L853" s="335"/>
      <c r="M853" s="82" t="s">
        <v>3880</v>
      </c>
      <c r="N853" s="57" t="s">
        <v>3880</v>
      </c>
      <c r="O853" s="30" t="s">
        <v>3880</v>
      </c>
      <c r="P853" s="29" t="s">
        <v>3880</v>
      </c>
      <c r="Q853" s="29"/>
      <c r="R853" s="134" t="s">
        <v>3511</v>
      </c>
      <c r="S853" s="103" t="s">
        <v>3</v>
      </c>
      <c r="T853" s="403">
        <v>-8585.2000000000007</v>
      </c>
      <c r="U853" s="403">
        <v>-2724.15</v>
      </c>
      <c r="V853" s="123" t="s">
        <v>2</v>
      </c>
      <c r="W853" s="336"/>
      <c r="X853" s="123"/>
      <c r="Y853" s="337"/>
      <c r="Z853" s="87"/>
      <c r="AA853" s="88" t="s">
        <v>3880</v>
      </c>
      <c r="AB853" s="88"/>
      <c r="AC853" s="88"/>
      <c r="AD853" s="90"/>
      <c r="AE853" s="90"/>
      <c r="AF853" s="136"/>
      <c r="AG853" s="338"/>
      <c r="AH853" s="338"/>
      <c r="AI853" s="339"/>
      <c r="AJ853" s="339"/>
      <c r="AK853" s="91"/>
      <c r="AL853" s="92"/>
      <c r="AM853" s="93"/>
      <c r="AN853" s="340"/>
      <c r="AO853" s="341"/>
      <c r="AP853" s="336"/>
      <c r="AQ853" s="342"/>
      <c r="AR853" s="343"/>
      <c r="AS853" s="342"/>
      <c r="AT853" s="94"/>
      <c r="AU853" s="341"/>
      <c r="AV853" s="136"/>
      <c r="AW853" s="339"/>
    </row>
    <row r="854" spans="1:49" ht="12.75" customHeight="1">
      <c r="A854">
        <v>851</v>
      </c>
      <c r="B854" s="29" t="s">
        <v>2</v>
      </c>
      <c r="C854" s="134" t="s">
        <v>5196</v>
      </c>
      <c r="D854" s="29" t="s">
        <v>3880</v>
      </c>
      <c r="E854" s="29" t="s">
        <v>3880</v>
      </c>
      <c r="F854" s="335"/>
      <c r="G854" s="335"/>
      <c r="H854" s="335"/>
      <c r="I854" s="335"/>
      <c r="J854" s="335"/>
      <c r="K854" s="335"/>
      <c r="L854" s="335"/>
      <c r="M854" s="82" t="s">
        <v>3880</v>
      </c>
      <c r="N854" s="57" t="s">
        <v>3880</v>
      </c>
      <c r="O854" s="30" t="s">
        <v>3880</v>
      </c>
      <c r="P854" s="29" t="s">
        <v>3880</v>
      </c>
      <c r="Q854" s="29"/>
      <c r="R854" s="134" t="s">
        <v>5196</v>
      </c>
      <c r="S854" s="103" t="s">
        <v>3</v>
      </c>
      <c r="T854" s="403">
        <v>-10302.24</v>
      </c>
      <c r="U854" s="403">
        <v>-2724.15</v>
      </c>
      <c r="V854" s="123" t="s">
        <v>2</v>
      </c>
      <c r="W854" s="336"/>
      <c r="X854" s="123"/>
      <c r="Y854" s="337"/>
      <c r="Z854" s="87"/>
      <c r="AA854" s="88" t="s">
        <v>3880</v>
      </c>
      <c r="AB854" s="88"/>
      <c r="AC854" s="88"/>
      <c r="AD854" s="90"/>
      <c r="AE854" s="90"/>
      <c r="AF854" s="136"/>
      <c r="AG854" s="338"/>
      <c r="AH854" s="338"/>
      <c r="AI854" s="339"/>
      <c r="AJ854" s="339"/>
      <c r="AK854" s="91"/>
      <c r="AL854" s="92"/>
      <c r="AM854" s="93"/>
      <c r="AN854" s="340"/>
      <c r="AO854" s="341"/>
      <c r="AP854" s="336"/>
      <c r="AQ854" s="342"/>
      <c r="AR854" s="343"/>
      <c r="AS854" s="342"/>
      <c r="AT854" s="94"/>
      <c r="AU854" s="341"/>
      <c r="AV854" s="136"/>
      <c r="AW854" s="339"/>
    </row>
    <row r="855" spans="1:49" ht="12.75" customHeight="1">
      <c r="A855">
        <v>852</v>
      </c>
      <c r="B855" s="29" t="s">
        <v>2</v>
      </c>
      <c r="C855" s="134" t="s">
        <v>5197</v>
      </c>
      <c r="D855" s="29" t="s">
        <v>3880</v>
      </c>
      <c r="E855" s="29" t="s">
        <v>3880</v>
      </c>
      <c r="F855" s="335"/>
      <c r="G855" s="335"/>
      <c r="H855" s="335"/>
      <c r="I855" s="335"/>
      <c r="J855" s="335"/>
      <c r="K855" s="335"/>
      <c r="L855" s="335"/>
      <c r="M855" s="82" t="s">
        <v>3880</v>
      </c>
      <c r="N855" s="57" t="s">
        <v>3880</v>
      </c>
      <c r="O855" s="30" t="s">
        <v>3880</v>
      </c>
      <c r="P855" s="29" t="s">
        <v>3880</v>
      </c>
      <c r="Q855" s="29"/>
      <c r="R855" s="134" t="s">
        <v>5197</v>
      </c>
      <c r="S855" s="103" t="s">
        <v>3</v>
      </c>
      <c r="T855" s="403">
        <v>-12019.28</v>
      </c>
      <c r="U855" s="403">
        <v>-2724.15</v>
      </c>
      <c r="V855" s="123" t="s">
        <v>2</v>
      </c>
      <c r="W855" s="336"/>
      <c r="X855" s="123"/>
      <c r="Y855" s="337"/>
      <c r="Z855" s="87"/>
      <c r="AA855" s="88" t="s">
        <v>3880</v>
      </c>
      <c r="AB855" s="88"/>
      <c r="AC855" s="88"/>
      <c r="AD855" s="90"/>
      <c r="AE855" s="90"/>
      <c r="AF855" s="136"/>
      <c r="AG855" s="338"/>
      <c r="AH855" s="338"/>
      <c r="AI855" s="339"/>
      <c r="AJ855" s="339"/>
      <c r="AK855" s="91"/>
      <c r="AL855" s="92"/>
      <c r="AM855" s="93"/>
      <c r="AN855" s="340"/>
      <c r="AO855" s="341"/>
      <c r="AP855" s="336"/>
      <c r="AQ855" s="342"/>
      <c r="AR855" s="343"/>
      <c r="AS855" s="342"/>
      <c r="AT855" s="94"/>
      <c r="AU855" s="341"/>
      <c r="AV855" s="136"/>
      <c r="AW855" s="339"/>
    </row>
    <row r="856" spans="1:49" ht="12.75" customHeight="1">
      <c r="A856">
        <v>853</v>
      </c>
      <c r="B856" s="29" t="s">
        <v>2</v>
      </c>
      <c r="C856" s="134" t="s">
        <v>3496</v>
      </c>
      <c r="D856" s="29" t="s">
        <v>3880</v>
      </c>
      <c r="E856" s="29" t="s">
        <v>3880</v>
      </c>
      <c r="F856" s="335"/>
      <c r="G856" s="335"/>
      <c r="H856" s="335"/>
      <c r="I856" s="335"/>
      <c r="J856" s="335"/>
      <c r="K856" s="335"/>
      <c r="L856" s="335"/>
      <c r="M856" s="82" t="s">
        <v>3880</v>
      </c>
      <c r="N856" s="57" t="s">
        <v>3880</v>
      </c>
      <c r="O856" s="30" t="s">
        <v>3880</v>
      </c>
      <c r="P856" s="29" t="s">
        <v>3880</v>
      </c>
      <c r="Q856" s="29"/>
      <c r="R856" s="134" t="s">
        <v>3496</v>
      </c>
      <c r="S856" s="103" t="s">
        <v>3</v>
      </c>
      <c r="T856" s="403">
        <v>-13736.32</v>
      </c>
      <c r="U856" s="403">
        <v>-2724.15</v>
      </c>
      <c r="V856" s="123" t="s">
        <v>2</v>
      </c>
      <c r="W856" s="336"/>
      <c r="X856" s="123"/>
      <c r="Y856" s="337"/>
      <c r="Z856" s="87"/>
      <c r="AA856" s="88" t="s">
        <v>3880</v>
      </c>
      <c r="AB856" s="88"/>
      <c r="AC856" s="88"/>
      <c r="AD856" s="90"/>
      <c r="AE856" s="90"/>
      <c r="AF856" s="136"/>
      <c r="AG856" s="338"/>
      <c r="AH856" s="338"/>
      <c r="AI856" s="339"/>
      <c r="AJ856" s="339"/>
      <c r="AK856" s="91"/>
      <c r="AL856" s="92"/>
      <c r="AM856" s="93"/>
      <c r="AN856" s="340"/>
      <c r="AO856" s="341"/>
      <c r="AP856" s="336"/>
      <c r="AQ856" s="342"/>
      <c r="AR856" s="343"/>
      <c r="AS856" s="342"/>
      <c r="AT856" s="94"/>
      <c r="AU856" s="341"/>
      <c r="AV856" s="136"/>
      <c r="AW856" s="339"/>
    </row>
    <row r="857" spans="1:49" ht="12.75" customHeight="1">
      <c r="A857">
        <v>854</v>
      </c>
      <c r="B857" s="29" t="s">
        <v>2</v>
      </c>
      <c r="C857" s="134" t="s">
        <v>355</v>
      </c>
      <c r="D857" s="29" t="s">
        <v>3880</v>
      </c>
      <c r="E857" s="29" t="s">
        <v>3880</v>
      </c>
      <c r="F857" s="335"/>
      <c r="G857" s="335"/>
      <c r="H857" s="335"/>
      <c r="I857" s="335"/>
      <c r="J857" s="335"/>
      <c r="K857" s="335"/>
      <c r="L857" s="335"/>
      <c r="M857" s="82" t="s">
        <v>3880</v>
      </c>
      <c r="N857" s="57" t="s">
        <v>3880</v>
      </c>
      <c r="O857" s="30" t="s">
        <v>3880</v>
      </c>
      <c r="P857" s="29" t="s">
        <v>3880</v>
      </c>
      <c r="Q857" s="29"/>
      <c r="R857" s="134" t="s">
        <v>355</v>
      </c>
      <c r="S857" s="103" t="s">
        <v>3</v>
      </c>
      <c r="T857" s="403">
        <v>16310</v>
      </c>
      <c r="U857" s="403">
        <v>-2000</v>
      </c>
      <c r="V857" s="123" t="s">
        <v>2</v>
      </c>
      <c r="W857" s="336"/>
      <c r="X857" s="123"/>
      <c r="Y857" s="337"/>
      <c r="Z857" s="87"/>
      <c r="AA857" s="88" t="s">
        <v>3880</v>
      </c>
      <c r="AB857" s="88"/>
      <c r="AC857" s="88"/>
      <c r="AD857" s="90"/>
      <c r="AE857" s="90"/>
      <c r="AF857" s="136"/>
      <c r="AG857" s="338"/>
      <c r="AH857" s="338"/>
      <c r="AI857" s="339"/>
      <c r="AJ857" s="339"/>
      <c r="AK857" s="91"/>
      <c r="AL857" s="92"/>
      <c r="AM857" s="93"/>
      <c r="AN857" s="340"/>
      <c r="AO857" s="341"/>
      <c r="AP857" s="336"/>
      <c r="AQ857" s="342"/>
      <c r="AR857" s="343"/>
      <c r="AS857" s="342"/>
      <c r="AT857" s="94"/>
      <c r="AU857" s="341"/>
      <c r="AV857" s="136"/>
      <c r="AW857" s="339"/>
    </row>
    <row r="858" spans="1:49" ht="12.75" customHeight="1">
      <c r="A858">
        <v>855</v>
      </c>
      <c r="B858" s="29" t="s">
        <v>2</v>
      </c>
      <c r="C858" s="134" t="s">
        <v>3508</v>
      </c>
      <c r="D858" s="29" t="s">
        <v>3880</v>
      </c>
      <c r="E858" s="29" t="s">
        <v>3880</v>
      </c>
      <c r="F858" s="335"/>
      <c r="G858" s="335"/>
      <c r="H858" s="335"/>
      <c r="I858" s="335"/>
      <c r="J858" s="335"/>
      <c r="K858" s="335"/>
      <c r="L858" s="335"/>
      <c r="M858" s="82" t="s">
        <v>3880</v>
      </c>
      <c r="N858" s="57" t="s">
        <v>3880</v>
      </c>
      <c r="O858" s="30" t="s">
        <v>3880</v>
      </c>
      <c r="P858" s="29" t="s">
        <v>3880</v>
      </c>
      <c r="Q858" s="29"/>
      <c r="R858" s="134" t="s">
        <v>3508</v>
      </c>
      <c r="S858" s="103" t="s">
        <v>3</v>
      </c>
      <c r="T858" s="403">
        <v>11160.76</v>
      </c>
      <c r="U858" s="403">
        <v>-2228.85</v>
      </c>
      <c r="V858" s="123" t="s">
        <v>2</v>
      </c>
      <c r="W858" s="336"/>
      <c r="X858" s="123"/>
      <c r="Y858" s="337"/>
      <c r="Z858" s="87"/>
      <c r="AA858" s="88" t="s">
        <v>3880</v>
      </c>
      <c r="AB858" s="88"/>
      <c r="AC858" s="88"/>
      <c r="AD858" s="90"/>
      <c r="AE858" s="90"/>
      <c r="AF858" s="136"/>
      <c r="AG858" s="338"/>
      <c r="AH858" s="338"/>
      <c r="AI858" s="339"/>
      <c r="AJ858" s="339"/>
      <c r="AK858" s="91"/>
      <c r="AL858" s="92"/>
      <c r="AM858" s="93"/>
      <c r="AN858" s="340"/>
      <c r="AO858" s="341"/>
      <c r="AP858" s="336"/>
      <c r="AQ858" s="342"/>
      <c r="AR858" s="343"/>
      <c r="AS858" s="342"/>
      <c r="AT858" s="94"/>
      <c r="AU858" s="341"/>
      <c r="AV858" s="136"/>
      <c r="AW858" s="339"/>
    </row>
    <row r="859" spans="1:49" ht="12.75" customHeight="1">
      <c r="A859">
        <v>856</v>
      </c>
      <c r="B859" s="29" t="s">
        <v>2</v>
      </c>
      <c r="C859" s="134" t="s">
        <v>3504</v>
      </c>
      <c r="D859" s="29" t="s">
        <v>3880</v>
      </c>
      <c r="E859" s="29" t="s">
        <v>3880</v>
      </c>
      <c r="F859" s="335"/>
      <c r="G859" s="335"/>
      <c r="H859" s="335"/>
      <c r="I859" s="335"/>
      <c r="J859" s="335"/>
      <c r="K859" s="335"/>
      <c r="L859" s="335"/>
      <c r="M859" s="82" t="s">
        <v>3880</v>
      </c>
      <c r="N859" s="57" t="s">
        <v>3880</v>
      </c>
      <c r="O859" s="30" t="s">
        <v>3880</v>
      </c>
      <c r="P859" s="29" t="s">
        <v>3880</v>
      </c>
      <c r="Q859" s="29"/>
      <c r="R859" s="134" t="s">
        <v>3504</v>
      </c>
      <c r="S859" s="103" t="s">
        <v>3</v>
      </c>
      <c r="T859" s="403">
        <v>9443.7199999999993</v>
      </c>
      <c r="U859" s="403">
        <v>-2228.85</v>
      </c>
      <c r="V859" s="123" t="s">
        <v>2</v>
      </c>
      <c r="W859" s="336"/>
      <c r="X859" s="123"/>
      <c r="Y859" s="337"/>
      <c r="Z859" s="87"/>
      <c r="AA859" s="88" t="s">
        <v>3880</v>
      </c>
      <c r="AB859" s="88"/>
      <c r="AC859" s="88"/>
      <c r="AD859" s="90"/>
      <c r="AE859" s="90"/>
      <c r="AF859" s="136"/>
      <c r="AG859" s="338"/>
      <c r="AH859" s="338"/>
      <c r="AI859" s="339"/>
      <c r="AJ859" s="339"/>
      <c r="AK859" s="91"/>
      <c r="AL859" s="92"/>
      <c r="AM859" s="93"/>
      <c r="AN859" s="340"/>
      <c r="AO859" s="341"/>
      <c r="AP859" s="336"/>
      <c r="AQ859" s="342"/>
      <c r="AR859" s="343"/>
      <c r="AS859" s="342"/>
      <c r="AT859" s="94"/>
      <c r="AU859" s="341"/>
      <c r="AV859" s="136"/>
      <c r="AW859" s="339"/>
    </row>
    <row r="860" spans="1:49" ht="12.75" customHeight="1">
      <c r="A860">
        <v>857</v>
      </c>
      <c r="B860" s="29" t="s">
        <v>2</v>
      </c>
      <c r="C860" s="134" t="s">
        <v>5198</v>
      </c>
      <c r="D860" s="29" t="s">
        <v>3880</v>
      </c>
      <c r="E860" s="29" t="s">
        <v>3880</v>
      </c>
      <c r="F860" s="335"/>
      <c r="G860" s="335"/>
      <c r="H860" s="335"/>
      <c r="I860" s="335"/>
      <c r="J860" s="335"/>
      <c r="K860" s="335"/>
      <c r="L860" s="335"/>
      <c r="M860" s="82" t="s">
        <v>3880</v>
      </c>
      <c r="N860" s="57" t="s">
        <v>3880</v>
      </c>
      <c r="O860" s="30" t="s">
        <v>3880</v>
      </c>
      <c r="P860" s="29" t="s">
        <v>3880</v>
      </c>
      <c r="Q860" s="29"/>
      <c r="R860" s="134" t="s">
        <v>5198</v>
      </c>
      <c r="S860" s="103" t="s">
        <v>3</v>
      </c>
      <c r="T860" s="403">
        <v>6009.64</v>
      </c>
      <c r="U860" s="403">
        <v>-2228.85</v>
      </c>
      <c r="V860" s="123" t="s">
        <v>2</v>
      </c>
      <c r="W860" s="336"/>
      <c r="X860" s="123"/>
      <c r="Y860" s="337"/>
      <c r="Z860" s="87"/>
      <c r="AA860" s="88" t="s">
        <v>3880</v>
      </c>
      <c r="AB860" s="88"/>
      <c r="AC860" s="88"/>
      <c r="AD860" s="90"/>
      <c r="AE860" s="90"/>
      <c r="AF860" s="136"/>
      <c r="AG860" s="338"/>
      <c r="AH860" s="338"/>
      <c r="AI860" s="339"/>
      <c r="AJ860" s="339"/>
      <c r="AK860" s="91"/>
      <c r="AL860" s="92"/>
      <c r="AM860" s="93"/>
      <c r="AN860" s="340"/>
      <c r="AO860" s="341"/>
      <c r="AP860" s="336"/>
      <c r="AQ860" s="342"/>
      <c r="AR860" s="343"/>
      <c r="AS860" s="342"/>
      <c r="AT860" s="94"/>
      <c r="AU860" s="341"/>
      <c r="AV860" s="136"/>
      <c r="AW860" s="339"/>
    </row>
    <row r="861" spans="1:49" ht="12.75" customHeight="1">
      <c r="A861">
        <v>858</v>
      </c>
      <c r="B861" s="29" t="s">
        <v>2</v>
      </c>
      <c r="C861" s="134" t="s">
        <v>218</v>
      </c>
      <c r="D861" s="29" t="s">
        <v>3880</v>
      </c>
      <c r="E861" s="29" t="s">
        <v>3880</v>
      </c>
      <c r="F861" s="335"/>
      <c r="G861" s="335"/>
      <c r="H861" s="335"/>
      <c r="I861" s="335"/>
      <c r="J861" s="335"/>
      <c r="K861" s="335"/>
      <c r="L861" s="335"/>
      <c r="M861" s="82" t="s">
        <v>3880</v>
      </c>
      <c r="N861" s="57" t="s">
        <v>3880</v>
      </c>
      <c r="O861" s="30" t="s">
        <v>3880</v>
      </c>
      <c r="P861" s="29" t="s">
        <v>3880</v>
      </c>
      <c r="Q861" s="29"/>
      <c r="R861" s="134" t="s">
        <v>218</v>
      </c>
      <c r="S861" s="103" t="s">
        <v>3</v>
      </c>
      <c r="T861" s="403">
        <v>15480</v>
      </c>
      <c r="U861" s="403">
        <v>-2000</v>
      </c>
      <c r="V861" s="123" t="s">
        <v>2</v>
      </c>
      <c r="W861" s="336"/>
      <c r="X861" s="123"/>
      <c r="Y861" s="337"/>
      <c r="Z861" s="87"/>
      <c r="AA861" s="88" t="s">
        <v>3880</v>
      </c>
      <c r="AB861" s="88"/>
      <c r="AC861" s="88"/>
      <c r="AD861" s="90"/>
      <c r="AE861" s="90"/>
      <c r="AF861" s="136"/>
      <c r="AG861" s="338"/>
      <c r="AH861" s="338"/>
      <c r="AI861" s="339"/>
      <c r="AJ861" s="339"/>
      <c r="AK861" s="91"/>
      <c r="AL861" s="92"/>
      <c r="AM861" s="93"/>
      <c r="AN861" s="340"/>
      <c r="AO861" s="341"/>
      <c r="AP861" s="336"/>
      <c r="AQ861" s="342"/>
      <c r="AR861" s="343"/>
      <c r="AS861" s="342"/>
      <c r="AT861" s="94"/>
      <c r="AU861" s="341"/>
      <c r="AV861" s="136"/>
      <c r="AW861" s="339"/>
    </row>
    <row r="862" spans="1:49" ht="12.75" customHeight="1">
      <c r="A862">
        <v>859</v>
      </c>
      <c r="B862" s="29" t="s">
        <v>2</v>
      </c>
      <c r="C862" s="134" t="s">
        <v>54</v>
      </c>
      <c r="D862" s="29" t="s">
        <v>3880</v>
      </c>
      <c r="E862" s="29" t="s">
        <v>3880</v>
      </c>
      <c r="F862" s="335"/>
      <c r="G862" s="335"/>
      <c r="H862" s="335"/>
      <c r="I862" s="335"/>
      <c r="J862" s="335"/>
      <c r="K862" s="335"/>
      <c r="L862" s="335"/>
      <c r="M862" s="82" t="s">
        <v>3880</v>
      </c>
      <c r="N862" s="57" t="s">
        <v>3880</v>
      </c>
      <c r="O862" s="30" t="s">
        <v>3880</v>
      </c>
      <c r="P862" s="29" t="s">
        <v>3880</v>
      </c>
      <c r="Q862" s="29"/>
      <c r="R862" s="134" t="s">
        <v>54</v>
      </c>
      <c r="S862" s="103" t="s">
        <v>3</v>
      </c>
      <c r="T862" s="403">
        <v>14650</v>
      </c>
      <c r="U862" s="403">
        <v>-2000</v>
      </c>
      <c r="V862" s="123" t="s">
        <v>2</v>
      </c>
      <c r="W862" s="336"/>
      <c r="X862" s="123"/>
      <c r="Y862" s="337"/>
      <c r="Z862" s="87"/>
      <c r="AA862" s="88" t="s">
        <v>3880</v>
      </c>
      <c r="AB862" s="88"/>
      <c r="AC862" s="88"/>
      <c r="AD862" s="90"/>
      <c r="AE862" s="90"/>
      <c r="AF862" s="136"/>
      <c r="AG862" s="338"/>
      <c r="AH862" s="338"/>
      <c r="AI862" s="339"/>
      <c r="AJ862" s="339"/>
      <c r="AK862" s="91"/>
      <c r="AL862" s="92"/>
      <c r="AM862" s="93"/>
      <c r="AN862" s="340"/>
      <c r="AO862" s="341"/>
      <c r="AP862" s="336"/>
      <c r="AQ862" s="342"/>
      <c r="AR862" s="343"/>
      <c r="AS862" s="342"/>
      <c r="AT862" s="94"/>
      <c r="AU862" s="341"/>
      <c r="AV862" s="136"/>
      <c r="AW862" s="339"/>
    </row>
    <row r="863" spans="1:49" ht="12.75" customHeight="1">
      <c r="A863">
        <v>860</v>
      </c>
      <c r="B863" s="29" t="s">
        <v>2</v>
      </c>
      <c r="C863" s="134" t="s">
        <v>5199</v>
      </c>
      <c r="D863" s="29" t="s">
        <v>3880</v>
      </c>
      <c r="E863" s="29" t="s">
        <v>3880</v>
      </c>
      <c r="F863" s="335"/>
      <c r="G863" s="335"/>
      <c r="H863" s="335"/>
      <c r="I863" s="335"/>
      <c r="J863" s="335"/>
      <c r="K863" s="335"/>
      <c r="L863" s="335"/>
      <c r="M863" s="82" t="s">
        <v>3880</v>
      </c>
      <c r="N863" s="57" t="s">
        <v>3880</v>
      </c>
      <c r="O863" s="30" t="s">
        <v>3880</v>
      </c>
      <c r="P863" s="29" t="s">
        <v>3880</v>
      </c>
      <c r="Q863" s="29"/>
      <c r="R863" s="134" t="s">
        <v>5199</v>
      </c>
      <c r="S863" s="103" t="s">
        <v>3</v>
      </c>
      <c r="T863" s="403">
        <v>-6009.64</v>
      </c>
      <c r="U863" s="403">
        <v>-2228.85</v>
      </c>
      <c r="V863" s="123" t="s">
        <v>2</v>
      </c>
      <c r="W863" s="336"/>
      <c r="X863" s="123"/>
      <c r="Y863" s="337"/>
      <c r="Z863" s="87"/>
      <c r="AA863" s="88" t="s">
        <v>3880</v>
      </c>
      <c r="AB863" s="88"/>
      <c r="AC863" s="88"/>
      <c r="AD863" s="90"/>
      <c r="AE863" s="90"/>
      <c r="AF863" s="136"/>
      <c r="AG863" s="338"/>
      <c r="AH863" s="338"/>
      <c r="AI863" s="339"/>
      <c r="AJ863" s="339"/>
      <c r="AK863" s="91"/>
      <c r="AL863" s="92"/>
      <c r="AM863" s="93"/>
      <c r="AN863" s="340"/>
      <c r="AO863" s="341"/>
      <c r="AP863" s="336"/>
      <c r="AQ863" s="342"/>
      <c r="AR863" s="343"/>
      <c r="AS863" s="342"/>
      <c r="AT863" s="94"/>
      <c r="AU863" s="341"/>
      <c r="AV863" s="136"/>
      <c r="AW863" s="339"/>
    </row>
    <row r="864" spans="1:49" ht="12.75" customHeight="1">
      <c r="A864">
        <v>861</v>
      </c>
      <c r="B864" s="29" t="s">
        <v>2</v>
      </c>
      <c r="C864" s="134" t="s">
        <v>5200</v>
      </c>
      <c r="D864" s="29" t="s">
        <v>3880</v>
      </c>
      <c r="E864" s="29" t="s">
        <v>3880</v>
      </c>
      <c r="F864" s="335"/>
      <c r="G864" s="335"/>
      <c r="H864" s="335"/>
      <c r="I864" s="335"/>
      <c r="J864" s="335"/>
      <c r="K864" s="335"/>
      <c r="L864" s="335"/>
      <c r="M864" s="82" t="s">
        <v>3880</v>
      </c>
      <c r="N864" s="57" t="s">
        <v>3880</v>
      </c>
      <c r="O864" s="30" t="s">
        <v>3880</v>
      </c>
      <c r="P864" s="29" t="s">
        <v>3880</v>
      </c>
      <c r="Q864" s="29"/>
      <c r="R864" s="134" t="s">
        <v>5200</v>
      </c>
      <c r="S864" s="103" t="s">
        <v>3</v>
      </c>
      <c r="T864" s="403">
        <v>-14650</v>
      </c>
      <c r="U864" s="403">
        <v>-2000</v>
      </c>
      <c r="V864" s="123" t="s">
        <v>2</v>
      </c>
      <c r="W864" s="336"/>
      <c r="X864" s="123"/>
      <c r="Y864" s="337"/>
      <c r="Z864" s="87"/>
      <c r="AA864" s="88" t="s">
        <v>3880</v>
      </c>
      <c r="AB864" s="88"/>
      <c r="AC864" s="88"/>
      <c r="AD864" s="90"/>
      <c r="AE864" s="90"/>
      <c r="AF864" s="136"/>
      <c r="AG864" s="338"/>
      <c r="AH864" s="338"/>
      <c r="AI864" s="339"/>
      <c r="AJ864" s="339"/>
      <c r="AK864" s="91"/>
      <c r="AL864" s="92"/>
      <c r="AM864" s="93"/>
      <c r="AN864" s="340"/>
      <c r="AO864" s="341"/>
      <c r="AP864" s="336"/>
      <c r="AQ864" s="342"/>
      <c r="AR864" s="343"/>
      <c r="AS864" s="342"/>
      <c r="AT864" s="94"/>
      <c r="AU864" s="341"/>
      <c r="AV864" s="136"/>
      <c r="AW864" s="339"/>
    </row>
    <row r="865" spans="1:49" ht="12.75" customHeight="1">
      <c r="A865">
        <v>862</v>
      </c>
      <c r="B865" s="29" t="s">
        <v>2</v>
      </c>
      <c r="C865" s="134" t="s">
        <v>79</v>
      </c>
      <c r="D865" s="29" t="s">
        <v>3880</v>
      </c>
      <c r="E865" s="29" t="s">
        <v>3880</v>
      </c>
      <c r="F865" s="335"/>
      <c r="G865" s="335"/>
      <c r="H865" s="335"/>
      <c r="I865" s="335"/>
      <c r="J865" s="335"/>
      <c r="K865" s="335"/>
      <c r="L865" s="335"/>
      <c r="M865" s="82" t="s">
        <v>3880</v>
      </c>
      <c r="N865" s="57" t="s">
        <v>3880</v>
      </c>
      <c r="O865" s="30" t="s">
        <v>3880</v>
      </c>
      <c r="P865" s="29" t="s">
        <v>3880</v>
      </c>
      <c r="Q865" s="29"/>
      <c r="R865" s="134" t="s">
        <v>79</v>
      </c>
      <c r="S865" s="103" t="s">
        <v>3</v>
      </c>
      <c r="T865" s="403">
        <v>12877.8</v>
      </c>
      <c r="U865" s="403">
        <v>-2228.85</v>
      </c>
      <c r="V865" s="123" t="s">
        <v>2</v>
      </c>
      <c r="W865" s="336"/>
      <c r="X865" s="123"/>
      <c r="Y865" s="337"/>
      <c r="Z865" s="87"/>
      <c r="AA865" s="88" t="s">
        <v>3880</v>
      </c>
      <c r="AB865" s="88"/>
      <c r="AC865" s="88"/>
      <c r="AD865" s="90"/>
      <c r="AE865" s="90"/>
      <c r="AF865" s="136"/>
      <c r="AG865" s="338"/>
      <c r="AH865" s="338"/>
      <c r="AI865" s="339"/>
      <c r="AJ865" s="339"/>
      <c r="AK865" s="91"/>
      <c r="AL865" s="92"/>
      <c r="AM865" s="93"/>
      <c r="AN865" s="340"/>
      <c r="AO865" s="341"/>
      <c r="AP865" s="336"/>
      <c r="AQ865" s="342"/>
      <c r="AR865" s="343"/>
      <c r="AS865" s="342"/>
      <c r="AT865" s="94"/>
      <c r="AU865" s="341"/>
      <c r="AV865" s="136"/>
      <c r="AW865" s="339"/>
    </row>
    <row r="866" spans="1:49" ht="12.75" customHeight="1">
      <c r="A866">
        <v>863</v>
      </c>
      <c r="B866" s="29" t="s">
        <v>2</v>
      </c>
      <c r="C866" s="134" t="s">
        <v>3715</v>
      </c>
      <c r="D866" s="29" t="s">
        <v>3880</v>
      </c>
      <c r="E866" s="29" t="s">
        <v>3880</v>
      </c>
      <c r="F866" s="335"/>
      <c r="G866" s="335"/>
      <c r="H866" s="335"/>
      <c r="I866" s="335"/>
      <c r="J866" s="335"/>
      <c r="K866" s="335"/>
      <c r="L866" s="335"/>
      <c r="M866" s="82" t="s">
        <v>3880</v>
      </c>
      <c r="N866" s="57" t="s">
        <v>3880</v>
      </c>
      <c r="O866" s="30" t="s">
        <v>3880</v>
      </c>
      <c r="P866" s="29" t="s">
        <v>3880</v>
      </c>
      <c r="Q866" s="29"/>
      <c r="R866" s="134" t="s">
        <v>3715</v>
      </c>
      <c r="S866" s="103" t="s">
        <v>3</v>
      </c>
      <c r="T866" s="403">
        <v>5200.6499999999996</v>
      </c>
      <c r="U866" s="403">
        <v>-1847.85</v>
      </c>
      <c r="V866" s="123" t="s">
        <v>2</v>
      </c>
      <c r="W866" s="336"/>
      <c r="X866" s="123"/>
      <c r="Y866" s="337"/>
      <c r="Z866" s="87"/>
      <c r="AA866" s="88" t="s">
        <v>3880</v>
      </c>
      <c r="AB866" s="88"/>
      <c r="AC866" s="88"/>
      <c r="AD866" s="90"/>
      <c r="AE866" s="90"/>
      <c r="AF866" s="136"/>
      <c r="AG866" s="338"/>
      <c r="AH866" s="338"/>
      <c r="AI866" s="339"/>
      <c r="AJ866" s="339"/>
      <c r="AK866" s="91"/>
      <c r="AL866" s="92"/>
      <c r="AM866" s="93"/>
      <c r="AN866" s="340"/>
      <c r="AO866" s="341"/>
      <c r="AP866" s="336"/>
      <c r="AQ866" s="342"/>
      <c r="AR866" s="343"/>
      <c r="AS866" s="342"/>
      <c r="AT866" s="94"/>
      <c r="AU866" s="341"/>
      <c r="AV866" s="136"/>
      <c r="AW866" s="339"/>
    </row>
    <row r="867" spans="1:49" ht="12.75" customHeight="1">
      <c r="A867">
        <v>864</v>
      </c>
      <c r="B867" s="29" t="s">
        <v>2</v>
      </c>
      <c r="C867" s="134" t="s">
        <v>3639</v>
      </c>
      <c r="D867" s="29" t="s">
        <v>3880</v>
      </c>
      <c r="E867" s="29" t="s">
        <v>3880</v>
      </c>
      <c r="F867" s="335"/>
      <c r="G867" s="335"/>
      <c r="H867" s="335"/>
      <c r="I867" s="335"/>
      <c r="J867" s="335"/>
      <c r="K867" s="335"/>
      <c r="L867" s="335"/>
      <c r="M867" s="82" t="s">
        <v>3880</v>
      </c>
      <c r="N867" s="57" t="s">
        <v>3880</v>
      </c>
      <c r="O867" s="30" t="s">
        <v>3880</v>
      </c>
      <c r="P867" s="29" t="s">
        <v>3880</v>
      </c>
      <c r="Q867" s="29"/>
      <c r="R867" s="134" t="s">
        <v>3639</v>
      </c>
      <c r="S867" s="103" t="s">
        <v>3</v>
      </c>
      <c r="T867" s="403">
        <v>2800.35</v>
      </c>
      <c r="U867" s="403">
        <v>-1847.85</v>
      </c>
      <c r="V867" s="123" t="s">
        <v>2</v>
      </c>
      <c r="W867" s="336"/>
      <c r="X867" s="123"/>
      <c r="Y867" s="337"/>
      <c r="Z867" s="87"/>
      <c r="AA867" s="88" t="s">
        <v>3880</v>
      </c>
      <c r="AB867" s="88"/>
      <c r="AC867" s="88"/>
      <c r="AD867" s="90"/>
      <c r="AE867" s="90"/>
      <c r="AF867" s="136"/>
      <c r="AG867" s="338"/>
      <c r="AH867" s="338"/>
      <c r="AI867" s="339"/>
      <c r="AJ867" s="339"/>
      <c r="AK867" s="91"/>
      <c r="AL867" s="92"/>
      <c r="AM867" s="93"/>
      <c r="AN867" s="340"/>
      <c r="AO867" s="341"/>
      <c r="AP867" s="336"/>
      <c r="AQ867" s="342"/>
      <c r="AR867" s="343"/>
      <c r="AS867" s="342"/>
      <c r="AT867" s="94"/>
      <c r="AU867" s="341"/>
      <c r="AV867" s="136"/>
      <c r="AW867" s="339"/>
    </row>
    <row r="868" spans="1:49" ht="12.75" customHeight="1">
      <c r="A868">
        <v>865</v>
      </c>
      <c r="B868" s="29" t="s">
        <v>2</v>
      </c>
      <c r="C868" s="134" t="s">
        <v>5201</v>
      </c>
      <c r="D868" s="29" t="s">
        <v>3880</v>
      </c>
      <c r="E868" s="29" t="s">
        <v>3880</v>
      </c>
      <c r="F868" s="335"/>
      <c r="G868" s="335"/>
      <c r="H868" s="335"/>
      <c r="I868" s="335"/>
      <c r="J868" s="335"/>
      <c r="K868" s="335"/>
      <c r="L868" s="335"/>
      <c r="M868" s="82" t="s">
        <v>3880</v>
      </c>
      <c r="N868" s="57" t="s">
        <v>3880</v>
      </c>
      <c r="O868" s="30" t="s">
        <v>3880</v>
      </c>
      <c r="P868" s="29" t="s">
        <v>3880</v>
      </c>
      <c r="Q868" s="29"/>
      <c r="R868" s="134" t="s">
        <v>5201</v>
      </c>
      <c r="S868" s="103" t="s">
        <v>3</v>
      </c>
      <c r="T868" s="403">
        <v>-2000.25</v>
      </c>
      <c r="U868" s="403">
        <v>-1847.85</v>
      </c>
      <c r="V868" s="123" t="s">
        <v>2</v>
      </c>
      <c r="W868" s="336"/>
      <c r="X868" s="123"/>
      <c r="Y868" s="337"/>
      <c r="Z868" s="87"/>
      <c r="AA868" s="88" t="s">
        <v>3880</v>
      </c>
      <c r="AB868" s="88"/>
      <c r="AC868" s="88"/>
      <c r="AD868" s="90"/>
      <c r="AE868" s="90"/>
      <c r="AF868" s="136"/>
      <c r="AG868" s="338"/>
      <c r="AH868" s="338"/>
      <c r="AI868" s="339"/>
      <c r="AJ868" s="339"/>
      <c r="AK868" s="91"/>
      <c r="AL868" s="92"/>
      <c r="AM868" s="93"/>
      <c r="AN868" s="340"/>
      <c r="AO868" s="341"/>
      <c r="AP868" s="336"/>
      <c r="AQ868" s="342"/>
      <c r="AR868" s="343"/>
      <c r="AS868" s="342"/>
      <c r="AT868" s="94"/>
      <c r="AU868" s="341"/>
      <c r="AV868" s="136"/>
      <c r="AW868" s="339"/>
    </row>
    <row r="869" spans="1:49" ht="12.75" customHeight="1">
      <c r="A869">
        <v>866</v>
      </c>
      <c r="B869" s="29" t="s">
        <v>2</v>
      </c>
      <c r="C869" s="134" t="s">
        <v>5202</v>
      </c>
      <c r="D869" s="29" t="s">
        <v>3880</v>
      </c>
      <c r="E869" s="29" t="s">
        <v>3880</v>
      </c>
      <c r="F869" s="335"/>
      <c r="G869" s="335"/>
      <c r="H869" s="335"/>
      <c r="I869" s="335"/>
      <c r="J869" s="335"/>
      <c r="K869" s="335"/>
      <c r="L869" s="335"/>
      <c r="M869" s="82" t="s">
        <v>3880</v>
      </c>
      <c r="N869" s="57" t="s">
        <v>3880</v>
      </c>
      <c r="O869" s="30" t="s">
        <v>3880</v>
      </c>
      <c r="P869" s="29" t="s">
        <v>3880</v>
      </c>
      <c r="Q869" s="29"/>
      <c r="R869" s="134" t="s">
        <v>5202</v>
      </c>
      <c r="S869" s="103" t="s">
        <v>3</v>
      </c>
      <c r="T869" s="403">
        <v>-2800.35</v>
      </c>
      <c r="U869" s="403">
        <v>-1847.85</v>
      </c>
      <c r="V869" s="123" t="s">
        <v>2</v>
      </c>
      <c r="W869" s="336"/>
      <c r="X869" s="123"/>
      <c r="Y869" s="337"/>
      <c r="Z869" s="87"/>
      <c r="AA869" s="88" t="s">
        <v>3880</v>
      </c>
      <c r="AB869" s="88"/>
      <c r="AC869" s="88"/>
      <c r="AD869" s="90"/>
      <c r="AE869" s="90"/>
      <c r="AF869" s="136"/>
      <c r="AG869" s="338"/>
      <c r="AH869" s="338"/>
      <c r="AI869" s="339"/>
      <c r="AJ869" s="339"/>
      <c r="AK869" s="91"/>
      <c r="AL869" s="92"/>
      <c r="AM869" s="93"/>
      <c r="AN869" s="340"/>
      <c r="AO869" s="341"/>
      <c r="AP869" s="336"/>
      <c r="AQ869" s="342"/>
      <c r="AR869" s="343"/>
      <c r="AS869" s="342"/>
      <c r="AT869" s="94"/>
      <c r="AU869" s="341"/>
      <c r="AV869" s="136"/>
      <c r="AW869" s="339"/>
    </row>
    <row r="870" spans="1:49" ht="12.75" customHeight="1">
      <c r="A870">
        <v>867</v>
      </c>
      <c r="B870" s="29" t="s">
        <v>2</v>
      </c>
      <c r="C870" s="134" t="s">
        <v>3620</v>
      </c>
      <c r="D870" s="29" t="s">
        <v>3880</v>
      </c>
      <c r="E870" s="29" t="s">
        <v>3880</v>
      </c>
      <c r="F870" s="335"/>
      <c r="G870" s="335"/>
      <c r="H870" s="335"/>
      <c r="I870" s="335"/>
      <c r="J870" s="335"/>
      <c r="K870" s="335"/>
      <c r="L870" s="335"/>
      <c r="M870" s="82" t="s">
        <v>3880</v>
      </c>
      <c r="N870" s="57" t="s">
        <v>3880</v>
      </c>
      <c r="O870" s="30" t="s">
        <v>3880</v>
      </c>
      <c r="P870" s="29" t="s">
        <v>3880</v>
      </c>
      <c r="Q870" s="29"/>
      <c r="R870" s="134" t="s">
        <v>3620</v>
      </c>
      <c r="S870" s="103" t="s">
        <v>3</v>
      </c>
      <c r="T870" s="403">
        <v>-4400.55</v>
      </c>
      <c r="U870" s="403">
        <v>-1847.85</v>
      </c>
      <c r="V870" s="123" t="s">
        <v>2</v>
      </c>
      <c r="W870" s="336"/>
      <c r="X870" s="123"/>
      <c r="Y870" s="337"/>
      <c r="Z870" s="87"/>
      <c r="AA870" s="88" t="s">
        <v>3880</v>
      </c>
      <c r="AB870" s="88"/>
      <c r="AC870" s="88"/>
      <c r="AD870" s="90"/>
      <c r="AE870" s="90"/>
      <c r="AF870" s="136"/>
      <c r="AG870" s="338"/>
      <c r="AH870" s="338"/>
      <c r="AI870" s="339"/>
      <c r="AJ870" s="339"/>
      <c r="AK870" s="91"/>
      <c r="AL870" s="92"/>
      <c r="AM870" s="93"/>
      <c r="AN870" s="340"/>
      <c r="AO870" s="341"/>
      <c r="AP870" s="336"/>
      <c r="AQ870" s="342"/>
      <c r="AR870" s="343"/>
      <c r="AS870" s="342"/>
      <c r="AT870" s="94"/>
      <c r="AU870" s="341"/>
      <c r="AV870" s="136"/>
      <c r="AW870" s="339"/>
    </row>
    <row r="871" spans="1:49" ht="12.75" customHeight="1">
      <c r="A871">
        <v>868</v>
      </c>
      <c r="B871" s="29" t="s">
        <v>2</v>
      </c>
      <c r="C871" s="134" t="s">
        <v>3717</v>
      </c>
      <c r="D871" s="29" t="s">
        <v>3880</v>
      </c>
      <c r="E871" s="29" t="s">
        <v>3880</v>
      </c>
      <c r="F871" s="335"/>
      <c r="G871" s="335"/>
      <c r="H871" s="335"/>
      <c r="I871" s="335"/>
      <c r="J871" s="335"/>
      <c r="K871" s="335"/>
      <c r="L871" s="335"/>
      <c r="M871" s="82" t="s">
        <v>3880</v>
      </c>
      <c r="N871" s="57" t="s">
        <v>3880</v>
      </c>
      <c r="O871" s="30" t="s">
        <v>3880</v>
      </c>
      <c r="P871" s="29" t="s">
        <v>3880</v>
      </c>
      <c r="Q871" s="29"/>
      <c r="R871" s="134" t="s">
        <v>3717</v>
      </c>
      <c r="S871" s="103" t="s">
        <v>3</v>
      </c>
      <c r="T871" s="403">
        <v>-6868.16</v>
      </c>
      <c r="U871" s="403">
        <v>-1733.55</v>
      </c>
      <c r="V871" s="123" t="s">
        <v>2</v>
      </c>
      <c r="W871" s="336"/>
      <c r="X871" s="123"/>
      <c r="Y871" s="337"/>
      <c r="Z871" s="87"/>
      <c r="AA871" s="88" t="s">
        <v>3880</v>
      </c>
      <c r="AB871" s="88"/>
      <c r="AC871" s="88"/>
      <c r="AD871" s="90"/>
      <c r="AE871" s="90"/>
      <c r="AF871" s="136"/>
      <c r="AG871" s="338"/>
      <c r="AH871" s="338"/>
      <c r="AI871" s="339"/>
      <c r="AJ871" s="339"/>
      <c r="AK871" s="91"/>
      <c r="AL871" s="92"/>
      <c r="AM871" s="93"/>
      <c r="AN871" s="340"/>
      <c r="AO871" s="341"/>
      <c r="AP871" s="336"/>
      <c r="AQ871" s="342"/>
      <c r="AR871" s="343"/>
      <c r="AS871" s="342"/>
      <c r="AT871" s="94"/>
      <c r="AU871" s="341"/>
      <c r="AV871" s="136"/>
      <c r="AW871" s="339"/>
    </row>
    <row r="872" spans="1:49" ht="12.75" customHeight="1">
      <c r="A872">
        <v>869</v>
      </c>
      <c r="B872" s="29" t="s">
        <v>2</v>
      </c>
      <c r="C872" s="134" t="s">
        <v>3510</v>
      </c>
      <c r="D872" s="29" t="s">
        <v>3880</v>
      </c>
      <c r="E872" s="29" t="s">
        <v>3880</v>
      </c>
      <c r="F872" s="335"/>
      <c r="G872" s="335"/>
      <c r="H872" s="335"/>
      <c r="I872" s="335"/>
      <c r="J872" s="335"/>
      <c r="K872" s="335"/>
      <c r="L872" s="335"/>
      <c r="M872" s="82" t="s">
        <v>3880</v>
      </c>
      <c r="N872" s="57" t="s">
        <v>3880</v>
      </c>
      <c r="O872" s="30" t="s">
        <v>3880</v>
      </c>
      <c r="P872" s="29" t="s">
        <v>3880</v>
      </c>
      <c r="Q872" s="29"/>
      <c r="R872" s="134" t="s">
        <v>3510</v>
      </c>
      <c r="S872" s="103" t="s">
        <v>3</v>
      </c>
      <c r="T872" s="403">
        <v>-8585.2000000000007</v>
      </c>
      <c r="U872" s="403">
        <v>-1733.55</v>
      </c>
      <c r="V872" s="123" t="s">
        <v>2</v>
      </c>
      <c r="W872" s="336"/>
      <c r="X872" s="123"/>
      <c r="Y872" s="337"/>
      <c r="Z872" s="87"/>
      <c r="AA872" s="88" t="s">
        <v>3880</v>
      </c>
      <c r="AB872" s="88"/>
      <c r="AC872" s="88"/>
      <c r="AD872" s="90"/>
      <c r="AE872" s="90"/>
      <c r="AF872" s="136"/>
      <c r="AG872" s="338"/>
      <c r="AH872" s="338"/>
      <c r="AI872" s="339"/>
      <c r="AJ872" s="339"/>
      <c r="AK872" s="91"/>
      <c r="AL872" s="92"/>
      <c r="AM872" s="93"/>
      <c r="AN872" s="340"/>
      <c r="AO872" s="341"/>
      <c r="AP872" s="336"/>
      <c r="AQ872" s="342"/>
      <c r="AR872" s="343"/>
      <c r="AS872" s="342"/>
      <c r="AT872" s="94"/>
      <c r="AU872" s="341"/>
      <c r="AV872" s="136"/>
      <c r="AW872" s="339"/>
    </row>
    <row r="873" spans="1:49" ht="12.75" customHeight="1">
      <c r="A873">
        <v>870</v>
      </c>
      <c r="B873" s="29" t="s">
        <v>2</v>
      </c>
      <c r="C873" s="134" t="s">
        <v>5203</v>
      </c>
      <c r="D873" s="29" t="s">
        <v>3880</v>
      </c>
      <c r="E873" s="29" t="s">
        <v>3880</v>
      </c>
      <c r="F873" s="335"/>
      <c r="G873" s="335"/>
      <c r="H873" s="335"/>
      <c r="I873" s="335"/>
      <c r="J873" s="335"/>
      <c r="K873" s="335"/>
      <c r="L873" s="335"/>
      <c r="M873" s="82" t="s">
        <v>3880</v>
      </c>
      <c r="N873" s="57" t="s">
        <v>3880</v>
      </c>
      <c r="O873" s="30" t="s">
        <v>3880</v>
      </c>
      <c r="P873" s="29" t="s">
        <v>3880</v>
      </c>
      <c r="Q873" s="29"/>
      <c r="R873" s="134" t="s">
        <v>5203</v>
      </c>
      <c r="S873" s="103" t="s">
        <v>3</v>
      </c>
      <c r="T873" s="403">
        <v>-10302.24</v>
      </c>
      <c r="U873" s="403">
        <v>-1733.55</v>
      </c>
      <c r="V873" s="123" t="s">
        <v>2</v>
      </c>
      <c r="W873" s="336"/>
      <c r="X873" s="123"/>
      <c r="Y873" s="337"/>
      <c r="Z873" s="87"/>
      <c r="AA873" s="88" t="s">
        <v>3880</v>
      </c>
      <c r="AB873" s="88"/>
      <c r="AC873" s="88"/>
      <c r="AD873" s="90"/>
      <c r="AE873" s="90"/>
      <c r="AF873" s="136"/>
      <c r="AG873" s="338"/>
      <c r="AH873" s="338"/>
      <c r="AI873" s="339"/>
      <c r="AJ873" s="339"/>
      <c r="AK873" s="91"/>
      <c r="AL873" s="92"/>
      <c r="AM873" s="93"/>
      <c r="AN873" s="340"/>
      <c r="AO873" s="341"/>
      <c r="AP873" s="336"/>
      <c r="AQ873" s="342"/>
      <c r="AR873" s="343"/>
      <c r="AS873" s="342"/>
      <c r="AT873" s="94"/>
      <c r="AU873" s="341"/>
      <c r="AV873" s="136"/>
      <c r="AW873" s="339"/>
    </row>
    <row r="874" spans="1:49" ht="12.75" customHeight="1">
      <c r="A874">
        <v>871</v>
      </c>
      <c r="B874" s="29" t="s">
        <v>2</v>
      </c>
      <c r="C874" s="134" t="s">
        <v>3493</v>
      </c>
      <c r="D874" s="29" t="s">
        <v>3880</v>
      </c>
      <c r="E874" s="29" t="s">
        <v>3880</v>
      </c>
      <c r="F874" s="335"/>
      <c r="G874" s="335"/>
      <c r="H874" s="335"/>
      <c r="I874" s="335"/>
      <c r="J874" s="335"/>
      <c r="K874" s="335"/>
      <c r="L874" s="335"/>
      <c r="M874" s="82" t="s">
        <v>3880</v>
      </c>
      <c r="N874" s="57" t="s">
        <v>3880</v>
      </c>
      <c r="O874" s="30" t="s">
        <v>3880</v>
      </c>
      <c r="P874" s="29" t="s">
        <v>3880</v>
      </c>
      <c r="Q874" s="29"/>
      <c r="R874" s="134" t="s">
        <v>3493</v>
      </c>
      <c r="S874" s="103" t="s">
        <v>3</v>
      </c>
      <c r="T874" s="403">
        <v>-13736.32</v>
      </c>
      <c r="U874" s="403">
        <v>-1733.55</v>
      </c>
      <c r="V874" s="123" t="s">
        <v>2</v>
      </c>
      <c r="W874" s="336"/>
      <c r="X874" s="123"/>
      <c r="Y874" s="337"/>
      <c r="Z874" s="87"/>
      <c r="AA874" s="88" t="s">
        <v>3880</v>
      </c>
      <c r="AB874" s="88"/>
      <c r="AC874" s="88"/>
      <c r="AD874" s="90"/>
      <c r="AE874" s="90"/>
      <c r="AF874" s="136"/>
      <c r="AG874" s="338"/>
      <c r="AH874" s="338"/>
      <c r="AI874" s="339"/>
      <c r="AJ874" s="339"/>
      <c r="AK874" s="91"/>
      <c r="AL874" s="92"/>
      <c r="AM874" s="93"/>
      <c r="AN874" s="340"/>
      <c r="AO874" s="341"/>
      <c r="AP874" s="336"/>
      <c r="AQ874" s="342"/>
      <c r="AR874" s="343"/>
      <c r="AS874" s="342"/>
      <c r="AT874" s="94"/>
      <c r="AU874" s="341"/>
      <c r="AV874" s="136"/>
      <c r="AW874" s="339"/>
    </row>
    <row r="875" spans="1:49" ht="12.75" customHeight="1">
      <c r="A875">
        <v>872</v>
      </c>
      <c r="B875" s="29" t="s">
        <v>2</v>
      </c>
      <c r="C875" s="134" t="s">
        <v>5204</v>
      </c>
      <c r="D875" s="29" t="s">
        <v>3880</v>
      </c>
      <c r="E875" s="29" t="s">
        <v>3880</v>
      </c>
      <c r="F875" s="335"/>
      <c r="G875" s="335"/>
      <c r="H875" s="335"/>
      <c r="I875" s="335"/>
      <c r="J875" s="335"/>
      <c r="K875" s="335"/>
      <c r="L875" s="335"/>
      <c r="M875" s="82" t="s">
        <v>3880</v>
      </c>
      <c r="N875" s="57" t="s">
        <v>3880</v>
      </c>
      <c r="O875" s="30" t="s">
        <v>3880</v>
      </c>
      <c r="P875" s="29" t="s">
        <v>3880</v>
      </c>
      <c r="Q875" s="29"/>
      <c r="R875" s="134" t="s">
        <v>5204</v>
      </c>
      <c r="S875" s="103" t="s">
        <v>3</v>
      </c>
      <c r="T875" s="403">
        <v>7726.68</v>
      </c>
      <c r="U875" s="403">
        <v>-1238.25</v>
      </c>
      <c r="V875" s="123" t="s">
        <v>2</v>
      </c>
      <c r="W875" s="336"/>
      <c r="X875" s="123"/>
      <c r="Y875" s="337"/>
      <c r="Z875" s="87"/>
      <c r="AA875" s="88" t="s">
        <v>3880</v>
      </c>
      <c r="AB875" s="88"/>
      <c r="AC875" s="88"/>
      <c r="AD875" s="90"/>
      <c r="AE875" s="90"/>
      <c r="AF875" s="136"/>
      <c r="AG875" s="338"/>
      <c r="AH875" s="338"/>
      <c r="AI875" s="339"/>
      <c r="AJ875" s="339"/>
      <c r="AK875" s="91"/>
      <c r="AL875" s="92"/>
      <c r="AM875" s="93"/>
      <c r="AN875" s="340"/>
      <c r="AO875" s="341"/>
      <c r="AP875" s="336"/>
      <c r="AQ875" s="342"/>
      <c r="AR875" s="343"/>
      <c r="AS875" s="342"/>
      <c r="AT875" s="94"/>
      <c r="AU875" s="341"/>
      <c r="AV875" s="136"/>
      <c r="AW875" s="339"/>
    </row>
    <row r="876" spans="1:49" ht="12.75" customHeight="1">
      <c r="A876">
        <v>873</v>
      </c>
      <c r="B876" s="29" t="s">
        <v>2</v>
      </c>
      <c r="C876" s="134" t="s">
        <v>5205</v>
      </c>
      <c r="D876" s="29" t="s">
        <v>3880</v>
      </c>
      <c r="E876" s="29" t="s">
        <v>3880</v>
      </c>
      <c r="F876" s="335"/>
      <c r="G876" s="335"/>
      <c r="H876" s="335"/>
      <c r="I876" s="335"/>
      <c r="J876" s="335"/>
      <c r="K876" s="335"/>
      <c r="L876" s="335"/>
      <c r="M876" s="82" t="s">
        <v>3880</v>
      </c>
      <c r="N876" s="57" t="s">
        <v>3880</v>
      </c>
      <c r="O876" s="30" t="s">
        <v>3880</v>
      </c>
      <c r="P876" s="29" t="s">
        <v>3880</v>
      </c>
      <c r="Q876" s="29"/>
      <c r="R876" s="134" t="s">
        <v>5205</v>
      </c>
      <c r="S876" s="103" t="s">
        <v>3</v>
      </c>
      <c r="T876" s="403">
        <v>12019.28</v>
      </c>
      <c r="U876" s="403">
        <v>-742.95</v>
      </c>
      <c r="V876" s="123" t="s">
        <v>2</v>
      </c>
      <c r="W876" s="336"/>
      <c r="X876" s="123"/>
      <c r="Y876" s="337"/>
      <c r="Z876" s="87"/>
      <c r="AA876" s="88" t="s">
        <v>3880</v>
      </c>
      <c r="AB876" s="88"/>
      <c r="AC876" s="88"/>
      <c r="AD876" s="90"/>
      <c r="AE876" s="90"/>
      <c r="AF876" s="136"/>
      <c r="AG876" s="338"/>
      <c r="AH876" s="338"/>
      <c r="AI876" s="339"/>
      <c r="AJ876" s="339"/>
      <c r="AK876" s="91"/>
      <c r="AL876" s="92"/>
      <c r="AM876" s="93"/>
      <c r="AN876" s="340"/>
      <c r="AO876" s="341"/>
      <c r="AP876" s="336"/>
      <c r="AQ876" s="342"/>
      <c r="AR876" s="343"/>
      <c r="AS876" s="342"/>
      <c r="AT876" s="94"/>
      <c r="AU876" s="341"/>
      <c r="AV876" s="136"/>
      <c r="AW876" s="339"/>
    </row>
    <row r="877" spans="1:49" ht="12.75" customHeight="1">
      <c r="A877">
        <v>874</v>
      </c>
      <c r="B877" s="29" t="s">
        <v>2</v>
      </c>
      <c r="C877" s="134" t="s">
        <v>5206</v>
      </c>
      <c r="D877" s="29" t="s">
        <v>3880</v>
      </c>
      <c r="E877" s="29" t="s">
        <v>3880</v>
      </c>
      <c r="F877" s="335"/>
      <c r="G877" s="335"/>
      <c r="H877" s="335"/>
      <c r="I877" s="335"/>
      <c r="J877" s="335"/>
      <c r="K877" s="335"/>
      <c r="L877" s="335"/>
      <c r="M877" s="82" t="s">
        <v>3880</v>
      </c>
      <c r="N877" s="57" t="s">
        <v>3880</v>
      </c>
      <c r="O877" s="30" t="s">
        <v>3880</v>
      </c>
      <c r="P877" s="29" t="s">
        <v>3880</v>
      </c>
      <c r="Q877" s="29"/>
      <c r="R877" s="134" t="s">
        <v>5206</v>
      </c>
      <c r="S877" s="103" t="s">
        <v>3</v>
      </c>
      <c r="T877" s="403">
        <v>10302.24</v>
      </c>
      <c r="U877" s="403">
        <v>-742.95</v>
      </c>
      <c r="V877" s="123" t="s">
        <v>2</v>
      </c>
      <c r="W877" s="336"/>
      <c r="X877" s="123"/>
      <c r="Y877" s="337"/>
      <c r="Z877" s="87"/>
      <c r="AA877" s="88" t="s">
        <v>3880</v>
      </c>
      <c r="AB877" s="88"/>
      <c r="AC877" s="88"/>
      <c r="AD877" s="90"/>
      <c r="AE877" s="90"/>
      <c r="AF877" s="136"/>
      <c r="AG877" s="338"/>
      <c r="AH877" s="338"/>
      <c r="AI877" s="339"/>
      <c r="AJ877" s="339"/>
      <c r="AK877" s="91"/>
      <c r="AL877" s="92"/>
      <c r="AM877" s="93"/>
      <c r="AN877" s="340"/>
      <c r="AO877" s="341"/>
      <c r="AP877" s="336"/>
      <c r="AQ877" s="342"/>
      <c r="AR877" s="343"/>
      <c r="AS877" s="342"/>
      <c r="AT877" s="94"/>
      <c r="AU877" s="341"/>
      <c r="AV877" s="136"/>
      <c r="AW877" s="339"/>
    </row>
    <row r="878" spans="1:49" ht="12.75" customHeight="1">
      <c r="A878">
        <v>875</v>
      </c>
      <c r="B878" s="29" t="s">
        <v>2</v>
      </c>
      <c r="C878" s="134" t="s">
        <v>3721</v>
      </c>
      <c r="D878" s="29" t="s">
        <v>3880</v>
      </c>
      <c r="E878" s="29" t="s">
        <v>3880</v>
      </c>
      <c r="F878" s="335"/>
      <c r="G878" s="335"/>
      <c r="H878" s="335"/>
      <c r="I878" s="335"/>
      <c r="J878" s="335"/>
      <c r="K878" s="335"/>
      <c r="L878" s="335"/>
      <c r="M878" s="82" t="s">
        <v>3880</v>
      </c>
      <c r="N878" s="57" t="s">
        <v>3880</v>
      </c>
      <c r="O878" s="30" t="s">
        <v>3880</v>
      </c>
      <c r="P878" s="29" t="s">
        <v>3880</v>
      </c>
      <c r="Q878" s="29"/>
      <c r="R878" s="134" t="s">
        <v>3721</v>
      </c>
      <c r="S878" s="103" t="s">
        <v>3</v>
      </c>
      <c r="T878" s="403">
        <v>8585.2000000000007</v>
      </c>
      <c r="U878" s="403">
        <v>-742.95</v>
      </c>
      <c r="V878" s="123" t="s">
        <v>2</v>
      </c>
      <c r="W878" s="336"/>
      <c r="X878" s="123"/>
      <c r="Y878" s="337"/>
      <c r="Z878" s="87"/>
      <c r="AA878" s="88" t="s">
        <v>3880</v>
      </c>
      <c r="AB878" s="88"/>
      <c r="AC878" s="88"/>
      <c r="AD878" s="90"/>
      <c r="AE878" s="90"/>
      <c r="AF878" s="136"/>
      <c r="AG878" s="338"/>
      <c r="AH878" s="338"/>
      <c r="AI878" s="339"/>
      <c r="AJ878" s="339"/>
      <c r="AK878" s="91"/>
      <c r="AL878" s="92"/>
      <c r="AM878" s="93"/>
      <c r="AN878" s="340"/>
      <c r="AO878" s="341"/>
      <c r="AP878" s="336"/>
      <c r="AQ878" s="342"/>
      <c r="AR878" s="343"/>
      <c r="AS878" s="342"/>
      <c r="AT878" s="94"/>
      <c r="AU878" s="341"/>
      <c r="AV878" s="136"/>
      <c r="AW878" s="339"/>
    </row>
    <row r="879" spans="1:49" ht="12.75" customHeight="1">
      <c r="A879">
        <v>876</v>
      </c>
      <c r="B879" s="29" t="s">
        <v>2</v>
      </c>
      <c r="C879" s="134" t="s">
        <v>3553</v>
      </c>
      <c r="D879" s="29" t="s">
        <v>3880</v>
      </c>
      <c r="E879" s="29" t="s">
        <v>3880</v>
      </c>
      <c r="F879" s="335"/>
      <c r="G879" s="335"/>
      <c r="H879" s="335"/>
      <c r="I879" s="335"/>
      <c r="J879" s="335"/>
      <c r="K879" s="335"/>
      <c r="L879" s="335"/>
      <c r="M879" s="82" t="s">
        <v>3880</v>
      </c>
      <c r="N879" s="57" t="s">
        <v>3880</v>
      </c>
      <c r="O879" s="30" t="s">
        <v>3880</v>
      </c>
      <c r="P879" s="29" t="s">
        <v>3880</v>
      </c>
      <c r="Q879" s="29"/>
      <c r="R879" s="134" t="s">
        <v>3553</v>
      </c>
      <c r="S879" s="103" t="s">
        <v>3</v>
      </c>
      <c r="T879" s="403">
        <v>6868.16</v>
      </c>
      <c r="U879" s="403">
        <v>-742.95</v>
      </c>
      <c r="V879" s="123" t="s">
        <v>2</v>
      </c>
      <c r="W879" s="336"/>
      <c r="X879" s="123"/>
      <c r="Y879" s="337"/>
      <c r="Z879" s="87"/>
      <c r="AA879" s="88" t="s">
        <v>3880</v>
      </c>
      <c r="AB879" s="88"/>
      <c r="AC879" s="88"/>
      <c r="AD879" s="90"/>
      <c r="AE879" s="90"/>
      <c r="AF879" s="136"/>
      <c r="AG879" s="338"/>
      <c r="AH879" s="338"/>
      <c r="AI879" s="339"/>
      <c r="AJ879" s="339"/>
      <c r="AK879" s="91"/>
      <c r="AL879" s="92"/>
      <c r="AM879" s="93"/>
      <c r="AN879" s="340"/>
      <c r="AO879" s="341"/>
      <c r="AP879" s="336"/>
      <c r="AQ879" s="342"/>
      <c r="AR879" s="343"/>
      <c r="AS879" s="342"/>
      <c r="AT879" s="94"/>
      <c r="AU879" s="341"/>
      <c r="AV879" s="136"/>
      <c r="AW879" s="339"/>
    </row>
    <row r="880" spans="1:49" ht="12.75" customHeight="1">
      <c r="A880">
        <v>877</v>
      </c>
      <c r="B880" s="29" t="s">
        <v>2</v>
      </c>
      <c r="C880" s="134" t="s">
        <v>3550</v>
      </c>
      <c r="D880" s="29" t="s">
        <v>3880</v>
      </c>
      <c r="E880" s="29" t="s">
        <v>3880</v>
      </c>
      <c r="F880" s="335"/>
      <c r="G880" s="335"/>
      <c r="H880" s="335"/>
      <c r="I880" s="335"/>
      <c r="J880" s="335"/>
      <c r="K880" s="335"/>
      <c r="L880" s="335"/>
      <c r="M880" s="82" t="s">
        <v>3880</v>
      </c>
      <c r="N880" s="57" t="s">
        <v>3880</v>
      </c>
      <c r="O880" s="30" t="s">
        <v>3880</v>
      </c>
      <c r="P880" s="29" t="s">
        <v>3880</v>
      </c>
      <c r="Q880" s="29"/>
      <c r="R880" s="134" t="s">
        <v>3550</v>
      </c>
      <c r="S880" s="103" t="s">
        <v>3</v>
      </c>
      <c r="T880" s="403">
        <v>5200.6499999999996</v>
      </c>
      <c r="U880" s="403">
        <v>-1047.75</v>
      </c>
      <c r="V880" s="123" t="s">
        <v>2</v>
      </c>
      <c r="W880" s="336"/>
      <c r="X880" s="123"/>
      <c r="Y880" s="337"/>
      <c r="Z880" s="87"/>
      <c r="AA880" s="88" t="s">
        <v>3880</v>
      </c>
      <c r="AB880" s="88"/>
      <c r="AC880" s="88"/>
      <c r="AD880" s="90"/>
      <c r="AE880" s="90"/>
      <c r="AF880" s="136"/>
      <c r="AG880" s="338"/>
      <c r="AH880" s="338"/>
      <c r="AI880" s="339"/>
      <c r="AJ880" s="339"/>
      <c r="AK880" s="91"/>
      <c r="AL880" s="92"/>
      <c r="AM880" s="93"/>
      <c r="AN880" s="340"/>
      <c r="AO880" s="341"/>
      <c r="AP880" s="336"/>
      <c r="AQ880" s="342"/>
      <c r="AR880" s="343"/>
      <c r="AS880" s="342"/>
      <c r="AT880" s="94"/>
      <c r="AU880" s="341"/>
      <c r="AV880" s="136"/>
      <c r="AW880" s="339"/>
    </row>
    <row r="881" spans="1:49" ht="12.75" customHeight="1">
      <c r="A881">
        <v>878</v>
      </c>
      <c r="B881" s="29" t="s">
        <v>2</v>
      </c>
      <c r="C881" s="134" t="s">
        <v>3722</v>
      </c>
      <c r="D881" s="29" t="s">
        <v>3880</v>
      </c>
      <c r="E881" s="29" t="s">
        <v>3880</v>
      </c>
      <c r="F881" s="335"/>
      <c r="G881" s="335"/>
      <c r="H881" s="335"/>
      <c r="I881" s="335"/>
      <c r="J881" s="335"/>
      <c r="K881" s="335"/>
      <c r="L881" s="335"/>
      <c r="M881" s="82" t="s">
        <v>3880</v>
      </c>
      <c r="N881" s="57" t="s">
        <v>3880</v>
      </c>
      <c r="O881" s="30" t="s">
        <v>3880</v>
      </c>
      <c r="P881" s="29" t="s">
        <v>3880</v>
      </c>
      <c r="Q881" s="29"/>
      <c r="R881" s="134" t="s">
        <v>3722</v>
      </c>
      <c r="S881" s="103" t="s">
        <v>3</v>
      </c>
      <c r="T881" s="403">
        <v>2800.35</v>
      </c>
      <c r="U881" s="403">
        <v>-1047.75</v>
      </c>
      <c r="V881" s="123" t="s">
        <v>2</v>
      </c>
      <c r="W881" s="336"/>
      <c r="X881" s="123"/>
      <c r="Y881" s="337"/>
      <c r="Z881" s="87"/>
      <c r="AA881" s="88" t="s">
        <v>3880</v>
      </c>
      <c r="AB881" s="88"/>
      <c r="AC881" s="88"/>
      <c r="AD881" s="90"/>
      <c r="AE881" s="90"/>
      <c r="AF881" s="136"/>
      <c r="AG881" s="338"/>
      <c r="AH881" s="338"/>
      <c r="AI881" s="339"/>
      <c r="AJ881" s="339"/>
      <c r="AK881" s="91"/>
      <c r="AL881" s="92"/>
      <c r="AM881" s="93"/>
      <c r="AN881" s="340"/>
      <c r="AO881" s="341"/>
      <c r="AP881" s="336"/>
      <c r="AQ881" s="342"/>
      <c r="AR881" s="343"/>
      <c r="AS881" s="342"/>
      <c r="AT881" s="94"/>
      <c r="AU881" s="341"/>
      <c r="AV881" s="136"/>
      <c r="AW881" s="339"/>
    </row>
    <row r="882" spans="1:49" ht="12.75" customHeight="1">
      <c r="A882">
        <v>879</v>
      </c>
      <c r="B882" s="29" t="s">
        <v>2</v>
      </c>
      <c r="C882" s="134" t="s">
        <v>3567</v>
      </c>
      <c r="D882" s="29" t="s">
        <v>3880</v>
      </c>
      <c r="E882" s="29" t="s">
        <v>3880</v>
      </c>
      <c r="F882" s="335"/>
      <c r="G882" s="335"/>
      <c r="H882" s="335"/>
      <c r="I882" s="335"/>
      <c r="J882" s="335"/>
      <c r="K882" s="335"/>
      <c r="L882" s="335"/>
      <c r="M882" s="82" t="s">
        <v>3880</v>
      </c>
      <c r="N882" s="57" t="s">
        <v>3880</v>
      </c>
      <c r="O882" s="30" t="s">
        <v>3880</v>
      </c>
      <c r="P882" s="29" t="s">
        <v>3880</v>
      </c>
      <c r="Q882" s="29"/>
      <c r="R882" s="134" t="s">
        <v>3567</v>
      </c>
      <c r="S882" s="103" t="s">
        <v>3</v>
      </c>
      <c r="T882" s="403">
        <v>2000.25</v>
      </c>
      <c r="U882" s="403">
        <v>-1047.75</v>
      </c>
      <c r="V882" s="123" t="s">
        <v>2</v>
      </c>
      <c r="W882" s="336"/>
      <c r="X882" s="123"/>
      <c r="Y882" s="337"/>
      <c r="Z882" s="87"/>
      <c r="AA882" s="88" t="s">
        <v>3880</v>
      </c>
      <c r="AB882" s="88"/>
      <c r="AC882" s="88"/>
      <c r="AD882" s="90"/>
      <c r="AE882" s="90"/>
      <c r="AF882" s="136"/>
      <c r="AG882" s="338"/>
      <c r="AH882" s="338"/>
      <c r="AI882" s="339"/>
      <c r="AJ882" s="339"/>
      <c r="AK882" s="91"/>
      <c r="AL882" s="92"/>
      <c r="AM882" s="93"/>
      <c r="AN882" s="340"/>
      <c r="AO882" s="341"/>
      <c r="AP882" s="336"/>
      <c r="AQ882" s="342"/>
      <c r="AR882" s="343"/>
      <c r="AS882" s="342"/>
      <c r="AT882" s="94"/>
      <c r="AU882" s="341"/>
      <c r="AV882" s="136"/>
      <c r="AW882" s="339"/>
    </row>
    <row r="883" spans="1:49" ht="12.75" customHeight="1">
      <c r="A883">
        <v>880</v>
      </c>
      <c r="B883" s="29" t="s">
        <v>2</v>
      </c>
      <c r="C883" s="134" t="s">
        <v>237</v>
      </c>
      <c r="D883" s="29" t="s">
        <v>3880</v>
      </c>
      <c r="E883" s="29" t="s">
        <v>3880</v>
      </c>
      <c r="F883" s="335"/>
      <c r="G883" s="335"/>
      <c r="H883" s="335"/>
      <c r="I883" s="335"/>
      <c r="J883" s="335"/>
      <c r="K883" s="335"/>
      <c r="L883" s="335"/>
      <c r="M883" s="82" t="s">
        <v>3880</v>
      </c>
      <c r="N883" s="57" t="s">
        <v>3880</v>
      </c>
      <c r="O883" s="30" t="s">
        <v>3880</v>
      </c>
      <c r="P883" s="29" t="s">
        <v>3880</v>
      </c>
      <c r="Q883" s="29"/>
      <c r="R883" s="134" t="s">
        <v>237</v>
      </c>
      <c r="S883" s="103" t="s">
        <v>3</v>
      </c>
      <c r="T883" s="403">
        <v>1200.1500000000001</v>
      </c>
      <c r="U883" s="403">
        <v>-1047.75</v>
      </c>
      <c r="V883" s="123" t="s">
        <v>2</v>
      </c>
      <c r="W883" s="336"/>
      <c r="X883" s="123"/>
      <c r="Y883" s="337"/>
      <c r="Z883" s="87"/>
      <c r="AA883" s="88" t="s">
        <v>3880</v>
      </c>
      <c r="AB883" s="88"/>
      <c r="AC883" s="88"/>
      <c r="AD883" s="90"/>
      <c r="AE883" s="90"/>
      <c r="AF883" s="136"/>
      <c r="AG883" s="338"/>
      <c r="AH883" s="338"/>
      <c r="AI883" s="339"/>
      <c r="AJ883" s="339"/>
      <c r="AK883" s="91"/>
      <c r="AL883" s="92"/>
      <c r="AM883" s="93"/>
      <c r="AN883" s="340"/>
      <c r="AO883" s="341"/>
      <c r="AP883" s="336"/>
      <c r="AQ883" s="342"/>
      <c r="AR883" s="343"/>
      <c r="AS883" s="342"/>
      <c r="AT883" s="94"/>
      <c r="AU883" s="341"/>
      <c r="AV883" s="136"/>
      <c r="AW883" s="339"/>
    </row>
    <row r="884" spans="1:49" ht="12.75" customHeight="1">
      <c r="A884">
        <v>881</v>
      </c>
      <c r="B884" s="29" t="s">
        <v>2</v>
      </c>
      <c r="C884" s="134" t="s">
        <v>240</v>
      </c>
      <c r="D884" s="29" t="s">
        <v>3880</v>
      </c>
      <c r="E884" s="29" t="s">
        <v>3880</v>
      </c>
      <c r="F884" s="335"/>
      <c r="G884" s="335"/>
      <c r="H884" s="335"/>
      <c r="I884" s="335"/>
      <c r="J884" s="335"/>
      <c r="K884" s="335"/>
      <c r="L884" s="335"/>
      <c r="M884" s="82" t="s">
        <v>3880</v>
      </c>
      <c r="N884" s="57" t="s">
        <v>3880</v>
      </c>
      <c r="O884" s="30" t="s">
        <v>3880</v>
      </c>
      <c r="P884" s="29" t="s">
        <v>3880</v>
      </c>
      <c r="Q884" s="29"/>
      <c r="R884" s="134" t="s">
        <v>240</v>
      </c>
      <c r="S884" s="103" t="s">
        <v>3</v>
      </c>
      <c r="T884" s="403">
        <v>400.05</v>
      </c>
      <c r="U884" s="403">
        <v>-1047.75</v>
      </c>
      <c r="V884" s="123" t="s">
        <v>2</v>
      </c>
      <c r="W884" s="336"/>
      <c r="X884" s="123"/>
      <c r="Y884" s="337"/>
      <c r="Z884" s="87"/>
      <c r="AA884" s="88" t="s">
        <v>3880</v>
      </c>
      <c r="AB884" s="88"/>
      <c r="AC884" s="88"/>
      <c r="AD884" s="90"/>
      <c r="AE884" s="90"/>
      <c r="AF884" s="136"/>
      <c r="AG884" s="338"/>
      <c r="AH884" s="338"/>
      <c r="AI884" s="339"/>
      <c r="AJ884" s="339"/>
      <c r="AK884" s="91"/>
      <c r="AL884" s="92"/>
      <c r="AM884" s="93"/>
      <c r="AN884" s="340"/>
      <c r="AO884" s="341"/>
      <c r="AP884" s="336"/>
      <c r="AQ884" s="342"/>
      <c r="AR884" s="343"/>
      <c r="AS884" s="342"/>
      <c r="AT884" s="94"/>
      <c r="AU884" s="341"/>
      <c r="AV884" s="136"/>
      <c r="AW884" s="339"/>
    </row>
    <row r="885" spans="1:49" ht="12.75" customHeight="1">
      <c r="A885">
        <v>882</v>
      </c>
      <c r="B885" s="29" t="s">
        <v>2</v>
      </c>
      <c r="C885" s="134" t="s">
        <v>5207</v>
      </c>
      <c r="D885" s="29" t="s">
        <v>3880</v>
      </c>
      <c r="E885" s="29" t="s">
        <v>3880</v>
      </c>
      <c r="F885" s="335"/>
      <c r="G885" s="335"/>
      <c r="H885" s="335"/>
      <c r="I885" s="335"/>
      <c r="J885" s="335"/>
      <c r="K885" s="335"/>
      <c r="L885" s="335"/>
      <c r="M885" s="82" t="s">
        <v>3880</v>
      </c>
      <c r="N885" s="57" t="s">
        <v>3880</v>
      </c>
      <c r="O885" s="30" t="s">
        <v>3880</v>
      </c>
      <c r="P885" s="29" t="s">
        <v>3880</v>
      </c>
      <c r="Q885" s="29"/>
      <c r="R885" s="134" t="s">
        <v>5207</v>
      </c>
      <c r="S885" s="103" t="s">
        <v>3</v>
      </c>
      <c r="T885" s="403">
        <v>-400.05</v>
      </c>
      <c r="U885" s="403">
        <v>-1047.75</v>
      </c>
      <c r="V885" s="123" t="s">
        <v>2</v>
      </c>
      <c r="W885" s="336"/>
      <c r="X885" s="123"/>
      <c r="Y885" s="337"/>
      <c r="Z885" s="87"/>
      <c r="AA885" s="88" t="s">
        <v>3880</v>
      </c>
      <c r="AB885" s="88"/>
      <c r="AC885" s="88"/>
      <c r="AD885" s="90"/>
      <c r="AE885" s="90"/>
      <c r="AF885" s="136"/>
      <c r="AG885" s="338"/>
      <c r="AH885" s="338"/>
      <c r="AI885" s="339"/>
      <c r="AJ885" s="339"/>
      <c r="AK885" s="91"/>
      <c r="AL885" s="92"/>
      <c r="AM885" s="93"/>
      <c r="AN885" s="340"/>
      <c r="AO885" s="341"/>
      <c r="AP885" s="336"/>
      <c r="AQ885" s="342"/>
      <c r="AR885" s="343"/>
      <c r="AS885" s="342"/>
      <c r="AT885" s="94"/>
      <c r="AU885" s="341"/>
      <c r="AV885" s="136"/>
      <c r="AW885" s="339"/>
    </row>
    <row r="886" spans="1:49" ht="12.75" customHeight="1">
      <c r="A886">
        <v>883</v>
      </c>
      <c r="B886" s="29" t="s">
        <v>2</v>
      </c>
      <c r="C886" s="134" t="s">
        <v>5208</v>
      </c>
      <c r="D886" s="29" t="s">
        <v>3880</v>
      </c>
      <c r="E886" s="29" t="s">
        <v>3880</v>
      </c>
      <c r="F886" s="335"/>
      <c r="G886" s="335"/>
      <c r="H886" s="335"/>
      <c r="I886" s="335"/>
      <c r="J886" s="335"/>
      <c r="K886" s="335"/>
      <c r="L886" s="335"/>
      <c r="M886" s="82" t="s">
        <v>3880</v>
      </c>
      <c r="N886" s="57" t="s">
        <v>3880</v>
      </c>
      <c r="O886" s="30" t="s">
        <v>3880</v>
      </c>
      <c r="P886" s="29" t="s">
        <v>3880</v>
      </c>
      <c r="Q886" s="29"/>
      <c r="R886" s="134" t="s">
        <v>5208</v>
      </c>
      <c r="S886" s="103" t="s">
        <v>3</v>
      </c>
      <c r="T886" s="403">
        <v>-1200.1500000000001</v>
      </c>
      <c r="U886" s="403">
        <v>-1047.75</v>
      </c>
      <c r="V886" s="123" t="s">
        <v>2</v>
      </c>
      <c r="W886" s="336"/>
      <c r="X886" s="123"/>
      <c r="Y886" s="337"/>
      <c r="Z886" s="87"/>
      <c r="AA886" s="88" t="s">
        <v>3880</v>
      </c>
      <c r="AB886" s="88"/>
      <c r="AC886" s="88"/>
      <c r="AD886" s="90"/>
      <c r="AE886" s="90"/>
      <c r="AF886" s="136"/>
      <c r="AG886" s="338"/>
      <c r="AH886" s="338"/>
      <c r="AI886" s="339"/>
      <c r="AJ886" s="339"/>
      <c r="AK886" s="91"/>
      <c r="AL886" s="92"/>
      <c r="AM886" s="93"/>
      <c r="AN886" s="340"/>
      <c r="AO886" s="341"/>
      <c r="AP886" s="336"/>
      <c r="AQ886" s="342"/>
      <c r="AR886" s="343"/>
      <c r="AS886" s="342"/>
      <c r="AT886" s="94"/>
      <c r="AU886" s="341"/>
      <c r="AV886" s="136"/>
      <c r="AW886" s="339"/>
    </row>
    <row r="887" spans="1:49" ht="12.75" customHeight="1">
      <c r="A887">
        <v>884</v>
      </c>
      <c r="B887" s="29" t="s">
        <v>2</v>
      </c>
      <c r="C887" s="134" t="s">
        <v>5209</v>
      </c>
      <c r="D887" s="29" t="s">
        <v>3880</v>
      </c>
      <c r="E887" s="29" t="s">
        <v>3880</v>
      </c>
      <c r="F887" s="335"/>
      <c r="G887" s="335"/>
      <c r="H887" s="335"/>
      <c r="I887" s="335"/>
      <c r="J887" s="335"/>
      <c r="K887" s="335"/>
      <c r="L887" s="335"/>
      <c r="M887" s="82" t="s">
        <v>3880</v>
      </c>
      <c r="N887" s="57" t="s">
        <v>3880</v>
      </c>
      <c r="O887" s="30" t="s">
        <v>3880</v>
      </c>
      <c r="P887" s="29" t="s">
        <v>3880</v>
      </c>
      <c r="Q887" s="29"/>
      <c r="R887" s="134" t="s">
        <v>5209</v>
      </c>
      <c r="S887" s="103" t="s">
        <v>3</v>
      </c>
      <c r="T887" s="403">
        <v>-2000.25</v>
      </c>
      <c r="U887" s="403">
        <v>-1047.75</v>
      </c>
      <c r="V887" s="123" t="s">
        <v>2</v>
      </c>
      <c r="W887" s="336"/>
      <c r="X887" s="123"/>
      <c r="Y887" s="337"/>
      <c r="Z887" s="87"/>
      <c r="AA887" s="88" t="s">
        <v>3880</v>
      </c>
      <c r="AB887" s="88"/>
      <c r="AC887" s="88"/>
      <c r="AD887" s="90"/>
      <c r="AE887" s="90"/>
      <c r="AF887" s="136"/>
      <c r="AG887" s="338"/>
      <c r="AH887" s="338"/>
      <c r="AI887" s="339"/>
      <c r="AJ887" s="339"/>
      <c r="AK887" s="91"/>
      <c r="AL887" s="92"/>
      <c r="AM887" s="93"/>
      <c r="AN887" s="340"/>
      <c r="AO887" s="341"/>
      <c r="AP887" s="336"/>
      <c r="AQ887" s="342"/>
      <c r="AR887" s="343"/>
      <c r="AS887" s="342"/>
      <c r="AT887" s="94"/>
      <c r="AU887" s="341"/>
      <c r="AV887" s="136"/>
      <c r="AW887" s="339"/>
    </row>
    <row r="888" spans="1:49" ht="12.75" customHeight="1">
      <c r="A888">
        <v>885</v>
      </c>
      <c r="B888" s="29" t="s">
        <v>2</v>
      </c>
      <c r="C888" s="134" t="s">
        <v>5210</v>
      </c>
      <c r="D888" s="29" t="s">
        <v>3880</v>
      </c>
      <c r="E888" s="29" t="s">
        <v>3880</v>
      </c>
      <c r="F888" s="335"/>
      <c r="G888" s="335"/>
      <c r="H888" s="335"/>
      <c r="I888" s="335"/>
      <c r="J888" s="335"/>
      <c r="K888" s="335"/>
      <c r="L888" s="335"/>
      <c r="M888" s="82" t="s">
        <v>3880</v>
      </c>
      <c r="N888" s="57" t="s">
        <v>3880</v>
      </c>
      <c r="O888" s="30" t="s">
        <v>3880</v>
      </c>
      <c r="P888" s="29" t="s">
        <v>3880</v>
      </c>
      <c r="Q888" s="29"/>
      <c r="R888" s="134" t="s">
        <v>5210</v>
      </c>
      <c r="S888" s="103" t="s">
        <v>3</v>
      </c>
      <c r="T888" s="403">
        <v>-3600.45</v>
      </c>
      <c r="U888" s="403">
        <v>-1047.75</v>
      </c>
      <c r="V888" s="123" t="s">
        <v>2</v>
      </c>
      <c r="W888" s="336"/>
      <c r="X888" s="123"/>
      <c r="Y888" s="337"/>
      <c r="Z888" s="87"/>
      <c r="AA888" s="88" t="s">
        <v>3880</v>
      </c>
      <c r="AB888" s="88"/>
      <c r="AC888" s="88"/>
      <c r="AD888" s="90"/>
      <c r="AE888" s="90"/>
      <c r="AF888" s="136"/>
      <c r="AG888" s="338"/>
      <c r="AH888" s="338"/>
      <c r="AI888" s="339"/>
      <c r="AJ888" s="339"/>
      <c r="AK888" s="91"/>
      <c r="AL888" s="92"/>
      <c r="AM888" s="93"/>
      <c r="AN888" s="340"/>
      <c r="AO888" s="341"/>
      <c r="AP888" s="336"/>
      <c r="AQ888" s="342"/>
      <c r="AR888" s="343"/>
      <c r="AS888" s="342"/>
      <c r="AT888" s="94"/>
      <c r="AU888" s="341"/>
      <c r="AV888" s="136"/>
      <c r="AW888" s="339"/>
    </row>
    <row r="889" spans="1:49" ht="12.75" customHeight="1">
      <c r="A889">
        <v>886</v>
      </c>
      <c r="B889" s="29" t="s">
        <v>2</v>
      </c>
      <c r="C889" s="134" t="s">
        <v>5211</v>
      </c>
      <c r="D889" s="29" t="s">
        <v>3880</v>
      </c>
      <c r="E889" s="29" t="s">
        <v>3880</v>
      </c>
      <c r="F889" s="335"/>
      <c r="G889" s="335"/>
      <c r="H889" s="335"/>
      <c r="I889" s="335"/>
      <c r="J889" s="335"/>
      <c r="K889" s="335"/>
      <c r="L889" s="335"/>
      <c r="M889" s="82" t="s">
        <v>3880</v>
      </c>
      <c r="N889" s="57" t="s">
        <v>3880</v>
      </c>
      <c r="O889" s="30" t="s">
        <v>3880</v>
      </c>
      <c r="P889" s="29" t="s">
        <v>3880</v>
      </c>
      <c r="Q889" s="29"/>
      <c r="R889" s="134" t="s">
        <v>5211</v>
      </c>
      <c r="S889" s="103" t="s">
        <v>3</v>
      </c>
      <c r="T889" s="403">
        <v>14650</v>
      </c>
      <c r="U889" s="403">
        <v>-1000</v>
      </c>
      <c r="V889" s="123" t="s">
        <v>2</v>
      </c>
      <c r="W889" s="336"/>
      <c r="X889" s="123"/>
      <c r="Y889" s="337"/>
      <c r="Z889" s="87"/>
      <c r="AA889" s="88" t="s">
        <v>3880</v>
      </c>
      <c r="AB889" s="88"/>
      <c r="AC889" s="88"/>
      <c r="AD889" s="90"/>
      <c r="AE889" s="90"/>
      <c r="AF889" s="136"/>
      <c r="AG889" s="338"/>
      <c r="AH889" s="338"/>
      <c r="AI889" s="339"/>
      <c r="AJ889" s="339"/>
      <c r="AK889" s="91"/>
      <c r="AL889" s="92"/>
      <c r="AM889" s="93"/>
      <c r="AN889" s="340"/>
      <c r="AO889" s="341"/>
      <c r="AP889" s="336"/>
      <c r="AQ889" s="342"/>
      <c r="AR889" s="343"/>
      <c r="AS889" s="342"/>
      <c r="AT889" s="94"/>
      <c r="AU889" s="341"/>
      <c r="AV889" s="136"/>
      <c r="AW889" s="339"/>
    </row>
    <row r="890" spans="1:49" ht="12.75" customHeight="1">
      <c r="A890">
        <v>887</v>
      </c>
      <c r="B890" s="29" t="s">
        <v>2</v>
      </c>
      <c r="C890" s="134" t="s">
        <v>3723</v>
      </c>
      <c r="D890" s="29" t="s">
        <v>3880</v>
      </c>
      <c r="E890" s="29" t="s">
        <v>3880</v>
      </c>
      <c r="F890" s="335"/>
      <c r="G890" s="335"/>
      <c r="H890" s="335"/>
      <c r="I890" s="335"/>
      <c r="J890" s="335"/>
      <c r="K890" s="335"/>
      <c r="L890" s="335"/>
      <c r="M890" s="82" t="s">
        <v>3880</v>
      </c>
      <c r="N890" s="57" t="s">
        <v>3880</v>
      </c>
      <c r="O890" s="30" t="s">
        <v>3880</v>
      </c>
      <c r="P890" s="29" t="s">
        <v>3880</v>
      </c>
      <c r="Q890" s="29"/>
      <c r="R890" s="134" t="s">
        <v>3723</v>
      </c>
      <c r="S890" s="103" t="s">
        <v>3</v>
      </c>
      <c r="T890" s="403">
        <v>-6868.16</v>
      </c>
      <c r="U890" s="403">
        <v>-742.95</v>
      </c>
      <c r="V890" s="123" t="s">
        <v>2</v>
      </c>
      <c r="W890" s="336"/>
      <c r="X890" s="123"/>
      <c r="Y890" s="337"/>
      <c r="Z890" s="87"/>
      <c r="AA890" s="88" t="s">
        <v>3880</v>
      </c>
      <c r="AB890" s="88"/>
      <c r="AC890" s="88"/>
      <c r="AD890" s="90"/>
      <c r="AE890" s="90"/>
      <c r="AF890" s="136"/>
      <c r="AG890" s="338"/>
      <c r="AH890" s="338"/>
      <c r="AI890" s="339"/>
      <c r="AJ890" s="339"/>
      <c r="AK890" s="91"/>
      <c r="AL890" s="92"/>
      <c r="AM890" s="93"/>
      <c r="AN890" s="340"/>
      <c r="AO890" s="341"/>
      <c r="AP890" s="336"/>
      <c r="AQ890" s="342"/>
      <c r="AR890" s="343"/>
      <c r="AS890" s="342"/>
      <c r="AT890" s="94"/>
      <c r="AU890" s="341"/>
      <c r="AV890" s="136"/>
      <c r="AW890" s="339"/>
    </row>
    <row r="891" spans="1:49" ht="12.75" customHeight="1">
      <c r="A891">
        <v>888</v>
      </c>
      <c r="B891" s="29" t="s">
        <v>2</v>
      </c>
      <c r="C891" s="134" t="s">
        <v>3509</v>
      </c>
      <c r="D891" s="29" t="s">
        <v>3880</v>
      </c>
      <c r="E891" s="29" t="s">
        <v>3880</v>
      </c>
      <c r="F891" s="335"/>
      <c r="G891" s="335"/>
      <c r="H891" s="335"/>
      <c r="I891" s="335"/>
      <c r="J891" s="335"/>
      <c r="K891" s="335"/>
      <c r="L891" s="335"/>
      <c r="M891" s="82" t="s">
        <v>3880</v>
      </c>
      <c r="N891" s="57" t="s">
        <v>3880</v>
      </c>
      <c r="O891" s="30" t="s">
        <v>3880</v>
      </c>
      <c r="P891" s="29" t="s">
        <v>3880</v>
      </c>
      <c r="Q891" s="29"/>
      <c r="R891" s="134" t="s">
        <v>3509</v>
      </c>
      <c r="S891" s="103" t="s">
        <v>3</v>
      </c>
      <c r="T891" s="403">
        <v>-8585.2000000000007</v>
      </c>
      <c r="U891" s="403">
        <v>-742.95</v>
      </c>
      <c r="V891" s="123" t="s">
        <v>2</v>
      </c>
      <c r="W891" s="336"/>
      <c r="X891" s="123"/>
      <c r="Y891" s="337"/>
      <c r="Z891" s="87"/>
      <c r="AA891" s="88" t="s">
        <v>3880</v>
      </c>
      <c r="AB891" s="88"/>
      <c r="AC891" s="88"/>
      <c r="AD891" s="90"/>
      <c r="AE891" s="90"/>
      <c r="AF891" s="136"/>
      <c r="AG891" s="338"/>
      <c r="AH891" s="338"/>
      <c r="AI891" s="339"/>
      <c r="AJ891" s="339"/>
      <c r="AK891" s="91"/>
      <c r="AL891" s="92"/>
      <c r="AM891" s="93"/>
      <c r="AN891" s="340"/>
      <c r="AO891" s="341"/>
      <c r="AP891" s="336"/>
      <c r="AQ891" s="342"/>
      <c r="AR891" s="343"/>
      <c r="AS891" s="342"/>
      <c r="AT891" s="94"/>
      <c r="AU891" s="341"/>
      <c r="AV891" s="136"/>
      <c r="AW891" s="339"/>
    </row>
    <row r="892" spans="1:49" ht="12.75" customHeight="1">
      <c r="A892">
        <v>889</v>
      </c>
      <c r="B892" s="29" t="s">
        <v>2</v>
      </c>
      <c r="C892" s="134" t="s">
        <v>5212</v>
      </c>
      <c r="D892" s="29" t="s">
        <v>3880</v>
      </c>
      <c r="E892" s="29" t="s">
        <v>3880</v>
      </c>
      <c r="F892" s="335"/>
      <c r="G892" s="335"/>
      <c r="H892" s="335"/>
      <c r="I892" s="335"/>
      <c r="J892" s="335"/>
      <c r="K892" s="335"/>
      <c r="L892" s="335"/>
      <c r="M892" s="82" t="s">
        <v>3880</v>
      </c>
      <c r="N892" s="57" t="s">
        <v>3880</v>
      </c>
      <c r="O892" s="30" t="s">
        <v>3880</v>
      </c>
      <c r="P892" s="29" t="s">
        <v>3880</v>
      </c>
      <c r="Q892" s="29"/>
      <c r="R892" s="134" t="s">
        <v>5212</v>
      </c>
      <c r="S892" s="103" t="s">
        <v>3</v>
      </c>
      <c r="T892" s="403">
        <v>-10302.24</v>
      </c>
      <c r="U892" s="403">
        <v>-742.95</v>
      </c>
      <c r="V892" s="123" t="s">
        <v>2</v>
      </c>
      <c r="W892" s="336"/>
      <c r="X892" s="123"/>
      <c r="Y892" s="337"/>
      <c r="Z892" s="87"/>
      <c r="AA892" s="88" t="s">
        <v>3880</v>
      </c>
      <c r="AB892" s="88"/>
      <c r="AC892" s="88"/>
      <c r="AD892" s="90"/>
      <c r="AE892" s="90"/>
      <c r="AF892" s="136"/>
      <c r="AG892" s="338"/>
      <c r="AH892" s="338"/>
      <c r="AI892" s="339"/>
      <c r="AJ892" s="339"/>
      <c r="AK892" s="91"/>
      <c r="AL892" s="92"/>
      <c r="AM892" s="93"/>
      <c r="AN892" s="340"/>
      <c r="AO892" s="341"/>
      <c r="AP892" s="336"/>
      <c r="AQ892" s="342"/>
      <c r="AR892" s="343"/>
      <c r="AS892" s="342"/>
      <c r="AT892" s="94"/>
      <c r="AU892" s="341"/>
      <c r="AV892" s="136"/>
      <c r="AW892" s="339"/>
    </row>
    <row r="893" spans="1:49" ht="12.75" customHeight="1">
      <c r="A893">
        <v>890</v>
      </c>
      <c r="B893" s="29" t="s">
        <v>2</v>
      </c>
      <c r="C893" s="134" t="s">
        <v>3724</v>
      </c>
      <c r="D893" s="29" t="s">
        <v>3880</v>
      </c>
      <c r="E893" s="29" t="s">
        <v>3880</v>
      </c>
      <c r="F893" s="335"/>
      <c r="G893" s="335"/>
      <c r="H893" s="335"/>
      <c r="I893" s="335"/>
      <c r="J893" s="335"/>
      <c r="K893" s="335"/>
      <c r="L893" s="335"/>
      <c r="M893" s="82" t="s">
        <v>3880</v>
      </c>
      <c r="N893" s="57" t="s">
        <v>3880</v>
      </c>
      <c r="O893" s="30" t="s">
        <v>3880</v>
      </c>
      <c r="P893" s="29" t="s">
        <v>3880</v>
      </c>
      <c r="Q893" s="29"/>
      <c r="R893" s="134" t="s">
        <v>3724</v>
      </c>
      <c r="S893" s="103" t="s">
        <v>3</v>
      </c>
      <c r="T893" s="403">
        <v>-13736.32</v>
      </c>
      <c r="U893" s="403">
        <v>-742.95</v>
      </c>
      <c r="V893" s="123" t="s">
        <v>2</v>
      </c>
      <c r="W893" s="336"/>
      <c r="X893" s="123"/>
      <c r="Y893" s="337"/>
      <c r="Z893" s="87"/>
      <c r="AA893" s="88" t="s">
        <v>3880</v>
      </c>
      <c r="AB893" s="88"/>
      <c r="AC893" s="88"/>
      <c r="AD893" s="90"/>
      <c r="AE893" s="90"/>
      <c r="AF893" s="136"/>
      <c r="AG893" s="338"/>
      <c r="AH893" s="338"/>
      <c r="AI893" s="339"/>
      <c r="AJ893" s="339"/>
      <c r="AK893" s="91"/>
      <c r="AL893" s="92"/>
      <c r="AM893" s="93"/>
      <c r="AN893" s="340"/>
      <c r="AO893" s="341"/>
      <c r="AP893" s="336"/>
      <c r="AQ893" s="342"/>
      <c r="AR893" s="343"/>
      <c r="AS893" s="342"/>
      <c r="AT893" s="94"/>
      <c r="AU893" s="341"/>
      <c r="AV893" s="136"/>
      <c r="AW893" s="339"/>
    </row>
    <row r="894" spans="1:49" ht="12.75" customHeight="1">
      <c r="A894">
        <v>891</v>
      </c>
      <c r="B894" s="29" t="s">
        <v>2</v>
      </c>
      <c r="C894" s="134" t="s">
        <v>3494</v>
      </c>
      <c r="D894" s="29" t="s">
        <v>3880</v>
      </c>
      <c r="E894" s="29" t="s">
        <v>3880</v>
      </c>
      <c r="F894" s="335"/>
      <c r="G894" s="335"/>
      <c r="H894" s="335"/>
      <c r="I894" s="335"/>
      <c r="J894" s="335"/>
      <c r="K894" s="335"/>
      <c r="L894" s="335"/>
      <c r="M894" s="82" t="s">
        <v>3880</v>
      </c>
      <c r="N894" s="57" t="s">
        <v>3880</v>
      </c>
      <c r="O894" s="30" t="s">
        <v>3880</v>
      </c>
      <c r="P894" s="29" t="s">
        <v>3880</v>
      </c>
      <c r="Q894" s="29"/>
      <c r="R894" s="134" t="s">
        <v>3494</v>
      </c>
      <c r="S894" s="103" t="s">
        <v>3</v>
      </c>
      <c r="T894" s="403">
        <v>-14650</v>
      </c>
      <c r="U894" s="403">
        <v>-1000</v>
      </c>
      <c r="V894" s="123" t="s">
        <v>2</v>
      </c>
      <c r="W894" s="336"/>
      <c r="X894" s="123"/>
      <c r="Y894" s="337"/>
      <c r="Z894" s="87"/>
      <c r="AA894" s="88" t="s">
        <v>3880</v>
      </c>
      <c r="AB894" s="88"/>
      <c r="AC894" s="88"/>
      <c r="AD894" s="90"/>
      <c r="AE894" s="90"/>
      <c r="AF894" s="136"/>
      <c r="AG894" s="338"/>
      <c r="AH894" s="338"/>
      <c r="AI894" s="339"/>
      <c r="AJ894" s="339"/>
      <c r="AK894" s="91"/>
      <c r="AL894" s="92"/>
      <c r="AM894" s="93"/>
      <c r="AN894" s="340"/>
      <c r="AO894" s="341"/>
      <c r="AP894" s="336"/>
      <c r="AQ894" s="342"/>
      <c r="AR894" s="343"/>
      <c r="AS894" s="342"/>
      <c r="AT894" s="94"/>
      <c r="AU894" s="341"/>
      <c r="AV894" s="136"/>
      <c r="AW894" s="339"/>
    </row>
    <row r="895" spans="1:49" ht="12.75" customHeight="1">
      <c r="A895">
        <v>892</v>
      </c>
      <c r="B895" s="29" t="s">
        <v>2</v>
      </c>
      <c r="C895" s="134" t="s">
        <v>5213</v>
      </c>
      <c r="D895" s="29" t="s">
        <v>3880</v>
      </c>
      <c r="E895" s="29" t="s">
        <v>3880</v>
      </c>
      <c r="F895" s="335"/>
      <c r="G895" s="335"/>
      <c r="H895" s="335"/>
      <c r="I895" s="335"/>
      <c r="J895" s="335"/>
      <c r="K895" s="335"/>
      <c r="L895" s="335"/>
      <c r="M895" s="82" t="s">
        <v>3880</v>
      </c>
      <c r="N895" s="57" t="s">
        <v>3880</v>
      </c>
      <c r="O895" s="30" t="s">
        <v>3880</v>
      </c>
      <c r="P895" s="29" t="s">
        <v>3880</v>
      </c>
      <c r="Q895" s="29"/>
      <c r="R895" s="134" t="s">
        <v>5213</v>
      </c>
      <c r="S895" s="103" t="s">
        <v>3</v>
      </c>
      <c r="T895" s="403">
        <v>13736.32</v>
      </c>
      <c r="U895" s="403">
        <v>-742.95</v>
      </c>
      <c r="V895" s="123" t="s">
        <v>2</v>
      </c>
      <c r="W895" s="336"/>
      <c r="X895" s="123"/>
      <c r="Y895" s="337"/>
      <c r="Z895" s="87"/>
      <c r="AA895" s="88" t="s">
        <v>3880</v>
      </c>
      <c r="AB895" s="88"/>
      <c r="AC895" s="88"/>
      <c r="AD895" s="90"/>
      <c r="AE895" s="90"/>
      <c r="AF895" s="136"/>
      <c r="AG895" s="338"/>
      <c r="AH895" s="338"/>
      <c r="AI895" s="339"/>
      <c r="AJ895" s="339"/>
      <c r="AK895" s="91"/>
      <c r="AL895" s="92"/>
      <c r="AM895" s="93"/>
      <c r="AN895" s="340"/>
      <c r="AO895" s="341"/>
      <c r="AP895" s="336"/>
      <c r="AQ895" s="342"/>
      <c r="AR895" s="343"/>
      <c r="AS895" s="342"/>
      <c r="AT895" s="94"/>
      <c r="AU895" s="341"/>
      <c r="AV895" s="136"/>
      <c r="AW895" s="339"/>
    </row>
    <row r="896" spans="1:49" ht="12.75" customHeight="1">
      <c r="A896">
        <v>893</v>
      </c>
      <c r="B896" s="29" t="s">
        <v>2</v>
      </c>
      <c r="C896" s="134" t="s">
        <v>5214</v>
      </c>
      <c r="D896" s="29" t="s">
        <v>3880</v>
      </c>
      <c r="E896" s="29" t="s">
        <v>3880</v>
      </c>
      <c r="F896" s="335"/>
      <c r="G896" s="335"/>
      <c r="H896" s="335"/>
      <c r="I896" s="335"/>
      <c r="J896" s="335"/>
      <c r="K896" s="335"/>
      <c r="L896" s="335"/>
      <c r="M896" s="82" t="s">
        <v>3880</v>
      </c>
      <c r="N896" s="57" t="s">
        <v>3880</v>
      </c>
      <c r="O896" s="30" t="s">
        <v>3880</v>
      </c>
      <c r="P896" s="29" t="s">
        <v>3880</v>
      </c>
      <c r="Q896" s="29"/>
      <c r="R896" s="134" t="s">
        <v>5214</v>
      </c>
      <c r="S896" s="103" t="s">
        <v>3</v>
      </c>
      <c r="T896" s="403">
        <v>5200.6499999999996</v>
      </c>
      <c r="U896" s="403">
        <v>-247.65</v>
      </c>
      <c r="V896" s="123" t="s">
        <v>2</v>
      </c>
      <c r="W896" s="336"/>
      <c r="X896" s="123"/>
      <c r="Y896" s="337"/>
      <c r="Z896" s="87"/>
      <c r="AA896" s="88" t="s">
        <v>3880</v>
      </c>
      <c r="AB896" s="88"/>
      <c r="AC896" s="88"/>
      <c r="AD896" s="90"/>
      <c r="AE896" s="90"/>
      <c r="AF896" s="136"/>
      <c r="AG896" s="338"/>
      <c r="AH896" s="338"/>
      <c r="AI896" s="339"/>
      <c r="AJ896" s="339"/>
      <c r="AK896" s="91"/>
      <c r="AL896" s="92"/>
      <c r="AM896" s="93"/>
      <c r="AN896" s="340"/>
      <c r="AO896" s="341"/>
      <c r="AP896" s="336"/>
      <c r="AQ896" s="342"/>
      <c r="AR896" s="343"/>
      <c r="AS896" s="342"/>
      <c r="AT896" s="94"/>
      <c r="AU896" s="341"/>
      <c r="AV896" s="136"/>
      <c r="AW896" s="339"/>
    </row>
    <row r="897" spans="1:49" ht="12.75" customHeight="1">
      <c r="A897">
        <v>894</v>
      </c>
      <c r="B897" s="29" t="s">
        <v>2</v>
      </c>
      <c r="C897" s="134" t="s">
        <v>5215</v>
      </c>
      <c r="D897" s="29" t="s">
        <v>3880</v>
      </c>
      <c r="E897" s="29" t="s">
        <v>3880</v>
      </c>
      <c r="F897" s="335"/>
      <c r="G897" s="335"/>
      <c r="H897" s="335"/>
      <c r="I897" s="335"/>
      <c r="J897" s="335"/>
      <c r="K897" s="335"/>
      <c r="L897" s="335"/>
      <c r="M897" s="82" t="s">
        <v>3880</v>
      </c>
      <c r="N897" s="57" t="s">
        <v>3880</v>
      </c>
      <c r="O897" s="30" t="s">
        <v>3880</v>
      </c>
      <c r="P897" s="29" t="s">
        <v>3880</v>
      </c>
      <c r="Q897" s="29"/>
      <c r="R897" s="134" t="s">
        <v>5215</v>
      </c>
      <c r="S897" s="103" t="s">
        <v>3</v>
      </c>
      <c r="T897" s="403">
        <v>2800.35</v>
      </c>
      <c r="U897" s="403">
        <v>-247.65</v>
      </c>
      <c r="V897" s="123" t="s">
        <v>2</v>
      </c>
      <c r="W897" s="336"/>
      <c r="X897" s="123"/>
      <c r="Y897" s="337"/>
      <c r="Z897" s="87"/>
      <c r="AA897" s="88" t="s">
        <v>3880</v>
      </c>
      <c r="AB897" s="88"/>
      <c r="AC897" s="88"/>
      <c r="AD897" s="90"/>
      <c r="AE897" s="90"/>
      <c r="AF897" s="136"/>
      <c r="AG897" s="338"/>
      <c r="AH897" s="338"/>
      <c r="AI897" s="339"/>
      <c r="AJ897" s="339"/>
      <c r="AK897" s="91"/>
      <c r="AL897" s="92"/>
      <c r="AM897" s="93"/>
      <c r="AN897" s="340"/>
      <c r="AO897" s="341"/>
      <c r="AP897" s="336"/>
      <c r="AQ897" s="342"/>
      <c r="AR897" s="343"/>
      <c r="AS897" s="342"/>
      <c r="AT897" s="94"/>
      <c r="AU897" s="341"/>
      <c r="AV897" s="136"/>
      <c r="AW897" s="339"/>
    </row>
    <row r="898" spans="1:49" ht="12.75" customHeight="1">
      <c r="A898">
        <v>895</v>
      </c>
      <c r="B898" s="29" t="s">
        <v>2</v>
      </c>
      <c r="C898" s="134" t="s">
        <v>5216</v>
      </c>
      <c r="D898" s="29" t="s">
        <v>3880</v>
      </c>
      <c r="E898" s="29" t="s">
        <v>3880</v>
      </c>
      <c r="F898" s="335"/>
      <c r="G898" s="335"/>
      <c r="H898" s="335"/>
      <c r="I898" s="335"/>
      <c r="J898" s="335"/>
      <c r="K898" s="335"/>
      <c r="L898" s="335"/>
      <c r="M898" s="82" t="s">
        <v>3880</v>
      </c>
      <c r="N898" s="57" t="s">
        <v>3880</v>
      </c>
      <c r="O898" s="30" t="s">
        <v>3880</v>
      </c>
      <c r="P898" s="29" t="s">
        <v>3880</v>
      </c>
      <c r="Q898" s="29"/>
      <c r="R898" s="134" t="s">
        <v>5216</v>
      </c>
      <c r="S898" s="103" t="s">
        <v>3</v>
      </c>
      <c r="T898" s="403">
        <v>-2000.25</v>
      </c>
      <c r="U898" s="403">
        <v>-247.65</v>
      </c>
      <c r="V898" s="123" t="s">
        <v>2</v>
      </c>
      <c r="W898" s="336"/>
      <c r="X898" s="123"/>
      <c r="Y898" s="337"/>
      <c r="Z898" s="87"/>
      <c r="AA898" s="88" t="s">
        <v>3880</v>
      </c>
      <c r="AB898" s="88"/>
      <c r="AC898" s="88"/>
      <c r="AD898" s="90"/>
      <c r="AE898" s="90"/>
      <c r="AF898" s="136"/>
      <c r="AG898" s="338"/>
      <c r="AH898" s="338"/>
      <c r="AI898" s="339"/>
      <c r="AJ898" s="339"/>
      <c r="AK898" s="91"/>
      <c r="AL898" s="92"/>
      <c r="AM898" s="93"/>
      <c r="AN898" s="340"/>
      <c r="AO898" s="341"/>
      <c r="AP898" s="336"/>
      <c r="AQ898" s="342"/>
      <c r="AR898" s="343"/>
      <c r="AS898" s="342"/>
      <c r="AT898" s="94"/>
      <c r="AU898" s="341"/>
      <c r="AV898" s="136"/>
      <c r="AW898" s="339"/>
    </row>
    <row r="899" spans="1:49" ht="12.75" customHeight="1">
      <c r="A899">
        <v>896</v>
      </c>
      <c r="B899" s="29" t="s">
        <v>2</v>
      </c>
      <c r="C899" s="134" t="s">
        <v>5217</v>
      </c>
      <c r="D899" s="29" t="s">
        <v>3880</v>
      </c>
      <c r="E899" s="29" t="s">
        <v>3880</v>
      </c>
      <c r="F899" s="335"/>
      <c r="G899" s="335"/>
      <c r="H899" s="335"/>
      <c r="I899" s="335"/>
      <c r="J899" s="335"/>
      <c r="K899" s="335"/>
      <c r="L899" s="335"/>
      <c r="M899" s="82" t="s">
        <v>3880</v>
      </c>
      <c r="N899" s="57" t="s">
        <v>3880</v>
      </c>
      <c r="O899" s="30" t="s">
        <v>3880</v>
      </c>
      <c r="P899" s="29" t="s">
        <v>3880</v>
      </c>
      <c r="Q899" s="29"/>
      <c r="R899" s="134" t="s">
        <v>5217</v>
      </c>
      <c r="S899" s="103" t="s">
        <v>3</v>
      </c>
      <c r="T899" s="403">
        <v>-4400.55</v>
      </c>
      <c r="U899" s="403">
        <v>-247.65</v>
      </c>
      <c r="V899" s="123" t="s">
        <v>2</v>
      </c>
      <c r="W899" s="336"/>
      <c r="X899" s="123"/>
      <c r="Y899" s="337"/>
      <c r="Z899" s="87"/>
      <c r="AA899" s="88" t="s">
        <v>3880</v>
      </c>
      <c r="AB899" s="88"/>
      <c r="AC899" s="88"/>
      <c r="AD899" s="90"/>
      <c r="AE899" s="90"/>
      <c r="AF899" s="136"/>
      <c r="AG899" s="338"/>
      <c r="AH899" s="338"/>
      <c r="AI899" s="339"/>
      <c r="AJ899" s="339"/>
      <c r="AK899" s="91"/>
      <c r="AL899" s="92"/>
      <c r="AM899" s="93"/>
      <c r="AN899" s="340"/>
      <c r="AO899" s="341"/>
      <c r="AP899" s="336"/>
      <c r="AQ899" s="342"/>
      <c r="AR899" s="343"/>
      <c r="AS899" s="342"/>
      <c r="AT899" s="94"/>
      <c r="AU899" s="341"/>
      <c r="AV899" s="136"/>
      <c r="AW899" s="339"/>
    </row>
    <row r="900" spans="1:49" ht="12.75" customHeight="1">
      <c r="A900">
        <v>897</v>
      </c>
      <c r="B900" s="29" t="s">
        <v>2</v>
      </c>
      <c r="C900" s="134" t="s">
        <v>5218</v>
      </c>
      <c r="D900" s="29" t="s">
        <v>3880</v>
      </c>
      <c r="E900" s="29" t="s">
        <v>3880</v>
      </c>
      <c r="F900" s="335"/>
      <c r="G900" s="335"/>
      <c r="H900" s="335"/>
      <c r="I900" s="335"/>
      <c r="J900" s="335"/>
      <c r="K900" s="335"/>
      <c r="L900" s="335"/>
      <c r="M900" s="82" t="s">
        <v>3880</v>
      </c>
      <c r="N900" s="57" t="s">
        <v>3880</v>
      </c>
      <c r="O900" s="30" t="s">
        <v>3880</v>
      </c>
      <c r="P900" s="29" t="s">
        <v>3880</v>
      </c>
      <c r="Q900" s="29"/>
      <c r="R900" s="134" t="s">
        <v>5218</v>
      </c>
      <c r="S900" s="103" t="s">
        <v>3</v>
      </c>
      <c r="T900" s="403">
        <v>-5200.6499999999996</v>
      </c>
      <c r="U900" s="403">
        <v>-247.65</v>
      </c>
      <c r="V900" s="123" t="s">
        <v>2</v>
      </c>
      <c r="W900" s="336"/>
      <c r="X900" s="123"/>
      <c r="Y900" s="337"/>
      <c r="Z900" s="87"/>
      <c r="AA900" s="88" t="s">
        <v>3880</v>
      </c>
      <c r="AB900" s="88"/>
      <c r="AC900" s="88"/>
      <c r="AD900" s="90"/>
      <c r="AE900" s="90"/>
      <c r="AF900" s="136"/>
      <c r="AG900" s="338"/>
      <c r="AH900" s="338"/>
      <c r="AI900" s="339"/>
      <c r="AJ900" s="339"/>
      <c r="AK900" s="91"/>
      <c r="AL900" s="92"/>
      <c r="AM900" s="93"/>
      <c r="AN900" s="340"/>
      <c r="AO900" s="341"/>
      <c r="AP900" s="336"/>
      <c r="AQ900" s="342"/>
      <c r="AR900" s="343"/>
      <c r="AS900" s="342"/>
      <c r="AT900" s="94"/>
      <c r="AU900" s="341"/>
      <c r="AV900" s="136"/>
      <c r="AW900" s="339"/>
    </row>
    <row r="901" spans="1:49" ht="12.75" customHeight="1">
      <c r="A901">
        <v>898</v>
      </c>
      <c r="B901" s="29" t="s">
        <v>2</v>
      </c>
      <c r="C901" s="134" t="s">
        <v>5219</v>
      </c>
      <c r="D901" s="29" t="s">
        <v>3880</v>
      </c>
      <c r="E901" s="29" t="s">
        <v>3880</v>
      </c>
      <c r="F901" s="335"/>
      <c r="G901" s="335"/>
      <c r="H901" s="335"/>
      <c r="I901" s="335"/>
      <c r="J901" s="335"/>
      <c r="K901" s="335"/>
      <c r="L901" s="335"/>
      <c r="M901" s="82" t="s">
        <v>3880</v>
      </c>
      <c r="N901" s="57" t="s">
        <v>3880</v>
      </c>
      <c r="O901" s="30" t="s">
        <v>3880</v>
      </c>
      <c r="P901" s="29" t="s">
        <v>3880</v>
      </c>
      <c r="Q901" s="29"/>
      <c r="R901" s="134" t="s">
        <v>5219</v>
      </c>
      <c r="S901" s="103" t="s">
        <v>3</v>
      </c>
      <c r="T901" s="403">
        <v>-9443.7199999999993</v>
      </c>
      <c r="U901" s="403">
        <v>-247.65</v>
      </c>
      <c r="V901" s="123" t="s">
        <v>2</v>
      </c>
      <c r="W901" s="336"/>
      <c r="X901" s="123"/>
      <c r="Y901" s="337"/>
      <c r="Z901" s="87"/>
      <c r="AA901" s="88" t="s">
        <v>3880</v>
      </c>
      <c r="AB901" s="88"/>
      <c r="AC901" s="88"/>
      <c r="AD901" s="90"/>
      <c r="AE901" s="90"/>
      <c r="AF901" s="136"/>
      <c r="AG901" s="338"/>
      <c r="AH901" s="338"/>
      <c r="AI901" s="339"/>
      <c r="AJ901" s="339"/>
      <c r="AK901" s="91"/>
      <c r="AL901" s="92"/>
      <c r="AM901" s="93"/>
      <c r="AN901" s="340"/>
      <c r="AO901" s="341"/>
      <c r="AP901" s="336"/>
      <c r="AQ901" s="342"/>
      <c r="AR901" s="343"/>
      <c r="AS901" s="342"/>
      <c r="AT901" s="94"/>
      <c r="AU901" s="341"/>
      <c r="AV901" s="136"/>
      <c r="AW901" s="339"/>
    </row>
    <row r="902" spans="1:49" ht="12.75" customHeight="1">
      <c r="A902">
        <v>899</v>
      </c>
      <c r="B902" s="29" t="s">
        <v>2</v>
      </c>
      <c r="C902" s="134" t="s">
        <v>3726</v>
      </c>
      <c r="D902" s="29" t="s">
        <v>3880</v>
      </c>
      <c r="E902" s="29" t="s">
        <v>3880</v>
      </c>
      <c r="F902" s="335"/>
      <c r="G902" s="335"/>
      <c r="H902" s="335"/>
      <c r="I902" s="335"/>
      <c r="J902" s="335"/>
      <c r="K902" s="335"/>
      <c r="L902" s="335"/>
      <c r="M902" s="82" t="s">
        <v>3880</v>
      </c>
      <c r="N902" s="57" t="s">
        <v>3880</v>
      </c>
      <c r="O902" s="30" t="s">
        <v>3880</v>
      </c>
      <c r="P902" s="29" t="s">
        <v>3880</v>
      </c>
      <c r="Q902" s="29"/>
      <c r="R902" s="134" t="s">
        <v>3726</v>
      </c>
      <c r="S902" s="103" t="s">
        <v>3</v>
      </c>
      <c r="T902" s="403">
        <v>-11160.76</v>
      </c>
      <c r="U902" s="403">
        <v>-247.65</v>
      </c>
      <c r="V902" s="123" t="s">
        <v>2</v>
      </c>
      <c r="W902" s="336"/>
      <c r="X902" s="123"/>
      <c r="Y902" s="337"/>
      <c r="Z902" s="87"/>
      <c r="AA902" s="88" t="s">
        <v>3880</v>
      </c>
      <c r="AB902" s="88"/>
      <c r="AC902" s="88"/>
      <c r="AD902" s="90"/>
      <c r="AE902" s="90"/>
      <c r="AF902" s="136"/>
      <c r="AG902" s="338"/>
      <c r="AH902" s="338"/>
      <c r="AI902" s="339"/>
      <c r="AJ902" s="339"/>
      <c r="AK902" s="91"/>
      <c r="AL902" s="92"/>
      <c r="AM902" s="93"/>
      <c r="AN902" s="340"/>
      <c r="AO902" s="341"/>
      <c r="AP902" s="336"/>
      <c r="AQ902" s="342"/>
      <c r="AR902" s="343"/>
      <c r="AS902" s="342"/>
      <c r="AT902" s="94"/>
      <c r="AU902" s="341"/>
      <c r="AV902" s="136"/>
      <c r="AW902" s="339"/>
    </row>
    <row r="903" spans="1:49" ht="12.75" customHeight="1">
      <c r="A903">
        <v>900</v>
      </c>
      <c r="B903" s="29" t="s">
        <v>2</v>
      </c>
      <c r="C903" s="134" t="s">
        <v>3727</v>
      </c>
      <c r="D903" s="29" t="s">
        <v>3880</v>
      </c>
      <c r="E903" s="29" t="s">
        <v>3880</v>
      </c>
      <c r="F903" s="335"/>
      <c r="G903" s="335"/>
      <c r="H903" s="335"/>
      <c r="I903" s="335"/>
      <c r="J903" s="335"/>
      <c r="K903" s="335"/>
      <c r="L903" s="335"/>
      <c r="M903" s="82" t="s">
        <v>3880</v>
      </c>
      <c r="N903" s="57" t="s">
        <v>3880</v>
      </c>
      <c r="O903" s="30" t="s">
        <v>3880</v>
      </c>
      <c r="P903" s="29" t="s">
        <v>3880</v>
      </c>
      <c r="Q903" s="29"/>
      <c r="R903" s="134" t="s">
        <v>3727</v>
      </c>
      <c r="S903" s="103" t="s">
        <v>3</v>
      </c>
      <c r="T903" s="403">
        <v>-15065</v>
      </c>
      <c r="U903" s="403">
        <v>-500</v>
      </c>
      <c r="V903" s="123" t="s">
        <v>2</v>
      </c>
      <c r="W903" s="336"/>
      <c r="X903" s="123"/>
      <c r="Y903" s="337"/>
      <c r="Z903" s="87"/>
      <c r="AA903" s="88" t="s">
        <v>3880</v>
      </c>
      <c r="AB903" s="88"/>
      <c r="AC903" s="88"/>
      <c r="AD903" s="90"/>
      <c r="AE903" s="90"/>
      <c r="AF903" s="136"/>
      <c r="AG903" s="338"/>
      <c r="AH903" s="338"/>
      <c r="AI903" s="339"/>
      <c r="AJ903" s="339"/>
      <c r="AK903" s="91"/>
      <c r="AL903" s="92"/>
      <c r="AM903" s="93"/>
      <c r="AN903" s="340"/>
      <c r="AO903" s="341"/>
      <c r="AP903" s="336"/>
      <c r="AQ903" s="342"/>
      <c r="AR903" s="343"/>
      <c r="AS903" s="342"/>
      <c r="AT903" s="94"/>
      <c r="AU903" s="341"/>
      <c r="AV903" s="136"/>
      <c r="AW903" s="339"/>
    </row>
    <row r="904" spans="1:49" ht="12.75" customHeight="1">
      <c r="A904">
        <v>901</v>
      </c>
      <c r="B904" s="29" t="s">
        <v>2</v>
      </c>
      <c r="C904" s="134" t="s">
        <v>5220</v>
      </c>
      <c r="D904" s="29" t="s">
        <v>3880</v>
      </c>
      <c r="E904" s="29" t="s">
        <v>3880</v>
      </c>
      <c r="F904" s="335"/>
      <c r="G904" s="335"/>
      <c r="H904" s="335"/>
      <c r="I904" s="335"/>
      <c r="J904" s="335"/>
      <c r="K904" s="335"/>
      <c r="L904" s="335"/>
      <c r="M904" s="82" t="s">
        <v>3880</v>
      </c>
      <c r="N904" s="57" t="s">
        <v>3880</v>
      </c>
      <c r="O904" s="30" t="s">
        <v>3880</v>
      </c>
      <c r="P904" s="29" t="s">
        <v>3880</v>
      </c>
      <c r="Q904" s="29"/>
      <c r="R904" s="134" t="s">
        <v>5220</v>
      </c>
      <c r="S904" s="103" t="s">
        <v>3</v>
      </c>
      <c r="T904" s="403">
        <v>-15895</v>
      </c>
      <c r="U904" s="403">
        <v>-500</v>
      </c>
      <c r="V904" s="123" t="s">
        <v>2</v>
      </c>
      <c r="W904" s="336"/>
      <c r="X904" s="123"/>
      <c r="Y904" s="337"/>
      <c r="Z904" s="87"/>
      <c r="AA904" s="88" t="s">
        <v>3880</v>
      </c>
      <c r="AB904" s="88"/>
      <c r="AC904" s="88"/>
      <c r="AD904" s="90"/>
      <c r="AE904" s="90"/>
      <c r="AF904" s="136"/>
      <c r="AG904" s="338"/>
      <c r="AH904" s="338"/>
      <c r="AI904" s="339"/>
      <c r="AJ904" s="339"/>
      <c r="AK904" s="91"/>
      <c r="AL904" s="92"/>
      <c r="AM904" s="93"/>
      <c r="AN904" s="340"/>
      <c r="AO904" s="341"/>
      <c r="AP904" s="336"/>
      <c r="AQ904" s="342"/>
      <c r="AR904" s="343"/>
      <c r="AS904" s="342"/>
      <c r="AT904" s="94"/>
      <c r="AU904" s="341"/>
      <c r="AV904" s="136"/>
      <c r="AW904" s="339"/>
    </row>
    <row r="905" spans="1:49" ht="12.75" customHeight="1">
      <c r="A905">
        <v>902</v>
      </c>
      <c r="B905" s="29" t="s">
        <v>2</v>
      </c>
      <c r="C905" s="134" t="s">
        <v>73</v>
      </c>
      <c r="D905" s="29" t="s">
        <v>3880</v>
      </c>
      <c r="E905" s="29" t="s">
        <v>3880</v>
      </c>
      <c r="F905" s="335"/>
      <c r="G905" s="335"/>
      <c r="H905" s="335"/>
      <c r="I905" s="335"/>
      <c r="J905" s="335"/>
      <c r="K905" s="335"/>
      <c r="L905" s="335"/>
      <c r="M905" s="82" t="s">
        <v>3880</v>
      </c>
      <c r="N905" s="57" t="s">
        <v>3880</v>
      </c>
      <c r="O905" s="30" t="s">
        <v>3880</v>
      </c>
      <c r="P905" s="29" t="s">
        <v>3880</v>
      </c>
      <c r="Q905" s="29"/>
      <c r="R905" s="134" t="s">
        <v>73</v>
      </c>
      <c r="S905" s="103" t="s">
        <v>3</v>
      </c>
      <c r="T905" s="403">
        <v>6868.16</v>
      </c>
      <c r="U905" s="403">
        <v>247.65</v>
      </c>
      <c r="V905" s="123" t="s">
        <v>2</v>
      </c>
      <c r="W905" s="336"/>
      <c r="X905" s="123"/>
      <c r="Y905" s="337"/>
      <c r="Z905" s="87"/>
      <c r="AA905" s="88" t="s">
        <v>3880</v>
      </c>
      <c r="AB905" s="88"/>
      <c r="AC905" s="88"/>
      <c r="AD905" s="90"/>
      <c r="AE905" s="90"/>
      <c r="AF905" s="136"/>
      <c r="AG905" s="338"/>
      <c r="AH905" s="338"/>
      <c r="AI905" s="339"/>
      <c r="AJ905" s="339"/>
      <c r="AK905" s="91"/>
      <c r="AL905" s="92"/>
      <c r="AM905" s="93"/>
      <c r="AN905" s="340"/>
      <c r="AO905" s="341"/>
      <c r="AP905" s="336"/>
      <c r="AQ905" s="342"/>
      <c r="AR905" s="343"/>
      <c r="AS905" s="342"/>
      <c r="AT905" s="94"/>
      <c r="AU905" s="341"/>
      <c r="AV905" s="136"/>
      <c r="AW905" s="339"/>
    </row>
    <row r="906" spans="1:49" ht="12.75" customHeight="1">
      <c r="A906">
        <v>903</v>
      </c>
      <c r="B906" s="29" t="s">
        <v>2</v>
      </c>
      <c r="C906" s="134" t="s">
        <v>5221</v>
      </c>
      <c r="D906" s="29" t="s">
        <v>3880</v>
      </c>
      <c r="E906" s="29" t="s">
        <v>3880</v>
      </c>
      <c r="F906" s="335"/>
      <c r="G906" s="335"/>
      <c r="H906" s="335"/>
      <c r="I906" s="335"/>
      <c r="J906" s="335"/>
      <c r="K906" s="335"/>
      <c r="L906" s="335"/>
      <c r="M906" s="82" t="s">
        <v>3880</v>
      </c>
      <c r="N906" s="57" t="s">
        <v>3880</v>
      </c>
      <c r="O906" s="30" t="s">
        <v>3880</v>
      </c>
      <c r="P906" s="29" t="s">
        <v>3880</v>
      </c>
      <c r="Q906" s="29"/>
      <c r="R906" s="134" t="s">
        <v>5221</v>
      </c>
      <c r="S906" s="103" t="s">
        <v>3</v>
      </c>
      <c r="T906" s="403">
        <v>14650</v>
      </c>
      <c r="U906" s="403">
        <v>0</v>
      </c>
      <c r="V906" s="123" t="s">
        <v>2</v>
      </c>
      <c r="W906" s="336"/>
      <c r="X906" s="123"/>
      <c r="Y906" s="337"/>
      <c r="Z906" s="87"/>
      <c r="AA906" s="88" t="s">
        <v>3880</v>
      </c>
      <c r="AB906" s="88"/>
      <c r="AC906" s="88"/>
      <c r="AD906" s="90"/>
      <c r="AE906" s="90"/>
      <c r="AF906" s="136"/>
      <c r="AG906" s="338"/>
      <c r="AH906" s="338"/>
      <c r="AI906" s="339"/>
      <c r="AJ906" s="339"/>
      <c r="AK906" s="91"/>
      <c r="AL906" s="92"/>
      <c r="AM906" s="93"/>
      <c r="AN906" s="340"/>
      <c r="AO906" s="341"/>
      <c r="AP906" s="336"/>
      <c r="AQ906" s="342"/>
      <c r="AR906" s="343"/>
      <c r="AS906" s="342"/>
      <c r="AT906" s="94"/>
      <c r="AU906" s="341"/>
      <c r="AV906" s="136"/>
      <c r="AW906" s="339"/>
    </row>
    <row r="907" spans="1:49" ht="12.75" customHeight="1">
      <c r="A907">
        <v>904</v>
      </c>
      <c r="B907" s="29" t="s">
        <v>2</v>
      </c>
      <c r="C907" s="134" t="s">
        <v>3625</v>
      </c>
      <c r="D907" s="29" t="s">
        <v>3880</v>
      </c>
      <c r="E907" s="29" t="s">
        <v>3880</v>
      </c>
      <c r="F907" s="335"/>
      <c r="G907" s="335"/>
      <c r="H907" s="335"/>
      <c r="I907" s="335"/>
      <c r="J907" s="335"/>
      <c r="K907" s="335"/>
      <c r="L907" s="335"/>
      <c r="M907" s="82" t="s">
        <v>3880</v>
      </c>
      <c r="N907" s="57" t="s">
        <v>3880</v>
      </c>
      <c r="O907" s="30" t="s">
        <v>3880</v>
      </c>
      <c r="P907" s="29" t="s">
        <v>3880</v>
      </c>
      <c r="Q907" s="29"/>
      <c r="R907" s="134" t="s">
        <v>3625</v>
      </c>
      <c r="S907" s="103" t="s">
        <v>3</v>
      </c>
      <c r="T907" s="403">
        <v>-6868.16</v>
      </c>
      <c r="U907" s="403">
        <v>247.65</v>
      </c>
      <c r="V907" s="123" t="s">
        <v>2</v>
      </c>
      <c r="W907" s="336"/>
      <c r="X907" s="123"/>
      <c r="Y907" s="337"/>
      <c r="Z907" s="87"/>
      <c r="AA907" s="88" t="s">
        <v>3880</v>
      </c>
      <c r="AB907" s="88"/>
      <c r="AC907" s="88"/>
      <c r="AD907" s="90"/>
      <c r="AE907" s="90"/>
      <c r="AF907" s="136"/>
      <c r="AG907" s="338"/>
      <c r="AH907" s="338"/>
      <c r="AI907" s="339"/>
      <c r="AJ907" s="339"/>
      <c r="AK907" s="91"/>
      <c r="AL907" s="92"/>
      <c r="AM907" s="93"/>
      <c r="AN907" s="340"/>
      <c r="AO907" s="341"/>
      <c r="AP907" s="336"/>
      <c r="AQ907" s="342"/>
      <c r="AR907" s="343"/>
      <c r="AS907" s="342"/>
      <c r="AT907" s="94"/>
      <c r="AU907" s="341"/>
      <c r="AV907" s="136"/>
      <c r="AW907" s="339"/>
    </row>
    <row r="908" spans="1:49" ht="12.75" customHeight="1">
      <c r="A908">
        <v>905</v>
      </c>
      <c r="B908" s="29" t="s">
        <v>2</v>
      </c>
      <c r="C908" s="134" t="s">
        <v>5222</v>
      </c>
      <c r="D908" s="29" t="s">
        <v>3880</v>
      </c>
      <c r="E908" s="29" t="s">
        <v>3880</v>
      </c>
      <c r="F908" s="335"/>
      <c r="G908" s="335"/>
      <c r="H908" s="335"/>
      <c r="I908" s="335"/>
      <c r="J908" s="335"/>
      <c r="K908" s="335"/>
      <c r="L908" s="335"/>
      <c r="M908" s="82" t="s">
        <v>3880</v>
      </c>
      <c r="N908" s="57" t="s">
        <v>3880</v>
      </c>
      <c r="O908" s="30" t="s">
        <v>3880</v>
      </c>
      <c r="P908" s="29" t="s">
        <v>3880</v>
      </c>
      <c r="Q908" s="29"/>
      <c r="R908" s="134" t="s">
        <v>5222</v>
      </c>
      <c r="S908" s="103" t="s">
        <v>3</v>
      </c>
      <c r="T908" s="403">
        <v>-10302.24</v>
      </c>
      <c r="U908" s="403">
        <v>247.65</v>
      </c>
      <c r="V908" s="123" t="s">
        <v>2</v>
      </c>
      <c r="W908" s="336"/>
      <c r="X908" s="123"/>
      <c r="Y908" s="337"/>
      <c r="Z908" s="87"/>
      <c r="AA908" s="88" t="s">
        <v>3880</v>
      </c>
      <c r="AB908" s="88"/>
      <c r="AC908" s="88"/>
      <c r="AD908" s="90"/>
      <c r="AE908" s="90"/>
      <c r="AF908" s="136"/>
      <c r="AG908" s="338"/>
      <c r="AH908" s="338"/>
      <c r="AI908" s="339"/>
      <c r="AJ908" s="339"/>
      <c r="AK908" s="91"/>
      <c r="AL908" s="92"/>
      <c r="AM908" s="93"/>
      <c r="AN908" s="340"/>
      <c r="AO908" s="341"/>
      <c r="AP908" s="336"/>
      <c r="AQ908" s="342"/>
      <c r="AR908" s="343"/>
      <c r="AS908" s="342"/>
      <c r="AT908" s="94"/>
      <c r="AU908" s="341"/>
      <c r="AV908" s="136"/>
      <c r="AW908" s="339"/>
    </row>
    <row r="909" spans="1:49" ht="12.75" customHeight="1">
      <c r="A909">
        <v>906</v>
      </c>
      <c r="B909" s="29" t="s">
        <v>2</v>
      </c>
      <c r="C909" s="134" t="s">
        <v>3729</v>
      </c>
      <c r="D909" s="29" t="s">
        <v>3880</v>
      </c>
      <c r="E909" s="29" t="s">
        <v>3880</v>
      </c>
      <c r="F909" s="335"/>
      <c r="G909" s="335"/>
      <c r="H909" s="335"/>
      <c r="I909" s="335"/>
      <c r="J909" s="335"/>
      <c r="K909" s="335"/>
      <c r="L909" s="335"/>
      <c r="M909" s="82" t="s">
        <v>3880</v>
      </c>
      <c r="N909" s="57" t="s">
        <v>3880</v>
      </c>
      <c r="O909" s="30" t="s">
        <v>3880</v>
      </c>
      <c r="P909" s="29" t="s">
        <v>3880</v>
      </c>
      <c r="Q909" s="29"/>
      <c r="R909" s="134" t="s">
        <v>3729</v>
      </c>
      <c r="S909" s="103" t="s">
        <v>3</v>
      </c>
      <c r="T909" s="403">
        <v>-14650</v>
      </c>
      <c r="U909" s="403">
        <v>0</v>
      </c>
      <c r="V909" s="123" t="s">
        <v>2</v>
      </c>
      <c r="W909" s="336"/>
      <c r="X909" s="123"/>
      <c r="Y909" s="337"/>
      <c r="Z909" s="87"/>
      <c r="AA909" s="88" t="s">
        <v>3880</v>
      </c>
      <c r="AB909" s="88"/>
      <c r="AC909" s="88"/>
      <c r="AD909" s="90"/>
      <c r="AE909" s="90"/>
      <c r="AF909" s="136"/>
      <c r="AG909" s="338"/>
      <c r="AH909" s="338"/>
      <c r="AI909" s="339"/>
      <c r="AJ909" s="339"/>
      <c r="AK909" s="91"/>
      <c r="AL909" s="92"/>
      <c r="AM909" s="93"/>
      <c r="AN909" s="340"/>
      <c r="AO909" s="341"/>
      <c r="AP909" s="336"/>
      <c r="AQ909" s="342"/>
      <c r="AR909" s="343"/>
      <c r="AS909" s="342"/>
      <c r="AT909" s="94"/>
      <c r="AU909" s="341"/>
      <c r="AV909" s="136"/>
      <c r="AW909" s="339"/>
    </row>
    <row r="910" spans="1:49" ht="12.75" customHeight="1">
      <c r="A910">
        <v>907</v>
      </c>
      <c r="B910" s="29" t="s">
        <v>2</v>
      </c>
      <c r="C910" s="134" t="s">
        <v>5223</v>
      </c>
      <c r="D910" s="29" t="s">
        <v>3880</v>
      </c>
      <c r="E910" s="29" t="s">
        <v>3880</v>
      </c>
      <c r="F910" s="335"/>
      <c r="G910" s="335"/>
      <c r="H910" s="335"/>
      <c r="I910" s="335"/>
      <c r="J910" s="335"/>
      <c r="K910" s="335"/>
      <c r="L910" s="335"/>
      <c r="M910" s="82" t="s">
        <v>3880</v>
      </c>
      <c r="N910" s="57" t="s">
        <v>3880</v>
      </c>
      <c r="O910" s="30" t="s">
        <v>3880</v>
      </c>
      <c r="P910" s="29" t="s">
        <v>3880</v>
      </c>
      <c r="Q910" s="29"/>
      <c r="R910" s="134" t="s">
        <v>5223</v>
      </c>
      <c r="S910" s="103" t="s">
        <v>3</v>
      </c>
      <c r="T910" s="403">
        <v>-15480</v>
      </c>
      <c r="U910" s="403">
        <v>0</v>
      </c>
      <c r="V910" s="123" t="s">
        <v>2</v>
      </c>
      <c r="W910" s="336"/>
      <c r="X910" s="123"/>
      <c r="Y910" s="337"/>
      <c r="Z910" s="87"/>
      <c r="AA910" s="88" t="s">
        <v>3880</v>
      </c>
      <c r="AB910" s="88"/>
      <c r="AC910" s="88"/>
      <c r="AD910" s="90"/>
      <c r="AE910" s="90"/>
      <c r="AF910" s="136"/>
      <c r="AG910" s="338"/>
      <c r="AH910" s="338"/>
      <c r="AI910" s="339"/>
      <c r="AJ910" s="339"/>
      <c r="AK910" s="91"/>
      <c r="AL910" s="92"/>
      <c r="AM910" s="93"/>
      <c r="AN910" s="340"/>
      <c r="AO910" s="341"/>
      <c r="AP910" s="336"/>
      <c r="AQ910" s="342"/>
      <c r="AR910" s="343"/>
      <c r="AS910" s="342"/>
      <c r="AT910" s="94"/>
      <c r="AU910" s="341"/>
      <c r="AV910" s="136"/>
      <c r="AW910" s="339"/>
    </row>
    <row r="911" spans="1:49" ht="12.75" customHeight="1">
      <c r="A911">
        <v>908</v>
      </c>
      <c r="B911" s="29" t="s">
        <v>2</v>
      </c>
      <c r="C911" s="134" t="s">
        <v>5224</v>
      </c>
      <c r="D911" s="29" t="s">
        <v>3880</v>
      </c>
      <c r="E911" s="29" t="s">
        <v>3880</v>
      </c>
      <c r="F911" s="335"/>
      <c r="G911" s="335"/>
      <c r="H911" s="335"/>
      <c r="I911" s="335"/>
      <c r="J911" s="335"/>
      <c r="K911" s="335"/>
      <c r="L911" s="335"/>
      <c r="M911" s="82" t="s">
        <v>3880</v>
      </c>
      <c r="N911" s="57" t="s">
        <v>3880</v>
      </c>
      <c r="O911" s="30" t="s">
        <v>3880</v>
      </c>
      <c r="P911" s="29" t="s">
        <v>3880</v>
      </c>
      <c r="Q911" s="29"/>
      <c r="R911" s="134" t="s">
        <v>5224</v>
      </c>
      <c r="S911" s="103" t="s">
        <v>3</v>
      </c>
      <c r="T911" s="403">
        <v>-16310</v>
      </c>
      <c r="U911" s="403">
        <v>0</v>
      </c>
      <c r="V911" s="123" t="s">
        <v>2</v>
      </c>
      <c r="W911" s="336"/>
      <c r="X911" s="123"/>
      <c r="Y911" s="337"/>
      <c r="Z911" s="87"/>
      <c r="AA911" s="88" t="s">
        <v>3880</v>
      </c>
      <c r="AB911" s="88"/>
      <c r="AC911" s="88"/>
      <c r="AD911" s="90"/>
      <c r="AE911" s="90"/>
      <c r="AF911" s="136"/>
      <c r="AG911" s="338"/>
      <c r="AH911" s="338"/>
      <c r="AI911" s="339"/>
      <c r="AJ911" s="339"/>
      <c r="AK911" s="91"/>
      <c r="AL911" s="92"/>
      <c r="AM911" s="93"/>
      <c r="AN911" s="340"/>
      <c r="AO911" s="341"/>
      <c r="AP911" s="336"/>
      <c r="AQ911" s="342"/>
      <c r="AR911" s="343"/>
      <c r="AS911" s="342"/>
      <c r="AT911" s="94"/>
      <c r="AU911" s="341"/>
      <c r="AV911" s="136"/>
      <c r="AW911" s="339"/>
    </row>
    <row r="912" spans="1:49" ht="12.75" customHeight="1">
      <c r="A912">
        <v>909</v>
      </c>
      <c r="B912" s="29" t="s">
        <v>2</v>
      </c>
      <c r="C912" s="134" t="s">
        <v>5225</v>
      </c>
      <c r="D912" s="29" t="s">
        <v>3880</v>
      </c>
      <c r="E912" s="29" t="s">
        <v>3880</v>
      </c>
      <c r="F912" s="335"/>
      <c r="G912" s="335"/>
      <c r="H912" s="335"/>
      <c r="I912" s="335"/>
      <c r="J912" s="335"/>
      <c r="K912" s="335"/>
      <c r="L912" s="335"/>
      <c r="M912" s="82" t="s">
        <v>3880</v>
      </c>
      <c r="N912" s="57" t="s">
        <v>3880</v>
      </c>
      <c r="O912" s="30" t="s">
        <v>3880</v>
      </c>
      <c r="P912" s="29" t="s">
        <v>3880</v>
      </c>
      <c r="Q912" s="29"/>
      <c r="R912" s="134" t="s">
        <v>5225</v>
      </c>
      <c r="S912" s="103" t="s">
        <v>3</v>
      </c>
      <c r="T912" s="403">
        <v>5200.6499999999996</v>
      </c>
      <c r="U912" s="403">
        <v>552.45000000000005</v>
      </c>
      <c r="V912" s="123" t="s">
        <v>2</v>
      </c>
      <c r="W912" s="336"/>
      <c r="X912" s="123"/>
      <c r="Y912" s="337"/>
      <c r="Z912" s="87"/>
      <c r="AA912" s="88" t="s">
        <v>3880</v>
      </c>
      <c r="AB912" s="88"/>
      <c r="AC912" s="88"/>
      <c r="AD912" s="90"/>
      <c r="AE912" s="90"/>
      <c r="AF912" s="136"/>
      <c r="AG912" s="338"/>
      <c r="AH912" s="338"/>
      <c r="AI912" s="339"/>
      <c r="AJ912" s="339"/>
      <c r="AK912" s="91"/>
      <c r="AL912" s="92"/>
      <c r="AM912" s="93"/>
      <c r="AN912" s="340"/>
      <c r="AO912" s="341"/>
      <c r="AP912" s="336"/>
      <c r="AQ912" s="342"/>
      <c r="AR912" s="343"/>
      <c r="AS912" s="342"/>
      <c r="AT912" s="94"/>
      <c r="AU912" s="341"/>
      <c r="AV912" s="136"/>
      <c r="AW912" s="339"/>
    </row>
    <row r="913" spans="1:49" ht="12.75" customHeight="1">
      <c r="A913">
        <v>910</v>
      </c>
      <c r="B913" s="29" t="s">
        <v>2</v>
      </c>
      <c r="C913" s="134" t="s">
        <v>5226</v>
      </c>
      <c r="D913" s="29" t="s">
        <v>3880</v>
      </c>
      <c r="E913" s="29" t="s">
        <v>3880</v>
      </c>
      <c r="F913" s="335"/>
      <c r="G913" s="335"/>
      <c r="H913" s="335"/>
      <c r="I913" s="335"/>
      <c r="J913" s="335"/>
      <c r="K913" s="335"/>
      <c r="L913" s="335"/>
      <c r="M913" s="82" t="s">
        <v>3880</v>
      </c>
      <c r="N913" s="57" t="s">
        <v>3880</v>
      </c>
      <c r="O913" s="30" t="s">
        <v>3880</v>
      </c>
      <c r="P913" s="29" t="s">
        <v>3880</v>
      </c>
      <c r="Q913" s="29"/>
      <c r="R913" s="134" t="s">
        <v>5226</v>
      </c>
      <c r="S913" s="103" t="s">
        <v>3</v>
      </c>
      <c r="T913" s="403">
        <v>2800.35</v>
      </c>
      <c r="U913" s="403">
        <v>552.45000000000005</v>
      </c>
      <c r="V913" s="123" t="s">
        <v>2</v>
      </c>
      <c r="W913" s="336"/>
      <c r="X913" s="123"/>
      <c r="Y913" s="337"/>
      <c r="Z913" s="87"/>
      <c r="AA913" s="88" t="s">
        <v>3880</v>
      </c>
      <c r="AB913" s="88"/>
      <c r="AC913" s="88"/>
      <c r="AD913" s="90"/>
      <c r="AE913" s="90"/>
      <c r="AF913" s="136"/>
      <c r="AG913" s="338"/>
      <c r="AH913" s="338"/>
      <c r="AI913" s="339"/>
      <c r="AJ913" s="339"/>
      <c r="AK913" s="91"/>
      <c r="AL913" s="92"/>
      <c r="AM913" s="93"/>
      <c r="AN913" s="340"/>
      <c r="AO913" s="341"/>
      <c r="AP913" s="336"/>
      <c r="AQ913" s="342"/>
      <c r="AR913" s="343"/>
      <c r="AS913" s="342"/>
      <c r="AT913" s="94"/>
      <c r="AU913" s="341"/>
      <c r="AV913" s="136"/>
      <c r="AW913" s="339"/>
    </row>
    <row r="914" spans="1:49" ht="12.75" customHeight="1">
      <c r="A914">
        <v>911</v>
      </c>
      <c r="B914" s="29" t="s">
        <v>2</v>
      </c>
      <c r="C914" s="134" t="s">
        <v>5227</v>
      </c>
      <c r="D914" s="29" t="s">
        <v>3880</v>
      </c>
      <c r="E914" s="29" t="s">
        <v>3880</v>
      </c>
      <c r="F914" s="335"/>
      <c r="G914" s="335"/>
      <c r="H914" s="335"/>
      <c r="I914" s="335"/>
      <c r="J914" s="335"/>
      <c r="K914" s="335"/>
      <c r="L914" s="335"/>
      <c r="M914" s="82" t="s">
        <v>3880</v>
      </c>
      <c r="N914" s="57" t="s">
        <v>3880</v>
      </c>
      <c r="O914" s="30" t="s">
        <v>3880</v>
      </c>
      <c r="P914" s="29" t="s">
        <v>3880</v>
      </c>
      <c r="Q914" s="29"/>
      <c r="R914" s="134" t="s">
        <v>5227</v>
      </c>
      <c r="S914" s="103" t="s">
        <v>3</v>
      </c>
      <c r="T914" s="403">
        <v>-2000.25</v>
      </c>
      <c r="U914" s="403">
        <v>552.45000000000005</v>
      </c>
      <c r="V914" s="123" t="s">
        <v>2</v>
      </c>
      <c r="W914" s="336"/>
      <c r="X914" s="123"/>
      <c r="Y914" s="337"/>
      <c r="Z914" s="87"/>
      <c r="AA914" s="88" t="s">
        <v>3880</v>
      </c>
      <c r="AB914" s="88"/>
      <c r="AC914" s="88"/>
      <c r="AD914" s="90"/>
      <c r="AE914" s="90"/>
      <c r="AF914" s="136"/>
      <c r="AG914" s="338"/>
      <c r="AH914" s="338"/>
      <c r="AI914" s="339"/>
      <c r="AJ914" s="339"/>
      <c r="AK914" s="91"/>
      <c r="AL914" s="92"/>
      <c r="AM914" s="93"/>
      <c r="AN914" s="340"/>
      <c r="AO914" s="341"/>
      <c r="AP914" s="336"/>
      <c r="AQ914" s="342"/>
      <c r="AR914" s="343"/>
      <c r="AS914" s="342"/>
      <c r="AT914" s="94"/>
      <c r="AU914" s="341"/>
      <c r="AV914" s="136"/>
      <c r="AW914" s="339"/>
    </row>
    <row r="915" spans="1:49" ht="12.75" customHeight="1">
      <c r="A915">
        <v>912</v>
      </c>
      <c r="B915" s="29" t="s">
        <v>2</v>
      </c>
      <c r="C915" s="134" t="s">
        <v>5228</v>
      </c>
      <c r="D915" s="29" t="s">
        <v>3880</v>
      </c>
      <c r="E915" s="29" t="s">
        <v>3880</v>
      </c>
      <c r="F915" s="335"/>
      <c r="G915" s="335"/>
      <c r="H915" s="335"/>
      <c r="I915" s="335"/>
      <c r="J915" s="335"/>
      <c r="K915" s="335"/>
      <c r="L915" s="335"/>
      <c r="M915" s="82" t="s">
        <v>3880</v>
      </c>
      <c r="N915" s="57" t="s">
        <v>3880</v>
      </c>
      <c r="O915" s="30" t="s">
        <v>3880</v>
      </c>
      <c r="P915" s="29" t="s">
        <v>3880</v>
      </c>
      <c r="Q915" s="29"/>
      <c r="R915" s="134" t="s">
        <v>5228</v>
      </c>
      <c r="S915" s="103" t="s">
        <v>3</v>
      </c>
      <c r="T915" s="403">
        <v>-4400.55</v>
      </c>
      <c r="U915" s="403">
        <v>552.45000000000005</v>
      </c>
      <c r="V915" s="123" t="s">
        <v>2</v>
      </c>
      <c r="W915" s="336"/>
      <c r="X915" s="123"/>
      <c r="Y915" s="337"/>
      <c r="Z915" s="87"/>
      <c r="AA915" s="88" t="s">
        <v>3880</v>
      </c>
      <c r="AB915" s="88"/>
      <c r="AC915" s="88"/>
      <c r="AD915" s="90"/>
      <c r="AE915" s="90"/>
      <c r="AF915" s="136"/>
      <c r="AG915" s="338"/>
      <c r="AH915" s="338"/>
      <c r="AI915" s="339"/>
      <c r="AJ915" s="339"/>
      <c r="AK915" s="91"/>
      <c r="AL915" s="92"/>
      <c r="AM915" s="93"/>
      <c r="AN915" s="340"/>
      <c r="AO915" s="341"/>
      <c r="AP915" s="336"/>
      <c r="AQ915" s="342"/>
      <c r="AR915" s="343"/>
      <c r="AS915" s="342"/>
      <c r="AT915" s="94"/>
      <c r="AU915" s="341"/>
      <c r="AV915" s="136"/>
      <c r="AW915" s="339"/>
    </row>
    <row r="916" spans="1:49" ht="12.75" customHeight="1">
      <c r="A916">
        <v>913</v>
      </c>
      <c r="B916" s="29" t="s">
        <v>2</v>
      </c>
      <c r="C916" s="134" t="s">
        <v>5229</v>
      </c>
      <c r="D916" s="29" t="s">
        <v>3880</v>
      </c>
      <c r="E916" s="29" t="s">
        <v>3880</v>
      </c>
      <c r="F916" s="335"/>
      <c r="G916" s="335"/>
      <c r="H916" s="335"/>
      <c r="I916" s="335"/>
      <c r="J916" s="335"/>
      <c r="K916" s="335"/>
      <c r="L916" s="335"/>
      <c r="M916" s="82" t="s">
        <v>3880</v>
      </c>
      <c r="N916" s="57" t="s">
        <v>3880</v>
      </c>
      <c r="O916" s="30" t="s">
        <v>3880</v>
      </c>
      <c r="P916" s="29" t="s">
        <v>3880</v>
      </c>
      <c r="Q916" s="29"/>
      <c r="R916" s="134" t="s">
        <v>5229</v>
      </c>
      <c r="S916" s="103" t="s">
        <v>3</v>
      </c>
      <c r="T916" s="403">
        <v>11160.76</v>
      </c>
      <c r="U916" s="403">
        <v>742.95</v>
      </c>
      <c r="V916" s="123" t="s">
        <v>2</v>
      </c>
      <c r="W916" s="336"/>
      <c r="X916" s="123"/>
      <c r="Y916" s="337"/>
      <c r="Z916" s="87"/>
      <c r="AA916" s="88" t="s">
        <v>3880</v>
      </c>
      <c r="AB916" s="88"/>
      <c r="AC916" s="88"/>
      <c r="AD916" s="90"/>
      <c r="AE916" s="90"/>
      <c r="AF916" s="136"/>
      <c r="AG916" s="338"/>
      <c r="AH916" s="338"/>
      <c r="AI916" s="339"/>
      <c r="AJ916" s="339"/>
      <c r="AK916" s="91"/>
      <c r="AL916" s="92"/>
      <c r="AM916" s="93"/>
      <c r="AN916" s="340"/>
      <c r="AO916" s="341"/>
      <c r="AP916" s="336"/>
      <c r="AQ916" s="342"/>
      <c r="AR916" s="343"/>
      <c r="AS916" s="342"/>
      <c r="AT916" s="94"/>
      <c r="AU916" s="341"/>
      <c r="AV916" s="136"/>
      <c r="AW916" s="339"/>
    </row>
    <row r="917" spans="1:49" ht="12.75" customHeight="1">
      <c r="A917">
        <v>914</v>
      </c>
      <c r="B917" s="29" t="s">
        <v>2</v>
      </c>
      <c r="C917" s="134" t="s">
        <v>5230</v>
      </c>
      <c r="D917" s="29" t="s">
        <v>3880</v>
      </c>
      <c r="E917" s="29" t="s">
        <v>3880</v>
      </c>
      <c r="F917" s="335"/>
      <c r="G917" s="335"/>
      <c r="H917" s="335"/>
      <c r="I917" s="335"/>
      <c r="J917" s="335"/>
      <c r="K917" s="335"/>
      <c r="L917" s="335"/>
      <c r="M917" s="82" t="s">
        <v>3880</v>
      </c>
      <c r="N917" s="57" t="s">
        <v>3880</v>
      </c>
      <c r="O917" s="30" t="s">
        <v>3880</v>
      </c>
      <c r="P917" s="29" t="s">
        <v>3880</v>
      </c>
      <c r="Q917" s="29"/>
      <c r="R917" s="134" t="s">
        <v>5230</v>
      </c>
      <c r="S917" s="103" t="s">
        <v>3</v>
      </c>
      <c r="T917" s="403">
        <v>9443.7199999999993</v>
      </c>
      <c r="U917" s="403">
        <v>742.95</v>
      </c>
      <c r="V917" s="123" t="s">
        <v>2</v>
      </c>
      <c r="W917" s="336"/>
      <c r="X917" s="123"/>
      <c r="Y917" s="337"/>
      <c r="Z917" s="87"/>
      <c r="AA917" s="88" t="s">
        <v>3880</v>
      </c>
      <c r="AB917" s="88"/>
      <c r="AC917" s="88"/>
      <c r="AD917" s="90"/>
      <c r="AE917" s="90"/>
      <c r="AF917" s="136"/>
      <c r="AG917" s="338"/>
      <c r="AH917" s="338"/>
      <c r="AI917" s="339"/>
      <c r="AJ917" s="339"/>
      <c r="AK917" s="91"/>
      <c r="AL917" s="92"/>
      <c r="AM917" s="93"/>
      <c r="AN917" s="340"/>
      <c r="AO917" s="341"/>
      <c r="AP917" s="336"/>
      <c r="AQ917" s="342"/>
      <c r="AR917" s="343"/>
      <c r="AS917" s="342"/>
      <c r="AT917" s="94"/>
      <c r="AU917" s="341"/>
      <c r="AV917" s="136"/>
      <c r="AW917" s="339"/>
    </row>
    <row r="918" spans="1:49" ht="12.75" customHeight="1">
      <c r="A918">
        <v>915</v>
      </c>
      <c r="B918" s="29" t="s">
        <v>2</v>
      </c>
      <c r="C918" s="134" t="s">
        <v>50</v>
      </c>
      <c r="D918" s="29" t="s">
        <v>3880</v>
      </c>
      <c r="E918" s="29" t="s">
        <v>3880</v>
      </c>
      <c r="F918" s="335"/>
      <c r="G918" s="335"/>
      <c r="H918" s="335"/>
      <c r="I918" s="335"/>
      <c r="J918" s="335"/>
      <c r="K918" s="335"/>
      <c r="L918" s="335"/>
      <c r="M918" s="82" t="s">
        <v>3880</v>
      </c>
      <c r="N918" s="57" t="s">
        <v>3880</v>
      </c>
      <c r="O918" s="30" t="s">
        <v>3880</v>
      </c>
      <c r="P918" s="29" t="s">
        <v>3880</v>
      </c>
      <c r="Q918" s="29"/>
      <c r="R918" s="134" t="s">
        <v>50</v>
      </c>
      <c r="S918" s="103" t="s">
        <v>3</v>
      </c>
      <c r="T918" s="403">
        <v>7726.68</v>
      </c>
      <c r="U918" s="403">
        <v>742.95</v>
      </c>
      <c r="V918" s="123" t="s">
        <v>2</v>
      </c>
      <c r="W918" s="336"/>
      <c r="X918" s="123"/>
      <c r="Y918" s="337"/>
      <c r="Z918" s="87"/>
      <c r="AA918" s="88" t="s">
        <v>3880</v>
      </c>
      <c r="AB918" s="88"/>
      <c r="AC918" s="88"/>
      <c r="AD918" s="90"/>
      <c r="AE918" s="90"/>
      <c r="AF918" s="136"/>
      <c r="AG918" s="338"/>
      <c r="AH918" s="338"/>
      <c r="AI918" s="339"/>
      <c r="AJ918" s="339"/>
      <c r="AK918" s="91"/>
      <c r="AL918" s="92"/>
      <c r="AM918" s="93"/>
      <c r="AN918" s="340"/>
      <c r="AO918" s="341"/>
      <c r="AP918" s="336"/>
      <c r="AQ918" s="342"/>
      <c r="AR918" s="343"/>
      <c r="AS918" s="342"/>
      <c r="AT918" s="94"/>
      <c r="AU918" s="341"/>
      <c r="AV918" s="136"/>
      <c r="AW918" s="339"/>
    </row>
    <row r="919" spans="1:49" ht="12.75" customHeight="1">
      <c r="A919">
        <v>916</v>
      </c>
      <c r="B919" s="29" t="s">
        <v>2</v>
      </c>
      <c r="C919" s="134" t="s">
        <v>5231</v>
      </c>
      <c r="D919" s="29" t="s">
        <v>3880</v>
      </c>
      <c r="E919" s="29" t="s">
        <v>3880</v>
      </c>
      <c r="F919" s="335"/>
      <c r="G919" s="335"/>
      <c r="H919" s="335"/>
      <c r="I919" s="335"/>
      <c r="J919" s="335"/>
      <c r="K919" s="335"/>
      <c r="L919" s="335"/>
      <c r="M919" s="82" t="s">
        <v>3880</v>
      </c>
      <c r="N919" s="57" t="s">
        <v>3880</v>
      </c>
      <c r="O919" s="30" t="s">
        <v>3880</v>
      </c>
      <c r="P919" s="29" t="s">
        <v>3880</v>
      </c>
      <c r="Q919" s="29"/>
      <c r="R919" s="134" t="s">
        <v>5231</v>
      </c>
      <c r="S919" s="103" t="s">
        <v>3</v>
      </c>
      <c r="T919" s="403">
        <v>14650</v>
      </c>
      <c r="U919" s="403">
        <v>1000</v>
      </c>
      <c r="V919" s="123" t="s">
        <v>2</v>
      </c>
      <c r="W919" s="336"/>
      <c r="X919" s="123"/>
      <c r="Y919" s="337"/>
      <c r="Z919" s="87"/>
      <c r="AA919" s="88" t="s">
        <v>3880</v>
      </c>
      <c r="AB919" s="88"/>
      <c r="AC919" s="88"/>
      <c r="AD919" s="90"/>
      <c r="AE919" s="90"/>
      <c r="AF919" s="136"/>
      <c r="AG919" s="338"/>
      <c r="AH919" s="338"/>
      <c r="AI919" s="339"/>
      <c r="AJ919" s="339"/>
      <c r="AK919" s="91"/>
      <c r="AL919" s="92"/>
      <c r="AM919" s="93"/>
      <c r="AN919" s="340"/>
      <c r="AO919" s="341"/>
      <c r="AP919" s="336"/>
      <c r="AQ919" s="342"/>
      <c r="AR919" s="343"/>
      <c r="AS919" s="342"/>
      <c r="AT919" s="94"/>
      <c r="AU919" s="341"/>
      <c r="AV919" s="136"/>
      <c r="AW919" s="339"/>
    </row>
    <row r="920" spans="1:49" ht="12.75" customHeight="1">
      <c r="A920">
        <v>917</v>
      </c>
      <c r="B920" s="29" t="s">
        <v>2</v>
      </c>
      <c r="C920" s="134" t="s">
        <v>3627</v>
      </c>
      <c r="D920" s="29" t="s">
        <v>3880</v>
      </c>
      <c r="E920" s="29" t="s">
        <v>3880</v>
      </c>
      <c r="F920" s="335"/>
      <c r="G920" s="335"/>
      <c r="H920" s="335"/>
      <c r="I920" s="335"/>
      <c r="J920" s="335"/>
      <c r="K920" s="335"/>
      <c r="L920" s="335"/>
      <c r="M920" s="82" t="s">
        <v>3880</v>
      </c>
      <c r="N920" s="57" t="s">
        <v>3880</v>
      </c>
      <c r="O920" s="30" t="s">
        <v>3880</v>
      </c>
      <c r="P920" s="29" t="s">
        <v>3880</v>
      </c>
      <c r="Q920" s="29"/>
      <c r="R920" s="134" t="s">
        <v>3627</v>
      </c>
      <c r="S920" s="103" t="s">
        <v>3</v>
      </c>
      <c r="T920" s="403">
        <v>-9443.7199999999993</v>
      </c>
      <c r="U920" s="403">
        <v>742.95</v>
      </c>
      <c r="V920" s="123" t="s">
        <v>2</v>
      </c>
      <c r="W920" s="336"/>
      <c r="X920" s="123"/>
      <c r="Y920" s="337"/>
      <c r="Z920" s="87"/>
      <c r="AA920" s="88" t="s">
        <v>3880</v>
      </c>
      <c r="AB920" s="88"/>
      <c r="AC920" s="88"/>
      <c r="AD920" s="90"/>
      <c r="AE920" s="90"/>
      <c r="AF920" s="136"/>
      <c r="AG920" s="338"/>
      <c r="AH920" s="338"/>
      <c r="AI920" s="339"/>
      <c r="AJ920" s="339"/>
      <c r="AK920" s="91"/>
      <c r="AL920" s="92"/>
      <c r="AM920" s="93"/>
      <c r="AN920" s="340"/>
      <c r="AO920" s="341"/>
      <c r="AP920" s="336"/>
      <c r="AQ920" s="342"/>
      <c r="AR920" s="343"/>
      <c r="AS920" s="342"/>
      <c r="AT920" s="94"/>
      <c r="AU920" s="341"/>
      <c r="AV920" s="136"/>
      <c r="AW920" s="339"/>
    </row>
    <row r="921" spans="1:49" ht="12.75" customHeight="1">
      <c r="A921">
        <v>918</v>
      </c>
      <c r="B921" s="29" t="s">
        <v>2</v>
      </c>
      <c r="C921" s="134" t="s">
        <v>3730</v>
      </c>
      <c r="D921" s="29" t="s">
        <v>3880</v>
      </c>
      <c r="E921" s="29" t="s">
        <v>3880</v>
      </c>
      <c r="F921" s="335"/>
      <c r="G921" s="335"/>
      <c r="H921" s="335"/>
      <c r="I921" s="335"/>
      <c r="J921" s="335"/>
      <c r="K921" s="335"/>
      <c r="L921" s="335"/>
      <c r="M921" s="82" t="s">
        <v>3880</v>
      </c>
      <c r="N921" s="57" t="s">
        <v>3880</v>
      </c>
      <c r="O921" s="30" t="s">
        <v>3880</v>
      </c>
      <c r="P921" s="29" t="s">
        <v>3880</v>
      </c>
      <c r="Q921" s="29"/>
      <c r="R921" s="134" t="s">
        <v>3730</v>
      </c>
      <c r="S921" s="103" t="s">
        <v>3</v>
      </c>
      <c r="T921" s="403">
        <v>-14650</v>
      </c>
      <c r="U921" s="403">
        <v>1000</v>
      </c>
      <c r="V921" s="123" t="s">
        <v>2</v>
      </c>
      <c r="W921" s="336"/>
      <c r="X921" s="123"/>
      <c r="Y921" s="337"/>
      <c r="Z921" s="87"/>
      <c r="AA921" s="88" t="s">
        <v>3880</v>
      </c>
      <c r="AB921" s="88"/>
      <c r="AC921" s="88"/>
      <c r="AD921" s="90"/>
      <c r="AE921" s="90"/>
      <c r="AF921" s="136"/>
      <c r="AG921" s="338"/>
      <c r="AH921" s="338"/>
      <c r="AI921" s="339"/>
      <c r="AJ921" s="339"/>
      <c r="AK921" s="91"/>
      <c r="AL921" s="92"/>
      <c r="AM921" s="93"/>
      <c r="AN921" s="340"/>
      <c r="AO921" s="341"/>
      <c r="AP921" s="336"/>
      <c r="AQ921" s="342"/>
      <c r="AR921" s="343"/>
      <c r="AS921" s="342"/>
      <c r="AT921" s="94"/>
      <c r="AU921" s="341"/>
      <c r="AV921" s="136"/>
      <c r="AW921" s="339"/>
    </row>
    <row r="922" spans="1:49" ht="12.75" customHeight="1">
      <c r="A922">
        <v>919</v>
      </c>
      <c r="B922" s="29" t="s">
        <v>2</v>
      </c>
      <c r="C922" s="134" t="s">
        <v>5232</v>
      </c>
      <c r="D922" s="29" t="s">
        <v>3880</v>
      </c>
      <c r="E922" s="29" t="s">
        <v>3880</v>
      </c>
      <c r="F922" s="335"/>
      <c r="G922" s="335"/>
      <c r="H922" s="335"/>
      <c r="I922" s="335"/>
      <c r="J922" s="335"/>
      <c r="K922" s="335"/>
      <c r="L922" s="335"/>
      <c r="M922" s="82" t="s">
        <v>3880</v>
      </c>
      <c r="N922" s="57" t="s">
        <v>3880</v>
      </c>
      <c r="O922" s="30" t="s">
        <v>3880</v>
      </c>
      <c r="P922" s="29" t="s">
        <v>3880</v>
      </c>
      <c r="Q922" s="29"/>
      <c r="R922" s="134" t="s">
        <v>5232</v>
      </c>
      <c r="S922" s="103" t="s">
        <v>3</v>
      </c>
      <c r="T922" s="403">
        <v>12877.8</v>
      </c>
      <c r="U922" s="403">
        <v>742.95</v>
      </c>
      <c r="V922" s="123" t="s">
        <v>2</v>
      </c>
      <c r="W922" s="336"/>
      <c r="X922" s="123"/>
      <c r="Y922" s="337"/>
      <c r="Z922" s="87"/>
      <c r="AA922" s="88" t="s">
        <v>3880</v>
      </c>
      <c r="AB922" s="88"/>
      <c r="AC922" s="88"/>
      <c r="AD922" s="90"/>
      <c r="AE922" s="90"/>
      <c r="AF922" s="136"/>
      <c r="AG922" s="338"/>
      <c r="AH922" s="338"/>
      <c r="AI922" s="339"/>
      <c r="AJ922" s="339"/>
      <c r="AK922" s="91"/>
      <c r="AL922" s="92"/>
      <c r="AM922" s="93"/>
      <c r="AN922" s="340"/>
      <c r="AO922" s="341"/>
      <c r="AP922" s="336"/>
      <c r="AQ922" s="342"/>
      <c r="AR922" s="343"/>
      <c r="AS922" s="342"/>
      <c r="AT922" s="94"/>
      <c r="AU922" s="341"/>
      <c r="AV922" s="136"/>
      <c r="AW922" s="339"/>
    </row>
    <row r="923" spans="1:49" ht="12.75" customHeight="1">
      <c r="A923">
        <v>920</v>
      </c>
      <c r="B923" s="29" t="s">
        <v>2</v>
      </c>
      <c r="C923" s="134" t="s">
        <v>5233</v>
      </c>
      <c r="D923" s="29" t="s">
        <v>3880</v>
      </c>
      <c r="E923" s="29" t="s">
        <v>3880</v>
      </c>
      <c r="F923" s="335"/>
      <c r="G923" s="335"/>
      <c r="H923" s="335"/>
      <c r="I923" s="335"/>
      <c r="J923" s="335"/>
      <c r="K923" s="335"/>
      <c r="L923" s="335"/>
      <c r="M923" s="82" t="s">
        <v>3880</v>
      </c>
      <c r="N923" s="57" t="s">
        <v>3880</v>
      </c>
      <c r="O923" s="30" t="s">
        <v>3880</v>
      </c>
      <c r="P923" s="29" t="s">
        <v>3880</v>
      </c>
      <c r="Q923" s="29"/>
      <c r="R923" s="134" t="s">
        <v>5233</v>
      </c>
      <c r="S923" s="103" t="s">
        <v>3</v>
      </c>
      <c r="T923" s="403">
        <v>15895</v>
      </c>
      <c r="U923" s="403">
        <v>1500</v>
      </c>
      <c r="V923" s="123" t="s">
        <v>2</v>
      </c>
      <c r="W923" s="336"/>
      <c r="X923" s="123"/>
      <c r="Y923" s="337"/>
      <c r="Z923" s="87"/>
      <c r="AA923" s="88" t="s">
        <v>3880</v>
      </c>
      <c r="AB923" s="88"/>
      <c r="AC923" s="88"/>
      <c r="AD923" s="90"/>
      <c r="AE923" s="90"/>
      <c r="AF923" s="136"/>
      <c r="AG923" s="338"/>
      <c r="AH923" s="338"/>
      <c r="AI923" s="339"/>
      <c r="AJ923" s="339"/>
      <c r="AK923" s="91"/>
      <c r="AL923" s="92"/>
      <c r="AM923" s="93"/>
      <c r="AN923" s="340"/>
      <c r="AO923" s="341"/>
      <c r="AP923" s="336"/>
      <c r="AQ923" s="342"/>
      <c r="AR923" s="343"/>
      <c r="AS923" s="342"/>
      <c r="AT923" s="94"/>
      <c r="AU923" s="341"/>
      <c r="AV923" s="136"/>
      <c r="AW923" s="339"/>
    </row>
    <row r="924" spans="1:49" ht="12.75" customHeight="1">
      <c r="A924">
        <v>921</v>
      </c>
      <c r="B924" s="29" t="s">
        <v>2</v>
      </c>
      <c r="C924" s="134" t="s">
        <v>5234</v>
      </c>
      <c r="D924" s="29" t="s">
        <v>3880</v>
      </c>
      <c r="E924" s="29" t="s">
        <v>3880</v>
      </c>
      <c r="F924" s="335"/>
      <c r="G924" s="335"/>
      <c r="H924" s="335"/>
      <c r="I924" s="335"/>
      <c r="J924" s="335"/>
      <c r="K924" s="335"/>
      <c r="L924" s="335"/>
      <c r="M924" s="82" t="s">
        <v>3880</v>
      </c>
      <c r="N924" s="57" t="s">
        <v>3880</v>
      </c>
      <c r="O924" s="30" t="s">
        <v>3880</v>
      </c>
      <c r="P924" s="29" t="s">
        <v>3880</v>
      </c>
      <c r="Q924" s="29"/>
      <c r="R924" s="134" t="s">
        <v>5234</v>
      </c>
      <c r="S924" s="103" t="s">
        <v>3</v>
      </c>
      <c r="T924" s="403">
        <v>6868.16</v>
      </c>
      <c r="U924" s="403">
        <v>1238.25</v>
      </c>
      <c r="V924" s="123" t="s">
        <v>2</v>
      </c>
      <c r="W924" s="336"/>
      <c r="X924" s="123"/>
      <c r="Y924" s="337"/>
      <c r="Z924" s="87"/>
      <c r="AA924" s="88" t="s">
        <v>3880</v>
      </c>
      <c r="AB924" s="88"/>
      <c r="AC924" s="88"/>
      <c r="AD924" s="90"/>
      <c r="AE924" s="90"/>
      <c r="AF924" s="136"/>
      <c r="AG924" s="338"/>
      <c r="AH924" s="338"/>
      <c r="AI924" s="339"/>
      <c r="AJ924" s="339"/>
      <c r="AK924" s="91"/>
      <c r="AL924" s="92"/>
      <c r="AM924" s="93"/>
      <c r="AN924" s="340"/>
      <c r="AO924" s="341"/>
      <c r="AP924" s="336"/>
      <c r="AQ924" s="342"/>
      <c r="AR924" s="343"/>
      <c r="AS924" s="342"/>
      <c r="AT924" s="94"/>
      <c r="AU924" s="341"/>
      <c r="AV924" s="136"/>
      <c r="AW924" s="339"/>
    </row>
    <row r="925" spans="1:49" ht="12.75" customHeight="1">
      <c r="A925">
        <v>922</v>
      </c>
      <c r="B925" s="29" t="s">
        <v>2</v>
      </c>
      <c r="C925" s="134" t="s">
        <v>5235</v>
      </c>
      <c r="D925" s="29" t="s">
        <v>3880</v>
      </c>
      <c r="E925" s="29" t="s">
        <v>3880</v>
      </c>
      <c r="F925" s="335"/>
      <c r="G925" s="335"/>
      <c r="H925" s="335"/>
      <c r="I925" s="335"/>
      <c r="J925" s="335"/>
      <c r="K925" s="335"/>
      <c r="L925" s="335"/>
      <c r="M925" s="82" t="s">
        <v>3880</v>
      </c>
      <c r="N925" s="57" t="s">
        <v>3880</v>
      </c>
      <c r="O925" s="30" t="s">
        <v>3880</v>
      </c>
      <c r="P925" s="29" t="s">
        <v>3880</v>
      </c>
      <c r="Q925" s="29"/>
      <c r="R925" s="134" t="s">
        <v>5235</v>
      </c>
      <c r="S925" s="104" t="s">
        <v>3</v>
      </c>
      <c r="T925" s="403">
        <v>5200.6499999999996</v>
      </c>
      <c r="U925" s="403">
        <v>1352.55</v>
      </c>
      <c r="V925" s="123" t="s">
        <v>2</v>
      </c>
      <c r="W925" s="336"/>
      <c r="X925" s="123"/>
      <c r="Y925" s="337"/>
      <c r="Z925" s="87"/>
      <c r="AA925" s="88" t="s">
        <v>3880</v>
      </c>
      <c r="AB925" s="88"/>
      <c r="AC925" s="88"/>
      <c r="AD925" s="90"/>
      <c r="AE925" s="90"/>
      <c r="AF925" s="136"/>
      <c r="AG925" s="338"/>
      <c r="AH925" s="338"/>
      <c r="AI925" s="339"/>
      <c r="AJ925" s="339"/>
      <c r="AK925" s="91"/>
      <c r="AL925" s="92"/>
      <c r="AM925" s="93"/>
      <c r="AN925" s="340"/>
      <c r="AO925" s="341"/>
      <c r="AP925" s="336"/>
      <c r="AQ925" s="342"/>
      <c r="AR925" s="343"/>
      <c r="AS925" s="342"/>
      <c r="AT925" s="94"/>
      <c r="AU925" s="341"/>
      <c r="AV925" s="136"/>
      <c r="AW925" s="339"/>
    </row>
    <row r="926" spans="1:49" ht="12.75" customHeight="1">
      <c r="A926">
        <v>923</v>
      </c>
      <c r="B926" s="29" t="s">
        <v>2</v>
      </c>
      <c r="C926" s="134" t="s">
        <v>5236</v>
      </c>
      <c r="D926" s="29" t="s">
        <v>3880</v>
      </c>
      <c r="E926" s="29" t="s">
        <v>3880</v>
      </c>
      <c r="F926" s="335"/>
      <c r="G926" s="335"/>
      <c r="H926" s="335"/>
      <c r="I926" s="335"/>
      <c r="J926" s="335"/>
      <c r="K926" s="335"/>
      <c r="L926" s="335"/>
      <c r="M926" s="82" t="s">
        <v>3880</v>
      </c>
      <c r="N926" s="57" t="s">
        <v>3880</v>
      </c>
      <c r="O926" s="30" t="s">
        <v>3880</v>
      </c>
      <c r="P926" s="29" t="s">
        <v>3880</v>
      </c>
      <c r="Q926" s="29"/>
      <c r="R926" s="134" t="s">
        <v>5236</v>
      </c>
      <c r="S926" s="104" t="s">
        <v>3</v>
      </c>
      <c r="T926" s="403">
        <v>2800.35</v>
      </c>
      <c r="U926" s="403">
        <v>1352.55</v>
      </c>
      <c r="V926" s="123" t="s">
        <v>2</v>
      </c>
      <c r="W926" s="336"/>
      <c r="X926" s="123"/>
      <c r="Y926" s="337"/>
      <c r="Z926" s="87"/>
      <c r="AA926" s="88" t="s">
        <v>3880</v>
      </c>
      <c r="AB926" s="88"/>
      <c r="AC926" s="88"/>
      <c r="AD926" s="90"/>
      <c r="AE926" s="90"/>
      <c r="AF926" s="136"/>
      <c r="AG926" s="338"/>
      <c r="AH926" s="338"/>
      <c r="AI926" s="339"/>
      <c r="AJ926" s="339"/>
      <c r="AK926" s="91"/>
      <c r="AL926" s="92"/>
      <c r="AM926" s="93"/>
      <c r="AN926" s="340"/>
      <c r="AO926" s="341"/>
      <c r="AP926" s="336"/>
      <c r="AQ926" s="342"/>
      <c r="AR926" s="343"/>
      <c r="AS926" s="342"/>
      <c r="AT926" s="94"/>
      <c r="AU926" s="341"/>
      <c r="AV926" s="136"/>
      <c r="AW926" s="339"/>
    </row>
    <row r="927" spans="1:49" ht="12.75" customHeight="1">
      <c r="A927">
        <v>924</v>
      </c>
      <c r="B927" s="29" t="s">
        <v>2</v>
      </c>
      <c r="C927" s="134" t="s">
        <v>5237</v>
      </c>
      <c r="D927" s="29" t="s">
        <v>3880</v>
      </c>
      <c r="E927" s="29" t="s">
        <v>3880</v>
      </c>
      <c r="F927" s="335"/>
      <c r="G927" s="335"/>
      <c r="H927" s="335"/>
      <c r="I927" s="335"/>
      <c r="J927" s="335"/>
      <c r="K927" s="335"/>
      <c r="L927" s="335"/>
      <c r="M927" s="82" t="s">
        <v>3880</v>
      </c>
      <c r="N927" s="57" t="s">
        <v>3880</v>
      </c>
      <c r="O927" s="30" t="s">
        <v>3880</v>
      </c>
      <c r="P927" s="29" t="s">
        <v>3880</v>
      </c>
      <c r="Q927" s="29"/>
      <c r="R927" s="134" t="s">
        <v>5237</v>
      </c>
      <c r="S927" s="103" t="s">
        <v>3</v>
      </c>
      <c r="T927" s="403">
        <v>15065</v>
      </c>
      <c r="U927" s="403">
        <v>1500</v>
      </c>
      <c r="V927" s="123" t="s">
        <v>2</v>
      </c>
      <c r="W927" s="336"/>
      <c r="X927" s="123"/>
      <c r="Y927" s="337"/>
      <c r="Z927" s="87"/>
      <c r="AA927" s="88" t="s">
        <v>3880</v>
      </c>
      <c r="AB927" s="88"/>
      <c r="AC927" s="88"/>
      <c r="AD927" s="90"/>
      <c r="AE927" s="90"/>
      <c r="AF927" s="136"/>
      <c r="AG927" s="338"/>
      <c r="AH927" s="338"/>
      <c r="AI927" s="339"/>
      <c r="AJ927" s="339"/>
      <c r="AK927" s="91"/>
      <c r="AL927" s="92"/>
      <c r="AM927" s="93"/>
      <c r="AN927" s="340"/>
      <c r="AO927" s="341"/>
      <c r="AP927" s="336"/>
      <c r="AQ927" s="342"/>
      <c r="AR927" s="343"/>
      <c r="AS927" s="342"/>
      <c r="AT927" s="94"/>
      <c r="AU927" s="341"/>
      <c r="AV927" s="136"/>
      <c r="AW927" s="339"/>
    </row>
    <row r="928" spans="1:49" ht="12.75" customHeight="1">
      <c r="A928">
        <v>925</v>
      </c>
      <c r="B928" s="29" t="s">
        <v>2</v>
      </c>
      <c r="C928" s="134" t="s">
        <v>5238</v>
      </c>
      <c r="D928" s="29" t="s">
        <v>3880</v>
      </c>
      <c r="E928" s="29" t="s">
        <v>3880</v>
      </c>
      <c r="F928" s="335"/>
      <c r="G928" s="335"/>
      <c r="H928" s="335"/>
      <c r="I928" s="335"/>
      <c r="J928" s="335"/>
      <c r="K928" s="335"/>
      <c r="L928" s="335"/>
      <c r="M928" s="82" t="s">
        <v>3880</v>
      </c>
      <c r="N928" s="57" t="s">
        <v>3880</v>
      </c>
      <c r="O928" s="30" t="s">
        <v>3880</v>
      </c>
      <c r="P928" s="29" t="s">
        <v>3880</v>
      </c>
      <c r="Q928" s="29"/>
      <c r="R928" s="134" t="s">
        <v>5238</v>
      </c>
      <c r="S928" s="103" t="s">
        <v>3</v>
      </c>
      <c r="T928" s="403">
        <v>-2000.25</v>
      </c>
      <c r="U928" s="403">
        <v>1352.55</v>
      </c>
      <c r="V928" s="123" t="s">
        <v>2</v>
      </c>
      <c r="W928" s="336"/>
      <c r="X928" s="123"/>
      <c r="Y928" s="337"/>
      <c r="Z928" s="87"/>
      <c r="AA928" s="88" t="s">
        <v>3880</v>
      </c>
      <c r="AB928" s="88"/>
      <c r="AC928" s="88"/>
      <c r="AD928" s="90"/>
      <c r="AE928" s="90"/>
      <c r="AF928" s="136"/>
      <c r="AG928" s="338"/>
      <c r="AH928" s="338"/>
      <c r="AI928" s="339"/>
      <c r="AJ928" s="339"/>
      <c r="AK928" s="91"/>
      <c r="AL928" s="92"/>
      <c r="AM928" s="93"/>
      <c r="AN928" s="340"/>
      <c r="AO928" s="341"/>
      <c r="AP928" s="336"/>
      <c r="AQ928" s="342"/>
      <c r="AR928" s="343"/>
      <c r="AS928" s="342"/>
      <c r="AT928" s="94"/>
      <c r="AU928" s="341"/>
      <c r="AV928" s="136"/>
      <c r="AW928" s="339"/>
    </row>
    <row r="929" spans="1:49" ht="12.75" customHeight="1">
      <c r="A929">
        <v>926</v>
      </c>
      <c r="B929" s="29" t="s">
        <v>2</v>
      </c>
      <c r="C929" s="134" t="s">
        <v>5239</v>
      </c>
      <c r="D929" s="29" t="s">
        <v>3880</v>
      </c>
      <c r="E929" s="29" t="s">
        <v>3880</v>
      </c>
      <c r="F929" s="335"/>
      <c r="G929" s="335"/>
      <c r="H929" s="335"/>
      <c r="I929" s="335"/>
      <c r="J929" s="335"/>
      <c r="K929" s="335"/>
      <c r="L929" s="335"/>
      <c r="M929" s="82" t="s">
        <v>3880</v>
      </c>
      <c r="N929" s="57" t="s">
        <v>3880</v>
      </c>
      <c r="O929" s="30" t="s">
        <v>3880</v>
      </c>
      <c r="P929" s="29" t="s">
        <v>3880</v>
      </c>
      <c r="Q929" s="29"/>
      <c r="R929" s="134" t="s">
        <v>5239</v>
      </c>
      <c r="S929" s="103" t="s">
        <v>3</v>
      </c>
      <c r="T929" s="403">
        <v>-4400.55</v>
      </c>
      <c r="U929" s="403">
        <v>1352.55</v>
      </c>
      <c r="V929" s="123" t="s">
        <v>2</v>
      </c>
      <c r="W929" s="336"/>
      <c r="X929" s="123"/>
      <c r="Y929" s="337"/>
      <c r="Z929" s="87"/>
      <c r="AA929" s="88" t="s">
        <v>3880</v>
      </c>
      <c r="AB929" s="88"/>
      <c r="AC929" s="88"/>
      <c r="AD929" s="90"/>
      <c r="AE929" s="90"/>
      <c r="AF929" s="136"/>
      <c r="AG929" s="338"/>
      <c r="AH929" s="338"/>
      <c r="AI929" s="339"/>
      <c r="AJ929" s="339"/>
      <c r="AK929" s="91"/>
      <c r="AL929" s="92"/>
      <c r="AM929" s="93"/>
      <c r="AN929" s="340"/>
      <c r="AO929" s="341"/>
      <c r="AP929" s="336"/>
      <c r="AQ929" s="342"/>
      <c r="AR929" s="343"/>
      <c r="AS929" s="342"/>
      <c r="AT929" s="94"/>
      <c r="AU929" s="341"/>
      <c r="AV929" s="136"/>
      <c r="AW929" s="339"/>
    </row>
    <row r="930" spans="1:49" ht="12.75" customHeight="1">
      <c r="A930">
        <v>927</v>
      </c>
      <c r="B930" s="29" t="s">
        <v>2</v>
      </c>
      <c r="C930" s="134" t="s">
        <v>5240</v>
      </c>
      <c r="D930" s="29" t="s">
        <v>3880</v>
      </c>
      <c r="E930" s="29" t="s">
        <v>3880</v>
      </c>
      <c r="F930" s="335"/>
      <c r="G930" s="335"/>
      <c r="H930" s="335"/>
      <c r="I930" s="335"/>
      <c r="J930" s="335"/>
      <c r="K930" s="335"/>
      <c r="L930" s="335"/>
      <c r="M930" s="82" t="s">
        <v>3880</v>
      </c>
      <c r="N930" s="57" t="s">
        <v>3880</v>
      </c>
      <c r="O930" s="30" t="s">
        <v>3880</v>
      </c>
      <c r="P930" s="29" t="s">
        <v>3880</v>
      </c>
      <c r="Q930" s="29"/>
      <c r="R930" s="134" t="s">
        <v>5240</v>
      </c>
      <c r="S930" s="103" t="s">
        <v>3</v>
      </c>
      <c r="T930" s="403">
        <v>-6868.16</v>
      </c>
      <c r="U930" s="403">
        <v>1238.25</v>
      </c>
      <c r="V930" s="123" t="s">
        <v>2</v>
      </c>
      <c r="W930" s="336"/>
      <c r="X930" s="123"/>
      <c r="Y930" s="337"/>
      <c r="Z930" s="87"/>
      <c r="AA930" s="88" t="s">
        <v>3880</v>
      </c>
      <c r="AB930" s="88"/>
      <c r="AC930" s="88"/>
      <c r="AD930" s="90"/>
      <c r="AE930" s="90"/>
      <c r="AF930" s="136"/>
      <c r="AG930" s="338"/>
      <c r="AH930" s="338"/>
      <c r="AI930" s="339"/>
      <c r="AJ930" s="339"/>
      <c r="AK930" s="91"/>
      <c r="AL930" s="92"/>
      <c r="AM930" s="93"/>
      <c r="AN930" s="340"/>
      <c r="AO930" s="341"/>
      <c r="AP930" s="336"/>
      <c r="AQ930" s="342"/>
      <c r="AR930" s="343"/>
      <c r="AS930" s="342"/>
      <c r="AT930" s="94"/>
      <c r="AU930" s="341"/>
      <c r="AV930" s="136"/>
      <c r="AW930" s="339"/>
    </row>
    <row r="931" spans="1:49" ht="12.75" customHeight="1">
      <c r="A931">
        <v>928</v>
      </c>
      <c r="B931" s="29" t="s">
        <v>2</v>
      </c>
      <c r="C931" s="134" t="s">
        <v>5241</v>
      </c>
      <c r="D931" s="29" t="s">
        <v>3880</v>
      </c>
      <c r="E931" s="29" t="s">
        <v>3880</v>
      </c>
      <c r="F931" s="335"/>
      <c r="G931" s="335"/>
      <c r="H931" s="335"/>
      <c r="I931" s="335"/>
      <c r="J931" s="335"/>
      <c r="K931" s="335"/>
      <c r="L931" s="335"/>
      <c r="M931" s="82" t="s">
        <v>3880</v>
      </c>
      <c r="N931" s="57" t="s">
        <v>3880</v>
      </c>
      <c r="O931" s="30" t="s">
        <v>3880</v>
      </c>
      <c r="P931" s="29" t="s">
        <v>3880</v>
      </c>
      <c r="Q931" s="29"/>
      <c r="R931" s="134" t="s">
        <v>5241</v>
      </c>
      <c r="S931" s="103" t="s">
        <v>3</v>
      </c>
      <c r="T931" s="403">
        <v>-13736.32</v>
      </c>
      <c r="U931" s="403">
        <v>1238.25</v>
      </c>
      <c r="V931" s="123" t="s">
        <v>2</v>
      </c>
      <c r="W931" s="336"/>
      <c r="X931" s="123"/>
      <c r="Y931" s="337"/>
      <c r="Z931" s="87"/>
      <c r="AA931" s="88" t="s">
        <v>3880</v>
      </c>
      <c r="AB931" s="88"/>
      <c r="AC931" s="88"/>
      <c r="AD931" s="90"/>
      <c r="AE931" s="90"/>
      <c r="AF931" s="136"/>
      <c r="AG931" s="338"/>
      <c r="AH931" s="338"/>
      <c r="AI931" s="339"/>
      <c r="AJ931" s="339"/>
      <c r="AK931" s="91"/>
      <c r="AL931" s="92"/>
      <c r="AM931" s="93"/>
      <c r="AN931" s="340"/>
      <c r="AO931" s="341"/>
      <c r="AP931" s="336"/>
      <c r="AQ931" s="342"/>
      <c r="AR931" s="343"/>
      <c r="AS931" s="342"/>
      <c r="AT931" s="94"/>
      <c r="AU931" s="341"/>
      <c r="AV931" s="136"/>
      <c r="AW931" s="339"/>
    </row>
    <row r="932" spans="1:49" ht="12.75" customHeight="1">
      <c r="A932">
        <v>929</v>
      </c>
      <c r="B932" s="29" t="s">
        <v>2</v>
      </c>
      <c r="C932" s="134" t="s">
        <v>5242</v>
      </c>
      <c r="D932" s="29" t="s">
        <v>3880</v>
      </c>
      <c r="E932" s="29" t="s">
        <v>3880</v>
      </c>
      <c r="F932" s="335"/>
      <c r="G932" s="335"/>
      <c r="H932" s="335"/>
      <c r="I932" s="335"/>
      <c r="J932" s="335"/>
      <c r="K932" s="335"/>
      <c r="L932" s="335"/>
      <c r="M932" s="82" t="s">
        <v>3880</v>
      </c>
      <c r="N932" s="57" t="s">
        <v>3880</v>
      </c>
      <c r="O932" s="30" t="s">
        <v>3880</v>
      </c>
      <c r="P932" s="29" t="s">
        <v>3880</v>
      </c>
      <c r="Q932" s="29"/>
      <c r="R932" s="134" t="s">
        <v>5242</v>
      </c>
      <c r="S932" s="103" t="s">
        <v>3</v>
      </c>
      <c r="T932" s="403">
        <v>14650</v>
      </c>
      <c r="U932" s="403">
        <v>2000</v>
      </c>
      <c r="V932" s="123" t="s">
        <v>2</v>
      </c>
      <c r="W932" s="336"/>
      <c r="X932" s="123"/>
      <c r="Y932" s="337"/>
      <c r="Z932" s="87"/>
      <c r="AA932" s="88" t="s">
        <v>3880</v>
      </c>
      <c r="AB932" s="88"/>
      <c r="AC932" s="88"/>
      <c r="AD932" s="90"/>
      <c r="AE932" s="90"/>
      <c r="AF932" s="136"/>
      <c r="AG932" s="338"/>
      <c r="AH932" s="338"/>
      <c r="AI932" s="339"/>
      <c r="AJ932" s="339"/>
      <c r="AK932" s="91"/>
      <c r="AL932" s="92"/>
      <c r="AM932" s="93"/>
      <c r="AN932" s="340"/>
      <c r="AO932" s="341"/>
      <c r="AP932" s="336"/>
      <c r="AQ932" s="342"/>
      <c r="AR932" s="343"/>
      <c r="AS932" s="342"/>
      <c r="AT932" s="94"/>
      <c r="AU932" s="341"/>
      <c r="AV932" s="136"/>
      <c r="AW932" s="339"/>
    </row>
    <row r="933" spans="1:49" ht="12.75" customHeight="1">
      <c r="A933">
        <v>930</v>
      </c>
      <c r="B933" s="29" t="s">
        <v>2</v>
      </c>
      <c r="C933" s="134" t="s">
        <v>5243</v>
      </c>
      <c r="D933" s="29" t="s">
        <v>3880</v>
      </c>
      <c r="E933" s="29" t="s">
        <v>3880</v>
      </c>
      <c r="F933" s="335"/>
      <c r="G933" s="335"/>
      <c r="H933" s="335"/>
      <c r="I933" s="335"/>
      <c r="J933" s="335"/>
      <c r="K933" s="335"/>
      <c r="L933" s="335"/>
      <c r="M933" s="82" t="s">
        <v>3880</v>
      </c>
      <c r="N933" s="57" t="s">
        <v>3880</v>
      </c>
      <c r="O933" s="30" t="s">
        <v>3880</v>
      </c>
      <c r="P933" s="29" t="s">
        <v>3880</v>
      </c>
      <c r="Q933" s="29"/>
      <c r="R933" s="134" t="s">
        <v>5243</v>
      </c>
      <c r="S933" s="103" t="s">
        <v>3</v>
      </c>
      <c r="T933" s="403">
        <v>-6009.64</v>
      </c>
      <c r="U933" s="403">
        <v>1733.55</v>
      </c>
      <c r="V933" s="123" t="s">
        <v>2</v>
      </c>
      <c r="W933" s="336"/>
      <c r="X933" s="123"/>
      <c r="Y933" s="337"/>
      <c r="Z933" s="87"/>
      <c r="AA933" s="88" t="s">
        <v>3880</v>
      </c>
      <c r="AB933" s="88"/>
      <c r="AC933" s="88"/>
      <c r="AD933" s="90"/>
      <c r="AE933" s="90"/>
      <c r="AF933" s="136"/>
      <c r="AG933" s="338"/>
      <c r="AH933" s="338"/>
      <c r="AI933" s="339"/>
      <c r="AJ933" s="339"/>
      <c r="AK933" s="91"/>
      <c r="AL933" s="92"/>
      <c r="AM933" s="93"/>
      <c r="AN933" s="340"/>
      <c r="AO933" s="341"/>
      <c r="AP933" s="336"/>
      <c r="AQ933" s="342"/>
      <c r="AR933" s="343"/>
      <c r="AS933" s="342"/>
      <c r="AT933" s="94"/>
      <c r="AU933" s="341"/>
      <c r="AV933" s="136"/>
      <c r="AW933" s="339"/>
    </row>
    <row r="934" spans="1:49" ht="12.75" customHeight="1">
      <c r="A934">
        <v>931</v>
      </c>
      <c r="B934" s="29" t="s">
        <v>2</v>
      </c>
      <c r="C934" s="134" t="s">
        <v>3731</v>
      </c>
      <c r="D934" s="29" t="s">
        <v>3880</v>
      </c>
      <c r="E934" s="29" t="s">
        <v>3880</v>
      </c>
      <c r="F934" s="335"/>
      <c r="G934" s="335"/>
      <c r="H934" s="335"/>
      <c r="I934" s="335"/>
      <c r="J934" s="335"/>
      <c r="K934" s="335"/>
      <c r="L934" s="335"/>
      <c r="M934" s="82" t="s">
        <v>3880</v>
      </c>
      <c r="N934" s="57" t="s">
        <v>3880</v>
      </c>
      <c r="O934" s="30" t="s">
        <v>3880</v>
      </c>
      <c r="P934" s="29" t="s">
        <v>3880</v>
      </c>
      <c r="Q934" s="29"/>
      <c r="R934" s="134" t="s">
        <v>3731</v>
      </c>
      <c r="S934" s="103" t="s">
        <v>3</v>
      </c>
      <c r="T934" s="403">
        <v>-9443.7199999999993</v>
      </c>
      <c r="U934" s="403">
        <v>1733.55</v>
      </c>
      <c r="V934" s="123" t="s">
        <v>2</v>
      </c>
      <c r="W934" s="336"/>
      <c r="X934" s="123"/>
      <c r="Y934" s="337"/>
      <c r="Z934" s="87"/>
      <c r="AA934" s="88" t="s">
        <v>3880</v>
      </c>
      <c r="AB934" s="88"/>
      <c r="AC934" s="88"/>
      <c r="AD934" s="90"/>
      <c r="AE934" s="90"/>
      <c r="AF934" s="136"/>
      <c r="AG934" s="338"/>
      <c r="AH934" s="338"/>
      <c r="AI934" s="339"/>
      <c r="AJ934" s="339"/>
      <c r="AK934" s="91"/>
      <c r="AL934" s="92"/>
      <c r="AM934" s="93"/>
      <c r="AN934" s="340"/>
      <c r="AO934" s="341"/>
      <c r="AP934" s="336"/>
      <c r="AQ934" s="342"/>
      <c r="AR934" s="343"/>
      <c r="AS934" s="342"/>
      <c r="AT934" s="94"/>
      <c r="AU934" s="341"/>
      <c r="AV934" s="136"/>
      <c r="AW934" s="339"/>
    </row>
    <row r="935" spans="1:49" ht="12.75" customHeight="1">
      <c r="A935">
        <v>932</v>
      </c>
      <c r="B935" s="29" t="s">
        <v>2</v>
      </c>
      <c r="C935" s="134" t="s">
        <v>5244</v>
      </c>
      <c r="D935" s="29" t="s">
        <v>3880</v>
      </c>
      <c r="E935" s="29" t="s">
        <v>3880</v>
      </c>
      <c r="F935" s="335"/>
      <c r="G935" s="335"/>
      <c r="H935" s="335"/>
      <c r="I935" s="335"/>
      <c r="J935" s="335"/>
      <c r="K935" s="335"/>
      <c r="L935" s="335"/>
      <c r="M935" s="82" t="s">
        <v>3880</v>
      </c>
      <c r="N935" s="57" t="s">
        <v>3880</v>
      </c>
      <c r="O935" s="30" t="s">
        <v>3880</v>
      </c>
      <c r="P935" s="29" t="s">
        <v>3880</v>
      </c>
      <c r="Q935" s="29"/>
      <c r="R935" s="134" t="s">
        <v>5244</v>
      </c>
      <c r="S935" s="103" t="s">
        <v>3</v>
      </c>
      <c r="T935" s="403">
        <v>-12877.8</v>
      </c>
      <c r="U935" s="403">
        <v>1733.55</v>
      </c>
      <c r="V935" s="123" t="s">
        <v>2</v>
      </c>
      <c r="W935" s="336"/>
      <c r="X935" s="123"/>
      <c r="Y935" s="337"/>
      <c r="Z935" s="87"/>
      <c r="AA935" s="88" t="s">
        <v>3880</v>
      </c>
      <c r="AB935" s="88"/>
      <c r="AC935" s="88"/>
      <c r="AD935" s="90"/>
      <c r="AE935" s="90"/>
      <c r="AF935" s="136"/>
      <c r="AG935" s="338"/>
      <c r="AH935" s="338"/>
      <c r="AI935" s="339"/>
      <c r="AJ935" s="339"/>
      <c r="AK935" s="91"/>
      <c r="AL935" s="92"/>
      <c r="AM935" s="93"/>
      <c r="AN935" s="340"/>
      <c r="AO935" s="341"/>
      <c r="AP935" s="336"/>
      <c r="AQ935" s="342"/>
      <c r="AR935" s="343"/>
      <c r="AS935" s="342"/>
      <c r="AT935" s="94"/>
      <c r="AU935" s="341"/>
      <c r="AV935" s="136"/>
      <c r="AW935" s="339"/>
    </row>
    <row r="936" spans="1:49" ht="12.75" customHeight="1">
      <c r="A936">
        <v>933</v>
      </c>
      <c r="B936" s="29" t="s">
        <v>2</v>
      </c>
      <c r="C936" s="134" t="s">
        <v>3732</v>
      </c>
      <c r="D936" s="29" t="s">
        <v>3880</v>
      </c>
      <c r="E936" s="29" t="s">
        <v>3880</v>
      </c>
      <c r="F936" s="335"/>
      <c r="G936" s="335"/>
      <c r="H936" s="335"/>
      <c r="I936" s="335"/>
      <c r="J936" s="335"/>
      <c r="K936" s="335"/>
      <c r="L936" s="335"/>
      <c r="M936" s="82" t="s">
        <v>3880</v>
      </c>
      <c r="N936" s="57" t="s">
        <v>3880</v>
      </c>
      <c r="O936" s="30" t="s">
        <v>3880</v>
      </c>
      <c r="P936" s="29" t="s">
        <v>3880</v>
      </c>
      <c r="Q936" s="29"/>
      <c r="R936" s="134" t="s">
        <v>3732</v>
      </c>
      <c r="S936" s="103" t="s">
        <v>3</v>
      </c>
      <c r="T936" s="403">
        <v>-14650</v>
      </c>
      <c r="U936" s="403">
        <v>2000</v>
      </c>
      <c r="V936" s="123" t="s">
        <v>2</v>
      </c>
      <c r="W936" s="336"/>
      <c r="X936" s="123"/>
      <c r="Y936" s="337"/>
      <c r="Z936" s="87"/>
      <c r="AA936" s="88" t="s">
        <v>3880</v>
      </c>
      <c r="AB936" s="88"/>
      <c r="AC936" s="88"/>
      <c r="AD936" s="90"/>
      <c r="AE936" s="90"/>
      <c r="AF936" s="136"/>
      <c r="AG936" s="338"/>
      <c r="AH936" s="338"/>
      <c r="AI936" s="339"/>
      <c r="AJ936" s="339"/>
      <c r="AK936" s="91"/>
      <c r="AL936" s="92"/>
      <c r="AM936" s="93"/>
      <c r="AN936" s="340"/>
      <c r="AO936" s="341"/>
      <c r="AP936" s="336"/>
      <c r="AQ936" s="342"/>
      <c r="AR936" s="343"/>
      <c r="AS936" s="342"/>
      <c r="AT936" s="94"/>
      <c r="AU936" s="341"/>
      <c r="AV936" s="136"/>
      <c r="AW936" s="339"/>
    </row>
    <row r="937" spans="1:49" ht="12.75" customHeight="1">
      <c r="A937">
        <v>934</v>
      </c>
      <c r="B937" s="29" t="s">
        <v>2</v>
      </c>
      <c r="C937" s="134" t="s">
        <v>5245</v>
      </c>
      <c r="D937" s="29" t="s">
        <v>3880</v>
      </c>
      <c r="E937" s="29" t="s">
        <v>3880</v>
      </c>
      <c r="F937" s="335"/>
      <c r="G937" s="335"/>
      <c r="H937" s="335"/>
      <c r="I937" s="335"/>
      <c r="J937" s="335"/>
      <c r="K937" s="335"/>
      <c r="L937" s="335"/>
      <c r="M937" s="82" t="s">
        <v>3880</v>
      </c>
      <c r="N937" s="57" t="s">
        <v>3880</v>
      </c>
      <c r="O937" s="30" t="s">
        <v>3880</v>
      </c>
      <c r="P937" s="29" t="s">
        <v>3880</v>
      </c>
      <c r="Q937" s="29"/>
      <c r="R937" s="134" t="s">
        <v>5245</v>
      </c>
      <c r="S937" s="103" t="s">
        <v>3</v>
      </c>
      <c r="T937" s="403">
        <v>-15480</v>
      </c>
      <c r="U937" s="403">
        <v>2000</v>
      </c>
      <c r="V937" s="123" t="s">
        <v>2</v>
      </c>
      <c r="W937" s="336"/>
      <c r="X937" s="123"/>
      <c r="Y937" s="337"/>
      <c r="Z937" s="87"/>
      <c r="AA937" s="88" t="s">
        <v>3880</v>
      </c>
      <c r="AB937" s="88"/>
      <c r="AC937" s="88"/>
      <c r="AD937" s="90"/>
      <c r="AE937" s="90"/>
      <c r="AF937" s="136"/>
      <c r="AG937" s="338"/>
      <c r="AH937" s="338"/>
      <c r="AI937" s="339"/>
      <c r="AJ937" s="339"/>
      <c r="AK937" s="91"/>
      <c r="AL937" s="92"/>
      <c r="AM937" s="93"/>
      <c r="AN937" s="340"/>
      <c r="AO937" s="341"/>
      <c r="AP937" s="336"/>
      <c r="AQ937" s="342"/>
      <c r="AR937" s="343"/>
      <c r="AS937" s="342"/>
      <c r="AT937" s="94"/>
      <c r="AU937" s="341"/>
      <c r="AV937" s="136"/>
      <c r="AW937" s="339"/>
    </row>
    <row r="938" spans="1:49" ht="12.75" customHeight="1">
      <c r="A938">
        <v>935</v>
      </c>
      <c r="B938" s="29" t="s">
        <v>2</v>
      </c>
      <c r="C938" s="134" t="s">
        <v>3644</v>
      </c>
      <c r="D938" s="29" t="s">
        <v>3880</v>
      </c>
      <c r="E938" s="29" t="s">
        <v>3880</v>
      </c>
      <c r="F938" s="335"/>
      <c r="G938" s="335"/>
      <c r="H938" s="335"/>
      <c r="I938" s="335"/>
      <c r="J938" s="335"/>
      <c r="K938" s="335"/>
      <c r="L938" s="335"/>
      <c r="M938" s="82" t="s">
        <v>3880</v>
      </c>
      <c r="N938" s="57" t="s">
        <v>3880</v>
      </c>
      <c r="O938" s="30" t="s">
        <v>3880</v>
      </c>
      <c r="P938" s="29" t="s">
        <v>3880</v>
      </c>
      <c r="Q938" s="29"/>
      <c r="R938" s="134" t="s">
        <v>3644</v>
      </c>
      <c r="S938" s="103" t="s">
        <v>3</v>
      </c>
      <c r="T938" s="403">
        <v>-16310</v>
      </c>
      <c r="U938" s="403">
        <v>2000</v>
      </c>
      <c r="V938" s="123" t="s">
        <v>2</v>
      </c>
      <c r="W938" s="336"/>
      <c r="X938" s="123"/>
      <c r="Y938" s="337"/>
      <c r="Z938" s="87"/>
      <c r="AA938" s="88" t="s">
        <v>3880</v>
      </c>
      <c r="AB938" s="88"/>
      <c r="AC938" s="88"/>
      <c r="AD938" s="90"/>
      <c r="AE938" s="90"/>
      <c r="AF938" s="136"/>
      <c r="AG938" s="338"/>
      <c r="AH938" s="338"/>
      <c r="AI938" s="339"/>
      <c r="AJ938" s="339"/>
      <c r="AK938" s="91"/>
      <c r="AL938" s="92"/>
      <c r="AM938" s="93"/>
      <c r="AN938" s="340"/>
      <c r="AO938" s="341"/>
      <c r="AP938" s="336"/>
      <c r="AQ938" s="342"/>
      <c r="AR938" s="343"/>
      <c r="AS938" s="342"/>
      <c r="AT938" s="94"/>
      <c r="AU938" s="341"/>
      <c r="AV938" s="136"/>
      <c r="AW938" s="339"/>
    </row>
    <row r="939" spans="1:49" ht="12.75" customHeight="1">
      <c r="A939">
        <v>936</v>
      </c>
      <c r="B939" s="29" t="s">
        <v>2</v>
      </c>
      <c r="C939" s="134" t="s">
        <v>46</v>
      </c>
      <c r="D939" s="29" t="s">
        <v>3880</v>
      </c>
      <c r="E939" s="29" t="s">
        <v>3880</v>
      </c>
      <c r="F939" s="335"/>
      <c r="G939" s="335"/>
      <c r="H939" s="335"/>
      <c r="I939" s="335"/>
      <c r="J939" s="335"/>
      <c r="K939" s="335"/>
      <c r="L939" s="335"/>
      <c r="M939" s="82" t="s">
        <v>3880</v>
      </c>
      <c r="N939" s="57" t="s">
        <v>3880</v>
      </c>
      <c r="O939" s="30" t="s">
        <v>3880</v>
      </c>
      <c r="P939" s="29" t="s">
        <v>3880</v>
      </c>
      <c r="Q939" s="29"/>
      <c r="R939" s="134" t="s">
        <v>46</v>
      </c>
      <c r="S939" s="103" t="s">
        <v>3</v>
      </c>
      <c r="T939" s="403">
        <v>12019.28</v>
      </c>
      <c r="U939" s="403">
        <v>2228.85</v>
      </c>
      <c r="V939" s="123" t="s">
        <v>2</v>
      </c>
      <c r="W939" s="336"/>
      <c r="X939" s="123"/>
      <c r="Y939" s="337"/>
      <c r="Z939" s="87"/>
      <c r="AA939" s="88" t="s">
        <v>3880</v>
      </c>
      <c r="AB939" s="88"/>
      <c r="AC939" s="88"/>
      <c r="AD939" s="90"/>
      <c r="AE939" s="90"/>
      <c r="AF939" s="136"/>
      <c r="AG939" s="338"/>
      <c r="AH939" s="338"/>
      <c r="AI939" s="339"/>
      <c r="AJ939" s="339"/>
      <c r="AK939" s="91"/>
      <c r="AL939" s="92"/>
      <c r="AM939" s="93"/>
      <c r="AN939" s="340"/>
      <c r="AO939" s="341"/>
      <c r="AP939" s="336"/>
      <c r="AQ939" s="342"/>
      <c r="AR939" s="343"/>
      <c r="AS939" s="342"/>
      <c r="AT939" s="94"/>
      <c r="AU939" s="341"/>
      <c r="AV939" s="136"/>
      <c r="AW939" s="339"/>
    </row>
    <row r="940" spans="1:49" ht="12.75" customHeight="1">
      <c r="A940">
        <v>937</v>
      </c>
      <c r="B940" s="29" t="s">
        <v>2</v>
      </c>
      <c r="C940" s="134" t="s">
        <v>148</v>
      </c>
      <c r="D940" s="29" t="s">
        <v>3880</v>
      </c>
      <c r="E940" s="29" t="s">
        <v>3880</v>
      </c>
      <c r="F940" s="335"/>
      <c r="G940" s="335"/>
      <c r="H940" s="335"/>
      <c r="I940" s="335"/>
      <c r="J940" s="335"/>
      <c r="K940" s="335"/>
      <c r="L940" s="335"/>
      <c r="M940" s="82" t="s">
        <v>3880</v>
      </c>
      <c r="N940" s="57" t="s">
        <v>3880</v>
      </c>
      <c r="O940" s="30" t="s">
        <v>3880</v>
      </c>
      <c r="P940" s="29" t="s">
        <v>3880</v>
      </c>
      <c r="Q940" s="29"/>
      <c r="R940" s="134" t="s">
        <v>148</v>
      </c>
      <c r="S940" s="103" t="s">
        <v>3</v>
      </c>
      <c r="T940" s="403">
        <v>10302.24</v>
      </c>
      <c r="U940" s="403">
        <v>2228.85</v>
      </c>
      <c r="V940" s="123" t="s">
        <v>2</v>
      </c>
      <c r="W940" s="336"/>
      <c r="X940" s="123"/>
      <c r="Y940" s="337"/>
      <c r="Z940" s="87"/>
      <c r="AA940" s="88" t="s">
        <v>3880</v>
      </c>
      <c r="AB940" s="88"/>
      <c r="AC940" s="88"/>
      <c r="AD940" s="90"/>
      <c r="AE940" s="90"/>
      <c r="AF940" s="136"/>
      <c r="AG940" s="338"/>
      <c r="AH940" s="338"/>
      <c r="AI940" s="339"/>
      <c r="AJ940" s="339"/>
      <c r="AK940" s="91"/>
      <c r="AL940" s="92"/>
      <c r="AM940" s="93"/>
      <c r="AN940" s="340"/>
      <c r="AO940" s="341"/>
      <c r="AP940" s="336"/>
      <c r="AQ940" s="342"/>
      <c r="AR940" s="343"/>
      <c r="AS940" s="342"/>
      <c r="AT940" s="94"/>
      <c r="AU940" s="341"/>
      <c r="AV940" s="136"/>
      <c r="AW940" s="339"/>
    </row>
    <row r="941" spans="1:49" ht="12.75" customHeight="1">
      <c r="A941">
        <v>938</v>
      </c>
      <c r="B941" s="29" t="s">
        <v>2</v>
      </c>
      <c r="C941" s="134" t="s">
        <v>5246</v>
      </c>
      <c r="D941" s="29" t="s">
        <v>3880</v>
      </c>
      <c r="E941" s="29" t="s">
        <v>3880</v>
      </c>
      <c r="F941" s="335"/>
      <c r="G941" s="335"/>
      <c r="H941" s="335"/>
      <c r="I941" s="335"/>
      <c r="J941" s="335"/>
      <c r="K941" s="335"/>
      <c r="L941" s="335"/>
      <c r="M941" s="82" t="s">
        <v>3880</v>
      </c>
      <c r="N941" s="57" t="s">
        <v>3880</v>
      </c>
      <c r="O941" s="30" t="s">
        <v>3880</v>
      </c>
      <c r="P941" s="29" t="s">
        <v>3880</v>
      </c>
      <c r="Q941" s="29"/>
      <c r="R941" s="134" t="s">
        <v>5246</v>
      </c>
      <c r="S941" s="103" t="s">
        <v>3</v>
      </c>
      <c r="T941" s="403">
        <v>8585.2000000000007</v>
      </c>
      <c r="U941" s="403">
        <v>2228.85</v>
      </c>
      <c r="V941" s="123" t="s">
        <v>2</v>
      </c>
      <c r="W941" s="336"/>
      <c r="X941" s="123"/>
      <c r="Y941" s="337"/>
      <c r="Z941" s="87"/>
      <c r="AA941" s="88" t="s">
        <v>3880</v>
      </c>
      <c r="AB941" s="88"/>
      <c r="AC941" s="88"/>
      <c r="AD941" s="90"/>
      <c r="AE941" s="90"/>
      <c r="AF941" s="136"/>
      <c r="AG941" s="338"/>
      <c r="AH941" s="338"/>
      <c r="AI941" s="339"/>
      <c r="AJ941" s="339"/>
      <c r="AK941" s="91"/>
      <c r="AL941" s="92"/>
      <c r="AM941" s="93"/>
      <c r="AN941" s="340"/>
      <c r="AO941" s="341"/>
      <c r="AP941" s="336"/>
      <c r="AQ941" s="342"/>
      <c r="AR941" s="343"/>
      <c r="AS941" s="342"/>
      <c r="AT941" s="94"/>
      <c r="AU941" s="341"/>
      <c r="AV941" s="136"/>
      <c r="AW941" s="339"/>
    </row>
    <row r="942" spans="1:49" ht="12.75" customHeight="1">
      <c r="A942">
        <v>939</v>
      </c>
      <c r="B942" s="29" t="s">
        <v>2</v>
      </c>
      <c r="C942" s="134" t="s">
        <v>5247</v>
      </c>
      <c r="D942" s="29" t="s">
        <v>3880</v>
      </c>
      <c r="E942" s="29" t="s">
        <v>3880</v>
      </c>
      <c r="F942" s="335"/>
      <c r="G942" s="335"/>
      <c r="H942" s="335"/>
      <c r="I942" s="335"/>
      <c r="J942" s="335"/>
      <c r="K942" s="335"/>
      <c r="L942" s="335"/>
      <c r="M942" s="82" t="s">
        <v>3880</v>
      </c>
      <c r="N942" s="57" t="s">
        <v>3880</v>
      </c>
      <c r="O942" s="30" t="s">
        <v>3880</v>
      </c>
      <c r="P942" s="29" t="s">
        <v>3880</v>
      </c>
      <c r="Q942" s="29"/>
      <c r="R942" s="134" t="s">
        <v>5247</v>
      </c>
      <c r="S942" s="104" t="s">
        <v>3</v>
      </c>
      <c r="T942" s="403">
        <v>6868.16</v>
      </c>
      <c r="U942" s="403">
        <v>2228.85</v>
      </c>
      <c r="V942" s="123" t="s">
        <v>2</v>
      </c>
      <c r="W942" s="336"/>
      <c r="X942" s="123"/>
      <c r="Y942" s="337"/>
      <c r="Z942" s="87"/>
      <c r="AA942" s="88" t="s">
        <v>3880</v>
      </c>
      <c r="AB942" s="88"/>
      <c r="AC942" s="88"/>
      <c r="AD942" s="90"/>
      <c r="AE942" s="90"/>
      <c r="AF942" s="136"/>
      <c r="AG942" s="338"/>
      <c r="AH942" s="338"/>
      <c r="AI942" s="339"/>
      <c r="AJ942" s="339"/>
      <c r="AK942" s="91"/>
      <c r="AL942" s="92"/>
      <c r="AM942" s="93"/>
      <c r="AN942" s="340"/>
      <c r="AO942" s="341"/>
      <c r="AP942" s="336"/>
      <c r="AQ942" s="342"/>
      <c r="AR942" s="343"/>
      <c r="AS942" s="342"/>
      <c r="AT942" s="94"/>
      <c r="AU942" s="341"/>
      <c r="AV942" s="136"/>
      <c r="AW942" s="339"/>
    </row>
    <row r="943" spans="1:49" ht="12.75" customHeight="1">
      <c r="A943">
        <v>940</v>
      </c>
      <c r="B943" s="29" t="s">
        <v>2</v>
      </c>
      <c r="C943" s="134" t="s">
        <v>5248</v>
      </c>
      <c r="D943" s="29" t="s">
        <v>3880</v>
      </c>
      <c r="E943" s="29" t="s">
        <v>3880</v>
      </c>
      <c r="F943" s="335"/>
      <c r="G943" s="335"/>
      <c r="H943" s="335"/>
      <c r="I943" s="335"/>
      <c r="J943" s="335"/>
      <c r="K943" s="335"/>
      <c r="L943" s="335"/>
      <c r="M943" s="82" t="s">
        <v>3880</v>
      </c>
      <c r="N943" s="57" t="s">
        <v>3880</v>
      </c>
      <c r="O943" s="30" t="s">
        <v>3880</v>
      </c>
      <c r="P943" s="29" t="s">
        <v>3880</v>
      </c>
      <c r="Q943" s="29"/>
      <c r="R943" s="134" t="s">
        <v>5248</v>
      </c>
      <c r="S943" s="103" t="s">
        <v>3</v>
      </c>
      <c r="T943" s="403">
        <v>5200.6499999999996</v>
      </c>
      <c r="U943" s="403">
        <v>2152.65</v>
      </c>
      <c r="V943" s="123" t="s">
        <v>2</v>
      </c>
      <c r="W943" s="336"/>
      <c r="X943" s="123"/>
      <c r="Y943" s="337"/>
      <c r="Z943" s="87"/>
      <c r="AA943" s="88" t="s">
        <v>3880</v>
      </c>
      <c r="AB943" s="88"/>
      <c r="AC943" s="88"/>
      <c r="AD943" s="90"/>
      <c r="AE943" s="90"/>
      <c r="AF943" s="136"/>
      <c r="AG943" s="338"/>
      <c r="AH943" s="338"/>
      <c r="AI943" s="339"/>
      <c r="AJ943" s="339"/>
      <c r="AK943" s="91"/>
      <c r="AL943" s="92"/>
      <c r="AM943" s="93"/>
      <c r="AN943" s="340"/>
      <c r="AO943" s="341"/>
      <c r="AP943" s="336"/>
      <c r="AQ943" s="342"/>
      <c r="AR943" s="343"/>
      <c r="AS943" s="342"/>
      <c r="AT943" s="94"/>
      <c r="AU943" s="341"/>
      <c r="AV943" s="136"/>
      <c r="AW943" s="339"/>
    </row>
    <row r="944" spans="1:49" ht="12.75" customHeight="1">
      <c r="A944">
        <v>941</v>
      </c>
      <c r="B944" s="29" t="s">
        <v>2</v>
      </c>
      <c r="C944" s="134" t="s">
        <v>5249</v>
      </c>
      <c r="D944" s="29" t="s">
        <v>3880</v>
      </c>
      <c r="E944" s="29" t="s">
        <v>3880</v>
      </c>
      <c r="F944" s="335"/>
      <c r="G944" s="335"/>
      <c r="H944" s="335"/>
      <c r="I944" s="335"/>
      <c r="J944" s="335"/>
      <c r="K944" s="335"/>
      <c r="L944" s="335"/>
      <c r="M944" s="82" t="s">
        <v>3880</v>
      </c>
      <c r="N944" s="57" t="s">
        <v>3880</v>
      </c>
      <c r="O944" s="30" t="s">
        <v>3880</v>
      </c>
      <c r="P944" s="29" t="s">
        <v>3880</v>
      </c>
      <c r="Q944" s="29"/>
      <c r="R944" s="134" t="s">
        <v>5249</v>
      </c>
      <c r="S944" s="103" t="s">
        <v>3</v>
      </c>
      <c r="T944" s="403">
        <v>2800.35</v>
      </c>
      <c r="U944" s="403">
        <v>2152.65</v>
      </c>
      <c r="V944" s="123" t="s">
        <v>2</v>
      </c>
      <c r="W944" s="336"/>
      <c r="X944" s="123"/>
      <c r="Y944" s="337"/>
      <c r="Z944" s="87"/>
      <c r="AA944" s="88" t="s">
        <v>3880</v>
      </c>
      <c r="AB944" s="88"/>
      <c r="AC944" s="88"/>
      <c r="AD944" s="90"/>
      <c r="AE944" s="90"/>
      <c r="AF944" s="136"/>
      <c r="AG944" s="338"/>
      <c r="AH944" s="338"/>
      <c r="AI944" s="339"/>
      <c r="AJ944" s="339"/>
      <c r="AK944" s="91"/>
      <c r="AL944" s="92"/>
      <c r="AM944" s="93"/>
      <c r="AN944" s="340"/>
      <c r="AO944" s="341"/>
      <c r="AP944" s="336"/>
      <c r="AQ944" s="342"/>
      <c r="AR944" s="343"/>
      <c r="AS944" s="342"/>
      <c r="AT944" s="94"/>
      <c r="AU944" s="341"/>
      <c r="AV944" s="136"/>
      <c r="AW944" s="339"/>
    </row>
    <row r="945" spans="1:49" ht="12.75" customHeight="1">
      <c r="A945">
        <v>942</v>
      </c>
      <c r="B945" s="29" t="s">
        <v>2</v>
      </c>
      <c r="C945" s="134" t="s">
        <v>5250</v>
      </c>
      <c r="D945" s="29" t="s">
        <v>3880</v>
      </c>
      <c r="E945" s="29" t="s">
        <v>3880</v>
      </c>
      <c r="F945" s="335"/>
      <c r="G945" s="335"/>
      <c r="H945" s="335"/>
      <c r="I945" s="335"/>
      <c r="J945" s="335"/>
      <c r="K945" s="335"/>
      <c r="L945" s="335"/>
      <c r="M945" s="82" t="s">
        <v>3880</v>
      </c>
      <c r="N945" s="57" t="s">
        <v>3880</v>
      </c>
      <c r="O945" s="30" t="s">
        <v>3880</v>
      </c>
      <c r="P945" s="29" t="s">
        <v>3880</v>
      </c>
      <c r="Q945" s="29"/>
      <c r="R945" s="134" t="s">
        <v>5250</v>
      </c>
      <c r="S945" s="103" t="s">
        <v>3</v>
      </c>
      <c r="T945" s="403">
        <v>-400.05</v>
      </c>
      <c r="U945" s="403">
        <v>2152.65</v>
      </c>
      <c r="V945" s="123" t="s">
        <v>2</v>
      </c>
      <c r="W945" s="336"/>
      <c r="X945" s="123"/>
      <c r="Y945" s="337"/>
      <c r="Z945" s="87"/>
      <c r="AA945" s="88" t="s">
        <v>3880</v>
      </c>
      <c r="AB945" s="88"/>
      <c r="AC945" s="88"/>
      <c r="AD945" s="90"/>
      <c r="AE945" s="90"/>
      <c r="AF945" s="136"/>
      <c r="AG945" s="338"/>
      <c r="AH945" s="338"/>
      <c r="AI945" s="339"/>
      <c r="AJ945" s="339"/>
      <c r="AK945" s="91"/>
      <c r="AL945" s="92"/>
      <c r="AM945" s="93"/>
      <c r="AN945" s="340"/>
      <c r="AO945" s="341"/>
      <c r="AP945" s="336"/>
      <c r="AQ945" s="342"/>
      <c r="AR945" s="343"/>
      <c r="AS945" s="342"/>
      <c r="AT945" s="94"/>
      <c r="AU945" s="341"/>
      <c r="AV945" s="136"/>
      <c r="AW945" s="339"/>
    </row>
    <row r="946" spans="1:49" ht="12.75" customHeight="1">
      <c r="A946">
        <v>943</v>
      </c>
      <c r="B946" s="29" t="s">
        <v>2</v>
      </c>
      <c r="C946" s="134" t="s">
        <v>5251</v>
      </c>
      <c r="D946" s="29" t="s">
        <v>3880</v>
      </c>
      <c r="E946" s="29" t="s">
        <v>3880</v>
      </c>
      <c r="F946" s="335"/>
      <c r="G946" s="335"/>
      <c r="H946" s="335"/>
      <c r="I946" s="335"/>
      <c r="J946" s="335"/>
      <c r="K946" s="335"/>
      <c r="L946" s="335"/>
      <c r="M946" s="82" t="s">
        <v>3880</v>
      </c>
      <c r="N946" s="57" t="s">
        <v>3880</v>
      </c>
      <c r="O946" s="30" t="s">
        <v>3880</v>
      </c>
      <c r="P946" s="29" t="s">
        <v>3880</v>
      </c>
      <c r="Q946" s="29"/>
      <c r="R946" s="134" t="s">
        <v>5251</v>
      </c>
      <c r="S946" s="103" t="s">
        <v>3</v>
      </c>
      <c r="T946" s="403">
        <v>-2000.25</v>
      </c>
      <c r="U946" s="403">
        <v>2152.65</v>
      </c>
      <c r="V946" s="123" t="s">
        <v>2</v>
      </c>
      <c r="W946" s="336"/>
      <c r="X946" s="123"/>
      <c r="Y946" s="337"/>
      <c r="Z946" s="87"/>
      <c r="AA946" s="88" t="s">
        <v>3880</v>
      </c>
      <c r="AB946" s="88"/>
      <c r="AC946" s="88"/>
      <c r="AD946" s="90"/>
      <c r="AE946" s="90"/>
      <c r="AF946" s="136"/>
      <c r="AG946" s="338"/>
      <c r="AH946" s="338"/>
      <c r="AI946" s="339"/>
      <c r="AJ946" s="339"/>
      <c r="AK946" s="91"/>
      <c r="AL946" s="92"/>
      <c r="AM946" s="93"/>
      <c r="AN946" s="340"/>
      <c r="AO946" s="341"/>
      <c r="AP946" s="336"/>
      <c r="AQ946" s="342"/>
      <c r="AR946" s="343"/>
      <c r="AS946" s="342"/>
      <c r="AT946" s="94"/>
      <c r="AU946" s="341"/>
      <c r="AV946" s="136"/>
      <c r="AW946" s="339"/>
    </row>
    <row r="947" spans="1:49" ht="12.75" customHeight="1">
      <c r="A947">
        <v>944</v>
      </c>
      <c r="B947" s="29" t="s">
        <v>2</v>
      </c>
      <c r="C947" s="134" t="s">
        <v>5252</v>
      </c>
      <c r="D947" s="29" t="s">
        <v>3880</v>
      </c>
      <c r="E947" s="29" t="s">
        <v>3880</v>
      </c>
      <c r="F947" s="335"/>
      <c r="G947" s="335"/>
      <c r="H947" s="335"/>
      <c r="I947" s="335"/>
      <c r="J947" s="335"/>
      <c r="K947" s="335"/>
      <c r="L947" s="335"/>
      <c r="M947" s="82" t="s">
        <v>3880</v>
      </c>
      <c r="N947" s="57" t="s">
        <v>3880</v>
      </c>
      <c r="O947" s="30" t="s">
        <v>3880</v>
      </c>
      <c r="P947" s="29" t="s">
        <v>3880</v>
      </c>
      <c r="Q947" s="29"/>
      <c r="R947" s="134" t="s">
        <v>5252</v>
      </c>
      <c r="S947" s="103" t="s">
        <v>3</v>
      </c>
      <c r="T947" s="403">
        <v>-4400.55</v>
      </c>
      <c r="U947" s="403">
        <v>2152.65</v>
      </c>
      <c r="V947" s="123" t="s">
        <v>2</v>
      </c>
      <c r="W947" s="336"/>
      <c r="X947" s="123"/>
      <c r="Y947" s="337"/>
      <c r="Z947" s="87"/>
      <c r="AA947" s="88" t="s">
        <v>3880</v>
      </c>
      <c r="AB947" s="88"/>
      <c r="AC947" s="88"/>
      <c r="AD947" s="90"/>
      <c r="AE947" s="90"/>
      <c r="AF947" s="136"/>
      <c r="AG947" s="338"/>
      <c r="AH947" s="338"/>
      <c r="AI947" s="339"/>
      <c r="AJ947" s="339"/>
      <c r="AK947" s="91"/>
      <c r="AL947" s="92"/>
      <c r="AM947" s="93"/>
      <c r="AN947" s="340"/>
      <c r="AO947" s="341"/>
      <c r="AP947" s="336"/>
      <c r="AQ947" s="342"/>
      <c r="AR947" s="343"/>
      <c r="AS947" s="342"/>
      <c r="AT947" s="94"/>
      <c r="AU947" s="341"/>
      <c r="AV947" s="136"/>
      <c r="AW947" s="339"/>
    </row>
    <row r="948" spans="1:49" ht="12.75" customHeight="1">
      <c r="A948">
        <v>945</v>
      </c>
      <c r="B948" s="29" t="s">
        <v>2</v>
      </c>
      <c r="C948" s="134" t="s">
        <v>3629</v>
      </c>
      <c r="D948" s="29" t="s">
        <v>3880</v>
      </c>
      <c r="E948" s="29" t="s">
        <v>3880</v>
      </c>
      <c r="F948" s="335"/>
      <c r="G948" s="335"/>
      <c r="H948" s="335"/>
      <c r="I948" s="335"/>
      <c r="J948" s="335"/>
      <c r="K948" s="335"/>
      <c r="L948" s="335"/>
      <c r="M948" s="82" t="s">
        <v>3880</v>
      </c>
      <c r="N948" s="57" t="s">
        <v>3880</v>
      </c>
      <c r="O948" s="30" t="s">
        <v>3880</v>
      </c>
      <c r="P948" s="29" t="s">
        <v>3880</v>
      </c>
      <c r="Q948" s="29"/>
      <c r="R948" s="134" t="s">
        <v>3629</v>
      </c>
      <c r="S948" s="103" t="s">
        <v>3</v>
      </c>
      <c r="T948" s="403">
        <v>-10302.24</v>
      </c>
      <c r="U948" s="403">
        <v>2228.85</v>
      </c>
      <c r="V948" s="123" t="s">
        <v>2</v>
      </c>
      <c r="W948" s="336"/>
      <c r="X948" s="123"/>
      <c r="Y948" s="337"/>
      <c r="Z948" s="87"/>
      <c r="AA948" s="88" t="s">
        <v>3880</v>
      </c>
      <c r="AB948" s="88"/>
      <c r="AC948" s="88"/>
      <c r="AD948" s="90"/>
      <c r="AE948" s="90"/>
      <c r="AF948" s="136"/>
      <c r="AG948" s="338"/>
      <c r="AH948" s="338"/>
      <c r="AI948" s="339"/>
      <c r="AJ948" s="339"/>
      <c r="AK948" s="91"/>
      <c r="AL948" s="92"/>
      <c r="AM948" s="93"/>
      <c r="AN948" s="340"/>
      <c r="AO948" s="341"/>
      <c r="AP948" s="336"/>
      <c r="AQ948" s="342"/>
      <c r="AR948" s="343"/>
      <c r="AS948" s="342"/>
      <c r="AT948" s="94"/>
      <c r="AU948" s="341"/>
      <c r="AV948" s="136"/>
      <c r="AW948" s="339"/>
    </row>
    <row r="949" spans="1:49" ht="12.75" customHeight="1">
      <c r="A949">
        <v>946</v>
      </c>
      <c r="B949" s="29" t="s">
        <v>2</v>
      </c>
      <c r="C949" s="134" t="s">
        <v>43</v>
      </c>
      <c r="D949" s="29" t="s">
        <v>3880</v>
      </c>
      <c r="E949" s="29" t="s">
        <v>3880</v>
      </c>
      <c r="F949" s="335"/>
      <c r="G949" s="335"/>
      <c r="H949" s="335"/>
      <c r="I949" s="335"/>
      <c r="J949" s="335"/>
      <c r="K949" s="335"/>
      <c r="L949" s="335"/>
      <c r="M949" s="82" t="s">
        <v>3880</v>
      </c>
      <c r="N949" s="57" t="s">
        <v>3880</v>
      </c>
      <c r="O949" s="30" t="s">
        <v>3880</v>
      </c>
      <c r="P949" s="29" t="s">
        <v>3880</v>
      </c>
      <c r="Q949" s="29"/>
      <c r="R949" s="134" t="s">
        <v>43</v>
      </c>
      <c r="S949" s="103" t="s">
        <v>3</v>
      </c>
      <c r="T949" s="403">
        <v>13736.32</v>
      </c>
      <c r="U949" s="403">
        <v>2228.85</v>
      </c>
      <c r="V949" s="123" t="s">
        <v>2</v>
      </c>
      <c r="W949" s="336"/>
      <c r="X949" s="123"/>
      <c r="Y949" s="337"/>
      <c r="Z949" s="87"/>
      <c r="AA949" s="88" t="s">
        <v>3880</v>
      </c>
      <c r="AB949" s="88"/>
      <c r="AC949" s="88"/>
      <c r="AD949" s="90"/>
      <c r="AE949" s="90"/>
      <c r="AF949" s="136"/>
      <c r="AG949" s="338"/>
      <c r="AH949" s="338"/>
      <c r="AI949" s="339"/>
      <c r="AJ949" s="339"/>
      <c r="AK949" s="91"/>
      <c r="AL949" s="92"/>
      <c r="AM949" s="93"/>
      <c r="AN949" s="340"/>
      <c r="AO949" s="341"/>
      <c r="AP949" s="336"/>
      <c r="AQ949" s="342"/>
      <c r="AR949" s="343"/>
      <c r="AS949" s="342"/>
      <c r="AT949" s="94"/>
      <c r="AU949" s="341"/>
      <c r="AV949" s="136"/>
      <c r="AW949" s="339"/>
    </row>
    <row r="950" spans="1:49" ht="12.75" customHeight="1">
      <c r="A950">
        <v>947</v>
      </c>
      <c r="B950" s="29" t="s">
        <v>2</v>
      </c>
      <c r="C950" s="134" t="s">
        <v>69</v>
      </c>
      <c r="D950" s="29" t="s">
        <v>3880</v>
      </c>
      <c r="E950" s="29" t="s">
        <v>3880</v>
      </c>
      <c r="F950" s="335"/>
      <c r="G950" s="335"/>
      <c r="H950" s="335"/>
      <c r="I950" s="335"/>
      <c r="J950" s="335"/>
      <c r="K950" s="335"/>
      <c r="L950" s="335"/>
      <c r="M950" s="82" t="s">
        <v>3880</v>
      </c>
      <c r="N950" s="57" t="s">
        <v>3880</v>
      </c>
      <c r="O950" s="30" t="s">
        <v>3880</v>
      </c>
      <c r="P950" s="29" t="s">
        <v>3880</v>
      </c>
      <c r="Q950" s="29"/>
      <c r="R950" s="134" t="s">
        <v>69</v>
      </c>
      <c r="S950" s="104" t="s">
        <v>3</v>
      </c>
      <c r="T950" s="403">
        <v>5200.6499999999996</v>
      </c>
      <c r="U950" s="403">
        <v>2952.75</v>
      </c>
      <c r="V950" s="123" t="s">
        <v>2</v>
      </c>
      <c r="W950" s="336"/>
      <c r="X950" s="123"/>
      <c r="Y950" s="337"/>
      <c r="Z950" s="87"/>
      <c r="AA950" s="88" t="s">
        <v>3880</v>
      </c>
      <c r="AB950" s="88"/>
      <c r="AC950" s="88"/>
      <c r="AD950" s="90"/>
      <c r="AE950" s="90"/>
      <c r="AF950" s="136"/>
      <c r="AG950" s="338"/>
      <c r="AH950" s="338"/>
      <c r="AI950" s="339"/>
      <c r="AJ950" s="339"/>
      <c r="AK950" s="91"/>
      <c r="AL950" s="92"/>
      <c r="AM950" s="93"/>
      <c r="AN950" s="340"/>
      <c r="AO950" s="341"/>
      <c r="AP950" s="336"/>
      <c r="AQ950" s="342"/>
      <c r="AR950" s="343"/>
      <c r="AS950" s="342"/>
      <c r="AT950" s="94"/>
      <c r="AU950" s="341"/>
      <c r="AV950" s="136"/>
      <c r="AW950" s="339"/>
    </row>
    <row r="951" spans="1:49" ht="12.75" customHeight="1">
      <c r="A951">
        <v>948</v>
      </c>
      <c r="B951" s="29" t="s">
        <v>2</v>
      </c>
      <c r="C951" s="134" t="s">
        <v>5253</v>
      </c>
      <c r="D951" s="29" t="s">
        <v>3880</v>
      </c>
      <c r="E951" s="29" t="s">
        <v>3880</v>
      </c>
      <c r="F951" s="335"/>
      <c r="G951" s="335"/>
      <c r="H951" s="335"/>
      <c r="I951" s="335"/>
      <c r="J951" s="335"/>
      <c r="K951" s="335"/>
      <c r="L951" s="335"/>
      <c r="M951" s="82" t="s">
        <v>3880</v>
      </c>
      <c r="N951" s="57" t="s">
        <v>3880</v>
      </c>
      <c r="O951" s="30" t="s">
        <v>3880</v>
      </c>
      <c r="P951" s="29" t="s">
        <v>3880</v>
      </c>
      <c r="Q951" s="29"/>
      <c r="R951" s="134" t="s">
        <v>5253</v>
      </c>
      <c r="S951" s="104" t="s">
        <v>3</v>
      </c>
      <c r="T951" s="403">
        <v>2800.35</v>
      </c>
      <c r="U951" s="403">
        <v>2952.75</v>
      </c>
      <c r="V951" s="123" t="s">
        <v>2</v>
      </c>
      <c r="W951" s="336"/>
      <c r="X951" s="123"/>
      <c r="Y951" s="337"/>
      <c r="Z951" s="87"/>
      <c r="AA951" s="88" t="s">
        <v>3880</v>
      </c>
      <c r="AB951" s="88"/>
      <c r="AC951" s="88"/>
      <c r="AD951" s="90"/>
      <c r="AE951" s="90"/>
      <c r="AF951" s="136"/>
      <c r="AG951" s="338"/>
      <c r="AH951" s="338"/>
      <c r="AI951" s="339"/>
      <c r="AJ951" s="339"/>
      <c r="AK951" s="91"/>
      <c r="AL951" s="92"/>
      <c r="AM951" s="93"/>
      <c r="AN951" s="340"/>
      <c r="AO951" s="341"/>
      <c r="AP951" s="336"/>
      <c r="AQ951" s="342"/>
      <c r="AR951" s="343"/>
      <c r="AS951" s="342"/>
      <c r="AT951" s="94"/>
      <c r="AU951" s="341"/>
      <c r="AV951" s="136"/>
      <c r="AW951" s="339"/>
    </row>
    <row r="952" spans="1:49" ht="12.75" customHeight="1">
      <c r="A952">
        <v>949</v>
      </c>
      <c r="B952" s="29" t="s">
        <v>2</v>
      </c>
      <c r="C952" s="134" t="s">
        <v>5254</v>
      </c>
      <c r="D952" s="29" t="s">
        <v>3880</v>
      </c>
      <c r="E952" s="29" t="s">
        <v>3880</v>
      </c>
      <c r="F952" s="335"/>
      <c r="G952" s="335"/>
      <c r="H952" s="335"/>
      <c r="I952" s="335"/>
      <c r="J952" s="335"/>
      <c r="K952" s="335"/>
      <c r="L952" s="335"/>
      <c r="M952" s="82" t="s">
        <v>3880</v>
      </c>
      <c r="N952" s="57" t="s">
        <v>3880</v>
      </c>
      <c r="O952" s="30" t="s">
        <v>3880</v>
      </c>
      <c r="P952" s="29" t="s">
        <v>3880</v>
      </c>
      <c r="Q952" s="29"/>
      <c r="R952" s="134" t="s">
        <v>5254</v>
      </c>
      <c r="S952" s="103" t="s">
        <v>3</v>
      </c>
      <c r="T952" s="403">
        <v>-2000.25</v>
      </c>
      <c r="U952" s="403">
        <v>2952.75</v>
      </c>
      <c r="V952" s="123" t="s">
        <v>2</v>
      </c>
      <c r="W952" s="336"/>
      <c r="X952" s="123"/>
      <c r="Y952" s="337"/>
      <c r="Z952" s="87"/>
      <c r="AA952" s="88" t="s">
        <v>3880</v>
      </c>
      <c r="AB952" s="88"/>
      <c r="AC952" s="88"/>
      <c r="AD952" s="90"/>
      <c r="AE952" s="90"/>
      <c r="AF952" s="136"/>
      <c r="AG952" s="338"/>
      <c r="AH952" s="338"/>
      <c r="AI952" s="339"/>
      <c r="AJ952" s="339"/>
      <c r="AK952" s="91"/>
      <c r="AL952" s="92"/>
      <c r="AM952" s="93"/>
      <c r="AN952" s="340"/>
      <c r="AO952" s="341"/>
      <c r="AP952" s="336"/>
      <c r="AQ952" s="342"/>
      <c r="AR952" s="343"/>
      <c r="AS952" s="342"/>
      <c r="AT952" s="94"/>
      <c r="AU952" s="341"/>
      <c r="AV952" s="136"/>
      <c r="AW952" s="339"/>
    </row>
    <row r="953" spans="1:49" ht="12.75" customHeight="1">
      <c r="A953">
        <v>950</v>
      </c>
      <c r="B953" s="29" t="s">
        <v>2</v>
      </c>
      <c r="C953" s="134" t="s">
        <v>5255</v>
      </c>
      <c r="D953" s="29" t="s">
        <v>3880</v>
      </c>
      <c r="E953" s="29" t="s">
        <v>3880</v>
      </c>
      <c r="F953" s="335"/>
      <c r="G953" s="335"/>
      <c r="H953" s="335"/>
      <c r="I953" s="335"/>
      <c r="J953" s="335"/>
      <c r="K953" s="335"/>
      <c r="L953" s="335"/>
      <c r="M953" s="82" t="s">
        <v>3880</v>
      </c>
      <c r="N953" s="57" t="s">
        <v>3880</v>
      </c>
      <c r="O953" s="30" t="s">
        <v>3880</v>
      </c>
      <c r="P953" s="29" t="s">
        <v>3880</v>
      </c>
      <c r="Q953" s="29"/>
      <c r="R953" s="134" t="s">
        <v>5255</v>
      </c>
      <c r="S953" s="103" t="s">
        <v>3</v>
      </c>
      <c r="T953" s="403">
        <v>-4400.55</v>
      </c>
      <c r="U953" s="403">
        <v>2952.75</v>
      </c>
      <c r="V953" s="123" t="s">
        <v>2</v>
      </c>
      <c r="W953" s="336"/>
      <c r="X953" s="123"/>
      <c r="Y953" s="337"/>
      <c r="Z953" s="87"/>
      <c r="AA953" s="88" t="s">
        <v>3880</v>
      </c>
      <c r="AB953" s="88"/>
      <c r="AC953" s="88"/>
      <c r="AD953" s="90"/>
      <c r="AE953" s="90"/>
      <c r="AF953" s="136"/>
      <c r="AG953" s="338"/>
      <c r="AH953" s="338"/>
      <c r="AI953" s="339"/>
      <c r="AJ953" s="339"/>
      <c r="AK953" s="91"/>
      <c r="AL953" s="92"/>
      <c r="AM953" s="93"/>
      <c r="AN953" s="340"/>
      <c r="AO953" s="341"/>
      <c r="AP953" s="336"/>
      <c r="AQ953" s="342"/>
      <c r="AR953" s="343"/>
      <c r="AS953" s="342"/>
      <c r="AT953" s="94"/>
      <c r="AU953" s="341"/>
      <c r="AV953" s="136"/>
      <c r="AW953" s="339"/>
    </row>
    <row r="954" spans="1:49" ht="12.75" customHeight="1">
      <c r="A954">
        <v>951</v>
      </c>
      <c r="B954" s="29" t="s">
        <v>2</v>
      </c>
      <c r="C954" s="134" t="s">
        <v>5256</v>
      </c>
      <c r="D954" s="29" t="s">
        <v>3880</v>
      </c>
      <c r="E954" s="29" t="s">
        <v>3880</v>
      </c>
      <c r="F954" s="335"/>
      <c r="G954" s="335"/>
      <c r="H954" s="335"/>
      <c r="I954" s="335"/>
      <c r="J954" s="335"/>
      <c r="K954" s="335"/>
      <c r="L954" s="335"/>
      <c r="M954" s="82" t="s">
        <v>3880</v>
      </c>
      <c r="N954" s="57" t="s">
        <v>3880</v>
      </c>
      <c r="O954" s="30" t="s">
        <v>3880</v>
      </c>
      <c r="P954" s="29" t="s">
        <v>3880</v>
      </c>
      <c r="Q954" s="29"/>
      <c r="R954" s="134" t="s">
        <v>5256</v>
      </c>
      <c r="S954" s="103" t="s">
        <v>3</v>
      </c>
      <c r="T954" s="403">
        <v>-6009.64</v>
      </c>
      <c r="U954" s="403">
        <v>2724.15</v>
      </c>
      <c r="V954" s="123" t="s">
        <v>2</v>
      </c>
      <c r="W954" s="336"/>
      <c r="X954" s="123"/>
      <c r="Y954" s="337"/>
      <c r="Z954" s="87"/>
      <c r="AA954" s="88" t="s">
        <v>3880</v>
      </c>
      <c r="AB954" s="88"/>
      <c r="AC954" s="88"/>
      <c r="AD954" s="90"/>
      <c r="AE954" s="90"/>
      <c r="AF954" s="136"/>
      <c r="AG954" s="338"/>
      <c r="AH954" s="338"/>
      <c r="AI954" s="339"/>
      <c r="AJ954" s="339"/>
      <c r="AK954" s="91"/>
      <c r="AL954" s="92"/>
      <c r="AM954" s="93"/>
      <c r="AN954" s="340"/>
      <c r="AO954" s="341"/>
      <c r="AP954" s="336"/>
      <c r="AQ954" s="342"/>
      <c r="AR954" s="343"/>
      <c r="AS954" s="342"/>
      <c r="AT954" s="94"/>
      <c r="AU954" s="341"/>
      <c r="AV954" s="136"/>
      <c r="AW954" s="339"/>
    </row>
    <row r="955" spans="1:49" ht="12.75" customHeight="1">
      <c r="A955">
        <v>952</v>
      </c>
      <c r="B955" s="29" t="s">
        <v>2</v>
      </c>
      <c r="C955" s="134" t="s">
        <v>5257</v>
      </c>
      <c r="D955" s="29" t="s">
        <v>3880</v>
      </c>
      <c r="E955" s="29" t="s">
        <v>3880</v>
      </c>
      <c r="F955" s="335"/>
      <c r="G955" s="335"/>
      <c r="H955" s="335"/>
      <c r="I955" s="335"/>
      <c r="J955" s="335"/>
      <c r="K955" s="335"/>
      <c r="L955" s="335"/>
      <c r="M955" s="82" t="s">
        <v>3880</v>
      </c>
      <c r="N955" s="57" t="s">
        <v>3880</v>
      </c>
      <c r="O955" s="30" t="s">
        <v>3880</v>
      </c>
      <c r="P955" s="29" t="s">
        <v>3880</v>
      </c>
      <c r="Q955" s="29"/>
      <c r="R955" s="134" t="s">
        <v>5257</v>
      </c>
      <c r="S955" s="103" t="s">
        <v>3</v>
      </c>
      <c r="T955" s="403">
        <v>-7726.68</v>
      </c>
      <c r="U955" s="403">
        <v>2724.15</v>
      </c>
      <c r="V955" s="123" t="s">
        <v>2</v>
      </c>
      <c r="W955" s="336"/>
      <c r="X955" s="123"/>
      <c r="Y955" s="337"/>
      <c r="Z955" s="87"/>
      <c r="AA955" s="88" t="s">
        <v>3880</v>
      </c>
      <c r="AB955" s="88"/>
      <c r="AC955" s="88"/>
      <c r="AD955" s="90"/>
      <c r="AE955" s="90"/>
      <c r="AF955" s="136"/>
      <c r="AG955" s="338"/>
      <c r="AH955" s="338"/>
      <c r="AI955" s="339"/>
      <c r="AJ955" s="339"/>
      <c r="AK955" s="91"/>
      <c r="AL955" s="92"/>
      <c r="AM955" s="93"/>
      <c r="AN955" s="340"/>
      <c r="AO955" s="341"/>
      <c r="AP955" s="336"/>
      <c r="AQ955" s="342"/>
      <c r="AR955" s="343"/>
      <c r="AS955" s="342"/>
      <c r="AT955" s="94"/>
      <c r="AU955" s="341"/>
      <c r="AV955" s="136"/>
      <c r="AW955" s="339"/>
    </row>
    <row r="956" spans="1:49" ht="12.75" customHeight="1">
      <c r="A956">
        <v>953</v>
      </c>
      <c r="B956" s="29" t="s">
        <v>2</v>
      </c>
      <c r="C956" s="134" t="s">
        <v>6063</v>
      </c>
      <c r="D956" s="29" t="s">
        <v>3880</v>
      </c>
      <c r="E956" s="29" t="s">
        <v>3880</v>
      </c>
      <c r="F956" s="335"/>
      <c r="G956" s="335"/>
      <c r="H956" s="335"/>
      <c r="I956" s="335"/>
      <c r="J956" s="335"/>
      <c r="K956" s="335"/>
      <c r="L956" s="335"/>
      <c r="M956" s="82" t="s">
        <v>3880</v>
      </c>
      <c r="N956" s="57" t="s">
        <v>3880</v>
      </c>
      <c r="O956" s="30" t="s">
        <v>3880</v>
      </c>
      <c r="P956" s="29" t="s">
        <v>3880</v>
      </c>
      <c r="Q956" s="29"/>
      <c r="R956" s="134" t="s">
        <v>6063</v>
      </c>
      <c r="S956" s="103" t="s">
        <v>3</v>
      </c>
      <c r="T956" s="403">
        <v>-11160.76</v>
      </c>
      <c r="U956" s="403">
        <v>2724.15</v>
      </c>
      <c r="V956" s="123" t="s">
        <v>2</v>
      </c>
      <c r="W956" s="336"/>
      <c r="X956" s="123"/>
      <c r="Y956" s="337"/>
      <c r="Z956" s="87"/>
      <c r="AA956" s="88" t="s">
        <v>3880</v>
      </c>
      <c r="AB956" s="88"/>
      <c r="AC956" s="88"/>
      <c r="AD956" s="90"/>
      <c r="AE956" s="90"/>
      <c r="AF956" s="136"/>
      <c r="AG956" s="338"/>
      <c r="AH956" s="338"/>
      <c r="AI956" s="339"/>
      <c r="AJ956" s="339"/>
      <c r="AK956" s="91"/>
      <c r="AL956" s="92"/>
      <c r="AM956" s="93"/>
      <c r="AN956" s="340"/>
      <c r="AO956" s="341"/>
      <c r="AP956" s="336"/>
      <c r="AQ956" s="342"/>
      <c r="AR956" s="343"/>
      <c r="AS956" s="342"/>
      <c r="AT956" s="94">
        <v>6000</v>
      </c>
      <c r="AU956" s="341"/>
      <c r="AV956" s="136"/>
      <c r="AW956" s="339"/>
    </row>
    <row r="957" spans="1:49" ht="12.75" customHeight="1">
      <c r="A957">
        <v>954</v>
      </c>
      <c r="B957" s="29" t="s">
        <v>2</v>
      </c>
      <c r="C957" s="134" t="s">
        <v>5258</v>
      </c>
      <c r="D957" s="29" t="s">
        <v>3880</v>
      </c>
      <c r="E957" s="29" t="s">
        <v>3880</v>
      </c>
      <c r="F957" s="335"/>
      <c r="G957" s="335"/>
      <c r="H957" s="335"/>
      <c r="I957" s="335"/>
      <c r="J957" s="335"/>
      <c r="K957" s="335"/>
      <c r="L957" s="335"/>
      <c r="M957" s="82" t="s">
        <v>3880</v>
      </c>
      <c r="N957" s="57" t="s">
        <v>3880</v>
      </c>
      <c r="O957" s="30" t="s">
        <v>3880</v>
      </c>
      <c r="P957" s="29" t="s">
        <v>3880</v>
      </c>
      <c r="Q957" s="29"/>
      <c r="R957" s="134" t="s">
        <v>5258</v>
      </c>
      <c r="S957" s="103" t="s">
        <v>3</v>
      </c>
      <c r="T957" s="403">
        <v>6868.16</v>
      </c>
      <c r="U957" s="403">
        <v>3219.45</v>
      </c>
      <c r="V957" s="123" t="s">
        <v>2</v>
      </c>
      <c r="W957" s="336"/>
      <c r="X957" s="123"/>
      <c r="Y957" s="337"/>
      <c r="Z957" s="87"/>
      <c r="AA957" s="88" t="s">
        <v>3880</v>
      </c>
      <c r="AB957" s="88"/>
      <c r="AC957" s="88"/>
      <c r="AD957" s="90"/>
      <c r="AE957" s="90"/>
      <c r="AF957" s="136"/>
      <c r="AG957" s="338"/>
      <c r="AH957" s="338"/>
      <c r="AI957" s="339"/>
      <c r="AJ957" s="339"/>
      <c r="AK957" s="91"/>
      <c r="AL957" s="92"/>
      <c r="AM957" s="93"/>
      <c r="AN957" s="340"/>
      <c r="AO957" s="341"/>
      <c r="AP957" s="336"/>
      <c r="AQ957" s="342"/>
      <c r="AR957" s="343"/>
      <c r="AS957" s="342"/>
      <c r="AT957" s="94"/>
      <c r="AU957" s="341"/>
      <c r="AV957" s="136"/>
      <c r="AW957" s="339"/>
    </row>
    <row r="958" spans="1:49" ht="12.75" customHeight="1">
      <c r="A958">
        <v>955</v>
      </c>
      <c r="B958" s="29" t="s">
        <v>2</v>
      </c>
      <c r="C958" s="134" t="s">
        <v>109</v>
      </c>
      <c r="D958" s="29" t="s">
        <v>3880</v>
      </c>
      <c r="E958" s="29" t="s">
        <v>3880</v>
      </c>
      <c r="F958" s="335"/>
      <c r="G958" s="335"/>
      <c r="H958" s="335"/>
      <c r="I958" s="335"/>
      <c r="J958" s="335"/>
      <c r="K958" s="335"/>
      <c r="L958" s="335"/>
      <c r="M958" s="82" t="s">
        <v>3880</v>
      </c>
      <c r="N958" s="57" t="s">
        <v>3880</v>
      </c>
      <c r="O958" s="30" t="s">
        <v>3880</v>
      </c>
      <c r="P958" s="29" t="s">
        <v>3880</v>
      </c>
      <c r="Q958" s="29"/>
      <c r="R958" s="134" t="s">
        <v>109</v>
      </c>
      <c r="S958" s="103" t="s">
        <v>3</v>
      </c>
      <c r="T958" s="403">
        <v>14650</v>
      </c>
      <c r="U958" s="403">
        <v>3000</v>
      </c>
      <c r="V958" s="123" t="s">
        <v>2</v>
      </c>
      <c r="W958" s="336"/>
      <c r="X958" s="123"/>
      <c r="Y958" s="337"/>
      <c r="Z958" s="87"/>
      <c r="AA958" s="88" t="s">
        <v>3880</v>
      </c>
      <c r="AB958" s="88"/>
      <c r="AC958" s="88"/>
      <c r="AD958" s="90"/>
      <c r="AE958" s="90"/>
      <c r="AF958" s="136"/>
      <c r="AG958" s="338"/>
      <c r="AH958" s="338"/>
      <c r="AI958" s="339"/>
      <c r="AJ958" s="339"/>
      <c r="AK958" s="91"/>
      <c r="AL958" s="92"/>
      <c r="AM958" s="93"/>
      <c r="AN958" s="340"/>
      <c r="AO958" s="341"/>
      <c r="AP958" s="336"/>
      <c r="AQ958" s="342"/>
      <c r="AR958" s="343"/>
      <c r="AS958" s="342"/>
      <c r="AT958" s="94"/>
      <c r="AU958" s="341"/>
      <c r="AV958" s="136"/>
      <c r="AW958" s="339"/>
    </row>
    <row r="959" spans="1:49" ht="12.75" customHeight="1">
      <c r="A959">
        <v>956</v>
      </c>
      <c r="B959" s="29" t="s">
        <v>2</v>
      </c>
      <c r="C959" s="134" t="s">
        <v>3631</v>
      </c>
      <c r="D959" s="29" t="s">
        <v>3880</v>
      </c>
      <c r="E959" s="29" t="s">
        <v>3880</v>
      </c>
      <c r="F959" s="335"/>
      <c r="G959" s="335"/>
      <c r="H959" s="335"/>
      <c r="I959" s="335"/>
      <c r="J959" s="335"/>
      <c r="K959" s="335"/>
      <c r="L959" s="335"/>
      <c r="M959" s="82" t="s">
        <v>3880</v>
      </c>
      <c r="N959" s="57" t="s">
        <v>3880</v>
      </c>
      <c r="O959" s="30" t="s">
        <v>3880</v>
      </c>
      <c r="P959" s="29" t="s">
        <v>3880</v>
      </c>
      <c r="Q959" s="29"/>
      <c r="R959" s="134" t="s">
        <v>3631</v>
      </c>
      <c r="S959" s="103" t="s">
        <v>3</v>
      </c>
      <c r="T959" s="403">
        <v>-10302.24</v>
      </c>
      <c r="U959" s="403">
        <v>3219.45</v>
      </c>
      <c r="V959" s="123" t="s">
        <v>2</v>
      </c>
      <c r="W959" s="336"/>
      <c r="X959" s="123"/>
      <c r="Y959" s="337"/>
      <c r="Z959" s="87"/>
      <c r="AA959" s="88" t="s">
        <v>3880</v>
      </c>
      <c r="AB959" s="88"/>
      <c r="AC959" s="88"/>
      <c r="AD959" s="90"/>
      <c r="AE959" s="90"/>
      <c r="AF959" s="136"/>
      <c r="AG959" s="338"/>
      <c r="AH959" s="338"/>
      <c r="AI959" s="339"/>
      <c r="AJ959" s="339"/>
      <c r="AK959" s="91"/>
      <c r="AL959" s="92"/>
      <c r="AM959" s="93"/>
      <c r="AN959" s="340"/>
      <c r="AO959" s="341"/>
      <c r="AP959" s="336"/>
      <c r="AQ959" s="342"/>
      <c r="AR959" s="343"/>
      <c r="AS959" s="342"/>
      <c r="AT959" s="94"/>
      <c r="AU959" s="341"/>
      <c r="AV959" s="136"/>
      <c r="AW959" s="339"/>
    </row>
    <row r="960" spans="1:49" ht="12.75" customHeight="1">
      <c r="A960">
        <v>957</v>
      </c>
      <c r="B960" s="29" t="s">
        <v>2</v>
      </c>
      <c r="C960" s="134" t="s">
        <v>5259</v>
      </c>
      <c r="D960" s="29" t="s">
        <v>3880</v>
      </c>
      <c r="E960" s="29" t="s">
        <v>3880</v>
      </c>
      <c r="F960" s="335"/>
      <c r="G960" s="335"/>
      <c r="H960" s="335"/>
      <c r="I960" s="335"/>
      <c r="J960" s="335"/>
      <c r="K960" s="335"/>
      <c r="L960" s="335"/>
      <c r="M960" s="82" t="s">
        <v>3880</v>
      </c>
      <c r="N960" s="57" t="s">
        <v>3880</v>
      </c>
      <c r="O960" s="30" t="s">
        <v>3880</v>
      </c>
      <c r="P960" s="29" t="s">
        <v>3880</v>
      </c>
      <c r="Q960" s="29"/>
      <c r="R960" s="134" t="s">
        <v>5259</v>
      </c>
      <c r="S960" s="103" t="s">
        <v>3</v>
      </c>
      <c r="T960" s="403">
        <v>-14650</v>
      </c>
      <c r="U960" s="403">
        <v>3000</v>
      </c>
      <c r="V960" s="123" t="s">
        <v>2</v>
      </c>
      <c r="W960" s="336"/>
      <c r="X960" s="123"/>
      <c r="Y960" s="337"/>
      <c r="Z960" s="87"/>
      <c r="AA960" s="88" t="s">
        <v>3880</v>
      </c>
      <c r="AB960" s="88"/>
      <c r="AC960" s="88"/>
      <c r="AD960" s="90"/>
      <c r="AE960" s="90"/>
      <c r="AF960" s="136"/>
      <c r="AG960" s="338"/>
      <c r="AH960" s="338"/>
      <c r="AI960" s="339"/>
      <c r="AJ960" s="339"/>
      <c r="AK960" s="91"/>
      <c r="AL960" s="92"/>
      <c r="AM960" s="93"/>
      <c r="AN960" s="340"/>
      <c r="AO960" s="341"/>
      <c r="AP960" s="336"/>
      <c r="AQ960" s="342"/>
      <c r="AR960" s="343"/>
      <c r="AS960" s="342"/>
      <c r="AT960" s="94"/>
      <c r="AU960" s="341"/>
      <c r="AV960" s="136"/>
      <c r="AW960" s="339"/>
    </row>
    <row r="961" spans="1:49" ht="12.75" customHeight="1">
      <c r="A961">
        <v>958</v>
      </c>
      <c r="B961" s="29" t="s">
        <v>2</v>
      </c>
      <c r="C961" s="134" t="s">
        <v>5260</v>
      </c>
      <c r="D961" s="29" t="s">
        <v>3880</v>
      </c>
      <c r="E961" s="29" t="s">
        <v>3880</v>
      </c>
      <c r="F961" s="335"/>
      <c r="G961" s="335"/>
      <c r="H961" s="335"/>
      <c r="I961" s="335"/>
      <c r="J961" s="335"/>
      <c r="K961" s="335"/>
      <c r="L961" s="335"/>
      <c r="M961" s="82" t="s">
        <v>3880</v>
      </c>
      <c r="N961" s="57" t="s">
        <v>3880</v>
      </c>
      <c r="O961" s="30" t="s">
        <v>3880</v>
      </c>
      <c r="P961" s="29" t="s">
        <v>3880</v>
      </c>
      <c r="Q961" s="29"/>
      <c r="R961" s="134" t="s">
        <v>5260</v>
      </c>
      <c r="S961" s="103" t="s">
        <v>3</v>
      </c>
      <c r="T961" s="403">
        <v>11160.76</v>
      </c>
      <c r="U961" s="403">
        <v>3714.75</v>
      </c>
      <c r="V961" s="123" t="s">
        <v>2</v>
      </c>
      <c r="W961" s="336"/>
      <c r="X961" s="123"/>
      <c r="Y961" s="337"/>
      <c r="Z961" s="87"/>
      <c r="AA961" s="88" t="s">
        <v>3880</v>
      </c>
      <c r="AB961" s="88"/>
      <c r="AC961" s="88"/>
      <c r="AD961" s="90"/>
      <c r="AE961" s="90"/>
      <c r="AF961" s="136"/>
      <c r="AG961" s="338"/>
      <c r="AH961" s="338"/>
      <c r="AI961" s="339"/>
      <c r="AJ961" s="339"/>
      <c r="AK961" s="91"/>
      <c r="AL961" s="92"/>
      <c r="AM961" s="93"/>
      <c r="AN961" s="340"/>
      <c r="AO961" s="341"/>
      <c r="AP961" s="336"/>
      <c r="AQ961" s="342"/>
      <c r="AR961" s="343"/>
      <c r="AS961" s="342"/>
      <c r="AT961" s="94"/>
      <c r="AU961" s="341"/>
      <c r="AV961" s="136"/>
      <c r="AW961" s="339"/>
    </row>
    <row r="962" spans="1:49" ht="12.75" customHeight="1">
      <c r="A962">
        <v>959</v>
      </c>
      <c r="B962" s="29" t="s">
        <v>2</v>
      </c>
      <c r="C962" s="134" t="s">
        <v>5261</v>
      </c>
      <c r="D962" s="29" t="s">
        <v>3880</v>
      </c>
      <c r="E962" s="29" t="s">
        <v>3880</v>
      </c>
      <c r="F962" s="335"/>
      <c r="G962" s="335"/>
      <c r="H962" s="335"/>
      <c r="I962" s="335"/>
      <c r="J962" s="335"/>
      <c r="K962" s="335"/>
      <c r="L962" s="335"/>
      <c r="M962" s="82" t="s">
        <v>3880</v>
      </c>
      <c r="N962" s="57" t="s">
        <v>3880</v>
      </c>
      <c r="O962" s="30" t="s">
        <v>3880</v>
      </c>
      <c r="P962" s="29" t="s">
        <v>3880</v>
      </c>
      <c r="Q962" s="29"/>
      <c r="R962" s="134" t="s">
        <v>5261</v>
      </c>
      <c r="S962" s="103" t="s">
        <v>3</v>
      </c>
      <c r="T962" s="403">
        <v>9443.7199999999993</v>
      </c>
      <c r="U962" s="403">
        <v>3714.75</v>
      </c>
      <c r="V962" s="123" t="s">
        <v>2</v>
      </c>
      <c r="W962" s="336"/>
      <c r="X962" s="123"/>
      <c r="Y962" s="337"/>
      <c r="Z962" s="87"/>
      <c r="AA962" s="88" t="s">
        <v>3880</v>
      </c>
      <c r="AB962" s="88"/>
      <c r="AC962" s="88"/>
      <c r="AD962" s="90"/>
      <c r="AE962" s="90"/>
      <c r="AF962" s="136"/>
      <c r="AG962" s="338"/>
      <c r="AH962" s="338"/>
      <c r="AI962" s="339"/>
      <c r="AJ962" s="339"/>
      <c r="AK962" s="91"/>
      <c r="AL962" s="92"/>
      <c r="AM962" s="93"/>
      <c r="AN962" s="340"/>
      <c r="AO962" s="341"/>
      <c r="AP962" s="336"/>
      <c r="AQ962" s="342"/>
      <c r="AR962" s="343"/>
      <c r="AS962" s="342"/>
      <c r="AT962" s="94"/>
      <c r="AU962" s="341"/>
      <c r="AV962" s="136"/>
      <c r="AW962" s="339"/>
    </row>
    <row r="963" spans="1:49" ht="12.75" customHeight="1">
      <c r="A963">
        <v>960</v>
      </c>
      <c r="B963" s="29" t="s">
        <v>2</v>
      </c>
      <c r="C963" s="134" t="s">
        <v>67</v>
      </c>
      <c r="D963" s="29" t="s">
        <v>3880</v>
      </c>
      <c r="E963" s="29" t="s">
        <v>3880</v>
      </c>
      <c r="F963" s="335"/>
      <c r="G963" s="335"/>
      <c r="H963" s="335"/>
      <c r="I963" s="335"/>
      <c r="J963" s="335"/>
      <c r="K963" s="335"/>
      <c r="L963" s="335"/>
      <c r="M963" s="82" t="s">
        <v>3880</v>
      </c>
      <c r="N963" s="57" t="s">
        <v>3880</v>
      </c>
      <c r="O963" s="30" t="s">
        <v>3880</v>
      </c>
      <c r="P963" s="29" t="s">
        <v>3880</v>
      </c>
      <c r="Q963" s="29"/>
      <c r="R963" s="134" t="s">
        <v>67</v>
      </c>
      <c r="S963" s="103" t="s">
        <v>3</v>
      </c>
      <c r="T963" s="403">
        <v>5200.6499999999996</v>
      </c>
      <c r="U963" s="403">
        <v>3752.85</v>
      </c>
      <c r="V963" s="123" t="s">
        <v>2</v>
      </c>
      <c r="W963" s="336"/>
      <c r="X963" s="123"/>
      <c r="Y963" s="337"/>
      <c r="Z963" s="87"/>
      <c r="AA963" s="88" t="s">
        <v>3880</v>
      </c>
      <c r="AB963" s="88"/>
      <c r="AC963" s="88"/>
      <c r="AD963" s="90"/>
      <c r="AE963" s="90"/>
      <c r="AF963" s="136"/>
      <c r="AG963" s="338"/>
      <c r="AH963" s="338"/>
      <c r="AI963" s="339"/>
      <c r="AJ963" s="339"/>
      <c r="AK963" s="91"/>
      <c r="AL963" s="92"/>
      <c r="AM963" s="93"/>
      <c r="AN963" s="340"/>
      <c r="AO963" s="341"/>
      <c r="AP963" s="336"/>
      <c r="AQ963" s="342"/>
      <c r="AR963" s="343"/>
      <c r="AS963" s="342"/>
      <c r="AT963" s="94"/>
      <c r="AU963" s="341"/>
      <c r="AV963" s="136"/>
      <c r="AW963" s="339"/>
    </row>
    <row r="964" spans="1:49" ht="12.75" customHeight="1">
      <c r="A964">
        <v>961</v>
      </c>
      <c r="B964" s="29" t="s">
        <v>2</v>
      </c>
      <c r="C964" s="134" t="s">
        <v>5262</v>
      </c>
      <c r="D964" s="29" t="s">
        <v>3880</v>
      </c>
      <c r="E964" s="29" t="s">
        <v>3880</v>
      </c>
      <c r="F964" s="335"/>
      <c r="G964" s="335"/>
      <c r="H964" s="335"/>
      <c r="I964" s="335"/>
      <c r="J964" s="335"/>
      <c r="K964" s="335"/>
      <c r="L964" s="335"/>
      <c r="M964" s="82" t="s">
        <v>3880</v>
      </c>
      <c r="N964" s="57" t="s">
        <v>3880</v>
      </c>
      <c r="O964" s="30" t="s">
        <v>3880</v>
      </c>
      <c r="P964" s="29" t="s">
        <v>3880</v>
      </c>
      <c r="Q964" s="29"/>
      <c r="R964" s="134" t="s">
        <v>5262</v>
      </c>
      <c r="S964" s="103" t="s">
        <v>3</v>
      </c>
      <c r="T964" s="403">
        <v>2800.35</v>
      </c>
      <c r="U964" s="403">
        <v>3752.85</v>
      </c>
      <c r="V964" s="123" t="s">
        <v>2</v>
      </c>
      <c r="W964" s="336"/>
      <c r="X964" s="123"/>
      <c r="Y964" s="337"/>
      <c r="Z964" s="87"/>
      <c r="AA964" s="88" t="s">
        <v>3880</v>
      </c>
      <c r="AB964" s="88"/>
      <c r="AC964" s="88"/>
      <c r="AD964" s="90"/>
      <c r="AE964" s="90"/>
      <c r="AF964" s="136"/>
      <c r="AG964" s="338"/>
      <c r="AH964" s="338"/>
      <c r="AI964" s="339"/>
      <c r="AJ964" s="339"/>
      <c r="AK964" s="91"/>
      <c r="AL964" s="92"/>
      <c r="AM964" s="93"/>
      <c r="AN964" s="340"/>
      <c r="AO964" s="341"/>
      <c r="AP964" s="336"/>
      <c r="AQ964" s="342"/>
      <c r="AR964" s="343"/>
      <c r="AS964" s="342"/>
      <c r="AT964" s="94"/>
      <c r="AU964" s="341"/>
      <c r="AV964" s="136"/>
      <c r="AW964" s="339"/>
    </row>
    <row r="965" spans="1:49" ht="12.75" customHeight="1">
      <c r="A965">
        <v>962</v>
      </c>
      <c r="B965" s="29" t="s">
        <v>2</v>
      </c>
      <c r="C965" s="134" t="s">
        <v>5263</v>
      </c>
      <c r="D965" s="29" t="s">
        <v>3880</v>
      </c>
      <c r="E965" s="29" t="s">
        <v>3880</v>
      </c>
      <c r="F965" s="335"/>
      <c r="G965" s="335"/>
      <c r="H965" s="335"/>
      <c r="I965" s="335"/>
      <c r="J965" s="335"/>
      <c r="K965" s="335"/>
      <c r="L965" s="335"/>
      <c r="M965" s="82" t="s">
        <v>3880</v>
      </c>
      <c r="N965" s="57" t="s">
        <v>3880</v>
      </c>
      <c r="O965" s="30" t="s">
        <v>3880</v>
      </c>
      <c r="P965" s="29" t="s">
        <v>3880</v>
      </c>
      <c r="Q965" s="29"/>
      <c r="R965" s="134" t="s">
        <v>5263</v>
      </c>
      <c r="S965" s="103" t="s">
        <v>3</v>
      </c>
      <c r="T965" s="403">
        <v>2000.25</v>
      </c>
      <c r="U965" s="403">
        <v>3752.85</v>
      </c>
      <c r="V965" s="123" t="s">
        <v>2</v>
      </c>
      <c r="W965" s="336"/>
      <c r="X965" s="123"/>
      <c r="Y965" s="337"/>
      <c r="Z965" s="87"/>
      <c r="AA965" s="88" t="s">
        <v>3880</v>
      </c>
      <c r="AB965" s="88"/>
      <c r="AC965" s="88"/>
      <c r="AD965" s="90"/>
      <c r="AE965" s="90"/>
      <c r="AF965" s="136"/>
      <c r="AG965" s="338"/>
      <c r="AH965" s="338"/>
      <c r="AI965" s="339"/>
      <c r="AJ965" s="339"/>
      <c r="AK965" s="91"/>
      <c r="AL965" s="92"/>
      <c r="AM965" s="93"/>
      <c r="AN965" s="340"/>
      <c r="AO965" s="341"/>
      <c r="AP965" s="336"/>
      <c r="AQ965" s="342"/>
      <c r="AR965" s="343"/>
      <c r="AS965" s="342"/>
      <c r="AT965" s="94"/>
      <c r="AU965" s="341"/>
      <c r="AV965" s="136"/>
      <c r="AW965" s="339"/>
    </row>
    <row r="966" spans="1:49" ht="12.75" customHeight="1">
      <c r="A966">
        <v>963</v>
      </c>
      <c r="B966" s="29" t="s">
        <v>2</v>
      </c>
      <c r="C966" s="134" t="s">
        <v>5264</v>
      </c>
      <c r="D966" s="29" t="s">
        <v>3880</v>
      </c>
      <c r="E966" s="29" t="s">
        <v>3880</v>
      </c>
      <c r="F966" s="335"/>
      <c r="G966" s="335"/>
      <c r="H966" s="335"/>
      <c r="I966" s="335"/>
      <c r="J966" s="335"/>
      <c r="K966" s="335"/>
      <c r="L966" s="335"/>
      <c r="M966" s="82" t="s">
        <v>3880</v>
      </c>
      <c r="N966" s="57" t="s">
        <v>3880</v>
      </c>
      <c r="O966" s="30" t="s">
        <v>3880</v>
      </c>
      <c r="P966" s="29" t="s">
        <v>3880</v>
      </c>
      <c r="Q966" s="29"/>
      <c r="R966" s="134" t="s">
        <v>5264</v>
      </c>
      <c r="S966" s="103" t="s">
        <v>3</v>
      </c>
      <c r="T966" s="403">
        <v>1200.1500000000001</v>
      </c>
      <c r="U966" s="403">
        <v>3752.85</v>
      </c>
      <c r="V966" s="123" t="s">
        <v>2</v>
      </c>
      <c r="W966" s="336"/>
      <c r="X966" s="123"/>
      <c r="Y966" s="337"/>
      <c r="Z966" s="87"/>
      <c r="AA966" s="88" t="s">
        <v>3880</v>
      </c>
      <c r="AB966" s="88"/>
      <c r="AC966" s="88"/>
      <c r="AD966" s="90"/>
      <c r="AE966" s="90"/>
      <c r="AF966" s="136"/>
      <c r="AG966" s="338"/>
      <c r="AH966" s="338"/>
      <c r="AI966" s="339"/>
      <c r="AJ966" s="339"/>
      <c r="AK966" s="91"/>
      <c r="AL966" s="92"/>
      <c r="AM966" s="93"/>
      <c r="AN966" s="340"/>
      <c r="AO966" s="341"/>
      <c r="AP966" s="336"/>
      <c r="AQ966" s="342"/>
      <c r="AR966" s="343"/>
      <c r="AS966" s="342"/>
      <c r="AT966" s="94"/>
      <c r="AU966" s="341"/>
      <c r="AV966" s="136"/>
      <c r="AW966" s="339"/>
    </row>
    <row r="967" spans="1:49" ht="12.75" customHeight="1">
      <c r="A967">
        <v>964</v>
      </c>
      <c r="B967" s="29" t="s">
        <v>2</v>
      </c>
      <c r="C967" s="134" t="s">
        <v>5265</v>
      </c>
      <c r="D967" s="29" t="s">
        <v>3880</v>
      </c>
      <c r="E967" s="29" t="s">
        <v>3880</v>
      </c>
      <c r="F967" s="335"/>
      <c r="G967" s="335"/>
      <c r="H967" s="335"/>
      <c r="I967" s="335"/>
      <c r="J967" s="335"/>
      <c r="K967" s="335"/>
      <c r="L967" s="335"/>
      <c r="M967" s="82" t="s">
        <v>3880</v>
      </c>
      <c r="N967" s="57" t="s">
        <v>3880</v>
      </c>
      <c r="O967" s="30" t="s">
        <v>3880</v>
      </c>
      <c r="P967" s="29" t="s">
        <v>3880</v>
      </c>
      <c r="Q967" s="29"/>
      <c r="R967" s="134" t="s">
        <v>5265</v>
      </c>
      <c r="S967" s="104" t="s">
        <v>3</v>
      </c>
      <c r="T967" s="403">
        <v>400.05</v>
      </c>
      <c r="U967" s="403">
        <v>3752.85</v>
      </c>
      <c r="V967" s="123" t="s">
        <v>2</v>
      </c>
      <c r="W967" s="336"/>
      <c r="X967" s="123"/>
      <c r="Y967" s="337"/>
      <c r="Z967" s="87"/>
      <c r="AA967" s="88" t="s">
        <v>3880</v>
      </c>
      <c r="AB967" s="88"/>
      <c r="AC967" s="88"/>
      <c r="AD967" s="90"/>
      <c r="AE967" s="90"/>
      <c r="AF967" s="136"/>
      <c r="AG967" s="338"/>
      <c r="AH967" s="338"/>
      <c r="AI967" s="339"/>
      <c r="AJ967" s="339"/>
      <c r="AK967" s="91"/>
      <c r="AL967" s="92"/>
      <c r="AM967" s="93"/>
      <c r="AN967" s="340"/>
      <c r="AO967" s="341"/>
      <c r="AP967" s="336"/>
      <c r="AQ967" s="342"/>
      <c r="AR967" s="343"/>
      <c r="AS967" s="342"/>
      <c r="AT967" s="94"/>
      <c r="AU967" s="341"/>
      <c r="AV967" s="136"/>
      <c r="AW967" s="339"/>
    </row>
    <row r="968" spans="1:49" ht="12.75" customHeight="1">
      <c r="A968">
        <v>965</v>
      </c>
      <c r="B968" s="29" t="s">
        <v>2</v>
      </c>
      <c r="C968" s="134" t="s">
        <v>5266</v>
      </c>
      <c r="D968" s="29" t="s">
        <v>3880</v>
      </c>
      <c r="E968" s="29" t="s">
        <v>3880</v>
      </c>
      <c r="F968" s="335"/>
      <c r="G968" s="335"/>
      <c r="H968" s="335"/>
      <c r="I968" s="335"/>
      <c r="J968" s="335"/>
      <c r="K968" s="335"/>
      <c r="L968" s="335"/>
      <c r="M968" s="82" t="s">
        <v>3880</v>
      </c>
      <c r="N968" s="57" t="s">
        <v>3880</v>
      </c>
      <c r="O968" s="30" t="s">
        <v>3880</v>
      </c>
      <c r="P968" s="29" t="s">
        <v>3880</v>
      </c>
      <c r="Q968" s="29"/>
      <c r="R968" s="134" t="s">
        <v>5266</v>
      </c>
      <c r="S968" s="104" t="s">
        <v>3</v>
      </c>
      <c r="T968" s="403">
        <v>-400.05</v>
      </c>
      <c r="U968" s="403">
        <v>3752.85</v>
      </c>
      <c r="V968" s="123" t="s">
        <v>2</v>
      </c>
      <c r="W968" s="336"/>
      <c r="X968" s="123"/>
      <c r="Y968" s="337"/>
      <c r="Z968" s="87"/>
      <c r="AA968" s="88" t="s">
        <v>3880</v>
      </c>
      <c r="AB968" s="88"/>
      <c r="AC968" s="88"/>
      <c r="AD968" s="90"/>
      <c r="AE968" s="90"/>
      <c r="AF968" s="136"/>
      <c r="AG968" s="338"/>
      <c r="AH968" s="338"/>
      <c r="AI968" s="339"/>
      <c r="AJ968" s="339"/>
      <c r="AK968" s="91"/>
      <c r="AL968" s="92"/>
      <c r="AM968" s="93"/>
      <c r="AN968" s="340"/>
      <c r="AO968" s="341"/>
      <c r="AP968" s="336"/>
      <c r="AQ968" s="342"/>
      <c r="AR968" s="343"/>
      <c r="AS968" s="342"/>
      <c r="AT968" s="94"/>
      <c r="AU968" s="341"/>
      <c r="AV968" s="136"/>
      <c r="AW968" s="339"/>
    </row>
    <row r="969" spans="1:49" ht="12.75" customHeight="1">
      <c r="A969">
        <v>966</v>
      </c>
      <c r="B969" s="29" t="s">
        <v>2</v>
      </c>
      <c r="C969" s="134" t="s">
        <v>5267</v>
      </c>
      <c r="D969" s="29" t="s">
        <v>3880</v>
      </c>
      <c r="E969" s="29" t="s">
        <v>3880</v>
      </c>
      <c r="F969" s="335"/>
      <c r="G969" s="335"/>
      <c r="H969" s="335"/>
      <c r="I969" s="335"/>
      <c r="J969" s="335"/>
      <c r="K969" s="335"/>
      <c r="L969" s="335"/>
      <c r="M969" s="82" t="s">
        <v>3880</v>
      </c>
      <c r="N969" s="57" t="s">
        <v>3880</v>
      </c>
      <c r="O969" s="30" t="s">
        <v>3880</v>
      </c>
      <c r="P969" s="29" t="s">
        <v>3880</v>
      </c>
      <c r="Q969" s="29"/>
      <c r="R969" s="134" t="s">
        <v>5267</v>
      </c>
      <c r="S969" s="104" t="s">
        <v>3</v>
      </c>
      <c r="T969" s="403">
        <v>-1200.1500000000001</v>
      </c>
      <c r="U969" s="403">
        <v>3752.85</v>
      </c>
      <c r="V969" s="123" t="s">
        <v>2</v>
      </c>
      <c r="W969" s="336"/>
      <c r="X969" s="123"/>
      <c r="Y969" s="337"/>
      <c r="Z969" s="87"/>
      <c r="AA969" s="88" t="s">
        <v>3880</v>
      </c>
      <c r="AB969" s="88"/>
      <c r="AC969" s="88"/>
      <c r="AD969" s="90"/>
      <c r="AE969" s="90"/>
      <c r="AF969" s="136"/>
      <c r="AG969" s="338"/>
      <c r="AH969" s="338"/>
      <c r="AI969" s="339"/>
      <c r="AJ969" s="339"/>
      <c r="AK969" s="91"/>
      <c r="AL969" s="92"/>
      <c r="AM969" s="93"/>
      <c r="AN969" s="340"/>
      <c r="AO969" s="341"/>
      <c r="AP969" s="336"/>
      <c r="AQ969" s="342"/>
      <c r="AR969" s="343"/>
      <c r="AS969" s="342"/>
      <c r="AT969" s="94"/>
      <c r="AU969" s="341"/>
      <c r="AV969" s="136"/>
      <c r="AW969" s="339"/>
    </row>
    <row r="970" spans="1:49" ht="12.75" customHeight="1">
      <c r="A970">
        <v>967</v>
      </c>
      <c r="B970" s="29" t="s">
        <v>2</v>
      </c>
      <c r="C970" s="134" t="s">
        <v>5268</v>
      </c>
      <c r="D970" s="29" t="s">
        <v>3880</v>
      </c>
      <c r="E970" s="29" t="s">
        <v>3880</v>
      </c>
      <c r="F970" s="335"/>
      <c r="G970" s="335"/>
      <c r="H970" s="335"/>
      <c r="I970" s="335"/>
      <c r="J970" s="335"/>
      <c r="K970" s="335"/>
      <c r="L970" s="335"/>
      <c r="M970" s="82" t="s">
        <v>3880</v>
      </c>
      <c r="N970" s="57" t="s">
        <v>3880</v>
      </c>
      <c r="O970" s="30" t="s">
        <v>3880</v>
      </c>
      <c r="P970" s="29" t="s">
        <v>3880</v>
      </c>
      <c r="Q970" s="29"/>
      <c r="R970" s="134" t="s">
        <v>5268</v>
      </c>
      <c r="S970" s="104" t="s">
        <v>3</v>
      </c>
      <c r="T970" s="403">
        <v>-2000.25</v>
      </c>
      <c r="U970" s="403">
        <v>3752.85</v>
      </c>
      <c r="V970" s="123" t="s">
        <v>2</v>
      </c>
      <c r="W970" s="336"/>
      <c r="X970" s="123"/>
      <c r="Y970" s="337"/>
      <c r="Z970" s="87"/>
      <c r="AA970" s="88" t="s">
        <v>3880</v>
      </c>
      <c r="AB970" s="88"/>
      <c r="AC970" s="88"/>
      <c r="AD970" s="90"/>
      <c r="AE970" s="90"/>
      <c r="AF970" s="136"/>
      <c r="AG970" s="338"/>
      <c r="AH970" s="338"/>
      <c r="AI970" s="339"/>
      <c r="AJ970" s="339"/>
      <c r="AK970" s="91"/>
      <c r="AL970" s="92"/>
      <c r="AM970" s="93"/>
      <c r="AN970" s="340"/>
      <c r="AO970" s="341"/>
      <c r="AP970" s="336"/>
      <c r="AQ970" s="342"/>
      <c r="AR970" s="343"/>
      <c r="AS970" s="342"/>
      <c r="AT970" s="94">
        <v>6000</v>
      </c>
      <c r="AU970" s="341"/>
      <c r="AV970" s="136"/>
      <c r="AW970" s="339"/>
    </row>
    <row r="971" spans="1:49" ht="12.75" customHeight="1">
      <c r="A971">
        <v>968</v>
      </c>
      <c r="B971" s="29" t="s">
        <v>2</v>
      </c>
      <c r="C971" s="134" t="s">
        <v>5269</v>
      </c>
      <c r="D971" s="29" t="s">
        <v>3880</v>
      </c>
      <c r="E971" s="29" t="s">
        <v>3880</v>
      </c>
      <c r="F971" s="335"/>
      <c r="G971" s="335"/>
      <c r="H971" s="335"/>
      <c r="I971" s="335"/>
      <c r="J971" s="335"/>
      <c r="K971" s="335"/>
      <c r="L971" s="335"/>
      <c r="M971" s="82" t="s">
        <v>3880</v>
      </c>
      <c r="N971" s="57" t="s">
        <v>3880</v>
      </c>
      <c r="O971" s="30" t="s">
        <v>3880</v>
      </c>
      <c r="P971" s="29" t="s">
        <v>3880</v>
      </c>
      <c r="Q971" s="29"/>
      <c r="R971" s="134" t="s">
        <v>5269</v>
      </c>
      <c r="S971" s="103" t="s">
        <v>3</v>
      </c>
      <c r="T971" s="403">
        <v>-4400.55</v>
      </c>
      <c r="U971" s="403">
        <v>3752.85</v>
      </c>
      <c r="V971" s="123" t="s">
        <v>2</v>
      </c>
      <c r="W971" s="336"/>
      <c r="X971" s="123"/>
      <c r="Y971" s="337"/>
      <c r="Z971" s="87"/>
      <c r="AA971" s="88" t="s">
        <v>3880</v>
      </c>
      <c r="AB971" s="88"/>
      <c r="AC971" s="88"/>
      <c r="AD971" s="90"/>
      <c r="AE971" s="90"/>
      <c r="AF971" s="136"/>
      <c r="AG971" s="338"/>
      <c r="AH971" s="338"/>
      <c r="AI971" s="339"/>
      <c r="AJ971" s="339"/>
      <c r="AK971" s="91"/>
      <c r="AL971" s="92"/>
      <c r="AM971" s="93"/>
      <c r="AN971" s="340"/>
      <c r="AO971" s="341"/>
      <c r="AP971" s="336"/>
      <c r="AQ971" s="342"/>
      <c r="AR971" s="343"/>
      <c r="AS971" s="342"/>
      <c r="AT971" s="94"/>
      <c r="AU971" s="341"/>
      <c r="AV971" s="136"/>
      <c r="AW971" s="339"/>
    </row>
    <row r="972" spans="1:49" ht="12.75" customHeight="1">
      <c r="A972">
        <v>969</v>
      </c>
      <c r="B972" s="29" t="s">
        <v>2</v>
      </c>
      <c r="C972" s="134" t="s">
        <v>5270</v>
      </c>
      <c r="D972" s="29" t="s">
        <v>3880</v>
      </c>
      <c r="E972" s="29" t="s">
        <v>3880</v>
      </c>
      <c r="F972" s="335"/>
      <c r="G972" s="335"/>
      <c r="H972" s="335"/>
      <c r="I972" s="335"/>
      <c r="J972" s="335"/>
      <c r="K972" s="335"/>
      <c r="L972" s="335"/>
      <c r="M972" s="82" t="s">
        <v>3880</v>
      </c>
      <c r="N972" s="57" t="s">
        <v>3880</v>
      </c>
      <c r="O972" s="30" t="s">
        <v>3880</v>
      </c>
      <c r="P972" s="29" t="s">
        <v>3880</v>
      </c>
      <c r="Q972" s="29"/>
      <c r="R972" s="134" t="s">
        <v>5270</v>
      </c>
      <c r="S972" s="103" t="s">
        <v>3</v>
      </c>
      <c r="T972" s="403">
        <v>-6009.64</v>
      </c>
      <c r="U972" s="403">
        <v>3714.75</v>
      </c>
      <c r="V972" s="123" t="s">
        <v>2</v>
      </c>
      <c r="W972" s="336"/>
      <c r="X972" s="123"/>
      <c r="Y972" s="337"/>
      <c r="Z972" s="87"/>
      <c r="AA972" s="88" t="s">
        <v>3880</v>
      </c>
      <c r="AB972" s="88"/>
      <c r="AC972" s="88"/>
      <c r="AD972" s="90"/>
      <c r="AE972" s="90"/>
      <c r="AF972" s="136"/>
      <c r="AG972" s="338"/>
      <c r="AH972" s="338"/>
      <c r="AI972" s="339"/>
      <c r="AJ972" s="339"/>
      <c r="AK972" s="91"/>
      <c r="AL972" s="92"/>
      <c r="AM972" s="93"/>
      <c r="AN972" s="340"/>
      <c r="AO972" s="341"/>
      <c r="AP972" s="336"/>
      <c r="AQ972" s="342"/>
      <c r="AR972" s="343"/>
      <c r="AS972" s="342"/>
      <c r="AT972" s="94"/>
      <c r="AU972" s="341"/>
      <c r="AV972" s="136"/>
      <c r="AW972" s="339"/>
    </row>
    <row r="973" spans="1:49" ht="12.75" customHeight="1">
      <c r="A973">
        <v>970</v>
      </c>
      <c r="B973" s="29" t="s">
        <v>2</v>
      </c>
      <c r="C973" s="134" t="s">
        <v>5271</v>
      </c>
      <c r="D973" s="29" t="s">
        <v>3880</v>
      </c>
      <c r="E973" s="29" t="s">
        <v>3880</v>
      </c>
      <c r="F973" s="335"/>
      <c r="G973" s="335"/>
      <c r="H973" s="335"/>
      <c r="I973" s="335"/>
      <c r="J973" s="335"/>
      <c r="K973" s="335"/>
      <c r="L973" s="335"/>
      <c r="M973" s="82" t="s">
        <v>3880</v>
      </c>
      <c r="N973" s="57" t="s">
        <v>3880</v>
      </c>
      <c r="O973" s="30" t="s">
        <v>3880</v>
      </c>
      <c r="P973" s="29" t="s">
        <v>3880</v>
      </c>
      <c r="Q973" s="29"/>
      <c r="R973" s="134" t="s">
        <v>5271</v>
      </c>
      <c r="S973" s="103" t="s">
        <v>3</v>
      </c>
      <c r="T973" s="403">
        <v>-9443.7199999999993</v>
      </c>
      <c r="U973" s="403">
        <v>3714.75</v>
      </c>
      <c r="V973" s="123" t="s">
        <v>2</v>
      </c>
      <c r="W973" s="336"/>
      <c r="X973" s="123"/>
      <c r="Y973" s="337"/>
      <c r="Z973" s="87"/>
      <c r="AA973" s="88" t="s">
        <v>3880</v>
      </c>
      <c r="AB973" s="88"/>
      <c r="AC973" s="88"/>
      <c r="AD973" s="90"/>
      <c r="AE973" s="90"/>
      <c r="AF973" s="136"/>
      <c r="AG973" s="338"/>
      <c r="AH973" s="338"/>
      <c r="AI973" s="339"/>
      <c r="AJ973" s="339"/>
      <c r="AK973" s="91"/>
      <c r="AL973" s="92"/>
      <c r="AM973" s="93"/>
      <c r="AN973" s="340"/>
      <c r="AO973" s="341"/>
      <c r="AP973" s="336"/>
      <c r="AQ973" s="342"/>
      <c r="AR973" s="343"/>
      <c r="AS973" s="342"/>
      <c r="AT973" s="94"/>
      <c r="AU973" s="341"/>
      <c r="AV973" s="136"/>
      <c r="AW973" s="339"/>
    </row>
    <row r="974" spans="1:49" ht="12.75" customHeight="1">
      <c r="A974">
        <v>971</v>
      </c>
      <c r="B974" s="29" t="s">
        <v>2</v>
      </c>
      <c r="C974" s="134" t="s">
        <v>5272</v>
      </c>
      <c r="D974" s="29" t="s">
        <v>3880</v>
      </c>
      <c r="E974" s="29" t="s">
        <v>3880</v>
      </c>
      <c r="F974" s="335"/>
      <c r="G974" s="335"/>
      <c r="H974" s="335"/>
      <c r="I974" s="335"/>
      <c r="J974" s="335"/>
      <c r="K974" s="335"/>
      <c r="L974" s="335"/>
      <c r="M974" s="82" t="s">
        <v>3880</v>
      </c>
      <c r="N974" s="57" t="s">
        <v>3880</v>
      </c>
      <c r="O974" s="30" t="s">
        <v>3880</v>
      </c>
      <c r="P974" s="29" t="s">
        <v>3880</v>
      </c>
      <c r="Q974" s="29"/>
      <c r="R974" s="134" t="s">
        <v>5272</v>
      </c>
      <c r="S974" s="103" t="s">
        <v>3</v>
      </c>
      <c r="T974" s="403">
        <v>-11160.76</v>
      </c>
      <c r="U974" s="403">
        <v>3714.75</v>
      </c>
      <c r="V974" s="123" t="s">
        <v>2</v>
      </c>
      <c r="W974" s="336"/>
      <c r="X974" s="123"/>
      <c r="Y974" s="337"/>
      <c r="Z974" s="87"/>
      <c r="AA974" s="88" t="s">
        <v>3880</v>
      </c>
      <c r="AB974" s="88"/>
      <c r="AC974" s="88"/>
      <c r="AD974" s="90"/>
      <c r="AE974" s="90"/>
      <c r="AF974" s="136"/>
      <c r="AG974" s="338"/>
      <c r="AH974" s="338"/>
      <c r="AI974" s="339"/>
      <c r="AJ974" s="339"/>
      <c r="AK974" s="91"/>
      <c r="AL974" s="92"/>
      <c r="AM974" s="93"/>
      <c r="AN974" s="340"/>
      <c r="AO974" s="341"/>
      <c r="AP974" s="336"/>
      <c r="AQ974" s="342"/>
      <c r="AR974" s="343"/>
      <c r="AS974" s="342"/>
      <c r="AT974" s="94"/>
      <c r="AU974" s="341"/>
      <c r="AV974" s="136"/>
      <c r="AW974" s="339"/>
    </row>
    <row r="975" spans="1:49" ht="12.75" customHeight="1">
      <c r="A975">
        <v>972</v>
      </c>
      <c r="B975" s="29" t="s">
        <v>2</v>
      </c>
      <c r="C975" s="134" t="s">
        <v>5273</v>
      </c>
      <c r="D975" s="29" t="s">
        <v>3880</v>
      </c>
      <c r="E975" s="29" t="s">
        <v>3880</v>
      </c>
      <c r="F975" s="335"/>
      <c r="G975" s="335"/>
      <c r="H975" s="335"/>
      <c r="I975" s="335"/>
      <c r="J975" s="335"/>
      <c r="K975" s="335"/>
      <c r="L975" s="335"/>
      <c r="M975" s="82" t="s">
        <v>3880</v>
      </c>
      <c r="N975" s="57" t="s">
        <v>3880</v>
      </c>
      <c r="O975" s="30" t="s">
        <v>3880</v>
      </c>
      <c r="P975" s="29" t="s">
        <v>3880</v>
      </c>
      <c r="Q975" s="29"/>
      <c r="R975" s="134" t="s">
        <v>5273</v>
      </c>
      <c r="S975" s="103" t="s">
        <v>3</v>
      </c>
      <c r="T975" s="403">
        <v>12877.8</v>
      </c>
      <c r="U975" s="403">
        <v>3714.75</v>
      </c>
      <c r="V975" s="123" t="s">
        <v>2</v>
      </c>
      <c r="W975" s="336"/>
      <c r="X975" s="123"/>
      <c r="Y975" s="337"/>
      <c r="Z975" s="87"/>
      <c r="AA975" s="88" t="s">
        <v>3880</v>
      </c>
      <c r="AB975" s="88"/>
      <c r="AC975" s="88"/>
      <c r="AD975" s="90"/>
      <c r="AE975" s="90"/>
      <c r="AF975" s="136"/>
      <c r="AG975" s="338"/>
      <c r="AH975" s="338"/>
      <c r="AI975" s="339"/>
      <c r="AJ975" s="339"/>
      <c r="AK975" s="91"/>
      <c r="AL975" s="92"/>
      <c r="AM975" s="93"/>
      <c r="AN975" s="340"/>
      <c r="AO975" s="341"/>
      <c r="AP975" s="336"/>
      <c r="AQ975" s="342"/>
      <c r="AR975" s="343"/>
      <c r="AS975" s="342"/>
      <c r="AT975" s="94"/>
      <c r="AU975" s="341"/>
      <c r="AV975" s="136"/>
      <c r="AW975" s="339"/>
    </row>
    <row r="976" spans="1:49" ht="12.75" customHeight="1">
      <c r="A976">
        <v>973</v>
      </c>
      <c r="B976" s="29" t="s">
        <v>2</v>
      </c>
      <c r="C976" s="134" t="s">
        <v>5274</v>
      </c>
      <c r="D976" s="29" t="s">
        <v>3880</v>
      </c>
      <c r="E976" s="29" t="s">
        <v>3880</v>
      </c>
      <c r="F976" s="335"/>
      <c r="G976" s="335"/>
      <c r="H976" s="335"/>
      <c r="I976" s="335"/>
      <c r="J976" s="335"/>
      <c r="K976" s="335"/>
      <c r="L976" s="335"/>
      <c r="M976" s="82" t="s">
        <v>3880</v>
      </c>
      <c r="N976" s="57" t="s">
        <v>3880</v>
      </c>
      <c r="O976" s="30" t="s">
        <v>3880</v>
      </c>
      <c r="P976" s="29" t="s">
        <v>3880</v>
      </c>
      <c r="Q976" s="29"/>
      <c r="R976" s="134" t="s">
        <v>5274</v>
      </c>
      <c r="S976" s="103" t="s">
        <v>3</v>
      </c>
      <c r="T976" s="403">
        <v>6868.16</v>
      </c>
      <c r="U976" s="403">
        <v>4210.05</v>
      </c>
      <c r="V976" s="123" t="s">
        <v>2</v>
      </c>
      <c r="W976" s="336"/>
      <c r="X976" s="123"/>
      <c r="Y976" s="337"/>
      <c r="Z976" s="87"/>
      <c r="AA976" s="88" t="s">
        <v>3880</v>
      </c>
      <c r="AB976" s="88"/>
      <c r="AC976" s="88"/>
      <c r="AD976" s="90"/>
      <c r="AE976" s="90"/>
      <c r="AF976" s="136"/>
      <c r="AG976" s="338"/>
      <c r="AH976" s="338"/>
      <c r="AI976" s="339"/>
      <c r="AJ976" s="339"/>
      <c r="AK976" s="91"/>
      <c r="AL976" s="92"/>
      <c r="AM976" s="93"/>
      <c r="AN976" s="340"/>
      <c r="AO976" s="341"/>
      <c r="AP976" s="336"/>
      <c r="AQ976" s="342"/>
      <c r="AR976" s="343"/>
      <c r="AS976" s="342"/>
      <c r="AT976" s="94"/>
      <c r="AU976" s="341"/>
      <c r="AV976" s="136"/>
      <c r="AW976" s="339"/>
    </row>
    <row r="977" spans="1:49" ht="12.75" customHeight="1">
      <c r="A977">
        <v>974</v>
      </c>
      <c r="B977" s="29" t="s">
        <v>2</v>
      </c>
      <c r="C977" s="134" t="s">
        <v>38</v>
      </c>
      <c r="D977" s="29" t="s">
        <v>3880</v>
      </c>
      <c r="E977" s="29" t="s">
        <v>3880</v>
      </c>
      <c r="F977" s="335"/>
      <c r="G977" s="335"/>
      <c r="H977" s="335"/>
      <c r="I977" s="335"/>
      <c r="J977" s="335"/>
      <c r="K977" s="335"/>
      <c r="L977" s="335"/>
      <c r="M977" s="82" t="s">
        <v>3880</v>
      </c>
      <c r="N977" s="57" t="s">
        <v>3880</v>
      </c>
      <c r="O977" s="30" t="s">
        <v>3880</v>
      </c>
      <c r="P977" s="29" t="s">
        <v>3880</v>
      </c>
      <c r="Q977" s="29"/>
      <c r="R977" s="134" t="s">
        <v>38</v>
      </c>
      <c r="S977" s="103" t="s">
        <v>3</v>
      </c>
      <c r="T977" s="403">
        <v>14650</v>
      </c>
      <c r="U977" s="403">
        <v>4000</v>
      </c>
      <c r="V977" s="123" t="s">
        <v>2</v>
      </c>
      <c r="W977" s="336"/>
      <c r="X977" s="123"/>
      <c r="Y977" s="337"/>
      <c r="Z977" s="87"/>
      <c r="AA977" s="88" t="s">
        <v>3880</v>
      </c>
      <c r="AB977" s="88"/>
      <c r="AC977" s="88"/>
      <c r="AD977" s="90"/>
      <c r="AE977" s="90"/>
      <c r="AF977" s="136"/>
      <c r="AG977" s="338"/>
      <c r="AH977" s="338"/>
      <c r="AI977" s="339"/>
      <c r="AJ977" s="339"/>
      <c r="AK977" s="91"/>
      <c r="AL977" s="92"/>
      <c r="AM977" s="93"/>
      <c r="AN977" s="340"/>
      <c r="AO977" s="341"/>
      <c r="AP977" s="336"/>
      <c r="AQ977" s="342"/>
      <c r="AR977" s="343"/>
      <c r="AS977" s="342"/>
      <c r="AT977" s="94"/>
      <c r="AU977" s="341"/>
      <c r="AV977" s="136"/>
      <c r="AW977" s="339"/>
    </row>
    <row r="978" spans="1:49" ht="12.75" customHeight="1">
      <c r="A978">
        <v>975</v>
      </c>
      <c r="B978" s="29" t="s">
        <v>2</v>
      </c>
      <c r="C978" s="134" t="s">
        <v>5275</v>
      </c>
      <c r="D978" s="29" t="s">
        <v>3880</v>
      </c>
      <c r="E978" s="29" t="s">
        <v>3880</v>
      </c>
      <c r="F978" s="335"/>
      <c r="G978" s="335"/>
      <c r="H978" s="335"/>
      <c r="I978" s="335"/>
      <c r="J978" s="335"/>
      <c r="K978" s="335"/>
      <c r="L978" s="335"/>
      <c r="M978" s="82" t="s">
        <v>3880</v>
      </c>
      <c r="N978" s="57" t="s">
        <v>3880</v>
      </c>
      <c r="O978" s="30" t="s">
        <v>3880</v>
      </c>
      <c r="P978" s="29" t="s">
        <v>3880</v>
      </c>
      <c r="Q978" s="29"/>
      <c r="R978" s="134" t="s">
        <v>5275</v>
      </c>
      <c r="S978" s="104" t="s">
        <v>3</v>
      </c>
      <c r="T978" s="403">
        <v>-8585.2000000000007</v>
      </c>
      <c r="U978" s="403">
        <v>4210.05</v>
      </c>
      <c r="V978" s="123" t="s">
        <v>2</v>
      </c>
      <c r="W978" s="336"/>
      <c r="X978" s="123"/>
      <c r="Y978" s="337"/>
      <c r="Z978" s="87"/>
      <c r="AA978" s="88" t="s">
        <v>3880</v>
      </c>
      <c r="AB978" s="88"/>
      <c r="AC978" s="88"/>
      <c r="AD978" s="90"/>
      <c r="AE978" s="90"/>
      <c r="AF978" s="136"/>
      <c r="AG978" s="338"/>
      <c r="AH978" s="338"/>
      <c r="AI978" s="339"/>
      <c r="AJ978" s="339"/>
      <c r="AK978" s="91"/>
      <c r="AL978" s="92"/>
      <c r="AM978" s="93"/>
      <c r="AN978" s="340"/>
      <c r="AO978" s="341"/>
      <c r="AP978" s="336"/>
      <c r="AQ978" s="342"/>
      <c r="AR978" s="343"/>
      <c r="AS978" s="342"/>
      <c r="AT978" s="94"/>
      <c r="AU978" s="341"/>
      <c r="AV978" s="136"/>
      <c r="AW978" s="339"/>
    </row>
    <row r="979" spans="1:49" ht="12.75" customHeight="1">
      <c r="A979">
        <v>976</v>
      </c>
      <c r="B979" s="29" t="s">
        <v>2</v>
      </c>
      <c r="C979" s="134" t="s">
        <v>3632</v>
      </c>
      <c r="D979" s="29" t="s">
        <v>3880</v>
      </c>
      <c r="E979" s="29" t="s">
        <v>3880</v>
      </c>
      <c r="F979" s="335"/>
      <c r="G979" s="335"/>
      <c r="H979" s="335"/>
      <c r="I979" s="335"/>
      <c r="J979" s="335"/>
      <c r="K979" s="335"/>
      <c r="L979" s="335"/>
      <c r="M979" s="82" t="s">
        <v>3880</v>
      </c>
      <c r="N979" s="57" t="s">
        <v>3880</v>
      </c>
      <c r="O979" s="30" t="s">
        <v>3880</v>
      </c>
      <c r="P979" s="29" t="s">
        <v>3880</v>
      </c>
      <c r="Q979" s="29"/>
      <c r="R979" s="134" t="s">
        <v>3632</v>
      </c>
      <c r="S979" s="104" t="s">
        <v>3</v>
      </c>
      <c r="T979" s="403">
        <v>-12019.28</v>
      </c>
      <c r="U979" s="403">
        <v>4210.05</v>
      </c>
      <c r="V979" s="123" t="s">
        <v>2</v>
      </c>
      <c r="W979" s="336"/>
      <c r="X979" s="123"/>
      <c r="Y979" s="337"/>
      <c r="Z979" s="87"/>
      <c r="AA979" s="88" t="s">
        <v>3880</v>
      </c>
      <c r="AB979" s="88"/>
      <c r="AC979" s="88"/>
      <c r="AD979" s="90"/>
      <c r="AE979" s="90"/>
      <c r="AF979" s="136"/>
      <c r="AG979" s="338"/>
      <c r="AH979" s="338"/>
      <c r="AI979" s="339"/>
      <c r="AJ979" s="339"/>
      <c r="AK979" s="91"/>
      <c r="AL979" s="92"/>
      <c r="AM979" s="93"/>
      <c r="AN979" s="340"/>
      <c r="AO979" s="341"/>
      <c r="AP979" s="336"/>
      <c r="AQ979" s="342"/>
      <c r="AR979" s="343"/>
      <c r="AS979" s="342"/>
      <c r="AT979" s="94"/>
      <c r="AU979" s="341"/>
      <c r="AV979" s="136"/>
      <c r="AW979" s="339"/>
    </row>
    <row r="980" spans="1:49" ht="12.75" customHeight="1">
      <c r="A980">
        <v>977</v>
      </c>
      <c r="B980" s="29" t="s">
        <v>2</v>
      </c>
      <c r="C980" s="134" t="s">
        <v>5276</v>
      </c>
      <c r="D980" s="29" t="s">
        <v>3880</v>
      </c>
      <c r="E980" s="29" t="s">
        <v>3880</v>
      </c>
      <c r="F980" s="335"/>
      <c r="G980" s="335"/>
      <c r="H980" s="335"/>
      <c r="I980" s="335"/>
      <c r="J980" s="335"/>
      <c r="K980" s="335"/>
      <c r="L980" s="335"/>
      <c r="M980" s="82" t="s">
        <v>3880</v>
      </c>
      <c r="N980" s="57" t="s">
        <v>3880</v>
      </c>
      <c r="O980" s="30" t="s">
        <v>3880</v>
      </c>
      <c r="P980" s="29" t="s">
        <v>3880</v>
      </c>
      <c r="Q980" s="29"/>
      <c r="R980" s="134" t="s">
        <v>5276</v>
      </c>
      <c r="S980" s="104" t="s">
        <v>3</v>
      </c>
      <c r="T980" s="403">
        <v>-14650</v>
      </c>
      <c r="U980" s="403">
        <v>4000</v>
      </c>
      <c r="V980" s="123" t="s">
        <v>2</v>
      </c>
      <c r="W980" s="336"/>
      <c r="X980" s="123"/>
      <c r="Y980" s="337"/>
      <c r="Z980" s="87"/>
      <c r="AA980" s="88" t="s">
        <v>3880</v>
      </c>
      <c r="AB980" s="88"/>
      <c r="AC980" s="88"/>
      <c r="AD980" s="90"/>
      <c r="AE980" s="90"/>
      <c r="AF980" s="136"/>
      <c r="AG980" s="338"/>
      <c r="AH980" s="338"/>
      <c r="AI980" s="339"/>
      <c r="AJ980" s="339"/>
      <c r="AK980" s="91"/>
      <c r="AL980" s="92"/>
      <c r="AM980" s="93"/>
      <c r="AN980" s="340"/>
      <c r="AO980" s="341"/>
      <c r="AP980" s="336"/>
      <c r="AQ980" s="342"/>
      <c r="AR980" s="343"/>
      <c r="AS980" s="342"/>
      <c r="AT980" s="94"/>
      <c r="AU980" s="341"/>
      <c r="AV980" s="136"/>
      <c r="AW980" s="339"/>
    </row>
    <row r="981" spans="1:49" ht="12.75" customHeight="1">
      <c r="A981">
        <v>978</v>
      </c>
      <c r="B981" s="29" t="s">
        <v>2</v>
      </c>
      <c r="C981" s="134" t="s">
        <v>5277</v>
      </c>
      <c r="D981" s="29" t="s">
        <v>3880</v>
      </c>
      <c r="E981" s="29" t="s">
        <v>3880</v>
      </c>
      <c r="F981" s="335"/>
      <c r="G981" s="335"/>
      <c r="H981" s="335"/>
      <c r="I981" s="335"/>
      <c r="J981" s="335"/>
      <c r="K981" s="335"/>
      <c r="L981" s="335"/>
      <c r="M981" s="82" t="s">
        <v>3880</v>
      </c>
      <c r="N981" s="57" t="s">
        <v>3880</v>
      </c>
      <c r="O981" s="30" t="s">
        <v>3880</v>
      </c>
      <c r="P981" s="29" t="s">
        <v>3880</v>
      </c>
      <c r="Q981" s="29"/>
      <c r="R981" s="134" t="s">
        <v>5277</v>
      </c>
      <c r="S981" s="104" t="s">
        <v>3</v>
      </c>
      <c r="T981" s="403">
        <v>11500</v>
      </c>
      <c r="U981" s="403">
        <v>-12895</v>
      </c>
      <c r="V981" s="123" t="s">
        <v>2</v>
      </c>
      <c r="W981" s="336"/>
      <c r="X981" s="123"/>
      <c r="Y981" s="337"/>
      <c r="Z981" s="87"/>
      <c r="AA981" s="88" t="s">
        <v>3880</v>
      </c>
      <c r="AB981" s="88"/>
      <c r="AC981" s="88"/>
      <c r="AD981" s="90"/>
      <c r="AE981" s="90"/>
      <c r="AF981" s="136"/>
      <c r="AG981" s="338"/>
      <c r="AH981" s="338"/>
      <c r="AI981" s="339"/>
      <c r="AJ981" s="339"/>
      <c r="AK981" s="91"/>
      <c r="AL981" s="92"/>
      <c r="AM981" s="93"/>
      <c r="AN981" s="340"/>
      <c r="AO981" s="341"/>
      <c r="AP981" s="336"/>
      <c r="AQ981" s="342"/>
      <c r="AR981" s="343"/>
      <c r="AS981" s="342"/>
      <c r="AT981" s="94"/>
      <c r="AU981" s="341"/>
      <c r="AV981" s="136"/>
      <c r="AW981" s="339"/>
    </row>
    <row r="982" spans="1:49" ht="12.75" customHeight="1">
      <c r="A982">
        <v>979</v>
      </c>
      <c r="B982" s="29" t="s">
        <v>2</v>
      </c>
      <c r="C982" s="134" t="s">
        <v>5278</v>
      </c>
      <c r="D982" s="29" t="s">
        <v>3880</v>
      </c>
      <c r="E982" s="29" t="s">
        <v>3880</v>
      </c>
      <c r="F982" s="335"/>
      <c r="G982" s="335"/>
      <c r="H982" s="335"/>
      <c r="I982" s="335"/>
      <c r="J982" s="335"/>
      <c r="K982" s="335"/>
      <c r="L982" s="335"/>
      <c r="M982" s="82" t="s">
        <v>3880</v>
      </c>
      <c r="N982" s="57" t="s">
        <v>3880</v>
      </c>
      <c r="O982" s="30" t="s">
        <v>3880</v>
      </c>
      <c r="P982" s="29" t="s">
        <v>3880</v>
      </c>
      <c r="Q982" s="29"/>
      <c r="R982" s="134" t="s">
        <v>5278</v>
      </c>
      <c r="S982" s="104" t="s">
        <v>3</v>
      </c>
      <c r="T982" s="403">
        <v>8500</v>
      </c>
      <c r="U982" s="403">
        <v>-12895</v>
      </c>
      <c r="V982" s="123" t="s">
        <v>2</v>
      </c>
      <c r="W982" s="336"/>
      <c r="X982" s="123"/>
      <c r="Y982" s="337"/>
      <c r="Z982" s="87"/>
      <c r="AA982" s="88" t="s">
        <v>3880</v>
      </c>
      <c r="AB982" s="88"/>
      <c r="AC982" s="88"/>
      <c r="AD982" s="90"/>
      <c r="AE982" s="90"/>
      <c r="AF982" s="136"/>
      <c r="AG982" s="338"/>
      <c r="AH982" s="338"/>
      <c r="AI982" s="339"/>
      <c r="AJ982" s="339"/>
      <c r="AK982" s="91"/>
      <c r="AL982" s="92"/>
      <c r="AM982" s="93"/>
      <c r="AN982" s="340"/>
      <c r="AO982" s="341"/>
      <c r="AP982" s="336"/>
      <c r="AQ982" s="342"/>
      <c r="AR982" s="343"/>
      <c r="AS982" s="342"/>
      <c r="AT982" s="94"/>
      <c r="AU982" s="341"/>
      <c r="AV982" s="136"/>
      <c r="AW982" s="339"/>
    </row>
    <row r="983" spans="1:49" ht="12.75" customHeight="1">
      <c r="A983">
        <v>980</v>
      </c>
      <c r="B983" s="29" t="s">
        <v>2</v>
      </c>
      <c r="C983" s="134" t="s">
        <v>260</v>
      </c>
      <c r="D983" s="29" t="s">
        <v>3880</v>
      </c>
      <c r="E983" s="29" t="s">
        <v>3880</v>
      </c>
      <c r="F983" s="335"/>
      <c r="G983" s="335"/>
      <c r="H983" s="335"/>
      <c r="I983" s="335"/>
      <c r="J983" s="335"/>
      <c r="K983" s="335"/>
      <c r="L983" s="335"/>
      <c r="M983" s="82" t="s">
        <v>3880</v>
      </c>
      <c r="N983" s="57" t="s">
        <v>3880</v>
      </c>
      <c r="O983" s="30" t="s">
        <v>3880</v>
      </c>
      <c r="P983" s="29" t="s">
        <v>3880</v>
      </c>
      <c r="Q983" s="29"/>
      <c r="R983" s="134" t="s">
        <v>260</v>
      </c>
      <c r="S983" s="103" t="s">
        <v>3</v>
      </c>
      <c r="T983" s="403">
        <v>5500</v>
      </c>
      <c r="U983" s="403">
        <v>-12895</v>
      </c>
      <c r="V983" s="123" t="s">
        <v>2</v>
      </c>
      <c r="W983" s="336"/>
      <c r="X983" s="123"/>
      <c r="Y983" s="337"/>
      <c r="Z983" s="87"/>
      <c r="AA983" s="88" t="s">
        <v>3880</v>
      </c>
      <c r="AB983" s="88"/>
      <c r="AC983" s="88"/>
      <c r="AD983" s="90"/>
      <c r="AE983" s="90"/>
      <c r="AF983" s="136"/>
      <c r="AG983" s="338"/>
      <c r="AH983" s="338"/>
      <c r="AI983" s="339"/>
      <c r="AJ983" s="339"/>
      <c r="AK983" s="91"/>
      <c r="AL983" s="92"/>
      <c r="AM983" s="93"/>
      <c r="AN983" s="340"/>
      <c r="AO983" s="341"/>
      <c r="AP983" s="336"/>
      <c r="AQ983" s="342"/>
      <c r="AR983" s="343"/>
      <c r="AS983" s="342"/>
      <c r="AT983" s="94"/>
      <c r="AU983" s="341"/>
      <c r="AV983" s="136"/>
      <c r="AW983" s="339"/>
    </row>
    <row r="984" spans="1:49" ht="12.75" customHeight="1">
      <c r="A984">
        <v>981</v>
      </c>
      <c r="B984" s="29" t="s">
        <v>2</v>
      </c>
      <c r="C984" s="134" t="s">
        <v>247</v>
      </c>
      <c r="D984" s="29" t="s">
        <v>3880</v>
      </c>
      <c r="E984" s="29" t="s">
        <v>3880</v>
      </c>
      <c r="F984" s="335"/>
      <c r="G984" s="335"/>
      <c r="H984" s="335"/>
      <c r="I984" s="335"/>
      <c r="J984" s="335"/>
      <c r="K984" s="335"/>
      <c r="L984" s="335"/>
      <c r="M984" s="82" t="s">
        <v>3880</v>
      </c>
      <c r="N984" s="57" t="s">
        <v>3880</v>
      </c>
      <c r="O984" s="30" t="s">
        <v>3880</v>
      </c>
      <c r="P984" s="29" t="s">
        <v>3880</v>
      </c>
      <c r="Q984" s="29"/>
      <c r="R984" s="134" t="s">
        <v>247</v>
      </c>
      <c r="S984" s="103" t="s">
        <v>3</v>
      </c>
      <c r="T984" s="403">
        <v>4500</v>
      </c>
      <c r="U984" s="403">
        <v>-12895</v>
      </c>
      <c r="V984" s="123" t="s">
        <v>2</v>
      </c>
      <c r="W984" s="336"/>
      <c r="X984" s="123"/>
      <c r="Y984" s="337"/>
      <c r="Z984" s="87"/>
      <c r="AA984" s="88" t="s">
        <v>3880</v>
      </c>
      <c r="AB984" s="88"/>
      <c r="AC984" s="88"/>
      <c r="AD984" s="90"/>
      <c r="AE984" s="90"/>
      <c r="AF984" s="136"/>
      <c r="AG984" s="338"/>
      <c r="AH984" s="338"/>
      <c r="AI984" s="339"/>
      <c r="AJ984" s="339"/>
      <c r="AK984" s="91"/>
      <c r="AL984" s="92"/>
      <c r="AM984" s="93"/>
      <c r="AN984" s="340"/>
      <c r="AO984" s="341"/>
      <c r="AP984" s="336"/>
      <c r="AQ984" s="342"/>
      <c r="AR984" s="343"/>
      <c r="AS984" s="342"/>
      <c r="AT984" s="94"/>
      <c r="AU984" s="341"/>
      <c r="AV984" s="136"/>
      <c r="AW984" s="339"/>
    </row>
    <row r="985" spans="1:49" ht="12.75" customHeight="1">
      <c r="A985">
        <v>982</v>
      </c>
      <c r="B985" s="29" t="s">
        <v>2</v>
      </c>
      <c r="C985" s="134" t="s">
        <v>3566</v>
      </c>
      <c r="D985" s="29" t="s">
        <v>3880</v>
      </c>
      <c r="E985" s="29" t="s">
        <v>3880</v>
      </c>
      <c r="F985" s="335"/>
      <c r="G985" s="335"/>
      <c r="H985" s="335"/>
      <c r="I985" s="335"/>
      <c r="J985" s="335"/>
      <c r="K985" s="335"/>
      <c r="L985" s="335"/>
      <c r="M985" s="82" t="s">
        <v>3880</v>
      </c>
      <c r="N985" s="57" t="s">
        <v>3880</v>
      </c>
      <c r="O985" s="30" t="s">
        <v>3880</v>
      </c>
      <c r="P985" s="29" t="s">
        <v>3880</v>
      </c>
      <c r="Q985" s="29"/>
      <c r="R985" s="134" t="s">
        <v>3566</v>
      </c>
      <c r="S985" s="103" t="s">
        <v>3</v>
      </c>
      <c r="T985" s="403">
        <v>-4500</v>
      </c>
      <c r="U985" s="403">
        <v>-12895</v>
      </c>
      <c r="V985" s="123" t="s">
        <v>2</v>
      </c>
      <c r="W985" s="336"/>
      <c r="X985" s="123"/>
      <c r="Y985" s="337"/>
      <c r="Z985" s="87"/>
      <c r="AA985" s="88" t="s">
        <v>3880</v>
      </c>
      <c r="AB985" s="88"/>
      <c r="AC985" s="88"/>
      <c r="AD985" s="90"/>
      <c r="AE985" s="90"/>
      <c r="AF985" s="136"/>
      <c r="AG985" s="338"/>
      <c r="AH985" s="338"/>
      <c r="AI985" s="339"/>
      <c r="AJ985" s="339"/>
      <c r="AK985" s="91"/>
      <c r="AL985" s="92"/>
      <c r="AM985" s="93"/>
      <c r="AN985" s="340"/>
      <c r="AO985" s="341"/>
      <c r="AP985" s="336"/>
      <c r="AQ985" s="342"/>
      <c r="AR985" s="343"/>
      <c r="AS985" s="342"/>
      <c r="AT985" s="94"/>
      <c r="AU985" s="341"/>
      <c r="AV985" s="136"/>
      <c r="AW985" s="339"/>
    </row>
    <row r="986" spans="1:49" ht="12.75" customHeight="1">
      <c r="A986">
        <v>983</v>
      </c>
      <c r="B986" s="29" t="s">
        <v>2</v>
      </c>
      <c r="C986" s="134" t="s">
        <v>5279</v>
      </c>
      <c r="D986" s="29" t="s">
        <v>3880</v>
      </c>
      <c r="E986" s="29" t="s">
        <v>3880</v>
      </c>
      <c r="F986" s="335"/>
      <c r="G986" s="335"/>
      <c r="H986" s="335"/>
      <c r="I986" s="335"/>
      <c r="J986" s="335"/>
      <c r="K986" s="335"/>
      <c r="L986" s="335"/>
      <c r="M986" s="82" t="s">
        <v>3880</v>
      </c>
      <c r="N986" s="57" t="s">
        <v>3880</v>
      </c>
      <c r="O986" s="30" t="s">
        <v>3880</v>
      </c>
      <c r="P986" s="29" t="s">
        <v>3880</v>
      </c>
      <c r="Q986" s="29"/>
      <c r="R986" s="134" t="s">
        <v>5279</v>
      </c>
      <c r="S986" s="103" t="s">
        <v>3</v>
      </c>
      <c r="T986" s="403">
        <v>-6009.64</v>
      </c>
      <c r="U986" s="403">
        <v>4705.3500000000004</v>
      </c>
      <c r="V986" s="123" t="s">
        <v>2</v>
      </c>
      <c r="W986" s="336"/>
      <c r="X986" s="123"/>
      <c r="Y986" s="337"/>
      <c r="Z986" s="87"/>
      <c r="AA986" s="88" t="s">
        <v>3880</v>
      </c>
      <c r="AB986" s="88"/>
      <c r="AC986" s="88"/>
      <c r="AD986" s="90"/>
      <c r="AE986" s="90"/>
      <c r="AF986" s="136"/>
      <c r="AG986" s="338"/>
      <c r="AH986" s="338"/>
      <c r="AI986" s="339"/>
      <c r="AJ986" s="339"/>
      <c r="AK986" s="91"/>
      <c r="AL986" s="92"/>
      <c r="AM986" s="93"/>
      <c r="AN986" s="340"/>
      <c r="AO986" s="341"/>
      <c r="AP986" s="336"/>
      <c r="AQ986" s="342"/>
      <c r="AR986" s="343"/>
      <c r="AS986" s="342"/>
      <c r="AT986" s="94"/>
      <c r="AU986" s="341"/>
      <c r="AV986" s="136"/>
      <c r="AW986" s="339"/>
    </row>
    <row r="987" spans="1:49" ht="12.75" customHeight="1">
      <c r="A987">
        <v>984</v>
      </c>
      <c r="B987" s="29" t="s">
        <v>2</v>
      </c>
      <c r="C987" s="134" t="s">
        <v>5280</v>
      </c>
      <c r="D987" s="29" t="s">
        <v>3880</v>
      </c>
      <c r="E987" s="29" t="s">
        <v>3880</v>
      </c>
      <c r="F987" s="335"/>
      <c r="G987" s="335"/>
      <c r="H987" s="335"/>
      <c r="I987" s="335"/>
      <c r="J987" s="335"/>
      <c r="K987" s="335"/>
      <c r="L987" s="335"/>
      <c r="M987" s="82" t="s">
        <v>3880</v>
      </c>
      <c r="N987" s="57" t="s">
        <v>3880</v>
      </c>
      <c r="O987" s="30" t="s">
        <v>3880</v>
      </c>
      <c r="P987" s="29" t="s">
        <v>3880</v>
      </c>
      <c r="Q987" s="29"/>
      <c r="R987" s="134" t="s">
        <v>5280</v>
      </c>
      <c r="S987" s="103" t="s">
        <v>3</v>
      </c>
      <c r="T987" s="403">
        <v>-7726.68</v>
      </c>
      <c r="U987" s="403">
        <v>4705.3500000000004</v>
      </c>
      <c r="V987" s="123" t="s">
        <v>2</v>
      </c>
      <c r="W987" s="336"/>
      <c r="X987" s="123"/>
      <c r="Y987" s="337"/>
      <c r="Z987" s="87"/>
      <c r="AA987" s="88" t="s">
        <v>3880</v>
      </c>
      <c r="AB987" s="88"/>
      <c r="AC987" s="88"/>
      <c r="AD987" s="90"/>
      <c r="AE987" s="90"/>
      <c r="AF987" s="136"/>
      <c r="AG987" s="338"/>
      <c r="AH987" s="338"/>
      <c r="AI987" s="339"/>
      <c r="AJ987" s="339"/>
      <c r="AK987" s="91"/>
      <c r="AL987" s="92"/>
      <c r="AM987" s="93"/>
      <c r="AN987" s="340"/>
      <c r="AO987" s="341"/>
      <c r="AP987" s="336"/>
      <c r="AQ987" s="342"/>
      <c r="AR987" s="343"/>
      <c r="AS987" s="342"/>
      <c r="AT987" s="94"/>
      <c r="AU987" s="341"/>
      <c r="AV987" s="136"/>
      <c r="AW987" s="339"/>
    </row>
    <row r="988" spans="1:49" ht="12.75" customHeight="1">
      <c r="A988">
        <v>985</v>
      </c>
      <c r="B988" s="29" t="s">
        <v>2</v>
      </c>
      <c r="C988" s="134" t="s">
        <v>5281</v>
      </c>
      <c r="D988" s="29" t="s">
        <v>3880</v>
      </c>
      <c r="E988" s="29" t="s">
        <v>3880</v>
      </c>
      <c r="F988" s="335"/>
      <c r="G988" s="335"/>
      <c r="H988" s="335"/>
      <c r="I988" s="335"/>
      <c r="J988" s="335"/>
      <c r="K988" s="335"/>
      <c r="L988" s="335"/>
      <c r="M988" s="82" t="s">
        <v>3880</v>
      </c>
      <c r="N988" s="57" t="s">
        <v>3880</v>
      </c>
      <c r="O988" s="30" t="s">
        <v>3880</v>
      </c>
      <c r="P988" s="29" t="s">
        <v>3880</v>
      </c>
      <c r="Q988" s="29"/>
      <c r="R988" s="134" t="s">
        <v>5281</v>
      </c>
      <c r="S988" s="103" t="s">
        <v>3</v>
      </c>
      <c r="T988" s="403">
        <v>-9443.7199999999993</v>
      </c>
      <c r="U988" s="403">
        <v>4705.3500000000004</v>
      </c>
      <c r="V988" s="123" t="s">
        <v>2</v>
      </c>
      <c r="W988" s="336"/>
      <c r="X988" s="123"/>
      <c r="Y988" s="337"/>
      <c r="Z988" s="87"/>
      <c r="AA988" s="88" t="s">
        <v>3880</v>
      </c>
      <c r="AB988" s="88"/>
      <c r="AC988" s="88"/>
      <c r="AD988" s="90"/>
      <c r="AE988" s="90"/>
      <c r="AF988" s="136"/>
      <c r="AG988" s="338"/>
      <c r="AH988" s="338"/>
      <c r="AI988" s="339"/>
      <c r="AJ988" s="339"/>
      <c r="AK988" s="91"/>
      <c r="AL988" s="92"/>
      <c r="AM988" s="93"/>
      <c r="AN988" s="340"/>
      <c r="AO988" s="341"/>
      <c r="AP988" s="336"/>
      <c r="AQ988" s="342"/>
      <c r="AR988" s="343"/>
      <c r="AS988" s="342"/>
      <c r="AT988" s="94"/>
      <c r="AU988" s="341"/>
      <c r="AV988" s="136"/>
      <c r="AW988" s="339"/>
    </row>
    <row r="989" spans="1:49" ht="12.75" customHeight="1">
      <c r="A989">
        <v>986</v>
      </c>
      <c r="B989" s="29" t="s">
        <v>2</v>
      </c>
      <c r="C989" s="134" t="s">
        <v>3572</v>
      </c>
      <c r="D989" s="29" t="s">
        <v>3880</v>
      </c>
      <c r="E989" s="29" t="s">
        <v>3880</v>
      </c>
      <c r="F989" s="335"/>
      <c r="G989" s="335"/>
      <c r="H989" s="335"/>
      <c r="I989" s="335"/>
      <c r="J989" s="335"/>
      <c r="K989" s="335"/>
      <c r="L989" s="335"/>
      <c r="M989" s="82" t="s">
        <v>3880</v>
      </c>
      <c r="N989" s="57" t="s">
        <v>3880</v>
      </c>
      <c r="O989" s="30" t="s">
        <v>3880</v>
      </c>
      <c r="P989" s="29" t="s">
        <v>3880</v>
      </c>
      <c r="Q989" s="29"/>
      <c r="R989" s="134" t="s">
        <v>3572</v>
      </c>
      <c r="S989" s="103" t="s">
        <v>3</v>
      </c>
      <c r="T989" s="403">
        <v>12019.28</v>
      </c>
      <c r="U989" s="403">
        <v>5200.6499999999996</v>
      </c>
      <c r="V989" s="123" t="s">
        <v>2</v>
      </c>
      <c r="W989" s="336"/>
      <c r="X989" s="123"/>
      <c r="Y989" s="337"/>
      <c r="Z989" s="87"/>
      <c r="AA989" s="88" t="s">
        <v>3880</v>
      </c>
      <c r="AB989" s="88"/>
      <c r="AC989" s="88"/>
      <c r="AD989" s="90"/>
      <c r="AE989" s="90"/>
      <c r="AF989" s="136"/>
      <c r="AG989" s="338"/>
      <c r="AH989" s="338"/>
      <c r="AI989" s="339"/>
      <c r="AJ989" s="339"/>
      <c r="AK989" s="91"/>
      <c r="AL989" s="92"/>
      <c r="AM989" s="93"/>
      <c r="AN989" s="340"/>
      <c r="AO989" s="341"/>
      <c r="AP989" s="336"/>
      <c r="AQ989" s="342"/>
      <c r="AR989" s="343"/>
      <c r="AS989" s="342"/>
      <c r="AT989" s="94"/>
      <c r="AU989" s="341"/>
      <c r="AV989" s="136"/>
      <c r="AW989" s="339"/>
    </row>
    <row r="990" spans="1:49" ht="12.75" customHeight="1">
      <c r="A990">
        <v>987</v>
      </c>
      <c r="B990" s="29" t="s">
        <v>2</v>
      </c>
      <c r="C990" s="134" t="s">
        <v>3573</v>
      </c>
      <c r="D990" s="29" t="s">
        <v>3880</v>
      </c>
      <c r="E990" s="29" t="s">
        <v>3880</v>
      </c>
      <c r="F990" s="335"/>
      <c r="G990" s="335"/>
      <c r="H990" s="335"/>
      <c r="I990" s="335"/>
      <c r="J990" s="335"/>
      <c r="K990" s="335"/>
      <c r="L990" s="335"/>
      <c r="M990" s="82" t="s">
        <v>3880</v>
      </c>
      <c r="N990" s="57" t="s">
        <v>3880</v>
      </c>
      <c r="O990" s="30" t="s">
        <v>3880</v>
      </c>
      <c r="P990" s="29" t="s">
        <v>3880</v>
      </c>
      <c r="Q990" s="29"/>
      <c r="R990" s="134" t="s">
        <v>3573</v>
      </c>
      <c r="S990" s="103" t="s">
        <v>3</v>
      </c>
      <c r="T990" s="403">
        <v>10302.24</v>
      </c>
      <c r="U990" s="403">
        <v>5200.6499999999996</v>
      </c>
      <c r="V990" s="123" t="s">
        <v>2</v>
      </c>
      <c r="W990" s="336"/>
      <c r="X990" s="123"/>
      <c r="Y990" s="337"/>
      <c r="Z990" s="87"/>
      <c r="AA990" s="88" t="s">
        <v>3880</v>
      </c>
      <c r="AB990" s="88"/>
      <c r="AC990" s="88"/>
      <c r="AD990" s="90"/>
      <c r="AE990" s="90"/>
      <c r="AF990" s="136"/>
      <c r="AG990" s="338"/>
      <c r="AH990" s="338"/>
      <c r="AI990" s="339"/>
      <c r="AJ990" s="339"/>
      <c r="AK990" s="91"/>
      <c r="AL990" s="92"/>
      <c r="AM990" s="93"/>
      <c r="AN990" s="340"/>
      <c r="AO990" s="341"/>
      <c r="AP990" s="336"/>
      <c r="AQ990" s="342"/>
      <c r="AR990" s="343"/>
      <c r="AS990" s="342"/>
      <c r="AT990" s="94"/>
      <c r="AU990" s="341"/>
      <c r="AV990" s="136"/>
      <c r="AW990" s="339"/>
    </row>
    <row r="991" spans="1:49" ht="12.75" customHeight="1">
      <c r="A991">
        <v>988</v>
      </c>
      <c r="B991" s="29" t="s">
        <v>2</v>
      </c>
      <c r="C991" s="134" t="s">
        <v>5282</v>
      </c>
      <c r="D991" s="29" t="s">
        <v>3880</v>
      </c>
      <c r="E991" s="29" t="s">
        <v>3880</v>
      </c>
      <c r="F991" s="335"/>
      <c r="G991" s="335"/>
      <c r="H991" s="335"/>
      <c r="I991" s="335"/>
      <c r="J991" s="335"/>
      <c r="K991" s="335"/>
      <c r="L991" s="335"/>
      <c r="M991" s="82" t="s">
        <v>3880</v>
      </c>
      <c r="N991" s="57" t="s">
        <v>3880</v>
      </c>
      <c r="O991" s="30" t="s">
        <v>3880</v>
      </c>
      <c r="P991" s="29" t="s">
        <v>3880</v>
      </c>
      <c r="Q991" s="29"/>
      <c r="R991" s="134" t="s">
        <v>5282</v>
      </c>
      <c r="S991" s="103" t="s">
        <v>3</v>
      </c>
      <c r="T991" s="403">
        <v>8585.2000000000007</v>
      </c>
      <c r="U991" s="403">
        <v>5200.6499999999996</v>
      </c>
      <c r="V991" s="123" t="s">
        <v>2</v>
      </c>
      <c r="W991" s="336"/>
      <c r="X991" s="123"/>
      <c r="Y991" s="337"/>
      <c r="Z991" s="87"/>
      <c r="AA991" s="88" t="s">
        <v>3880</v>
      </c>
      <c r="AB991" s="88"/>
      <c r="AC991" s="88"/>
      <c r="AD991" s="90"/>
      <c r="AE991" s="90"/>
      <c r="AF991" s="136"/>
      <c r="AG991" s="338"/>
      <c r="AH991" s="338"/>
      <c r="AI991" s="339"/>
      <c r="AJ991" s="339"/>
      <c r="AK991" s="91"/>
      <c r="AL991" s="92"/>
      <c r="AM991" s="93"/>
      <c r="AN991" s="340"/>
      <c r="AO991" s="341"/>
      <c r="AP991" s="336"/>
      <c r="AQ991" s="342"/>
      <c r="AR991" s="343"/>
      <c r="AS991" s="342"/>
      <c r="AT991" s="94"/>
      <c r="AU991" s="341"/>
      <c r="AV991" s="136"/>
      <c r="AW991" s="339"/>
    </row>
    <row r="992" spans="1:49" ht="12.75" customHeight="1">
      <c r="A992">
        <v>989</v>
      </c>
      <c r="B992" s="29" t="s">
        <v>2</v>
      </c>
      <c r="C992" s="134" t="s">
        <v>5283</v>
      </c>
      <c r="D992" s="29" t="s">
        <v>3880</v>
      </c>
      <c r="E992" s="29" t="s">
        <v>3880</v>
      </c>
      <c r="F992" s="335"/>
      <c r="G992" s="335"/>
      <c r="H992" s="335"/>
      <c r="I992" s="335"/>
      <c r="J992" s="335"/>
      <c r="K992" s="335"/>
      <c r="L992" s="335"/>
      <c r="M992" s="82" t="s">
        <v>3880</v>
      </c>
      <c r="N992" s="57" t="s">
        <v>3880</v>
      </c>
      <c r="O992" s="30" t="s">
        <v>3880</v>
      </c>
      <c r="P992" s="29" t="s">
        <v>3880</v>
      </c>
      <c r="Q992" s="29"/>
      <c r="R992" s="134" t="s">
        <v>5283</v>
      </c>
      <c r="S992" s="103" t="s">
        <v>3</v>
      </c>
      <c r="T992" s="403">
        <v>6868.16</v>
      </c>
      <c r="U992" s="403">
        <v>5200.6499999999996</v>
      </c>
      <c r="V992" s="123" t="s">
        <v>2</v>
      </c>
      <c r="W992" s="336"/>
      <c r="X992" s="123"/>
      <c r="Y992" s="337"/>
      <c r="Z992" s="87"/>
      <c r="AA992" s="88" t="s">
        <v>3880</v>
      </c>
      <c r="AB992" s="88"/>
      <c r="AC992" s="88"/>
      <c r="AD992" s="90"/>
      <c r="AE992" s="90"/>
      <c r="AF992" s="136"/>
      <c r="AG992" s="338"/>
      <c r="AH992" s="338"/>
      <c r="AI992" s="339"/>
      <c r="AJ992" s="339"/>
      <c r="AK992" s="91"/>
      <c r="AL992" s="92"/>
      <c r="AM992" s="93"/>
      <c r="AN992" s="340"/>
      <c r="AO992" s="341"/>
      <c r="AP992" s="336"/>
      <c r="AQ992" s="342"/>
      <c r="AR992" s="343"/>
      <c r="AS992" s="342"/>
      <c r="AT992" s="94"/>
      <c r="AU992" s="341"/>
      <c r="AV992" s="136"/>
      <c r="AW992" s="339"/>
    </row>
    <row r="993" spans="1:49" ht="12.75" customHeight="1">
      <c r="A993">
        <v>990</v>
      </c>
      <c r="B993" s="29" t="s">
        <v>2</v>
      </c>
      <c r="C993" s="134" t="s">
        <v>5284</v>
      </c>
      <c r="D993" s="29" t="s">
        <v>3880</v>
      </c>
      <c r="E993" s="29" t="s">
        <v>3880</v>
      </c>
      <c r="F993" s="335"/>
      <c r="G993" s="335"/>
      <c r="H993" s="335"/>
      <c r="I993" s="335"/>
      <c r="J993" s="335"/>
      <c r="K993" s="335"/>
      <c r="L993" s="335"/>
      <c r="M993" s="82" t="s">
        <v>3880</v>
      </c>
      <c r="N993" s="57" t="s">
        <v>3880</v>
      </c>
      <c r="O993" s="30" t="s">
        <v>3880</v>
      </c>
      <c r="P993" s="29" t="s">
        <v>3880</v>
      </c>
      <c r="Q993" s="29"/>
      <c r="R993" s="134" t="s">
        <v>5284</v>
      </c>
      <c r="S993" s="103" t="s">
        <v>3</v>
      </c>
      <c r="T993" s="403">
        <v>-3434.08</v>
      </c>
      <c r="U993" s="403">
        <v>5200.6499999999996</v>
      </c>
      <c r="V993" s="123" t="s">
        <v>2</v>
      </c>
      <c r="W993" s="336"/>
      <c r="X993" s="123"/>
      <c r="Y993" s="337"/>
      <c r="Z993" s="87"/>
      <c r="AA993" s="88" t="s">
        <v>3880</v>
      </c>
      <c r="AB993" s="88"/>
      <c r="AC993" s="88"/>
      <c r="AD993" s="90"/>
      <c r="AE993" s="90"/>
      <c r="AF993" s="136"/>
      <c r="AG993" s="338"/>
      <c r="AH993" s="338"/>
      <c r="AI993" s="339"/>
      <c r="AJ993" s="339"/>
      <c r="AK993" s="91"/>
      <c r="AL993" s="92"/>
      <c r="AM993" s="93"/>
      <c r="AN993" s="340"/>
      <c r="AO993" s="341"/>
      <c r="AP993" s="336"/>
      <c r="AQ993" s="342"/>
      <c r="AR993" s="343"/>
      <c r="AS993" s="342"/>
      <c r="AT993" s="94"/>
      <c r="AU993" s="341"/>
      <c r="AV993" s="136"/>
      <c r="AW993" s="339"/>
    </row>
    <row r="994" spans="1:49" ht="12.75" customHeight="1">
      <c r="A994">
        <v>991</v>
      </c>
      <c r="B994" s="29" t="s">
        <v>2</v>
      </c>
      <c r="C994" s="104" t="s">
        <v>5285</v>
      </c>
      <c r="D994" s="29" t="s">
        <v>3880</v>
      </c>
      <c r="E994" s="29" t="s">
        <v>3880</v>
      </c>
      <c r="F994" s="335"/>
      <c r="G994" s="335"/>
      <c r="H994" s="335"/>
      <c r="I994" s="335"/>
      <c r="J994" s="335"/>
      <c r="K994" s="335"/>
      <c r="L994" s="335"/>
      <c r="M994" s="82" t="s">
        <v>3880</v>
      </c>
      <c r="N994" s="57" t="s">
        <v>3880</v>
      </c>
      <c r="O994" s="30" t="s">
        <v>3880</v>
      </c>
      <c r="P994" s="29" t="s">
        <v>3880</v>
      </c>
      <c r="Q994" s="29"/>
      <c r="R994" s="104" t="s">
        <v>5285</v>
      </c>
      <c r="S994" s="103" t="s">
        <v>3</v>
      </c>
      <c r="T994" s="403">
        <v>-5151.12</v>
      </c>
      <c r="U994" s="403">
        <v>5201.1499999999996</v>
      </c>
      <c r="V994" s="123" t="s">
        <v>2</v>
      </c>
      <c r="W994" s="336"/>
      <c r="X994" s="123"/>
      <c r="Y994" s="337"/>
      <c r="Z994" s="87"/>
      <c r="AA994" s="88" t="s">
        <v>3880</v>
      </c>
      <c r="AB994" s="88"/>
      <c r="AC994" s="88"/>
      <c r="AD994" s="90"/>
      <c r="AE994" s="90"/>
      <c r="AF994" s="136"/>
      <c r="AG994" s="338"/>
      <c r="AH994" s="338"/>
      <c r="AI994" s="339"/>
      <c r="AJ994" s="339"/>
      <c r="AK994" s="91"/>
      <c r="AL994" s="92"/>
      <c r="AM994" s="93"/>
      <c r="AN994" s="340"/>
      <c r="AO994" s="341"/>
      <c r="AP994" s="336"/>
      <c r="AQ994" s="342"/>
      <c r="AR994" s="343"/>
      <c r="AS994" s="342"/>
      <c r="AT994" s="94"/>
      <c r="AU994" s="341"/>
      <c r="AV994" s="136"/>
      <c r="AW994" s="339"/>
    </row>
    <row r="995" spans="1:49" ht="12.75" customHeight="1">
      <c r="A995">
        <v>992</v>
      </c>
      <c r="B995" s="29" t="s">
        <v>2</v>
      </c>
      <c r="C995" s="134" t="s">
        <v>3570</v>
      </c>
      <c r="D995" s="29" t="s">
        <v>3880</v>
      </c>
      <c r="E995" s="29" t="s">
        <v>3880</v>
      </c>
      <c r="F995" s="335"/>
      <c r="G995" s="335"/>
      <c r="H995" s="335"/>
      <c r="I995" s="335"/>
      <c r="J995" s="335"/>
      <c r="K995" s="335"/>
      <c r="L995" s="335"/>
      <c r="M995" s="82" t="s">
        <v>3880</v>
      </c>
      <c r="N995" s="57" t="s">
        <v>3880</v>
      </c>
      <c r="O995" s="30" t="s">
        <v>3880</v>
      </c>
      <c r="P995" s="29" t="s">
        <v>3880</v>
      </c>
      <c r="Q995" s="29"/>
      <c r="R995" s="134" t="s">
        <v>3570</v>
      </c>
      <c r="S995" s="103" t="s">
        <v>3</v>
      </c>
      <c r="T995" s="403">
        <v>14650</v>
      </c>
      <c r="U995" s="403">
        <v>5000</v>
      </c>
      <c r="V995" s="123" t="s">
        <v>2</v>
      </c>
      <c r="W995" s="336"/>
      <c r="X995" s="123"/>
      <c r="Y995" s="337"/>
      <c r="Z995" s="87"/>
      <c r="AA995" s="88" t="s">
        <v>3880</v>
      </c>
      <c r="AB995" s="88"/>
      <c r="AC995" s="88"/>
      <c r="AD995" s="90"/>
      <c r="AE995" s="90"/>
      <c r="AF995" s="136"/>
      <c r="AG995" s="338"/>
      <c r="AH995" s="338"/>
      <c r="AI995" s="339"/>
      <c r="AJ995" s="339"/>
      <c r="AK995" s="91"/>
      <c r="AL995" s="92"/>
      <c r="AM995" s="93"/>
      <c r="AN995" s="340"/>
      <c r="AO995" s="341"/>
      <c r="AP995" s="336"/>
      <c r="AQ995" s="342"/>
      <c r="AR995" s="343"/>
      <c r="AS995" s="342"/>
      <c r="AT995" s="94"/>
      <c r="AU995" s="341"/>
      <c r="AV995" s="136"/>
      <c r="AW995" s="339"/>
    </row>
    <row r="996" spans="1:49" ht="12.75" customHeight="1">
      <c r="A996">
        <v>993</v>
      </c>
      <c r="B996" s="29" t="s">
        <v>2</v>
      </c>
      <c r="C996" s="134" t="s">
        <v>5286</v>
      </c>
      <c r="D996" s="29" t="s">
        <v>3880</v>
      </c>
      <c r="E996" s="29" t="s">
        <v>3880</v>
      </c>
      <c r="F996" s="335"/>
      <c r="G996" s="335"/>
      <c r="H996" s="335"/>
      <c r="I996" s="335"/>
      <c r="J996" s="335"/>
      <c r="K996" s="335"/>
      <c r="L996" s="335"/>
      <c r="M996" s="82" t="s">
        <v>3880</v>
      </c>
      <c r="N996" s="57" t="s">
        <v>3880</v>
      </c>
      <c r="O996" s="30" t="s">
        <v>3880</v>
      </c>
      <c r="P996" s="29" t="s">
        <v>3880</v>
      </c>
      <c r="Q996" s="29"/>
      <c r="R996" s="134" t="s">
        <v>5286</v>
      </c>
      <c r="S996" s="103" t="s">
        <v>3</v>
      </c>
      <c r="T996" s="403">
        <v>-10302.24</v>
      </c>
      <c r="U996" s="403">
        <v>5200.6499999999996</v>
      </c>
      <c r="V996" s="123" t="s">
        <v>2</v>
      </c>
      <c r="W996" s="336"/>
      <c r="X996" s="123"/>
      <c r="Y996" s="337"/>
      <c r="Z996" s="87"/>
      <c r="AA996" s="88" t="s">
        <v>3880</v>
      </c>
      <c r="AB996" s="88"/>
      <c r="AC996" s="88"/>
      <c r="AD996" s="90"/>
      <c r="AE996" s="90"/>
      <c r="AF996" s="136"/>
      <c r="AG996" s="338"/>
      <c r="AH996" s="338"/>
      <c r="AI996" s="339"/>
      <c r="AJ996" s="339"/>
      <c r="AK996" s="91"/>
      <c r="AL996" s="92"/>
      <c r="AM996" s="93"/>
      <c r="AN996" s="340"/>
      <c r="AO996" s="341"/>
      <c r="AP996" s="336"/>
      <c r="AQ996" s="342"/>
      <c r="AR996" s="343"/>
      <c r="AS996" s="342"/>
      <c r="AT996" s="94"/>
      <c r="AU996" s="341"/>
      <c r="AV996" s="136"/>
      <c r="AW996" s="339"/>
    </row>
    <row r="997" spans="1:49" ht="12.75" customHeight="1">
      <c r="A997">
        <v>994</v>
      </c>
      <c r="B997" s="29" t="s">
        <v>2</v>
      </c>
      <c r="C997" s="134" t="s">
        <v>5287</v>
      </c>
      <c r="D997" s="29" t="s">
        <v>3880</v>
      </c>
      <c r="E997" s="29" t="s">
        <v>3880</v>
      </c>
      <c r="F997" s="335"/>
      <c r="G997" s="335"/>
      <c r="H997" s="335"/>
      <c r="I997" s="335"/>
      <c r="J997" s="335"/>
      <c r="K997" s="335"/>
      <c r="L997" s="335"/>
      <c r="M997" s="82" t="s">
        <v>3880</v>
      </c>
      <c r="N997" s="57" t="s">
        <v>3880</v>
      </c>
      <c r="O997" s="30" t="s">
        <v>3880</v>
      </c>
      <c r="P997" s="29" t="s">
        <v>3880</v>
      </c>
      <c r="Q997" s="29"/>
      <c r="R997" s="134" t="s">
        <v>5287</v>
      </c>
      <c r="S997" s="103" t="s">
        <v>3</v>
      </c>
      <c r="T997" s="403">
        <v>-13736.32</v>
      </c>
      <c r="U997" s="403">
        <v>5200.6499999999996</v>
      </c>
      <c r="V997" s="123" t="s">
        <v>2</v>
      </c>
      <c r="W997" s="336"/>
      <c r="X997" s="123"/>
      <c r="Y997" s="337"/>
      <c r="Z997" s="87"/>
      <c r="AA997" s="88" t="s">
        <v>3880</v>
      </c>
      <c r="AB997" s="88"/>
      <c r="AC997" s="88"/>
      <c r="AD997" s="90"/>
      <c r="AE997" s="90"/>
      <c r="AF997" s="136"/>
      <c r="AG997" s="338"/>
      <c r="AH997" s="338"/>
      <c r="AI997" s="339"/>
      <c r="AJ997" s="339"/>
      <c r="AK997" s="91"/>
      <c r="AL997" s="92"/>
      <c r="AM997" s="93"/>
      <c r="AN997" s="340"/>
      <c r="AO997" s="341"/>
      <c r="AP997" s="336"/>
      <c r="AQ997" s="342"/>
      <c r="AR997" s="343"/>
      <c r="AS997" s="342"/>
      <c r="AT997" s="94"/>
      <c r="AU997" s="341"/>
      <c r="AV997" s="136"/>
      <c r="AW997" s="339"/>
    </row>
    <row r="998" spans="1:49" ht="12.75" customHeight="1">
      <c r="A998">
        <v>995</v>
      </c>
      <c r="B998" s="29" t="s">
        <v>2</v>
      </c>
      <c r="C998" s="134" t="s">
        <v>5288</v>
      </c>
      <c r="D998" s="29" t="s">
        <v>3880</v>
      </c>
      <c r="E998" s="29" t="s">
        <v>3880</v>
      </c>
      <c r="F998" s="335"/>
      <c r="G998" s="335"/>
      <c r="H998" s="335"/>
      <c r="I998" s="335"/>
      <c r="J998" s="335"/>
      <c r="K998" s="335"/>
      <c r="L998" s="335"/>
      <c r="M998" s="82" t="s">
        <v>3880</v>
      </c>
      <c r="N998" s="57" t="s">
        <v>3880</v>
      </c>
      <c r="O998" s="30" t="s">
        <v>3880</v>
      </c>
      <c r="P998" s="29" t="s">
        <v>3880</v>
      </c>
      <c r="Q998" s="29"/>
      <c r="R998" s="134" t="s">
        <v>5288</v>
      </c>
      <c r="S998" s="103" t="s">
        <v>3</v>
      </c>
      <c r="T998" s="403">
        <v>-14650</v>
      </c>
      <c r="U998" s="403">
        <v>5000</v>
      </c>
      <c r="V998" s="123" t="s">
        <v>2</v>
      </c>
      <c r="W998" s="336"/>
      <c r="X998" s="123"/>
      <c r="Y998" s="337"/>
      <c r="Z998" s="87"/>
      <c r="AA998" s="88" t="s">
        <v>3880</v>
      </c>
      <c r="AB998" s="88"/>
      <c r="AC998" s="88"/>
      <c r="AD998" s="90"/>
      <c r="AE998" s="90"/>
      <c r="AF998" s="136"/>
      <c r="AG998" s="338"/>
      <c r="AH998" s="338"/>
      <c r="AI998" s="339"/>
      <c r="AJ998" s="339"/>
      <c r="AK998" s="91"/>
      <c r="AL998" s="92"/>
      <c r="AM998" s="93"/>
      <c r="AN998" s="340"/>
      <c r="AO998" s="341"/>
      <c r="AP998" s="336"/>
      <c r="AQ998" s="342"/>
      <c r="AR998" s="343"/>
      <c r="AS998" s="342"/>
      <c r="AT998" s="94"/>
      <c r="AU998" s="341"/>
      <c r="AV998" s="136"/>
      <c r="AW998" s="339"/>
    </row>
    <row r="999" spans="1:49" ht="12.75" customHeight="1">
      <c r="A999">
        <v>996</v>
      </c>
      <c r="B999" s="29" t="s">
        <v>2</v>
      </c>
      <c r="C999" s="134" t="s">
        <v>3571</v>
      </c>
      <c r="D999" s="29" t="s">
        <v>3880</v>
      </c>
      <c r="E999" s="29" t="s">
        <v>3880</v>
      </c>
      <c r="F999" s="335"/>
      <c r="G999" s="335"/>
      <c r="H999" s="335"/>
      <c r="I999" s="335"/>
      <c r="J999" s="335"/>
      <c r="K999" s="335"/>
      <c r="L999" s="335"/>
      <c r="M999" s="82" t="s">
        <v>3880</v>
      </c>
      <c r="N999" s="57" t="s">
        <v>3880</v>
      </c>
      <c r="O999" s="30" t="s">
        <v>3880</v>
      </c>
      <c r="P999" s="29" t="s">
        <v>3880</v>
      </c>
      <c r="Q999" s="29"/>
      <c r="R999" s="134" t="s">
        <v>3571</v>
      </c>
      <c r="S999" s="103" t="s">
        <v>3</v>
      </c>
      <c r="T999" s="403">
        <v>13736.32</v>
      </c>
      <c r="U999" s="403">
        <v>5200.6499999999996</v>
      </c>
      <c r="V999" s="123" t="s">
        <v>2</v>
      </c>
      <c r="W999" s="336"/>
      <c r="X999" s="123"/>
      <c r="Y999" s="337"/>
      <c r="Z999" s="87"/>
      <c r="AA999" s="88" t="s">
        <v>3880</v>
      </c>
      <c r="AB999" s="88"/>
      <c r="AC999" s="88"/>
      <c r="AD999" s="90"/>
      <c r="AE999" s="90"/>
      <c r="AF999" s="136"/>
      <c r="AG999" s="338"/>
      <c r="AH999" s="338"/>
      <c r="AI999" s="339"/>
      <c r="AJ999" s="339"/>
      <c r="AK999" s="91"/>
      <c r="AL999" s="92"/>
      <c r="AM999" s="93"/>
      <c r="AN999" s="340"/>
      <c r="AO999" s="341"/>
      <c r="AP999" s="336"/>
      <c r="AQ999" s="342"/>
      <c r="AR999" s="343"/>
      <c r="AS999" s="342"/>
      <c r="AT999" s="94"/>
      <c r="AU999" s="341"/>
      <c r="AV999" s="136"/>
      <c r="AW999" s="339"/>
    </row>
    <row r="1000" spans="1:49" ht="12.75" customHeight="1">
      <c r="A1000">
        <v>997</v>
      </c>
      <c r="B1000" s="29" t="s">
        <v>2</v>
      </c>
      <c r="C1000" s="134" t="s">
        <v>5289</v>
      </c>
      <c r="D1000" s="29" t="s">
        <v>3880</v>
      </c>
      <c r="E1000" s="29" t="s">
        <v>3880</v>
      </c>
      <c r="F1000" s="335"/>
      <c r="G1000" s="335"/>
      <c r="H1000" s="335"/>
      <c r="I1000" s="335"/>
      <c r="J1000" s="335"/>
      <c r="K1000" s="335"/>
      <c r="L1000" s="335"/>
      <c r="M1000" s="82" t="s">
        <v>3880</v>
      </c>
      <c r="N1000" s="57" t="s">
        <v>3880</v>
      </c>
      <c r="O1000" s="30" t="s">
        <v>3880</v>
      </c>
      <c r="P1000" s="29" t="s">
        <v>3880</v>
      </c>
      <c r="Q1000" s="29"/>
      <c r="R1000" s="134" t="s">
        <v>5289</v>
      </c>
      <c r="S1000" s="103" t="s">
        <v>3</v>
      </c>
      <c r="T1000" s="403">
        <v>-15480</v>
      </c>
      <c r="U1000" s="403">
        <v>5000</v>
      </c>
      <c r="V1000" s="123" t="s">
        <v>2</v>
      </c>
      <c r="W1000" s="336"/>
      <c r="X1000" s="123"/>
      <c r="Y1000" s="337"/>
      <c r="Z1000" s="87"/>
      <c r="AA1000" s="88" t="s">
        <v>3880</v>
      </c>
      <c r="AB1000" s="88"/>
      <c r="AC1000" s="88"/>
      <c r="AD1000" s="90"/>
      <c r="AE1000" s="90"/>
      <c r="AF1000" s="136"/>
      <c r="AG1000" s="338"/>
      <c r="AH1000" s="338"/>
      <c r="AI1000" s="339"/>
      <c r="AJ1000" s="339"/>
      <c r="AK1000" s="91"/>
      <c r="AL1000" s="92"/>
      <c r="AM1000" s="93"/>
      <c r="AN1000" s="340"/>
      <c r="AO1000" s="341"/>
      <c r="AP1000" s="336"/>
      <c r="AQ1000" s="342"/>
      <c r="AR1000" s="343"/>
      <c r="AS1000" s="342"/>
      <c r="AT1000" s="94"/>
      <c r="AU1000" s="341"/>
      <c r="AV1000" s="136"/>
      <c r="AW1000" s="339"/>
    </row>
    <row r="1001" spans="1:49" ht="12.75" customHeight="1">
      <c r="A1001">
        <v>998</v>
      </c>
      <c r="B1001" s="29" t="s">
        <v>2</v>
      </c>
      <c r="C1001" s="134" t="s">
        <v>5290</v>
      </c>
      <c r="D1001" s="29" t="s">
        <v>3880</v>
      </c>
      <c r="E1001" s="29" t="s">
        <v>3880</v>
      </c>
      <c r="F1001" s="335"/>
      <c r="G1001" s="335"/>
      <c r="H1001" s="335"/>
      <c r="I1001" s="335"/>
      <c r="J1001" s="335"/>
      <c r="K1001" s="335"/>
      <c r="L1001" s="335"/>
      <c r="M1001" s="82" t="s">
        <v>3880</v>
      </c>
      <c r="N1001" s="57" t="s">
        <v>3880</v>
      </c>
      <c r="O1001" s="30" t="s">
        <v>3880</v>
      </c>
      <c r="P1001" s="29" t="s">
        <v>3880</v>
      </c>
      <c r="Q1001" s="29"/>
      <c r="R1001" s="134" t="s">
        <v>5290</v>
      </c>
      <c r="S1001" s="103" t="s">
        <v>3</v>
      </c>
      <c r="T1001" s="403">
        <v>-16310</v>
      </c>
      <c r="U1001" s="403">
        <v>5000</v>
      </c>
      <c r="V1001" s="123" t="s">
        <v>2</v>
      </c>
      <c r="W1001" s="336"/>
      <c r="X1001" s="123"/>
      <c r="Y1001" s="337"/>
      <c r="Z1001" s="87"/>
      <c r="AA1001" s="88" t="s">
        <v>3880</v>
      </c>
      <c r="AB1001" s="88"/>
      <c r="AC1001" s="88"/>
      <c r="AD1001" s="90"/>
      <c r="AE1001" s="90"/>
      <c r="AF1001" s="136"/>
      <c r="AG1001" s="338"/>
      <c r="AH1001" s="338"/>
      <c r="AI1001" s="339"/>
      <c r="AJ1001" s="339"/>
      <c r="AK1001" s="91"/>
      <c r="AL1001" s="92"/>
      <c r="AM1001" s="93"/>
      <c r="AN1001" s="340"/>
      <c r="AO1001" s="341"/>
      <c r="AP1001" s="336"/>
      <c r="AQ1001" s="342"/>
      <c r="AR1001" s="343"/>
      <c r="AS1001" s="342"/>
      <c r="AT1001" s="94"/>
      <c r="AU1001" s="341"/>
      <c r="AV1001" s="136"/>
      <c r="AW1001" s="339"/>
    </row>
    <row r="1002" spans="1:49" ht="12.75" customHeight="1">
      <c r="A1002">
        <v>999</v>
      </c>
      <c r="B1002" s="29" t="s">
        <v>2</v>
      </c>
      <c r="C1002" s="134" t="s">
        <v>5291</v>
      </c>
      <c r="D1002" s="29" t="s">
        <v>3880</v>
      </c>
      <c r="E1002" s="29" t="s">
        <v>3880</v>
      </c>
      <c r="F1002" s="335"/>
      <c r="G1002" s="335"/>
      <c r="H1002" s="335"/>
      <c r="I1002" s="335"/>
      <c r="J1002" s="335"/>
      <c r="K1002" s="335"/>
      <c r="L1002" s="335"/>
      <c r="M1002" s="82" t="s">
        <v>3880</v>
      </c>
      <c r="N1002" s="57" t="s">
        <v>3880</v>
      </c>
      <c r="O1002" s="30" t="s">
        <v>3880</v>
      </c>
      <c r="P1002" s="29" t="s">
        <v>3880</v>
      </c>
      <c r="Q1002" s="29"/>
      <c r="R1002" s="134" t="s">
        <v>5291</v>
      </c>
      <c r="S1002" s="103" t="s">
        <v>3</v>
      </c>
      <c r="T1002" s="403">
        <v>-15065</v>
      </c>
      <c r="U1002" s="403">
        <v>5500</v>
      </c>
      <c r="V1002" s="123" t="s">
        <v>2</v>
      </c>
      <c r="W1002" s="336"/>
      <c r="X1002" s="123"/>
      <c r="Y1002" s="337"/>
      <c r="Z1002" s="87"/>
      <c r="AA1002" s="88" t="s">
        <v>3880</v>
      </c>
      <c r="AB1002" s="88"/>
      <c r="AC1002" s="88"/>
      <c r="AD1002" s="90"/>
      <c r="AE1002" s="90"/>
      <c r="AF1002" s="136"/>
      <c r="AG1002" s="338"/>
      <c r="AH1002" s="338"/>
      <c r="AI1002" s="339"/>
      <c r="AJ1002" s="339"/>
      <c r="AK1002" s="91"/>
      <c r="AL1002" s="92"/>
      <c r="AM1002" s="93"/>
      <c r="AN1002" s="340"/>
      <c r="AO1002" s="341"/>
      <c r="AP1002" s="336"/>
      <c r="AQ1002" s="342"/>
      <c r="AR1002" s="343"/>
      <c r="AS1002" s="342"/>
      <c r="AT1002" s="94"/>
      <c r="AU1002" s="341"/>
      <c r="AV1002" s="136"/>
      <c r="AW1002" s="339"/>
    </row>
    <row r="1003" spans="1:49" ht="12.75" customHeight="1">
      <c r="A1003">
        <v>1000</v>
      </c>
      <c r="B1003" s="29" t="s">
        <v>2</v>
      </c>
      <c r="C1003" s="134" t="s">
        <v>5292</v>
      </c>
      <c r="D1003" s="29" t="s">
        <v>3880</v>
      </c>
      <c r="E1003" s="29" t="s">
        <v>3880</v>
      </c>
      <c r="F1003" s="335"/>
      <c r="G1003" s="335"/>
      <c r="H1003" s="335"/>
      <c r="I1003" s="335"/>
      <c r="J1003" s="335"/>
      <c r="K1003" s="335"/>
      <c r="L1003" s="335"/>
      <c r="M1003" s="82" t="s">
        <v>3880</v>
      </c>
      <c r="N1003" s="57" t="s">
        <v>3880</v>
      </c>
      <c r="O1003" s="30" t="s">
        <v>3880</v>
      </c>
      <c r="P1003" s="29" t="s">
        <v>3880</v>
      </c>
      <c r="Q1003" s="29"/>
      <c r="R1003" s="134" t="s">
        <v>5292</v>
      </c>
      <c r="S1003" s="103" t="s">
        <v>3</v>
      </c>
      <c r="T1003" s="403">
        <v>-15895</v>
      </c>
      <c r="U1003" s="403">
        <v>5500</v>
      </c>
      <c r="V1003" s="123" t="s">
        <v>2</v>
      </c>
      <c r="W1003" s="336"/>
      <c r="X1003" s="123"/>
      <c r="Y1003" s="337"/>
      <c r="Z1003" s="87"/>
      <c r="AA1003" s="88" t="s">
        <v>3880</v>
      </c>
      <c r="AB1003" s="88"/>
      <c r="AC1003" s="88"/>
      <c r="AD1003" s="90"/>
      <c r="AE1003" s="90"/>
      <c r="AF1003" s="136"/>
      <c r="AG1003" s="338"/>
      <c r="AH1003" s="338"/>
      <c r="AI1003" s="339"/>
      <c r="AJ1003" s="339"/>
      <c r="AK1003" s="91"/>
      <c r="AL1003" s="92"/>
      <c r="AM1003" s="93"/>
      <c r="AN1003" s="340"/>
      <c r="AO1003" s="341"/>
      <c r="AP1003" s="336"/>
      <c r="AQ1003" s="342"/>
      <c r="AR1003" s="343"/>
      <c r="AS1003" s="342"/>
      <c r="AT1003" s="94"/>
      <c r="AU1003" s="341"/>
      <c r="AV1003" s="136"/>
      <c r="AW1003" s="339"/>
    </row>
    <row r="1004" spans="1:49" ht="12.75" customHeight="1">
      <c r="A1004">
        <v>1001</v>
      </c>
      <c r="B1004" s="29" t="s">
        <v>2</v>
      </c>
      <c r="C1004" s="134" t="s">
        <v>5293</v>
      </c>
      <c r="D1004" s="29" t="s">
        <v>3880</v>
      </c>
      <c r="E1004" s="29" t="s">
        <v>3880</v>
      </c>
      <c r="F1004" s="335"/>
      <c r="G1004" s="335"/>
      <c r="H1004" s="335"/>
      <c r="I1004" s="335"/>
      <c r="J1004" s="335"/>
      <c r="K1004" s="335"/>
      <c r="L1004" s="335"/>
      <c r="M1004" s="82" t="s">
        <v>3880</v>
      </c>
      <c r="N1004" s="57" t="s">
        <v>3880</v>
      </c>
      <c r="O1004" s="30" t="s">
        <v>3880</v>
      </c>
      <c r="P1004" s="29" t="s">
        <v>3880</v>
      </c>
      <c r="Q1004" s="29"/>
      <c r="R1004" s="134" t="s">
        <v>5293</v>
      </c>
      <c r="S1004" s="103" t="s">
        <v>3</v>
      </c>
      <c r="T1004" s="403">
        <v>6009.64</v>
      </c>
      <c r="U1004" s="403">
        <v>5695.95</v>
      </c>
      <c r="V1004" s="123" t="s">
        <v>2</v>
      </c>
      <c r="W1004" s="336"/>
      <c r="X1004" s="123"/>
      <c r="Y1004" s="337"/>
      <c r="Z1004" s="87"/>
      <c r="AA1004" s="88" t="s">
        <v>3880</v>
      </c>
      <c r="AB1004" s="88"/>
      <c r="AC1004" s="88"/>
      <c r="AD1004" s="90"/>
      <c r="AE1004" s="90"/>
      <c r="AF1004" s="136"/>
      <c r="AG1004" s="338"/>
      <c r="AH1004" s="338"/>
      <c r="AI1004" s="339"/>
      <c r="AJ1004" s="339"/>
      <c r="AK1004" s="91"/>
      <c r="AL1004" s="92"/>
      <c r="AM1004" s="93"/>
      <c r="AN1004" s="340"/>
      <c r="AO1004" s="341"/>
      <c r="AP1004" s="336"/>
      <c r="AQ1004" s="342"/>
      <c r="AR1004" s="343"/>
      <c r="AS1004" s="342"/>
      <c r="AT1004" s="94"/>
      <c r="AU1004" s="341"/>
      <c r="AV1004" s="136"/>
      <c r="AW1004" s="339"/>
    </row>
    <row r="1005" spans="1:49" ht="12.75" customHeight="1">
      <c r="A1005">
        <v>1002</v>
      </c>
      <c r="B1005" s="29" t="s">
        <v>2</v>
      </c>
      <c r="C1005" s="134" t="s">
        <v>3739</v>
      </c>
      <c r="D1005" s="29" t="s">
        <v>3880</v>
      </c>
      <c r="E1005" s="29" t="s">
        <v>3880</v>
      </c>
      <c r="F1005" s="335"/>
      <c r="G1005" s="335"/>
      <c r="H1005" s="335"/>
      <c r="I1005" s="335"/>
      <c r="J1005" s="335"/>
      <c r="K1005" s="335"/>
      <c r="L1005" s="335"/>
      <c r="M1005" s="82" t="s">
        <v>3880</v>
      </c>
      <c r="N1005" s="57" t="s">
        <v>3880</v>
      </c>
      <c r="O1005" s="30" t="s">
        <v>3880</v>
      </c>
      <c r="P1005" s="29" t="s">
        <v>3880</v>
      </c>
      <c r="Q1005" s="29"/>
      <c r="R1005" s="134" t="s">
        <v>3739</v>
      </c>
      <c r="S1005" s="103" t="s">
        <v>3</v>
      </c>
      <c r="T1005" s="403">
        <v>4292.6000000000004</v>
      </c>
      <c r="U1005" s="403">
        <v>5695.95</v>
      </c>
      <c r="V1005" s="123" t="s">
        <v>2</v>
      </c>
      <c r="W1005" s="336"/>
      <c r="X1005" s="123"/>
      <c r="Y1005" s="337"/>
      <c r="Z1005" s="87"/>
      <c r="AA1005" s="88" t="s">
        <v>3880</v>
      </c>
      <c r="AB1005" s="88"/>
      <c r="AC1005" s="88"/>
      <c r="AD1005" s="90"/>
      <c r="AE1005" s="90"/>
      <c r="AF1005" s="136"/>
      <c r="AG1005" s="338"/>
      <c r="AH1005" s="338"/>
      <c r="AI1005" s="339"/>
      <c r="AJ1005" s="339"/>
      <c r="AK1005" s="91"/>
      <c r="AL1005" s="92"/>
      <c r="AM1005" s="93"/>
      <c r="AN1005" s="340"/>
      <c r="AO1005" s="341"/>
      <c r="AP1005" s="336"/>
      <c r="AQ1005" s="342"/>
      <c r="AR1005" s="343"/>
      <c r="AS1005" s="342"/>
      <c r="AT1005" s="94"/>
      <c r="AU1005" s="341"/>
      <c r="AV1005" s="136"/>
      <c r="AW1005" s="339"/>
    </row>
    <row r="1006" spans="1:49" ht="12.75" customHeight="1">
      <c r="A1006">
        <v>1003</v>
      </c>
      <c r="B1006" s="29" t="s">
        <v>2</v>
      </c>
      <c r="C1006" s="134" t="s">
        <v>5294</v>
      </c>
      <c r="D1006" s="29" t="s">
        <v>3880</v>
      </c>
      <c r="E1006" s="29" t="s">
        <v>3880</v>
      </c>
      <c r="F1006" s="335"/>
      <c r="G1006" s="335"/>
      <c r="H1006" s="335"/>
      <c r="I1006" s="335"/>
      <c r="J1006" s="335"/>
      <c r="K1006" s="335"/>
      <c r="L1006" s="335"/>
      <c r="M1006" s="82" t="s">
        <v>3880</v>
      </c>
      <c r="N1006" s="57" t="s">
        <v>3880</v>
      </c>
      <c r="O1006" s="30" t="s">
        <v>3880</v>
      </c>
      <c r="P1006" s="29" t="s">
        <v>3880</v>
      </c>
      <c r="Q1006" s="29"/>
      <c r="R1006" s="134" t="s">
        <v>5294</v>
      </c>
      <c r="S1006" s="103" t="s">
        <v>3</v>
      </c>
      <c r="T1006" s="403">
        <v>2575.56</v>
      </c>
      <c r="U1006" s="403">
        <v>5695.95</v>
      </c>
      <c r="V1006" s="123" t="s">
        <v>2</v>
      </c>
      <c r="W1006" s="336"/>
      <c r="X1006" s="123"/>
      <c r="Y1006" s="337"/>
      <c r="Z1006" s="87"/>
      <c r="AA1006" s="88" t="s">
        <v>3880</v>
      </c>
      <c r="AB1006" s="88"/>
      <c r="AC1006" s="88"/>
      <c r="AD1006" s="90"/>
      <c r="AE1006" s="90"/>
      <c r="AF1006" s="136"/>
      <c r="AG1006" s="338"/>
      <c r="AH1006" s="338"/>
      <c r="AI1006" s="339"/>
      <c r="AJ1006" s="339"/>
      <c r="AK1006" s="91"/>
      <c r="AL1006" s="92"/>
      <c r="AM1006" s="93"/>
      <c r="AN1006" s="340"/>
      <c r="AO1006" s="341"/>
      <c r="AP1006" s="336"/>
      <c r="AQ1006" s="342"/>
      <c r="AR1006" s="343"/>
      <c r="AS1006" s="342"/>
      <c r="AT1006" s="94"/>
      <c r="AU1006" s="341"/>
      <c r="AV1006" s="136"/>
      <c r="AW1006" s="339"/>
    </row>
    <row r="1007" spans="1:49" ht="12.75" customHeight="1">
      <c r="A1007">
        <v>1004</v>
      </c>
      <c r="B1007" s="29" t="s">
        <v>2</v>
      </c>
      <c r="C1007" s="134" t="s">
        <v>5295</v>
      </c>
      <c r="D1007" s="29" t="s">
        <v>3880</v>
      </c>
      <c r="E1007" s="29" t="s">
        <v>3880</v>
      </c>
      <c r="F1007" s="335"/>
      <c r="G1007" s="335"/>
      <c r="H1007" s="335"/>
      <c r="I1007" s="335"/>
      <c r="J1007" s="335"/>
      <c r="K1007" s="335"/>
      <c r="L1007" s="335"/>
      <c r="M1007" s="82" t="s">
        <v>3880</v>
      </c>
      <c r="N1007" s="57" t="s">
        <v>3880</v>
      </c>
      <c r="O1007" s="30" t="s">
        <v>3880</v>
      </c>
      <c r="P1007" s="29" t="s">
        <v>3880</v>
      </c>
      <c r="Q1007" s="29"/>
      <c r="R1007" s="134" t="s">
        <v>5295</v>
      </c>
      <c r="S1007" s="103" t="s">
        <v>3</v>
      </c>
      <c r="T1007" s="403">
        <v>858.52</v>
      </c>
      <c r="U1007" s="403">
        <v>5695.95</v>
      </c>
      <c r="V1007" s="123" t="s">
        <v>2</v>
      </c>
      <c r="W1007" s="336"/>
      <c r="X1007" s="123"/>
      <c r="Y1007" s="337"/>
      <c r="Z1007" s="87"/>
      <c r="AA1007" s="88" t="s">
        <v>3880</v>
      </c>
      <c r="AB1007" s="88"/>
      <c r="AC1007" s="88"/>
      <c r="AD1007" s="90"/>
      <c r="AE1007" s="90"/>
      <c r="AF1007" s="136"/>
      <c r="AG1007" s="338"/>
      <c r="AH1007" s="338"/>
      <c r="AI1007" s="339"/>
      <c r="AJ1007" s="339"/>
      <c r="AK1007" s="91"/>
      <c r="AL1007" s="92"/>
      <c r="AM1007" s="93"/>
      <c r="AN1007" s="340"/>
      <c r="AO1007" s="341"/>
      <c r="AP1007" s="336"/>
      <c r="AQ1007" s="342"/>
      <c r="AR1007" s="343"/>
      <c r="AS1007" s="342"/>
      <c r="AT1007" s="94"/>
      <c r="AU1007" s="341"/>
      <c r="AV1007" s="136"/>
      <c r="AW1007" s="339"/>
    </row>
    <row r="1008" spans="1:49" ht="12.75" customHeight="1">
      <c r="A1008">
        <v>1005</v>
      </c>
      <c r="B1008" s="29" t="s">
        <v>2</v>
      </c>
      <c r="C1008" s="134" t="s">
        <v>3735</v>
      </c>
      <c r="D1008" s="29" t="s">
        <v>3880</v>
      </c>
      <c r="E1008" s="29" t="s">
        <v>3880</v>
      </c>
      <c r="F1008" s="335"/>
      <c r="G1008" s="335"/>
      <c r="H1008" s="335"/>
      <c r="I1008" s="335"/>
      <c r="J1008" s="335"/>
      <c r="K1008" s="335"/>
      <c r="L1008" s="335"/>
      <c r="M1008" s="82" t="s">
        <v>3880</v>
      </c>
      <c r="N1008" s="57" t="s">
        <v>3880</v>
      </c>
      <c r="O1008" s="30" t="s">
        <v>3880</v>
      </c>
      <c r="P1008" s="29" t="s">
        <v>3880</v>
      </c>
      <c r="Q1008" s="29"/>
      <c r="R1008" s="134" t="s">
        <v>3735</v>
      </c>
      <c r="S1008" s="103" t="s">
        <v>3</v>
      </c>
      <c r="T1008" s="403">
        <v>14650</v>
      </c>
      <c r="U1008" s="403">
        <v>6000</v>
      </c>
      <c r="V1008" s="123" t="s">
        <v>2</v>
      </c>
      <c r="W1008" s="336"/>
      <c r="X1008" s="123"/>
      <c r="Y1008" s="337"/>
      <c r="Z1008" s="87"/>
      <c r="AA1008" s="88" t="s">
        <v>3880</v>
      </c>
      <c r="AB1008" s="88"/>
      <c r="AC1008" s="88"/>
      <c r="AD1008" s="90"/>
      <c r="AE1008" s="90"/>
      <c r="AF1008" s="136"/>
      <c r="AG1008" s="338"/>
      <c r="AH1008" s="338"/>
      <c r="AI1008" s="339"/>
      <c r="AJ1008" s="339"/>
      <c r="AK1008" s="91"/>
      <c r="AL1008" s="92"/>
      <c r="AM1008" s="93"/>
      <c r="AN1008" s="340"/>
      <c r="AO1008" s="341"/>
      <c r="AP1008" s="336"/>
      <c r="AQ1008" s="342"/>
      <c r="AR1008" s="343"/>
      <c r="AS1008" s="342"/>
      <c r="AT1008" s="94"/>
      <c r="AU1008" s="341"/>
      <c r="AV1008" s="136"/>
      <c r="AW1008" s="339"/>
    </row>
    <row r="1009" spans="1:49" ht="12.75" customHeight="1">
      <c r="A1009">
        <v>1006</v>
      </c>
      <c r="B1009" s="29" t="s">
        <v>2</v>
      </c>
      <c r="C1009" s="134" t="s">
        <v>5296</v>
      </c>
      <c r="D1009" s="29" t="s">
        <v>3880</v>
      </c>
      <c r="E1009" s="29" t="s">
        <v>3880</v>
      </c>
      <c r="F1009" s="335"/>
      <c r="G1009" s="335"/>
      <c r="H1009" s="335"/>
      <c r="I1009" s="335"/>
      <c r="J1009" s="335"/>
      <c r="K1009" s="335"/>
      <c r="L1009" s="335"/>
      <c r="M1009" s="82" t="s">
        <v>3880</v>
      </c>
      <c r="N1009" s="57" t="s">
        <v>3880</v>
      </c>
      <c r="O1009" s="30" t="s">
        <v>3880</v>
      </c>
      <c r="P1009" s="29" t="s">
        <v>3880</v>
      </c>
      <c r="Q1009" s="29"/>
      <c r="R1009" s="134" t="s">
        <v>5296</v>
      </c>
      <c r="S1009" s="103" t="s">
        <v>3</v>
      </c>
      <c r="T1009" s="403">
        <v>-6009.64</v>
      </c>
      <c r="U1009" s="403">
        <v>5695.95</v>
      </c>
      <c r="V1009" s="123" t="s">
        <v>2</v>
      </c>
      <c r="W1009" s="336"/>
      <c r="X1009" s="123"/>
      <c r="Y1009" s="337"/>
      <c r="Z1009" s="87"/>
      <c r="AA1009" s="88" t="s">
        <v>3880</v>
      </c>
      <c r="AB1009" s="88"/>
      <c r="AC1009" s="88"/>
      <c r="AD1009" s="90"/>
      <c r="AE1009" s="90"/>
      <c r="AF1009" s="136"/>
      <c r="AG1009" s="338"/>
      <c r="AH1009" s="338"/>
      <c r="AI1009" s="339"/>
      <c r="AJ1009" s="339"/>
      <c r="AK1009" s="91"/>
      <c r="AL1009" s="92"/>
      <c r="AM1009" s="93"/>
      <c r="AN1009" s="340"/>
      <c r="AO1009" s="341"/>
      <c r="AP1009" s="336"/>
      <c r="AQ1009" s="342"/>
      <c r="AR1009" s="343"/>
      <c r="AS1009" s="342"/>
      <c r="AT1009" s="94"/>
      <c r="AU1009" s="341"/>
      <c r="AV1009" s="136"/>
      <c r="AW1009" s="339"/>
    </row>
    <row r="1010" spans="1:49" ht="12.75" customHeight="1">
      <c r="A1010">
        <v>1007</v>
      </c>
      <c r="B1010" s="29" t="s">
        <v>2</v>
      </c>
      <c r="C1010" s="134" t="s">
        <v>5297</v>
      </c>
      <c r="D1010" s="29" t="s">
        <v>3880</v>
      </c>
      <c r="E1010" s="29" t="s">
        <v>3880</v>
      </c>
      <c r="F1010" s="335"/>
      <c r="G1010" s="335"/>
      <c r="H1010" s="335"/>
      <c r="I1010" s="335"/>
      <c r="J1010" s="335"/>
      <c r="K1010" s="335"/>
      <c r="L1010" s="335"/>
      <c r="M1010" s="82" t="s">
        <v>3880</v>
      </c>
      <c r="N1010" s="57" t="s">
        <v>3880</v>
      </c>
      <c r="O1010" s="30" t="s">
        <v>3880</v>
      </c>
      <c r="P1010" s="29" t="s">
        <v>3880</v>
      </c>
      <c r="Q1010" s="29"/>
      <c r="R1010" s="134" t="s">
        <v>5297</v>
      </c>
      <c r="S1010" s="103" t="s">
        <v>3</v>
      </c>
      <c r="T1010" s="403">
        <v>-7726.68</v>
      </c>
      <c r="U1010" s="403">
        <v>5695.95</v>
      </c>
      <c r="V1010" s="123" t="s">
        <v>2</v>
      </c>
      <c r="W1010" s="336"/>
      <c r="X1010" s="123"/>
      <c r="Y1010" s="337"/>
      <c r="Z1010" s="87"/>
      <c r="AA1010" s="88" t="s">
        <v>3880</v>
      </c>
      <c r="AB1010" s="88"/>
      <c r="AC1010" s="88"/>
      <c r="AD1010" s="90"/>
      <c r="AE1010" s="90"/>
      <c r="AF1010" s="136"/>
      <c r="AG1010" s="338"/>
      <c r="AH1010" s="338"/>
      <c r="AI1010" s="339"/>
      <c r="AJ1010" s="339"/>
      <c r="AK1010" s="91"/>
      <c r="AL1010" s="92"/>
      <c r="AM1010" s="93"/>
      <c r="AN1010" s="340"/>
      <c r="AO1010" s="341"/>
      <c r="AP1010" s="336"/>
      <c r="AQ1010" s="342"/>
      <c r="AR1010" s="343"/>
      <c r="AS1010" s="342"/>
      <c r="AT1010" s="94"/>
      <c r="AU1010" s="341"/>
      <c r="AV1010" s="136"/>
      <c r="AW1010" s="339"/>
    </row>
    <row r="1011" spans="1:49" ht="12.75" customHeight="1">
      <c r="A1011">
        <v>1008</v>
      </c>
      <c r="B1011" s="29" t="s">
        <v>2</v>
      </c>
      <c r="C1011" s="134" t="s">
        <v>5298</v>
      </c>
      <c r="D1011" s="29" t="s">
        <v>3880</v>
      </c>
      <c r="E1011" s="29" t="s">
        <v>3880</v>
      </c>
      <c r="F1011" s="335"/>
      <c r="G1011" s="335"/>
      <c r="H1011" s="335"/>
      <c r="I1011" s="335"/>
      <c r="J1011" s="335"/>
      <c r="K1011" s="335"/>
      <c r="L1011" s="335"/>
      <c r="M1011" s="82" t="s">
        <v>3880</v>
      </c>
      <c r="N1011" s="57" t="s">
        <v>3880</v>
      </c>
      <c r="O1011" s="30" t="s">
        <v>3880</v>
      </c>
      <c r="P1011" s="29" t="s">
        <v>3880</v>
      </c>
      <c r="Q1011" s="29"/>
      <c r="R1011" s="134" t="s">
        <v>5298</v>
      </c>
      <c r="S1011" s="103" t="s">
        <v>3</v>
      </c>
      <c r="T1011" s="403">
        <v>-14650</v>
      </c>
      <c r="U1011" s="403">
        <v>6000</v>
      </c>
      <c r="V1011" s="123" t="s">
        <v>2</v>
      </c>
      <c r="W1011" s="336"/>
      <c r="X1011" s="123"/>
      <c r="Y1011" s="337"/>
      <c r="Z1011" s="87"/>
      <c r="AA1011" s="88" t="s">
        <v>3880</v>
      </c>
      <c r="AB1011" s="88"/>
      <c r="AC1011" s="88"/>
      <c r="AD1011" s="90"/>
      <c r="AE1011" s="90"/>
      <c r="AF1011" s="136"/>
      <c r="AG1011" s="338"/>
      <c r="AH1011" s="338"/>
      <c r="AI1011" s="339"/>
      <c r="AJ1011" s="339"/>
      <c r="AK1011" s="91"/>
      <c r="AL1011" s="92"/>
      <c r="AM1011" s="93"/>
      <c r="AN1011" s="340"/>
      <c r="AO1011" s="341"/>
      <c r="AP1011" s="336"/>
      <c r="AQ1011" s="342"/>
      <c r="AR1011" s="343"/>
      <c r="AS1011" s="342"/>
      <c r="AT1011" s="94"/>
      <c r="AU1011" s="341"/>
      <c r="AV1011" s="136"/>
      <c r="AW1011" s="339"/>
    </row>
    <row r="1012" spans="1:49" ht="12.75" customHeight="1">
      <c r="A1012">
        <v>1009</v>
      </c>
      <c r="B1012" s="29" t="s">
        <v>2</v>
      </c>
      <c r="C1012" s="134" t="s">
        <v>5299</v>
      </c>
      <c r="D1012" s="29" t="s">
        <v>3880</v>
      </c>
      <c r="E1012" s="29" t="s">
        <v>3880</v>
      </c>
      <c r="F1012" s="335"/>
      <c r="G1012" s="335"/>
      <c r="H1012" s="335"/>
      <c r="I1012" s="335"/>
      <c r="J1012" s="335"/>
      <c r="K1012" s="335"/>
      <c r="L1012" s="335"/>
      <c r="M1012" s="82" t="s">
        <v>3880</v>
      </c>
      <c r="N1012" s="57" t="s">
        <v>3880</v>
      </c>
      <c r="O1012" s="30" t="s">
        <v>3880</v>
      </c>
      <c r="P1012" s="29" t="s">
        <v>3880</v>
      </c>
      <c r="Q1012" s="29"/>
      <c r="R1012" s="134" t="s">
        <v>5299</v>
      </c>
      <c r="S1012" s="103" t="s">
        <v>3</v>
      </c>
      <c r="T1012" s="403">
        <v>3434.08</v>
      </c>
      <c r="U1012" s="403">
        <v>6191.25</v>
      </c>
      <c r="V1012" s="123" t="s">
        <v>2</v>
      </c>
      <c r="W1012" s="336"/>
      <c r="X1012" s="123"/>
      <c r="Y1012" s="337"/>
      <c r="Z1012" s="87"/>
      <c r="AA1012" s="88" t="s">
        <v>3880</v>
      </c>
      <c r="AB1012" s="88"/>
      <c r="AC1012" s="88"/>
      <c r="AD1012" s="90"/>
      <c r="AE1012" s="90"/>
      <c r="AF1012" s="136"/>
      <c r="AG1012" s="338"/>
      <c r="AH1012" s="338"/>
      <c r="AI1012" s="339"/>
      <c r="AJ1012" s="339"/>
      <c r="AK1012" s="91"/>
      <c r="AL1012" s="92"/>
      <c r="AM1012" s="93"/>
      <c r="AN1012" s="340"/>
      <c r="AO1012" s="341"/>
      <c r="AP1012" s="336"/>
      <c r="AQ1012" s="342"/>
      <c r="AR1012" s="343"/>
      <c r="AS1012" s="342"/>
      <c r="AT1012" s="94"/>
      <c r="AU1012" s="341"/>
      <c r="AV1012" s="136"/>
      <c r="AW1012" s="339"/>
    </row>
    <row r="1013" spans="1:49" ht="12.75" customHeight="1">
      <c r="A1013">
        <v>1010</v>
      </c>
      <c r="B1013" s="29" t="s">
        <v>2</v>
      </c>
      <c r="C1013" s="134" t="s">
        <v>5300</v>
      </c>
      <c r="D1013" s="29" t="s">
        <v>3880</v>
      </c>
      <c r="E1013" s="29" t="s">
        <v>3880</v>
      </c>
      <c r="F1013" s="335"/>
      <c r="G1013" s="335"/>
      <c r="H1013" s="335"/>
      <c r="I1013" s="335"/>
      <c r="J1013" s="335"/>
      <c r="K1013" s="335"/>
      <c r="L1013" s="335"/>
      <c r="M1013" s="82" t="s">
        <v>3880</v>
      </c>
      <c r="N1013" s="57" t="s">
        <v>3880</v>
      </c>
      <c r="O1013" s="30" t="s">
        <v>3880</v>
      </c>
      <c r="P1013" s="29" t="s">
        <v>3880</v>
      </c>
      <c r="Q1013" s="29"/>
      <c r="R1013" s="134" t="s">
        <v>5300</v>
      </c>
      <c r="S1013" s="103" t="s">
        <v>3</v>
      </c>
      <c r="T1013" s="403">
        <v>1717.04</v>
      </c>
      <c r="U1013" s="403">
        <v>6191.25</v>
      </c>
      <c r="V1013" s="123" t="s">
        <v>2</v>
      </c>
      <c r="W1013" s="336"/>
      <c r="X1013" s="123"/>
      <c r="Y1013" s="337"/>
      <c r="Z1013" s="87"/>
      <c r="AA1013" s="88" t="s">
        <v>3880</v>
      </c>
      <c r="AB1013" s="88"/>
      <c r="AC1013" s="88"/>
      <c r="AD1013" s="90"/>
      <c r="AE1013" s="90"/>
      <c r="AF1013" s="136"/>
      <c r="AG1013" s="338"/>
      <c r="AH1013" s="338"/>
      <c r="AI1013" s="339"/>
      <c r="AJ1013" s="339"/>
      <c r="AK1013" s="91"/>
      <c r="AL1013" s="92"/>
      <c r="AM1013" s="93"/>
      <c r="AN1013" s="340"/>
      <c r="AO1013" s="341"/>
      <c r="AP1013" s="336"/>
      <c r="AQ1013" s="342"/>
      <c r="AR1013" s="343"/>
      <c r="AS1013" s="342"/>
      <c r="AT1013" s="94"/>
      <c r="AU1013" s="341"/>
      <c r="AV1013" s="136"/>
      <c r="AW1013" s="339"/>
    </row>
    <row r="1014" spans="1:49" ht="12.75" customHeight="1">
      <c r="A1014">
        <v>1011</v>
      </c>
      <c r="B1014" s="29" t="s">
        <v>2</v>
      </c>
      <c r="C1014" s="134" t="s">
        <v>5301</v>
      </c>
      <c r="D1014" s="29" t="s">
        <v>3880</v>
      </c>
      <c r="E1014" s="29" t="s">
        <v>3880</v>
      </c>
      <c r="F1014" s="335"/>
      <c r="G1014" s="335"/>
      <c r="H1014" s="335"/>
      <c r="I1014" s="335"/>
      <c r="J1014" s="335"/>
      <c r="K1014" s="335"/>
      <c r="L1014" s="335"/>
      <c r="M1014" s="82" t="s">
        <v>3880</v>
      </c>
      <c r="N1014" s="57" t="s">
        <v>3880</v>
      </c>
      <c r="O1014" s="30" t="s">
        <v>3880</v>
      </c>
      <c r="P1014" s="29" t="s">
        <v>3880</v>
      </c>
      <c r="Q1014" s="29"/>
      <c r="R1014" s="134" t="s">
        <v>5301</v>
      </c>
      <c r="S1014" s="103" t="s">
        <v>3</v>
      </c>
      <c r="T1014" s="403">
        <v>0</v>
      </c>
      <c r="U1014" s="403">
        <v>6191.25</v>
      </c>
      <c r="V1014" s="123" t="s">
        <v>2</v>
      </c>
      <c r="W1014" s="336"/>
      <c r="X1014" s="123"/>
      <c r="Y1014" s="337"/>
      <c r="Z1014" s="87"/>
      <c r="AA1014" s="88" t="s">
        <v>3880</v>
      </c>
      <c r="AB1014" s="88"/>
      <c r="AC1014" s="88"/>
      <c r="AD1014" s="90"/>
      <c r="AE1014" s="90"/>
      <c r="AF1014" s="136"/>
      <c r="AG1014" s="338"/>
      <c r="AH1014" s="338"/>
      <c r="AI1014" s="339"/>
      <c r="AJ1014" s="339"/>
      <c r="AK1014" s="91"/>
      <c r="AL1014" s="92"/>
      <c r="AM1014" s="93"/>
      <c r="AN1014" s="340"/>
      <c r="AO1014" s="341"/>
      <c r="AP1014" s="336"/>
      <c r="AQ1014" s="342"/>
      <c r="AR1014" s="343"/>
      <c r="AS1014" s="342"/>
      <c r="AT1014" s="94"/>
      <c r="AU1014" s="341"/>
      <c r="AV1014" s="136"/>
      <c r="AW1014" s="339"/>
    </row>
    <row r="1015" spans="1:49" ht="12.75" customHeight="1">
      <c r="A1015">
        <v>1012</v>
      </c>
      <c r="B1015" s="29" t="s">
        <v>2</v>
      </c>
      <c r="C1015" s="134" t="s">
        <v>5302</v>
      </c>
      <c r="D1015" s="29" t="s">
        <v>3880</v>
      </c>
      <c r="E1015" s="29" t="s">
        <v>3880</v>
      </c>
      <c r="F1015" s="335"/>
      <c r="G1015" s="335"/>
      <c r="H1015" s="335"/>
      <c r="I1015" s="335"/>
      <c r="J1015" s="335"/>
      <c r="K1015" s="335"/>
      <c r="L1015" s="335"/>
      <c r="M1015" s="82" t="s">
        <v>3880</v>
      </c>
      <c r="N1015" s="57" t="s">
        <v>3880</v>
      </c>
      <c r="O1015" s="30" t="s">
        <v>3880</v>
      </c>
      <c r="P1015" s="29" t="s">
        <v>3880</v>
      </c>
      <c r="Q1015" s="29"/>
      <c r="R1015" s="134" t="s">
        <v>5302</v>
      </c>
      <c r="S1015" s="103" t="s">
        <v>3</v>
      </c>
      <c r="T1015" s="403">
        <v>-8585.2000000000007</v>
      </c>
      <c r="U1015" s="403">
        <v>6191.25</v>
      </c>
      <c r="V1015" s="123" t="s">
        <v>2</v>
      </c>
      <c r="W1015" s="336"/>
      <c r="X1015" s="123"/>
      <c r="Y1015" s="337"/>
      <c r="Z1015" s="87"/>
      <c r="AA1015" s="88" t="s">
        <v>3880</v>
      </c>
      <c r="AB1015" s="88"/>
      <c r="AC1015" s="88"/>
      <c r="AD1015" s="90"/>
      <c r="AE1015" s="90"/>
      <c r="AF1015" s="136"/>
      <c r="AG1015" s="338"/>
      <c r="AH1015" s="338"/>
      <c r="AI1015" s="339"/>
      <c r="AJ1015" s="339"/>
      <c r="AK1015" s="91"/>
      <c r="AL1015" s="92"/>
      <c r="AM1015" s="93"/>
      <c r="AN1015" s="340"/>
      <c r="AO1015" s="341"/>
      <c r="AP1015" s="336"/>
      <c r="AQ1015" s="342"/>
      <c r="AR1015" s="343"/>
      <c r="AS1015" s="342"/>
      <c r="AT1015" s="94"/>
      <c r="AU1015" s="341"/>
      <c r="AV1015" s="136"/>
      <c r="AW1015" s="339"/>
    </row>
    <row r="1016" spans="1:49" ht="12.75" customHeight="1">
      <c r="A1016">
        <v>1013</v>
      </c>
      <c r="B1016" s="29" t="s">
        <v>2</v>
      </c>
      <c r="C1016" s="134" t="s">
        <v>5303</v>
      </c>
      <c r="D1016" s="29" t="s">
        <v>3880</v>
      </c>
      <c r="E1016" s="29" t="s">
        <v>3880</v>
      </c>
      <c r="F1016" s="335"/>
      <c r="G1016" s="335"/>
      <c r="H1016" s="335"/>
      <c r="I1016" s="335"/>
      <c r="J1016" s="335"/>
      <c r="K1016" s="335"/>
      <c r="L1016" s="335"/>
      <c r="M1016" s="82" t="s">
        <v>3880</v>
      </c>
      <c r="N1016" s="57" t="s">
        <v>3880</v>
      </c>
      <c r="O1016" s="30" t="s">
        <v>3880</v>
      </c>
      <c r="P1016" s="29" t="s">
        <v>3880</v>
      </c>
      <c r="Q1016" s="29"/>
      <c r="R1016" s="134" t="s">
        <v>5303</v>
      </c>
      <c r="S1016" s="103" t="s">
        <v>3</v>
      </c>
      <c r="T1016" s="403">
        <v>-10302.24</v>
      </c>
      <c r="U1016" s="403">
        <v>6191.25</v>
      </c>
      <c r="V1016" s="123" t="s">
        <v>2</v>
      </c>
      <c r="W1016" s="336"/>
      <c r="X1016" s="123"/>
      <c r="Y1016" s="337"/>
      <c r="Z1016" s="87"/>
      <c r="AA1016" s="88" t="s">
        <v>3880</v>
      </c>
      <c r="AB1016" s="88"/>
      <c r="AC1016" s="88"/>
      <c r="AD1016" s="90"/>
      <c r="AE1016" s="90"/>
      <c r="AF1016" s="136"/>
      <c r="AG1016" s="338"/>
      <c r="AH1016" s="338"/>
      <c r="AI1016" s="339"/>
      <c r="AJ1016" s="339"/>
      <c r="AK1016" s="91"/>
      <c r="AL1016" s="92"/>
      <c r="AM1016" s="93"/>
      <c r="AN1016" s="340"/>
      <c r="AO1016" s="341"/>
      <c r="AP1016" s="336"/>
      <c r="AQ1016" s="342"/>
      <c r="AR1016" s="343"/>
      <c r="AS1016" s="342"/>
      <c r="AT1016" s="94"/>
      <c r="AU1016" s="341"/>
      <c r="AV1016" s="136"/>
      <c r="AW1016" s="339"/>
    </row>
    <row r="1017" spans="1:49" ht="12.75" customHeight="1">
      <c r="A1017">
        <v>1014</v>
      </c>
      <c r="B1017" s="29" t="s">
        <v>2</v>
      </c>
      <c r="C1017" s="134" t="s">
        <v>5304</v>
      </c>
      <c r="D1017" s="29" t="s">
        <v>3880</v>
      </c>
      <c r="E1017" s="29" t="s">
        <v>3880</v>
      </c>
      <c r="F1017" s="335"/>
      <c r="G1017" s="335"/>
      <c r="H1017" s="335"/>
      <c r="I1017" s="335"/>
      <c r="J1017" s="335"/>
      <c r="K1017" s="335"/>
      <c r="L1017" s="335"/>
      <c r="M1017" s="82" t="s">
        <v>3880</v>
      </c>
      <c r="N1017" s="57" t="s">
        <v>3880</v>
      </c>
      <c r="O1017" s="30" t="s">
        <v>3880</v>
      </c>
      <c r="P1017" s="29" t="s">
        <v>3880</v>
      </c>
      <c r="Q1017" s="29"/>
      <c r="R1017" s="134" t="s">
        <v>5304</v>
      </c>
      <c r="S1017" s="103" t="s">
        <v>3</v>
      </c>
      <c r="T1017" s="403">
        <v>-12019.28</v>
      </c>
      <c r="U1017" s="403">
        <v>6191.25</v>
      </c>
      <c r="V1017" s="123" t="s">
        <v>2</v>
      </c>
      <c r="W1017" s="336"/>
      <c r="X1017" s="123"/>
      <c r="Y1017" s="337"/>
      <c r="Z1017" s="87"/>
      <c r="AA1017" s="88" t="s">
        <v>3880</v>
      </c>
      <c r="AB1017" s="88"/>
      <c r="AC1017" s="88"/>
      <c r="AD1017" s="90"/>
      <c r="AE1017" s="90"/>
      <c r="AF1017" s="136"/>
      <c r="AG1017" s="338"/>
      <c r="AH1017" s="338"/>
      <c r="AI1017" s="339"/>
      <c r="AJ1017" s="339"/>
      <c r="AK1017" s="91"/>
      <c r="AL1017" s="92"/>
      <c r="AM1017" s="93"/>
      <c r="AN1017" s="340"/>
      <c r="AO1017" s="341"/>
      <c r="AP1017" s="336"/>
      <c r="AQ1017" s="342"/>
      <c r="AR1017" s="343"/>
      <c r="AS1017" s="342"/>
      <c r="AT1017" s="94"/>
      <c r="AU1017" s="341"/>
      <c r="AV1017" s="136"/>
      <c r="AW1017" s="339"/>
    </row>
    <row r="1018" spans="1:49" ht="12.75" customHeight="1">
      <c r="A1018">
        <v>1015</v>
      </c>
      <c r="B1018" s="29" t="s">
        <v>2</v>
      </c>
      <c r="C1018" s="134" t="s">
        <v>3669</v>
      </c>
      <c r="D1018" s="29" t="s">
        <v>3880</v>
      </c>
      <c r="E1018" s="29" t="s">
        <v>3880</v>
      </c>
      <c r="F1018" s="335"/>
      <c r="G1018" s="335"/>
      <c r="H1018" s="335"/>
      <c r="I1018" s="335"/>
      <c r="J1018" s="335"/>
      <c r="K1018" s="335"/>
      <c r="L1018" s="335"/>
      <c r="M1018" s="82" t="s">
        <v>3880</v>
      </c>
      <c r="N1018" s="57" t="s">
        <v>3880</v>
      </c>
      <c r="O1018" s="30" t="s">
        <v>3880</v>
      </c>
      <c r="P1018" s="29" t="s">
        <v>3880</v>
      </c>
      <c r="Q1018" s="29"/>
      <c r="R1018" s="134" t="s">
        <v>3669</v>
      </c>
      <c r="S1018" s="103" t="s">
        <v>3</v>
      </c>
      <c r="T1018" s="403">
        <v>-13736.32</v>
      </c>
      <c r="U1018" s="403">
        <v>6191.25</v>
      </c>
      <c r="V1018" s="123" t="s">
        <v>2</v>
      </c>
      <c r="W1018" s="336"/>
      <c r="X1018" s="123"/>
      <c r="Y1018" s="337"/>
      <c r="Z1018" s="87"/>
      <c r="AA1018" s="88" t="s">
        <v>3880</v>
      </c>
      <c r="AB1018" s="88"/>
      <c r="AC1018" s="88"/>
      <c r="AD1018" s="90"/>
      <c r="AE1018" s="90"/>
      <c r="AF1018" s="136"/>
      <c r="AG1018" s="338"/>
      <c r="AH1018" s="338"/>
      <c r="AI1018" s="339"/>
      <c r="AJ1018" s="339"/>
      <c r="AK1018" s="91"/>
      <c r="AL1018" s="92"/>
      <c r="AM1018" s="93"/>
      <c r="AN1018" s="340"/>
      <c r="AO1018" s="341"/>
      <c r="AP1018" s="336"/>
      <c r="AQ1018" s="342"/>
      <c r="AR1018" s="343"/>
      <c r="AS1018" s="342"/>
      <c r="AT1018" s="94"/>
      <c r="AU1018" s="341"/>
      <c r="AV1018" s="136"/>
      <c r="AW1018" s="339"/>
    </row>
    <row r="1019" spans="1:49" ht="12.75" customHeight="1">
      <c r="A1019">
        <v>1016</v>
      </c>
      <c r="B1019" s="29" t="s">
        <v>2</v>
      </c>
      <c r="C1019" s="134" t="s">
        <v>3579</v>
      </c>
      <c r="D1019" s="29" t="s">
        <v>3880</v>
      </c>
      <c r="E1019" s="29" t="s">
        <v>3880</v>
      </c>
      <c r="F1019" s="335"/>
      <c r="G1019" s="335"/>
      <c r="H1019" s="335"/>
      <c r="I1019" s="335"/>
      <c r="J1019" s="335"/>
      <c r="K1019" s="335"/>
      <c r="L1019" s="335"/>
      <c r="M1019" s="82" t="s">
        <v>3880</v>
      </c>
      <c r="N1019" s="57" t="s">
        <v>3880</v>
      </c>
      <c r="O1019" s="30" t="s">
        <v>3880</v>
      </c>
      <c r="P1019" s="29" t="s">
        <v>3880</v>
      </c>
      <c r="Q1019" s="29"/>
      <c r="R1019" s="134" t="s">
        <v>3579</v>
      </c>
      <c r="S1019" s="103" t="s">
        <v>3</v>
      </c>
      <c r="T1019" s="403">
        <v>11160.76</v>
      </c>
      <c r="U1019" s="403">
        <v>6686.55</v>
      </c>
      <c r="V1019" s="123" t="s">
        <v>2</v>
      </c>
      <c r="W1019" s="336"/>
      <c r="X1019" s="123"/>
      <c r="Y1019" s="337"/>
      <c r="Z1019" s="87"/>
      <c r="AA1019" s="88" t="s">
        <v>3880</v>
      </c>
      <c r="AB1019" s="88"/>
      <c r="AC1019" s="88"/>
      <c r="AD1019" s="90"/>
      <c r="AE1019" s="90"/>
      <c r="AF1019" s="136"/>
      <c r="AG1019" s="338"/>
      <c r="AH1019" s="338"/>
      <c r="AI1019" s="339"/>
      <c r="AJ1019" s="339"/>
      <c r="AK1019" s="91"/>
      <c r="AL1019" s="92"/>
      <c r="AM1019" s="93"/>
      <c r="AN1019" s="340"/>
      <c r="AO1019" s="341"/>
      <c r="AP1019" s="336"/>
      <c r="AQ1019" s="342"/>
      <c r="AR1019" s="343"/>
      <c r="AS1019" s="342"/>
      <c r="AT1019" s="94"/>
      <c r="AU1019" s="341"/>
      <c r="AV1019" s="136"/>
      <c r="AW1019" s="339"/>
    </row>
    <row r="1020" spans="1:49" ht="12.75" customHeight="1">
      <c r="A1020">
        <v>1017</v>
      </c>
      <c r="B1020" s="29" t="s">
        <v>2</v>
      </c>
      <c r="C1020" s="134" t="s">
        <v>3580</v>
      </c>
      <c r="D1020" s="29" t="s">
        <v>3880</v>
      </c>
      <c r="E1020" s="29" t="s">
        <v>3880</v>
      </c>
      <c r="F1020" s="335"/>
      <c r="G1020" s="335"/>
      <c r="H1020" s="335"/>
      <c r="I1020" s="335"/>
      <c r="J1020" s="335"/>
      <c r="K1020" s="335"/>
      <c r="L1020" s="335"/>
      <c r="M1020" s="82" t="s">
        <v>3880</v>
      </c>
      <c r="N1020" s="57" t="s">
        <v>3880</v>
      </c>
      <c r="O1020" s="30" t="s">
        <v>3880</v>
      </c>
      <c r="P1020" s="29" t="s">
        <v>3880</v>
      </c>
      <c r="Q1020" s="29"/>
      <c r="R1020" s="134" t="s">
        <v>3580</v>
      </c>
      <c r="S1020" s="103" t="s">
        <v>3</v>
      </c>
      <c r="T1020" s="403">
        <v>9443.7199999999993</v>
      </c>
      <c r="U1020" s="403">
        <v>6686.55</v>
      </c>
      <c r="V1020" s="123" t="s">
        <v>2</v>
      </c>
      <c r="W1020" s="336"/>
      <c r="X1020" s="123"/>
      <c r="Y1020" s="337"/>
      <c r="Z1020" s="87"/>
      <c r="AA1020" s="88" t="s">
        <v>3880</v>
      </c>
      <c r="AB1020" s="88"/>
      <c r="AC1020" s="88"/>
      <c r="AD1020" s="90"/>
      <c r="AE1020" s="90"/>
      <c r="AF1020" s="136"/>
      <c r="AG1020" s="338"/>
      <c r="AH1020" s="338"/>
      <c r="AI1020" s="339"/>
      <c r="AJ1020" s="339"/>
      <c r="AK1020" s="91"/>
      <c r="AL1020" s="92"/>
      <c r="AM1020" s="93"/>
      <c r="AN1020" s="340"/>
      <c r="AO1020" s="341"/>
      <c r="AP1020" s="336"/>
      <c r="AQ1020" s="342"/>
      <c r="AR1020" s="343"/>
      <c r="AS1020" s="342"/>
      <c r="AT1020" s="94"/>
      <c r="AU1020" s="341"/>
      <c r="AV1020" s="136"/>
      <c r="AW1020" s="339"/>
    </row>
    <row r="1021" spans="1:49" ht="12.75" customHeight="1">
      <c r="A1021">
        <v>1018</v>
      </c>
      <c r="B1021" s="29" t="s">
        <v>2</v>
      </c>
      <c r="C1021" s="134" t="s">
        <v>5305</v>
      </c>
      <c r="D1021" s="29" t="s">
        <v>3880</v>
      </c>
      <c r="E1021" s="29" t="s">
        <v>3880</v>
      </c>
      <c r="F1021" s="335"/>
      <c r="G1021" s="335"/>
      <c r="H1021" s="335"/>
      <c r="I1021" s="335"/>
      <c r="J1021" s="335"/>
      <c r="K1021" s="335"/>
      <c r="L1021" s="335"/>
      <c r="M1021" s="82" t="s">
        <v>3880</v>
      </c>
      <c r="N1021" s="57" t="s">
        <v>3880</v>
      </c>
      <c r="O1021" s="30" t="s">
        <v>3880</v>
      </c>
      <c r="P1021" s="29" t="s">
        <v>3880</v>
      </c>
      <c r="Q1021" s="29"/>
      <c r="R1021" s="134" t="s">
        <v>5305</v>
      </c>
      <c r="S1021" s="103" t="s">
        <v>3</v>
      </c>
      <c r="T1021" s="403">
        <v>7726.68</v>
      </c>
      <c r="U1021" s="403">
        <v>6686.55</v>
      </c>
      <c r="V1021" s="123" t="s">
        <v>2</v>
      </c>
      <c r="W1021" s="336"/>
      <c r="X1021" s="123"/>
      <c r="Y1021" s="337"/>
      <c r="Z1021" s="87"/>
      <c r="AA1021" s="88" t="s">
        <v>3880</v>
      </c>
      <c r="AB1021" s="88"/>
      <c r="AC1021" s="88"/>
      <c r="AD1021" s="90"/>
      <c r="AE1021" s="90"/>
      <c r="AF1021" s="136"/>
      <c r="AG1021" s="338"/>
      <c r="AH1021" s="338"/>
      <c r="AI1021" s="339"/>
      <c r="AJ1021" s="339"/>
      <c r="AK1021" s="91"/>
      <c r="AL1021" s="92"/>
      <c r="AM1021" s="93"/>
      <c r="AN1021" s="340"/>
      <c r="AO1021" s="341"/>
      <c r="AP1021" s="336"/>
      <c r="AQ1021" s="342"/>
      <c r="AR1021" s="343"/>
      <c r="AS1021" s="342"/>
      <c r="AT1021" s="94"/>
      <c r="AU1021" s="341"/>
      <c r="AV1021" s="136"/>
      <c r="AW1021" s="339"/>
    </row>
    <row r="1022" spans="1:49" ht="12.75" customHeight="1">
      <c r="A1022">
        <v>1019</v>
      </c>
      <c r="B1022" s="29" t="s">
        <v>2</v>
      </c>
      <c r="C1022" s="134" t="s">
        <v>5306</v>
      </c>
      <c r="D1022" s="29" t="s">
        <v>3880</v>
      </c>
      <c r="E1022" s="29" t="s">
        <v>3880</v>
      </c>
      <c r="F1022" s="335"/>
      <c r="G1022" s="335"/>
      <c r="H1022" s="335"/>
      <c r="I1022" s="335"/>
      <c r="J1022" s="335"/>
      <c r="K1022" s="335"/>
      <c r="L1022" s="335"/>
      <c r="M1022" s="82" t="s">
        <v>3880</v>
      </c>
      <c r="N1022" s="57" t="s">
        <v>3880</v>
      </c>
      <c r="O1022" s="30" t="s">
        <v>3880</v>
      </c>
      <c r="P1022" s="29" t="s">
        <v>3880</v>
      </c>
      <c r="Q1022" s="29"/>
      <c r="R1022" s="134" t="s">
        <v>5306</v>
      </c>
      <c r="S1022" s="103" t="s">
        <v>3</v>
      </c>
      <c r="T1022" s="403">
        <v>6009.64</v>
      </c>
      <c r="U1022" s="403">
        <v>6686.55</v>
      </c>
      <c r="V1022" s="123" t="s">
        <v>2</v>
      </c>
      <c r="W1022" s="336"/>
      <c r="X1022" s="123"/>
      <c r="Y1022" s="337"/>
      <c r="Z1022" s="87"/>
      <c r="AA1022" s="88" t="s">
        <v>3880</v>
      </c>
      <c r="AB1022" s="88"/>
      <c r="AC1022" s="88"/>
      <c r="AD1022" s="90"/>
      <c r="AE1022" s="90"/>
      <c r="AF1022" s="136"/>
      <c r="AG1022" s="338"/>
      <c r="AH1022" s="338"/>
      <c r="AI1022" s="339"/>
      <c r="AJ1022" s="339"/>
      <c r="AK1022" s="91"/>
      <c r="AL1022" s="92"/>
      <c r="AM1022" s="93"/>
      <c r="AN1022" s="340"/>
      <c r="AO1022" s="341"/>
      <c r="AP1022" s="336"/>
      <c r="AQ1022" s="342"/>
      <c r="AR1022" s="343"/>
      <c r="AS1022" s="342"/>
      <c r="AT1022" s="94"/>
      <c r="AU1022" s="341"/>
      <c r="AV1022" s="136"/>
      <c r="AW1022" s="339"/>
    </row>
    <row r="1023" spans="1:49" ht="12.75" customHeight="1">
      <c r="A1023">
        <v>1020</v>
      </c>
      <c r="B1023" s="29" t="s">
        <v>2</v>
      </c>
      <c r="C1023" s="134" t="s">
        <v>3581</v>
      </c>
      <c r="D1023" s="29" t="s">
        <v>3880</v>
      </c>
      <c r="E1023" s="29" t="s">
        <v>3880</v>
      </c>
      <c r="F1023" s="335"/>
      <c r="G1023" s="335"/>
      <c r="H1023" s="335"/>
      <c r="I1023" s="335"/>
      <c r="J1023" s="335"/>
      <c r="K1023" s="335"/>
      <c r="L1023" s="335"/>
      <c r="M1023" s="82" t="s">
        <v>3880</v>
      </c>
      <c r="N1023" s="57" t="s">
        <v>3880</v>
      </c>
      <c r="O1023" s="30" t="s">
        <v>3880</v>
      </c>
      <c r="P1023" s="29" t="s">
        <v>3880</v>
      </c>
      <c r="Q1023" s="29"/>
      <c r="R1023" s="134" t="s">
        <v>3581</v>
      </c>
      <c r="S1023" s="103" t="s">
        <v>3</v>
      </c>
      <c r="T1023" s="403">
        <v>4292.6000000000004</v>
      </c>
      <c r="U1023" s="403">
        <v>6686.55</v>
      </c>
      <c r="V1023" s="123" t="s">
        <v>2</v>
      </c>
      <c r="W1023" s="336"/>
      <c r="X1023" s="123"/>
      <c r="Y1023" s="337"/>
      <c r="Z1023" s="87"/>
      <c r="AA1023" s="88" t="s">
        <v>3880</v>
      </c>
      <c r="AB1023" s="88"/>
      <c r="AC1023" s="88"/>
      <c r="AD1023" s="90"/>
      <c r="AE1023" s="90"/>
      <c r="AF1023" s="136"/>
      <c r="AG1023" s="338"/>
      <c r="AH1023" s="338"/>
      <c r="AI1023" s="339"/>
      <c r="AJ1023" s="339"/>
      <c r="AK1023" s="91"/>
      <c r="AL1023" s="92"/>
      <c r="AM1023" s="93"/>
      <c r="AN1023" s="340"/>
      <c r="AO1023" s="341"/>
      <c r="AP1023" s="336"/>
      <c r="AQ1023" s="342"/>
      <c r="AR1023" s="343"/>
      <c r="AS1023" s="342"/>
      <c r="AT1023" s="94"/>
      <c r="AU1023" s="341"/>
      <c r="AV1023" s="136"/>
      <c r="AW1023" s="339"/>
    </row>
    <row r="1024" spans="1:49" ht="12.75" customHeight="1">
      <c r="A1024">
        <v>1021</v>
      </c>
      <c r="B1024" s="29" t="s">
        <v>2</v>
      </c>
      <c r="C1024" s="134" t="s">
        <v>5307</v>
      </c>
      <c r="D1024" s="29" t="s">
        <v>3880</v>
      </c>
      <c r="E1024" s="29" t="s">
        <v>3880</v>
      </c>
      <c r="F1024" s="335"/>
      <c r="G1024" s="335"/>
      <c r="H1024" s="335"/>
      <c r="I1024" s="335"/>
      <c r="J1024" s="335"/>
      <c r="K1024" s="335"/>
      <c r="L1024" s="335"/>
      <c r="M1024" s="82" t="s">
        <v>3880</v>
      </c>
      <c r="N1024" s="57" t="s">
        <v>3880</v>
      </c>
      <c r="O1024" s="30" t="s">
        <v>3880</v>
      </c>
      <c r="P1024" s="29" t="s">
        <v>3880</v>
      </c>
      <c r="Q1024" s="29"/>
      <c r="R1024" s="134" t="s">
        <v>5307</v>
      </c>
      <c r="S1024" s="103" t="s">
        <v>3</v>
      </c>
      <c r="T1024" s="403">
        <v>-858.52</v>
      </c>
      <c r="U1024" s="403">
        <v>6686.55</v>
      </c>
      <c r="V1024" s="123" t="s">
        <v>2</v>
      </c>
      <c r="W1024" s="336"/>
      <c r="X1024" s="123"/>
      <c r="Y1024" s="337"/>
      <c r="Z1024" s="87"/>
      <c r="AA1024" s="88" t="s">
        <v>3880</v>
      </c>
      <c r="AB1024" s="88"/>
      <c r="AC1024" s="88"/>
      <c r="AD1024" s="90"/>
      <c r="AE1024" s="90"/>
      <c r="AF1024" s="136"/>
      <c r="AG1024" s="338"/>
      <c r="AH1024" s="338"/>
      <c r="AI1024" s="339"/>
      <c r="AJ1024" s="339"/>
      <c r="AK1024" s="91"/>
      <c r="AL1024" s="92"/>
      <c r="AM1024" s="93"/>
      <c r="AN1024" s="340"/>
      <c r="AO1024" s="341"/>
      <c r="AP1024" s="336"/>
      <c r="AQ1024" s="342"/>
      <c r="AR1024" s="343"/>
      <c r="AS1024" s="342"/>
      <c r="AT1024" s="94"/>
      <c r="AU1024" s="341"/>
      <c r="AV1024" s="136"/>
      <c r="AW1024" s="339"/>
    </row>
    <row r="1025" spans="1:49" ht="12.75" customHeight="1">
      <c r="A1025">
        <v>1022</v>
      </c>
      <c r="B1025" s="29" t="s">
        <v>2</v>
      </c>
      <c r="C1025" s="134" t="s">
        <v>5308</v>
      </c>
      <c r="D1025" s="29" t="s">
        <v>3880</v>
      </c>
      <c r="E1025" s="29" t="s">
        <v>3880</v>
      </c>
      <c r="F1025" s="335"/>
      <c r="G1025" s="335"/>
      <c r="H1025" s="335"/>
      <c r="I1025" s="335"/>
      <c r="J1025" s="335"/>
      <c r="K1025" s="335"/>
      <c r="L1025" s="335"/>
      <c r="M1025" s="82" t="s">
        <v>3880</v>
      </c>
      <c r="N1025" s="57" t="s">
        <v>3880</v>
      </c>
      <c r="O1025" s="30" t="s">
        <v>3880</v>
      </c>
      <c r="P1025" s="29" t="s">
        <v>3880</v>
      </c>
      <c r="Q1025" s="29"/>
      <c r="R1025" s="134" t="s">
        <v>5308</v>
      </c>
      <c r="S1025" s="103" t="s">
        <v>3</v>
      </c>
      <c r="T1025" s="403">
        <v>-2575.56</v>
      </c>
      <c r="U1025" s="403">
        <v>6686.55</v>
      </c>
      <c r="V1025" s="123" t="s">
        <v>2</v>
      </c>
      <c r="W1025" s="336"/>
      <c r="X1025" s="123"/>
      <c r="Y1025" s="337"/>
      <c r="Z1025" s="87"/>
      <c r="AA1025" s="88" t="s">
        <v>3880</v>
      </c>
      <c r="AB1025" s="88"/>
      <c r="AC1025" s="88"/>
      <c r="AD1025" s="90"/>
      <c r="AE1025" s="90"/>
      <c r="AF1025" s="136"/>
      <c r="AG1025" s="338"/>
      <c r="AH1025" s="338"/>
      <c r="AI1025" s="339"/>
      <c r="AJ1025" s="339"/>
      <c r="AK1025" s="91"/>
      <c r="AL1025" s="92"/>
      <c r="AM1025" s="93"/>
      <c r="AN1025" s="340"/>
      <c r="AO1025" s="341"/>
      <c r="AP1025" s="336"/>
      <c r="AQ1025" s="342"/>
      <c r="AR1025" s="343"/>
      <c r="AS1025" s="342"/>
      <c r="AT1025" s="94"/>
      <c r="AU1025" s="341"/>
      <c r="AV1025" s="136"/>
      <c r="AW1025" s="339"/>
    </row>
    <row r="1026" spans="1:49" ht="12.75" customHeight="1">
      <c r="A1026">
        <v>1023</v>
      </c>
      <c r="B1026" s="29" t="s">
        <v>2</v>
      </c>
      <c r="C1026" s="134" t="s">
        <v>3577</v>
      </c>
      <c r="D1026" s="29" t="s">
        <v>3880</v>
      </c>
      <c r="E1026" s="29" t="s">
        <v>3880</v>
      </c>
      <c r="F1026" s="335"/>
      <c r="G1026" s="335"/>
      <c r="H1026" s="335"/>
      <c r="I1026" s="335"/>
      <c r="J1026" s="335"/>
      <c r="K1026" s="335"/>
      <c r="L1026" s="335"/>
      <c r="M1026" s="82" t="s">
        <v>3880</v>
      </c>
      <c r="N1026" s="57" t="s">
        <v>3880</v>
      </c>
      <c r="O1026" s="30" t="s">
        <v>3880</v>
      </c>
      <c r="P1026" s="29" t="s">
        <v>3880</v>
      </c>
      <c r="Q1026" s="29"/>
      <c r="R1026" s="134" t="s">
        <v>3577</v>
      </c>
      <c r="S1026" s="103" t="s">
        <v>3</v>
      </c>
      <c r="T1026" s="403">
        <v>14650</v>
      </c>
      <c r="U1026" s="403">
        <v>7000</v>
      </c>
      <c r="V1026" s="123" t="s">
        <v>2</v>
      </c>
      <c r="W1026" s="336"/>
      <c r="X1026" s="123"/>
      <c r="Y1026" s="337"/>
      <c r="Z1026" s="87"/>
      <c r="AA1026" s="88" t="s">
        <v>3880</v>
      </c>
      <c r="AB1026" s="88"/>
      <c r="AC1026" s="88"/>
      <c r="AD1026" s="90"/>
      <c r="AE1026" s="90"/>
      <c r="AF1026" s="136"/>
      <c r="AG1026" s="338"/>
      <c r="AH1026" s="338"/>
      <c r="AI1026" s="339"/>
      <c r="AJ1026" s="339"/>
      <c r="AK1026" s="91"/>
      <c r="AL1026" s="92"/>
      <c r="AM1026" s="93"/>
      <c r="AN1026" s="340"/>
      <c r="AO1026" s="341"/>
      <c r="AP1026" s="336"/>
      <c r="AQ1026" s="342"/>
      <c r="AR1026" s="343"/>
      <c r="AS1026" s="342"/>
      <c r="AT1026" s="94"/>
      <c r="AU1026" s="341"/>
      <c r="AV1026" s="136"/>
      <c r="AW1026" s="339"/>
    </row>
    <row r="1027" spans="1:49" ht="12.75" customHeight="1">
      <c r="A1027">
        <v>1024</v>
      </c>
      <c r="B1027" s="29" t="s">
        <v>2</v>
      </c>
      <c r="C1027" s="134" t="s">
        <v>5309</v>
      </c>
      <c r="D1027" s="29" t="s">
        <v>3880</v>
      </c>
      <c r="E1027" s="29" t="s">
        <v>3880</v>
      </c>
      <c r="F1027" s="335"/>
      <c r="G1027" s="335"/>
      <c r="H1027" s="335"/>
      <c r="I1027" s="335"/>
      <c r="J1027" s="335"/>
      <c r="K1027" s="335"/>
      <c r="L1027" s="335"/>
      <c r="M1027" s="82" t="s">
        <v>3880</v>
      </c>
      <c r="N1027" s="57" t="s">
        <v>3880</v>
      </c>
      <c r="O1027" s="30" t="s">
        <v>3880</v>
      </c>
      <c r="P1027" s="29" t="s">
        <v>3880</v>
      </c>
      <c r="Q1027" s="29"/>
      <c r="R1027" s="134" t="s">
        <v>5309</v>
      </c>
      <c r="S1027" s="103" t="s">
        <v>3</v>
      </c>
      <c r="T1027" s="403">
        <v>-6009.64</v>
      </c>
      <c r="U1027" s="403">
        <v>6686.55</v>
      </c>
      <c r="V1027" s="123" t="s">
        <v>2</v>
      </c>
      <c r="W1027" s="336"/>
      <c r="X1027" s="123"/>
      <c r="Y1027" s="337"/>
      <c r="Z1027" s="87"/>
      <c r="AA1027" s="88" t="s">
        <v>3880</v>
      </c>
      <c r="AB1027" s="88"/>
      <c r="AC1027" s="88"/>
      <c r="AD1027" s="90"/>
      <c r="AE1027" s="90"/>
      <c r="AF1027" s="136"/>
      <c r="AG1027" s="338"/>
      <c r="AH1027" s="338"/>
      <c r="AI1027" s="339"/>
      <c r="AJ1027" s="339"/>
      <c r="AK1027" s="91"/>
      <c r="AL1027" s="92"/>
      <c r="AM1027" s="93"/>
      <c r="AN1027" s="340"/>
      <c r="AO1027" s="341"/>
      <c r="AP1027" s="336"/>
      <c r="AQ1027" s="342"/>
      <c r="AR1027" s="343"/>
      <c r="AS1027" s="342"/>
      <c r="AT1027" s="94"/>
      <c r="AU1027" s="341"/>
      <c r="AV1027" s="136"/>
      <c r="AW1027" s="339"/>
    </row>
    <row r="1028" spans="1:49" ht="12.75" customHeight="1">
      <c r="A1028">
        <v>1025</v>
      </c>
      <c r="B1028" s="29" t="s">
        <v>2</v>
      </c>
      <c r="C1028" s="134" t="s">
        <v>5310</v>
      </c>
      <c r="D1028" s="29" t="s">
        <v>3880</v>
      </c>
      <c r="E1028" s="29" t="s">
        <v>3880</v>
      </c>
      <c r="F1028" s="335"/>
      <c r="G1028" s="335"/>
      <c r="H1028" s="335"/>
      <c r="I1028" s="335"/>
      <c r="J1028" s="335"/>
      <c r="K1028" s="335"/>
      <c r="L1028" s="335"/>
      <c r="M1028" s="82" t="s">
        <v>3880</v>
      </c>
      <c r="N1028" s="57" t="s">
        <v>3880</v>
      </c>
      <c r="O1028" s="30" t="s">
        <v>3880</v>
      </c>
      <c r="P1028" s="29" t="s">
        <v>3880</v>
      </c>
      <c r="Q1028" s="29"/>
      <c r="R1028" s="134" t="s">
        <v>5310</v>
      </c>
      <c r="S1028" s="103" t="s">
        <v>3</v>
      </c>
      <c r="T1028" s="403">
        <v>-7726.68</v>
      </c>
      <c r="U1028" s="403">
        <v>6686.55</v>
      </c>
      <c r="V1028" s="123" t="s">
        <v>2</v>
      </c>
      <c r="W1028" s="336"/>
      <c r="X1028" s="123"/>
      <c r="Y1028" s="337"/>
      <c r="Z1028" s="87"/>
      <c r="AA1028" s="88" t="s">
        <v>3880</v>
      </c>
      <c r="AB1028" s="88"/>
      <c r="AC1028" s="88"/>
      <c r="AD1028" s="90"/>
      <c r="AE1028" s="90"/>
      <c r="AF1028" s="136"/>
      <c r="AG1028" s="338"/>
      <c r="AH1028" s="338"/>
      <c r="AI1028" s="339"/>
      <c r="AJ1028" s="339"/>
      <c r="AK1028" s="91"/>
      <c r="AL1028" s="92"/>
      <c r="AM1028" s="93"/>
      <c r="AN1028" s="340"/>
      <c r="AO1028" s="341"/>
      <c r="AP1028" s="336"/>
      <c r="AQ1028" s="342"/>
      <c r="AR1028" s="343"/>
      <c r="AS1028" s="342"/>
      <c r="AT1028" s="94"/>
      <c r="AU1028" s="341"/>
      <c r="AV1028" s="136"/>
      <c r="AW1028" s="339"/>
    </row>
    <row r="1029" spans="1:49" ht="12.75" customHeight="1">
      <c r="A1029">
        <v>1026</v>
      </c>
      <c r="B1029" s="29" t="s">
        <v>2</v>
      </c>
      <c r="C1029" s="134" t="s">
        <v>5311</v>
      </c>
      <c r="D1029" s="29" t="s">
        <v>3880</v>
      </c>
      <c r="E1029" s="29" t="s">
        <v>3880</v>
      </c>
      <c r="F1029" s="335"/>
      <c r="G1029" s="335"/>
      <c r="H1029" s="335"/>
      <c r="I1029" s="335"/>
      <c r="J1029" s="335"/>
      <c r="K1029" s="335"/>
      <c r="L1029" s="335"/>
      <c r="M1029" s="82" t="s">
        <v>3880</v>
      </c>
      <c r="N1029" s="57" t="s">
        <v>3880</v>
      </c>
      <c r="O1029" s="30" t="s">
        <v>3880</v>
      </c>
      <c r="P1029" s="29" t="s">
        <v>3880</v>
      </c>
      <c r="Q1029" s="29"/>
      <c r="R1029" s="134" t="s">
        <v>5311</v>
      </c>
      <c r="S1029" s="103" t="s">
        <v>3</v>
      </c>
      <c r="T1029" s="403">
        <v>-9443.7199999999993</v>
      </c>
      <c r="U1029" s="403">
        <v>6686.55</v>
      </c>
      <c r="V1029" s="123" t="s">
        <v>2</v>
      </c>
      <c r="W1029" s="336"/>
      <c r="X1029" s="123"/>
      <c r="Y1029" s="337"/>
      <c r="Z1029" s="87"/>
      <c r="AA1029" s="88" t="s">
        <v>3880</v>
      </c>
      <c r="AB1029" s="88"/>
      <c r="AC1029" s="88"/>
      <c r="AD1029" s="90"/>
      <c r="AE1029" s="90"/>
      <c r="AF1029" s="136"/>
      <c r="AG1029" s="338"/>
      <c r="AH1029" s="338"/>
      <c r="AI1029" s="339"/>
      <c r="AJ1029" s="339"/>
      <c r="AK1029" s="91"/>
      <c r="AL1029" s="92"/>
      <c r="AM1029" s="93"/>
      <c r="AN1029" s="340"/>
      <c r="AO1029" s="341"/>
      <c r="AP1029" s="336"/>
      <c r="AQ1029" s="342"/>
      <c r="AR1029" s="343"/>
      <c r="AS1029" s="342"/>
      <c r="AT1029" s="94"/>
      <c r="AU1029" s="341"/>
      <c r="AV1029" s="136"/>
      <c r="AW1029" s="339"/>
    </row>
    <row r="1030" spans="1:49" ht="12.75" customHeight="1">
      <c r="A1030">
        <v>1027</v>
      </c>
      <c r="B1030" s="29" t="s">
        <v>2</v>
      </c>
      <c r="C1030" s="134" t="s">
        <v>3635</v>
      </c>
      <c r="D1030" s="29" t="s">
        <v>3880</v>
      </c>
      <c r="E1030" s="29" t="s">
        <v>3880</v>
      </c>
      <c r="F1030" s="335"/>
      <c r="G1030" s="335"/>
      <c r="H1030" s="335"/>
      <c r="I1030" s="335"/>
      <c r="J1030" s="335"/>
      <c r="K1030" s="335"/>
      <c r="L1030" s="335"/>
      <c r="M1030" s="82" t="s">
        <v>3880</v>
      </c>
      <c r="N1030" s="57" t="s">
        <v>3880</v>
      </c>
      <c r="O1030" s="30" t="s">
        <v>3880</v>
      </c>
      <c r="P1030" s="29" t="s">
        <v>3880</v>
      </c>
      <c r="Q1030" s="29"/>
      <c r="R1030" s="134" t="s">
        <v>3635</v>
      </c>
      <c r="S1030" s="103" t="s">
        <v>3</v>
      </c>
      <c r="T1030" s="403">
        <v>-11160.76</v>
      </c>
      <c r="U1030" s="403">
        <v>6686.55</v>
      </c>
      <c r="V1030" s="123" t="s">
        <v>2</v>
      </c>
      <c r="W1030" s="336"/>
      <c r="X1030" s="123"/>
      <c r="Y1030" s="337"/>
      <c r="Z1030" s="87"/>
      <c r="AA1030" s="88" t="s">
        <v>3880</v>
      </c>
      <c r="AB1030" s="88"/>
      <c r="AC1030" s="88"/>
      <c r="AD1030" s="90"/>
      <c r="AE1030" s="90"/>
      <c r="AF1030" s="136"/>
      <c r="AG1030" s="338"/>
      <c r="AH1030" s="338"/>
      <c r="AI1030" s="339"/>
      <c r="AJ1030" s="339"/>
      <c r="AK1030" s="91"/>
      <c r="AL1030" s="92"/>
      <c r="AM1030" s="93"/>
      <c r="AN1030" s="340"/>
      <c r="AO1030" s="341"/>
      <c r="AP1030" s="336"/>
      <c r="AQ1030" s="342"/>
      <c r="AR1030" s="343"/>
      <c r="AS1030" s="342"/>
      <c r="AT1030" s="94"/>
      <c r="AU1030" s="341"/>
      <c r="AV1030" s="136"/>
      <c r="AW1030" s="339"/>
    </row>
    <row r="1031" spans="1:49" ht="12.75" customHeight="1">
      <c r="A1031">
        <v>1028</v>
      </c>
      <c r="B1031" s="29" t="s">
        <v>2</v>
      </c>
      <c r="C1031" s="134" t="s">
        <v>3744</v>
      </c>
      <c r="D1031" s="29" t="s">
        <v>3880</v>
      </c>
      <c r="E1031" s="29" t="s">
        <v>3880</v>
      </c>
      <c r="F1031" s="335"/>
      <c r="G1031" s="335"/>
      <c r="H1031" s="335"/>
      <c r="I1031" s="335"/>
      <c r="J1031" s="335"/>
      <c r="K1031" s="335"/>
      <c r="L1031" s="335"/>
      <c r="M1031" s="82" t="s">
        <v>3880</v>
      </c>
      <c r="N1031" s="57" t="s">
        <v>3880</v>
      </c>
      <c r="O1031" s="30" t="s">
        <v>3880</v>
      </c>
      <c r="P1031" s="29" t="s">
        <v>3880</v>
      </c>
      <c r="Q1031" s="29"/>
      <c r="R1031" s="134" t="s">
        <v>3744</v>
      </c>
      <c r="S1031" s="103" t="s">
        <v>3</v>
      </c>
      <c r="T1031" s="403">
        <v>-12877.8</v>
      </c>
      <c r="U1031" s="403">
        <v>6686.55</v>
      </c>
      <c r="V1031" s="123" t="s">
        <v>2</v>
      </c>
      <c r="W1031" s="336"/>
      <c r="X1031" s="123"/>
      <c r="Y1031" s="337"/>
      <c r="Z1031" s="87"/>
      <c r="AA1031" s="88" t="s">
        <v>3880</v>
      </c>
      <c r="AB1031" s="88"/>
      <c r="AC1031" s="88"/>
      <c r="AD1031" s="90"/>
      <c r="AE1031" s="90"/>
      <c r="AF1031" s="136"/>
      <c r="AG1031" s="338"/>
      <c r="AH1031" s="338"/>
      <c r="AI1031" s="339"/>
      <c r="AJ1031" s="339"/>
      <c r="AK1031" s="91"/>
      <c r="AL1031" s="92"/>
      <c r="AM1031" s="93"/>
      <c r="AN1031" s="340"/>
      <c r="AO1031" s="341"/>
      <c r="AP1031" s="336"/>
      <c r="AQ1031" s="342"/>
      <c r="AR1031" s="343"/>
      <c r="AS1031" s="342"/>
      <c r="AT1031" s="94"/>
      <c r="AU1031" s="341"/>
      <c r="AV1031" s="136"/>
      <c r="AW1031" s="339"/>
    </row>
    <row r="1032" spans="1:49" ht="12.75" customHeight="1">
      <c r="A1032">
        <v>1029</v>
      </c>
      <c r="B1032" s="29" t="s">
        <v>2</v>
      </c>
      <c r="C1032" s="134" t="s">
        <v>5312</v>
      </c>
      <c r="D1032" s="29" t="s">
        <v>3880</v>
      </c>
      <c r="E1032" s="29" t="s">
        <v>3880</v>
      </c>
      <c r="F1032" s="335"/>
      <c r="G1032" s="335"/>
      <c r="H1032" s="335"/>
      <c r="I1032" s="335"/>
      <c r="J1032" s="335"/>
      <c r="K1032" s="335"/>
      <c r="L1032" s="335"/>
      <c r="M1032" s="82" t="s">
        <v>3880</v>
      </c>
      <c r="N1032" s="57" t="s">
        <v>3880</v>
      </c>
      <c r="O1032" s="30" t="s">
        <v>3880</v>
      </c>
      <c r="P1032" s="29" t="s">
        <v>3880</v>
      </c>
      <c r="Q1032" s="29"/>
      <c r="R1032" s="134" t="s">
        <v>5312</v>
      </c>
      <c r="S1032" s="103" t="s">
        <v>3</v>
      </c>
      <c r="T1032" s="403">
        <v>-14650</v>
      </c>
      <c r="U1032" s="403">
        <v>7000</v>
      </c>
      <c r="V1032" s="123" t="s">
        <v>2</v>
      </c>
      <c r="W1032" s="336"/>
      <c r="X1032" s="123"/>
      <c r="Y1032" s="337"/>
      <c r="Z1032" s="87"/>
      <c r="AA1032" s="88" t="s">
        <v>3880</v>
      </c>
      <c r="AB1032" s="88"/>
      <c r="AC1032" s="88"/>
      <c r="AD1032" s="90"/>
      <c r="AE1032" s="90"/>
      <c r="AF1032" s="136"/>
      <c r="AG1032" s="338"/>
      <c r="AH1032" s="338"/>
      <c r="AI1032" s="339"/>
      <c r="AJ1032" s="339"/>
      <c r="AK1032" s="91"/>
      <c r="AL1032" s="92"/>
      <c r="AM1032" s="93"/>
      <c r="AN1032" s="340"/>
      <c r="AO1032" s="341"/>
      <c r="AP1032" s="336"/>
      <c r="AQ1032" s="342"/>
      <c r="AR1032" s="343"/>
      <c r="AS1032" s="342"/>
      <c r="AT1032" s="94"/>
      <c r="AU1032" s="341"/>
      <c r="AV1032" s="136"/>
      <c r="AW1032" s="339"/>
    </row>
    <row r="1033" spans="1:49" ht="12.75" customHeight="1">
      <c r="A1033">
        <v>1030</v>
      </c>
      <c r="B1033" s="29" t="s">
        <v>2</v>
      </c>
      <c r="C1033" s="134" t="s">
        <v>3578</v>
      </c>
      <c r="D1033" s="29" t="s">
        <v>3880</v>
      </c>
      <c r="E1033" s="29" t="s">
        <v>3880</v>
      </c>
      <c r="F1033" s="335"/>
      <c r="G1033" s="335"/>
      <c r="H1033" s="335"/>
      <c r="I1033" s="335"/>
      <c r="J1033" s="335"/>
      <c r="K1033" s="335"/>
      <c r="L1033" s="335"/>
      <c r="M1033" s="82" t="s">
        <v>3880</v>
      </c>
      <c r="N1033" s="57" t="s">
        <v>3880</v>
      </c>
      <c r="O1033" s="30" t="s">
        <v>3880</v>
      </c>
      <c r="P1033" s="29" t="s">
        <v>3880</v>
      </c>
      <c r="Q1033" s="29"/>
      <c r="R1033" s="134" t="s">
        <v>3578</v>
      </c>
      <c r="S1033" s="103" t="s">
        <v>3</v>
      </c>
      <c r="T1033" s="403">
        <v>12877.8</v>
      </c>
      <c r="U1033" s="403">
        <v>6686.55</v>
      </c>
      <c r="V1033" s="123" t="s">
        <v>2</v>
      </c>
      <c r="W1033" s="336"/>
      <c r="X1033" s="123"/>
      <c r="Y1033" s="337"/>
      <c r="Z1033" s="87"/>
      <c r="AA1033" s="88" t="s">
        <v>3880</v>
      </c>
      <c r="AB1033" s="88"/>
      <c r="AC1033" s="88"/>
      <c r="AD1033" s="90"/>
      <c r="AE1033" s="90"/>
      <c r="AF1033" s="136"/>
      <c r="AG1033" s="338"/>
      <c r="AH1033" s="338"/>
      <c r="AI1033" s="339"/>
      <c r="AJ1033" s="339"/>
      <c r="AK1033" s="91"/>
      <c r="AL1033" s="92"/>
      <c r="AM1033" s="93"/>
      <c r="AN1033" s="340"/>
      <c r="AO1033" s="341"/>
      <c r="AP1033" s="336"/>
      <c r="AQ1033" s="342"/>
      <c r="AR1033" s="343"/>
      <c r="AS1033" s="342"/>
      <c r="AT1033" s="94"/>
      <c r="AU1033" s="341"/>
      <c r="AV1033" s="136"/>
      <c r="AW1033" s="339"/>
    </row>
    <row r="1034" spans="1:49" ht="12.75" customHeight="1">
      <c r="A1034">
        <v>1031</v>
      </c>
      <c r="B1034" s="29" t="s">
        <v>2</v>
      </c>
      <c r="C1034" s="134" t="s">
        <v>5313</v>
      </c>
      <c r="D1034" s="29" t="s">
        <v>3880</v>
      </c>
      <c r="E1034" s="29" t="s">
        <v>3880</v>
      </c>
      <c r="F1034" s="335"/>
      <c r="G1034" s="335"/>
      <c r="H1034" s="335"/>
      <c r="I1034" s="335"/>
      <c r="J1034" s="335"/>
      <c r="K1034" s="335"/>
      <c r="L1034" s="335"/>
      <c r="M1034" s="82" t="s">
        <v>3880</v>
      </c>
      <c r="N1034" s="57" t="s">
        <v>3880</v>
      </c>
      <c r="O1034" s="30" t="s">
        <v>3880</v>
      </c>
      <c r="P1034" s="29" t="s">
        <v>3880</v>
      </c>
      <c r="Q1034" s="29"/>
      <c r="R1034" s="134" t="s">
        <v>5313</v>
      </c>
      <c r="S1034" s="103" t="s">
        <v>3</v>
      </c>
      <c r="T1034" s="403">
        <v>1717.04</v>
      </c>
      <c r="U1034" s="403">
        <v>7181.85</v>
      </c>
      <c r="V1034" s="123" t="s">
        <v>2</v>
      </c>
      <c r="W1034" s="336"/>
      <c r="X1034" s="123"/>
      <c r="Y1034" s="337"/>
      <c r="Z1034" s="87"/>
      <c r="AA1034" s="88" t="s">
        <v>3880</v>
      </c>
      <c r="AB1034" s="88"/>
      <c r="AC1034" s="88"/>
      <c r="AD1034" s="90"/>
      <c r="AE1034" s="90"/>
      <c r="AF1034" s="136"/>
      <c r="AG1034" s="338"/>
      <c r="AH1034" s="338"/>
      <c r="AI1034" s="339"/>
      <c r="AJ1034" s="339"/>
      <c r="AK1034" s="91"/>
      <c r="AL1034" s="92"/>
      <c r="AM1034" s="93"/>
      <c r="AN1034" s="340"/>
      <c r="AO1034" s="341"/>
      <c r="AP1034" s="336"/>
      <c r="AQ1034" s="342"/>
      <c r="AR1034" s="343"/>
      <c r="AS1034" s="342"/>
      <c r="AT1034" s="94"/>
      <c r="AU1034" s="341"/>
      <c r="AV1034" s="136"/>
      <c r="AW1034" s="339"/>
    </row>
    <row r="1035" spans="1:49" ht="12.75" customHeight="1">
      <c r="A1035">
        <v>1032</v>
      </c>
      <c r="B1035" s="29" t="s">
        <v>2</v>
      </c>
      <c r="C1035" s="134" t="s">
        <v>5314</v>
      </c>
      <c r="D1035" s="29" t="s">
        <v>3880</v>
      </c>
      <c r="E1035" s="29" t="s">
        <v>3880</v>
      </c>
      <c r="F1035" s="335"/>
      <c r="G1035" s="335"/>
      <c r="H1035" s="335"/>
      <c r="I1035" s="335"/>
      <c r="J1035" s="335"/>
      <c r="K1035" s="335"/>
      <c r="L1035" s="335"/>
      <c r="M1035" s="82" t="s">
        <v>3880</v>
      </c>
      <c r="N1035" s="57" t="s">
        <v>3880</v>
      </c>
      <c r="O1035" s="30" t="s">
        <v>3880</v>
      </c>
      <c r="P1035" s="29" t="s">
        <v>3880</v>
      </c>
      <c r="Q1035" s="29"/>
      <c r="R1035" s="134" t="s">
        <v>5314</v>
      </c>
      <c r="S1035" s="103" t="s">
        <v>3</v>
      </c>
      <c r="T1035" s="403">
        <v>-3434.08</v>
      </c>
      <c r="U1035" s="403">
        <v>7181.85</v>
      </c>
      <c r="V1035" s="123" t="s">
        <v>2</v>
      </c>
      <c r="W1035" s="336"/>
      <c r="X1035" s="123"/>
      <c r="Y1035" s="337"/>
      <c r="Z1035" s="87"/>
      <c r="AA1035" s="88" t="s">
        <v>3880</v>
      </c>
      <c r="AB1035" s="88"/>
      <c r="AC1035" s="88"/>
      <c r="AD1035" s="90"/>
      <c r="AE1035" s="90"/>
      <c r="AF1035" s="136"/>
      <c r="AG1035" s="338"/>
      <c r="AH1035" s="338"/>
      <c r="AI1035" s="339"/>
      <c r="AJ1035" s="339"/>
      <c r="AK1035" s="91"/>
      <c r="AL1035" s="92"/>
      <c r="AM1035" s="93"/>
      <c r="AN1035" s="340"/>
      <c r="AO1035" s="341"/>
      <c r="AP1035" s="336"/>
      <c r="AQ1035" s="342"/>
      <c r="AR1035" s="343"/>
      <c r="AS1035" s="342"/>
      <c r="AT1035" s="94"/>
      <c r="AU1035" s="341"/>
      <c r="AV1035" s="136"/>
      <c r="AW1035" s="339"/>
    </row>
    <row r="1036" spans="1:49" ht="12.75" customHeight="1">
      <c r="A1036">
        <v>1033</v>
      </c>
      <c r="B1036" s="29" t="s">
        <v>2</v>
      </c>
      <c r="C1036" s="134" t="s">
        <v>5315</v>
      </c>
      <c r="D1036" s="29" t="s">
        <v>3880</v>
      </c>
      <c r="E1036" s="29" t="s">
        <v>3880</v>
      </c>
      <c r="F1036" s="335"/>
      <c r="G1036" s="335"/>
      <c r="H1036" s="335"/>
      <c r="I1036" s="335"/>
      <c r="J1036" s="335"/>
      <c r="K1036" s="335"/>
      <c r="L1036" s="335"/>
      <c r="M1036" s="82" t="s">
        <v>3880</v>
      </c>
      <c r="N1036" s="57" t="s">
        <v>3880</v>
      </c>
      <c r="O1036" s="30" t="s">
        <v>3880</v>
      </c>
      <c r="P1036" s="29" t="s">
        <v>3880</v>
      </c>
      <c r="Q1036" s="29"/>
      <c r="R1036" s="134" t="s">
        <v>5315</v>
      </c>
      <c r="S1036" s="103" t="s">
        <v>3</v>
      </c>
      <c r="T1036" s="403">
        <v>-5151.12</v>
      </c>
      <c r="U1036" s="403">
        <v>7181.85</v>
      </c>
      <c r="V1036" s="123" t="s">
        <v>2</v>
      </c>
      <c r="W1036" s="336"/>
      <c r="X1036" s="123"/>
      <c r="Y1036" s="337"/>
      <c r="Z1036" s="87"/>
      <c r="AA1036" s="88" t="s">
        <v>3880</v>
      </c>
      <c r="AB1036" s="88"/>
      <c r="AC1036" s="88"/>
      <c r="AD1036" s="90"/>
      <c r="AE1036" s="90"/>
      <c r="AF1036" s="136"/>
      <c r="AG1036" s="338"/>
      <c r="AH1036" s="338"/>
      <c r="AI1036" s="339"/>
      <c r="AJ1036" s="339"/>
      <c r="AK1036" s="91"/>
      <c r="AL1036" s="92"/>
      <c r="AM1036" s="93"/>
      <c r="AN1036" s="340"/>
      <c r="AO1036" s="341"/>
      <c r="AP1036" s="336"/>
      <c r="AQ1036" s="342"/>
      <c r="AR1036" s="343"/>
      <c r="AS1036" s="342"/>
      <c r="AT1036" s="94"/>
      <c r="AU1036" s="341"/>
      <c r="AV1036" s="136"/>
      <c r="AW1036" s="339"/>
    </row>
    <row r="1037" spans="1:49" ht="12.75" customHeight="1">
      <c r="A1037">
        <v>1034</v>
      </c>
      <c r="B1037" s="29" t="s">
        <v>2</v>
      </c>
      <c r="C1037" s="134" t="s">
        <v>5316</v>
      </c>
      <c r="D1037" s="29" t="s">
        <v>3880</v>
      </c>
      <c r="E1037" s="29" t="s">
        <v>3880</v>
      </c>
      <c r="F1037" s="335"/>
      <c r="G1037" s="335"/>
      <c r="H1037" s="335"/>
      <c r="I1037" s="335"/>
      <c r="J1037" s="335"/>
      <c r="K1037" s="335"/>
      <c r="L1037" s="335"/>
      <c r="M1037" s="82" t="s">
        <v>3880</v>
      </c>
      <c r="N1037" s="57" t="s">
        <v>3880</v>
      </c>
      <c r="O1037" s="30" t="s">
        <v>3880</v>
      </c>
      <c r="P1037" s="29" t="s">
        <v>3880</v>
      </c>
      <c r="Q1037" s="29"/>
      <c r="R1037" s="134" t="s">
        <v>5316</v>
      </c>
      <c r="S1037" s="103" t="s">
        <v>3</v>
      </c>
      <c r="T1037" s="403">
        <v>-10302.24</v>
      </c>
      <c r="U1037" s="403">
        <v>7181.85</v>
      </c>
      <c r="V1037" s="123" t="s">
        <v>2</v>
      </c>
      <c r="W1037" s="336"/>
      <c r="X1037" s="123"/>
      <c r="Y1037" s="337"/>
      <c r="Z1037" s="87"/>
      <c r="AA1037" s="88" t="s">
        <v>3880</v>
      </c>
      <c r="AB1037" s="88"/>
      <c r="AC1037" s="88"/>
      <c r="AD1037" s="90"/>
      <c r="AE1037" s="90"/>
      <c r="AF1037" s="136"/>
      <c r="AG1037" s="338"/>
      <c r="AH1037" s="338"/>
      <c r="AI1037" s="339"/>
      <c r="AJ1037" s="339"/>
      <c r="AK1037" s="91"/>
      <c r="AL1037" s="92"/>
      <c r="AM1037" s="93"/>
      <c r="AN1037" s="340"/>
      <c r="AO1037" s="341"/>
      <c r="AP1037" s="336"/>
      <c r="AQ1037" s="342"/>
      <c r="AR1037" s="343"/>
      <c r="AS1037" s="342"/>
      <c r="AT1037" s="94"/>
      <c r="AU1037" s="341"/>
      <c r="AV1037" s="136"/>
      <c r="AW1037" s="339"/>
    </row>
    <row r="1038" spans="1:49" ht="12.75" customHeight="1">
      <c r="A1038">
        <v>1035</v>
      </c>
      <c r="B1038" s="29" t="s">
        <v>2</v>
      </c>
      <c r="C1038" s="134" t="s">
        <v>5317</v>
      </c>
      <c r="D1038" s="29" t="s">
        <v>3880</v>
      </c>
      <c r="E1038" s="29" t="s">
        <v>3880</v>
      </c>
      <c r="F1038" s="335"/>
      <c r="G1038" s="335"/>
      <c r="H1038" s="335"/>
      <c r="I1038" s="335"/>
      <c r="J1038" s="335"/>
      <c r="K1038" s="335"/>
      <c r="L1038" s="335"/>
      <c r="M1038" s="82" t="s">
        <v>3880</v>
      </c>
      <c r="N1038" s="57" t="s">
        <v>3880</v>
      </c>
      <c r="O1038" s="30" t="s">
        <v>3880</v>
      </c>
      <c r="P1038" s="29" t="s">
        <v>3880</v>
      </c>
      <c r="Q1038" s="29"/>
      <c r="R1038" s="134" t="s">
        <v>5317</v>
      </c>
      <c r="S1038" s="103" t="s">
        <v>3</v>
      </c>
      <c r="T1038" s="403">
        <v>-12019.28</v>
      </c>
      <c r="U1038" s="403">
        <v>7181.85</v>
      </c>
      <c r="V1038" s="123" t="s">
        <v>2</v>
      </c>
      <c r="W1038" s="336"/>
      <c r="X1038" s="123"/>
      <c r="Y1038" s="337"/>
      <c r="Z1038" s="87"/>
      <c r="AA1038" s="88" t="s">
        <v>3880</v>
      </c>
      <c r="AB1038" s="88"/>
      <c r="AC1038" s="88"/>
      <c r="AD1038" s="90"/>
      <c r="AE1038" s="90"/>
      <c r="AF1038" s="136"/>
      <c r="AG1038" s="338"/>
      <c r="AH1038" s="338"/>
      <c r="AI1038" s="339"/>
      <c r="AJ1038" s="339"/>
      <c r="AK1038" s="91"/>
      <c r="AL1038" s="92"/>
      <c r="AM1038" s="93"/>
      <c r="AN1038" s="340"/>
      <c r="AO1038" s="341"/>
      <c r="AP1038" s="336"/>
      <c r="AQ1038" s="342"/>
      <c r="AR1038" s="343"/>
      <c r="AS1038" s="342"/>
      <c r="AT1038" s="94"/>
      <c r="AU1038" s="341"/>
      <c r="AV1038" s="136"/>
      <c r="AW1038" s="339"/>
    </row>
    <row r="1039" spans="1:49" ht="12.75" customHeight="1">
      <c r="A1039">
        <v>1036</v>
      </c>
      <c r="B1039" s="29" t="s">
        <v>2</v>
      </c>
      <c r="C1039" s="134" t="s">
        <v>3588</v>
      </c>
      <c r="D1039" s="29" t="s">
        <v>3880</v>
      </c>
      <c r="E1039" s="29" t="s">
        <v>3880</v>
      </c>
      <c r="F1039" s="335"/>
      <c r="G1039" s="335"/>
      <c r="H1039" s="335"/>
      <c r="I1039" s="335"/>
      <c r="J1039" s="335"/>
      <c r="K1039" s="335"/>
      <c r="L1039" s="335"/>
      <c r="M1039" s="82" t="s">
        <v>3880</v>
      </c>
      <c r="N1039" s="57" t="s">
        <v>3880</v>
      </c>
      <c r="O1039" s="30" t="s">
        <v>3880</v>
      </c>
      <c r="P1039" s="29" t="s">
        <v>3880</v>
      </c>
      <c r="Q1039" s="29"/>
      <c r="R1039" s="134" t="s">
        <v>3588</v>
      </c>
      <c r="S1039" s="103" t="s">
        <v>3</v>
      </c>
      <c r="T1039" s="403">
        <v>4292.6000000000004</v>
      </c>
      <c r="U1039" s="403">
        <v>7677.15</v>
      </c>
      <c r="V1039" s="123" t="s">
        <v>2</v>
      </c>
      <c r="W1039" s="336"/>
      <c r="X1039" s="123"/>
      <c r="Y1039" s="337"/>
      <c r="Z1039" s="87"/>
      <c r="AA1039" s="88" t="s">
        <v>3880</v>
      </c>
      <c r="AB1039" s="88"/>
      <c r="AC1039" s="88"/>
      <c r="AD1039" s="90"/>
      <c r="AE1039" s="90"/>
      <c r="AF1039" s="136"/>
      <c r="AG1039" s="338"/>
      <c r="AH1039" s="338"/>
      <c r="AI1039" s="339"/>
      <c r="AJ1039" s="339"/>
      <c r="AK1039" s="91"/>
      <c r="AL1039" s="92"/>
      <c r="AM1039" s="93"/>
      <c r="AN1039" s="340"/>
      <c r="AO1039" s="341"/>
      <c r="AP1039" s="336"/>
      <c r="AQ1039" s="342"/>
      <c r="AR1039" s="343"/>
      <c r="AS1039" s="342"/>
      <c r="AT1039" s="94"/>
      <c r="AU1039" s="341"/>
      <c r="AV1039" s="136"/>
      <c r="AW1039" s="339"/>
    </row>
    <row r="1040" spans="1:49" ht="12.75" customHeight="1">
      <c r="A1040">
        <v>1037</v>
      </c>
      <c r="B1040" s="29" t="s">
        <v>2</v>
      </c>
      <c r="C1040" s="134" t="s">
        <v>5318</v>
      </c>
      <c r="D1040" s="29" t="s">
        <v>3880</v>
      </c>
      <c r="E1040" s="29" t="s">
        <v>3880</v>
      </c>
      <c r="F1040" s="335"/>
      <c r="G1040" s="335"/>
      <c r="H1040" s="335"/>
      <c r="I1040" s="335"/>
      <c r="J1040" s="335"/>
      <c r="K1040" s="335"/>
      <c r="L1040" s="335"/>
      <c r="M1040" s="82" t="s">
        <v>3880</v>
      </c>
      <c r="N1040" s="57" t="s">
        <v>3880</v>
      </c>
      <c r="O1040" s="30" t="s">
        <v>3880</v>
      </c>
      <c r="P1040" s="29" t="s">
        <v>3880</v>
      </c>
      <c r="Q1040" s="29"/>
      <c r="R1040" s="134" t="s">
        <v>5318</v>
      </c>
      <c r="S1040" s="103" t="s">
        <v>3</v>
      </c>
      <c r="T1040" s="403">
        <v>-858.52</v>
      </c>
      <c r="U1040" s="403">
        <v>7677.15</v>
      </c>
      <c r="V1040" s="123" t="s">
        <v>2</v>
      </c>
      <c r="W1040" s="336"/>
      <c r="X1040" s="123"/>
      <c r="Y1040" s="337"/>
      <c r="Z1040" s="87"/>
      <c r="AA1040" s="88" t="s">
        <v>3880</v>
      </c>
      <c r="AB1040" s="88"/>
      <c r="AC1040" s="88"/>
      <c r="AD1040" s="90"/>
      <c r="AE1040" s="90"/>
      <c r="AF1040" s="136"/>
      <c r="AG1040" s="338"/>
      <c r="AH1040" s="338"/>
      <c r="AI1040" s="339"/>
      <c r="AJ1040" s="339"/>
      <c r="AK1040" s="91"/>
      <c r="AL1040" s="92"/>
      <c r="AM1040" s="93"/>
      <c r="AN1040" s="340"/>
      <c r="AO1040" s="341"/>
      <c r="AP1040" s="336"/>
      <c r="AQ1040" s="342"/>
      <c r="AR1040" s="343"/>
      <c r="AS1040" s="342"/>
      <c r="AT1040" s="94"/>
      <c r="AU1040" s="341"/>
      <c r="AV1040" s="136"/>
      <c r="AW1040" s="339"/>
    </row>
    <row r="1041" spans="1:49" ht="12.75" customHeight="1">
      <c r="A1041">
        <v>1038</v>
      </c>
      <c r="B1041" s="29" t="s">
        <v>2</v>
      </c>
      <c r="C1041" s="134" t="s">
        <v>5319</v>
      </c>
      <c r="D1041" s="29" t="s">
        <v>3880</v>
      </c>
      <c r="E1041" s="29" t="s">
        <v>3880</v>
      </c>
      <c r="F1041" s="335"/>
      <c r="G1041" s="335"/>
      <c r="H1041" s="335"/>
      <c r="I1041" s="335"/>
      <c r="J1041" s="335"/>
      <c r="K1041" s="335"/>
      <c r="L1041" s="335"/>
      <c r="M1041" s="82" t="s">
        <v>3880</v>
      </c>
      <c r="N1041" s="57" t="s">
        <v>3880</v>
      </c>
      <c r="O1041" s="30" t="s">
        <v>3880</v>
      </c>
      <c r="P1041" s="29" t="s">
        <v>3880</v>
      </c>
      <c r="Q1041" s="29"/>
      <c r="R1041" s="134" t="s">
        <v>5319</v>
      </c>
      <c r="S1041" s="103" t="s">
        <v>3</v>
      </c>
      <c r="T1041" s="403">
        <v>-2575.56</v>
      </c>
      <c r="U1041" s="403">
        <v>7677.15</v>
      </c>
      <c r="V1041" s="123" t="s">
        <v>2</v>
      </c>
      <c r="W1041" s="336"/>
      <c r="X1041" s="123"/>
      <c r="Y1041" s="337"/>
      <c r="Z1041" s="87"/>
      <c r="AA1041" s="88" t="s">
        <v>3880</v>
      </c>
      <c r="AB1041" s="88"/>
      <c r="AC1041" s="88"/>
      <c r="AD1041" s="90"/>
      <c r="AE1041" s="90"/>
      <c r="AF1041" s="136"/>
      <c r="AG1041" s="338"/>
      <c r="AH1041" s="338"/>
      <c r="AI1041" s="339"/>
      <c r="AJ1041" s="339"/>
      <c r="AK1041" s="91"/>
      <c r="AL1041" s="92"/>
      <c r="AM1041" s="93"/>
      <c r="AN1041" s="340"/>
      <c r="AO1041" s="341"/>
      <c r="AP1041" s="336"/>
      <c r="AQ1041" s="342"/>
      <c r="AR1041" s="343"/>
      <c r="AS1041" s="342"/>
      <c r="AT1041" s="94"/>
      <c r="AU1041" s="341"/>
      <c r="AV1041" s="136"/>
      <c r="AW1041" s="339"/>
    </row>
    <row r="1042" spans="1:49" ht="12.75" customHeight="1">
      <c r="A1042">
        <v>1039</v>
      </c>
      <c r="B1042" s="29" t="s">
        <v>2</v>
      </c>
      <c r="C1042" s="134" t="s">
        <v>5320</v>
      </c>
      <c r="D1042" s="29" t="s">
        <v>3880</v>
      </c>
      <c r="E1042" s="29" t="s">
        <v>3880</v>
      </c>
      <c r="F1042" s="335"/>
      <c r="G1042" s="335"/>
      <c r="H1042" s="335"/>
      <c r="I1042" s="335"/>
      <c r="J1042" s="335"/>
      <c r="K1042" s="335"/>
      <c r="L1042" s="335"/>
      <c r="M1042" s="82" t="s">
        <v>3880</v>
      </c>
      <c r="N1042" s="57" t="s">
        <v>3880</v>
      </c>
      <c r="O1042" s="30" t="s">
        <v>3880</v>
      </c>
      <c r="P1042" s="29" t="s">
        <v>3880</v>
      </c>
      <c r="Q1042" s="29"/>
      <c r="R1042" s="134" t="s">
        <v>5320</v>
      </c>
      <c r="S1042" s="103" t="s">
        <v>3</v>
      </c>
      <c r="T1042" s="403">
        <v>-4292.6000000000004</v>
      </c>
      <c r="U1042" s="403">
        <v>7677.15</v>
      </c>
      <c r="V1042" s="123" t="s">
        <v>2</v>
      </c>
      <c r="W1042" s="336"/>
      <c r="X1042" s="123"/>
      <c r="Y1042" s="337"/>
      <c r="Z1042" s="87"/>
      <c r="AA1042" s="88" t="s">
        <v>3880</v>
      </c>
      <c r="AB1042" s="88"/>
      <c r="AC1042" s="88"/>
      <c r="AD1042" s="90"/>
      <c r="AE1042" s="90"/>
      <c r="AF1042" s="136"/>
      <c r="AG1042" s="338"/>
      <c r="AH1042" s="338"/>
      <c r="AI1042" s="339"/>
      <c r="AJ1042" s="339"/>
      <c r="AK1042" s="91"/>
      <c r="AL1042" s="92"/>
      <c r="AM1042" s="93"/>
      <c r="AN1042" s="340"/>
      <c r="AO1042" s="341"/>
      <c r="AP1042" s="336"/>
      <c r="AQ1042" s="342"/>
      <c r="AR1042" s="343"/>
      <c r="AS1042" s="342"/>
      <c r="AT1042" s="94"/>
      <c r="AU1042" s="341"/>
      <c r="AV1042" s="136"/>
      <c r="AW1042" s="339"/>
    </row>
    <row r="1043" spans="1:49" ht="12.75" customHeight="1">
      <c r="A1043">
        <v>1040</v>
      </c>
      <c r="B1043" s="29" t="s">
        <v>2</v>
      </c>
      <c r="C1043" s="134" t="s">
        <v>5321</v>
      </c>
      <c r="D1043" s="29" t="s">
        <v>3880</v>
      </c>
      <c r="E1043" s="29" t="s">
        <v>3880</v>
      </c>
      <c r="F1043" s="335"/>
      <c r="G1043" s="335"/>
      <c r="H1043" s="335"/>
      <c r="I1043" s="335"/>
      <c r="J1043" s="335"/>
      <c r="K1043" s="335"/>
      <c r="L1043" s="335"/>
      <c r="M1043" s="82" t="s">
        <v>3880</v>
      </c>
      <c r="N1043" s="57" t="s">
        <v>3880</v>
      </c>
      <c r="O1043" s="30" t="s">
        <v>3880</v>
      </c>
      <c r="P1043" s="29" t="s">
        <v>3880</v>
      </c>
      <c r="Q1043" s="29"/>
      <c r="R1043" s="134" t="s">
        <v>5321</v>
      </c>
      <c r="S1043" s="103" t="s">
        <v>3</v>
      </c>
      <c r="T1043" s="403">
        <v>-7726.68</v>
      </c>
      <c r="U1043" s="403">
        <v>7677.15</v>
      </c>
      <c r="V1043" s="123" t="s">
        <v>2</v>
      </c>
      <c r="W1043" s="336"/>
      <c r="X1043" s="123"/>
      <c r="Y1043" s="337"/>
      <c r="Z1043" s="87"/>
      <c r="AA1043" s="88" t="s">
        <v>3880</v>
      </c>
      <c r="AB1043" s="88"/>
      <c r="AC1043" s="88"/>
      <c r="AD1043" s="90"/>
      <c r="AE1043" s="90"/>
      <c r="AF1043" s="136"/>
      <c r="AG1043" s="338"/>
      <c r="AH1043" s="338"/>
      <c r="AI1043" s="339"/>
      <c r="AJ1043" s="339"/>
      <c r="AK1043" s="91"/>
      <c r="AL1043" s="92"/>
      <c r="AM1043" s="93"/>
      <c r="AN1043" s="340"/>
      <c r="AO1043" s="341"/>
      <c r="AP1043" s="336"/>
      <c r="AQ1043" s="342"/>
      <c r="AR1043" s="343"/>
      <c r="AS1043" s="342"/>
      <c r="AT1043" s="94"/>
      <c r="AU1043" s="341"/>
      <c r="AV1043" s="136"/>
      <c r="AW1043" s="339"/>
    </row>
    <row r="1044" spans="1:49" ht="12.75" customHeight="1">
      <c r="A1044">
        <v>1041</v>
      </c>
      <c r="B1044" s="29" t="s">
        <v>2</v>
      </c>
      <c r="C1044" s="134" t="s">
        <v>5322</v>
      </c>
      <c r="D1044" s="29" t="s">
        <v>3880</v>
      </c>
      <c r="E1044" s="29" t="s">
        <v>3880</v>
      </c>
      <c r="F1044" s="335"/>
      <c r="G1044" s="335"/>
      <c r="H1044" s="335"/>
      <c r="I1044" s="335"/>
      <c r="J1044" s="335"/>
      <c r="K1044" s="335"/>
      <c r="L1044" s="335"/>
      <c r="M1044" s="82" t="s">
        <v>3880</v>
      </c>
      <c r="N1044" s="57" t="s">
        <v>3880</v>
      </c>
      <c r="O1044" s="30" t="s">
        <v>3880</v>
      </c>
      <c r="P1044" s="29" t="s">
        <v>3880</v>
      </c>
      <c r="Q1044" s="29"/>
      <c r="R1044" s="134" t="s">
        <v>5322</v>
      </c>
      <c r="S1044" s="103" t="s">
        <v>3</v>
      </c>
      <c r="T1044" s="403">
        <v>16310</v>
      </c>
      <c r="U1044" s="403">
        <v>8000</v>
      </c>
      <c r="V1044" s="123" t="s">
        <v>2</v>
      </c>
      <c r="W1044" s="336"/>
      <c r="X1044" s="123"/>
      <c r="Y1044" s="337"/>
      <c r="Z1044" s="87"/>
      <c r="AA1044" s="88" t="s">
        <v>3880</v>
      </c>
      <c r="AB1044" s="88"/>
      <c r="AC1044" s="88"/>
      <c r="AD1044" s="90"/>
      <c r="AE1044" s="90"/>
      <c r="AF1044" s="136"/>
      <c r="AG1044" s="338"/>
      <c r="AH1044" s="338"/>
      <c r="AI1044" s="339"/>
      <c r="AJ1044" s="339"/>
      <c r="AK1044" s="91"/>
      <c r="AL1044" s="92"/>
      <c r="AM1044" s="93"/>
      <c r="AN1044" s="340"/>
      <c r="AO1044" s="341"/>
      <c r="AP1044" s="336"/>
      <c r="AQ1044" s="342"/>
      <c r="AR1044" s="343"/>
      <c r="AS1044" s="342"/>
      <c r="AT1044" s="94"/>
      <c r="AU1044" s="341"/>
      <c r="AV1044" s="136"/>
      <c r="AW1044" s="339"/>
    </row>
    <row r="1045" spans="1:49" ht="12.75" customHeight="1">
      <c r="A1045">
        <v>1042</v>
      </c>
      <c r="B1045" s="29" t="s">
        <v>2</v>
      </c>
      <c r="C1045" s="134" t="s">
        <v>5323</v>
      </c>
      <c r="D1045" s="29" t="s">
        <v>3880</v>
      </c>
      <c r="E1045" s="29" t="s">
        <v>3880</v>
      </c>
      <c r="F1045" s="335"/>
      <c r="G1045" s="335"/>
      <c r="H1045" s="335"/>
      <c r="I1045" s="335"/>
      <c r="J1045" s="335"/>
      <c r="K1045" s="335"/>
      <c r="L1045" s="335"/>
      <c r="M1045" s="82" t="s">
        <v>3880</v>
      </c>
      <c r="N1045" s="57" t="s">
        <v>3880</v>
      </c>
      <c r="O1045" s="30" t="s">
        <v>3880</v>
      </c>
      <c r="P1045" s="29" t="s">
        <v>3880</v>
      </c>
      <c r="Q1045" s="29"/>
      <c r="R1045" s="134" t="s">
        <v>5323</v>
      </c>
      <c r="S1045" s="103" t="s">
        <v>3</v>
      </c>
      <c r="T1045" s="403">
        <v>12019.28</v>
      </c>
      <c r="U1045" s="403">
        <v>8172.45</v>
      </c>
      <c r="V1045" s="123" t="s">
        <v>2</v>
      </c>
      <c r="W1045" s="336"/>
      <c r="X1045" s="123"/>
      <c r="Y1045" s="337"/>
      <c r="Z1045" s="87"/>
      <c r="AA1045" s="88" t="s">
        <v>3880</v>
      </c>
      <c r="AB1045" s="88"/>
      <c r="AC1045" s="88"/>
      <c r="AD1045" s="90"/>
      <c r="AE1045" s="90"/>
      <c r="AF1045" s="136"/>
      <c r="AG1045" s="338"/>
      <c r="AH1045" s="338"/>
      <c r="AI1045" s="339"/>
      <c r="AJ1045" s="339"/>
      <c r="AK1045" s="91"/>
      <c r="AL1045" s="92"/>
      <c r="AM1045" s="93"/>
      <c r="AN1045" s="340"/>
      <c r="AO1045" s="341"/>
      <c r="AP1045" s="336"/>
      <c r="AQ1045" s="342"/>
      <c r="AR1045" s="343"/>
      <c r="AS1045" s="342"/>
      <c r="AT1045" s="94"/>
      <c r="AU1045" s="341"/>
      <c r="AV1045" s="136"/>
      <c r="AW1045" s="339"/>
    </row>
    <row r="1046" spans="1:49" ht="12.75" customHeight="1">
      <c r="A1046">
        <v>1043</v>
      </c>
      <c r="B1046" s="29" t="s">
        <v>2</v>
      </c>
      <c r="C1046" s="134" t="s">
        <v>5324</v>
      </c>
      <c r="D1046" s="29" t="s">
        <v>3880</v>
      </c>
      <c r="E1046" s="29" t="s">
        <v>3880</v>
      </c>
      <c r="F1046" s="335"/>
      <c r="G1046" s="335"/>
      <c r="H1046" s="335"/>
      <c r="I1046" s="335"/>
      <c r="J1046" s="335"/>
      <c r="K1046" s="335"/>
      <c r="L1046" s="335"/>
      <c r="M1046" s="82" t="s">
        <v>3880</v>
      </c>
      <c r="N1046" s="57" t="s">
        <v>3880</v>
      </c>
      <c r="O1046" s="30" t="s">
        <v>3880</v>
      </c>
      <c r="P1046" s="29" t="s">
        <v>3880</v>
      </c>
      <c r="Q1046" s="29"/>
      <c r="R1046" s="134" t="s">
        <v>5324</v>
      </c>
      <c r="S1046" s="103" t="s">
        <v>3</v>
      </c>
      <c r="T1046" s="403">
        <v>10302.24</v>
      </c>
      <c r="U1046" s="403">
        <v>8172.45</v>
      </c>
      <c r="V1046" s="123" t="s">
        <v>2</v>
      </c>
      <c r="W1046" s="336"/>
      <c r="X1046" s="123"/>
      <c r="Y1046" s="337"/>
      <c r="Z1046" s="87"/>
      <c r="AA1046" s="88" t="s">
        <v>3880</v>
      </c>
      <c r="AB1046" s="88"/>
      <c r="AC1046" s="88"/>
      <c r="AD1046" s="90"/>
      <c r="AE1046" s="90"/>
      <c r="AF1046" s="136"/>
      <c r="AG1046" s="338"/>
      <c r="AH1046" s="338"/>
      <c r="AI1046" s="339"/>
      <c r="AJ1046" s="339"/>
      <c r="AK1046" s="91"/>
      <c r="AL1046" s="92"/>
      <c r="AM1046" s="93"/>
      <c r="AN1046" s="340"/>
      <c r="AO1046" s="341"/>
      <c r="AP1046" s="336"/>
      <c r="AQ1046" s="342"/>
      <c r="AR1046" s="343"/>
      <c r="AS1046" s="342"/>
      <c r="AT1046" s="94"/>
      <c r="AU1046" s="341"/>
      <c r="AV1046" s="136"/>
      <c r="AW1046" s="339"/>
    </row>
    <row r="1047" spans="1:49" ht="12.75" customHeight="1">
      <c r="A1047">
        <v>1044</v>
      </c>
      <c r="B1047" s="29" t="s">
        <v>2</v>
      </c>
      <c r="C1047" s="134" t="s">
        <v>3589</v>
      </c>
      <c r="D1047" s="29" t="s">
        <v>3880</v>
      </c>
      <c r="E1047" s="29" t="s">
        <v>3880</v>
      </c>
      <c r="F1047" s="335"/>
      <c r="G1047" s="335"/>
      <c r="H1047" s="335"/>
      <c r="I1047" s="335"/>
      <c r="J1047" s="335"/>
      <c r="K1047" s="335"/>
      <c r="L1047" s="335"/>
      <c r="M1047" s="82" t="s">
        <v>3880</v>
      </c>
      <c r="N1047" s="57" t="s">
        <v>3880</v>
      </c>
      <c r="O1047" s="30" t="s">
        <v>3880</v>
      </c>
      <c r="P1047" s="29" t="s">
        <v>3880</v>
      </c>
      <c r="Q1047" s="29"/>
      <c r="R1047" s="134" t="s">
        <v>3589</v>
      </c>
      <c r="S1047" s="103" t="s">
        <v>3</v>
      </c>
      <c r="T1047" s="403">
        <v>8585.2000000000007</v>
      </c>
      <c r="U1047" s="403">
        <v>8172.45</v>
      </c>
      <c r="V1047" s="123" t="s">
        <v>2</v>
      </c>
      <c r="W1047" s="336"/>
      <c r="X1047" s="123"/>
      <c r="Y1047" s="337"/>
      <c r="Z1047" s="87"/>
      <c r="AA1047" s="88" t="s">
        <v>3880</v>
      </c>
      <c r="AB1047" s="88"/>
      <c r="AC1047" s="88"/>
      <c r="AD1047" s="90"/>
      <c r="AE1047" s="90"/>
      <c r="AF1047" s="136"/>
      <c r="AG1047" s="338"/>
      <c r="AH1047" s="338"/>
      <c r="AI1047" s="339"/>
      <c r="AJ1047" s="339"/>
      <c r="AK1047" s="91"/>
      <c r="AL1047" s="92"/>
      <c r="AM1047" s="93"/>
      <c r="AN1047" s="340"/>
      <c r="AO1047" s="341"/>
      <c r="AP1047" s="336"/>
      <c r="AQ1047" s="342"/>
      <c r="AR1047" s="343"/>
      <c r="AS1047" s="342"/>
      <c r="AT1047" s="94"/>
      <c r="AU1047" s="341"/>
      <c r="AV1047" s="136"/>
      <c r="AW1047" s="339"/>
    </row>
    <row r="1048" spans="1:49" ht="12.75" customHeight="1">
      <c r="A1048">
        <v>1045</v>
      </c>
      <c r="B1048" s="29" t="s">
        <v>2</v>
      </c>
      <c r="C1048" s="134" t="s">
        <v>3591</v>
      </c>
      <c r="D1048" s="29" t="s">
        <v>3880</v>
      </c>
      <c r="E1048" s="29" t="s">
        <v>3880</v>
      </c>
      <c r="F1048" s="335"/>
      <c r="G1048" s="335"/>
      <c r="H1048" s="335"/>
      <c r="I1048" s="335"/>
      <c r="J1048" s="335"/>
      <c r="K1048" s="335"/>
      <c r="L1048" s="335"/>
      <c r="M1048" s="82" t="s">
        <v>3880</v>
      </c>
      <c r="N1048" s="57" t="s">
        <v>3880</v>
      </c>
      <c r="O1048" s="30" t="s">
        <v>3880</v>
      </c>
      <c r="P1048" s="29" t="s">
        <v>3880</v>
      </c>
      <c r="Q1048" s="29"/>
      <c r="R1048" s="134" t="s">
        <v>3591</v>
      </c>
      <c r="S1048" s="103" t="s">
        <v>3</v>
      </c>
      <c r="T1048" s="403">
        <v>5151.12</v>
      </c>
      <c r="U1048" s="403">
        <v>8172.45</v>
      </c>
      <c r="V1048" s="123" t="s">
        <v>2</v>
      </c>
      <c r="W1048" s="336"/>
      <c r="X1048" s="123"/>
      <c r="Y1048" s="337"/>
      <c r="Z1048" s="87"/>
      <c r="AA1048" s="88" t="s">
        <v>3880</v>
      </c>
      <c r="AB1048" s="88"/>
      <c r="AC1048" s="88"/>
      <c r="AD1048" s="90"/>
      <c r="AE1048" s="90"/>
      <c r="AF1048" s="136"/>
      <c r="AG1048" s="338"/>
      <c r="AH1048" s="338"/>
      <c r="AI1048" s="339"/>
      <c r="AJ1048" s="339"/>
      <c r="AK1048" s="91"/>
      <c r="AL1048" s="92"/>
      <c r="AM1048" s="93"/>
      <c r="AN1048" s="340"/>
      <c r="AO1048" s="341"/>
      <c r="AP1048" s="336"/>
      <c r="AQ1048" s="342"/>
      <c r="AR1048" s="343"/>
      <c r="AS1048" s="342"/>
      <c r="AT1048" s="94"/>
      <c r="AU1048" s="341"/>
      <c r="AV1048" s="136"/>
      <c r="AW1048" s="339"/>
    </row>
    <row r="1049" spans="1:49" ht="12.75" customHeight="1">
      <c r="A1049">
        <v>1046</v>
      </c>
      <c r="B1049" s="29" t="s">
        <v>2</v>
      </c>
      <c r="C1049" s="134" t="s">
        <v>5325</v>
      </c>
      <c r="D1049" s="29" t="s">
        <v>3880</v>
      </c>
      <c r="E1049" s="29" t="s">
        <v>3880</v>
      </c>
      <c r="F1049" s="335"/>
      <c r="G1049" s="335"/>
      <c r="H1049" s="335"/>
      <c r="I1049" s="335"/>
      <c r="J1049" s="335"/>
      <c r="K1049" s="335"/>
      <c r="L1049" s="335"/>
      <c r="M1049" s="82" t="s">
        <v>3880</v>
      </c>
      <c r="N1049" s="57" t="s">
        <v>3880</v>
      </c>
      <c r="O1049" s="30" t="s">
        <v>3880</v>
      </c>
      <c r="P1049" s="29" t="s">
        <v>3880</v>
      </c>
      <c r="Q1049" s="29"/>
      <c r="R1049" s="134" t="s">
        <v>5325</v>
      </c>
      <c r="S1049" s="103" t="s">
        <v>3</v>
      </c>
      <c r="T1049" s="403">
        <v>15480</v>
      </c>
      <c r="U1049" s="403">
        <v>8000</v>
      </c>
      <c r="V1049" s="123" t="s">
        <v>2</v>
      </c>
      <c r="W1049" s="336"/>
      <c r="X1049" s="123"/>
      <c r="Y1049" s="337"/>
      <c r="Z1049" s="87"/>
      <c r="AA1049" s="88" t="s">
        <v>3880</v>
      </c>
      <c r="AB1049" s="88"/>
      <c r="AC1049" s="88"/>
      <c r="AD1049" s="90"/>
      <c r="AE1049" s="90"/>
      <c r="AF1049" s="136"/>
      <c r="AG1049" s="338"/>
      <c r="AH1049" s="338"/>
      <c r="AI1049" s="339"/>
      <c r="AJ1049" s="339"/>
      <c r="AK1049" s="91"/>
      <c r="AL1049" s="92"/>
      <c r="AM1049" s="93"/>
      <c r="AN1049" s="340"/>
      <c r="AO1049" s="341"/>
      <c r="AP1049" s="336"/>
      <c r="AQ1049" s="342"/>
      <c r="AR1049" s="343"/>
      <c r="AS1049" s="342"/>
      <c r="AT1049" s="94"/>
      <c r="AU1049" s="341"/>
      <c r="AV1049" s="136"/>
      <c r="AW1049" s="339"/>
    </row>
    <row r="1050" spans="1:49" ht="12.75" customHeight="1">
      <c r="A1050">
        <v>1047</v>
      </c>
      <c r="B1050" s="29" t="s">
        <v>2</v>
      </c>
      <c r="C1050" s="134" t="s">
        <v>5326</v>
      </c>
      <c r="D1050" s="29" t="s">
        <v>3880</v>
      </c>
      <c r="E1050" s="29" t="s">
        <v>3880</v>
      </c>
      <c r="F1050" s="335"/>
      <c r="G1050" s="335"/>
      <c r="H1050" s="335"/>
      <c r="I1050" s="335"/>
      <c r="J1050" s="335"/>
      <c r="K1050" s="335"/>
      <c r="L1050" s="335"/>
      <c r="M1050" s="82" t="s">
        <v>3880</v>
      </c>
      <c r="N1050" s="57" t="s">
        <v>3880</v>
      </c>
      <c r="O1050" s="30" t="s">
        <v>3880</v>
      </c>
      <c r="P1050" s="29" t="s">
        <v>3880</v>
      </c>
      <c r="Q1050" s="29"/>
      <c r="R1050" s="134" t="s">
        <v>5326</v>
      </c>
      <c r="S1050" s="103" t="s">
        <v>3</v>
      </c>
      <c r="T1050" s="403">
        <v>1717.04</v>
      </c>
      <c r="U1050" s="403">
        <v>8172.45</v>
      </c>
      <c r="V1050" s="123" t="s">
        <v>2</v>
      </c>
      <c r="W1050" s="336"/>
      <c r="X1050" s="123"/>
      <c r="Y1050" s="337"/>
      <c r="Z1050" s="87"/>
      <c r="AA1050" s="88" t="s">
        <v>3880</v>
      </c>
      <c r="AB1050" s="88"/>
      <c r="AC1050" s="88"/>
      <c r="AD1050" s="90"/>
      <c r="AE1050" s="90"/>
      <c r="AF1050" s="136"/>
      <c r="AG1050" s="338"/>
      <c r="AH1050" s="338"/>
      <c r="AI1050" s="339"/>
      <c r="AJ1050" s="339"/>
      <c r="AK1050" s="91"/>
      <c r="AL1050" s="92"/>
      <c r="AM1050" s="93"/>
      <c r="AN1050" s="340"/>
      <c r="AO1050" s="341"/>
      <c r="AP1050" s="336"/>
      <c r="AQ1050" s="342"/>
      <c r="AR1050" s="343"/>
      <c r="AS1050" s="342"/>
      <c r="AT1050" s="94"/>
      <c r="AU1050" s="341"/>
      <c r="AV1050" s="136"/>
      <c r="AW1050" s="339"/>
    </row>
    <row r="1051" spans="1:49" ht="12.75" customHeight="1">
      <c r="A1051">
        <v>1048</v>
      </c>
      <c r="B1051" s="29" t="s">
        <v>2</v>
      </c>
      <c r="C1051" s="134" t="s">
        <v>5327</v>
      </c>
      <c r="D1051" s="29" t="s">
        <v>3880</v>
      </c>
      <c r="E1051" s="29" t="s">
        <v>3880</v>
      </c>
      <c r="F1051" s="335"/>
      <c r="G1051" s="335"/>
      <c r="H1051" s="335"/>
      <c r="I1051" s="335"/>
      <c r="J1051" s="335"/>
      <c r="K1051" s="335"/>
      <c r="L1051" s="335"/>
      <c r="M1051" s="82" t="s">
        <v>3880</v>
      </c>
      <c r="N1051" s="57" t="s">
        <v>3880</v>
      </c>
      <c r="O1051" s="30" t="s">
        <v>3880</v>
      </c>
      <c r="P1051" s="29" t="s">
        <v>3880</v>
      </c>
      <c r="Q1051" s="29"/>
      <c r="R1051" s="134" t="s">
        <v>5327</v>
      </c>
      <c r="S1051" s="103" t="s">
        <v>3</v>
      </c>
      <c r="T1051" s="403">
        <v>14650</v>
      </c>
      <c r="U1051" s="403">
        <v>8000</v>
      </c>
      <c r="V1051" s="123" t="s">
        <v>2</v>
      </c>
      <c r="W1051" s="336"/>
      <c r="X1051" s="123"/>
      <c r="Y1051" s="337"/>
      <c r="Z1051" s="87"/>
      <c r="AA1051" s="88" t="s">
        <v>3880</v>
      </c>
      <c r="AB1051" s="88"/>
      <c r="AC1051" s="88"/>
      <c r="AD1051" s="90"/>
      <c r="AE1051" s="90"/>
      <c r="AF1051" s="136"/>
      <c r="AG1051" s="338"/>
      <c r="AH1051" s="338"/>
      <c r="AI1051" s="339"/>
      <c r="AJ1051" s="339"/>
      <c r="AK1051" s="91"/>
      <c r="AL1051" s="92"/>
      <c r="AM1051" s="93"/>
      <c r="AN1051" s="340"/>
      <c r="AO1051" s="341"/>
      <c r="AP1051" s="336"/>
      <c r="AQ1051" s="342"/>
      <c r="AR1051" s="343"/>
      <c r="AS1051" s="342"/>
      <c r="AT1051" s="94"/>
      <c r="AU1051" s="341"/>
      <c r="AV1051" s="136"/>
      <c r="AW1051" s="339"/>
    </row>
    <row r="1052" spans="1:49" ht="12.75" customHeight="1">
      <c r="A1052">
        <v>1049</v>
      </c>
      <c r="B1052" s="29" t="s">
        <v>2</v>
      </c>
      <c r="C1052" s="134" t="s">
        <v>5328</v>
      </c>
      <c r="D1052" s="29" t="s">
        <v>3880</v>
      </c>
      <c r="E1052" s="29" t="s">
        <v>3880</v>
      </c>
      <c r="F1052" s="335"/>
      <c r="G1052" s="335"/>
      <c r="H1052" s="335"/>
      <c r="I1052" s="335"/>
      <c r="J1052" s="335"/>
      <c r="K1052" s="335"/>
      <c r="L1052" s="335"/>
      <c r="M1052" s="82" t="s">
        <v>3880</v>
      </c>
      <c r="N1052" s="57" t="s">
        <v>3880</v>
      </c>
      <c r="O1052" s="30" t="s">
        <v>3880</v>
      </c>
      <c r="P1052" s="29" t="s">
        <v>3880</v>
      </c>
      <c r="Q1052" s="29"/>
      <c r="R1052" s="134" t="s">
        <v>5328</v>
      </c>
      <c r="S1052" s="103" t="s">
        <v>3</v>
      </c>
      <c r="T1052" s="403">
        <v>-6868.16</v>
      </c>
      <c r="U1052" s="403">
        <v>8172.45</v>
      </c>
      <c r="V1052" s="123" t="s">
        <v>2</v>
      </c>
      <c r="W1052" s="336"/>
      <c r="X1052" s="123"/>
      <c r="Y1052" s="337"/>
      <c r="Z1052" s="87"/>
      <c r="AA1052" s="88" t="s">
        <v>3880</v>
      </c>
      <c r="AB1052" s="88"/>
      <c r="AC1052" s="88"/>
      <c r="AD1052" s="90"/>
      <c r="AE1052" s="90"/>
      <c r="AF1052" s="136"/>
      <c r="AG1052" s="338"/>
      <c r="AH1052" s="338"/>
      <c r="AI1052" s="339"/>
      <c r="AJ1052" s="339"/>
      <c r="AK1052" s="91"/>
      <c r="AL1052" s="92"/>
      <c r="AM1052" s="93"/>
      <c r="AN1052" s="340"/>
      <c r="AO1052" s="341"/>
      <c r="AP1052" s="336"/>
      <c r="AQ1052" s="342"/>
      <c r="AR1052" s="343"/>
      <c r="AS1052" s="342"/>
      <c r="AT1052" s="94"/>
      <c r="AU1052" s="341"/>
      <c r="AV1052" s="136"/>
      <c r="AW1052" s="339"/>
    </row>
    <row r="1053" spans="1:49" ht="12.75" customHeight="1">
      <c r="A1053">
        <v>1050</v>
      </c>
      <c r="B1053" s="29" t="s">
        <v>2</v>
      </c>
      <c r="C1053" s="134" t="s">
        <v>3748</v>
      </c>
      <c r="D1053" s="29" t="s">
        <v>3880</v>
      </c>
      <c r="E1053" s="29" t="s">
        <v>3880</v>
      </c>
      <c r="F1053" s="335"/>
      <c r="G1053" s="335"/>
      <c r="H1053" s="335"/>
      <c r="I1053" s="335"/>
      <c r="J1053" s="335"/>
      <c r="K1053" s="335"/>
      <c r="L1053" s="335"/>
      <c r="M1053" s="82" t="s">
        <v>3880</v>
      </c>
      <c r="N1053" s="57" t="s">
        <v>3880</v>
      </c>
      <c r="O1053" s="30" t="s">
        <v>3880</v>
      </c>
      <c r="P1053" s="29" t="s">
        <v>3880</v>
      </c>
      <c r="Q1053" s="29"/>
      <c r="R1053" s="134" t="s">
        <v>3748</v>
      </c>
      <c r="S1053" s="103" t="s">
        <v>3</v>
      </c>
      <c r="T1053" s="403">
        <v>-14650</v>
      </c>
      <c r="U1053" s="403">
        <v>8000</v>
      </c>
      <c r="V1053" s="123" t="s">
        <v>2</v>
      </c>
      <c r="W1053" s="336"/>
      <c r="X1053" s="123"/>
      <c r="Y1053" s="337"/>
      <c r="Z1053" s="87"/>
      <c r="AA1053" s="88" t="s">
        <v>3880</v>
      </c>
      <c r="AB1053" s="88"/>
      <c r="AC1053" s="88"/>
      <c r="AD1053" s="90"/>
      <c r="AE1053" s="90"/>
      <c r="AF1053" s="136"/>
      <c r="AG1053" s="338"/>
      <c r="AH1053" s="338"/>
      <c r="AI1053" s="339"/>
      <c r="AJ1053" s="339"/>
      <c r="AK1053" s="91"/>
      <c r="AL1053" s="92"/>
      <c r="AM1053" s="93"/>
      <c r="AN1053" s="340"/>
      <c r="AO1053" s="341"/>
      <c r="AP1053" s="336"/>
      <c r="AQ1053" s="342"/>
      <c r="AR1053" s="343"/>
      <c r="AS1053" s="342"/>
      <c r="AT1053" s="94"/>
      <c r="AU1053" s="341"/>
      <c r="AV1053" s="136"/>
      <c r="AW1053" s="339"/>
    </row>
    <row r="1054" spans="1:49" ht="12.75" customHeight="1">
      <c r="A1054">
        <v>1051</v>
      </c>
      <c r="B1054" s="29" t="s">
        <v>2</v>
      </c>
      <c r="C1054" s="134" t="s">
        <v>5329</v>
      </c>
      <c r="D1054" s="29" t="s">
        <v>3880</v>
      </c>
      <c r="E1054" s="29" t="s">
        <v>3880</v>
      </c>
      <c r="F1054" s="335"/>
      <c r="G1054" s="335"/>
      <c r="H1054" s="335"/>
      <c r="I1054" s="335"/>
      <c r="J1054" s="335"/>
      <c r="K1054" s="335"/>
      <c r="L1054" s="335"/>
      <c r="M1054" s="82" t="s">
        <v>3880</v>
      </c>
      <c r="N1054" s="57" t="s">
        <v>3880</v>
      </c>
      <c r="O1054" s="30" t="s">
        <v>3880</v>
      </c>
      <c r="P1054" s="29" t="s">
        <v>3880</v>
      </c>
      <c r="Q1054" s="29"/>
      <c r="R1054" s="134" t="s">
        <v>5329</v>
      </c>
      <c r="S1054" s="103" t="s">
        <v>3</v>
      </c>
      <c r="T1054" s="403">
        <v>13736.32</v>
      </c>
      <c r="U1054" s="403">
        <v>8172.45</v>
      </c>
      <c r="V1054" s="123" t="s">
        <v>2</v>
      </c>
      <c r="W1054" s="336"/>
      <c r="X1054" s="123"/>
      <c r="Y1054" s="337"/>
      <c r="Z1054" s="87"/>
      <c r="AA1054" s="88" t="s">
        <v>3880</v>
      </c>
      <c r="AB1054" s="88"/>
      <c r="AC1054" s="88"/>
      <c r="AD1054" s="90"/>
      <c r="AE1054" s="90"/>
      <c r="AF1054" s="136"/>
      <c r="AG1054" s="338"/>
      <c r="AH1054" s="338"/>
      <c r="AI1054" s="339"/>
      <c r="AJ1054" s="339"/>
      <c r="AK1054" s="91"/>
      <c r="AL1054" s="92"/>
      <c r="AM1054" s="93"/>
      <c r="AN1054" s="340"/>
      <c r="AO1054" s="341"/>
      <c r="AP1054" s="336"/>
      <c r="AQ1054" s="342"/>
      <c r="AR1054" s="343"/>
      <c r="AS1054" s="342"/>
      <c r="AT1054" s="94"/>
      <c r="AU1054" s="341"/>
      <c r="AV1054" s="136"/>
      <c r="AW1054" s="339"/>
    </row>
    <row r="1055" spans="1:49" ht="12.75" customHeight="1">
      <c r="A1055">
        <v>1052</v>
      </c>
      <c r="B1055" s="29" t="s">
        <v>2</v>
      </c>
      <c r="C1055" s="134" t="s">
        <v>5330</v>
      </c>
      <c r="D1055" s="29" t="s">
        <v>3880</v>
      </c>
      <c r="E1055" s="29" t="s">
        <v>3880</v>
      </c>
      <c r="F1055" s="335"/>
      <c r="G1055" s="335"/>
      <c r="H1055" s="335"/>
      <c r="I1055" s="335"/>
      <c r="J1055" s="335"/>
      <c r="K1055" s="335"/>
      <c r="L1055" s="335"/>
      <c r="M1055" s="82" t="s">
        <v>3880</v>
      </c>
      <c r="N1055" s="57" t="s">
        <v>3880</v>
      </c>
      <c r="O1055" s="30" t="s">
        <v>3880</v>
      </c>
      <c r="P1055" s="29" t="s">
        <v>3880</v>
      </c>
      <c r="Q1055" s="29"/>
      <c r="R1055" s="134" t="s">
        <v>5330</v>
      </c>
      <c r="S1055" s="103" t="s">
        <v>3</v>
      </c>
      <c r="T1055" s="403">
        <v>6009.64</v>
      </c>
      <c r="U1055" s="403">
        <v>8667.75</v>
      </c>
      <c r="V1055" s="123" t="s">
        <v>2</v>
      </c>
      <c r="W1055" s="336"/>
      <c r="X1055" s="123"/>
      <c r="Y1055" s="337"/>
      <c r="Z1055" s="87"/>
      <c r="AA1055" s="88" t="s">
        <v>3880</v>
      </c>
      <c r="AB1055" s="88"/>
      <c r="AC1055" s="88"/>
      <c r="AD1055" s="90"/>
      <c r="AE1055" s="90"/>
      <c r="AF1055" s="136"/>
      <c r="AG1055" s="338"/>
      <c r="AH1055" s="338"/>
      <c r="AI1055" s="339"/>
      <c r="AJ1055" s="339"/>
      <c r="AK1055" s="91"/>
      <c r="AL1055" s="92"/>
      <c r="AM1055" s="93"/>
      <c r="AN1055" s="340"/>
      <c r="AO1055" s="341"/>
      <c r="AP1055" s="336"/>
      <c r="AQ1055" s="342"/>
      <c r="AR1055" s="343"/>
      <c r="AS1055" s="342"/>
      <c r="AT1055" s="94"/>
      <c r="AU1055" s="341"/>
      <c r="AV1055" s="136"/>
      <c r="AW1055" s="339"/>
    </row>
    <row r="1056" spans="1:49" ht="12.75" customHeight="1">
      <c r="A1056">
        <v>1053</v>
      </c>
      <c r="B1056" s="29" t="s">
        <v>2</v>
      </c>
      <c r="C1056" s="134" t="s">
        <v>3754</v>
      </c>
      <c r="D1056" s="29" t="s">
        <v>3880</v>
      </c>
      <c r="E1056" s="29" t="s">
        <v>3880</v>
      </c>
      <c r="F1056" s="335"/>
      <c r="G1056" s="335"/>
      <c r="H1056" s="335"/>
      <c r="I1056" s="335"/>
      <c r="J1056" s="335"/>
      <c r="K1056" s="335"/>
      <c r="L1056" s="335"/>
      <c r="M1056" s="82" t="s">
        <v>3880</v>
      </c>
      <c r="N1056" s="57" t="s">
        <v>3880</v>
      </c>
      <c r="O1056" s="30" t="s">
        <v>3880</v>
      </c>
      <c r="P1056" s="29" t="s">
        <v>3880</v>
      </c>
      <c r="Q1056" s="29"/>
      <c r="R1056" s="134" t="s">
        <v>3754</v>
      </c>
      <c r="S1056" s="103" t="s">
        <v>3</v>
      </c>
      <c r="T1056" s="403">
        <v>4292.6000000000004</v>
      </c>
      <c r="U1056" s="403">
        <v>8667.75</v>
      </c>
      <c r="V1056" s="123" t="s">
        <v>2</v>
      </c>
      <c r="W1056" s="336"/>
      <c r="X1056" s="123"/>
      <c r="Y1056" s="337"/>
      <c r="Z1056" s="87"/>
      <c r="AA1056" s="88" t="s">
        <v>3880</v>
      </c>
      <c r="AB1056" s="88"/>
      <c r="AC1056" s="88"/>
      <c r="AD1056" s="90"/>
      <c r="AE1056" s="90"/>
      <c r="AF1056" s="136"/>
      <c r="AG1056" s="338"/>
      <c r="AH1056" s="338"/>
      <c r="AI1056" s="339"/>
      <c r="AJ1056" s="339"/>
      <c r="AK1056" s="91"/>
      <c r="AL1056" s="92"/>
      <c r="AM1056" s="93"/>
      <c r="AN1056" s="340"/>
      <c r="AO1056" s="341"/>
      <c r="AP1056" s="336"/>
      <c r="AQ1056" s="342"/>
      <c r="AR1056" s="343"/>
      <c r="AS1056" s="342"/>
      <c r="AT1056" s="94"/>
      <c r="AU1056" s="341"/>
      <c r="AV1056" s="136"/>
      <c r="AW1056" s="339"/>
    </row>
    <row r="1057" spans="1:49" ht="12.75" customHeight="1">
      <c r="A1057">
        <v>1054</v>
      </c>
      <c r="B1057" s="29" t="s">
        <v>2</v>
      </c>
      <c r="C1057" s="134" t="s">
        <v>5331</v>
      </c>
      <c r="D1057" s="29" t="s">
        <v>3880</v>
      </c>
      <c r="E1057" s="29" t="s">
        <v>3880</v>
      </c>
      <c r="F1057" s="335"/>
      <c r="G1057" s="335"/>
      <c r="H1057" s="335"/>
      <c r="I1057" s="335"/>
      <c r="J1057" s="335"/>
      <c r="K1057" s="335"/>
      <c r="L1057" s="335"/>
      <c r="M1057" s="82" t="s">
        <v>3880</v>
      </c>
      <c r="N1057" s="57" t="s">
        <v>3880</v>
      </c>
      <c r="O1057" s="30" t="s">
        <v>3880</v>
      </c>
      <c r="P1057" s="29" t="s">
        <v>3880</v>
      </c>
      <c r="Q1057" s="29"/>
      <c r="R1057" s="134" t="s">
        <v>5331</v>
      </c>
      <c r="S1057" s="103" t="s">
        <v>3</v>
      </c>
      <c r="T1057" s="403">
        <v>2575.56</v>
      </c>
      <c r="U1057" s="403">
        <v>8667.75</v>
      </c>
      <c r="V1057" s="123" t="s">
        <v>2</v>
      </c>
      <c r="W1057" s="336"/>
      <c r="X1057" s="123"/>
      <c r="Y1057" s="337"/>
      <c r="Z1057" s="87"/>
      <c r="AA1057" s="88" t="s">
        <v>3880</v>
      </c>
      <c r="AB1057" s="88"/>
      <c r="AC1057" s="88"/>
      <c r="AD1057" s="90"/>
      <c r="AE1057" s="90"/>
      <c r="AF1057" s="136"/>
      <c r="AG1057" s="338"/>
      <c r="AH1057" s="338"/>
      <c r="AI1057" s="339"/>
      <c r="AJ1057" s="339"/>
      <c r="AK1057" s="91"/>
      <c r="AL1057" s="92"/>
      <c r="AM1057" s="93"/>
      <c r="AN1057" s="340"/>
      <c r="AO1057" s="341"/>
      <c r="AP1057" s="336"/>
      <c r="AQ1057" s="342"/>
      <c r="AR1057" s="343"/>
      <c r="AS1057" s="342"/>
      <c r="AT1057" s="94"/>
      <c r="AU1057" s="341"/>
      <c r="AV1057" s="136"/>
      <c r="AW1057" s="339"/>
    </row>
    <row r="1058" spans="1:49" ht="12.75" customHeight="1">
      <c r="A1058">
        <v>1055</v>
      </c>
      <c r="B1058" s="29" t="s">
        <v>2</v>
      </c>
      <c r="C1058" s="134" t="s">
        <v>5332</v>
      </c>
      <c r="D1058" s="29" t="s">
        <v>3880</v>
      </c>
      <c r="E1058" s="29" t="s">
        <v>3880</v>
      </c>
      <c r="F1058" s="335"/>
      <c r="G1058" s="335"/>
      <c r="H1058" s="335"/>
      <c r="I1058" s="335"/>
      <c r="J1058" s="335"/>
      <c r="K1058" s="335"/>
      <c r="L1058" s="335"/>
      <c r="M1058" s="82" t="s">
        <v>3880</v>
      </c>
      <c r="N1058" s="57" t="s">
        <v>3880</v>
      </c>
      <c r="O1058" s="30" t="s">
        <v>3880</v>
      </c>
      <c r="P1058" s="29" t="s">
        <v>3880</v>
      </c>
      <c r="Q1058" s="29"/>
      <c r="R1058" s="134" t="s">
        <v>5332</v>
      </c>
      <c r="S1058" s="103" t="s">
        <v>3</v>
      </c>
      <c r="T1058" s="403">
        <v>858.52</v>
      </c>
      <c r="U1058" s="403">
        <v>8667.75</v>
      </c>
      <c r="V1058" s="123" t="s">
        <v>2</v>
      </c>
      <c r="W1058" s="336"/>
      <c r="X1058" s="123"/>
      <c r="Y1058" s="337"/>
      <c r="Z1058" s="87"/>
      <c r="AA1058" s="88" t="s">
        <v>3880</v>
      </c>
      <c r="AB1058" s="88"/>
      <c r="AC1058" s="88"/>
      <c r="AD1058" s="90"/>
      <c r="AE1058" s="90"/>
      <c r="AF1058" s="136"/>
      <c r="AG1058" s="338"/>
      <c r="AH1058" s="338"/>
      <c r="AI1058" s="339"/>
      <c r="AJ1058" s="339"/>
      <c r="AK1058" s="91"/>
      <c r="AL1058" s="92"/>
      <c r="AM1058" s="93"/>
      <c r="AN1058" s="340"/>
      <c r="AO1058" s="341"/>
      <c r="AP1058" s="336"/>
      <c r="AQ1058" s="342"/>
      <c r="AR1058" s="343"/>
      <c r="AS1058" s="342"/>
      <c r="AT1058" s="94"/>
      <c r="AU1058" s="341"/>
      <c r="AV1058" s="136"/>
      <c r="AW1058" s="339"/>
    </row>
    <row r="1059" spans="1:49" ht="12.75" customHeight="1">
      <c r="A1059">
        <v>1056</v>
      </c>
      <c r="B1059" s="29" t="s">
        <v>2</v>
      </c>
      <c r="C1059" s="134" t="s">
        <v>5333</v>
      </c>
      <c r="D1059" s="29" t="s">
        <v>3880</v>
      </c>
      <c r="E1059" s="29" t="s">
        <v>3880</v>
      </c>
      <c r="F1059" s="335"/>
      <c r="G1059" s="335"/>
      <c r="H1059" s="335"/>
      <c r="I1059" s="335"/>
      <c r="J1059" s="335"/>
      <c r="K1059" s="335"/>
      <c r="L1059" s="335"/>
      <c r="M1059" s="82" t="s">
        <v>3880</v>
      </c>
      <c r="N1059" s="57" t="s">
        <v>3880</v>
      </c>
      <c r="O1059" s="30" t="s">
        <v>3880</v>
      </c>
      <c r="P1059" s="29" t="s">
        <v>3880</v>
      </c>
      <c r="Q1059" s="29"/>
      <c r="R1059" s="134" t="s">
        <v>5333</v>
      </c>
      <c r="S1059" s="103" t="s">
        <v>3</v>
      </c>
      <c r="T1059" s="403">
        <v>-858.52</v>
      </c>
      <c r="U1059" s="403">
        <v>8667.75</v>
      </c>
      <c r="V1059" s="123" t="s">
        <v>2</v>
      </c>
      <c r="W1059" s="336"/>
      <c r="X1059" s="123"/>
      <c r="Y1059" s="337"/>
      <c r="Z1059" s="87"/>
      <c r="AA1059" s="88" t="s">
        <v>3880</v>
      </c>
      <c r="AB1059" s="88"/>
      <c r="AC1059" s="88"/>
      <c r="AD1059" s="90"/>
      <c r="AE1059" s="90"/>
      <c r="AF1059" s="136"/>
      <c r="AG1059" s="338"/>
      <c r="AH1059" s="338"/>
      <c r="AI1059" s="339"/>
      <c r="AJ1059" s="339"/>
      <c r="AK1059" s="91"/>
      <c r="AL1059" s="92"/>
      <c r="AM1059" s="93"/>
      <c r="AN1059" s="340"/>
      <c r="AO1059" s="341"/>
      <c r="AP1059" s="336"/>
      <c r="AQ1059" s="342"/>
      <c r="AR1059" s="343"/>
      <c r="AS1059" s="342"/>
      <c r="AT1059" s="94"/>
      <c r="AU1059" s="341"/>
      <c r="AV1059" s="136"/>
      <c r="AW1059" s="339"/>
    </row>
    <row r="1060" spans="1:49" ht="12.75" customHeight="1">
      <c r="A1060">
        <v>1057</v>
      </c>
      <c r="B1060" s="29" t="s">
        <v>2</v>
      </c>
      <c r="C1060" s="134" t="s">
        <v>5334</v>
      </c>
      <c r="D1060" s="29" t="s">
        <v>3880</v>
      </c>
      <c r="E1060" s="29" t="s">
        <v>3880</v>
      </c>
      <c r="F1060" s="335"/>
      <c r="G1060" s="335"/>
      <c r="H1060" s="335"/>
      <c r="I1060" s="335"/>
      <c r="J1060" s="335"/>
      <c r="K1060" s="335"/>
      <c r="L1060" s="335"/>
      <c r="M1060" s="82" t="s">
        <v>3880</v>
      </c>
      <c r="N1060" s="57" t="s">
        <v>3880</v>
      </c>
      <c r="O1060" s="30" t="s">
        <v>3880</v>
      </c>
      <c r="P1060" s="29" t="s">
        <v>3880</v>
      </c>
      <c r="Q1060" s="29"/>
      <c r="R1060" s="134" t="s">
        <v>5334</v>
      </c>
      <c r="S1060" s="103" t="s">
        <v>3</v>
      </c>
      <c r="T1060" s="403">
        <v>-2575.56</v>
      </c>
      <c r="U1060" s="403">
        <v>8667.75</v>
      </c>
      <c r="V1060" s="123" t="s">
        <v>2</v>
      </c>
      <c r="W1060" s="336"/>
      <c r="X1060" s="123"/>
      <c r="Y1060" s="337"/>
      <c r="Z1060" s="87"/>
      <c r="AA1060" s="88" t="s">
        <v>3880</v>
      </c>
      <c r="AB1060" s="88"/>
      <c r="AC1060" s="88"/>
      <c r="AD1060" s="90"/>
      <c r="AE1060" s="90"/>
      <c r="AF1060" s="136"/>
      <c r="AG1060" s="338"/>
      <c r="AH1060" s="338"/>
      <c r="AI1060" s="339"/>
      <c r="AJ1060" s="339"/>
      <c r="AK1060" s="91"/>
      <c r="AL1060" s="92"/>
      <c r="AM1060" s="93"/>
      <c r="AN1060" s="340"/>
      <c r="AO1060" s="341"/>
      <c r="AP1060" s="336"/>
      <c r="AQ1060" s="342"/>
      <c r="AR1060" s="343"/>
      <c r="AS1060" s="342"/>
      <c r="AT1060" s="94"/>
      <c r="AU1060" s="341"/>
      <c r="AV1060" s="136"/>
      <c r="AW1060" s="339"/>
    </row>
    <row r="1061" spans="1:49" ht="12.75" customHeight="1">
      <c r="A1061">
        <v>1058</v>
      </c>
      <c r="B1061" s="29" t="s">
        <v>2</v>
      </c>
      <c r="C1061" s="134" t="s">
        <v>5335</v>
      </c>
      <c r="D1061" s="29" t="s">
        <v>3880</v>
      </c>
      <c r="E1061" s="29" t="s">
        <v>3880</v>
      </c>
      <c r="F1061" s="335"/>
      <c r="G1061" s="335"/>
      <c r="H1061" s="335"/>
      <c r="I1061" s="335"/>
      <c r="J1061" s="335"/>
      <c r="K1061" s="335"/>
      <c r="L1061" s="335"/>
      <c r="M1061" s="82" t="s">
        <v>3880</v>
      </c>
      <c r="N1061" s="57" t="s">
        <v>3880</v>
      </c>
      <c r="O1061" s="30" t="s">
        <v>3880</v>
      </c>
      <c r="P1061" s="29" t="s">
        <v>3880</v>
      </c>
      <c r="Q1061" s="29"/>
      <c r="R1061" s="134" t="s">
        <v>5335</v>
      </c>
      <c r="S1061" s="103" t="s">
        <v>3</v>
      </c>
      <c r="T1061" s="403">
        <v>-6009.64</v>
      </c>
      <c r="U1061" s="403">
        <v>8667.75</v>
      </c>
      <c r="V1061" s="123" t="s">
        <v>2</v>
      </c>
      <c r="W1061" s="336"/>
      <c r="X1061" s="123"/>
      <c r="Y1061" s="337"/>
      <c r="Z1061" s="87"/>
      <c r="AA1061" s="88" t="s">
        <v>3880</v>
      </c>
      <c r="AB1061" s="88"/>
      <c r="AC1061" s="88"/>
      <c r="AD1061" s="90"/>
      <c r="AE1061" s="90"/>
      <c r="AF1061" s="136"/>
      <c r="AG1061" s="338"/>
      <c r="AH1061" s="338"/>
      <c r="AI1061" s="339"/>
      <c r="AJ1061" s="339"/>
      <c r="AK1061" s="91"/>
      <c r="AL1061" s="92"/>
      <c r="AM1061" s="93"/>
      <c r="AN1061" s="340"/>
      <c r="AO1061" s="341"/>
      <c r="AP1061" s="336"/>
      <c r="AQ1061" s="342"/>
      <c r="AR1061" s="343"/>
      <c r="AS1061" s="342"/>
      <c r="AT1061" s="94"/>
      <c r="AU1061" s="341"/>
      <c r="AV1061" s="136"/>
      <c r="AW1061" s="339"/>
    </row>
    <row r="1062" spans="1:49" ht="12.75" customHeight="1">
      <c r="A1062">
        <v>1059</v>
      </c>
      <c r="B1062" s="29" t="s">
        <v>2</v>
      </c>
      <c r="C1062" s="134" t="s">
        <v>3756</v>
      </c>
      <c r="D1062" s="29" t="s">
        <v>3880</v>
      </c>
      <c r="E1062" s="29" t="s">
        <v>3880</v>
      </c>
      <c r="F1062" s="335"/>
      <c r="G1062" s="335"/>
      <c r="H1062" s="335"/>
      <c r="I1062" s="335"/>
      <c r="J1062" s="335"/>
      <c r="K1062" s="335"/>
      <c r="L1062" s="335"/>
      <c r="M1062" s="82" t="s">
        <v>3880</v>
      </c>
      <c r="N1062" s="57" t="s">
        <v>3880</v>
      </c>
      <c r="O1062" s="30" t="s">
        <v>3880</v>
      </c>
      <c r="P1062" s="29" t="s">
        <v>3880</v>
      </c>
      <c r="Q1062" s="29"/>
      <c r="R1062" s="134" t="s">
        <v>3756</v>
      </c>
      <c r="S1062" s="103" t="s">
        <v>3</v>
      </c>
      <c r="T1062" s="403">
        <v>6868.16</v>
      </c>
      <c r="U1062" s="403">
        <v>9163.0499999999993</v>
      </c>
      <c r="V1062" s="123" t="s">
        <v>2</v>
      </c>
      <c r="W1062" s="336"/>
      <c r="X1062" s="123"/>
      <c r="Y1062" s="337"/>
      <c r="Z1062" s="87"/>
      <c r="AA1062" s="88" t="s">
        <v>3880</v>
      </c>
      <c r="AB1062" s="88"/>
      <c r="AC1062" s="88"/>
      <c r="AD1062" s="90"/>
      <c r="AE1062" s="90"/>
      <c r="AF1062" s="136"/>
      <c r="AG1062" s="338"/>
      <c r="AH1062" s="338"/>
      <c r="AI1062" s="339"/>
      <c r="AJ1062" s="339"/>
      <c r="AK1062" s="91"/>
      <c r="AL1062" s="92"/>
      <c r="AM1062" s="93"/>
      <c r="AN1062" s="340"/>
      <c r="AO1062" s="341"/>
      <c r="AP1062" s="336"/>
      <c r="AQ1062" s="342"/>
      <c r="AR1062" s="343"/>
      <c r="AS1062" s="342"/>
      <c r="AT1062" s="94"/>
      <c r="AU1062" s="341"/>
      <c r="AV1062" s="136"/>
      <c r="AW1062" s="339"/>
    </row>
    <row r="1063" spans="1:49" ht="12.75" customHeight="1">
      <c r="A1063">
        <v>1060</v>
      </c>
      <c r="B1063" s="29" t="s">
        <v>2</v>
      </c>
      <c r="C1063" s="134" t="s">
        <v>5336</v>
      </c>
      <c r="D1063" s="29" t="s">
        <v>3880</v>
      </c>
      <c r="E1063" s="29" t="s">
        <v>3880</v>
      </c>
      <c r="F1063" s="335"/>
      <c r="G1063" s="335"/>
      <c r="H1063" s="335"/>
      <c r="I1063" s="335"/>
      <c r="J1063" s="335"/>
      <c r="K1063" s="335"/>
      <c r="L1063" s="335"/>
      <c r="M1063" s="82" t="s">
        <v>3880</v>
      </c>
      <c r="N1063" s="57" t="s">
        <v>3880</v>
      </c>
      <c r="O1063" s="30" t="s">
        <v>3880</v>
      </c>
      <c r="P1063" s="29" t="s">
        <v>3880</v>
      </c>
      <c r="Q1063" s="29"/>
      <c r="R1063" s="134" t="s">
        <v>5336</v>
      </c>
      <c r="S1063" s="103" t="s">
        <v>3</v>
      </c>
      <c r="T1063" s="403">
        <v>0</v>
      </c>
      <c r="U1063" s="403">
        <v>9163.0499999999993</v>
      </c>
      <c r="V1063" s="123" t="s">
        <v>2</v>
      </c>
      <c r="W1063" s="336"/>
      <c r="X1063" s="123"/>
      <c r="Y1063" s="337"/>
      <c r="Z1063" s="87"/>
      <c r="AA1063" s="88" t="s">
        <v>3880</v>
      </c>
      <c r="AB1063" s="88"/>
      <c r="AC1063" s="88"/>
      <c r="AD1063" s="90"/>
      <c r="AE1063" s="90"/>
      <c r="AF1063" s="136"/>
      <c r="AG1063" s="338"/>
      <c r="AH1063" s="338"/>
      <c r="AI1063" s="339"/>
      <c r="AJ1063" s="339"/>
      <c r="AK1063" s="91"/>
      <c r="AL1063" s="92"/>
      <c r="AM1063" s="93"/>
      <c r="AN1063" s="340"/>
      <c r="AO1063" s="341"/>
      <c r="AP1063" s="336"/>
      <c r="AQ1063" s="342"/>
      <c r="AR1063" s="343"/>
      <c r="AS1063" s="342"/>
      <c r="AT1063" s="94"/>
      <c r="AU1063" s="341"/>
      <c r="AV1063" s="136"/>
      <c r="AW1063" s="339"/>
    </row>
    <row r="1064" spans="1:49" ht="12.75" customHeight="1">
      <c r="A1064">
        <v>1061</v>
      </c>
      <c r="B1064" s="29" t="s">
        <v>2</v>
      </c>
      <c r="C1064" s="134" t="s">
        <v>5337</v>
      </c>
      <c r="D1064" s="29" t="s">
        <v>3880</v>
      </c>
      <c r="E1064" s="29" t="s">
        <v>3880</v>
      </c>
      <c r="F1064" s="335"/>
      <c r="G1064" s="335"/>
      <c r="H1064" s="335"/>
      <c r="I1064" s="335"/>
      <c r="J1064" s="335"/>
      <c r="K1064" s="335"/>
      <c r="L1064" s="335"/>
      <c r="M1064" s="82" t="s">
        <v>3880</v>
      </c>
      <c r="N1064" s="57" t="s">
        <v>3880</v>
      </c>
      <c r="O1064" s="30" t="s">
        <v>3880</v>
      </c>
      <c r="P1064" s="29" t="s">
        <v>3880</v>
      </c>
      <c r="Q1064" s="29"/>
      <c r="R1064" s="134" t="s">
        <v>5337</v>
      </c>
      <c r="S1064" s="103" t="s">
        <v>3</v>
      </c>
      <c r="T1064" s="403">
        <v>-1717.04</v>
      </c>
      <c r="U1064" s="403">
        <v>9163.0499999999993</v>
      </c>
      <c r="V1064" s="123" t="s">
        <v>2</v>
      </c>
      <c r="W1064" s="336"/>
      <c r="X1064" s="123"/>
      <c r="Y1064" s="337"/>
      <c r="Z1064" s="87"/>
      <c r="AA1064" s="88" t="s">
        <v>3880</v>
      </c>
      <c r="AB1064" s="88"/>
      <c r="AC1064" s="88"/>
      <c r="AD1064" s="90"/>
      <c r="AE1064" s="90"/>
      <c r="AF1064" s="136"/>
      <c r="AG1064" s="338"/>
      <c r="AH1064" s="338"/>
      <c r="AI1064" s="339"/>
      <c r="AJ1064" s="339"/>
      <c r="AK1064" s="91"/>
      <c r="AL1064" s="92"/>
      <c r="AM1064" s="93"/>
      <c r="AN1064" s="340"/>
      <c r="AO1064" s="341"/>
      <c r="AP1064" s="336"/>
      <c r="AQ1064" s="342"/>
      <c r="AR1064" s="343"/>
      <c r="AS1064" s="342"/>
      <c r="AT1064" s="94"/>
      <c r="AU1064" s="341"/>
      <c r="AV1064" s="136"/>
      <c r="AW1064" s="339"/>
    </row>
    <row r="1065" spans="1:49" ht="12.75" customHeight="1">
      <c r="A1065">
        <v>1062</v>
      </c>
      <c r="B1065" s="29" t="s">
        <v>2</v>
      </c>
      <c r="C1065" s="134" t="s">
        <v>5338</v>
      </c>
      <c r="D1065" s="29" t="s">
        <v>3880</v>
      </c>
      <c r="E1065" s="29" t="s">
        <v>3880</v>
      </c>
      <c r="F1065" s="335"/>
      <c r="G1065" s="335"/>
      <c r="H1065" s="335"/>
      <c r="I1065" s="335"/>
      <c r="J1065" s="335"/>
      <c r="K1065" s="335"/>
      <c r="L1065" s="335"/>
      <c r="M1065" s="82" t="s">
        <v>3880</v>
      </c>
      <c r="N1065" s="57" t="s">
        <v>3880</v>
      </c>
      <c r="O1065" s="30" t="s">
        <v>3880</v>
      </c>
      <c r="P1065" s="29" t="s">
        <v>3880</v>
      </c>
      <c r="Q1065" s="29"/>
      <c r="R1065" s="134" t="s">
        <v>5338</v>
      </c>
      <c r="S1065" s="103" t="s">
        <v>3</v>
      </c>
      <c r="T1065" s="403">
        <v>14650</v>
      </c>
      <c r="U1065" s="403">
        <v>9000</v>
      </c>
      <c r="V1065" s="123" t="s">
        <v>2</v>
      </c>
      <c r="W1065" s="336"/>
      <c r="X1065" s="123"/>
      <c r="Y1065" s="337"/>
      <c r="Z1065" s="87"/>
      <c r="AA1065" s="88" t="s">
        <v>3880</v>
      </c>
      <c r="AB1065" s="88"/>
      <c r="AC1065" s="88"/>
      <c r="AD1065" s="90"/>
      <c r="AE1065" s="90"/>
      <c r="AF1065" s="136"/>
      <c r="AG1065" s="338"/>
      <c r="AH1065" s="338"/>
      <c r="AI1065" s="339"/>
      <c r="AJ1065" s="339"/>
      <c r="AK1065" s="91"/>
      <c r="AL1065" s="92"/>
      <c r="AM1065" s="93"/>
      <c r="AN1065" s="340"/>
      <c r="AO1065" s="341"/>
      <c r="AP1065" s="336"/>
      <c r="AQ1065" s="342"/>
      <c r="AR1065" s="343"/>
      <c r="AS1065" s="342"/>
      <c r="AT1065" s="94"/>
      <c r="AU1065" s="341"/>
      <c r="AV1065" s="136"/>
      <c r="AW1065" s="339"/>
    </row>
    <row r="1066" spans="1:49" ht="12.75" customHeight="1">
      <c r="A1066">
        <v>1063</v>
      </c>
      <c r="B1066" s="29" t="s">
        <v>2</v>
      </c>
      <c r="C1066" s="134" t="s">
        <v>5339</v>
      </c>
      <c r="D1066" s="29" t="s">
        <v>3880</v>
      </c>
      <c r="E1066" s="29" t="s">
        <v>3880</v>
      </c>
      <c r="F1066" s="335"/>
      <c r="G1066" s="335"/>
      <c r="H1066" s="335"/>
      <c r="I1066" s="335"/>
      <c r="J1066" s="335"/>
      <c r="K1066" s="335"/>
      <c r="L1066" s="335"/>
      <c r="M1066" s="82" t="s">
        <v>3880</v>
      </c>
      <c r="N1066" s="57" t="s">
        <v>3880</v>
      </c>
      <c r="O1066" s="30" t="s">
        <v>3880</v>
      </c>
      <c r="P1066" s="29" t="s">
        <v>3880</v>
      </c>
      <c r="Q1066" s="29"/>
      <c r="R1066" s="134" t="s">
        <v>5339</v>
      </c>
      <c r="S1066" s="103" t="s">
        <v>3</v>
      </c>
      <c r="T1066" s="403">
        <v>-12019.28</v>
      </c>
      <c r="U1066" s="403">
        <v>9163.0499999999993</v>
      </c>
      <c r="V1066" s="123" t="s">
        <v>2</v>
      </c>
      <c r="W1066" s="336"/>
      <c r="X1066" s="123"/>
      <c r="Y1066" s="337"/>
      <c r="Z1066" s="87"/>
      <c r="AA1066" s="88" t="s">
        <v>3880</v>
      </c>
      <c r="AB1066" s="88"/>
      <c r="AC1066" s="88"/>
      <c r="AD1066" s="90"/>
      <c r="AE1066" s="90"/>
      <c r="AF1066" s="136"/>
      <c r="AG1066" s="338"/>
      <c r="AH1066" s="338"/>
      <c r="AI1066" s="339"/>
      <c r="AJ1066" s="339"/>
      <c r="AK1066" s="91"/>
      <c r="AL1066" s="92"/>
      <c r="AM1066" s="93"/>
      <c r="AN1066" s="340"/>
      <c r="AO1066" s="341"/>
      <c r="AP1066" s="336"/>
      <c r="AQ1066" s="342"/>
      <c r="AR1066" s="343"/>
      <c r="AS1066" s="342"/>
      <c r="AT1066" s="94"/>
      <c r="AU1066" s="341"/>
      <c r="AV1066" s="136"/>
      <c r="AW1066" s="339"/>
    </row>
    <row r="1067" spans="1:49" ht="12.75" customHeight="1">
      <c r="A1067">
        <v>1064</v>
      </c>
      <c r="B1067" s="29" t="s">
        <v>2</v>
      </c>
      <c r="C1067" s="134" t="s">
        <v>3475</v>
      </c>
      <c r="D1067" s="29" t="s">
        <v>3880</v>
      </c>
      <c r="E1067" s="29" t="s">
        <v>3880</v>
      </c>
      <c r="F1067" s="335"/>
      <c r="G1067" s="335"/>
      <c r="H1067" s="335"/>
      <c r="I1067" s="335"/>
      <c r="J1067" s="335"/>
      <c r="K1067" s="335"/>
      <c r="L1067" s="335"/>
      <c r="M1067" s="82" t="s">
        <v>3880</v>
      </c>
      <c r="N1067" s="57" t="s">
        <v>3880</v>
      </c>
      <c r="O1067" s="30" t="s">
        <v>3880</v>
      </c>
      <c r="P1067" s="29" t="s">
        <v>3880</v>
      </c>
      <c r="Q1067" s="29"/>
      <c r="R1067" s="134" t="s">
        <v>3475</v>
      </c>
      <c r="S1067" s="103" t="s">
        <v>3</v>
      </c>
      <c r="T1067" s="403">
        <v>-14650</v>
      </c>
      <c r="U1067" s="403">
        <v>9000</v>
      </c>
      <c r="V1067" s="123" t="s">
        <v>2</v>
      </c>
      <c r="W1067" s="336"/>
      <c r="X1067" s="123"/>
      <c r="Y1067" s="337"/>
      <c r="Z1067" s="87"/>
      <c r="AA1067" s="88" t="s">
        <v>3880</v>
      </c>
      <c r="AB1067" s="88"/>
      <c r="AC1067" s="88"/>
      <c r="AD1067" s="90"/>
      <c r="AE1067" s="90"/>
      <c r="AF1067" s="136"/>
      <c r="AG1067" s="338"/>
      <c r="AH1067" s="338"/>
      <c r="AI1067" s="339"/>
      <c r="AJ1067" s="339"/>
      <c r="AK1067" s="91"/>
      <c r="AL1067" s="92"/>
      <c r="AM1067" s="93"/>
      <c r="AN1067" s="340"/>
      <c r="AO1067" s="341"/>
      <c r="AP1067" s="336"/>
      <c r="AQ1067" s="342"/>
      <c r="AR1067" s="343"/>
      <c r="AS1067" s="342"/>
      <c r="AT1067" s="94"/>
      <c r="AU1067" s="341"/>
      <c r="AV1067" s="136"/>
      <c r="AW1067" s="339"/>
    </row>
    <row r="1068" spans="1:49" ht="12.75" customHeight="1">
      <c r="A1068">
        <v>1065</v>
      </c>
      <c r="B1068" s="29" t="s">
        <v>2</v>
      </c>
      <c r="C1068" s="134" t="s">
        <v>3471</v>
      </c>
      <c r="D1068" s="29" t="s">
        <v>3880</v>
      </c>
      <c r="E1068" s="29" t="s">
        <v>3880</v>
      </c>
      <c r="F1068" s="335"/>
      <c r="G1068" s="335"/>
      <c r="H1068" s="335"/>
      <c r="I1068" s="335"/>
      <c r="J1068" s="335"/>
      <c r="K1068" s="335"/>
      <c r="L1068" s="335"/>
      <c r="M1068" s="82" t="s">
        <v>3880</v>
      </c>
      <c r="N1068" s="57" t="s">
        <v>3880</v>
      </c>
      <c r="O1068" s="30" t="s">
        <v>3880</v>
      </c>
      <c r="P1068" s="29" t="s">
        <v>3880</v>
      </c>
      <c r="Q1068" s="29"/>
      <c r="R1068" s="134" t="s">
        <v>3471</v>
      </c>
      <c r="S1068" s="103" t="s">
        <v>3</v>
      </c>
      <c r="T1068" s="403">
        <v>-15480</v>
      </c>
      <c r="U1068" s="403">
        <v>9000</v>
      </c>
      <c r="V1068" s="123" t="s">
        <v>2</v>
      </c>
      <c r="W1068" s="336"/>
      <c r="X1068" s="123"/>
      <c r="Y1068" s="337"/>
      <c r="Z1068" s="87"/>
      <c r="AA1068" s="88" t="s">
        <v>3880</v>
      </c>
      <c r="AB1068" s="88"/>
      <c r="AC1068" s="88"/>
      <c r="AD1068" s="90"/>
      <c r="AE1068" s="90"/>
      <c r="AF1068" s="136"/>
      <c r="AG1068" s="338"/>
      <c r="AH1068" s="338"/>
      <c r="AI1068" s="339"/>
      <c r="AJ1068" s="339"/>
      <c r="AK1068" s="91"/>
      <c r="AL1068" s="92"/>
      <c r="AM1068" s="93"/>
      <c r="AN1068" s="340"/>
      <c r="AO1068" s="341"/>
      <c r="AP1068" s="336"/>
      <c r="AQ1068" s="342"/>
      <c r="AR1068" s="343"/>
      <c r="AS1068" s="342"/>
      <c r="AT1068" s="94"/>
      <c r="AU1068" s="341"/>
      <c r="AV1068" s="136"/>
      <c r="AW1068" s="339"/>
    </row>
    <row r="1069" spans="1:49" ht="12.75" customHeight="1">
      <c r="A1069">
        <v>1066</v>
      </c>
      <c r="B1069" s="29" t="s">
        <v>2</v>
      </c>
      <c r="C1069" s="134" t="s">
        <v>3467</v>
      </c>
      <c r="D1069" s="29" t="s">
        <v>3880</v>
      </c>
      <c r="E1069" s="29" t="s">
        <v>3880</v>
      </c>
      <c r="F1069" s="335"/>
      <c r="G1069" s="335"/>
      <c r="H1069" s="335"/>
      <c r="I1069" s="335"/>
      <c r="J1069" s="335"/>
      <c r="K1069" s="335"/>
      <c r="L1069" s="335"/>
      <c r="M1069" s="82" t="s">
        <v>3880</v>
      </c>
      <c r="N1069" s="57" t="s">
        <v>3880</v>
      </c>
      <c r="O1069" s="30" t="s">
        <v>3880</v>
      </c>
      <c r="P1069" s="29" t="s">
        <v>3880</v>
      </c>
      <c r="Q1069" s="29"/>
      <c r="R1069" s="134" t="s">
        <v>3467</v>
      </c>
      <c r="S1069" s="103" t="s">
        <v>3</v>
      </c>
      <c r="T1069" s="403">
        <v>-16310</v>
      </c>
      <c r="U1069" s="403">
        <v>9000</v>
      </c>
      <c r="V1069" s="123" t="s">
        <v>2</v>
      </c>
      <c r="W1069" s="336"/>
      <c r="X1069" s="123"/>
      <c r="Y1069" s="337"/>
      <c r="Z1069" s="87"/>
      <c r="AA1069" s="88" t="s">
        <v>3880</v>
      </c>
      <c r="AB1069" s="88"/>
      <c r="AC1069" s="88"/>
      <c r="AD1069" s="90"/>
      <c r="AE1069" s="90"/>
      <c r="AF1069" s="136"/>
      <c r="AG1069" s="338"/>
      <c r="AH1069" s="338"/>
      <c r="AI1069" s="339"/>
      <c r="AJ1069" s="339"/>
      <c r="AK1069" s="91"/>
      <c r="AL1069" s="92"/>
      <c r="AM1069" s="93"/>
      <c r="AN1069" s="340"/>
      <c r="AO1069" s="341"/>
      <c r="AP1069" s="336"/>
      <c r="AQ1069" s="342"/>
      <c r="AR1069" s="343"/>
      <c r="AS1069" s="342"/>
      <c r="AT1069" s="94"/>
      <c r="AU1069" s="341"/>
      <c r="AV1069" s="136"/>
      <c r="AW1069" s="339"/>
    </row>
    <row r="1070" spans="1:49" ht="12.75" customHeight="1">
      <c r="A1070">
        <v>1067</v>
      </c>
      <c r="B1070" s="29" t="s">
        <v>2</v>
      </c>
      <c r="C1070" s="134" t="s">
        <v>3593</v>
      </c>
      <c r="D1070" s="29" t="s">
        <v>3880</v>
      </c>
      <c r="E1070" s="29" t="s">
        <v>3880</v>
      </c>
      <c r="F1070" s="335"/>
      <c r="G1070" s="335"/>
      <c r="H1070" s="335"/>
      <c r="I1070" s="335"/>
      <c r="J1070" s="335"/>
      <c r="K1070" s="335"/>
      <c r="L1070" s="335"/>
      <c r="M1070" s="82" t="s">
        <v>3880</v>
      </c>
      <c r="N1070" s="57" t="s">
        <v>3880</v>
      </c>
      <c r="O1070" s="30" t="s">
        <v>3880</v>
      </c>
      <c r="P1070" s="29" t="s">
        <v>3880</v>
      </c>
      <c r="Q1070" s="29"/>
      <c r="R1070" s="134" t="s">
        <v>3593</v>
      </c>
      <c r="S1070" s="103" t="s">
        <v>3</v>
      </c>
      <c r="T1070" s="403">
        <v>11160.76</v>
      </c>
      <c r="U1070" s="403">
        <v>9658.35</v>
      </c>
      <c r="V1070" s="123" t="s">
        <v>2</v>
      </c>
      <c r="W1070" s="336"/>
      <c r="X1070" s="123"/>
      <c r="Y1070" s="337"/>
      <c r="Z1070" s="87"/>
      <c r="AA1070" s="88" t="s">
        <v>3880</v>
      </c>
      <c r="AB1070" s="88"/>
      <c r="AC1070" s="88"/>
      <c r="AD1070" s="90"/>
      <c r="AE1070" s="90"/>
      <c r="AF1070" s="136"/>
      <c r="AG1070" s="338"/>
      <c r="AH1070" s="338"/>
      <c r="AI1070" s="339"/>
      <c r="AJ1070" s="339"/>
      <c r="AK1070" s="91"/>
      <c r="AL1070" s="92"/>
      <c r="AM1070" s="93"/>
      <c r="AN1070" s="340"/>
      <c r="AO1070" s="341"/>
      <c r="AP1070" s="336"/>
      <c r="AQ1070" s="342"/>
      <c r="AR1070" s="343"/>
      <c r="AS1070" s="342"/>
      <c r="AT1070" s="94"/>
      <c r="AU1070" s="341"/>
      <c r="AV1070" s="136"/>
      <c r="AW1070" s="339"/>
    </row>
    <row r="1071" spans="1:49" ht="12.75" customHeight="1">
      <c r="A1071">
        <v>1068</v>
      </c>
      <c r="B1071" s="29" t="s">
        <v>2</v>
      </c>
      <c r="C1071" s="134" t="s">
        <v>3594</v>
      </c>
      <c r="D1071" s="29" t="s">
        <v>3880</v>
      </c>
      <c r="E1071" s="29" t="s">
        <v>3880</v>
      </c>
      <c r="F1071" s="335"/>
      <c r="G1071" s="335"/>
      <c r="H1071" s="335"/>
      <c r="I1071" s="335"/>
      <c r="J1071" s="335"/>
      <c r="K1071" s="335"/>
      <c r="L1071" s="335"/>
      <c r="M1071" s="82" t="s">
        <v>3880</v>
      </c>
      <c r="N1071" s="57" t="s">
        <v>3880</v>
      </c>
      <c r="O1071" s="30" t="s">
        <v>3880</v>
      </c>
      <c r="P1071" s="29" t="s">
        <v>3880</v>
      </c>
      <c r="Q1071" s="29"/>
      <c r="R1071" s="134" t="s">
        <v>3594</v>
      </c>
      <c r="S1071" s="103" t="s">
        <v>3</v>
      </c>
      <c r="T1071" s="403">
        <v>9443.7199999999993</v>
      </c>
      <c r="U1071" s="403">
        <v>9658.35</v>
      </c>
      <c r="V1071" s="123" t="s">
        <v>2</v>
      </c>
      <c r="W1071" s="336"/>
      <c r="X1071" s="123"/>
      <c r="Y1071" s="337"/>
      <c r="Z1071" s="87"/>
      <c r="AA1071" s="88" t="s">
        <v>3880</v>
      </c>
      <c r="AB1071" s="88"/>
      <c r="AC1071" s="88"/>
      <c r="AD1071" s="90"/>
      <c r="AE1071" s="90"/>
      <c r="AF1071" s="136"/>
      <c r="AG1071" s="338"/>
      <c r="AH1071" s="338"/>
      <c r="AI1071" s="339"/>
      <c r="AJ1071" s="339"/>
      <c r="AK1071" s="91"/>
      <c r="AL1071" s="92"/>
      <c r="AM1071" s="93"/>
      <c r="AN1071" s="340"/>
      <c r="AO1071" s="341"/>
      <c r="AP1071" s="336"/>
      <c r="AQ1071" s="342"/>
      <c r="AR1071" s="343"/>
      <c r="AS1071" s="342"/>
      <c r="AT1071" s="94"/>
      <c r="AU1071" s="341"/>
      <c r="AV1071" s="136"/>
      <c r="AW1071" s="339"/>
    </row>
    <row r="1072" spans="1:49" ht="12.75" customHeight="1">
      <c r="A1072">
        <v>1069</v>
      </c>
      <c r="B1072" s="29" t="s">
        <v>2</v>
      </c>
      <c r="C1072" s="134" t="s">
        <v>5340</v>
      </c>
      <c r="D1072" s="29" t="s">
        <v>3880</v>
      </c>
      <c r="E1072" s="29" t="s">
        <v>3880</v>
      </c>
      <c r="F1072" s="335"/>
      <c r="G1072" s="335"/>
      <c r="H1072" s="335"/>
      <c r="I1072" s="335"/>
      <c r="J1072" s="335"/>
      <c r="K1072" s="335"/>
      <c r="L1072" s="335"/>
      <c r="M1072" s="82" t="s">
        <v>3880</v>
      </c>
      <c r="N1072" s="57" t="s">
        <v>3880</v>
      </c>
      <c r="O1072" s="30" t="s">
        <v>3880</v>
      </c>
      <c r="P1072" s="29" t="s">
        <v>3880</v>
      </c>
      <c r="Q1072" s="29"/>
      <c r="R1072" s="134" t="s">
        <v>5340</v>
      </c>
      <c r="S1072" s="103" t="s">
        <v>3</v>
      </c>
      <c r="T1072" s="403">
        <v>-4292.6000000000004</v>
      </c>
      <c r="U1072" s="403">
        <v>9658.35</v>
      </c>
      <c r="V1072" s="123" t="s">
        <v>2</v>
      </c>
      <c r="W1072" s="336"/>
      <c r="X1072" s="123"/>
      <c r="Y1072" s="337"/>
      <c r="Z1072" s="87"/>
      <c r="AA1072" s="88" t="s">
        <v>3880</v>
      </c>
      <c r="AB1072" s="88"/>
      <c r="AC1072" s="88"/>
      <c r="AD1072" s="90"/>
      <c r="AE1072" s="90"/>
      <c r="AF1072" s="136"/>
      <c r="AG1072" s="338"/>
      <c r="AH1072" s="338"/>
      <c r="AI1072" s="339"/>
      <c r="AJ1072" s="339"/>
      <c r="AK1072" s="91"/>
      <c r="AL1072" s="92"/>
      <c r="AM1072" s="93"/>
      <c r="AN1072" s="340"/>
      <c r="AO1072" s="341"/>
      <c r="AP1072" s="336"/>
      <c r="AQ1072" s="342"/>
      <c r="AR1072" s="343"/>
      <c r="AS1072" s="342"/>
      <c r="AT1072" s="94"/>
      <c r="AU1072" s="341"/>
      <c r="AV1072" s="136"/>
      <c r="AW1072" s="339"/>
    </row>
    <row r="1073" spans="1:49" ht="12.75" customHeight="1">
      <c r="A1073">
        <v>1070</v>
      </c>
      <c r="B1073" s="29" t="s">
        <v>2</v>
      </c>
      <c r="C1073" s="134" t="s">
        <v>5341</v>
      </c>
      <c r="D1073" s="29" t="s">
        <v>3880</v>
      </c>
      <c r="E1073" s="29" t="s">
        <v>3880</v>
      </c>
      <c r="F1073" s="335"/>
      <c r="G1073" s="335"/>
      <c r="H1073" s="335"/>
      <c r="I1073" s="335"/>
      <c r="J1073" s="335"/>
      <c r="K1073" s="335"/>
      <c r="L1073" s="335"/>
      <c r="M1073" s="82" t="s">
        <v>3880</v>
      </c>
      <c r="N1073" s="57" t="s">
        <v>3880</v>
      </c>
      <c r="O1073" s="30" t="s">
        <v>3880</v>
      </c>
      <c r="P1073" s="29" t="s">
        <v>3880</v>
      </c>
      <c r="Q1073" s="29"/>
      <c r="R1073" s="134" t="s">
        <v>5341</v>
      </c>
      <c r="S1073" s="103" t="s">
        <v>3</v>
      </c>
      <c r="T1073" s="403">
        <v>-6009.64</v>
      </c>
      <c r="U1073" s="403">
        <v>9658.35</v>
      </c>
      <c r="V1073" s="123" t="s">
        <v>2</v>
      </c>
      <c r="W1073" s="336"/>
      <c r="X1073" s="123"/>
      <c r="Y1073" s="337"/>
      <c r="Z1073" s="87"/>
      <c r="AA1073" s="88" t="s">
        <v>3880</v>
      </c>
      <c r="AB1073" s="88"/>
      <c r="AC1073" s="88"/>
      <c r="AD1073" s="90"/>
      <c r="AE1073" s="90"/>
      <c r="AF1073" s="136"/>
      <c r="AG1073" s="338"/>
      <c r="AH1073" s="338"/>
      <c r="AI1073" s="339"/>
      <c r="AJ1073" s="339"/>
      <c r="AK1073" s="91"/>
      <c r="AL1073" s="92"/>
      <c r="AM1073" s="93"/>
      <c r="AN1073" s="340"/>
      <c r="AO1073" s="341"/>
      <c r="AP1073" s="336"/>
      <c r="AQ1073" s="342"/>
      <c r="AR1073" s="343"/>
      <c r="AS1073" s="342"/>
      <c r="AT1073" s="94"/>
      <c r="AU1073" s="341"/>
      <c r="AV1073" s="136"/>
      <c r="AW1073" s="339"/>
    </row>
    <row r="1074" spans="1:49" ht="12.75" customHeight="1">
      <c r="A1074">
        <v>1071</v>
      </c>
      <c r="B1074" s="29" t="s">
        <v>2</v>
      </c>
      <c r="C1074" s="134" t="s">
        <v>5342</v>
      </c>
      <c r="D1074" s="29" t="s">
        <v>3880</v>
      </c>
      <c r="E1074" s="29" t="s">
        <v>3880</v>
      </c>
      <c r="F1074" s="335"/>
      <c r="G1074" s="335"/>
      <c r="H1074" s="335"/>
      <c r="I1074" s="335"/>
      <c r="J1074" s="335"/>
      <c r="K1074" s="335"/>
      <c r="L1074" s="335"/>
      <c r="M1074" s="82" t="s">
        <v>3880</v>
      </c>
      <c r="N1074" s="57" t="s">
        <v>3880</v>
      </c>
      <c r="O1074" s="30" t="s">
        <v>3880</v>
      </c>
      <c r="P1074" s="29" t="s">
        <v>3880</v>
      </c>
      <c r="Q1074" s="29"/>
      <c r="R1074" s="134" t="s">
        <v>5342</v>
      </c>
      <c r="S1074" s="103" t="s">
        <v>3</v>
      </c>
      <c r="T1074" s="403">
        <v>-9443.7199999999993</v>
      </c>
      <c r="U1074" s="403">
        <v>9658.35</v>
      </c>
      <c r="V1074" s="123" t="s">
        <v>2</v>
      </c>
      <c r="W1074" s="336"/>
      <c r="X1074" s="123"/>
      <c r="Y1074" s="337"/>
      <c r="Z1074" s="87"/>
      <c r="AA1074" s="88" t="s">
        <v>3880</v>
      </c>
      <c r="AB1074" s="88"/>
      <c r="AC1074" s="88"/>
      <c r="AD1074" s="90"/>
      <c r="AE1074" s="90"/>
      <c r="AF1074" s="136"/>
      <c r="AG1074" s="338"/>
      <c r="AH1074" s="338"/>
      <c r="AI1074" s="339"/>
      <c r="AJ1074" s="339"/>
      <c r="AK1074" s="91"/>
      <c r="AL1074" s="92"/>
      <c r="AM1074" s="93"/>
      <c r="AN1074" s="340"/>
      <c r="AO1074" s="341"/>
      <c r="AP1074" s="336"/>
      <c r="AQ1074" s="342"/>
      <c r="AR1074" s="343"/>
      <c r="AS1074" s="342"/>
      <c r="AT1074" s="94"/>
      <c r="AU1074" s="341"/>
      <c r="AV1074" s="136"/>
      <c r="AW1074" s="339"/>
    </row>
    <row r="1075" spans="1:49" ht="12.75" customHeight="1">
      <c r="A1075">
        <v>1072</v>
      </c>
      <c r="B1075" s="29" t="s">
        <v>2</v>
      </c>
      <c r="C1075" s="134" t="s">
        <v>3474</v>
      </c>
      <c r="D1075" s="29" t="s">
        <v>3880</v>
      </c>
      <c r="E1075" s="29" t="s">
        <v>3880</v>
      </c>
      <c r="F1075" s="335"/>
      <c r="G1075" s="335"/>
      <c r="H1075" s="335"/>
      <c r="I1075" s="335"/>
      <c r="J1075" s="335"/>
      <c r="K1075" s="335"/>
      <c r="L1075" s="335"/>
      <c r="M1075" s="82" t="s">
        <v>3880</v>
      </c>
      <c r="N1075" s="57" t="s">
        <v>3880</v>
      </c>
      <c r="O1075" s="30" t="s">
        <v>3880</v>
      </c>
      <c r="P1075" s="29" t="s">
        <v>3880</v>
      </c>
      <c r="Q1075" s="29"/>
      <c r="R1075" s="134" t="s">
        <v>3474</v>
      </c>
      <c r="S1075" s="103" t="s">
        <v>3</v>
      </c>
      <c r="T1075" s="403">
        <v>-15065</v>
      </c>
      <c r="U1075" s="403">
        <v>9500</v>
      </c>
      <c r="V1075" s="123" t="s">
        <v>2</v>
      </c>
      <c r="W1075" s="336"/>
      <c r="X1075" s="123"/>
      <c r="Y1075" s="337"/>
      <c r="Z1075" s="87"/>
      <c r="AA1075" s="88" t="s">
        <v>3880</v>
      </c>
      <c r="AB1075" s="88"/>
      <c r="AC1075" s="88"/>
      <c r="AD1075" s="90"/>
      <c r="AE1075" s="90"/>
      <c r="AF1075" s="136"/>
      <c r="AG1075" s="338"/>
      <c r="AH1075" s="338"/>
      <c r="AI1075" s="339"/>
      <c r="AJ1075" s="339"/>
      <c r="AK1075" s="91"/>
      <c r="AL1075" s="92"/>
      <c r="AM1075" s="93"/>
      <c r="AN1075" s="340"/>
      <c r="AO1075" s="341"/>
      <c r="AP1075" s="336"/>
      <c r="AQ1075" s="342"/>
      <c r="AR1075" s="343"/>
      <c r="AS1075" s="342"/>
      <c r="AT1075" s="94"/>
      <c r="AU1075" s="341"/>
      <c r="AV1075" s="136"/>
      <c r="AW1075" s="339"/>
    </row>
    <row r="1076" spans="1:49" ht="12.75" customHeight="1">
      <c r="A1076">
        <v>1073</v>
      </c>
      <c r="B1076" s="29" t="s">
        <v>2</v>
      </c>
      <c r="C1076" s="134" t="s">
        <v>3470</v>
      </c>
      <c r="D1076" s="29" t="s">
        <v>3880</v>
      </c>
      <c r="E1076" s="29" t="s">
        <v>3880</v>
      </c>
      <c r="F1076" s="335"/>
      <c r="G1076" s="335"/>
      <c r="H1076" s="335"/>
      <c r="I1076" s="335"/>
      <c r="J1076" s="335"/>
      <c r="K1076" s="335"/>
      <c r="L1076" s="335"/>
      <c r="M1076" s="82" t="s">
        <v>3880</v>
      </c>
      <c r="N1076" s="57" t="s">
        <v>3880</v>
      </c>
      <c r="O1076" s="30" t="s">
        <v>3880</v>
      </c>
      <c r="P1076" s="29" t="s">
        <v>3880</v>
      </c>
      <c r="Q1076" s="29"/>
      <c r="R1076" s="134" t="s">
        <v>3470</v>
      </c>
      <c r="S1076" s="103" t="s">
        <v>3</v>
      </c>
      <c r="T1076" s="403">
        <v>-15895</v>
      </c>
      <c r="U1076" s="403">
        <v>9500</v>
      </c>
      <c r="V1076" s="123" t="s">
        <v>2</v>
      </c>
      <c r="W1076" s="336"/>
      <c r="X1076" s="123"/>
      <c r="Y1076" s="337"/>
      <c r="Z1076" s="87"/>
      <c r="AA1076" s="88" t="s">
        <v>3880</v>
      </c>
      <c r="AB1076" s="88"/>
      <c r="AC1076" s="88"/>
      <c r="AD1076" s="90"/>
      <c r="AE1076" s="90"/>
      <c r="AF1076" s="136"/>
      <c r="AG1076" s="338"/>
      <c r="AH1076" s="338"/>
      <c r="AI1076" s="339"/>
      <c r="AJ1076" s="339"/>
      <c r="AK1076" s="91"/>
      <c r="AL1076" s="92"/>
      <c r="AM1076" s="93"/>
      <c r="AN1076" s="340"/>
      <c r="AO1076" s="341"/>
      <c r="AP1076" s="336"/>
      <c r="AQ1076" s="342"/>
      <c r="AR1076" s="343"/>
      <c r="AS1076" s="342"/>
      <c r="AT1076" s="94"/>
      <c r="AU1076" s="341"/>
      <c r="AV1076" s="136"/>
      <c r="AW1076" s="339"/>
    </row>
    <row r="1077" spans="1:49" ht="12.75" customHeight="1">
      <c r="A1077">
        <v>1074</v>
      </c>
      <c r="B1077" s="29" t="s">
        <v>2</v>
      </c>
      <c r="C1077" s="134" t="s">
        <v>3592</v>
      </c>
      <c r="D1077" s="29" t="s">
        <v>3880</v>
      </c>
      <c r="E1077" s="29" t="s">
        <v>3880</v>
      </c>
      <c r="F1077" s="335"/>
      <c r="G1077" s="335"/>
      <c r="H1077" s="335"/>
      <c r="I1077" s="335"/>
      <c r="J1077" s="335"/>
      <c r="K1077" s="335"/>
      <c r="L1077" s="335"/>
      <c r="M1077" s="82" t="s">
        <v>3880</v>
      </c>
      <c r="N1077" s="57" t="s">
        <v>3880</v>
      </c>
      <c r="O1077" s="30" t="s">
        <v>3880</v>
      </c>
      <c r="P1077" s="29" t="s">
        <v>3880</v>
      </c>
      <c r="Q1077" s="29"/>
      <c r="R1077" s="134" t="s">
        <v>3592</v>
      </c>
      <c r="S1077" s="103" t="s">
        <v>3</v>
      </c>
      <c r="T1077" s="403">
        <v>12877.8</v>
      </c>
      <c r="U1077" s="403">
        <v>9658.35</v>
      </c>
      <c r="V1077" s="123" t="s">
        <v>2</v>
      </c>
      <c r="W1077" s="336"/>
      <c r="X1077" s="123"/>
      <c r="Y1077" s="337"/>
      <c r="Z1077" s="87"/>
      <c r="AA1077" s="88" t="s">
        <v>3880</v>
      </c>
      <c r="AB1077" s="88"/>
      <c r="AC1077" s="88"/>
      <c r="AD1077" s="90"/>
      <c r="AE1077" s="90"/>
      <c r="AF1077" s="136"/>
      <c r="AG1077" s="338"/>
      <c r="AH1077" s="338"/>
      <c r="AI1077" s="339"/>
      <c r="AJ1077" s="339"/>
      <c r="AK1077" s="91"/>
      <c r="AL1077" s="92"/>
      <c r="AM1077" s="93"/>
      <c r="AN1077" s="340"/>
      <c r="AO1077" s="341"/>
      <c r="AP1077" s="336"/>
      <c r="AQ1077" s="342"/>
      <c r="AR1077" s="343"/>
      <c r="AS1077" s="342"/>
      <c r="AT1077" s="94"/>
      <c r="AU1077" s="341"/>
      <c r="AV1077" s="136"/>
      <c r="AW1077" s="339"/>
    </row>
    <row r="1078" spans="1:49" ht="12.75" customHeight="1">
      <c r="A1078">
        <v>1075</v>
      </c>
      <c r="B1078" s="29" t="s">
        <v>2</v>
      </c>
      <c r="C1078" s="134" t="s">
        <v>3597</v>
      </c>
      <c r="D1078" s="29" t="s">
        <v>3880</v>
      </c>
      <c r="E1078" s="29" t="s">
        <v>3880</v>
      </c>
      <c r="F1078" s="335"/>
      <c r="G1078" s="335"/>
      <c r="H1078" s="335"/>
      <c r="I1078" s="335"/>
      <c r="J1078" s="335"/>
      <c r="K1078" s="335"/>
      <c r="L1078" s="335"/>
      <c r="M1078" s="82" t="s">
        <v>3880</v>
      </c>
      <c r="N1078" s="57" t="s">
        <v>3880</v>
      </c>
      <c r="O1078" s="30" t="s">
        <v>3880</v>
      </c>
      <c r="P1078" s="29" t="s">
        <v>3880</v>
      </c>
      <c r="Q1078" s="29"/>
      <c r="R1078" s="134" t="s">
        <v>3597</v>
      </c>
      <c r="S1078" s="103" t="s">
        <v>3</v>
      </c>
      <c r="T1078" s="403">
        <v>6868.16</v>
      </c>
      <c r="U1078" s="403">
        <v>10153.65</v>
      </c>
      <c r="V1078" s="123" t="s">
        <v>2</v>
      </c>
      <c r="W1078" s="336"/>
      <c r="X1078" s="123"/>
      <c r="Y1078" s="337"/>
      <c r="Z1078" s="87"/>
      <c r="AA1078" s="88" t="s">
        <v>3880</v>
      </c>
      <c r="AB1078" s="88"/>
      <c r="AC1078" s="88"/>
      <c r="AD1078" s="90"/>
      <c r="AE1078" s="90"/>
      <c r="AF1078" s="136"/>
      <c r="AG1078" s="338"/>
      <c r="AH1078" s="338"/>
      <c r="AI1078" s="339"/>
      <c r="AJ1078" s="339"/>
      <c r="AK1078" s="91"/>
      <c r="AL1078" s="92"/>
      <c r="AM1078" s="93"/>
      <c r="AN1078" s="340"/>
      <c r="AO1078" s="341"/>
      <c r="AP1078" s="336"/>
      <c r="AQ1078" s="342"/>
      <c r="AR1078" s="343"/>
      <c r="AS1078" s="342"/>
      <c r="AT1078" s="94"/>
      <c r="AU1078" s="341"/>
      <c r="AV1078" s="136"/>
      <c r="AW1078" s="339"/>
    </row>
    <row r="1079" spans="1:49" ht="12.75" customHeight="1">
      <c r="A1079">
        <v>1076</v>
      </c>
      <c r="B1079" s="29" t="s">
        <v>2</v>
      </c>
      <c r="C1079" s="134" t="s">
        <v>5343</v>
      </c>
      <c r="D1079" s="29" t="s">
        <v>3880</v>
      </c>
      <c r="E1079" s="29" t="s">
        <v>3880</v>
      </c>
      <c r="F1079" s="335"/>
      <c r="G1079" s="335"/>
      <c r="H1079" s="394"/>
      <c r="I1079" s="394"/>
      <c r="J1079" s="394"/>
      <c r="K1079" s="394"/>
      <c r="L1079" s="335"/>
      <c r="M1079" s="82" t="s">
        <v>3880</v>
      </c>
      <c r="N1079" s="57" t="s">
        <v>3880</v>
      </c>
      <c r="O1079" s="30" t="s">
        <v>3880</v>
      </c>
      <c r="P1079" s="29" t="s">
        <v>3880</v>
      </c>
      <c r="Q1079" s="29"/>
      <c r="R1079" s="134" t="s">
        <v>5343</v>
      </c>
      <c r="S1079" s="103" t="s">
        <v>3</v>
      </c>
      <c r="T1079" s="403">
        <v>0</v>
      </c>
      <c r="U1079" s="403">
        <v>10153.65</v>
      </c>
      <c r="V1079" s="123" t="s">
        <v>2</v>
      </c>
      <c r="W1079" s="336"/>
      <c r="X1079" s="123"/>
      <c r="Y1079" s="337"/>
      <c r="Z1079" s="87"/>
      <c r="AA1079" s="88" t="s">
        <v>3880</v>
      </c>
      <c r="AB1079" s="88"/>
      <c r="AC1079" s="88"/>
      <c r="AD1079" s="90"/>
      <c r="AE1079" s="90"/>
      <c r="AF1079" s="136"/>
      <c r="AG1079" s="338"/>
      <c r="AH1079" s="338"/>
      <c r="AI1079" s="339"/>
      <c r="AJ1079" s="339"/>
      <c r="AK1079" s="91"/>
      <c r="AL1079" s="92"/>
      <c r="AM1079" s="93"/>
      <c r="AN1079" s="340"/>
      <c r="AO1079" s="341"/>
      <c r="AP1079" s="336"/>
      <c r="AQ1079" s="342"/>
      <c r="AR1079" s="343"/>
      <c r="AS1079" s="342"/>
      <c r="AT1079" s="94"/>
      <c r="AU1079" s="341"/>
      <c r="AV1079" s="136"/>
      <c r="AW1079" s="339"/>
    </row>
    <row r="1080" spans="1:49" ht="12.75" customHeight="1">
      <c r="A1080">
        <v>1077</v>
      </c>
      <c r="B1080" s="29" t="s">
        <v>2</v>
      </c>
      <c r="C1080" s="134" t="s">
        <v>5344</v>
      </c>
      <c r="D1080" s="29" t="s">
        <v>3880</v>
      </c>
      <c r="E1080" s="29" t="s">
        <v>3880</v>
      </c>
      <c r="F1080" s="335"/>
      <c r="G1080" s="335"/>
      <c r="H1080" s="394"/>
      <c r="I1080" s="394"/>
      <c r="J1080" s="394"/>
      <c r="K1080" s="394"/>
      <c r="L1080" s="335"/>
      <c r="M1080" s="82" t="s">
        <v>3880</v>
      </c>
      <c r="N1080" s="57" t="s">
        <v>3880</v>
      </c>
      <c r="O1080" s="30" t="s">
        <v>3880</v>
      </c>
      <c r="P1080" s="29" t="s">
        <v>3880</v>
      </c>
      <c r="Q1080" s="29"/>
      <c r="R1080" s="134" t="s">
        <v>5344</v>
      </c>
      <c r="S1080" s="103" t="s">
        <v>3</v>
      </c>
      <c r="T1080" s="403">
        <v>14650</v>
      </c>
      <c r="U1080" s="403">
        <v>10000</v>
      </c>
      <c r="V1080" s="123" t="s">
        <v>2</v>
      </c>
      <c r="W1080" s="336"/>
      <c r="X1080" s="123"/>
      <c r="Y1080" s="337"/>
      <c r="Z1080" s="87"/>
      <c r="AA1080" s="88" t="s">
        <v>3880</v>
      </c>
      <c r="AB1080" s="88"/>
      <c r="AC1080" s="88"/>
      <c r="AD1080" s="90"/>
      <c r="AE1080" s="90"/>
      <c r="AF1080" s="136"/>
      <c r="AG1080" s="338"/>
      <c r="AH1080" s="338"/>
      <c r="AI1080" s="339"/>
      <c r="AJ1080" s="339"/>
      <c r="AK1080" s="91"/>
      <c r="AL1080" s="92"/>
      <c r="AM1080" s="93"/>
      <c r="AN1080" s="340"/>
      <c r="AO1080" s="341"/>
      <c r="AP1080" s="336"/>
      <c r="AQ1080" s="342"/>
      <c r="AR1080" s="343"/>
      <c r="AS1080" s="342"/>
      <c r="AT1080" s="94"/>
      <c r="AU1080" s="341"/>
      <c r="AV1080" s="136"/>
      <c r="AW1080" s="339"/>
    </row>
    <row r="1081" spans="1:49" ht="12.75" customHeight="1">
      <c r="A1081">
        <v>1078</v>
      </c>
      <c r="B1081" s="29" t="s">
        <v>2</v>
      </c>
      <c r="C1081" s="134" t="s">
        <v>5345</v>
      </c>
      <c r="D1081" s="29" t="s">
        <v>3880</v>
      </c>
      <c r="E1081" s="29" t="s">
        <v>3880</v>
      </c>
      <c r="F1081" s="335"/>
      <c r="G1081" s="335"/>
      <c r="H1081" s="394"/>
      <c r="I1081" s="394"/>
      <c r="J1081" s="394"/>
      <c r="K1081" s="394"/>
      <c r="L1081" s="335"/>
      <c r="M1081" s="82" t="s">
        <v>3880</v>
      </c>
      <c r="N1081" s="57" t="s">
        <v>3880</v>
      </c>
      <c r="O1081" s="30" t="s">
        <v>3880</v>
      </c>
      <c r="P1081" s="29" t="s">
        <v>3880</v>
      </c>
      <c r="Q1081" s="29"/>
      <c r="R1081" s="134" t="s">
        <v>5345</v>
      </c>
      <c r="S1081" s="103" t="s">
        <v>3</v>
      </c>
      <c r="T1081" s="403">
        <v>-6868.16</v>
      </c>
      <c r="U1081" s="403">
        <v>10153.65</v>
      </c>
      <c r="V1081" s="123" t="s">
        <v>2</v>
      </c>
      <c r="W1081" s="336"/>
      <c r="X1081" s="123"/>
      <c r="Y1081" s="337"/>
      <c r="Z1081" s="87"/>
      <c r="AA1081" s="88" t="s">
        <v>3880</v>
      </c>
      <c r="AB1081" s="88"/>
      <c r="AC1081" s="88"/>
      <c r="AD1081" s="90"/>
      <c r="AE1081" s="90"/>
      <c r="AF1081" s="136"/>
      <c r="AG1081" s="338"/>
      <c r="AH1081" s="338"/>
      <c r="AI1081" s="339"/>
      <c r="AJ1081" s="339"/>
      <c r="AK1081" s="91"/>
      <c r="AL1081" s="92"/>
      <c r="AM1081" s="93"/>
      <c r="AN1081" s="340"/>
      <c r="AO1081" s="341"/>
      <c r="AP1081" s="336"/>
      <c r="AQ1081" s="342"/>
      <c r="AR1081" s="343"/>
      <c r="AS1081" s="342"/>
      <c r="AT1081" s="94"/>
      <c r="AU1081" s="341"/>
      <c r="AV1081" s="136"/>
      <c r="AW1081" s="339"/>
    </row>
    <row r="1082" spans="1:49" ht="12.75" customHeight="1">
      <c r="A1082">
        <v>1079</v>
      </c>
      <c r="B1082" s="29" t="s">
        <v>2</v>
      </c>
      <c r="C1082" s="134" t="s">
        <v>5346</v>
      </c>
      <c r="D1082" s="29" t="s">
        <v>3880</v>
      </c>
      <c r="E1082" s="29" t="s">
        <v>3880</v>
      </c>
      <c r="F1082" s="335"/>
      <c r="G1082" s="335"/>
      <c r="H1082" s="394"/>
      <c r="I1082" s="394"/>
      <c r="J1082" s="394"/>
      <c r="K1082" s="394"/>
      <c r="L1082" s="335"/>
      <c r="M1082" s="82" t="s">
        <v>3880</v>
      </c>
      <c r="N1082" s="57" t="s">
        <v>3880</v>
      </c>
      <c r="O1082" s="30" t="s">
        <v>3880</v>
      </c>
      <c r="P1082" s="29" t="s">
        <v>3880</v>
      </c>
      <c r="Q1082" s="29"/>
      <c r="R1082" s="134" t="s">
        <v>5346</v>
      </c>
      <c r="S1082" s="103" t="s">
        <v>3</v>
      </c>
      <c r="T1082" s="403">
        <v>-10302.24</v>
      </c>
      <c r="U1082" s="403">
        <v>10153.65</v>
      </c>
      <c r="V1082" s="123" t="s">
        <v>2</v>
      </c>
      <c r="W1082" s="336"/>
      <c r="X1082" s="123"/>
      <c r="Y1082" s="337"/>
      <c r="Z1082" s="87"/>
      <c r="AA1082" s="88" t="s">
        <v>3880</v>
      </c>
      <c r="AB1082" s="88"/>
      <c r="AC1082" s="88"/>
      <c r="AD1082" s="90"/>
      <c r="AE1082" s="90"/>
      <c r="AF1082" s="136"/>
      <c r="AG1082" s="338"/>
      <c r="AH1082" s="338"/>
      <c r="AI1082" s="339"/>
      <c r="AJ1082" s="339"/>
      <c r="AK1082" s="91"/>
      <c r="AL1082" s="92"/>
      <c r="AM1082" s="93"/>
      <c r="AN1082" s="340"/>
      <c r="AO1082" s="341"/>
      <c r="AP1082" s="336"/>
      <c r="AQ1082" s="342"/>
      <c r="AR1082" s="343"/>
      <c r="AS1082" s="342"/>
      <c r="AT1082" s="94"/>
      <c r="AU1082" s="341"/>
      <c r="AV1082" s="136"/>
      <c r="AW1082" s="339"/>
    </row>
    <row r="1083" spans="1:49" ht="12.75" customHeight="1">
      <c r="A1083">
        <v>1080</v>
      </c>
      <c r="B1083" s="29" t="s">
        <v>2</v>
      </c>
      <c r="C1083" s="134" t="s">
        <v>3667</v>
      </c>
      <c r="D1083" s="29" t="s">
        <v>3880</v>
      </c>
      <c r="E1083" s="29" t="s">
        <v>3880</v>
      </c>
      <c r="F1083" s="335"/>
      <c r="G1083" s="335"/>
      <c r="H1083" s="394"/>
      <c r="I1083" s="394"/>
      <c r="J1083" s="394"/>
      <c r="K1083" s="394"/>
      <c r="L1083" s="335"/>
      <c r="M1083" s="82" t="s">
        <v>3880</v>
      </c>
      <c r="N1083" s="57" t="s">
        <v>3880</v>
      </c>
      <c r="O1083" s="30" t="s">
        <v>3880</v>
      </c>
      <c r="P1083" s="29" t="s">
        <v>3880</v>
      </c>
      <c r="Q1083" s="29"/>
      <c r="R1083" s="134" t="s">
        <v>3667</v>
      </c>
      <c r="S1083" s="103" t="s">
        <v>3</v>
      </c>
      <c r="T1083" s="403">
        <v>-13736.32</v>
      </c>
      <c r="U1083" s="403">
        <v>10153.65</v>
      </c>
      <c r="V1083" s="123" t="s">
        <v>2</v>
      </c>
      <c r="W1083" s="336"/>
      <c r="X1083" s="123"/>
      <c r="Y1083" s="337"/>
      <c r="Z1083" s="87"/>
      <c r="AA1083" s="88" t="s">
        <v>3880</v>
      </c>
      <c r="AB1083" s="88"/>
      <c r="AC1083" s="88"/>
      <c r="AD1083" s="90"/>
      <c r="AE1083" s="90"/>
      <c r="AF1083" s="136"/>
      <c r="AG1083" s="338"/>
      <c r="AH1083" s="338"/>
      <c r="AI1083" s="339"/>
      <c r="AJ1083" s="339"/>
      <c r="AK1083" s="91"/>
      <c r="AL1083" s="92"/>
      <c r="AM1083" s="93"/>
      <c r="AN1083" s="340"/>
      <c r="AO1083" s="341"/>
      <c r="AP1083" s="336"/>
      <c r="AQ1083" s="342"/>
      <c r="AR1083" s="343"/>
      <c r="AS1083" s="342"/>
      <c r="AT1083" s="94"/>
      <c r="AU1083" s="341"/>
      <c r="AV1083" s="136"/>
      <c r="AW1083" s="339"/>
    </row>
    <row r="1084" spans="1:49" ht="12.75" customHeight="1">
      <c r="A1084">
        <v>1081</v>
      </c>
      <c r="B1084" s="29" t="s">
        <v>2</v>
      </c>
      <c r="C1084" s="134" t="s">
        <v>3600</v>
      </c>
      <c r="D1084" s="29" t="s">
        <v>3880</v>
      </c>
      <c r="E1084" s="29" t="s">
        <v>3880</v>
      </c>
      <c r="F1084" s="335"/>
      <c r="G1084" s="335"/>
      <c r="H1084" s="394"/>
      <c r="I1084" s="394"/>
      <c r="J1084" s="394"/>
      <c r="K1084" s="394"/>
      <c r="L1084" s="335"/>
      <c r="M1084" s="82" t="s">
        <v>3880</v>
      </c>
      <c r="N1084" s="57" t="s">
        <v>3880</v>
      </c>
      <c r="O1084" s="30" t="s">
        <v>3880</v>
      </c>
      <c r="P1084" s="29" t="s">
        <v>3880</v>
      </c>
      <c r="Q1084" s="29"/>
      <c r="R1084" s="134" t="s">
        <v>3600</v>
      </c>
      <c r="S1084" s="103" t="s">
        <v>3</v>
      </c>
      <c r="T1084" s="403">
        <v>7726.68</v>
      </c>
      <c r="U1084" s="403">
        <v>10648.95</v>
      </c>
      <c r="V1084" s="123" t="s">
        <v>2</v>
      </c>
      <c r="W1084" s="336"/>
      <c r="X1084" s="123"/>
      <c r="Y1084" s="337"/>
      <c r="Z1084" s="87"/>
      <c r="AA1084" s="88" t="s">
        <v>3880</v>
      </c>
      <c r="AB1084" s="88"/>
      <c r="AC1084" s="88"/>
      <c r="AD1084" s="90"/>
      <c r="AE1084" s="90"/>
      <c r="AF1084" s="136"/>
      <c r="AG1084" s="338"/>
      <c r="AH1084" s="338"/>
      <c r="AI1084" s="339"/>
      <c r="AJ1084" s="339"/>
      <c r="AK1084" s="91"/>
      <c r="AL1084" s="92"/>
      <c r="AM1084" s="93"/>
      <c r="AN1084" s="340"/>
      <c r="AO1084" s="341"/>
      <c r="AP1084" s="336"/>
      <c r="AQ1084" s="342"/>
      <c r="AR1084" s="343"/>
      <c r="AS1084" s="342"/>
      <c r="AT1084" s="94"/>
      <c r="AU1084" s="341"/>
      <c r="AV1084" s="136"/>
      <c r="AW1084" s="339"/>
    </row>
    <row r="1085" spans="1:49" ht="12.75" customHeight="1">
      <c r="A1085">
        <v>1082</v>
      </c>
      <c r="B1085" s="29" t="s">
        <v>2</v>
      </c>
      <c r="C1085" s="134" t="s">
        <v>5347</v>
      </c>
      <c r="D1085" s="29" t="s">
        <v>3880</v>
      </c>
      <c r="E1085" s="29" t="s">
        <v>3880</v>
      </c>
      <c r="F1085" s="335"/>
      <c r="G1085" s="335"/>
      <c r="H1085" s="394"/>
      <c r="I1085" s="394"/>
      <c r="J1085" s="394"/>
      <c r="K1085" s="394"/>
      <c r="L1085" s="335"/>
      <c r="M1085" s="82" t="s">
        <v>3880</v>
      </c>
      <c r="N1085" s="57" t="s">
        <v>3880</v>
      </c>
      <c r="O1085" s="30" t="s">
        <v>3880</v>
      </c>
      <c r="P1085" s="29" t="s">
        <v>3880</v>
      </c>
      <c r="Q1085" s="29"/>
      <c r="R1085" s="134" t="s">
        <v>5347</v>
      </c>
      <c r="S1085" s="103" t="s">
        <v>3</v>
      </c>
      <c r="T1085" s="403">
        <v>-6009.64</v>
      </c>
      <c r="U1085" s="403">
        <v>10648.95</v>
      </c>
      <c r="V1085" s="123" t="s">
        <v>2</v>
      </c>
      <c r="W1085" s="336"/>
      <c r="X1085" s="123"/>
      <c r="Y1085" s="337"/>
      <c r="Z1085" s="87"/>
      <c r="AA1085" s="88" t="s">
        <v>3880</v>
      </c>
      <c r="AB1085" s="88"/>
      <c r="AC1085" s="88"/>
      <c r="AD1085" s="90"/>
      <c r="AE1085" s="90"/>
      <c r="AF1085" s="136"/>
      <c r="AG1085" s="338"/>
      <c r="AH1085" s="338"/>
      <c r="AI1085" s="339"/>
      <c r="AJ1085" s="339"/>
      <c r="AK1085" s="91"/>
      <c r="AL1085" s="92"/>
      <c r="AM1085" s="93"/>
      <c r="AN1085" s="340"/>
      <c r="AO1085" s="341"/>
      <c r="AP1085" s="336"/>
      <c r="AQ1085" s="342"/>
      <c r="AR1085" s="343"/>
      <c r="AS1085" s="342"/>
      <c r="AT1085" s="94"/>
      <c r="AU1085" s="341"/>
      <c r="AV1085" s="136"/>
      <c r="AW1085" s="339"/>
    </row>
    <row r="1086" spans="1:49" ht="12.75" customHeight="1">
      <c r="A1086">
        <v>1083</v>
      </c>
      <c r="B1086" s="29" t="s">
        <v>2</v>
      </c>
      <c r="C1086" s="134" t="s">
        <v>5348</v>
      </c>
      <c r="D1086" s="29" t="s">
        <v>3880</v>
      </c>
      <c r="E1086" s="29" t="s">
        <v>3880</v>
      </c>
      <c r="F1086" s="335"/>
      <c r="G1086" s="335"/>
      <c r="H1086" s="394"/>
      <c r="I1086" s="394"/>
      <c r="J1086" s="394"/>
      <c r="K1086" s="394"/>
      <c r="L1086" s="335"/>
      <c r="M1086" s="82" t="s">
        <v>3880</v>
      </c>
      <c r="N1086" s="57" t="s">
        <v>3880</v>
      </c>
      <c r="O1086" s="30" t="s">
        <v>3880</v>
      </c>
      <c r="P1086" s="29" t="s">
        <v>3880</v>
      </c>
      <c r="Q1086" s="29"/>
      <c r="R1086" s="134" t="s">
        <v>5348</v>
      </c>
      <c r="S1086" s="103" t="s">
        <v>3</v>
      </c>
      <c r="T1086" s="403">
        <v>-7726.68</v>
      </c>
      <c r="U1086" s="403">
        <v>10648.95</v>
      </c>
      <c r="V1086" s="123" t="s">
        <v>2</v>
      </c>
      <c r="W1086" s="336"/>
      <c r="X1086" s="123"/>
      <c r="Y1086" s="337"/>
      <c r="Z1086" s="87"/>
      <c r="AA1086" s="88" t="s">
        <v>3880</v>
      </c>
      <c r="AB1086" s="88"/>
      <c r="AC1086" s="88"/>
      <c r="AD1086" s="90"/>
      <c r="AE1086" s="90"/>
      <c r="AF1086" s="136"/>
      <c r="AG1086" s="338"/>
      <c r="AH1086" s="338"/>
      <c r="AI1086" s="339"/>
      <c r="AJ1086" s="339"/>
      <c r="AK1086" s="91"/>
      <c r="AL1086" s="92"/>
      <c r="AM1086" s="93"/>
      <c r="AN1086" s="340"/>
      <c r="AO1086" s="341"/>
      <c r="AP1086" s="336"/>
      <c r="AQ1086" s="342"/>
      <c r="AR1086" s="343"/>
      <c r="AS1086" s="342"/>
      <c r="AT1086" s="94"/>
      <c r="AU1086" s="341"/>
      <c r="AV1086" s="136"/>
      <c r="AW1086" s="339"/>
    </row>
    <row r="1087" spans="1:49" ht="12.75" customHeight="1">
      <c r="A1087">
        <v>1084</v>
      </c>
      <c r="B1087" s="29" t="s">
        <v>2</v>
      </c>
      <c r="C1087" s="134" t="s">
        <v>5349</v>
      </c>
      <c r="D1087" s="29" t="s">
        <v>3880</v>
      </c>
      <c r="E1087" s="29" t="s">
        <v>3880</v>
      </c>
      <c r="F1087" s="335"/>
      <c r="G1087" s="335"/>
      <c r="H1087" s="335"/>
      <c r="I1087" s="335"/>
      <c r="J1087" s="335"/>
      <c r="K1087" s="335"/>
      <c r="L1087" s="335"/>
      <c r="M1087" s="82" t="s">
        <v>3880</v>
      </c>
      <c r="N1087" s="57" t="s">
        <v>3880</v>
      </c>
      <c r="O1087" s="30" t="s">
        <v>3880</v>
      </c>
      <c r="P1087" s="29" t="s">
        <v>3880</v>
      </c>
      <c r="Q1087" s="29"/>
      <c r="R1087" s="134" t="s">
        <v>5349</v>
      </c>
      <c r="S1087" s="103" t="s">
        <v>3</v>
      </c>
      <c r="T1087" s="403">
        <v>-9443.7199999999993</v>
      </c>
      <c r="U1087" s="403">
        <v>10648.95</v>
      </c>
      <c r="V1087" s="123" t="s">
        <v>2</v>
      </c>
      <c r="W1087" s="336"/>
      <c r="X1087" s="123"/>
      <c r="Y1087" s="337"/>
      <c r="Z1087" s="87"/>
      <c r="AA1087" s="88" t="s">
        <v>3880</v>
      </c>
      <c r="AB1087" s="88"/>
      <c r="AC1087" s="88"/>
      <c r="AD1087" s="90"/>
      <c r="AE1087" s="90"/>
      <c r="AF1087" s="136"/>
      <c r="AG1087" s="338"/>
      <c r="AH1087" s="338"/>
      <c r="AI1087" s="339"/>
      <c r="AJ1087" s="339"/>
      <c r="AK1087" s="91"/>
      <c r="AL1087" s="92"/>
      <c r="AM1087" s="93"/>
      <c r="AN1087" s="340"/>
      <c r="AO1087" s="341"/>
      <c r="AP1087" s="336"/>
      <c r="AQ1087" s="342"/>
      <c r="AR1087" s="343"/>
      <c r="AS1087" s="342"/>
      <c r="AT1087" s="94"/>
      <c r="AU1087" s="341"/>
      <c r="AV1087" s="136"/>
      <c r="AW1087" s="339"/>
    </row>
    <row r="1088" spans="1:49" ht="12.75" customHeight="1">
      <c r="A1088">
        <v>1085</v>
      </c>
      <c r="B1088" s="29" t="s">
        <v>2</v>
      </c>
      <c r="C1088" s="134" t="s">
        <v>3599</v>
      </c>
      <c r="D1088" s="29" t="s">
        <v>3880</v>
      </c>
      <c r="E1088" s="29" t="s">
        <v>3880</v>
      </c>
      <c r="F1088" s="335"/>
      <c r="G1088" s="335"/>
      <c r="H1088" s="335"/>
      <c r="I1088" s="335"/>
      <c r="J1088" s="335"/>
      <c r="K1088" s="335"/>
      <c r="L1088" s="335"/>
      <c r="M1088" s="82" t="s">
        <v>3880</v>
      </c>
      <c r="N1088" s="57" t="s">
        <v>3880</v>
      </c>
      <c r="O1088" s="30" t="s">
        <v>3880</v>
      </c>
      <c r="P1088" s="29" t="s">
        <v>3880</v>
      </c>
      <c r="Q1088" s="29"/>
      <c r="R1088" s="134" t="s">
        <v>3599</v>
      </c>
      <c r="S1088" s="103" t="s">
        <v>3</v>
      </c>
      <c r="T1088" s="403">
        <v>14356.45</v>
      </c>
      <c r="U1088" s="403">
        <v>10891.1</v>
      </c>
      <c r="V1088" s="123" t="s">
        <v>2</v>
      </c>
      <c r="W1088" s="336"/>
      <c r="X1088" s="123"/>
      <c r="Y1088" s="337"/>
      <c r="Z1088" s="87"/>
      <c r="AA1088" s="88" t="s">
        <v>3880</v>
      </c>
      <c r="AB1088" s="88"/>
      <c r="AC1088" s="88"/>
      <c r="AD1088" s="90"/>
      <c r="AE1088" s="90"/>
      <c r="AF1088" s="136"/>
      <c r="AG1088" s="338"/>
      <c r="AH1088" s="338"/>
      <c r="AI1088" s="339"/>
      <c r="AJ1088" s="339"/>
      <c r="AK1088" s="91"/>
      <c r="AL1088" s="92"/>
      <c r="AM1088" s="93"/>
      <c r="AN1088" s="340"/>
      <c r="AO1088" s="341"/>
      <c r="AP1088" s="336"/>
      <c r="AQ1088" s="342"/>
      <c r="AR1088" s="343"/>
      <c r="AS1088" s="342"/>
      <c r="AT1088" s="94"/>
      <c r="AU1088" s="341"/>
      <c r="AV1088" s="136"/>
      <c r="AW1088" s="339"/>
    </row>
    <row r="1089" spans="1:49" ht="12.75" customHeight="1">
      <c r="A1089">
        <v>1086</v>
      </c>
      <c r="B1089" s="29" t="s">
        <v>2</v>
      </c>
      <c r="C1089" s="134" t="s">
        <v>5350</v>
      </c>
      <c r="D1089" s="29" t="s">
        <v>3880</v>
      </c>
      <c r="E1089" s="29" t="s">
        <v>3880</v>
      </c>
      <c r="F1089" s="335"/>
      <c r="G1089" s="335"/>
      <c r="H1089" s="335"/>
      <c r="I1089" s="335"/>
      <c r="J1089" s="335"/>
      <c r="K1089" s="335"/>
      <c r="L1089" s="335"/>
      <c r="M1089" s="82" t="s">
        <v>3880</v>
      </c>
      <c r="N1089" s="57" t="s">
        <v>3880</v>
      </c>
      <c r="O1089" s="30" t="s">
        <v>3880</v>
      </c>
      <c r="P1089" s="29" t="s">
        <v>3880</v>
      </c>
      <c r="Q1089" s="29"/>
      <c r="R1089" s="134" t="s">
        <v>5350</v>
      </c>
      <c r="S1089" s="103" t="s">
        <v>3</v>
      </c>
      <c r="T1089" s="403">
        <v>-13500</v>
      </c>
      <c r="U1089" s="403">
        <v>11235</v>
      </c>
      <c r="V1089" s="123" t="s">
        <v>2</v>
      </c>
      <c r="W1089" s="336"/>
      <c r="X1089" s="123"/>
      <c r="Y1089" s="337"/>
      <c r="Z1089" s="87"/>
      <c r="AA1089" s="88" t="s">
        <v>3880</v>
      </c>
      <c r="AB1089" s="88"/>
      <c r="AC1089" s="88"/>
      <c r="AD1089" s="90"/>
      <c r="AE1089" s="90"/>
      <c r="AF1089" s="136"/>
      <c r="AG1089" s="338"/>
      <c r="AH1089" s="338"/>
      <c r="AI1089" s="339"/>
      <c r="AJ1089" s="339"/>
      <c r="AK1089" s="91"/>
      <c r="AL1089" s="92"/>
      <c r="AM1089" s="93"/>
      <c r="AN1089" s="340"/>
      <c r="AO1089" s="341"/>
      <c r="AP1089" s="336"/>
      <c r="AQ1089" s="342"/>
      <c r="AR1089" s="343"/>
      <c r="AS1089" s="342"/>
      <c r="AT1089" s="94"/>
      <c r="AU1089" s="341"/>
      <c r="AV1089" s="136"/>
      <c r="AW1089" s="339"/>
    </row>
    <row r="1090" spans="1:49" ht="12.75" customHeight="1">
      <c r="A1090">
        <v>1087</v>
      </c>
      <c r="B1090" s="29" t="s">
        <v>2</v>
      </c>
      <c r="C1090" s="134" t="s">
        <v>5351</v>
      </c>
      <c r="D1090" s="29" t="s">
        <v>3880</v>
      </c>
      <c r="E1090" s="29" t="s">
        <v>3880</v>
      </c>
      <c r="F1090" s="335"/>
      <c r="G1090" s="335"/>
      <c r="H1090" s="335"/>
      <c r="I1090" s="335"/>
      <c r="J1090" s="335"/>
      <c r="K1090" s="335"/>
      <c r="L1090" s="335"/>
      <c r="M1090" s="82" t="s">
        <v>3880</v>
      </c>
      <c r="N1090" s="57" t="s">
        <v>3880</v>
      </c>
      <c r="O1090" s="30" t="s">
        <v>3880</v>
      </c>
      <c r="P1090" s="29" t="s">
        <v>3880</v>
      </c>
      <c r="Q1090" s="29"/>
      <c r="R1090" s="134" t="s">
        <v>5351</v>
      </c>
      <c r="S1090" s="103" t="s">
        <v>3</v>
      </c>
      <c r="T1090" s="403">
        <v>13500</v>
      </c>
      <c r="U1090" s="403">
        <v>11235</v>
      </c>
      <c r="V1090" s="123" t="s">
        <v>2</v>
      </c>
      <c r="W1090" s="336"/>
      <c r="X1090" s="123"/>
      <c r="Y1090" s="337"/>
      <c r="Z1090" s="87"/>
      <c r="AA1090" s="88" t="s">
        <v>3880</v>
      </c>
      <c r="AB1090" s="88"/>
      <c r="AC1090" s="88"/>
      <c r="AD1090" s="90"/>
      <c r="AE1090" s="90"/>
      <c r="AF1090" s="136"/>
      <c r="AG1090" s="338"/>
      <c r="AH1090" s="338"/>
      <c r="AI1090" s="339"/>
      <c r="AJ1090" s="339"/>
      <c r="AK1090" s="91"/>
      <c r="AL1090" s="92"/>
      <c r="AM1090" s="93"/>
      <c r="AN1090" s="340"/>
      <c r="AO1090" s="341"/>
      <c r="AP1090" s="336"/>
      <c r="AQ1090" s="342"/>
      <c r="AR1090" s="343"/>
      <c r="AS1090" s="342"/>
      <c r="AT1090" s="94"/>
      <c r="AU1090" s="341"/>
      <c r="AV1090" s="136"/>
      <c r="AW1090" s="339"/>
    </row>
    <row r="1091" spans="1:49" ht="12.75" customHeight="1">
      <c r="A1091">
        <v>1088</v>
      </c>
      <c r="B1091" s="29" t="s">
        <v>2</v>
      </c>
      <c r="C1091" s="134" t="s">
        <v>5352</v>
      </c>
      <c r="D1091" s="29" t="s">
        <v>3880</v>
      </c>
      <c r="E1091" s="29" t="s">
        <v>3880</v>
      </c>
      <c r="F1091" s="335"/>
      <c r="G1091" s="335"/>
      <c r="H1091" s="335"/>
      <c r="I1091" s="335"/>
      <c r="J1091" s="335"/>
      <c r="K1091" s="335"/>
      <c r="L1091" s="335"/>
      <c r="M1091" s="82" t="s">
        <v>3880</v>
      </c>
      <c r="N1091" s="57" t="s">
        <v>3880</v>
      </c>
      <c r="O1091" s="30" t="s">
        <v>3880</v>
      </c>
      <c r="P1091" s="29" t="s">
        <v>3880</v>
      </c>
      <c r="Q1091" s="29"/>
      <c r="R1091" s="134" t="s">
        <v>5352</v>
      </c>
      <c r="S1091" s="103" t="s">
        <v>3</v>
      </c>
      <c r="T1091" s="403">
        <v>12000</v>
      </c>
      <c r="U1091" s="403">
        <v>11650</v>
      </c>
      <c r="V1091" s="123" t="s">
        <v>2</v>
      </c>
      <c r="W1091" s="336"/>
      <c r="X1091" s="123"/>
      <c r="Y1091" s="337"/>
      <c r="Z1091" s="87"/>
      <c r="AA1091" s="88" t="s">
        <v>3880</v>
      </c>
      <c r="AB1091" s="88"/>
      <c r="AC1091" s="88"/>
      <c r="AD1091" s="90"/>
      <c r="AE1091" s="90"/>
      <c r="AF1091" s="136"/>
      <c r="AG1091" s="338"/>
      <c r="AH1091" s="338"/>
      <c r="AI1091" s="339"/>
      <c r="AJ1091" s="339"/>
      <c r="AK1091" s="91"/>
      <c r="AL1091" s="92"/>
      <c r="AM1091" s="93"/>
      <c r="AN1091" s="340"/>
      <c r="AO1091" s="341"/>
      <c r="AP1091" s="336"/>
      <c r="AQ1091" s="342"/>
      <c r="AR1091" s="343"/>
      <c r="AS1091" s="342"/>
      <c r="AT1091" s="94"/>
      <c r="AU1091" s="341"/>
      <c r="AV1091" s="136"/>
      <c r="AW1091" s="339"/>
    </row>
    <row r="1092" spans="1:49" ht="12.75" customHeight="1">
      <c r="A1092">
        <v>1089</v>
      </c>
      <c r="B1092" s="29" t="s">
        <v>2</v>
      </c>
      <c r="C1092" s="134" t="s">
        <v>5353</v>
      </c>
      <c r="D1092" s="29" t="s">
        <v>3880</v>
      </c>
      <c r="E1092" s="29" t="s">
        <v>3880</v>
      </c>
      <c r="F1092" s="335"/>
      <c r="G1092" s="335"/>
      <c r="H1092" s="335"/>
      <c r="I1092" s="335"/>
      <c r="J1092" s="335"/>
      <c r="K1092" s="335"/>
      <c r="L1092" s="335"/>
      <c r="M1092" s="82" t="s">
        <v>3880</v>
      </c>
      <c r="N1092" s="57" t="s">
        <v>3880</v>
      </c>
      <c r="O1092" s="30" t="s">
        <v>3880</v>
      </c>
      <c r="P1092" s="29" t="s">
        <v>3880</v>
      </c>
      <c r="Q1092" s="29"/>
      <c r="R1092" s="134" t="s">
        <v>5353</v>
      </c>
      <c r="S1092" s="103" t="s">
        <v>3</v>
      </c>
      <c r="T1092" s="403">
        <v>11000</v>
      </c>
      <c r="U1092" s="403">
        <v>11650</v>
      </c>
      <c r="V1092" s="123" t="s">
        <v>2</v>
      </c>
      <c r="W1092" s="336"/>
      <c r="X1092" s="123"/>
      <c r="Y1092" s="337"/>
      <c r="Z1092" s="87"/>
      <c r="AA1092" s="88" t="s">
        <v>3880</v>
      </c>
      <c r="AB1092" s="88"/>
      <c r="AC1092" s="88"/>
      <c r="AD1092" s="90"/>
      <c r="AE1092" s="90"/>
      <c r="AF1092" s="136"/>
      <c r="AG1092" s="338"/>
      <c r="AH1092" s="338"/>
      <c r="AI1092" s="339"/>
      <c r="AJ1092" s="339"/>
      <c r="AK1092" s="91"/>
      <c r="AL1092" s="92"/>
      <c r="AM1092" s="93"/>
      <c r="AN1092" s="340"/>
      <c r="AO1092" s="341"/>
      <c r="AP1092" s="336"/>
      <c r="AQ1092" s="342"/>
      <c r="AR1092" s="343"/>
      <c r="AS1092" s="342"/>
      <c r="AT1092" s="94"/>
      <c r="AU1092" s="341"/>
      <c r="AV1092" s="136"/>
      <c r="AW1092" s="339"/>
    </row>
    <row r="1093" spans="1:49" ht="12.75" customHeight="1">
      <c r="A1093">
        <v>1090</v>
      </c>
      <c r="B1093" s="29" t="s">
        <v>2</v>
      </c>
      <c r="C1093" s="134" t="s">
        <v>5354</v>
      </c>
      <c r="D1093" s="29" t="s">
        <v>3880</v>
      </c>
      <c r="E1093" s="29" t="s">
        <v>3880</v>
      </c>
      <c r="F1093" s="335"/>
      <c r="G1093" s="335"/>
      <c r="H1093" s="335"/>
      <c r="I1093" s="335"/>
      <c r="J1093" s="335"/>
      <c r="K1093" s="335"/>
      <c r="L1093" s="335"/>
      <c r="M1093" s="82" t="s">
        <v>3880</v>
      </c>
      <c r="N1093" s="57" t="s">
        <v>3880</v>
      </c>
      <c r="O1093" s="30" t="s">
        <v>3880</v>
      </c>
      <c r="P1093" s="29" t="s">
        <v>3880</v>
      </c>
      <c r="Q1093" s="29"/>
      <c r="R1093" s="134" t="s">
        <v>5354</v>
      </c>
      <c r="S1093" s="103" t="s">
        <v>3</v>
      </c>
      <c r="T1093" s="403">
        <v>10000</v>
      </c>
      <c r="U1093" s="403">
        <v>11650</v>
      </c>
      <c r="V1093" s="123" t="s">
        <v>2</v>
      </c>
      <c r="W1093" s="336"/>
      <c r="X1093" s="123"/>
      <c r="Y1093" s="337"/>
      <c r="Z1093" s="87"/>
      <c r="AA1093" s="88" t="s">
        <v>3880</v>
      </c>
      <c r="AB1093" s="88"/>
      <c r="AC1093" s="88"/>
      <c r="AD1093" s="90"/>
      <c r="AE1093" s="90"/>
      <c r="AF1093" s="136"/>
      <c r="AG1093" s="338"/>
      <c r="AH1093" s="338"/>
      <c r="AI1093" s="339"/>
      <c r="AJ1093" s="339"/>
      <c r="AK1093" s="91"/>
      <c r="AL1093" s="92"/>
      <c r="AM1093" s="93"/>
      <c r="AN1093" s="340"/>
      <c r="AO1093" s="341"/>
      <c r="AP1093" s="336"/>
      <c r="AQ1093" s="342"/>
      <c r="AR1093" s="343"/>
      <c r="AS1093" s="342"/>
      <c r="AT1093" s="94"/>
      <c r="AU1093" s="341"/>
      <c r="AV1093" s="136"/>
      <c r="AW1093" s="339"/>
    </row>
    <row r="1094" spans="1:49" ht="12.75" customHeight="1">
      <c r="A1094">
        <v>1091</v>
      </c>
      <c r="B1094" s="29" t="s">
        <v>2</v>
      </c>
      <c r="C1094" s="134" t="s">
        <v>3763</v>
      </c>
      <c r="D1094" s="29" t="s">
        <v>3880</v>
      </c>
      <c r="E1094" s="29" t="s">
        <v>3880</v>
      </c>
      <c r="F1094" s="335"/>
      <c r="G1094" s="335"/>
      <c r="H1094" s="335"/>
      <c r="I1094" s="335"/>
      <c r="J1094" s="335"/>
      <c r="K1094" s="335"/>
      <c r="L1094" s="335"/>
      <c r="M1094" s="82" t="s">
        <v>3880</v>
      </c>
      <c r="N1094" s="57" t="s">
        <v>3880</v>
      </c>
      <c r="O1094" s="30" t="s">
        <v>3880</v>
      </c>
      <c r="P1094" s="29" t="s">
        <v>3880</v>
      </c>
      <c r="Q1094" s="29"/>
      <c r="R1094" s="134" t="s">
        <v>3763</v>
      </c>
      <c r="S1094" s="103" t="s">
        <v>3</v>
      </c>
      <c r="T1094" s="403">
        <v>9000</v>
      </c>
      <c r="U1094" s="403">
        <v>11650</v>
      </c>
      <c r="V1094" s="123" t="s">
        <v>2</v>
      </c>
      <c r="W1094" s="336"/>
      <c r="X1094" s="123"/>
      <c r="Y1094" s="337"/>
      <c r="Z1094" s="87"/>
      <c r="AA1094" s="88" t="s">
        <v>3880</v>
      </c>
      <c r="AB1094" s="88"/>
      <c r="AC1094" s="88"/>
      <c r="AD1094" s="90"/>
      <c r="AE1094" s="90"/>
      <c r="AF1094" s="136"/>
      <c r="AG1094" s="338"/>
      <c r="AH1094" s="338"/>
      <c r="AI1094" s="339"/>
      <c r="AJ1094" s="339"/>
      <c r="AK1094" s="91"/>
      <c r="AL1094" s="92"/>
      <c r="AM1094" s="93"/>
      <c r="AN1094" s="340"/>
      <c r="AO1094" s="341"/>
      <c r="AP1094" s="336"/>
      <c r="AQ1094" s="342"/>
      <c r="AR1094" s="343"/>
      <c r="AS1094" s="342"/>
      <c r="AT1094" s="94"/>
      <c r="AU1094" s="341"/>
      <c r="AV1094" s="136"/>
      <c r="AW1094" s="339"/>
    </row>
    <row r="1095" spans="1:49" ht="12.75" customHeight="1">
      <c r="A1095">
        <v>1092</v>
      </c>
      <c r="B1095" s="29" t="s">
        <v>2</v>
      </c>
      <c r="C1095" s="134" t="s">
        <v>3764</v>
      </c>
      <c r="D1095" s="29" t="s">
        <v>3880</v>
      </c>
      <c r="E1095" s="29" t="s">
        <v>3880</v>
      </c>
      <c r="F1095" s="335"/>
      <c r="G1095" s="335"/>
      <c r="H1095" s="335"/>
      <c r="I1095" s="335"/>
      <c r="J1095" s="335"/>
      <c r="K1095" s="335"/>
      <c r="L1095" s="335"/>
      <c r="M1095" s="82" t="s">
        <v>3880</v>
      </c>
      <c r="N1095" s="57" t="s">
        <v>3880</v>
      </c>
      <c r="O1095" s="30" t="s">
        <v>3880</v>
      </c>
      <c r="P1095" s="29" t="s">
        <v>3880</v>
      </c>
      <c r="Q1095" s="29"/>
      <c r="R1095" s="134" t="s">
        <v>3764</v>
      </c>
      <c r="S1095" s="103" t="s">
        <v>3</v>
      </c>
      <c r="T1095" s="403">
        <v>8000</v>
      </c>
      <c r="U1095" s="403">
        <v>11650</v>
      </c>
      <c r="V1095" s="123" t="s">
        <v>2</v>
      </c>
      <c r="W1095" s="336"/>
      <c r="X1095" s="123"/>
      <c r="Y1095" s="337"/>
      <c r="Z1095" s="87"/>
      <c r="AA1095" s="88" t="s">
        <v>3880</v>
      </c>
      <c r="AB1095" s="88"/>
      <c r="AC1095" s="88"/>
      <c r="AD1095" s="90"/>
      <c r="AE1095" s="90"/>
      <c r="AF1095" s="136"/>
      <c r="AG1095" s="338"/>
      <c r="AH1095" s="338"/>
      <c r="AI1095" s="339"/>
      <c r="AJ1095" s="339"/>
      <c r="AK1095" s="91"/>
      <c r="AL1095" s="92"/>
      <c r="AM1095" s="93"/>
      <c r="AN1095" s="340"/>
      <c r="AO1095" s="341"/>
      <c r="AP1095" s="336"/>
      <c r="AQ1095" s="342"/>
      <c r="AR1095" s="343"/>
      <c r="AS1095" s="342"/>
      <c r="AT1095" s="94"/>
      <c r="AU1095" s="341"/>
      <c r="AV1095" s="136"/>
      <c r="AW1095" s="339"/>
    </row>
    <row r="1096" spans="1:49" ht="12.75" customHeight="1">
      <c r="A1096">
        <v>1093</v>
      </c>
      <c r="B1096" s="29" t="s">
        <v>2</v>
      </c>
      <c r="C1096" s="134" t="s">
        <v>3765</v>
      </c>
      <c r="D1096" s="29" t="s">
        <v>3880</v>
      </c>
      <c r="E1096" s="29" t="s">
        <v>3880</v>
      </c>
      <c r="F1096" s="335"/>
      <c r="G1096" s="335"/>
      <c r="H1096" s="335"/>
      <c r="I1096" s="335"/>
      <c r="J1096" s="335"/>
      <c r="K1096" s="335"/>
      <c r="L1096" s="335"/>
      <c r="M1096" s="82" t="s">
        <v>3880</v>
      </c>
      <c r="N1096" s="57" t="s">
        <v>3880</v>
      </c>
      <c r="O1096" s="30" t="s">
        <v>3880</v>
      </c>
      <c r="P1096" s="29" t="s">
        <v>3880</v>
      </c>
      <c r="Q1096" s="29"/>
      <c r="R1096" s="134" t="s">
        <v>3765</v>
      </c>
      <c r="S1096" s="103" t="s">
        <v>3</v>
      </c>
      <c r="T1096" s="403">
        <v>7000</v>
      </c>
      <c r="U1096" s="403">
        <v>11650</v>
      </c>
      <c r="V1096" s="123" t="s">
        <v>2</v>
      </c>
      <c r="W1096" s="336"/>
      <c r="X1096" s="123"/>
      <c r="Y1096" s="337"/>
      <c r="Z1096" s="87"/>
      <c r="AA1096" s="88" t="s">
        <v>3880</v>
      </c>
      <c r="AB1096" s="88"/>
      <c r="AC1096" s="88"/>
      <c r="AD1096" s="90"/>
      <c r="AE1096" s="90"/>
      <c r="AF1096" s="136"/>
      <c r="AG1096" s="338"/>
      <c r="AH1096" s="338"/>
      <c r="AI1096" s="339"/>
      <c r="AJ1096" s="339"/>
      <c r="AK1096" s="91"/>
      <c r="AL1096" s="92"/>
      <c r="AM1096" s="93"/>
      <c r="AN1096" s="340"/>
      <c r="AO1096" s="341"/>
      <c r="AP1096" s="336"/>
      <c r="AQ1096" s="342"/>
      <c r="AR1096" s="343"/>
      <c r="AS1096" s="342"/>
      <c r="AT1096" s="94"/>
      <c r="AU1096" s="341"/>
      <c r="AV1096" s="136"/>
      <c r="AW1096" s="339"/>
    </row>
    <row r="1097" spans="1:49" ht="12.75" customHeight="1">
      <c r="A1097">
        <v>1094</v>
      </c>
      <c r="B1097" s="29" t="s">
        <v>2</v>
      </c>
      <c r="C1097" s="134" t="s">
        <v>3766</v>
      </c>
      <c r="D1097" s="29" t="s">
        <v>3880</v>
      </c>
      <c r="E1097" s="29" t="s">
        <v>3880</v>
      </c>
      <c r="F1097" s="335"/>
      <c r="G1097" s="335"/>
      <c r="H1097" s="335"/>
      <c r="I1097" s="335"/>
      <c r="J1097" s="335"/>
      <c r="K1097" s="335"/>
      <c r="L1097" s="335"/>
      <c r="M1097" s="82" t="s">
        <v>3880</v>
      </c>
      <c r="N1097" s="57" t="s">
        <v>3880</v>
      </c>
      <c r="O1097" s="30" t="s">
        <v>3880</v>
      </c>
      <c r="P1097" s="29" t="s">
        <v>3880</v>
      </c>
      <c r="Q1097" s="29"/>
      <c r="R1097" s="134" t="s">
        <v>3766</v>
      </c>
      <c r="S1097" s="103" t="s">
        <v>3</v>
      </c>
      <c r="T1097" s="403">
        <v>6000</v>
      </c>
      <c r="U1097" s="403">
        <v>11650</v>
      </c>
      <c r="V1097" s="123" t="s">
        <v>2</v>
      </c>
      <c r="W1097" s="336"/>
      <c r="X1097" s="123"/>
      <c r="Y1097" s="337"/>
      <c r="Z1097" s="87"/>
      <c r="AA1097" s="88" t="s">
        <v>3880</v>
      </c>
      <c r="AB1097" s="88"/>
      <c r="AC1097" s="88"/>
      <c r="AD1097" s="90"/>
      <c r="AE1097" s="90"/>
      <c r="AF1097" s="136"/>
      <c r="AG1097" s="338"/>
      <c r="AH1097" s="338"/>
      <c r="AI1097" s="339"/>
      <c r="AJ1097" s="339"/>
      <c r="AK1097" s="91"/>
      <c r="AL1097" s="92"/>
      <c r="AM1097" s="93"/>
      <c r="AN1097" s="340"/>
      <c r="AO1097" s="341"/>
      <c r="AP1097" s="336"/>
      <c r="AQ1097" s="342"/>
      <c r="AR1097" s="343"/>
      <c r="AS1097" s="342"/>
      <c r="AT1097" s="94"/>
      <c r="AU1097" s="341"/>
      <c r="AV1097" s="136"/>
      <c r="AW1097" s="339"/>
    </row>
    <row r="1098" spans="1:49" ht="12.75" customHeight="1">
      <c r="A1098">
        <v>1095</v>
      </c>
      <c r="B1098" s="29" t="s">
        <v>2</v>
      </c>
      <c r="C1098" s="134" t="s">
        <v>3767</v>
      </c>
      <c r="D1098" s="29" t="s">
        <v>3880</v>
      </c>
      <c r="E1098" s="29" t="s">
        <v>3880</v>
      </c>
      <c r="F1098" s="335"/>
      <c r="G1098" s="335"/>
      <c r="H1098" s="335"/>
      <c r="I1098" s="335"/>
      <c r="J1098" s="335"/>
      <c r="K1098" s="335"/>
      <c r="L1098" s="335"/>
      <c r="M1098" s="82" t="s">
        <v>3880</v>
      </c>
      <c r="N1098" s="57" t="s">
        <v>3880</v>
      </c>
      <c r="O1098" s="30" t="s">
        <v>3880</v>
      </c>
      <c r="P1098" s="29" t="s">
        <v>3880</v>
      </c>
      <c r="Q1098" s="29"/>
      <c r="R1098" s="134" t="s">
        <v>3767</v>
      </c>
      <c r="S1098" s="103" t="s">
        <v>3</v>
      </c>
      <c r="T1098" s="403">
        <v>5000</v>
      </c>
      <c r="U1098" s="403">
        <v>11650</v>
      </c>
      <c r="V1098" s="123" t="s">
        <v>2</v>
      </c>
      <c r="W1098" s="336"/>
      <c r="X1098" s="123"/>
      <c r="Y1098" s="337"/>
      <c r="Z1098" s="87"/>
      <c r="AA1098" s="88" t="s">
        <v>3880</v>
      </c>
      <c r="AB1098" s="88"/>
      <c r="AC1098" s="88"/>
      <c r="AD1098" s="90"/>
      <c r="AE1098" s="90"/>
      <c r="AF1098" s="136"/>
      <c r="AG1098" s="338"/>
      <c r="AH1098" s="338"/>
      <c r="AI1098" s="339"/>
      <c r="AJ1098" s="339"/>
      <c r="AK1098" s="91"/>
      <c r="AL1098" s="92"/>
      <c r="AM1098" s="93"/>
      <c r="AN1098" s="340"/>
      <c r="AO1098" s="341"/>
      <c r="AP1098" s="336"/>
      <c r="AQ1098" s="342"/>
      <c r="AR1098" s="343"/>
      <c r="AS1098" s="342"/>
      <c r="AT1098" s="94"/>
      <c r="AU1098" s="341"/>
      <c r="AV1098" s="136"/>
      <c r="AW1098" s="339"/>
    </row>
    <row r="1099" spans="1:49" ht="12.75" customHeight="1">
      <c r="A1099">
        <v>1096</v>
      </c>
      <c r="B1099" s="29" t="s">
        <v>2</v>
      </c>
      <c r="C1099" s="134" t="s">
        <v>5355</v>
      </c>
      <c r="D1099" s="29" t="s">
        <v>3880</v>
      </c>
      <c r="E1099" s="29" t="s">
        <v>3880</v>
      </c>
      <c r="F1099" s="335"/>
      <c r="G1099" s="335"/>
      <c r="H1099" s="335"/>
      <c r="I1099" s="335"/>
      <c r="J1099" s="335"/>
      <c r="K1099" s="335"/>
      <c r="L1099" s="335"/>
      <c r="M1099" s="82" t="s">
        <v>3880</v>
      </c>
      <c r="N1099" s="57" t="s">
        <v>3880</v>
      </c>
      <c r="O1099" s="30" t="s">
        <v>3880</v>
      </c>
      <c r="P1099" s="29" t="s">
        <v>3880</v>
      </c>
      <c r="Q1099" s="29"/>
      <c r="R1099" s="134" t="s">
        <v>5355</v>
      </c>
      <c r="S1099" s="103" t="s">
        <v>3</v>
      </c>
      <c r="T1099" s="403">
        <v>4000</v>
      </c>
      <c r="U1099" s="403">
        <v>11650</v>
      </c>
      <c r="V1099" s="123" t="s">
        <v>2</v>
      </c>
      <c r="W1099" s="336"/>
      <c r="X1099" s="123"/>
      <c r="Y1099" s="337"/>
      <c r="Z1099" s="87"/>
      <c r="AA1099" s="88" t="s">
        <v>3880</v>
      </c>
      <c r="AB1099" s="88"/>
      <c r="AC1099" s="88"/>
      <c r="AD1099" s="90"/>
      <c r="AE1099" s="90"/>
      <c r="AF1099" s="136"/>
      <c r="AG1099" s="338"/>
      <c r="AH1099" s="338"/>
      <c r="AI1099" s="339"/>
      <c r="AJ1099" s="339"/>
      <c r="AK1099" s="91"/>
      <c r="AL1099" s="92"/>
      <c r="AM1099" s="93"/>
      <c r="AN1099" s="340"/>
      <c r="AO1099" s="341"/>
      <c r="AP1099" s="336"/>
      <c r="AQ1099" s="342"/>
      <c r="AR1099" s="343"/>
      <c r="AS1099" s="342"/>
      <c r="AT1099" s="94"/>
      <c r="AU1099" s="341"/>
      <c r="AV1099" s="136"/>
      <c r="AW1099" s="339"/>
    </row>
    <row r="1100" spans="1:49" ht="12.75" customHeight="1">
      <c r="A1100">
        <v>1097</v>
      </c>
      <c r="B1100" s="29" t="s">
        <v>2</v>
      </c>
      <c r="C1100" s="134" t="s">
        <v>5356</v>
      </c>
      <c r="D1100" s="29" t="s">
        <v>3880</v>
      </c>
      <c r="E1100" s="29" t="s">
        <v>3880</v>
      </c>
      <c r="F1100" s="335"/>
      <c r="G1100" s="335"/>
      <c r="H1100" s="335"/>
      <c r="I1100" s="335"/>
      <c r="J1100" s="335"/>
      <c r="K1100" s="335"/>
      <c r="L1100" s="335"/>
      <c r="M1100" s="82" t="s">
        <v>3880</v>
      </c>
      <c r="N1100" s="57" t="s">
        <v>3880</v>
      </c>
      <c r="O1100" s="30" t="s">
        <v>3880</v>
      </c>
      <c r="P1100" s="29" t="s">
        <v>3880</v>
      </c>
      <c r="Q1100" s="29"/>
      <c r="R1100" s="134" t="s">
        <v>5356</v>
      </c>
      <c r="S1100" s="103" t="s">
        <v>3</v>
      </c>
      <c r="T1100" s="403">
        <v>3000</v>
      </c>
      <c r="U1100" s="403">
        <v>11650</v>
      </c>
      <c r="V1100" s="123" t="s">
        <v>2</v>
      </c>
      <c r="W1100" s="336"/>
      <c r="X1100" s="123"/>
      <c r="Y1100" s="337"/>
      <c r="Z1100" s="87"/>
      <c r="AA1100" s="88" t="s">
        <v>3880</v>
      </c>
      <c r="AB1100" s="88"/>
      <c r="AC1100" s="88"/>
      <c r="AD1100" s="90"/>
      <c r="AE1100" s="90"/>
      <c r="AF1100" s="136"/>
      <c r="AG1100" s="338"/>
      <c r="AH1100" s="338"/>
      <c r="AI1100" s="339"/>
      <c r="AJ1100" s="339"/>
      <c r="AK1100" s="91"/>
      <c r="AL1100" s="92"/>
      <c r="AM1100" s="93"/>
      <c r="AN1100" s="340"/>
      <c r="AO1100" s="341"/>
      <c r="AP1100" s="336"/>
      <c r="AQ1100" s="342"/>
      <c r="AR1100" s="343"/>
      <c r="AS1100" s="342"/>
      <c r="AT1100" s="94"/>
      <c r="AU1100" s="341"/>
      <c r="AV1100" s="136"/>
      <c r="AW1100" s="339"/>
    </row>
    <row r="1101" spans="1:49" ht="12.75" customHeight="1">
      <c r="A1101">
        <v>1098</v>
      </c>
      <c r="B1101" s="29" t="s">
        <v>2</v>
      </c>
      <c r="C1101" s="134" t="s">
        <v>5357</v>
      </c>
      <c r="D1101" s="29" t="s">
        <v>3880</v>
      </c>
      <c r="E1101" s="29" t="s">
        <v>3880</v>
      </c>
      <c r="F1101" s="335"/>
      <c r="G1101" s="335"/>
      <c r="H1101" s="394"/>
      <c r="I1101" s="394"/>
      <c r="J1101" s="394"/>
      <c r="K1101" s="394"/>
      <c r="L1101" s="335"/>
      <c r="M1101" s="82" t="s">
        <v>3880</v>
      </c>
      <c r="N1101" s="57" t="s">
        <v>3880</v>
      </c>
      <c r="O1101" s="30" t="s">
        <v>3880</v>
      </c>
      <c r="P1101" s="29" t="s">
        <v>3880</v>
      </c>
      <c r="Q1101" s="29"/>
      <c r="R1101" s="134" t="s">
        <v>5357</v>
      </c>
      <c r="S1101" s="103" t="s">
        <v>3</v>
      </c>
      <c r="T1101" s="403">
        <v>2000</v>
      </c>
      <c r="U1101" s="403">
        <v>11650</v>
      </c>
      <c r="V1101" s="123" t="s">
        <v>2</v>
      </c>
      <c r="W1101" s="336"/>
      <c r="X1101" s="123"/>
      <c r="Y1101" s="337"/>
      <c r="Z1101" s="87"/>
      <c r="AA1101" s="88" t="s">
        <v>3880</v>
      </c>
      <c r="AB1101" s="88"/>
      <c r="AC1101" s="88"/>
      <c r="AD1101" s="90"/>
      <c r="AE1101" s="90"/>
      <c r="AF1101" s="136"/>
      <c r="AG1101" s="338"/>
      <c r="AH1101" s="338"/>
      <c r="AI1101" s="339"/>
      <c r="AJ1101" s="339"/>
      <c r="AK1101" s="91"/>
      <c r="AL1101" s="92"/>
      <c r="AM1101" s="93"/>
      <c r="AN1101" s="340"/>
      <c r="AO1101" s="341"/>
      <c r="AP1101" s="336"/>
      <c r="AQ1101" s="342"/>
      <c r="AR1101" s="343"/>
      <c r="AS1101" s="342"/>
      <c r="AT1101" s="94"/>
      <c r="AU1101" s="341"/>
      <c r="AV1101" s="136"/>
      <c r="AW1101" s="339"/>
    </row>
    <row r="1102" spans="1:49" ht="12.75" customHeight="1">
      <c r="A1102">
        <v>1099</v>
      </c>
      <c r="B1102" s="29" t="s">
        <v>2</v>
      </c>
      <c r="C1102" s="134" t="s">
        <v>5358</v>
      </c>
      <c r="D1102" s="29" t="s">
        <v>3880</v>
      </c>
      <c r="E1102" s="29" t="s">
        <v>3880</v>
      </c>
      <c r="F1102" s="335"/>
      <c r="G1102" s="335"/>
      <c r="H1102" s="394"/>
      <c r="I1102" s="394"/>
      <c r="J1102" s="394"/>
      <c r="K1102" s="394"/>
      <c r="L1102" s="335"/>
      <c r="M1102" s="82" t="s">
        <v>3880</v>
      </c>
      <c r="N1102" s="57" t="s">
        <v>3880</v>
      </c>
      <c r="O1102" s="30" t="s">
        <v>3880</v>
      </c>
      <c r="P1102" s="29" t="s">
        <v>3880</v>
      </c>
      <c r="Q1102" s="29"/>
      <c r="R1102" s="134" t="s">
        <v>5358</v>
      </c>
      <c r="S1102" s="103" t="s">
        <v>3</v>
      </c>
      <c r="T1102" s="403">
        <v>1000</v>
      </c>
      <c r="U1102" s="403">
        <v>11650</v>
      </c>
      <c r="V1102" s="123" t="s">
        <v>2</v>
      </c>
      <c r="W1102" s="336"/>
      <c r="X1102" s="123"/>
      <c r="Y1102" s="337"/>
      <c r="Z1102" s="87"/>
      <c r="AA1102" s="88" t="s">
        <v>3880</v>
      </c>
      <c r="AB1102" s="88"/>
      <c r="AC1102" s="88"/>
      <c r="AD1102" s="90"/>
      <c r="AE1102" s="90"/>
      <c r="AF1102" s="136"/>
      <c r="AG1102" s="338"/>
      <c r="AH1102" s="338"/>
      <c r="AI1102" s="339"/>
      <c r="AJ1102" s="339"/>
      <c r="AK1102" s="91"/>
      <c r="AL1102" s="92"/>
      <c r="AM1102" s="93"/>
      <c r="AN1102" s="340"/>
      <c r="AO1102" s="341"/>
      <c r="AP1102" s="336"/>
      <c r="AQ1102" s="342"/>
      <c r="AR1102" s="343"/>
      <c r="AS1102" s="342"/>
      <c r="AT1102" s="94"/>
      <c r="AU1102" s="341"/>
      <c r="AV1102" s="136"/>
      <c r="AW1102" s="339"/>
    </row>
    <row r="1103" spans="1:49" ht="12.75" customHeight="1">
      <c r="A1103">
        <v>1100</v>
      </c>
      <c r="B1103" s="29" t="s">
        <v>2</v>
      </c>
      <c r="C1103" s="134" t="s">
        <v>5359</v>
      </c>
      <c r="D1103" s="29" t="s">
        <v>3880</v>
      </c>
      <c r="E1103" s="29" t="s">
        <v>3880</v>
      </c>
      <c r="F1103" s="335"/>
      <c r="G1103" s="335"/>
      <c r="H1103" s="394"/>
      <c r="I1103" s="394"/>
      <c r="J1103" s="394"/>
      <c r="K1103" s="394"/>
      <c r="L1103" s="335"/>
      <c r="M1103" s="82" t="s">
        <v>3880</v>
      </c>
      <c r="N1103" s="57" t="s">
        <v>3880</v>
      </c>
      <c r="O1103" s="30" t="s">
        <v>3880</v>
      </c>
      <c r="P1103" s="29" t="s">
        <v>3880</v>
      </c>
      <c r="Q1103" s="29"/>
      <c r="R1103" s="134" t="s">
        <v>5359</v>
      </c>
      <c r="S1103" s="103" t="s">
        <v>3</v>
      </c>
      <c r="T1103" s="403">
        <v>0</v>
      </c>
      <c r="U1103" s="403">
        <v>11650</v>
      </c>
      <c r="V1103" s="123" t="s">
        <v>2</v>
      </c>
      <c r="W1103" s="336"/>
      <c r="X1103" s="123"/>
      <c r="Y1103" s="337"/>
      <c r="Z1103" s="87"/>
      <c r="AA1103" s="88" t="s">
        <v>3880</v>
      </c>
      <c r="AB1103" s="88"/>
      <c r="AC1103" s="88"/>
      <c r="AD1103" s="90"/>
      <c r="AE1103" s="90"/>
      <c r="AF1103" s="136"/>
      <c r="AG1103" s="338"/>
      <c r="AH1103" s="338"/>
      <c r="AI1103" s="339"/>
      <c r="AJ1103" s="339"/>
      <c r="AK1103" s="91"/>
      <c r="AL1103" s="92"/>
      <c r="AM1103" s="93"/>
      <c r="AN1103" s="340"/>
      <c r="AO1103" s="341"/>
      <c r="AP1103" s="336"/>
      <c r="AQ1103" s="342"/>
      <c r="AR1103" s="343"/>
      <c r="AS1103" s="342"/>
      <c r="AT1103" s="94"/>
      <c r="AU1103" s="341"/>
      <c r="AV1103" s="136"/>
      <c r="AW1103" s="339"/>
    </row>
    <row r="1104" spans="1:49" ht="12.75" customHeight="1">
      <c r="A1104">
        <v>1101</v>
      </c>
      <c r="B1104" s="29" t="s">
        <v>2</v>
      </c>
      <c r="C1104" s="134" t="s">
        <v>5360</v>
      </c>
      <c r="D1104" s="29" t="s">
        <v>3880</v>
      </c>
      <c r="E1104" s="29" t="s">
        <v>3880</v>
      </c>
      <c r="F1104" s="335"/>
      <c r="G1104" s="335"/>
      <c r="H1104" s="394"/>
      <c r="I1104" s="394"/>
      <c r="J1104" s="394"/>
      <c r="K1104" s="394"/>
      <c r="L1104" s="335"/>
      <c r="M1104" s="82" t="s">
        <v>3880</v>
      </c>
      <c r="N1104" s="57" t="s">
        <v>3880</v>
      </c>
      <c r="O1104" s="30" t="s">
        <v>3880</v>
      </c>
      <c r="P1104" s="29" t="s">
        <v>3880</v>
      </c>
      <c r="Q1104" s="29"/>
      <c r="R1104" s="134" t="s">
        <v>5360</v>
      </c>
      <c r="S1104" s="103" t="s">
        <v>3</v>
      </c>
      <c r="T1104" s="403">
        <v>-1000</v>
      </c>
      <c r="U1104" s="403">
        <v>11650</v>
      </c>
      <c r="V1104" s="123" t="s">
        <v>2</v>
      </c>
      <c r="W1104" s="336"/>
      <c r="X1104" s="123"/>
      <c r="Y1104" s="337"/>
      <c r="Z1104" s="87"/>
      <c r="AA1104" s="88" t="s">
        <v>3880</v>
      </c>
      <c r="AB1104" s="88"/>
      <c r="AC1104" s="88"/>
      <c r="AD1104" s="90"/>
      <c r="AE1104" s="90"/>
      <c r="AF1104" s="136"/>
      <c r="AG1104" s="338"/>
      <c r="AH1104" s="338"/>
      <c r="AI1104" s="339"/>
      <c r="AJ1104" s="339"/>
      <c r="AK1104" s="91"/>
      <c r="AL1104" s="92"/>
      <c r="AM1104" s="93"/>
      <c r="AN1104" s="340"/>
      <c r="AO1104" s="341"/>
      <c r="AP1104" s="336"/>
      <c r="AQ1104" s="342"/>
      <c r="AR1104" s="343"/>
      <c r="AS1104" s="342"/>
      <c r="AT1104" s="94"/>
      <c r="AU1104" s="341"/>
      <c r="AV1104" s="136"/>
      <c r="AW1104" s="339"/>
    </row>
    <row r="1105" spans="1:49" ht="12.75" customHeight="1">
      <c r="A1105">
        <v>1102</v>
      </c>
      <c r="B1105" s="29" t="s">
        <v>2</v>
      </c>
      <c r="C1105" s="134" t="s">
        <v>5361</v>
      </c>
      <c r="D1105" s="29" t="s">
        <v>3880</v>
      </c>
      <c r="E1105" s="29" t="s">
        <v>3880</v>
      </c>
      <c r="F1105" s="335"/>
      <c r="G1105" s="335"/>
      <c r="H1105" s="394"/>
      <c r="I1105" s="394"/>
      <c r="J1105" s="394"/>
      <c r="K1105" s="394"/>
      <c r="L1105" s="335"/>
      <c r="M1105" s="82" t="s">
        <v>3880</v>
      </c>
      <c r="N1105" s="57" t="s">
        <v>3880</v>
      </c>
      <c r="O1105" s="30" t="s">
        <v>3880</v>
      </c>
      <c r="P1105" s="29" t="s">
        <v>3880</v>
      </c>
      <c r="Q1105" s="29"/>
      <c r="R1105" s="134" t="s">
        <v>5361</v>
      </c>
      <c r="S1105" s="103" t="s">
        <v>3</v>
      </c>
      <c r="T1105" s="403">
        <v>-2000</v>
      </c>
      <c r="U1105" s="403">
        <v>11650</v>
      </c>
      <c r="V1105" s="123" t="s">
        <v>2</v>
      </c>
      <c r="W1105" s="336"/>
      <c r="X1105" s="123"/>
      <c r="Y1105" s="337"/>
      <c r="Z1105" s="87"/>
      <c r="AA1105" s="88" t="s">
        <v>3880</v>
      </c>
      <c r="AB1105" s="88"/>
      <c r="AC1105" s="88"/>
      <c r="AD1105" s="90"/>
      <c r="AE1105" s="90"/>
      <c r="AF1105" s="136"/>
      <c r="AG1105" s="338"/>
      <c r="AH1105" s="338"/>
      <c r="AI1105" s="339"/>
      <c r="AJ1105" s="339"/>
      <c r="AK1105" s="91"/>
      <c r="AL1105" s="92"/>
      <c r="AM1105" s="93"/>
      <c r="AN1105" s="340"/>
      <c r="AO1105" s="341"/>
      <c r="AP1105" s="336"/>
      <c r="AQ1105" s="342"/>
      <c r="AR1105" s="343"/>
      <c r="AS1105" s="342"/>
      <c r="AT1105" s="94"/>
      <c r="AU1105" s="341"/>
      <c r="AV1105" s="136"/>
      <c r="AW1105" s="339"/>
    </row>
    <row r="1106" spans="1:49" ht="12.75" customHeight="1">
      <c r="A1106">
        <v>1103</v>
      </c>
      <c r="B1106" s="29" t="s">
        <v>2</v>
      </c>
      <c r="C1106" s="134" t="s">
        <v>5362</v>
      </c>
      <c r="D1106" s="29" t="s">
        <v>3880</v>
      </c>
      <c r="E1106" s="29" t="s">
        <v>3880</v>
      </c>
      <c r="F1106" s="335"/>
      <c r="G1106" s="335"/>
      <c r="H1106" s="394"/>
      <c r="I1106" s="394"/>
      <c r="J1106" s="394"/>
      <c r="K1106" s="394"/>
      <c r="L1106" s="335"/>
      <c r="M1106" s="82" t="s">
        <v>3880</v>
      </c>
      <c r="N1106" s="57" t="s">
        <v>3880</v>
      </c>
      <c r="O1106" s="30" t="s">
        <v>3880</v>
      </c>
      <c r="P1106" s="29" t="s">
        <v>3880</v>
      </c>
      <c r="Q1106" s="29"/>
      <c r="R1106" s="134" t="s">
        <v>5362</v>
      </c>
      <c r="S1106" s="103" t="s">
        <v>3</v>
      </c>
      <c r="T1106" s="403">
        <v>-3000</v>
      </c>
      <c r="U1106" s="403">
        <v>11650</v>
      </c>
      <c r="V1106" s="123" t="s">
        <v>2</v>
      </c>
      <c r="W1106" s="336"/>
      <c r="X1106" s="123"/>
      <c r="Y1106" s="337"/>
      <c r="Z1106" s="87"/>
      <c r="AA1106" s="88" t="s">
        <v>3880</v>
      </c>
      <c r="AB1106" s="88"/>
      <c r="AC1106" s="88"/>
      <c r="AD1106" s="90"/>
      <c r="AE1106" s="90"/>
      <c r="AF1106" s="136"/>
      <c r="AG1106" s="338"/>
      <c r="AH1106" s="338"/>
      <c r="AI1106" s="339"/>
      <c r="AJ1106" s="339"/>
      <c r="AK1106" s="91"/>
      <c r="AL1106" s="92"/>
      <c r="AM1106" s="93"/>
      <c r="AN1106" s="340"/>
      <c r="AO1106" s="341"/>
      <c r="AP1106" s="336"/>
      <c r="AQ1106" s="342"/>
      <c r="AR1106" s="343"/>
      <c r="AS1106" s="342"/>
      <c r="AT1106" s="94"/>
      <c r="AU1106" s="341"/>
      <c r="AV1106" s="136"/>
      <c r="AW1106" s="339"/>
    </row>
    <row r="1107" spans="1:49" ht="12.75" customHeight="1">
      <c r="A1107">
        <v>1104</v>
      </c>
      <c r="B1107" s="29" t="s">
        <v>2</v>
      </c>
      <c r="C1107" s="134" t="s">
        <v>5363</v>
      </c>
      <c r="D1107" s="29" t="s">
        <v>3880</v>
      </c>
      <c r="E1107" s="29" t="s">
        <v>3880</v>
      </c>
      <c r="F1107" s="335"/>
      <c r="G1107" s="335"/>
      <c r="H1107" s="394"/>
      <c r="I1107" s="394"/>
      <c r="J1107" s="394"/>
      <c r="K1107" s="394"/>
      <c r="L1107" s="335"/>
      <c r="M1107" s="82" t="s">
        <v>3880</v>
      </c>
      <c r="N1107" s="57" t="s">
        <v>3880</v>
      </c>
      <c r="O1107" s="30" t="s">
        <v>3880</v>
      </c>
      <c r="P1107" s="29" t="s">
        <v>3880</v>
      </c>
      <c r="Q1107" s="29"/>
      <c r="R1107" s="134" t="s">
        <v>5363</v>
      </c>
      <c r="S1107" s="103" t="s">
        <v>3</v>
      </c>
      <c r="T1107" s="403">
        <v>-4000</v>
      </c>
      <c r="U1107" s="403">
        <v>11650</v>
      </c>
      <c r="V1107" s="123" t="s">
        <v>2</v>
      </c>
      <c r="W1107" s="336"/>
      <c r="X1107" s="123"/>
      <c r="Y1107" s="337"/>
      <c r="Z1107" s="87"/>
      <c r="AA1107" s="88" t="s">
        <v>3880</v>
      </c>
      <c r="AB1107" s="88"/>
      <c r="AC1107" s="88"/>
      <c r="AD1107" s="90"/>
      <c r="AE1107" s="90"/>
      <c r="AF1107" s="136"/>
      <c r="AG1107" s="338"/>
      <c r="AH1107" s="338"/>
      <c r="AI1107" s="339"/>
      <c r="AJ1107" s="339"/>
      <c r="AK1107" s="91"/>
      <c r="AL1107" s="92"/>
      <c r="AM1107" s="93"/>
      <c r="AN1107" s="340"/>
      <c r="AO1107" s="341"/>
      <c r="AP1107" s="336"/>
      <c r="AQ1107" s="342"/>
      <c r="AR1107" s="343"/>
      <c r="AS1107" s="342"/>
      <c r="AT1107" s="94"/>
      <c r="AU1107" s="341"/>
      <c r="AV1107" s="136"/>
      <c r="AW1107" s="339"/>
    </row>
    <row r="1108" spans="1:49" ht="12.75" customHeight="1">
      <c r="A1108">
        <v>1105</v>
      </c>
      <c r="B1108" s="29" t="s">
        <v>2</v>
      </c>
      <c r="C1108" s="134" t="s">
        <v>5364</v>
      </c>
      <c r="D1108" s="29" t="s">
        <v>3880</v>
      </c>
      <c r="E1108" s="29" t="s">
        <v>3880</v>
      </c>
      <c r="F1108" s="335"/>
      <c r="G1108" s="335"/>
      <c r="H1108" s="394"/>
      <c r="I1108" s="394"/>
      <c r="J1108" s="394"/>
      <c r="K1108" s="394"/>
      <c r="L1108" s="335"/>
      <c r="M1108" s="82" t="s">
        <v>3880</v>
      </c>
      <c r="N1108" s="57" t="s">
        <v>3880</v>
      </c>
      <c r="O1108" s="30" t="s">
        <v>3880</v>
      </c>
      <c r="P1108" s="29" t="s">
        <v>3880</v>
      </c>
      <c r="Q1108" s="29"/>
      <c r="R1108" s="134" t="s">
        <v>5364</v>
      </c>
      <c r="S1108" s="103" t="s">
        <v>3</v>
      </c>
      <c r="T1108" s="403">
        <v>-5000</v>
      </c>
      <c r="U1108" s="403">
        <v>11650</v>
      </c>
      <c r="V1108" s="123" t="s">
        <v>2</v>
      </c>
      <c r="W1108" s="336"/>
      <c r="X1108" s="123"/>
      <c r="Y1108" s="337"/>
      <c r="Z1108" s="87"/>
      <c r="AA1108" s="88" t="s">
        <v>3880</v>
      </c>
      <c r="AB1108" s="88"/>
      <c r="AC1108" s="88"/>
      <c r="AD1108" s="90"/>
      <c r="AE1108" s="90"/>
      <c r="AF1108" s="136"/>
      <c r="AG1108" s="338"/>
      <c r="AH1108" s="338"/>
      <c r="AI1108" s="339"/>
      <c r="AJ1108" s="339"/>
      <c r="AK1108" s="91"/>
      <c r="AL1108" s="92"/>
      <c r="AM1108" s="93"/>
      <c r="AN1108" s="340"/>
      <c r="AO1108" s="341"/>
      <c r="AP1108" s="336"/>
      <c r="AQ1108" s="342"/>
      <c r="AR1108" s="343"/>
      <c r="AS1108" s="342"/>
      <c r="AT1108" s="94"/>
      <c r="AU1108" s="341"/>
      <c r="AV1108" s="136"/>
      <c r="AW1108" s="339"/>
    </row>
    <row r="1109" spans="1:49" ht="12.75" customHeight="1">
      <c r="A1109">
        <v>1106</v>
      </c>
      <c r="B1109" s="29" t="s">
        <v>2</v>
      </c>
      <c r="C1109" s="134" t="s">
        <v>5365</v>
      </c>
      <c r="D1109" s="29" t="s">
        <v>3880</v>
      </c>
      <c r="E1109" s="29" t="s">
        <v>3880</v>
      </c>
      <c r="F1109" s="335"/>
      <c r="G1109" s="335"/>
      <c r="H1109" s="394"/>
      <c r="I1109" s="394"/>
      <c r="J1109" s="394"/>
      <c r="K1109" s="394"/>
      <c r="L1109" s="335"/>
      <c r="M1109" s="82" t="s">
        <v>3880</v>
      </c>
      <c r="N1109" s="57" t="s">
        <v>3880</v>
      </c>
      <c r="O1109" s="30" t="s">
        <v>3880</v>
      </c>
      <c r="P1109" s="29" t="s">
        <v>3880</v>
      </c>
      <c r="Q1109" s="29"/>
      <c r="R1109" s="134" t="s">
        <v>5365</v>
      </c>
      <c r="S1109" s="103" t="s">
        <v>3</v>
      </c>
      <c r="T1109" s="403">
        <v>-6000</v>
      </c>
      <c r="U1109" s="403">
        <v>11650</v>
      </c>
      <c r="V1109" s="123" t="s">
        <v>2</v>
      </c>
      <c r="W1109" s="336"/>
      <c r="X1109" s="123"/>
      <c r="Y1109" s="337"/>
      <c r="Z1109" s="87"/>
      <c r="AA1109" s="88" t="s">
        <v>3880</v>
      </c>
      <c r="AB1109" s="88"/>
      <c r="AC1109" s="88"/>
      <c r="AD1109" s="90"/>
      <c r="AE1109" s="90"/>
      <c r="AF1109" s="136"/>
      <c r="AG1109" s="338"/>
      <c r="AH1109" s="338"/>
      <c r="AI1109" s="339"/>
      <c r="AJ1109" s="339"/>
      <c r="AK1109" s="91"/>
      <c r="AL1109" s="92"/>
      <c r="AM1109" s="93"/>
      <c r="AN1109" s="340"/>
      <c r="AO1109" s="341"/>
      <c r="AP1109" s="336"/>
      <c r="AQ1109" s="342"/>
      <c r="AR1109" s="343"/>
      <c r="AS1109" s="342"/>
      <c r="AT1109" s="94"/>
      <c r="AU1109" s="341"/>
      <c r="AV1109" s="136"/>
      <c r="AW1109" s="339"/>
    </row>
    <row r="1110" spans="1:49" ht="12.75" customHeight="1">
      <c r="A1110">
        <v>1107</v>
      </c>
      <c r="B1110" s="29" t="s">
        <v>2</v>
      </c>
      <c r="C1110" s="134" t="s">
        <v>5366</v>
      </c>
      <c r="D1110" s="29" t="s">
        <v>3880</v>
      </c>
      <c r="E1110" s="29" t="s">
        <v>3880</v>
      </c>
      <c r="F1110" s="335"/>
      <c r="G1110" s="335"/>
      <c r="H1110" s="394"/>
      <c r="I1110" s="394"/>
      <c r="J1110" s="394"/>
      <c r="K1110" s="394"/>
      <c r="L1110" s="335"/>
      <c r="M1110" s="82" t="s">
        <v>3880</v>
      </c>
      <c r="N1110" s="57" t="s">
        <v>3880</v>
      </c>
      <c r="O1110" s="30" t="s">
        <v>3880</v>
      </c>
      <c r="P1110" s="29" t="s">
        <v>3880</v>
      </c>
      <c r="Q1110" s="29"/>
      <c r="R1110" s="134" t="s">
        <v>5366</v>
      </c>
      <c r="S1110" s="103" t="s">
        <v>3</v>
      </c>
      <c r="T1110" s="403">
        <v>-7000</v>
      </c>
      <c r="U1110" s="403">
        <v>11650</v>
      </c>
      <c r="V1110" s="123" t="s">
        <v>2</v>
      </c>
      <c r="W1110" s="336"/>
      <c r="X1110" s="123"/>
      <c r="Y1110" s="337"/>
      <c r="Z1110" s="87"/>
      <c r="AA1110" s="88" t="s">
        <v>3880</v>
      </c>
      <c r="AB1110" s="88"/>
      <c r="AC1110" s="88"/>
      <c r="AD1110" s="90"/>
      <c r="AE1110" s="90"/>
      <c r="AF1110" s="136"/>
      <c r="AG1110" s="338"/>
      <c r="AH1110" s="338"/>
      <c r="AI1110" s="339"/>
      <c r="AJ1110" s="339"/>
      <c r="AK1110" s="91"/>
      <c r="AL1110" s="92"/>
      <c r="AM1110" s="93"/>
      <c r="AN1110" s="340"/>
      <c r="AO1110" s="341"/>
      <c r="AP1110" s="336"/>
      <c r="AQ1110" s="342"/>
      <c r="AR1110" s="343"/>
      <c r="AS1110" s="342"/>
      <c r="AT1110" s="94"/>
      <c r="AU1110" s="341"/>
      <c r="AV1110" s="136"/>
      <c r="AW1110" s="339"/>
    </row>
    <row r="1111" spans="1:49" ht="12.75" customHeight="1">
      <c r="A1111">
        <v>1108</v>
      </c>
      <c r="B1111" s="29" t="s">
        <v>2</v>
      </c>
      <c r="C1111" s="134" t="s">
        <v>5367</v>
      </c>
      <c r="D1111" s="29" t="s">
        <v>3880</v>
      </c>
      <c r="E1111" s="29" t="s">
        <v>3880</v>
      </c>
      <c r="F1111" s="335"/>
      <c r="G1111" s="335"/>
      <c r="H1111" s="394"/>
      <c r="I1111" s="394"/>
      <c r="J1111" s="394"/>
      <c r="K1111" s="394"/>
      <c r="L1111" s="335"/>
      <c r="M1111" s="82" t="s">
        <v>3880</v>
      </c>
      <c r="N1111" s="57" t="s">
        <v>3880</v>
      </c>
      <c r="O1111" s="30" t="s">
        <v>3880</v>
      </c>
      <c r="P1111" s="29" t="s">
        <v>3880</v>
      </c>
      <c r="Q1111" s="29"/>
      <c r="R1111" s="134" t="s">
        <v>5367</v>
      </c>
      <c r="S1111" s="103" t="s">
        <v>3</v>
      </c>
      <c r="T1111" s="403">
        <v>-8000</v>
      </c>
      <c r="U1111" s="403">
        <v>11650</v>
      </c>
      <c r="V1111" s="123" t="s">
        <v>2</v>
      </c>
      <c r="W1111" s="336"/>
      <c r="X1111" s="123"/>
      <c r="Y1111" s="337"/>
      <c r="Z1111" s="87"/>
      <c r="AA1111" s="88" t="s">
        <v>3880</v>
      </c>
      <c r="AB1111" s="88"/>
      <c r="AC1111" s="88"/>
      <c r="AD1111" s="90"/>
      <c r="AE1111" s="90"/>
      <c r="AF1111" s="136"/>
      <c r="AG1111" s="338"/>
      <c r="AH1111" s="338"/>
      <c r="AI1111" s="339"/>
      <c r="AJ1111" s="339"/>
      <c r="AK1111" s="91"/>
      <c r="AL1111" s="92"/>
      <c r="AM1111" s="93"/>
      <c r="AN1111" s="340"/>
      <c r="AO1111" s="341"/>
      <c r="AP1111" s="336"/>
      <c r="AQ1111" s="342"/>
      <c r="AR1111" s="343"/>
      <c r="AS1111" s="342"/>
      <c r="AT1111" s="94"/>
      <c r="AU1111" s="341"/>
      <c r="AV1111" s="136"/>
      <c r="AW1111" s="339"/>
    </row>
    <row r="1112" spans="1:49" ht="12.75" customHeight="1">
      <c r="A1112">
        <v>1109</v>
      </c>
      <c r="B1112" s="29" t="s">
        <v>2</v>
      </c>
      <c r="C1112" s="134" t="s">
        <v>5368</v>
      </c>
      <c r="D1112" s="29" t="s">
        <v>3880</v>
      </c>
      <c r="E1112" s="29" t="s">
        <v>3880</v>
      </c>
      <c r="F1112" s="335"/>
      <c r="G1112" s="335"/>
      <c r="H1112" s="394"/>
      <c r="I1112" s="394"/>
      <c r="J1112" s="394"/>
      <c r="K1112" s="394"/>
      <c r="L1112" s="335"/>
      <c r="M1112" s="82" t="s">
        <v>3880</v>
      </c>
      <c r="N1112" s="57" t="s">
        <v>3880</v>
      </c>
      <c r="O1112" s="30" t="s">
        <v>3880</v>
      </c>
      <c r="P1112" s="29" t="s">
        <v>3880</v>
      </c>
      <c r="Q1112" s="29"/>
      <c r="R1112" s="134" t="s">
        <v>5368</v>
      </c>
      <c r="S1112" s="103" t="s">
        <v>3</v>
      </c>
      <c r="T1112" s="403">
        <v>-9000</v>
      </c>
      <c r="U1112" s="403">
        <v>11650</v>
      </c>
      <c r="V1112" s="123" t="s">
        <v>2</v>
      </c>
      <c r="W1112" s="336"/>
      <c r="X1112" s="123"/>
      <c r="Y1112" s="337"/>
      <c r="Z1112" s="87"/>
      <c r="AA1112" s="88" t="s">
        <v>3880</v>
      </c>
      <c r="AB1112" s="88"/>
      <c r="AC1112" s="88"/>
      <c r="AD1112" s="90"/>
      <c r="AE1112" s="90"/>
      <c r="AF1112" s="136"/>
      <c r="AG1112" s="338"/>
      <c r="AH1112" s="338"/>
      <c r="AI1112" s="339"/>
      <c r="AJ1112" s="339"/>
      <c r="AK1112" s="91"/>
      <c r="AL1112" s="92"/>
      <c r="AM1112" s="93"/>
      <c r="AN1112" s="340"/>
      <c r="AO1112" s="341"/>
      <c r="AP1112" s="336"/>
      <c r="AQ1112" s="342"/>
      <c r="AR1112" s="343"/>
      <c r="AS1112" s="342"/>
      <c r="AT1112" s="94"/>
      <c r="AU1112" s="341"/>
      <c r="AV1112" s="136"/>
      <c r="AW1112" s="339"/>
    </row>
    <row r="1113" spans="1:49" ht="12.75" customHeight="1">
      <c r="A1113">
        <v>1110</v>
      </c>
      <c r="B1113" s="29" t="s">
        <v>2</v>
      </c>
      <c r="C1113" s="134" t="s">
        <v>5369</v>
      </c>
      <c r="D1113" s="29" t="s">
        <v>3880</v>
      </c>
      <c r="E1113" s="29" t="s">
        <v>3880</v>
      </c>
      <c r="F1113" s="335"/>
      <c r="G1113" s="335"/>
      <c r="H1113" s="394"/>
      <c r="I1113" s="394"/>
      <c r="J1113" s="394"/>
      <c r="K1113" s="394"/>
      <c r="L1113" s="335"/>
      <c r="M1113" s="82" t="s">
        <v>3880</v>
      </c>
      <c r="N1113" s="57" t="s">
        <v>3880</v>
      </c>
      <c r="O1113" s="30" t="s">
        <v>3880</v>
      </c>
      <c r="P1113" s="29" t="s">
        <v>3880</v>
      </c>
      <c r="Q1113" s="29"/>
      <c r="R1113" s="134" t="s">
        <v>5369</v>
      </c>
      <c r="S1113" s="103" t="s">
        <v>3</v>
      </c>
      <c r="T1113" s="403">
        <v>-10000</v>
      </c>
      <c r="U1113" s="403">
        <v>11650</v>
      </c>
      <c r="V1113" s="123" t="s">
        <v>2</v>
      </c>
      <c r="W1113" s="336"/>
      <c r="X1113" s="123"/>
      <c r="Y1113" s="337"/>
      <c r="Z1113" s="87"/>
      <c r="AA1113" s="88" t="s">
        <v>3880</v>
      </c>
      <c r="AB1113" s="88"/>
      <c r="AC1113" s="88"/>
      <c r="AD1113" s="90"/>
      <c r="AE1113" s="90"/>
      <c r="AF1113" s="136"/>
      <c r="AG1113" s="338"/>
      <c r="AH1113" s="338"/>
      <c r="AI1113" s="339"/>
      <c r="AJ1113" s="339"/>
      <c r="AK1113" s="91"/>
      <c r="AL1113" s="92"/>
      <c r="AM1113" s="93"/>
      <c r="AN1113" s="340"/>
      <c r="AO1113" s="341"/>
      <c r="AP1113" s="336"/>
      <c r="AQ1113" s="342"/>
      <c r="AR1113" s="343"/>
      <c r="AS1113" s="342"/>
      <c r="AT1113" s="94"/>
      <c r="AU1113" s="341"/>
      <c r="AV1113" s="136"/>
      <c r="AW1113" s="339"/>
    </row>
    <row r="1114" spans="1:49" ht="12.75" customHeight="1">
      <c r="A1114">
        <v>1111</v>
      </c>
      <c r="B1114" s="29" t="s">
        <v>2</v>
      </c>
      <c r="C1114" s="134" t="s">
        <v>5370</v>
      </c>
      <c r="D1114" s="29" t="s">
        <v>3880</v>
      </c>
      <c r="E1114" s="29" t="s">
        <v>3880</v>
      </c>
      <c r="F1114" s="335"/>
      <c r="G1114" s="335"/>
      <c r="H1114" s="394"/>
      <c r="I1114" s="394"/>
      <c r="J1114" s="394"/>
      <c r="K1114" s="394"/>
      <c r="L1114" s="335"/>
      <c r="M1114" s="82" t="s">
        <v>3880</v>
      </c>
      <c r="N1114" s="57" t="s">
        <v>3880</v>
      </c>
      <c r="O1114" s="30" t="s">
        <v>3880</v>
      </c>
      <c r="P1114" s="29" t="s">
        <v>3880</v>
      </c>
      <c r="Q1114" s="29"/>
      <c r="R1114" s="134" t="s">
        <v>5370</v>
      </c>
      <c r="S1114" s="103" t="s">
        <v>3</v>
      </c>
      <c r="T1114" s="403">
        <v>-11000</v>
      </c>
      <c r="U1114" s="403">
        <v>11650</v>
      </c>
      <c r="V1114" s="123" t="s">
        <v>2</v>
      </c>
      <c r="W1114" s="336"/>
      <c r="X1114" s="123"/>
      <c r="Y1114" s="337"/>
      <c r="Z1114" s="87"/>
      <c r="AA1114" s="88" t="s">
        <v>3880</v>
      </c>
      <c r="AB1114" s="88"/>
      <c r="AC1114" s="88"/>
      <c r="AD1114" s="90"/>
      <c r="AE1114" s="90"/>
      <c r="AF1114" s="136"/>
      <c r="AG1114" s="338"/>
      <c r="AH1114" s="338"/>
      <c r="AI1114" s="339"/>
      <c r="AJ1114" s="339"/>
      <c r="AK1114" s="91"/>
      <c r="AL1114" s="92"/>
      <c r="AM1114" s="93"/>
      <c r="AN1114" s="340"/>
      <c r="AO1114" s="341"/>
      <c r="AP1114" s="336"/>
      <c r="AQ1114" s="342"/>
      <c r="AR1114" s="343"/>
      <c r="AS1114" s="342"/>
      <c r="AT1114" s="94"/>
      <c r="AU1114" s="341"/>
      <c r="AV1114" s="136"/>
      <c r="AW1114" s="339"/>
    </row>
    <row r="1115" spans="1:49" ht="12.75" customHeight="1">
      <c r="A1115">
        <v>1112</v>
      </c>
      <c r="B1115" s="29" t="s">
        <v>2</v>
      </c>
      <c r="C1115" s="134" t="s">
        <v>5371</v>
      </c>
      <c r="D1115" s="29" t="s">
        <v>3880</v>
      </c>
      <c r="E1115" s="29" t="s">
        <v>3880</v>
      </c>
      <c r="F1115" s="335"/>
      <c r="G1115" s="335"/>
      <c r="H1115" s="394"/>
      <c r="I1115" s="394"/>
      <c r="J1115" s="394"/>
      <c r="K1115" s="394"/>
      <c r="L1115" s="335"/>
      <c r="M1115" s="82" t="s">
        <v>3880</v>
      </c>
      <c r="N1115" s="57" t="s">
        <v>3880</v>
      </c>
      <c r="O1115" s="30" t="s">
        <v>3880</v>
      </c>
      <c r="P1115" s="29" t="s">
        <v>3880</v>
      </c>
      <c r="Q1115" s="29"/>
      <c r="R1115" s="134" t="s">
        <v>5371</v>
      </c>
      <c r="S1115" s="103" t="s">
        <v>3</v>
      </c>
      <c r="T1115" s="403">
        <v>-12000</v>
      </c>
      <c r="U1115" s="403">
        <v>11650</v>
      </c>
      <c r="V1115" s="123" t="s">
        <v>2</v>
      </c>
      <c r="W1115" s="336"/>
      <c r="X1115" s="123"/>
      <c r="Y1115" s="337"/>
      <c r="Z1115" s="87"/>
      <c r="AA1115" s="88" t="s">
        <v>3880</v>
      </c>
      <c r="AB1115" s="88"/>
      <c r="AC1115" s="88"/>
      <c r="AD1115" s="90"/>
      <c r="AE1115" s="90"/>
      <c r="AF1115" s="136"/>
      <c r="AG1115" s="338"/>
      <c r="AH1115" s="338"/>
      <c r="AI1115" s="339"/>
      <c r="AJ1115" s="339"/>
      <c r="AK1115" s="91"/>
      <c r="AL1115" s="92"/>
      <c r="AM1115" s="93"/>
      <c r="AN1115" s="340"/>
      <c r="AO1115" s="341"/>
      <c r="AP1115" s="336"/>
      <c r="AQ1115" s="342"/>
      <c r="AR1115" s="343"/>
      <c r="AS1115" s="342"/>
      <c r="AT1115" s="94"/>
      <c r="AU1115" s="341"/>
      <c r="AV1115" s="136"/>
      <c r="AW1115" s="339"/>
    </row>
    <row r="1116" spans="1:49" ht="12.75" customHeight="1">
      <c r="A1116">
        <v>1113</v>
      </c>
      <c r="B1116" s="29" t="s">
        <v>2</v>
      </c>
      <c r="C1116" s="134" t="s">
        <v>5372</v>
      </c>
      <c r="D1116" s="29" t="s">
        <v>3880</v>
      </c>
      <c r="E1116" s="29" t="s">
        <v>3880</v>
      </c>
      <c r="F1116" s="335"/>
      <c r="G1116" s="335"/>
      <c r="H1116" s="394"/>
      <c r="I1116" s="394"/>
      <c r="J1116" s="394"/>
      <c r="K1116" s="394"/>
      <c r="L1116" s="335"/>
      <c r="M1116" s="82" t="s">
        <v>3880</v>
      </c>
      <c r="N1116" s="57" t="s">
        <v>3880</v>
      </c>
      <c r="O1116" s="30" t="s">
        <v>3880</v>
      </c>
      <c r="P1116" s="29" t="s">
        <v>3880</v>
      </c>
      <c r="Q1116" s="29"/>
      <c r="R1116" s="134" t="s">
        <v>5372</v>
      </c>
      <c r="S1116" s="103" t="s">
        <v>3</v>
      </c>
      <c r="T1116" s="403">
        <v>13000</v>
      </c>
      <c r="U1116" s="403">
        <v>11650</v>
      </c>
      <c r="V1116" s="123" t="s">
        <v>2</v>
      </c>
      <c r="W1116" s="336"/>
      <c r="X1116" s="123"/>
      <c r="Y1116" s="337"/>
      <c r="Z1116" s="87"/>
      <c r="AA1116" s="88" t="s">
        <v>3880</v>
      </c>
      <c r="AB1116" s="88"/>
      <c r="AC1116" s="88"/>
      <c r="AD1116" s="90"/>
      <c r="AE1116" s="90"/>
      <c r="AF1116" s="136"/>
      <c r="AG1116" s="338"/>
      <c r="AH1116" s="338"/>
      <c r="AI1116" s="339"/>
      <c r="AJ1116" s="339"/>
      <c r="AK1116" s="91"/>
      <c r="AL1116" s="92"/>
      <c r="AM1116" s="93"/>
      <c r="AN1116" s="340"/>
      <c r="AO1116" s="341"/>
      <c r="AP1116" s="336"/>
      <c r="AQ1116" s="342"/>
      <c r="AR1116" s="343"/>
      <c r="AS1116" s="342"/>
      <c r="AT1116" s="94"/>
      <c r="AU1116" s="341"/>
      <c r="AV1116" s="136"/>
      <c r="AW1116" s="339"/>
    </row>
    <row r="1117" spans="1:49" ht="12.75" customHeight="1">
      <c r="A1117">
        <v>1114</v>
      </c>
      <c r="B1117" s="29" t="s">
        <v>2</v>
      </c>
      <c r="C1117" s="134" t="s">
        <v>5373</v>
      </c>
      <c r="D1117" s="29" t="s">
        <v>3880</v>
      </c>
      <c r="E1117" s="29" t="s">
        <v>3880</v>
      </c>
      <c r="F1117" s="335"/>
      <c r="G1117" s="335"/>
      <c r="H1117" s="394"/>
      <c r="I1117" s="394"/>
      <c r="J1117" s="394"/>
      <c r="K1117" s="394"/>
      <c r="L1117" s="335"/>
      <c r="M1117" s="82" t="s">
        <v>3880</v>
      </c>
      <c r="N1117" s="57" t="s">
        <v>3880</v>
      </c>
      <c r="O1117" s="30" t="s">
        <v>3880</v>
      </c>
      <c r="P1117" s="29" t="s">
        <v>3880</v>
      </c>
      <c r="Q1117" s="29"/>
      <c r="R1117" s="134" t="s">
        <v>5373</v>
      </c>
      <c r="S1117" s="103" t="s">
        <v>3</v>
      </c>
      <c r="T1117" s="403">
        <v>-1500</v>
      </c>
      <c r="U1117" s="403">
        <v>12065</v>
      </c>
      <c r="V1117" s="123" t="s">
        <v>2</v>
      </c>
      <c r="W1117" s="336"/>
      <c r="X1117" s="123"/>
      <c r="Y1117" s="337"/>
      <c r="Z1117" s="87"/>
      <c r="AA1117" s="88" t="s">
        <v>3880</v>
      </c>
      <c r="AB1117" s="88"/>
      <c r="AC1117" s="88"/>
      <c r="AD1117" s="90"/>
      <c r="AE1117" s="90"/>
      <c r="AF1117" s="136"/>
      <c r="AG1117" s="338"/>
      <c r="AH1117" s="338"/>
      <c r="AI1117" s="339"/>
      <c r="AJ1117" s="339"/>
      <c r="AK1117" s="91"/>
      <c r="AL1117" s="92"/>
      <c r="AM1117" s="93"/>
      <c r="AN1117" s="340"/>
      <c r="AO1117" s="341"/>
      <c r="AP1117" s="336"/>
      <c r="AQ1117" s="342"/>
      <c r="AR1117" s="343"/>
      <c r="AS1117" s="342"/>
      <c r="AT1117" s="94"/>
      <c r="AU1117" s="341"/>
      <c r="AV1117" s="136"/>
      <c r="AW1117" s="339"/>
    </row>
    <row r="1118" spans="1:49" ht="12.75" customHeight="1">
      <c r="A1118">
        <v>1115</v>
      </c>
      <c r="B1118" s="29" t="s">
        <v>2</v>
      </c>
      <c r="C1118" s="134" t="s">
        <v>5374</v>
      </c>
      <c r="D1118" s="29" t="s">
        <v>3880</v>
      </c>
      <c r="E1118" s="29" t="s">
        <v>3880</v>
      </c>
      <c r="F1118" s="335"/>
      <c r="G1118" s="335"/>
      <c r="H1118" s="394"/>
      <c r="I1118" s="394"/>
      <c r="J1118" s="394"/>
      <c r="K1118" s="394"/>
      <c r="L1118" s="335"/>
      <c r="M1118" s="82" t="s">
        <v>3880</v>
      </c>
      <c r="N1118" s="57" t="s">
        <v>3880</v>
      </c>
      <c r="O1118" s="30" t="s">
        <v>3880</v>
      </c>
      <c r="P1118" s="29" t="s">
        <v>3880</v>
      </c>
      <c r="Q1118" s="29"/>
      <c r="R1118" s="134" t="s">
        <v>5374</v>
      </c>
      <c r="S1118" s="103" t="s">
        <v>3</v>
      </c>
      <c r="T1118" s="403">
        <v>-5500</v>
      </c>
      <c r="U1118" s="403">
        <v>12065</v>
      </c>
      <c r="V1118" s="123" t="s">
        <v>2</v>
      </c>
      <c r="W1118" s="336"/>
      <c r="X1118" s="123"/>
      <c r="Y1118" s="337"/>
      <c r="Z1118" s="87"/>
      <c r="AA1118" s="88" t="s">
        <v>3880</v>
      </c>
      <c r="AB1118" s="88"/>
      <c r="AC1118" s="88"/>
      <c r="AD1118" s="90"/>
      <c r="AE1118" s="90"/>
      <c r="AF1118" s="136"/>
      <c r="AG1118" s="338"/>
      <c r="AH1118" s="338"/>
      <c r="AI1118" s="339"/>
      <c r="AJ1118" s="339"/>
      <c r="AK1118" s="91"/>
      <c r="AL1118" s="92"/>
      <c r="AM1118" s="93"/>
      <c r="AN1118" s="340"/>
      <c r="AO1118" s="341"/>
      <c r="AP1118" s="336"/>
      <c r="AQ1118" s="342"/>
      <c r="AR1118" s="343"/>
      <c r="AS1118" s="342"/>
      <c r="AT1118" s="94"/>
      <c r="AU1118" s="341"/>
      <c r="AV1118" s="136"/>
      <c r="AW1118" s="339"/>
    </row>
    <row r="1119" spans="1:49" ht="12.75" customHeight="1">
      <c r="A1119">
        <v>1116</v>
      </c>
      <c r="B1119" s="29" t="s">
        <v>2</v>
      </c>
      <c r="C1119" s="134" t="s">
        <v>5375</v>
      </c>
      <c r="D1119" s="29" t="s">
        <v>3880</v>
      </c>
      <c r="E1119" s="29" t="s">
        <v>3880</v>
      </c>
      <c r="F1119" s="335"/>
      <c r="G1119" s="335"/>
      <c r="H1119" s="394"/>
      <c r="I1119" s="394"/>
      <c r="J1119" s="394"/>
      <c r="K1119" s="394"/>
      <c r="L1119" s="335"/>
      <c r="M1119" s="82" t="s">
        <v>3880</v>
      </c>
      <c r="N1119" s="57" t="s">
        <v>3880</v>
      </c>
      <c r="O1119" s="30" t="s">
        <v>3880</v>
      </c>
      <c r="P1119" s="29" t="s">
        <v>3880</v>
      </c>
      <c r="Q1119" s="29"/>
      <c r="R1119" s="134" t="s">
        <v>5375</v>
      </c>
      <c r="S1119" s="103" t="s">
        <v>3</v>
      </c>
      <c r="T1119" s="403">
        <v>10000</v>
      </c>
      <c r="U1119" s="403">
        <v>12480</v>
      </c>
      <c r="V1119" s="123" t="s">
        <v>2</v>
      </c>
      <c r="W1119" s="336"/>
      <c r="X1119" s="123"/>
      <c r="Y1119" s="337"/>
      <c r="Z1119" s="87"/>
      <c r="AA1119" s="88" t="s">
        <v>3880</v>
      </c>
      <c r="AB1119" s="88"/>
      <c r="AC1119" s="88"/>
      <c r="AD1119" s="90"/>
      <c r="AE1119" s="90"/>
      <c r="AF1119" s="136"/>
      <c r="AG1119" s="338"/>
      <c r="AH1119" s="338"/>
      <c r="AI1119" s="339"/>
      <c r="AJ1119" s="339"/>
      <c r="AK1119" s="91"/>
      <c r="AL1119" s="92"/>
      <c r="AM1119" s="93"/>
      <c r="AN1119" s="340"/>
      <c r="AO1119" s="341"/>
      <c r="AP1119" s="336"/>
      <c r="AQ1119" s="342"/>
      <c r="AR1119" s="343"/>
      <c r="AS1119" s="342"/>
      <c r="AT1119" s="94"/>
      <c r="AU1119" s="341"/>
      <c r="AV1119" s="136"/>
      <c r="AW1119" s="339"/>
    </row>
    <row r="1120" spans="1:49" ht="12.75" customHeight="1">
      <c r="A1120">
        <v>1117</v>
      </c>
      <c r="B1120" s="29" t="s">
        <v>2</v>
      </c>
      <c r="C1120" s="134" t="s">
        <v>3608</v>
      </c>
      <c r="D1120" s="29" t="s">
        <v>3880</v>
      </c>
      <c r="E1120" s="29" t="s">
        <v>3880</v>
      </c>
      <c r="F1120" s="335"/>
      <c r="G1120" s="335"/>
      <c r="H1120" s="394"/>
      <c r="I1120" s="394"/>
      <c r="J1120" s="394"/>
      <c r="K1120" s="394"/>
      <c r="L1120" s="335"/>
      <c r="M1120" s="82" t="s">
        <v>3880</v>
      </c>
      <c r="N1120" s="57" t="s">
        <v>3880</v>
      </c>
      <c r="O1120" s="30" t="s">
        <v>3880</v>
      </c>
      <c r="P1120" s="29" t="s">
        <v>3880</v>
      </c>
      <c r="Q1120" s="29"/>
      <c r="R1120" s="134" t="s">
        <v>3608</v>
      </c>
      <c r="S1120" s="103" t="s">
        <v>3</v>
      </c>
      <c r="T1120" s="403">
        <v>9000</v>
      </c>
      <c r="U1120" s="403">
        <v>12480</v>
      </c>
      <c r="V1120" s="123" t="s">
        <v>2</v>
      </c>
      <c r="W1120" s="336"/>
      <c r="X1120" s="123"/>
      <c r="Y1120" s="337"/>
      <c r="Z1120" s="87"/>
      <c r="AA1120" s="88" t="s">
        <v>3880</v>
      </c>
      <c r="AB1120" s="88"/>
      <c r="AC1120" s="88"/>
      <c r="AD1120" s="90"/>
      <c r="AE1120" s="90"/>
      <c r="AF1120" s="136"/>
      <c r="AG1120" s="338"/>
      <c r="AH1120" s="338"/>
      <c r="AI1120" s="339"/>
      <c r="AJ1120" s="339"/>
      <c r="AK1120" s="91"/>
      <c r="AL1120" s="92"/>
      <c r="AM1120" s="93"/>
      <c r="AN1120" s="340"/>
      <c r="AO1120" s="341"/>
      <c r="AP1120" s="336"/>
      <c r="AQ1120" s="342"/>
      <c r="AR1120" s="343"/>
      <c r="AS1120" s="342"/>
      <c r="AT1120" s="94"/>
      <c r="AU1120" s="341"/>
      <c r="AV1120" s="136"/>
      <c r="AW1120" s="339"/>
    </row>
    <row r="1121" spans="1:49" ht="12.75" customHeight="1">
      <c r="A1121">
        <v>1118</v>
      </c>
      <c r="B1121" s="29" t="s">
        <v>2</v>
      </c>
      <c r="C1121" s="134" t="s">
        <v>3612</v>
      </c>
      <c r="D1121" s="29" t="s">
        <v>3880</v>
      </c>
      <c r="E1121" s="29" t="s">
        <v>3880</v>
      </c>
      <c r="F1121" s="335"/>
      <c r="G1121" s="335"/>
      <c r="H1121" s="394"/>
      <c r="I1121" s="394"/>
      <c r="J1121" s="394"/>
      <c r="K1121" s="394"/>
      <c r="L1121" s="335"/>
      <c r="M1121" s="82" t="s">
        <v>3880</v>
      </c>
      <c r="N1121" s="57" t="s">
        <v>3880</v>
      </c>
      <c r="O1121" s="30" t="s">
        <v>3880</v>
      </c>
      <c r="P1121" s="29" t="s">
        <v>3880</v>
      </c>
      <c r="Q1121" s="29"/>
      <c r="R1121" s="134" t="s">
        <v>3612</v>
      </c>
      <c r="S1121" s="103" t="s">
        <v>3</v>
      </c>
      <c r="T1121" s="403">
        <v>5000</v>
      </c>
      <c r="U1121" s="403">
        <v>12480</v>
      </c>
      <c r="V1121" s="123" t="s">
        <v>2</v>
      </c>
      <c r="W1121" s="336"/>
      <c r="X1121" s="123"/>
      <c r="Y1121" s="337"/>
      <c r="Z1121" s="87"/>
      <c r="AA1121" s="88" t="s">
        <v>3880</v>
      </c>
      <c r="AB1121" s="88"/>
      <c r="AC1121" s="88"/>
      <c r="AD1121" s="90"/>
      <c r="AE1121" s="90"/>
      <c r="AF1121" s="136"/>
      <c r="AG1121" s="338"/>
      <c r="AH1121" s="338"/>
      <c r="AI1121" s="339"/>
      <c r="AJ1121" s="339"/>
      <c r="AK1121" s="91"/>
      <c r="AL1121" s="92"/>
      <c r="AM1121" s="93"/>
      <c r="AN1121" s="340"/>
      <c r="AO1121" s="341"/>
      <c r="AP1121" s="336"/>
      <c r="AQ1121" s="342"/>
      <c r="AR1121" s="343"/>
      <c r="AS1121" s="342"/>
      <c r="AT1121" s="94"/>
      <c r="AU1121" s="341"/>
      <c r="AV1121" s="136"/>
      <c r="AW1121" s="339"/>
    </row>
    <row r="1122" spans="1:49" ht="12.75" customHeight="1">
      <c r="A1122">
        <v>1119</v>
      </c>
      <c r="B1122" s="29" t="s">
        <v>2</v>
      </c>
      <c r="C1122" s="134" t="s">
        <v>5376</v>
      </c>
      <c r="D1122" s="29" t="s">
        <v>3880</v>
      </c>
      <c r="E1122" s="29" t="s">
        <v>3880</v>
      </c>
      <c r="F1122" s="335"/>
      <c r="G1122" s="335"/>
      <c r="H1122" s="394"/>
      <c r="I1122" s="394"/>
      <c r="J1122" s="394"/>
      <c r="K1122" s="394"/>
      <c r="L1122" s="335"/>
      <c r="M1122" s="82" t="s">
        <v>3880</v>
      </c>
      <c r="N1122" s="57" t="s">
        <v>3880</v>
      </c>
      <c r="O1122" s="30" t="s">
        <v>3880</v>
      </c>
      <c r="P1122" s="29" t="s">
        <v>3880</v>
      </c>
      <c r="Q1122" s="29"/>
      <c r="R1122" s="134" t="s">
        <v>5376</v>
      </c>
      <c r="S1122" s="104" t="s">
        <v>3</v>
      </c>
      <c r="T1122" s="403">
        <v>-7000</v>
      </c>
      <c r="U1122" s="403">
        <v>12480</v>
      </c>
      <c r="V1122" s="123" t="s">
        <v>2</v>
      </c>
      <c r="W1122" s="336"/>
      <c r="X1122" s="123"/>
      <c r="Y1122" s="337"/>
      <c r="Z1122" s="87"/>
      <c r="AA1122" s="88" t="s">
        <v>3880</v>
      </c>
      <c r="AB1122" s="88"/>
      <c r="AC1122" s="88"/>
      <c r="AD1122" s="90"/>
      <c r="AE1122" s="90"/>
      <c r="AF1122" s="136"/>
      <c r="AG1122" s="338"/>
      <c r="AH1122" s="338"/>
      <c r="AI1122" s="339"/>
      <c r="AJ1122" s="339"/>
      <c r="AK1122" s="91"/>
      <c r="AL1122" s="92"/>
      <c r="AM1122" s="93"/>
      <c r="AN1122" s="340"/>
      <c r="AO1122" s="341"/>
      <c r="AP1122" s="336"/>
      <c r="AQ1122" s="342"/>
      <c r="AR1122" s="343"/>
      <c r="AS1122" s="342"/>
      <c r="AT1122" s="94"/>
      <c r="AU1122" s="341"/>
      <c r="AV1122" s="136"/>
      <c r="AW1122" s="339"/>
    </row>
    <row r="1123" spans="1:49" ht="12.75" customHeight="1">
      <c r="A1123">
        <v>1120</v>
      </c>
      <c r="B1123" s="29" t="s">
        <v>2</v>
      </c>
      <c r="C1123" s="134" t="s">
        <v>5377</v>
      </c>
      <c r="D1123" s="29" t="s">
        <v>3880</v>
      </c>
      <c r="E1123" s="29" t="s">
        <v>3880</v>
      </c>
      <c r="F1123" s="335"/>
      <c r="G1123" s="335"/>
      <c r="H1123" s="394"/>
      <c r="I1123" s="394"/>
      <c r="J1123" s="394"/>
      <c r="K1123" s="394"/>
      <c r="L1123" s="335"/>
      <c r="M1123" s="82" t="s">
        <v>3880</v>
      </c>
      <c r="N1123" s="57" t="s">
        <v>3880</v>
      </c>
      <c r="O1123" s="30" t="s">
        <v>3880</v>
      </c>
      <c r="P1123" s="29" t="s">
        <v>3880</v>
      </c>
      <c r="Q1123" s="29"/>
      <c r="R1123" s="134" t="s">
        <v>5377</v>
      </c>
      <c r="S1123" s="104" t="s">
        <v>3</v>
      </c>
      <c r="T1123" s="403">
        <v>-1500</v>
      </c>
      <c r="U1123" s="403">
        <v>12895</v>
      </c>
      <c r="V1123" s="123" t="s">
        <v>2</v>
      </c>
      <c r="W1123" s="336"/>
      <c r="X1123" s="123"/>
      <c r="Y1123" s="337"/>
      <c r="Z1123" s="87"/>
      <c r="AA1123" s="88" t="s">
        <v>3880</v>
      </c>
      <c r="AB1123" s="88"/>
      <c r="AC1123" s="88"/>
      <c r="AD1123" s="90"/>
      <c r="AE1123" s="90"/>
      <c r="AF1123" s="136"/>
      <c r="AG1123" s="338"/>
      <c r="AH1123" s="338"/>
      <c r="AI1123" s="339"/>
      <c r="AJ1123" s="339"/>
      <c r="AK1123" s="91"/>
      <c r="AL1123" s="92"/>
      <c r="AM1123" s="93"/>
      <c r="AN1123" s="340"/>
      <c r="AO1123" s="341"/>
      <c r="AP1123" s="336"/>
      <c r="AQ1123" s="342"/>
      <c r="AR1123" s="343"/>
      <c r="AS1123" s="342"/>
      <c r="AT1123" s="94"/>
      <c r="AU1123" s="341"/>
      <c r="AV1123" s="136"/>
      <c r="AW1123" s="339"/>
    </row>
    <row r="1124" spans="1:49" ht="12.75" customHeight="1">
      <c r="A1124">
        <v>1121</v>
      </c>
      <c r="B1124" s="29" t="s">
        <v>2</v>
      </c>
      <c r="C1124" s="134" t="s">
        <v>5378</v>
      </c>
      <c r="D1124" s="29" t="s">
        <v>3880</v>
      </c>
      <c r="E1124" s="29" t="s">
        <v>3880</v>
      </c>
      <c r="F1124" s="335"/>
      <c r="G1124" s="335"/>
      <c r="H1124" s="394"/>
      <c r="I1124" s="394"/>
      <c r="J1124" s="394"/>
      <c r="K1124" s="394"/>
      <c r="L1124" s="335"/>
      <c r="M1124" s="82" t="s">
        <v>3880</v>
      </c>
      <c r="N1124" s="57" t="s">
        <v>3880</v>
      </c>
      <c r="O1124" s="30" t="s">
        <v>3880</v>
      </c>
      <c r="P1124" s="29" t="s">
        <v>3880</v>
      </c>
      <c r="Q1124" s="29"/>
      <c r="R1124" s="134" t="s">
        <v>5378</v>
      </c>
      <c r="S1124" s="104" t="s">
        <v>3</v>
      </c>
      <c r="T1124" s="403">
        <v>-5500</v>
      </c>
      <c r="U1124" s="403">
        <v>12895</v>
      </c>
      <c r="V1124" s="123" t="s">
        <v>2</v>
      </c>
      <c r="W1124" s="336"/>
      <c r="X1124" s="123"/>
      <c r="Y1124" s="337"/>
      <c r="Z1124" s="87"/>
      <c r="AA1124" s="88" t="s">
        <v>3880</v>
      </c>
      <c r="AB1124" s="88"/>
      <c r="AC1124" s="88"/>
      <c r="AD1124" s="90"/>
      <c r="AE1124" s="90"/>
      <c r="AF1124" s="136"/>
      <c r="AG1124" s="338"/>
      <c r="AH1124" s="338"/>
      <c r="AI1124" s="339"/>
      <c r="AJ1124" s="339"/>
      <c r="AK1124" s="91"/>
      <c r="AL1124" s="92"/>
      <c r="AM1124" s="93"/>
      <c r="AN1124" s="340"/>
      <c r="AO1124" s="341"/>
      <c r="AP1124" s="336"/>
      <c r="AQ1124" s="342"/>
      <c r="AR1124" s="343"/>
      <c r="AS1124" s="342"/>
      <c r="AT1124" s="94"/>
      <c r="AU1124" s="341"/>
      <c r="AV1124" s="136"/>
      <c r="AW1124" s="339"/>
    </row>
    <row r="1125" spans="1:49" ht="12.75" customHeight="1">
      <c r="A1125">
        <v>1122</v>
      </c>
      <c r="B1125" s="29" t="s">
        <v>2</v>
      </c>
      <c r="C1125" s="134" t="s">
        <v>5379</v>
      </c>
      <c r="D1125" s="29" t="s">
        <v>3880</v>
      </c>
      <c r="E1125" s="29" t="s">
        <v>3880</v>
      </c>
      <c r="F1125" s="335"/>
      <c r="G1125" s="335"/>
      <c r="H1125" s="394"/>
      <c r="I1125" s="394"/>
      <c r="J1125" s="394"/>
      <c r="K1125" s="394"/>
      <c r="L1125" s="335"/>
      <c r="M1125" s="82" t="s">
        <v>3880</v>
      </c>
      <c r="N1125" s="57" t="s">
        <v>3880</v>
      </c>
      <c r="O1125" s="30" t="s">
        <v>3880</v>
      </c>
      <c r="P1125" s="29" t="s">
        <v>3880</v>
      </c>
      <c r="Q1125" s="29"/>
      <c r="R1125" s="134" t="s">
        <v>5379</v>
      </c>
      <c r="S1125" s="104" t="s">
        <v>3</v>
      </c>
      <c r="T1125" s="403">
        <v>7000</v>
      </c>
      <c r="U1125" s="403">
        <v>-12480</v>
      </c>
      <c r="V1125" s="123" t="s">
        <v>2</v>
      </c>
      <c r="W1125" s="336"/>
      <c r="X1125" s="123"/>
      <c r="Y1125" s="337"/>
      <c r="Z1125" s="87"/>
      <c r="AA1125" s="88" t="s">
        <v>3880</v>
      </c>
      <c r="AB1125" s="88"/>
      <c r="AC1125" s="88"/>
      <c r="AD1125" s="90"/>
      <c r="AE1125" s="90"/>
      <c r="AF1125" s="136"/>
      <c r="AG1125" s="338"/>
      <c r="AH1125" s="338"/>
      <c r="AI1125" s="339"/>
      <c r="AJ1125" s="339"/>
      <c r="AK1125" s="91"/>
      <c r="AL1125" s="92"/>
      <c r="AM1125" s="93"/>
      <c r="AN1125" s="340"/>
      <c r="AO1125" s="341"/>
      <c r="AP1125" s="336"/>
      <c r="AQ1125" s="342"/>
      <c r="AR1125" s="343"/>
      <c r="AS1125" s="342"/>
      <c r="AT1125" s="94"/>
      <c r="AU1125" s="341"/>
      <c r="AV1125" s="136"/>
      <c r="AW1125" s="339"/>
    </row>
    <row r="1126" spans="1:49" ht="12.75" customHeight="1">
      <c r="A1126">
        <v>1123</v>
      </c>
      <c r="B1126" s="29" t="s">
        <v>2</v>
      </c>
      <c r="C1126" s="134" t="s">
        <v>34</v>
      </c>
      <c r="D1126" s="29" t="s">
        <v>3880</v>
      </c>
      <c r="E1126" s="29" t="s">
        <v>3880</v>
      </c>
      <c r="F1126" s="335"/>
      <c r="G1126" s="335"/>
      <c r="H1126" s="394"/>
      <c r="I1126" s="394"/>
      <c r="J1126" s="394"/>
      <c r="K1126" s="394"/>
      <c r="L1126" s="335"/>
      <c r="M1126" s="82" t="s">
        <v>3880</v>
      </c>
      <c r="N1126" s="57" t="s">
        <v>3880</v>
      </c>
      <c r="O1126" s="30" t="s">
        <v>3880</v>
      </c>
      <c r="P1126" s="29" t="s">
        <v>3880</v>
      </c>
      <c r="Q1126" s="29"/>
      <c r="R1126" s="134" t="s">
        <v>34</v>
      </c>
      <c r="S1126" s="104" t="s">
        <v>3</v>
      </c>
      <c r="T1126" s="403">
        <v>3000</v>
      </c>
      <c r="U1126" s="403">
        <v>-12480</v>
      </c>
      <c r="V1126" s="123" t="s">
        <v>2</v>
      </c>
      <c r="W1126" s="336"/>
      <c r="X1126" s="123"/>
      <c r="Y1126" s="337"/>
      <c r="Z1126" s="87"/>
      <c r="AA1126" s="88" t="s">
        <v>3880</v>
      </c>
      <c r="AB1126" s="88"/>
      <c r="AC1126" s="88"/>
      <c r="AD1126" s="90"/>
      <c r="AE1126" s="90"/>
      <c r="AF1126" s="136"/>
      <c r="AG1126" s="338"/>
      <c r="AH1126" s="338"/>
      <c r="AI1126" s="339"/>
      <c r="AJ1126" s="339"/>
      <c r="AK1126" s="91"/>
      <c r="AL1126" s="92"/>
      <c r="AM1126" s="93"/>
      <c r="AN1126" s="340"/>
      <c r="AO1126" s="341"/>
      <c r="AP1126" s="336"/>
      <c r="AQ1126" s="342"/>
      <c r="AR1126" s="343"/>
      <c r="AS1126" s="342"/>
      <c r="AT1126" s="94"/>
      <c r="AU1126" s="341"/>
      <c r="AV1126" s="136"/>
      <c r="AW1126" s="339"/>
    </row>
    <row r="1127" spans="1:49" ht="12.75" customHeight="1">
      <c r="A1127">
        <v>1124</v>
      </c>
      <c r="B1127" s="29" t="s">
        <v>2</v>
      </c>
      <c r="C1127" s="134" t="s">
        <v>297</v>
      </c>
      <c r="D1127" s="29" t="s">
        <v>3880</v>
      </c>
      <c r="E1127" s="29" t="s">
        <v>3880</v>
      </c>
      <c r="F1127" s="335"/>
      <c r="G1127" s="335"/>
      <c r="H1127" s="394"/>
      <c r="I1127" s="394"/>
      <c r="J1127" s="394"/>
      <c r="K1127" s="394"/>
      <c r="L1127" s="335"/>
      <c r="M1127" s="82" t="s">
        <v>3880</v>
      </c>
      <c r="N1127" s="57" t="s">
        <v>3880</v>
      </c>
      <c r="O1127" s="30" t="s">
        <v>3880</v>
      </c>
      <c r="P1127" s="29" t="s">
        <v>3880</v>
      </c>
      <c r="Q1127" s="29"/>
      <c r="R1127" s="134" t="s">
        <v>297</v>
      </c>
      <c r="S1127" s="103" t="s">
        <v>3</v>
      </c>
      <c r="T1127" s="403">
        <v>1000</v>
      </c>
      <c r="U1127" s="403">
        <v>-12480</v>
      </c>
      <c r="V1127" s="123" t="s">
        <v>2</v>
      </c>
      <c r="W1127" s="336"/>
      <c r="X1127" s="123"/>
      <c r="Y1127" s="337"/>
      <c r="Z1127" s="87"/>
      <c r="AA1127" s="88" t="s">
        <v>3880</v>
      </c>
      <c r="AB1127" s="88"/>
      <c r="AC1127" s="88"/>
      <c r="AD1127" s="90"/>
      <c r="AE1127" s="90"/>
      <c r="AF1127" s="136"/>
      <c r="AG1127" s="338"/>
      <c r="AH1127" s="338"/>
      <c r="AI1127" s="339"/>
      <c r="AJ1127" s="339"/>
      <c r="AK1127" s="91"/>
      <c r="AL1127" s="92"/>
      <c r="AM1127" s="93"/>
      <c r="AN1127" s="340"/>
      <c r="AO1127" s="341"/>
      <c r="AP1127" s="336"/>
      <c r="AQ1127" s="342"/>
      <c r="AR1127" s="343"/>
      <c r="AS1127" s="342"/>
      <c r="AT1127" s="94"/>
      <c r="AU1127" s="341"/>
      <c r="AV1127" s="136"/>
      <c r="AW1127" s="339"/>
    </row>
    <row r="1128" spans="1:49" ht="12.75" customHeight="1">
      <c r="A1128">
        <v>1125</v>
      </c>
      <c r="B1128" s="29" t="s">
        <v>2</v>
      </c>
      <c r="C1128" s="134" t="s">
        <v>5380</v>
      </c>
      <c r="D1128" s="29" t="s">
        <v>3880</v>
      </c>
      <c r="E1128" s="29" t="s">
        <v>3880</v>
      </c>
      <c r="F1128" s="335"/>
      <c r="G1128" s="335"/>
      <c r="H1128" s="394"/>
      <c r="I1128" s="394"/>
      <c r="J1128" s="394"/>
      <c r="K1128" s="394"/>
      <c r="L1128" s="335"/>
      <c r="M1128" s="82" t="s">
        <v>3880</v>
      </c>
      <c r="N1128" s="57" t="s">
        <v>3880</v>
      </c>
      <c r="O1128" s="30" t="s">
        <v>3880</v>
      </c>
      <c r="P1128" s="29" t="s">
        <v>3880</v>
      </c>
      <c r="Q1128" s="29"/>
      <c r="R1128" s="134" t="s">
        <v>5380</v>
      </c>
      <c r="S1128" s="103" t="s">
        <v>3</v>
      </c>
      <c r="T1128" s="403">
        <v>0</v>
      </c>
      <c r="U1128" s="403">
        <v>-12480</v>
      </c>
      <c r="V1128" s="123" t="s">
        <v>2</v>
      </c>
      <c r="W1128" s="336"/>
      <c r="X1128" s="123"/>
      <c r="Y1128" s="337"/>
      <c r="Z1128" s="87"/>
      <c r="AA1128" s="88" t="s">
        <v>3880</v>
      </c>
      <c r="AB1128" s="88"/>
      <c r="AC1128" s="88"/>
      <c r="AD1128" s="90"/>
      <c r="AE1128" s="90"/>
      <c r="AF1128" s="136"/>
      <c r="AG1128" s="338"/>
      <c r="AH1128" s="338"/>
      <c r="AI1128" s="339"/>
      <c r="AJ1128" s="339"/>
      <c r="AK1128" s="91"/>
      <c r="AL1128" s="92"/>
      <c r="AM1128" s="93"/>
      <c r="AN1128" s="340"/>
      <c r="AO1128" s="341"/>
      <c r="AP1128" s="336"/>
      <c r="AQ1128" s="342"/>
      <c r="AR1128" s="343"/>
      <c r="AS1128" s="342"/>
      <c r="AT1128" s="94"/>
      <c r="AU1128" s="341"/>
      <c r="AV1128" s="136"/>
      <c r="AW1128" s="339"/>
    </row>
    <row r="1129" spans="1:49" ht="12.75" customHeight="1">
      <c r="A1129">
        <v>1126</v>
      </c>
      <c r="B1129" s="29" t="s">
        <v>2</v>
      </c>
      <c r="C1129" s="134" t="s">
        <v>5381</v>
      </c>
      <c r="D1129" s="29" t="s">
        <v>3880</v>
      </c>
      <c r="E1129" s="29" t="s">
        <v>3880</v>
      </c>
      <c r="F1129" s="335"/>
      <c r="G1129" s="335"/>
      <c r="H1129" s="394"/>
      <c r="I1129" s="394"/>
      <c r="J1129" s="394"/>
      <c r="K1129" s="394"/>
      <c r="L1129" s="335"/>
      <c r="M1129" s="82" t="s">
        <v>3880</v>
      </c>
      <c r="N1129" s="57" t="s">
        <v>3880</v>
      </c>
      <c r="O1129" s="30" t="s">
        <v>3880</v>
      </c>
      <c r="P1129" s="29" t="s">
        <v>3880</v>
      </c>
      <c r="Q1129" s="29"/>
      <c r="R1129" s="134" t="s">
        <v>5381</v>
      </c>
      <c r="S1129" s="103" t="s">
        <v>3</v>
      </c>
      <c r="T1129" s="403">
        <v>-2000</v>
      </c>
      <c r="U1129" s="403">
        <v>-12480</v>
      </c>
      <c r="V1129" s="123" t="s">
        <v>2</v>
      </c>
      <c r="W1129" s="336"/>
      <c r="X1129" s="123"/>
      <c r="Y1129" s="337"/>
      <c r="Z1129" s="87"/>
      <c r="AA1129" s="88" t="s">
        <v>3880</v>
      </c>
      <c r="AB1129" s="88"/>
      <c r="AC1129" s="88"/>
      <c r="AD1129" s="90"/>
      <c r="AE1129" s="90"/>
      <c r="AF1129" s="136"/>
      <c r="AG1129" s="338"/>
      <c r="AH1129" s="338"/>
      <c r="AI1129" s="339"/>
      <c r="AJ1129" s="339"/>
      <c r="AK1129" s="91"/>
      <c r="AL1129" s="92"/>
      <c r="AM1129" s="93"/>
      <c r="AN1129" s="340"/>
      <c r="AO1129" s="341"/>
      <c r="AP1129" s="336"/>
      <c r="AQ1129" s="342"/>
      <c r="AR1129" s="343"/>
      <c r="AS1129" s="342"/>
      <c r="AT1129" s="94"/>
      <c r="AU1129" s="341"/>
      <c r="AV1129" s="136"/>
      <c r="AW1129" s="339"/>
    </row>
    <row r="1130" spans="1:49" ht="12.75" customHeight="1">
      <c r="A1130">
        <v>1127</v>
      </c>
      <c r="B1130" s="29" t="s">
        <v>2</v>
      </c>
      <c r="C1130" s="134" t="s">
        <v>5382</v>
      </c>
      <c r="D1130" s="29" t="s">
        <v>3880</v>
      </c>
      <c r="E1130" s="29" t="s">
        <v>3880</v>
      </c>
      <c r="F1130" s="335"/>
      <c r="G1130" s="335"/>
      <c r="H1130" s="394"/>
      <c r="I1130" s="394"/>
      <c r="J1130" s="394"/>
      <c r="K1130" s="394"/>
      <c r="L1130" s="335"/>
      <c r="M1130" s="82" t="s">
        <v>3880</v>
      </c>
      <c r="N1130" s="57" t="s">
        <v>3880</v>
      </c>
      <c r="O1130" s="30" t="s">
        <v>3880</v>
      </c>
      <c r="P1130" s="29" t="s">
        <v>3880</v>
      </c>
      <c r="Q1130" s="29"/>
      <c r="R1130" s="134" t="s">
        <v>5382</v>
      </c>
      <c r="S1130" s="103" t="s">
        <v>3</v>
      </c>
      <c r="T1130" s="403">
        <v>-13000</v>
      </c>
      <c r="U1130" s="403">
        <v>-12480</v>
      </c>
      <c r="V1130" s="123" t="s">
        <v>2</v>
      </c>
      <c r="W1130" s="336"/>
      <c r="X1130" s="123"/>
      <c r="Y1130" s="337"/>
      <c r="Z1130" s="87"/>
      <c r="AA1130" s="88" t="s">
        <v>3880</v>
      </c>
      <c r="AB1130" s="88"/>
      <c r="AC1130" s="88"/>
      <c r="AD1130" s="90"/>
      <c r="AE1130" s="90"/>
      <c r="AF1130" s="136"/>
      <c r="AG1130" s="338"/>
      <c r="AH1130" s="338"/>
      <c r="AI1130" s="339"/>
      <c r="AJ1130" s="339"/>
      <c r="AK1130" s="91"/>
      <c r="AL1130" s="92"/>
      <c r="AM1130" s="93"/>
      <c r="AN1130" s="340"/>
      <c r="AO1130" s="341"/>
      <c r="AP1130" s="336"/>
      <c r="AQ1130" s="342"/>
      <c r="AR1130" s="343"/>
      <c r="AS1130" s="342"/>
      <c r="AT1130" s="94"/>
      <c r="AU1130" s="341"/>
      <c r="AV1130" s="136"/>
      <c r="AW1130" s="339"/>
    </row>
    <row r="1131" spans="1:49" ht="12.75" customHeight="1">
      <c r="A1131">
        <v>1128</v>
      </c>
      <c r="B1131" s="29" t="s">
        <v>2</v>
      </c>
      <c r="C1131" s="134" t="s">
        <v>5383</v>
      </c>
      <c r="D1131" s="29" t="s">
        <v>3880</v>
      </c>
      <c r="E1131" s="29" t="s">
        <v>3880</v>
      </c>
      <c r="F1131" s="335"/>
      <c r="G1131" s="335"/>
      <c r="H1131" s="394"/>
      <c r="I1131" s="394"/>
      <c r="J1131" s="394"/>
      <c r="K1131" s="394"/>
      <c r="L1131" s="335"/>
      <c r="M1131" s="82" t="s">
        <v>3880</v>
      </c>
      <c r="N1131" s="57" t="s">
        <v>3880</v>
      </c>
      <c r="O1131" s="30" t="s">
        <v>3880</v>
      </c>
      <c r="P1131" s="29" t="s">
        <v>3880</v>
      </c>
      <c r="Q1131" s="29"/>
      <c r="R1131" s="134" t="s">
        <v>5383</v>
      </c>
      <c r="S1131" s="103" t="s">
        <v>3</v>
      </c>
      <c r="T1131" s="403">
        <v>10000</v>
      </c>
      <c r="U1131" s="403">
        <v>13310</v>
      </c>
      <c r="V1131" s="123" t="s">
        <v>2</v>
      </c>
      <c r="W1131" s="336"/>
      <c r="X1131" s="123"/>
      <c r="Y1131" s="337"/>
      <c r="Z1131" s="87"/>
      <c r="AA1131" s="88" t="s">
        <v>3880</v>
      </c>
      <c r="AB1131" s="88"/>
      <c r="AC1131" s="88"/>
      <c r="AD1131" s="90"/>
      <c r="AE1131" s="90"/>
      <c r="AF1131" s="136"/>
      <c r="AG1131" s="338"/>
      <c r="AH1131" s="338"/>
      <c r="AI1131" s="339"/>
      <c r="AJ1131" s="339"/>
      <c r="AK1131" s="91"/>
      <c r="AL1131" s="92"/>
      <c r="AM1131" s="93"/>
      <c r="AN1131" s="340"/>
      <c r="AO1131" s="341"/>
      <c r="AP1131" s="336"/>
      <c r="AQ1131" s="342"/>
      <c r="AR1131" s="343"/>
      <c r="AS1131" s="342"/>
      <c r="AT1131" s="94"/>
      <c r="AU1131" s="341"/>
      <c r="AV1131" s="136"/>
      <c r="AW1131" s="339"/>
    </row>
    <row r="1132" spans="1:49" ht="12.75" customHeight="1">
      <c r="A1132">
        <v>1129</v>
      </c>
      <c r="B1132" s="29" t="s">
        <v>2</v>
      </c>
      <c r="C1132" s="134" t="s">
        <v>3450</v>
      </c>
      <c r="D1132" s="29" t="s">
        <v>3880</v>
      </c>
      <c r="E1132" s="29" t="s">
        <v>3880</v>
      </c>
      <c r="F1132" s="335"/>
      <c r="G1132" s="335"/>
      <c r="H1132" s="394"/>
      <c r="I1132" s="394"/>
      <c r="J1132" s="394"/>
      <c r="K1132" s="394"/>
      <c r="L1132" s="335"/>
      <c r="M1132" s="82" t="s">
        <v>3880</v>
      </c>
      <c r="N1132" s="57" t="s">
        <v>3880</v>
      </c>
      <c r="O1132" s="30" t="s">
        <v>3880</v>
      </c>
      <c r="P1132" s="29" t="s">
        <v>3880</v>
      </c>
      <c r="Q1132" s="29"/>
      <c r="R1132" s="134" t="s">
        <v>3450</v>
      </c>
      <c r="S1132" s="103" t="s">
        <v>3</v>
      </c>
      <c r="T1132" s="403">
        <v>9000</v>
      </c>
      <c r="U1132" s="403">
        <v>13310</v>
      </c>
      <c r="V1132" s="123" t="s">
        <v>2</v>
      </c>
      <c r="W1132" s="336"/>
      <c r="X1132" s="123"/>
      <c r="Y1132" s="337"/>
      <c r="Z1132" s="87"/>
      <c r="AA1132" s="88" t="s">
        <v>3880</v>
      </c>
      <c r="AB1132" s="88"/>
      <c r="AC1132" s="88"/>
      <c r="AD1132" s="90"/>
      <c r="AE1132" s="90"/>
      <c r="AF1132" s="136"/>
      <c r="AG1132" s="338"/>
      <c r="AH1132" s="338"/>
      <c r="AI1132" s="339"/>
      <c r="AJ1132" s="339"/>
      <c r="AK1132" s="91"/>
      <c r="AL1132" s="92"/>
      <c r="AM1132" s="93"/>
      <c r="AN1132" s="340"/>
      <c r="AO1132" s="341"/>
      <c r="AP1132" s="336"/>
      <c r="AQ1132" s="342"/>
      <c r="AR1132" s="343"/>
      <c r="AS1132" s="342"/>
      <c r="AT1132" s="94"/>
      <c r="AU1132" s="341"/>
      <c r="AV1132" s="136"/>
      <c r="AW1132" s="339"/>
    </row>
    <row r="1133" spans="1:49" ht="12.75" customHeight="1">
      <c r="A1133">
        <v>1130</v>
      </c>
      <c r="B1133" s="29" t="s">
        <v>2</v>
      </c>
      <c r="C1133" s="134" t="s">
        <v>3454</v>
      </c>
      <c r="D1133" s="29" t="s">
        <v>3880</v>
      </c>
      <c r="E1133" s="29" t="s">
        <v>3880</v>
      </c>
      <c r="F1133" s="335"/>
      <c r="G1133" s="335"/>
      <c r="H1133" s="394"/>
      <c r="I1133" s="394"/>
      <c r="J1133" s="394"/>
      <c r="K1133" s="394"/>
      <c r="L1133" s="335"/>
      <c r="M1133" s="82" t="s">
        <v>3880</v>
      </c>
      <c r="N1133" s="57" t="s">
        <v>3880</v>
      </c>
      <c r="O1133" s="30" t="s">
        <v>3880</v>
      </c>
      <c r="P1133" s="29" t="s">
        <v>3880</v>
      </c>
      <c r="Q1133" s="29"/>
      <c r="R1133" s="134" t="s">
        <v>3454</v>
      </c>
      <c r="S1133" s="104" t="s">
        <v>3</v>
      </c>
      <c r="T1133" s="403">
        <v>5000</v>
      </c>
      <c r="U1133" s="403">
        <v>13310</v>
      </c>
      <c r="V1133" s="123" t="s">
        <v>2</v>
      </c>
      <c r="W1133" s="336"/>
      <c r="X1133" s="123"/>
      <c r="Y1133" s="337"/>
      <c r="Z1133" s="87"/>
      <c r="AA1133" s="88" t="s">
        <v>3880</v>
      </c>
      <c r="AB1133" s="88"/>
      <c r="AC1133" s="88"/>
      <c r="AD1133" s="90"/>
      <c r="AE1133" s="90"/>
      <c r="AF1133" s="136"/>
      <c r="AG1133" s="338"/>
      <c r="AH1133" s="338"/>
      <c r="AI1133" s="339"/>
      <c r="AJ1133" s="339"/>
      <c r="AK1133" s="91"/>
      <c r="AL1133" s="92"/>
      <c r="AM1133" s="93"/>
      <c r="AN1133" s="340"/>
      <c r="AO1133" s="341"/>
      <c r="AP1133" s="336"/>
      <c r="AQ1133" s="342"/>
      <c r="AR1133" s="343"/>
      <c r="AS1133" s="342"/>
      <c r="AT1133" s="94"/>
      <c r="AU1133" s="341"/>
      <c r="AV1133" s="136"/>
      <c r="AW1133" s="339"/>
    </row>
    <row r="1134" spans="1:49" ht="12.75" customHeight="1">
      <c r="A1134">
        <v>1131</v>
      </c>
      <c r="B1134" s="29" t="s">
        <v>2</v>
      </c>
      <c r="C1134" s="134" t="s">
        <v>5384</v>
      </c>
      <c r="D1134" s="29" t="s">
        <v>3880</v>
      </c>
      <c r="E1134" s="29" t="s">
        <v>3880</v>
      </c>
      <c r="F1134" s="335"/>
      <c r="G1134" s="335"/>
      <c r="H1134" s="394"/>
      <c r="I1134" s="394"/>
      <c r="J1134" s="394"/>
      <c r="K1134" s="394"/>
      <c r="L1134" s="335"/>
      <c r="M1134" s="82" t="s">
        <v>3880</v>
      </c>
      <c r="N1134" s="57" t="s">
        <v>3880</v>
      </c>
      <c r="O1134" s="30" t="s">
        <v>3880</v>
      </c>
      <c r="P1134" s="29" t="s">
        <v>3880</v>
      </c>
      <c r="Q1134" s="29"/>
      <c r="R1134" s="134" t="s">
        <v>5384</v>
      </c>
      <c r="S1134" s="103" t="s">
        <v>3</v>
      </c>
      <c r="T1134" s="403">
        <v>-6000</v>
      </c>
      <c r="U1134" s="403">
        <v>13310</v>
      </c>
      <c r="V1134" s="123" t="s">
        <v>2</v>
      </c>
      <c r="W1134" s="336"/>
      <c r="X1134" s="123"/>
      <c r="Y1134" s="337"/>
      <c r="Z1134" s="87"/>
      <c r="AA1134" s="88" t="s">
        <v>3880</v>
      </c>
      <c r="AB1134" s="88"/>
      <c r="AC1134" s="88"/>
      <c r="AD1134" s="90"/>
      <c r="AE1134" s="90"/>
      <c r="AF1134" s="136"/>
      <c r="AG1134" s="338"/>
      <c r="AH1134" s="338"/>
      <c r="AI1134" s="339"/>
      <c r="AJ1134" s="339"/>
      <c r="AK1134" s="91"/>
      <c r="AL1134" s="92"/>
      <c r="AM1134" s="93"/>
      <c r="AN1134" s="340"/>
      <c r="AO1134" s="341"/>
      <c r="AP1134" s="336"/>
      <c r="AQ1134" s="342"/>
      <c r="AR1134" s="343"/>
      <c r="AS1134" s="342"/>
      <c r="AT1134" s="94"/>
      <c r="AU1134" s="341"/>
      <c r="AV1134" s="136"/>
      <c r="AW1134" s="339"/>
    </row>
    <row r="1135" spans="1:49" ht="12.75" customHeight="1">
      <c r="A1135">
        <v>1132</v>
      </c>
      <c r="B1135" s="29" t="s">
        <v>2</v>
      </c>
      <c r="C1135" s="134" t="s">
        <v>5385</v>
      </c>
      <c r="D1135" s="29" t="s">
        <v>3880</v>
      </c>
      <c r="E1135" s="29" t="s">
        <v>3880</v>
      </c>
      <c r="F1135" s="335"/>
      <c r="G1135" s="335"/>
      <c r="H1135" s="394"/>
      <c r="I1135" s="394"/>
      <c r="J1135" s="394"/>
      <c r="K1135" s="394"/>
      <c r="L1135" s="335"/>
      <c r="M1135" s="82" t="s">
        <v>3880</v>
      </c>
      <c r="N1135" s="57" t="s">
        <v>3880</v>
      </c>
      <c r="O1135" s="30" t="s">
        <v>3880</v>
      </c>
      <c r="P1135" s="29" t="s">
        <v>3880</v>
      </c>
      <c r="Q1135" s="29"/>
      <c r="R1135" s="134" t="s">
        <v>5385</v>
      </c>
      <c r="S1135" s="104" t="s">
        <v>3</v>
      </c>
      <c r="T1135" s="403">
        <v>-7000</v>
      </c>
      <c r="U1135" s="403">
        <v>13310</v>
      </c>
      <c r="V1135" s="123" t="s">
        <v>2</v>
      </c>
      <c r="W1135" s="336"/>
      <c r="X1135" s="123"/>
      <c r="Y1135" s="337"/>
      <c r="Z1135" s="87"/>
      <c r="AA1135" s="88" t="s">
        <v>3880</v>
      </c>
      <c r="AB1135" s="88"/>
      <c r="AC1135" s="88"/>
      <c r="AD1135" s="90"/>
      <c r="AE1135" s="90"/>
      <c r="AF1135" s="136"/>
      <c r="AG1135" s="338"/>
      <c r="AH1135" s="338"/>
      <c r="AI1135" s="339"/>
      <c r="AJ1135" s="339"/>
      <c r="AK1135" s="91"/>
      <c r="AL1135" s="92"/>
      <c r="AM1135" s="93"/>
      <c r="AN1135" s="340"/>
      <c r="AO1135" s="341"/>
      <c r="AP1135" s="336"/>
      <c r="AQ1135" s="342"/>
      <c r="AR1135" s="343"/>
      <c r="AS1135" s="342"/>
      <c r="AT1135" s="94"/>
      <c r="AU1135" s="341"/>
      <c r="AV1135" s="136"/>
      <c r="AW1135" s="339"/>
    </row>
    <row r="1136" spans="1:49" ht="12.75" customHeight="1">
      <c r="A1136">
        <v>1133</v>
      </c>
      <c r="B1136" s="29" t="s">
        <v>2</v>
      </c>
      <c r="C1136" s="134" t="s">
        <v>5386</v>
      </c>
      <c r="D1136" s="29" t="s">
        <v>3880</v>
      </c>
      <c r="E1136" s="29" t="s">
        <v>3880</v>
      </c>
      <c r="F1136" s="335"/>
      <c r="G1136" s="335"/>
      <c r="H1136" s="394"/>
      <c r="I1136" s="394"/>
      <c r="J1136" s="394"/>
      <c r="K1136" s="394"/>
      <c r="L1136" s="335"/>
      <c r="M1136" s="82" t="s">
        <v>3880</v>
      </c>
      <c r="N1136" s="57" t="s">
        <v>3880</v>
      </c>
      <c r="O1136" s="30" t="s">
        <v>3880</v>
      </c>
      <c r="P1136" s="29" t="s">
        <v>3880</v>
      </c>
      <c r="Q1136" s="29"/>
      <c r="R1136" s="134" t="s">
        <v>5386</v>
      </c>
      <c r="S1136" s="104" t="s">
        <v>3</v>
      </c>
      <c r="T1136" s="403">
        <v>11500</v>
      </c>
      <c r="U1136" s="403">
        <v>-12065</v>
      </c>
      <c r="V1136" s="123" t="s">
        <v>2</v>
      </c>
      <c r="W1136" s="336"/>
      <c r="X1136" s="123"/>
      <c r="Y1136" s="337"/>
      <c r="Z1136" s="87"/>
      <c r="AA1136" s="88" t="s">
        <v>3880</v>
      </c>
      <c r="AB1136" s="88"/>
      <c r="AC1136" s="88"/>
      <c r="AD1136" s="90"/>
      <c r="AE1136" s="90"/>
      <c r="AF1136" s="136"/>
      <c r="AG1136" s="338"/>
      <c r="AH1136" s="338"/>
      <c r="AI1136" s="339"/>
      <c r="AJ1136" s="339"/>
      <c r="AK1136" s="91"/>
      <c r="AL1136" s="92"/>
      <c r="AM1136" s="93"/>
      <c r="AN1136" s="340"/>
      <c r="AO1136" s="341"/>
      <c r="AP1136" s="336"/>
      <c r="AQ1136" s="342"/>
      <c r="AR1136" s="343"/>
      <c r="AS1136" s="342"/>
      <c r="AT1136" s="94"/>
      <c r="AU1136" s="341"/>
      <c r="AV1136" s="136"/>
      <c r="AW1136" s="339"/>
    </row>
    <row r="1137" spans="1:49" ht="12.75" customHeight="1">
      <c r="A1137">
        <v>1134</v>
      </c>
      <c r="B1137" s="29" t="s">
        <v>2</v>
      </c>
      <c r="C1137" s="134" t="s">
        <v>5387</v>
      </c>
      <c r="D1137" s="29" t="s">
        <v>3880</v>
      </c>
      <c r="E1137" s="29" t="s">
        <v>3880</v>
      </c>
      <c r="F1137" s="335"/>
      <c r="G1137" s="335"/>
      <c r="H1137" s="394"/>
      <c r="I1137" s="394"/>
      <c r="J1137" s="394"/>
      <c r="K1137" s="394"/>
      <c r="L1137" s="335"/>
      <c r="M1137" s="82" t="s">
        <v>3880</v>
      </c>
      <c r="N1137" s="57" t="s">
        <v>3880</v>
      </c>
      <c r="O1137" s="30" t="s">
        <v>3880</v>
      </c>
      <c r="P1137" s="29" t="s">
        <v>3880</v>
      </c>
      <c r="Q1137" s="29"/>
      <c r="R1137" s="134" t="s">
        <v>5387</v>
      </c>
      <c r="S1137" s="104" t="s">
        <v>3</v>
      </c>
      <c r="T1137" s="403">
        <v>9500</v>
      </c>
      <c r="U1137" s="403">
        <v>-12065</v>
      </c>
      <c r="V1137" s="123" t="s">
        <v>2</v>
      </c>
      <c r="W1137" s="336"/>
      <c r="X1137" s="123"/>
      <c r="Y1137" s="337"/>
      <c r="Z1137" s="87"/>
      <c r="AA1137" s="88" t="s">
        <v>3880</v>
      </c>
      <c r="AB1137" s="88"/>
      <c r="AC1137" s="88"/>
      <c r="AD1137" s="90"/>
      <c r="AE1137" s="90"/>
      <c r="AF1137" s="136"/>
      <c r="AG1137" s="338"/>
      <c r="AH1137" s="338"/>
      <c r="AI1137" s="339"/>
      <c r="AJ1137" s="339"/>
      <c r="AK1137" s="91"/>
      <c r="AL1137" s="92"/>
      <c r="AM1137" s="93"/>
      <c r="AN1137" s="340"/>
      <c r="AO1137" s="341"/>
      <c r="AP1137" s="336"/>
      <c r="AQ1137" s="342"/>
      <c r="AR1137" s="343"/>
      <c r="AS1137" s="342"/>
      <c r="AT1137" s="94"/>
      <c r="AU1137" s="341"/>
      <c r="AV1137" s="136"/>
      <c r="AW1137" s="339"/>
    </row>
    <row r="1138" spans="1:49" ht="12.75" customHeight="1">
      <c r="A1138">
        <v>1135</v>
      </c>
      <c r="B1138" s="29" t="s">
        <v>2</v>
      </c>
      <c r="C1138" s="134" t="s">
        <v>5388</v>
      </c>
      <c r="D1138" s="29" t="s">
        <v>3880</v>
      </c>
      <c r="E1138" s="29" t="s">
        <v>3880</v>
      </c>
      <c r="F1138" s="335"/>
      <c r="G1138" s="335"/>
      <c r="H1138" s="394"/>
      <c r="I1138" s="394"/>
      <c r="J1138" s="394"/>
      <c r="K1138" s="394"/>
      <c r="L1138" s="335"/>
      <c r="M1138" s="82" t="s">
        <v>3880</v>
      </c>
      <c r="N1138" s="57" t="s">
        <v>3880</v>
      </c>
      <c r="O1138" s="30" t="s">
        <v>3880</v>
      </c>
      <c r="P1138" s="29" t="s">
        <v>3880</v>
      </c>
      <c r="Q1138" s="29"/>
      <c r="R1138" s="134" t="s">
        <v>5388</v>
      </c>
      <c r="S1138" s="104" t="s">
        <v>3</v>
      </c>
      <c r="T1138" s="403">
        <v>8500</v>
      </c>
      <c r="U1138" s="403">
        <v>-12065</v>
      </c>
      <c r="V1138" s="123" t="s">
        <v>2</v>
      </c>
      <c r="W1138" s="336"/>
      <c r="X1138" s="123"/>
      <c r="Y1138" s="337"/>
      <c r="Z1138" s="87"/>
      <c r="AA1138" s="88" t="s">
        <v>3880</v>
      </c>
      <c r="AB1138" s="88"/>
      <c r="AC1138" s="88"/>
      <c r="AD1138" s="90"/>
      <c r="AE1138" s="90"/>
      <c r="AF1138" s="136"/>
      <c r="AG1138" s="338"/>
      <c r="AH1138" s="338"/>
      <c r="AI1138" s="339"/>
      <c r="AJ1138" s="339"/>
      <c r="AK1138" s="91"/>
      <c r="AL1138" s="92"/>
      <c r="AM1138" s="93"/>
      <c r="AN1138" s="340"/>
      <c r="AO1138" s="341"/>
      <c r="AP1138" s="336"/>
      <c r="AQ1138" s="342"/>
      <c r="AR1138" s="343"/>
      <c r="AS1138" s="342"/>
      <c r="AT1138" s="94"/>
      <c r="AU1138" s="341"/>
      <c r="AV1138" s="136"/>
      <c r="AW1138" s="339"/>
    </row>
    <row r="1139" spans="1:49" ht="12.75" customHeight="1">
      <c r="A1139">
        <v>1136</v>
      </c>
      <c r="B1139" s="29" t="s">
        <v>2</v>
      </c>
      <c r="C1139" s="134" t="s">
        <v>243</v>
      </c>
      <c r="D1139" s="29" t="s">
        <v>3880</v>
      </c>
      <c r="E1139" s="29" t="s">
        <v>3880</v>
      </c>
      <c r="F1139" s="335"/>
      <c r="G1139" s="335"/>
      <c r="H1139" s="394"/>
      <c r="I1139" s="394"/>
      <c r="J1139" s="394"/>
      <c r="K1139" s="394"/>
      <c r="L1139" s="335"/>
      <c r="M1139" s="82" t="s">
        <v>3880</v>
      </c>
      <c r="N1139" s="57" t="s">
        <v>3880</v>
      </c>
      <c r="O1139" s="30" t="s">
        <v>3880</v>
      </c>
      <c r="P1139" s="29" t="s">
        <v>3880</v>
      </c>
      <c r="Q1139" s="29"/>
      <c r="R1139" s="134" t="s">
        <v>243</v>
      </c>
      <c r="S1139" s="104" t="s">
        <v>3</v>
      </c>
      <c r="T1139" s="403">
        <v>5500</v>
      </c>
      <c r="U1139" s="403">
        <v>-12065</v>
      </c>
      <c r="V1139" s="123" t="s">
        <v>2</v>
      </c>
      <c r="W1139" s="336"/>
      <c r="X1139" s="123"/>
      <c r="Y1139" s="337"/>
      <c r="Z1139" s="87"/>
      <c r="AA1139" s="88" t="s">
        <v>3880</v>
      </c>
      <c r="AB1139" s="88"/>
      <c r="AC1139" s="88"/>
      <c r="AD1139" s="90"/>
      <c r="AE1139" s="90"/>
      <c r="AF1139" s="136"/>
      <c r="AG1139" s="338"/>
      <c r="AH1139" s="338"/>
      <c r="AI1139" s="339"/>
      <c r="AJ1139" s="339"/>
      <c r="AK1139" s="91"/>
      <c r="AL1139" s="92"/>
      <c r="AM1139" s="93"/>
      <c r="AN1139" s="340"/>
      <c r="AO1139" s="341"/>
      <c r="AP1139" s="336"/>
      <c r="AQ1139" s="342"/>
      <c r="AR1139" s="343"/>
      <c r="AS1139" s="342"/>
      <c r="AT1139" s="94"/>
      <c r="AU1139" s="341"/>
      <c r="AV1139" s="136"/>
      <c r="AW1139" s="339"/>
    </row>
    <row r="1140" spans="1:49" ht="12.75" customHeight="1">
      <c r="A1140">
        <v>1137</v>
      </c>
      <c r="B1140" s="29" t="s">
        <v>2</v>
      </c>
      <c r="C1140" s="134" t="s">
        <v>353</v>
      </c>
      <c r="D1140" s="29" t="s">
        <v>3880</v>
      </c>
      <c r="E1140" s="29" t="s">
        <v>3880</v>
      </c>
      <c r="F1140" s="335"/>
      <c r="G1140" s="335"/>
      <c r="H1140" s="394"/>
      <c r="I1140" s="394"/>
      <c r="J1140" s="394"/>
      <c r="K1140" s="394"/>
      <c r="L1140" s="335"/>
      <c r="M1140" s="82" t="s">
        <v>3880</v>
      </c>
      <c r="N1140" s="57" t="s">
        <v>3880</v>
      </c>
      <c r="O1140" s="30" t="s">
        <v>3880</v>
      </c>
      <c r="P1140" s="29" t="s">
        <v>3880</v>
      </c>
      <c r="Q1140" s="29"/>
      <c r="R1140" s="134" t="s">
        <v>353</v>
      </c>
      <c r="S1140" s="104" t="s">
        <v>3</v>
      </c>
      <c r="T1140" s="403">
        <v>4500</v>
      </c>
      <c r="U1140" s="403">
        <v>-12065</v>
      </c>
      <c r="V1140" s="123" t="s">
        <v>2</v>
      </c>
      <c r="W1140" s="336"/>
      <c r="X1140" s="123"/>
      <c r="Y1140" s="337"/>
      <c r="Z1140" s="87"/>
      <c r="AA1140" s="88" t="s">
        <v>3880</v>
      </c>
      <c r="AB1140" s="88"/>
      <c r="AC1140" s="88"/>
      <c r="AD1140" s="90"/>
      <c r="AE1140" s="90"/>
      <c r="AF1140" s="136"/>
      <c r="AG1140" s="338"/>
      <c r="AH1140" s="338"/>
      <c r="AI1140" s="339"/>
      <c r="AJ1140" s="339"/>
      <c r="AK1140" s="91"/>
      <c r="AL1140" s="92"/>
      <c r="AM1140" s="93"/>
      <c r="AN1140" s="340"/>
      <c r="AO1140" s="341"/>
      <c r="AP1140" s="336"/>
      <c r="AQ1140" s="342"/>
      <c r="AR1140" s="343"/>
      <c r="AS1140" s="342"/>
      <c r="AT1140" s="94"/>
      <c r="AU1140" s="341"/>
      <c r="AV1140" s="136"/>
      <c r="AW1140" s="339"/>
    </row>
    <row r="1141" spans="1:49" ht="12.75" customHeight="1">
      <c r="A1141">
        <v>1138</v>
      </c>
      <c r="B1141" s="29" t="s">
        <v>2</v>
      </c>
      <c r="C1141" s="134" t="s">
        <v>3670</v>
      </c>
      <c r="D1141" s="29" t="s">
        <v>3880</v>
      </c>
      <c r="E1141" s="29" t="s">
        <v>3880</v>
      </c>
      <c r="F1141" s="335"/>
      <c r="G1141" s="335"/>
      <c r="H1141" s="394"/>
      <c r="I1141" s="394"/>
      <c r="J1141" s="394"/>
      <c r="K1141" s="394"/>
      <c r="L1141" s="335"/>
      <c r="M1141" s="82" t="s">
        <v>3880</v>
      </c>
      <c r="N1141" s="57" t="s">
        <v>3880</v>
      </c>
      <c r="O1141" s="30" t="s">
        <v>3880</v>
      </c>
      <c r="P1141" s="29" t="s">
        <v>3880</v>
      </c>
      <c r="Q1141" s="29"/>
      <c r="R1141" s="134" t="s">
        <v>3670</v>
      </c>
      <c r="S1141" s="104" t="s">
        <v>3</v>
      </c>
      <c r="T1141" s="403">
        <v>-4500</v>
      </c>
      <c r="U1141" s="403">
        <v>-12065</v>
      </c>
      <c r="V1141" s="123" t="s">
        <v>2</v>
      </c>
      <c r="W1141" s="336"/>
      <c r="X1141" s="123"/>
      <c r="Y1141" s="337"/>
      <c r="Z1141" s="87"/>
      <c r="AA1141" s="88" t="s">
        <v>3880</v>
      </c>
      <c r="AB1141" s="88"/>
      <c r="AC1141" s="88"/>
      <c r="AD1141" s="90"/>
      <c r="AE1141" s="90"/>
      <c r="AF1141" s="136"/>
      <c r="AG1141" s="338"/>
      <c r="AH1141" s="338"/>
      <c r="AI1141" s="339"/>
      <c r="AJ1141" s="339"/>
      <c r="AK1141" s="91"/>
      <c r="AL1141" s="92"/>
      <c r="AM1141" s="93"/>
      <c r="AN1141" s="340"/>
      <c r="AO1141" s="341"/>
      <c r="AP1141" s="336"/>
      <c r="AQ1141" s="342"/>
      <c r="AR1141" s="343"/>
      <c r="AS1141" s="342"/>
      <c r="AT1141" s="94"/>
      <c r="AU1141" s="341"/>
      <c r="AV1141" s="136"/>
      <c r="AW1141" s="339"/>
    </row>
    <row r="1142" spans="1:49" ht="12.75" customHeight="1">
      <c r="A1142">
        <v>1139</v>
      </c>
      <c r="B1142" s="29" t="s">
        <v>2</v>
      </c>
      <c r="C1142" s="134" t="s">
        <v>5389</v>
      </c>
      <c r="D1142" s="29" t="s">
        <v>3880</v>
      </c>
      <c r="E1142" s="29" t="s">
        <v>3880</v>
      </c>
      <c r="F1142" s="335"/>
      <c r="G1142" s="335"/>
      <c r="H1142" s="394"/>
      <c r="I1142" s="394"/>
      <c r="J1142" s="394"/>
      <c r="K1142" s="394"/>
      <c r="L1142" s="335"/>
      <c r="M1142" s="82" t="s">
        <v>3880</v>
      </c>
      <c r="N1142" s="57" t="s">
        <v>3880</v>
      </c>
      <c r="O1142" s="30" t="s">
        <v>3880</v>
      </c>
      <c r="P1142" s="29" t="s">
        <v>3880</v>
      </c>
      <c r="Q1142" s="29"/>
      <c r="R1142" s="134" t="s">
        <v>5389</v>
      </c>
      <c r="S1142" s="104" t="s">
        <v>3</v>
      </c>
      <c r="T1142" s="403">
        <v>12000</v>
      </c>
      <c r="U1142" s="403">
        <v>-11650</v>
      </c>
      <c r="V1142" s="123" t="s">
        <v>2</v>
      </c>
      <c r="W1142" s="336"/>
      <c r="X1142" s="123"/>
      <c r="Y1142" s="337"/>
      <c r="Z1142" s="87"/>
      <c r="AA1142" s="88" t="s">
        <v>3880</v>
      </c>
      <c r="AB1142" s="88"/>
      <c r="AC1142" s="88"/>
      <c r="AD1142" s="90"/>
      <c r="AE1142" s="90"/>
      <c r="AF1142" s="136"/>
      <c r="AG1142" s="338"/>
      <c r="AH1142" s="338"/>
      <c r="AI1142" s="339"/>
      <c r="AJ1142" s="339"/>
      <c r="AK1142" s="91"/>
      <c r="AL1142" s="92"/>
      <c r="AM1142" s="93"/>
      <c r="AN1142" s="340"/>
      <c r="AO1142" s="341"/>
      <c r="AP1142" s="336"/>
      <c r="AQ1142" s="342"/>
      <c r="AR1142" s="343"/>
      <c r="AS1142" s="342"/>
      <c r="AT1142" s="94"/>
      <c r="AU1142" s="341"/>
      <c r="AV1142" s="136"/>
      <c r="AW1142" s="339"/>
    </row>
    <row r="1143" spans="1:49" ht="12.75" customHeight="1">
      <c r="A1143">
        <v>1140</v>
      </c>
      <c r="B1143" s="29" t="s">
        <v>2</v>
      </c>
      <c r="C1143" s="134" t="s">
        <v>5390</v>
      </c>
      <c r="D1143" s="29" t="s">
        <v>3880</v>
      </c>
      <c r="E1143" s="29" t="s">
        <v>3880</v>
      </c>
      <c r="F1143" s="335"/>
      <c r="G1143" s="335"/>
      <c r="H1143" s="394"/>
      <c r="I1143" s="394"/>
      <c r="J1143" s="394"/>
      <c r="K1143" s="394"/>
      <c r="L1143" s="335"/>
      <c r="M1143" s="82" t="s">
        <v>3880</v>
      </c>
      <c r="N1143" s="57" t="s">
        <v>3880</v>
      </c>
      <c r="O1143" s="30" t="s">
        <v>3880</v>
      </c>
      <c r="P1143" s="29" t="s">
        <v>3880</v>
      </c>
      <c r="Q1143" s="29"/>
      <c r="R1143" s="134" t="s">
        <v>5390</v>
      </c>
      <c r="S1143" s="104" t="s">
        <v>3</v>
      </c>
      <c r="T1143" s="403">
        <v>11000</v>
      </c>
      <c r="U1143" s="403">
        <v>-11650</v>
      </c>
      <c r="V1143" s="123" t="s">
        <v>2</v>
      </c>
      <c r="W1143" s="336"/>
      <c r="X1143" s="123"/>
      <c r="Y1143" s="337"/>
      <c r="Z1143" s="87"/>
      <c r="AA1143" s="88" t="s">
        <v>3880</v>
      </c>
      <c r="AB1143" s="88"/>
      <c r="AC1143" s="88"/>
      <c r="AD1143" s="90"/>
      <c r="AE1143" s="90"/>
      <c r="AF1143" s="136"/>
      <c r="AG1143" s="338"/>
      <c r="AH1143" s="338"/>
      <c r="AI1143" s="339"/>
      <c r="AJ1143" s="339"/>
      <c r="AK1143" s="91"/>
      <c r="AL1143" s="92"/>
      <c r="AM1143" s="93"/>
      <c r="AN1143" s="340"/>
      <c r="AO1143" s="341"/>
      <c r="AP1143" s="336"/>
      <c r="AQ1143" s="342"/>
      <c r="AR1143" s="343"/>
      <c r="AS1143" s="342"/>
      <c r="AT1143" s="94"/>
      <c r="AU1143" s="341"/>
      <c r="AV1143" s="136"/>
      <c r="AW1143" s="339"/>
    </row>
    <row r="1144" spans="1:49" ht="12.75" customHeight="1">
      <c r="A1144">
        <v>1141</v>
      </c>
      <c r="B1144" s="29" t="s">
        <v>2</v>
      </c>
      <c r="C1144" s="134" t="s">
        <v>5391</v>
      </c>
      <c r="D1144" s="29" t="s">
        <v>3880</v>
      </c>
      <c r="E1144" s="29" t="s">
        <v>3880</v>
      </c>
      <c r="F1144" s="335"/>
      <c r="G1144" s="335"/>
      <c r="H1144" s="394"/>
      <c r="I1144" s="394"/>
      <c r="J1144" s="394"/>
      <c r="K1144" s="394"/>
      <c r="L1144" s="335"/>
      <c r="M1144" s="82" t="s">
        <v>3880</v>
      </c>
      <c r="N1144" s="57" t="s">
        <v>3880</v>
      </c>
      <c r="O1144" s="30" t="s">
        <v>3880</v>
      </c>
      <c r="P1144" s="29" t="s">
        <v>3880</v>
      </c>
      <c r="Q1144" s="29"/>
      <c r="R1144" s="134" t="s">
        <v>5391</v>
      </c>
      <c r="S1144" s="104" t="s">
        <v>3</v>
      </c>
      <c r="T1144" s="403">
        <v>10000</v>
      </c>
      <c r="U1144" s="403">
        <v>-11650</v>
      </c>
      <c r="V1144" s="123" t="s">
        <v>2</v>
      </c>
      <c r="W1144" s="336"/>
      <c r="X1144" s="123"/>
      <c r="Y1144" s="337"/>
      <c r="Z1144" s="87"/>
      <c r="AA1144" s="88" t="s">
        <v>3880</v>
      </c>
      <c r="AB1144" s="88"/>
      <c r="AC1144" s="88"/>
      <c r="AD1144" s="90"/>
      <c r="AE1144" s="90"/>
      <c r="AF1144" s="136"/>
      <c r="AG1144" s="338"/>
      <c r="AH1144" s="338"/>
      <c r="AI1144" s="339"/>
      <c r="AJ1144" s="339"/>
      <c r="AK1144" s="91"/>
      <c r="AL1144" s="92"/>
      <c r="AM1144" s="93"/>
      <c r="AN1144" s="340"/>
      <c r="AO1144" s="341"/>
      <c r="AP1144" s="336"/>
      <c r="AQ1144" s="342"/>
      <c r="AR1144" s="343"/>
      <c r="AS1144" s="342"/>
      <c r="AT1144" s="94"/>
      <c r="AU1144" s="341"/>
      <c r="AV1144" s="136"/>
      <c r="AW1144" s="339"/>
    </row>
    <row r="1145" spans="1:49" ht="12.75" customHeight="1">
      <c r="A1145">
        <v>1142</v>
      </c>
      <c r="B1145" s="29" t="s">
        <v>2</v>
      </c>
      <c r="C1145" s="134" t="s">
        <v>304</v>
      </c>
      <c r="D1145" s="29" t="s">
        <v>3880</v>
      </c>
      <c r="E1145" s="29" t="s">
        <v>3880</v>
      </c>
      <c r="F1145" s="335"/>
      <c r="G1145" s="335"/>
      <c r="H1145" s="394"/>
      <c r="I1145" s="394"/>
      <c r="J1145" s="394"/>
      <c r="K1145" s="394"/>
      <c r="L1145" s="335"/>
      <c r="M1145" s="82" t="s">
        <v>3880</v>
      </c>
      <c r="N1145" s="57" t="s">
        <v>3880</v>
      </c>
      <c r="O1145" s="30" t="s">
        <v>3880</v>
      </c>
      <c r="P1145" s="29" t="s">
        <v>3880</v>
      </c>
      <c r="Q1145" s="29"/>
      <c r="R1145" s="134" t="s">
        <v>304</v>
      </c>
      <c r="S1145" s="103" t="s">
        <v>3</v>
      </c>
      <c r="T1145" s="403">
        <v>8000</v>
      </c>
      <c r="U1145" s="403">
        <v>-11650</v>
      </c>
      <c r="V1145" s="123" t="s">
        <v>2</v>
      </c>
      <c r="W1145" s="336"/>
      <c r="X1145" s="123"/>
      <c r="Y1145" s="337"/>
      <c r="Z1145" s="87"/>
      <c r="AA1145" s="88" t="s">
        <v>3880</v>
      </c>
      <c r="AB1145" s="88"/>
      <c r="AC1145" s="88"/>
      <c r="AD1145" s="90"/>
      <c r="AE1145" s="90"/>
      <c r="AF1145" s="136"/>
      <c r="AG1145" s="338"/>
      <c r="AH1145" s="338"/>
      <c r="AI1145" s="339"/>
      <c r="AJ1145" s="339"/>
      <c r="AK1145" s="91"/>
      <c r="AL1145" s="92"/>
      <c r="AM1145" s="93"/>
      <c r="AN1145" s="340"/>
      <c r="AO1145" s="341"/>
      <c r="AP1145" s="336"/>
      <c r="AQ1145" s="342"/>
      <c r="AR1145" s="343"/>
      <c r="AS1145" s="342"/>
      <c r="AT1145" s="94"/>
      <c r="AU1145" s="341"/>
      <c r="AV1145" s="136"/>
      <c r="AW1145" s="339"/>
    </row>
    <row r="1146" spans="1:49" ht="12.75" customHeight="1">
      <c r="A1146">
        <v>1143</v>
      </c>
      <c r="B1146" s="29" t="s">
        <v>2</v>
      </c>
      <c r="C1146" s="134" t="s">
        <v>266</v>
      </c>
      <c r="D1146" s="29" t="s">
        <v>3880</v>
      </c>
      <c r="E1146" s="29" t="s">
        <v>3880</v>
      </c>
      <c r="F1146" s="335"/>
      <c r="G1146" s="335"/>
      <c r="H1146" s="394"/>
      <c r="I1146" s="394"/>
      <c r="J1146" s="394"/>
      <c r="K1146" s="394"/>
      <c r="L1146" s="335"/>
      <c r="M1146" s="82" t="s">
        <v>3880</v>
      </c>
      <c r="N1146" s="57" t="s">
        <v>3880</v>
      </c>
      <c r="O1146" s="30" t="s">
        <v>3880</v>
      </c>
      <c r="P1146" s="29" t="s">
        <v>3880</v>
      </c>
      <c r="Q1146" s="29"/>
      <c r="R1146" s="134" t="s">
        <v>266</v>
      </c>
      <c r="S1146" s="103" t="s">
        <v>3</v>
      </c>
      <c r="T1146" s="403">
        <v>7000</v>
      </c>
      <c r="U1146" s="403">
        <v>-11650</v>
      </c>
      <c r="V1146" s="123" t="s">
        <v>2</v>
      </c>
      <c r="W1146" s="336"/>
      <c r="X1146" s="123"/>
      <c r="Y1146" s="337"/>
      <c r="Z1146" s="87"/>
      <c r="AA1146" s="88" t="s">
        <v>3880</v>
      </c>
      <c r="AB1146" s="88"/>
      <c r="AC1146" s="88"/>
      <c r="AD1146" s="90"/>
      <c r="AE1146" s="90"/>
      <c r="AF1146" s="136"/>
      <c r="AG1146" s="338"/>
      <c r="AH1146" s="338"/>
      <c r="AI1146" s="339"/>
      <c r="AJ1146" s="339"/>
      <c r="AK1146" s="91"/>
      <c r="AL1146" s="92"/>
      <c r="AM1146" s="93"/>
      <c r="AN1146" s="340"/>
      <c r="AO1146" s="341"/>
      <c r="AP1146" s="336"/>
      <c r="AQ1146" s="342"/>
      <c r="AR1146" s="343"/>
      <c r="AS1146" s="342"/>
      <c r="AT1146" s="94"/>
      <c r="AU1146" s="341"/>
      <c r="AV1146" s="136"/>
      <c r="AW1146" s="339"/>
    </row>
    <row r="1147" spans="1:49" ht="12.75" customHeight="1">
      <c r="A1147">
        <v>1144</v>
      </c>
      <c r="B1147" s="29" t="s">
        <v>2</v>
      </c>
      <c r="C1147" s="134" t="s">
        <v>263</v>
      </c>
      <c r="D1147" s="29" t="s">
        <v>3880</v>
      </c>
      <c r="E1147" s="29" t="s">
        <v>3880</v>
      </c>
      <c r="F1147" s="335"/>
      <c r="G1147" s="335"/>
      <c r="H1147" s="394"/>
      <c r="I1147" s="394"/>
      <c r="J1147" s="394"/>
      <c r="K1147" s="394"/>
      <c r="L1147" s="335"/>
      <c r="M1147" s="82" t="s">
        <v>3880</v>
      </c>
      <c r="N1147" s="57" t="s">
        <v>3880</v>
      </c>
      <c r="O1147" s="30" t="s">
        <v>3880</v>
      </c>
      <c r="P1147" s="29" t="s">
        <v>3880</v>
      </c>
      <c r="Q1147" s="29"/>
      <c r="R1147" s="134" t="s">
        <v>263</v>
      </c>
      <c r="S1147" s="103" t="s">
        <v>3</v>
      </c>
      <c r="T1147" s="403">
        <v>6000</v>
      </c>
      <c r="U1147" s="403">
        <v>-11650</v>
      </c>
      <c r="V1147" s="123" t="s">
        <v>2</v>
      </c>
      <c r="W1147" s="336"/>
      <c r="X1147" s="123"/>
      <c r="Y1147" s="337"/>
      <c r="Z1147" s="87"/>
      <c r="AA1147" s="88" t="s">
        <v>3880</v>
      </c>
      <c r="AB1147" s="88"/>
      <c r="AC1147" s="88"/>
      <c r="AD1147" s="90"/>
      <c r="AE1147" s="90"/>
      <c r="AF1147" s="136"/>
      <c r="AG1147" s="338"/>
      <c r="AH1147" s="338"/>
      <c r="AI1147" s="339"/>
      <c r="AJ1147" s="339"/>
      <c r="AK1147" s="91"/>
      <c r="AL1147" s="92"/>
      <c r="AM1147" s="93"/>
      <c r="AN1147" s="340"/>
      <c r="AO1147" s="341"/>
      <c r="AP1147" s="336"/>
      <c r="AQ1147" s="342"/>
      <c r="AR1147" s="343"/>
      <c r="AS1147" s="342"/>
      <c r="AT1147" s="94"/>
      <c r="AU1147" s="341"/>
      <c r="AV1147" s="136"/>
      <c r="AW1147" s="339"/>
    </row>
    <row r="1148" spans="1:49" ht="12.75" customHeight="1">
      <c r="A1148">
        <v>1145</v>
      </c>
      <c r="B1148" s="29" t="s">
        <v>2</v>
      </c>
      <c r="C1148" s="134" t="s">
        <v>264</v>
      </c>
      <c r="D1148" s="29" t="s">
        <v>3880</v>
      </c>
      <c r="E1148" s="29" t="s">
        <v>3880</v>
      </c>
      <c r="F1148" s="335"/>
      <c r="G1148" s="335"/>
      <c r="H1148" s="394"/>
      <c r="I1148" s="394"/>
      <c r="J1148" s="394"/>
      <c r="K1148" s="394"/>
      <c r="L1148" s="335"/>
      <c r="M1148" s="82" t="s">
        <v>3880</v>
      </c>
      <c r="N1148" s="57" t="s">
        <v>3880</v>
      </c>
      <c r="O1148" s="30" t="s">
        <v>3880</v>
      </c>
      <c r="P1148" s="29" t="s">
        <v>3880</v>
      </c>
      <c r="Q1148" s="29"/>
      <c r="R1148" s="134" t="s">
        <v>264</v>
      </c>
      <c r="S1148" s="103" t="s">
        <v>3</v>
      </c>
      <c r="T1148" s="403">
        <v>5000</v>
      </c>
      <c r="U1148" s="403">
        <v>-11650</v>
      </c>
      <c r="V1148" s="123" t="s">
        <v>2</v>
      </c>
      <c r="W1148" s="336"/>
      <c r="X1148" s="123"/>
      <c r="Y1148" s="337"/>
      <c r="Z1148" s="87"/>
      <c r="AA1148" s="88" t="s">
        <v>3880</v>
      </c>
      <c r="AB1148" s="88"/>
      <c r="AC1148" s="88"/>
      <c r="AD1148" s="90"/>
      <c r="AE1148" s="90"/>
      <c r="AF1148" s="136"/>
      <c r="AG1148" s="338"/>
      <c r="AH1148" s="338"/>
      <c r="AI1148" s="339"/>
      <c r="AJ1148" s="339"/>
      <c r="AK1148" s="91"/>
      <c r="AL1148" s="92"/>
      <c r="AM1148" s="93"/>
      <c r="AN1148" s="340"/>
      <c r="AO1148" s="341"/>
      <c r="AP1148" s="336"/>
      <c r="AQ1148" s="342"/>
      <c r="AR1148" s="343"/>
      <c r="AS1148" s="342"/>
      <c r="AT1148" s="94"/>
      <c r="AU1148" s="341"/>
      <c r="AV1148" s="136"/>
      <c r="AW1148" s="339"/>
    </row>
    <row r="1149" spans="1:49" ht="12.75" customHeight="1">
      <c r="A1149">
        <v>1146</v>
      </c>
      <c r="B1149" s="29" t="s">
        <v>2</v>
      </c>
      <c r="C1149" s="134" t="s">
        <v>270</v>
      </c>
      <c r="D1149" s="29" t="s">
        <v>3880</v>
      </c>
      <c r="E1149" s="29" t="s">
        <v>3880</v>
      </c>
      <c r="F1149" s="335"/>
      <c r="G1149" s="335"/>
      <c r="H1149" s="394"/>
      <c r="I1149" s="394"/>
      <c r="J1149" s="394"/>
      <c r="K1149" s="394"/>
      <c r="L1149" s="335"/>
      <c r="M1149" s="82" t="s">
        <v>3880</v>
      </c>
      <c r="N1149" s="57" t="s">
        <v>3880</v>
      </c>
      <c r="O1149" s="30" t="s">
        <v>3880</v>
      </c>
      <c r="P1149" s="29" t="s">
        <v>3880</v>
      </c>
      <c r="Q1149" s="29"/>
      <c r="R1149" s="134" t="s">
        <v>270</v>
      </c>
      <c r="S1149" s="103" t="s">
        <v>3</v>
      </c>
      <c r="T1149" s="403">
        <v>4000</v>
      </c>
      <c r="U1149" s="403">
        <v>-11650</v>
      </c>
      <c r="V1149" s="123" t="s">
        <v>2</v>
      </c>
      <c r="W1149" s="336"/>
      <c r="X1149" s="123"/>
      <c r="Y1149" s="337"/>
      <c r="Z1149" s="87"/>
      <c r="AA1149" s="88" t="s">
        <v>3880</v>
      </c>
      <c r="AB1149" s="88"/>
      <c r="AC1149" s="88"/>
      <c r="AD1149" s="90"/>
      <c r="AE1149" s="90"/>
      <c r="AF1149" s="136"/>
      <c r="AG1149" s="338"/>
      <c r="AH1149" s="338"/>
      <c r="AI1149" s="339"/>
      <c r="AJ1149" s="339"/>
      <c r="AK1149" s="91"/>
      <c r="AL1149" s="92"/>
      <c r="AM1149" s="93"/>
      <c r="AN1149" s="340"/>
      <c r="AO1149" s="341"/>
      <c r="AP1149" s="336"/>
      <c r="AQ1149" s="342"/>
      <c r="AR1149" s="343"/>
      <c r="AS1149" s="342"/>
      <c r="AT1149" s="94"/>
      <c r="AU1149" s="341"/>
      <c r="AV1149" s="136"/>
      <c r="AW1149" s="339"/>
    </row>
    <row r="1150" spans="1:49" ht="12.75" customHeight="1">
      <c r="A1150">
        <v>1147</v>
      </c>
      <c r="B1150" s="29" t="s">
        <v>2</v>
      </c>
      <c r="C1150" s="134" t="s">
        <v>285</v>
      </c>
      <c r="D1150" s="29" t="s">
        <v>3880</v>
      </c>
      <c r="E1150" s="29" t="s">
        <v>3880</v>
      </c>
      <c r="F1150" s="335"/>
      <c r="G1150" s="335"/>
      <c r="H1150" s="394"/>
      <c r="I1150" s="394"/>
      <c r="J1150" s="394"/>
      <c r="K1150" s="394"/>
      <c r="L1150" s="335"/>
      <c r="M1150" s="82" t="s">
        <v>3880</v>
      </c>
      <c r="N1150" s="57" t="s">
        <v>3880</v>
      </c>
      <c r="O1150" s="30" t="s">
        <v>3880</v>
      </c>
      <c r="P1150" s="29" t="s">
        <v>3880</v>
      </c>
      <c r="Q1150" s="29"/>
      <c r="R1150" s="134" t="s">
        <v>285</v>
      </c>
      <c r="S1150" s="103" t="s">
        <v>3</v>
      </c>
      <c r="T1150" s="403">
        <v>3000</v>
      </c>
      <c r="U1150" s="403">
        <v>-11650</v>
      </c>
      <c r="V1150" s="123" t="s">
        <v>2</v>
      </c>
      <c r="W1150" s="336"/>
      <c r="X1150" s="123"/>
      <c r="Y1150" s="337"/>
      <c r="Z1150" s="87"/>
      <c r="AA1150" s="88" t="s">
        <v>3880</v>
      </c>
      <c r="AB1150" s="88"/>
      <c r="AC1150" s="88"/>
      <c r="AD1150" s="90"/>
      <c r="AE1150" s="90"/>
      <c r="AF1150" s="136"/>
      <c r="AG1150" s="338"/>
      <c r="AH1150" s="338"/>
      <c r="AI1150" s="339"/>
      <c r="AJ1150" s="339"/>
      <c r="AK1150" s="91"/>
      <c r="AL1150" s="92"/>
      <c r="AM1150" s="93"/>
      <c r="AN1150" s="340"/>
      <c r="AO1150" s="341"/>
      <c r="AP1150" s="336"/>
      <c r="AQ1150" s="342"/>
      <c r="AR1150" s="343"/>
      <c r="AS1150" s="342"/>
      <c r="AT1150" s="94"/>
      <c r="AU1150" s="341"/>
      <c r="AV1150" s="136"/>
      <c r="AW1150" s="339"/>
    </row>
    <row r="1151" spans="1:49" ht="12.75" customHeight="1">
      <c r="A1151">
        <v>1148</v>
      </c>
      <c r="B1151" s="29" t="s">
        <v>2</v>
      </c>
      <c r="C1151" s="134" t="s">
        <v>271</v>
      </c>
      <c r="D1151" s="29" t="s">
        <v>3880</v>
      </c>
      <c r="E1151" s="29" t="s">
        <v>3880</v>
      </c>
      <c r="F1151" s="335"/>
      <c r="G1151" s="335"/>
      <c r="H1151" s="394"/>
      <c r="I1151" s="394"/>
      <c r="J1151" s="394"/>
      <c r="K1151" s="394"/>
      <c r="L1151" s="335"/>
      <c r="M1151" s="82" t="s">
        <v>3880</v>
      </c>
      <c r="N1151" s="57" t="s">
        <v>3880</v>
      </c>
      <c r="O1151" s="30" t="s">
        <v>3880</v>
      </c>
      <c r="P1151" s="29" t="s">
        <v>3880</v>
      </c>
      <c r="Q1151" s="29"/>
      <c r="R1151" s="134" t="s">
        <v>271</v>
      </c>
      <c r="S1151" s="103" t="s">
        <v>3</v>
      </c>
      <c r="T1151" s="403">
        <v>2000</v>
      </c>
      <c r="U1151" s="403">
        <v>-11650</v>
      </c>
      <c r="V1151" s="123" t="s">
        <v>2</v>
      </c>
      <c r="W1151" s="336"/>
      <c r="X1151" s="123"/>
      <c r="Y1151" s="337"/>
      <c r="Z1151" s="87"/>
      <c r="AA1151" s="88" t="s">
        <v>3880</v>
      </c>
      <c r="AB1151" s="88"/>
      <c r="AC1151" s="88"/>
      <c r="AD1151" s="90"/>
      <c r="AE1151" s="90"/>
      <c r="AF1151" s="136"/>
      <c r="AG1151" s="338"/>
      <c r="AH1151" s="338"/>
      <c r="AI1151" s="339"/>
      <c r="AJ1151" s="339"/>
      <c r="AK1151" s="91"/>
      <c r="AL1151" s="92"/>
      <c r="AM1151" s="93"/>
      <c r="AN1151" s="340"/>
      <c r="AO1151" s="341"/>
      <c r="AP1151" s="336"/>
      <c r="AQ1151" s="342"/>
      <c r="AR1151" s="343"/>
      <c r="AS1151" s="342"/>
      <c r="AT1151" s="94"/>
      <c r="AU1151" s="341"/>
      <c r="AV1151" s="136"/>
      <c r="AW1151" s="339"/>
    </row>
    <row r="1152" spans="1:49" ht="12.75" customHeight="1">
      <c r="A1152">
        <v>1149</v>
      </c>
      <c r="B1152" s="29" t="s">
        <v>2</v>
      </c>
      <c r="C1152" s="134" t="s">
        <v>30</v>
      </c>
      <c r="D1152" s="29" t="s">
        <v>3880</v>
      </c>
      <c r="E1152" s="29" t="s">
        <v>3880</v>
      </c>
      <c r="F1152" s="335"/>
      <c r="G1152" s="335"/>
      <c r="H1152" s="394"/>
      <c r="I1152" s="394"/>
      <c r="J1152" s="394"/>
      <c r="K1152" s="394"/>
      <c r="L1152" s="335"/>
      <c r="M1152" s="82" t="s">
        <v>3880</v>
      </c>
      <c r="N1152" s="57" t="s">
        <v>3880</v>
      </c>
      <c r="O1152" s="30" t="s">
        <v>3880</v>
      </c>
      <c r="P1152" s="29" t="s">
        <v>3880</v>
      </c>
      <c r="Q1152" s="29"/>
      <c r="R1152" s="134" t="s">
        <v>30</v>
      </c>
      <c r="S1152" s="103" t="s">
        <v>3</v>
      </c>
      <c r="T1152" s="403">
        <v>1000</v>
      </c>
      <c r="U1152" s="403">
        <v>-11650</v>
      </c>
      <c r="V1152" s="123" t="s">
        <v>2</v>
      </c>
      <c r="W1152" s="336"/>
      <c r="X1152" s="123"/>
      <c r="Y1152" s="337"/>
      <c r="Z1152" s="87"/>
      <c r="AA1152" s="88" t="s">
        <v>3880</v>
      </c>
      <c r="AB1152" s="88"/>
      <c r="AC1152" s="88"/>
      <c r="AD1152" s="90"/>
      <c r="AE1152" s="90"/>
      <c r="AF1152" s="136"/>
      <c r="AG1152" s="338"/>
      <c r="AH1152" s="338"/>
      <c r="AI1152" s="339"/>
      <c r="AJ1152" s="339"/>
      <c r="AK1152" s="91"/>
      <c r="AL1152" s="92"/>
      <c r="AM1152" s="93"/>
      <c r="AN1152" s="340"/>
      <c r="AO1152" s="341"/>
      <c r="AP1152" s="336"/>
      <c r="AQ1152" s="342"/>
      <c r="AR1152" s="343"/>
      <c r="AS1152" s="342"/>
      <c r="AT1152" s="94"/>
      <c r="AU1152" s="341"/>
      <c r="AV1152" s="136"/>
      <c r="AW1152" s="339"/>
    </row>
    <row r="1153" spans="1:49" ht="12.75" customHeight="1">
      <c r="A1153">
        <v>1150</v>
      </c>
      <c r="B1153" s="29" t="s">
        <v>2</v>
      </c>
      <c r="C1153" s="134" t="s">
        <v>5392</v>
      </c>
      <c r="D1153" s="29" t="s">
        <v>3880</v>
      </c>
      <c r="E1153" s="29" t="s">
        <v>3880</v>
      </c>
      <c r="F1153" s="335"/>
      <c r="G1153" s="335"/>
      <c r="H1153" s="394"/>
      <c r="I1153" s="394"/>
      <c r="J1153" s="394"/>
      <c r="K1153" s="394"/>
      <c r="L1153" s="335"/>
      <c r="M1153" s="82" t="s">
        <v>3880</v>
      </c>
      <c r="N1153" s="57" t="s">
        <v>3880</v>
      </c>
      <c r="O1153" s="30" t="s">
        <v>3880</v>
      </c>
      <c r="P1153" s="29" t="s">
        <v>3880</v>
      </c>
      <c r="Q1153" s="29"/>
      <c r="R1153" s="134" t="s">
        <v>5392</v>
      </c>
      <c r="S1153" s="103" t="s">
        <v>3</v>
      </c>
      <c r="T1153" s="403">
        <v>0</v>
      </c>
      <c r="U1153" s="403">
        <v>-11650</v>
      </c>
      <c r="V1153" s="123" t="s">
        <v>2</v>
      </c>
      <c r="W1153" s="336"/>
      <c r="X1153" s="123"/>
      <c r="Y1153" s="337"/>
      <c r="Z1153" s="87"/>
      <c r="AA1153" s="88" t="s">
        <v>3880</v>
      </c>
      <c r="AB1153" s="88"/>
      <c r="AC1153" s="88"/>
      <c r="AD1153" s="90"/>
      <c r="AE1153" s="90"/>
      <c r="AF1153" s="136"/>
      <c r="AG1153" s="338"/>
      <c r="AH1153" s="338"/>
      <c r="AI1153" s="339"/>
      <c r="AJ1153" s="339"/>
      <c r="AK1153" s="91"/>
      <c r="AL1153" s="92"/>
      <c r="AM1153" s="93"/>
      <c r="AN1153" s="340"/>
      <c r="AO1153" s="341"/>
      <c r="AP1153" s="336"/>
      <c r="AQ1153" s="342"/>
      <c r="AR1153" s="343"/>
      <c r="AS1153" s="342"/>
      <c r="AT1153" s="94"/>
      <c r="AU1153" s="341"/>
      <c r="AV1153" s="136"/>
      <c r="AW1153" s="339"/>
    </row>
    <row r="1154" spans="1:49" ht="12.75" customHeight="1">
      <c r="A1154">
        <v>1151</v>
      </c>
      <c r="B1154" s="29" t="s">
        <v>2</v>
      </c>
      <c r="C1154" s="134" t="s">
        <v>5393</v>
      </c>
      <c r="D1154" s="29" t="s">
        <v>3880</v>
      </c>
      <c r="E1154" s="29" t="s">
        <v>3880</v>
      </c>
      <c r="F1154" s="335"/>
      <c r="G1154" s="335"/>
      <c r="H1154" s="394"/>
      <c r="I1154" s="394"/>
      <c r="J1154" s="394"/>
      <c r="K1154" s="394"/>
      <c r="L1154" s="335"/>
      <c r="M1154" s="82" t="s">
        <v>3880</v>
      </c>
      <c r="N1154" s="57" t="s">
        <v>3880</v>
      </c>
      <c r="O1154" s="30" t="s">
        <v>3880</v>
      </c>
      <c r="P1154" s="29" t="s">
        <v>3880</v>
      </c>
      <c r="Q1154" s="29"/>
      <c r="R1154" s="134" t="s">
        <v>5393</v>
      </c>
      <c r="S1154" s="103" t="s">
        <v>3</v>
      </c>
      <c r="T1154" s="403">
        <v>-1000</v>
      </c>
      <c r="U1154" s="403">
        <v>-11650</v>
      </c>
      <c r="V1154" s="123" t="s">
        <v>2</v>
      </c>
      <c r="W1154" s="336"/>
      <c r="X1154" s="123"/>
      <c r="Y1154" s="337"/>
      <c r="Z1154" s="87"/>
      <c r="AA1154" s="88" t="s">
        <v>3880</v>
      </c>
      <c r="AB1154" s="88"/>
      <c r="AC1154" s="88"/>
      <c r="AD1154" s="90"/>
      <c r="AE1154" s="90"/>
      <c r="AF1154" s="136"/>
      <c r="AG1154" s="338"/>
      <c r="AH1154" s="338"/>
      <c r="AI1154" s="339"/>
      <c r="AJ1154" s="339"/>
      <c r="AK1154" s="91"/>
      <c r="AL1154" s="92"/>
      <c r="AM1154" s="93"/>
      <c r="AN1154" s="340"/>
      <c r="AO1154" s="341"/>
      <c r="AP1154" s="336"/>
      <c r="AQ1154" s="342"/>
      <c r="AR1154" s="343"/>
      <c r="AS1154" s="342"/>
      <c r="AT1154" s="94"/>
      <c r="AU1154" s="341"/>
      <c r="AV1154" s="136"/>
      <c r="AW1154" s="339"/>
    </row>
    <row r="1155" spans="1:49" ht="12.75" customHeight="1">
      <c r="A1155">
        <v>1152</v>
      </c>
      <c r="B1155" s="29" t="s">
        <v>2</v>
      </c>
      <c r="C1155" s="134" t="s">
        <v>5394</v>
      </c>
      <c r="D1155" s="29" t="s">
        <v>3880</v>
      </c>
      <c r="E1155" s="29" t="s">
        <v>3880</v>
      </c>
      <c r="F1155" s="335"/>
      <c r="G1155" s="335"/>
      <c r="H1155" s="394"/>
      <c r="I1155" s="394"/>
      <c r="J1155" s="394"/>
      <c r="K1155" s="394"/>
      <c r="L1155" s="335"/>
      <c r="M1155" s="82" t="s">
        <v>3880</v>
      </c>
      <c r="N1155" s="57" t="s">
        <v>3880</v>
      </c>
      <c r="O1155" s="30" t="s">
        <v>3880</v>
      </c>
      <c r="P1155" s="29" t="s">
        <v>3880</v>
      </c>
      <c r="Q1155" s="29"/>
      <c r="R1155" s="134" t="s">
        <v>5394</v>
      </c>
      <c r="S1155" s="103" t="s">
        <v>3</v>
      </c>
      <c r="T1155" s="403">
        <v>-2000</v>
      </c>
      <c r="U1155" s="403">
        <v>-11650</v>
      </c>
      <c r="V1155" s="123" t="s">
        <v>2</v>
      </c>
      <c r="W1155" s="336"/>
      <c r="X1155" s="123"/>
      <c r="Y1155" s="337"/>
      <c r="Z1155" s="87"/>
      <c r="AA1155" s="88" t="s">
        <v>3880</v>
      </c>
      <c r="AB1155" s="88"/>
      <c r="AC1155" s="88"/>
      <c r="AD1155" s="90"/>
      <c r="AE1155" s="90"/>
      <c r="AF1155" s="136"/>
      <c r="AG1155" s="338"/>
      <c r="AH1155" s="338"/>
      <c r="AI1155" s="339"/>
      <c r="AJ1155" s="339"/>
      <c r="AK1155" s="91"/>
      <c r="AL1155" s="92"/>
      <c r="AM1155" s="93"/>
      <c r="AN1155" s="340"/>
      <c r="AO1155" s="341"/>
      <c r="AP1155" s="336"/>
      <c r="AQ1155" s="342"/>
      <c r="AR1155" s="343"/>
      <c r="AS1155" s="342"/>
      <c r="AT1155" s="94"/>
      <c r="AU1155" s="341"/>
      <c r="AV1155" s="136"/>
      <c r="AW1155" s="339"/>
    </row>
    <row r="1156" spans="1:49" ht="12.75" customHeight="1">
      <c r="A1156">
        <v>1153</v>
      </c>
      <c r="B1156" s="29" t="s">
        <v>2</v>
      </c>
      <c r="C1156" s="134" t="s">
        <v>5395</v>
      </c>
      <c r="D1156" s="29" t="s">
        <v>3880</v>
      </c>
      <c r="E1156" s="29" t="s">
        <v>3880</v>
      </c>
      <c r="F1156" s="335"/>
      <c r="G1156" s="335"/>
      <c r="H1156" s="394"/>
      <c r="I1156" s="394"/>
      <c r="J1156" s="394"/>
      <c r="K1156" s="394"/>
      <c r="L1156" s="335"/>
      <c r="M1156" s="82" t="s">
        <v>3880</v>
      </c>
      <c r="N1156" s="57" t="s">
        <v>3880</v>
      </c>
      <c r="O1156" s="30" t="s">
        <v>3880</v>
      </c>
      <c r="P1156" s="29" t="s">
        <v>3880</v>
      </c>
      <c r="Q1156" s="29"/>
      <c r="R1156" s="134" t="s">
        <v>5395</v>
      </c>
      <c r="S1156" s="103" t="s">
        <v>3</v>
      </c>
      <c r="T1156" s="403">
        <v>-3000</v>
      </c>
      <c r="U1156" s="403">
        <v>-11650</v>
      </c>
      <c r="V1156" s="123" t="s">
        <v>2</v>
      </c>
      <c r="W1156" s="336"/>
      <c r="X1156" s="123"/>
      <c r="Y1156" s="337"/>
      <c r="Z1156" s="87"/>
      <c r="AA1156" s="88" t="s">
        <v>3880</v>
      </c>
      <c r="AB1156" s="88"/>
      <c r="AC1156" s="88"/>
      <c r="AD1156" s="90"/>
      <c r="AE1156" s="90"/>
      <c r="AF1156" s="136"/>
      <c r="AG1156" s="338"/>
      <c r="AH1156" s="338"/>
      <c r="AI1156" s="339"/>
      <c r="AJ1156" s="339"/>
      <c r="AK1156" s="91"/>
      <c r="AL1156" s="92"/>
      <c r="AM1156" s="93"/>
      <c r="AN1156" s="340"/>
      <c r="AO1156" s="341"/>
      <c r="AP1156" s="336"/>
      <c r="AQ1156" s="342"/>
      <c r="AR1156" s="343"/>
      <c r="AS1156" s="342"/>
      <c r="AT1156" s="94"/>
      <c r="AU1156" s="341"/>
      <c r="AV1156" s="136"/>
      <c r="AW1156" s="339"/>
    </row>
    <row r="1157" spans="1:49" ht="12.75" customHeight="1">
      <c r="A1157">
        <v>1154</v>
      </c>
      <c r="B1157" s="29" t="s">
        <v>2</v>
      </c>
      <c r="C1157" s="134" t="s">
        <v>5396</v>
      </c>
      <c r="D1157" s="29" t="s">
        <v>3880</v>
      </c>
      <c r="E1157" s="29" t="s">
        <v>3880</v>
      </c>
      <c r="F1157" s="335"/>
      <c r="G1157" s="335"/>
      <c r="H1157" s="394"/>
      <c r="I1157" s="394"/>
      <c r="J1157" s="394"/>
      <c r="K1157" s="394"/>
      <c r="L1157" s="335"/>
      <c r="M1157" s="82" t="s">
        <v>3880</v>
      </c>
      <c r="N1157" s="57" t="s">
        <v>3880</v>
      </c>
      <c r="O1157" s="30" t="s">
        <v>3880</v>
      </c>
      <c r="P1157" s="29" t="s">
        <v>3880</v>
      </c>
      <c r="Q1157" s="29"/>
      <c r="R1157" s="134" t="s">
        <v>5396</v>
      </c>
      <c r="S1157" s="103" t="s">
        <v>3</v>
      </c>
      <c r="T1157" s="403">
        <v>-4000</v>
      </c>
      <c r="U1157" s="403">
        <v>-11650</v>
      </c>
      <c r="V1157" s="123" t="s">
        <v>2</v>
      </c>
      <c r="W1157" s="336"/>
      <c r="X1157" s="123"/>
      <c r="Y1157" s="337"/>
      <c r="Z1157" s="87"/>
      <c r="AA1157" s="88" t="s">
        <v>3880</v>
      </c>
      <c r="AB1157" s="88"/>
      <c r="AC1157" s="88"/>
      <c r="AD1157" s="90"/>
      <c r="AE1157" s="90"/>
      <c r="AF1157" s="136"/>
      <c r="AG1157" s="338"/>
      <c r="AH1157" s="338"/>
      <c r="AI1157" s="339"/>
      <c r="AJ1157" s="339"/>
      <c r="AK1157" s="91"/>
      <c r="AL1157" s="92"/>
      <c r="AM1157" s="93"/>
      <c r="AN1157" s="340"/>
      <c r="AO1157" s="341"/>
      <c r="AP1157" s="336"/>
      <c r="AQ1157" s="342"/>
      <c r="AR1157" s="343"/>
      <c r="AS1157" s="342"/>
      <c r="AT1157" s="94"/>
      <c r="AU1157" s="341"/>
      <c r="AV1157" s="136"/>
      <c r="AW1157" s="339"/>
    </row>
    <row r="1158" spans="1:49" ht="12.75" customHeight="1">
      <c r="A1158">
        <v>1155</v>
      </c>
      <c r="B1158" s="29" t="s">
        <v>2</v>
      </c>
      <c r="C1158" s="134" t="s">
        <v>3490</v>
      </c>
      <c r="D1158" s="29" t="s">
        <v>3880</v>
      </c>
      <c r="E1158" s="29" t="s">
        <v>3880</v>
      </c>
      <c r="F1158" s="335"/>
      <c r="G1158" s="335"/>
      <c r="H1158" s="394"/>
      <c r="I1158" s="394"/>
      <c r="J1158" s="394"/>
      <c r="K1158" s="394"/>
      <c r="L1158" s="335"/>
      <c r="M1158" s="82" t="s">
        <v>3880</v>
      </c>
      <c r="N1158" s="57" t="s">
        <v>3880</v>
      </c>
      <c r="O1158" s="30" t="s">
        <v>3880</v>
      </c>
      <c r="P1158" s="29" t="s">
        <v>3880</v>
      </c>
      <c r="Q1158" s="29"/>
      <c r="R1158" s="134" t="s">
        <v>3490</v>
      </c>
      <c r="S1158" s="103" t="s">
        <v>3</v>
      </c>
      <c r="T1158" s="403">
        <v>-5000</v>
      </c>
      <c r="U1158" s="403">
        <v>-11650</v>
      </c>
      <c r="V1158" s="123" t="s">
        <v>2</v>
      </c>
      <c r="W1158" s="336"/>
      <c r="X1158" s="123"/>
      <c r="Y1158" s="337"/>
      <c r="Z1158" s="87"/>
      <c r="AA1158" s="88" t="s">
        <v>3880</v>
      </c>
      <c r="AB1158" s="88"/>
      <c r="AC1158" s="88"/>
      <c r="AD1158" s="90"/>
      <c r="AE1158" s="90"/>
      <c r="AF1158" s="136"/>
      <c r="AG1158" s="338"/>
      <c r="AH1158" s="338"/>
      <c r="AI1158" s="339"/>
      <c r="AJ1158" s="339"/>
      <c r="AK1158" s="91"/>
      <c r="AL1158" s="92"/>
      <c r="AM1158" s="93"/>
      <c r="AN1158" s="340"/>
      <c r="AO1158" s="341"/>
      <c r="AP1158" s="336"/>
      <c r="AQ1158" s="342"/>
      <c r="AR1158" s="343"/>
      <c r="AS1158" s="342"/>
      <c r="AT1158" s="94"/>
      <c r="AU1158" s="341"/>
      <c r="AV1158" s="136"/>
      <c r="AW1158" s="339"/>
    </row>
    <row r="1159" spans="1:49" ht="12.75" customHeight="1">
      <c r="A1159">
        <v>1156</v>
      </c>
      <c r="B1159" s="29" t="s">
        <v>2</v>
      </c>
      <c r="C1159" s="134" t="s">
        <v>3492</v>
      </c>
      <c r="D1159" s="29" t="s">
        <v>3880</v>
      </c>
      <c r="E1159" s="29" t="s">
        <v>3880</v>
      </c>
      <c r="F1159" s="335"/>
      <c r="G1159" s="335"/>
      <c r="H1159" s="394"/>
      <c r="I1159" s="394"/>
      <c r="J1159" s="394"/>
      <c r="K1159" s="394"/>
      <c r="L1159" s="335"/>
      <c r="M1159" s="82" t="s">
        <v>3880</v>
      </c>
      <c r="N1159" s="57" t="s">
        <v>3880</v>
      </c>
      <c r="O1159" s="30" t="s">
        <v>3880</v>
      </c>
      <c r="P1159" s="29" t="s">
        <v>3880</v>
      </c>
      <c r="Q1159" s="29"/>
      <c r="R1159" s="134" t="s">
        <v>3492</v>
      </c>
      <c r="S1159" s="103" t="s">
        <v>3</v>
      </c>
      <c r="T1159" s="403">
        <v>-6000</v>
      </c>
      <c r="U1159" s="403">
        <v>-11650</v>
      </c>
      <c r="V1159" s="123" t="s">
        <v>2</v>
      </c>
      <c r="W1159" s="336"/>
      <c r="X1159" s="123"/>
      <c r="Y1159" s="337"/>
      <c r="Z1159" s="87"/>
      <c r="AA1159" s="88" t="s">
        <v>3880</v>
      </c>
      <c r="AB1159" s="88"/>
      <c r="AC1159" s="88"/>
      <c r="AD1159" s="90"/>
      <c r="AE1159" s="90"/>
      <c r="AF1159" s="136"/>
      <c r="AG1159" s="338"/>
      <c r="AH1159" s="338"/>
      <c r="AI1159" s="339"/>
      <c r="AJ1159" s="339"/>
      <c r="AK1159" s="91"/>
      <c r="AL1159" s="92"/>
      <c r="AM1159" s="93"/>
      <c r="AN1159" s="340"/>
      <c r="AO1159" s="341"/>
      <c r="AP1159" s="336"/>
      <c r="AQ1159" s="342"/>
      <c r="AR1159" s="343"/>
      <c r="AS1159" s="342"/>
      <c r="AT1159" s="94"/>
      <c r="AU1159" s="341"/>
      <c r="AV1159" s="136"/>
      <c r="AW1159" s="339"/>
    </row>
    <row r="1160" spans="1:49" ht="12.75" customHeight="1">
      <c r="A1160">
        <v>1157</v>
      </c>
      <c r="B1160" s="29" t="s">
        <v>2</v>
      </c>
      <c r="C1160" s="134" t="s">
        <v>3482</v>
      </c>
      <c r="D1160" s="29" t="s">
        <v>3880</v>
      </c>
      <c r="E1160" s="29" t="s">
        <v>3880</v>
      </c>
      <c r="F1160" s="335"/>
      <c r="G1160" s="335"/>
      <c r="H1160" s="394"/>
      <c r="I1160" s="394"/>
      <c r="J1160" s="394"/>
      <c r="K1160" s="394"/>
      <c r="L1160" s="335"/>
      <c r="M1160" s="82" t="s">
        <v>3880</v>
      </c>
      <c r="N1160" s="57" t="s">
        <v>3880</v>
      </c>
      <c r="O1160" s="30" t="s">
        <v>3880</v>
      </c>
      <c r="P1160" s="29" t="s">
        <v>3880</v>
      </c>
      <c r="Q1160" s="29"/>
      <c r="R1160" s="134" t="s">
        <v>3482</v>
      </c>
      <c r="S1160" s="103" t="s">
        <v>3</v>
      </c>
      <c r="T1160" s="403">
        <v>-7000</v>
      </c>
      <c r="U1160" s="403">
        <v>-11650</v>
      </c>
      <c r="V1160" s="123" t="s">
        <v>2</v>
      </c>
      <c r="W1160" s="336"/>
      <c r="X1160" s="123"/>
      <c r="Y1160" s="337"/>
      <c r="Z1160" s="87"/>
      <c r="AA1160" s="88" t="s">
        <v>3880</v>
      </c>
      <c r="AB1160" s="88"/>
      <c r="AC1160" s="88"/>
      <c r="AD1160" s="90"/>
      <c r="AE1160" s="90"/>
      <c r="AF1160" s="136"/>
      <c r="AG1160" s="338"/>
      <c r="AH1160" s="338"/>
      <c r="AI1160" s="339"/>
      <c r="AJ1160" s="339"/>
      <c r="AK1160" s="91"/>
      <c r="AL1160" s="92"/>
      <c r="AM1160" s="93"/>
      <c r="AN1160" s="340"/>
      <c r="AO1160" s="341"/>
      <c r="AP1160" s="336"/>
      <c r="AQ1160" s="342"/>
      <c r="AR1160" s="343"/>
      <c r="AS1160" s="342"/>
      <c r="AT1160" s="94"/>
      <c r="AU1160" s="341"/>
      <c r="AV1160" s="136"/>
      <c r="AW1160" s="339"/>
    </row>
    <row r="1161" spans="1:49" ht="12.75" customHeight="1">
      <c r="A1161">
        <v>1158</v>
      </c>
      <c r="B1161" s="29" t="s">
        <v>2</v>
      </c>
      <c r="C1161" s="134" t="s">
        <v>3671</v>
      </c>
      <c r="D1161" s="29" t="s">
        <v>3880</v>
      </c>
      <c r="E1161" s="29" t="s">
        <v>3880</v>
      </c>
      <c r="F1161" s="335"/>
      <c r="G1161" s="335"/>
      <c r="H1161" s="394"/>
      <c r="I1161" s="394"/>
      <c r="J1161" s="394"/>
      <c r="K1161" s="394"/>
      <c r="L1161" s="335"/>
      <c r="M1161" s="82" t="s">
        <v>3880</v>
      </c>
      <c r="N1161" s="57" t="s">
        <v>3880</v>
      </c>
      <c r="O1161" s="30" t="s">
        <v>3880</v>
      </c>
      <c r="P1161" s="29" t="s">
        <v>3880</v>
      </c>
      <c r="Q1161" s="29"/>
      <c r="R1161" s="134" t="s">
        <v>3671</v>
      </c>
      <c r="S1161" s="103" t="s">
        <v>3</v>
      </c>
      <c r="T1161" s="403">
        <v>-8000</v>
      </c>
      <c r="U1161" s="403">
        <v>-11650</v>
      </c>
      <c r="V1161" s="123" t="s">
        <v>2</v>
      </c>
      <c r="W1161" s="336"/>
      <c r="X1161" s="123"/>
      <c r="Y1161" s="337"/>
      <c r="Z1161" s="87"/>
      <c r="AA1161" s="88" t="s">
        <v>3880</v>
      </c>
      <c r="AB1161" s="88"/>
      <c r="AC1161" s="88"/>
      <c r="AD1161" s="90"/>
      <c r="AE1161" s="90"/>
      <c r="AF1161" s="136"/>
      <c r="AG1161" s="338"/>
      <c r="AH1161" s="338"/>
      <c r="AI1161" s="339"/>
      <c r="AJ1161" s="339"/>
      <c r="AK1161" s="91"/>
      <c r="AL1161" s="92"/>
      <c r="AM1161" s="93"/>
      <c r="AN1161" s="340"/>
      <c r="AO1161" s="341"/>
      <c r="AP1161" s="336"/>
      <c r="AQ1161" s="342"/>
      <c r="AR1161" s="343"/>
      <c r="AS1161" s="342"/>
      <c r="AT1161" s="94"/>
      <c r="AU1161" s="341"/>
      <c r="AV1161" s="136"/>
      <c r="AW1161" s="339"/>
    </row>
    <row r="1162" spans="1:49" ht="12.75" customHeight="1">
      <c r="A1162">
        <v>1159</v>
      </c>
      <c r="B1162" s="29" t="s">
        <v>2</v>
      </c>
      <c r="C1162" s="134" t="s">
        <v>5397</v>
      </c>
      <c r="D1162" s="29" t="s">
        <v>3880</v>
      </c>
      <c r="E1162" s="29" t="s">
        <v>3880</v>
      </c>
      <c r="F1162" s="335"/>
      <c r="G1162" s="335"/>
      <c r="H1162" s="394"/>
      <c r="I1162" s="394"/>
      <c r="J1162" s="394"/>
      <c r="K1162" s="394"/>
      <c r="L1162" s="335"/>
      <c r="M1162" s="82" t="s">
        <v>3880</v>
      </c>
      <c r="N1162" s="57" t="s">
        <v>3880</v>
      </c>
      <c r="O1162" s="30" t="s">
        <v>3880</v>
      </c>
      <c r="P1162" s="29" t="s">
        <v>3880</v>
      </c>
      <c r="Q1162" s="29"/>
      <c r="R1162" s="134" t="s">
        <v>5397</v>
      </c>
      <c r="S1162" s="103" t="s">
        <v>3</v>
      </c>
      <c r="T1162" s="403">
        <v>-9000</v>
      </c>
      <c r="U1162" s="403">
        <v>-11650</v>
      </c>
      <c r="V1162" s="123" t="s">
        <v>2</v>
      </c>
      <c r="W1162" s="336"/>
      <c r="X1162" s="123"/>
      <c r="Y1162" s="337"/>
      <c r="Z1162" s="87"/>
      <c r="AA1162" s="88" t="s">
        <v>3880</v>
      </c>
      <c r="AB1162" s="88"/>
      <c r="AC1162" s="88"/>
      <c r="AD1162" s="90"/>
      <c r="AE1162" s="90"/>
      <c r="AF1162" s="136"/>
      <c r="AG1162" s="338"/>
      <c r="AH1162" s="338"/>
      <c r="AI1162" s="339"/>
      <c r="AJ1162" s="339"/>
      <c r="AK1162" s="91"/>
      <c r="AL1162" s="92"/>
      <c r="AM1162" s="93"/>
      <c r="AN1162" s="340"/>
      <c r="AO1162" s="341"/>
      <c r="AP1162" s="336"/>
      <c r="AQ1162" s="342"/>
      <c r="AR1162" s="343"/>
      <c r="AS1162" s="342"/>
      <c r="AT1162" s="94"/>
      <c r="AU1162" s="341"/>
      <c r="AV1162" s="136"/>
      <c r="AW1162" s="339"/>
    </row>
    <row r="1163" spans="1:49" ht="12.75" customHeight="1">
      <c r="A1163">
        <v>1160</v>
      </c>
      <c r="B1163" s="29" t="s">
        <v>2</v>
      </c>
      <c r="C1163" s="134" t="s">
        <v>5398</v>
      </c>
      <c r="D1163" s="29" t="s">
        <v>3880</v>
      </c>
      <c r="E1163" s="29" t="s">
        <v>3880</v>
      </c>
      <c r="F1163" s="335"/>
      <c r="G1163" s="335"/>
      <c r="H1163" s="394"/>
      <c r="I1163" s="394"/>
      <c r="J1163" s="394"/>
      <c r="K1163" s="394"/>
      <c r="L1163" s="335"/>
      <c r="M1163" s="82" t="s">
        <v>3880</v>
      </c>
      <c r="N1163" s="57" t="s">
        <v>3880</v>
      </c>
      <c r="O1163" s="30" t="s">
        <v>3880</v>
      </c>
      <c r="P1163" s="29" t="s">
        <v>3880</v>
      </c>
      <c r="Q1163" s="29"/>
      <c r="R1163" s="134" t="s">
        <v>5398</v>
      </c>
      <c r="S1163" s="103" t="s">
        <v>3</v>
      </c>
      <c r="T1163" s="403">
        <v>-10000</v>
      </c>
      <c r="U1163" s="403">
        <v>-11650</v>
      </c>
      <c r="V1163" s="123" t="s">
        <v>2</v>
      </c>
      <c r="W1163" s="336"/>
      <c r="X1163" s="123"/>
      <c r="Y1163" s="337"/>
      <c r="Z1163" s="87"/>
      <c r="AA1163" s="88" t="s">
        <v>3880</v>
      </c>
      <c r="AB1163" s="88"/>
      <c r="AC1163" s="88"/>
      <c r="AD1163" s="90"/>
      <c r="AE1163" s="90"/>
      <c r="AF1163" s="136"/>
      <c r="AG1163" s="338"/>
      <c r="AH1163" s="338"/>
      <c r="AI1163" s="339"/>
      <c r="AJ1163" s="339"/>
      <c r="AK1163" s="91"/>
      <c r="AL1163" s="92"/>
      <c r="AM1163" s="93"/>
      <c r="AN1163" s="340"/>
      <c r="AO1163" s="341"/>
      <c r="AP1163" s="336"/>
      <c r="AQ1163" s="342"/>
      <c r="AR1163" s="343"/>
      <c r="AS1163" s="342"/>
      <c r="AT1163" s="94"/>
      <c r="AU1163" s="341"/>
      <c r="AV1163" s="136"/>
      <c r="AW1163" s="339"/>
    </row>
    <row r="1164" spans="1:49" ht="12.75" customHeight="1">
      <c r="A1164">
        <v>1161</v>
      </c>
      <c r="B1164" s="29" t="s">
        <v>2</v>
      </c>
      <c r="C1164" s="134" t="s">
        <v>295</v>
      </c>
      <c r="D1164" s="29" t="s">
        <v>3880</v>
      </c>
      <c r="E1164" s="29" t="s">
        <v>3880</v>
      </c>
      <c r="F1164" s="335"/>
      <c r="G1164" s="335"/>
      <c r="H1164" s="394"/>
      <c r="I1164" s="394"/>
      <c r="J1164" s="394"/>
      <c r="K1164" s="394"/>
      <c r="L1164" s="335"/>
      <c r="M1164" s="82" t="s">
        <v>3880</v>
      </c>
      <c r="N1164" s="57" t="s">
        <v>3880</v>
      </c>
      <c r="O1164" s="30" t="s">
        <v>3880</v>
      </c>
      <c r="P1164" s="29" t="s">
        <v>3880</v>
      </c>
      <c r="Q1164" s="29"/>
      <c r="R1164" s="134" t="s">
        <v>295</v>
      </c>
      <c r="S1164" s="103" t="s">
        <v>3</v>
      </c>
      <c r="T1164" s="403">
        <v>14100</v>
      </c>
      <c r="U1164" s="403">
        <v>-11700</v>
      </c>
      <c r="V1164" s="123" t="s">
        <v>2</v>
      </c>
      <c r="W1164" s="336"/>
      <c r="X1164" s="123"/>
      <c r="Y1164" s="337"/>
      <c r="Z1164" s="87"/>
      <c r="AA1164" s="88" t="s">
        <v>3880</v>
      </c>
      <c r="AB1164" s="88"/>
      <c r="AC1164" s="88"/>
      <c r="AD1164" s="90"/>
      <c r="AE1164" s="90"/>
      <c r="AF1164" s="136"/>
      <c r="AG1164" s="338"/>
      <c r="AH1164" s="338"/>
      <c r="AI1164" s="339"/>
      <c r="AJ1164" s="339"/>
      <c r="AK1164" s="91"/>
      <c r="AL1164" s="92"/>
      <c r="AM1164" s="93"/>
      <c r="AN1164" s="340"/>
      <c r="AO1164" s="341"/>
      <c r="AP1164" s="336"/>
      <c r="AQ1164" s="342"/>
      <c r="AR1164" s="343"/>
      <c r="AS1164" s="342"/>
      <c r="AT1164" s="94"/>
      <c r="AU1164" s="341"/>
      <c r="AV1164" s="136"/>
      <c r="AW1164" s="339"/>
    </row>
    <row r="1165" spans="1:49" ht="12.75" customHeight="1">
      <c r="A1165">
        <v>1162</v>
      </c>
      <c r="B1165" s="29" t="s">
        <v>2</v>
      </c>
      <c r="C1165" s="134" t="s">
        <v>5399</v>
      </c>
      <c r="D1165" s="29" t="s">
        <v>3880</v>
      </c>
      <c r="E1165" s="29" t="s">
        <v>3880</v>
      </c>
      <c r="F1165" s="335"/>
      <c r="G1165" s="335"/>
      <c r="H1165" s="335"/>
      <c r="I1165" s="335"/>
      <c r="J1165" s="335"/>
      <c r="K1165" s="335"/>
      <c r="L1165" s="335"/>
      <c r="M1165" s="82" t="s">
        <v>3880</v>
      </c>
      <c r="N1165" s="57" t="s">
        <v>3880</v>
      </c>
      <c r="O1165" s="30" t="s">
        <v>3880</v>
      </c>
      <c r="P1165" s="29" t="s">
        <v>3880</v>
      </c>
      <c r="Q1165" s="29"/>
      <c r="R1165" s="134" t="s">
        <v>5399</v>
      </c>
      <c r="S1165" s="103" t="s">
        <v>3</v>
      </c>
      <c r="T1165" s="403">
        <v>-11000</v>
      </c>
      <c r="U1165" s="403">
        <v>-11650</v>
      </c>
      <c r="V1165" s="123" t="s">
        <v>2</v>
      </c>
      <c r="W1165" s="336"/>
      <c r="X1165" s="123"/>
      <c r="Y1165" s="337"/>
      <c r="Z1165" s="87"/>
      <c r="AA1165" s="88" t="s">
        <v>3880</v>
      </c>
      <c r="AB1165" s="88"/>
      <c r="AC1165" s="88"/>
      <c r="AD1165" s="90"/>
      <c r="AE1165" s="90"/>
      <c r="AF1165" s="136"/>
      <c r="AG1165" s="338"/>
      <c r="AH1165" s="338"/>
      <c r="AI1165" s="339"/>
      <c r="AJ1165" s="339"/>
      <c r="AK1165" s="91"/>
      <c r="AL1165" s="92"/>
      <c r="AM1165" s="93"/>
      <c r="AN1165" s="340"/>
      <c r="AO1165" s="341"/>
      <c r="AP1165" s="336"/>
      <c r="AQ1165" s="342"/>
      <c r="AR1165" s="343"/>
      <c r="AS1165" s="342"/>
      <c r="AT1165" s="94"/>
      <c r="AU1165" s="341"/>
      <c r="AV1165" s="136"/>
      <c r="AW1165" s="339"/>
    </row>
    <row r="1166" spans="1:49" ht="12.75" customHeight="1">
      <c r="A1166">
        <v>1163</v>
      </c>
      <c r="B1166" s="29" t="s">
        <v>2</v>
      </c>
      <c r="C1166" s="134" t="s">
        <v>5400</v>
      </c>
      <c r="D1166" s="29" t="s">
        <v>3880</v>
      </c>
      <c r="E1166" s="29" t="s">
        <v>3880</v>
      </c>
      <c r="F1166" s="335"/>
      <c r="G1166" s="335"/>
      <c r="H1166" s="335"/>
      <c r="I1166" s="335"/>
      <c r="J1166" s="335"/>
      <c r="K1166" s="335"/>
      <c r="L1166" s="335"/>
      <c r="M1166" s="82" t="s">
        <v>3880</v>
      </c>
      <c r="N1166" s="57" t="s">
        <v>3880</v>
      </c>
      <c r="O1166" s="30" t="s">
        <v>3880</v>
      </c>
      <c r="P1166" s="29" t="s">
        <v>3880</v>
      </c>
      <c r="Q1166" s="29"/>
      <c r="R1166" s="134" t="s">
        <v>5400</v>
      </c>
      <c r="S1166" s="103" t="s">
        <v>3</v>
      </c>
      <c r="T1166" s="403">
        <v>-12000</v>
      </c>
      <c r="U1166" s="403">
        <v>-11650</v>
      </c>
      <c r="V1166" s="123" t="s">
        <v>2</v>
      </c>
      <c r="W1166" s="336"/>
      <c r="X1166" s="123"/>
      <c r="Y1166" s="337"/>
      <c r="Z1166" s="87"/>
      <c r="AA1166" s="88" t="s">
        <v>3880</v>
      </c>
      <c r="AB1166" s="88"/>
      <c r="AC1166" s="88"/>
      <c r="AD1166" s="90"/>
      <c r="AE1166" s="90"/>
      <c r="AF1166" s="136"/>
      <c r="AG1166" s="338"/>
      <c r="AH1166" s="338"/>
      <c r="AI1166" s="339"/>
      <c r="AJ1166" s="339"/>
      <c r="AK1166" s="91"/>
      <c r="AL1166" s="92"/>
      <c r="AM1166" s="93"/>
      <c r="AN1166" s="340"/>
      <c r="AO1166" s="341"/>
      <c r="AP1166" s="336"/>
      <c r="AQ1166" s="342"/>
      <c r="AR1166" s="343"/>
      <c r="AS1166" s="342"/>
      <c r="AT1166" s="94"/>
      <c r="AU1166" s="341"/>
      <c r="AV1166" s="136"/>
      <c r="AW1166" s="339"/>
    </row>
    <row r="1167" spans="1:49" ht="12.75" customHeight="1">
      <c r="A1167">
        <v>1164</v>
      </c>
      <c r="B1167" s="29" t="s">
        <v>2</v>
      </c>
      <c r="C1167" s="134" t="s">
        <v>5401</v>
      </c>
      <c r="D1167" s="29" t="s">
        <v>3880</v>
      </c>
      <c r="E1167" s="29" t="s">
        <v>3880</v>
      </c>
      <c r="F1167" s="335"/>
      <c r="G1167" s="335"/>
      <c r="H1167" s="335"/>
      <c r="I1167" s="335"/>
      <c r="J1167" s="335"/>
      <c r="K1167" s="335"/>
      <c r="L1167" s="335"/>
      <c r="M1167" s="82" t="s">
        <v>3880</v>
      </c>
      <c r="N1167" s="57" t="s">
        <v>3880</v>
      </c>
      <c r="O1167" s="30" t="s">
        <v>3880</v>
      </c>
      <c r="P1167" s="29" t="s">
        <v>3880</v>
      </c>
      <c r="Q1167" s="29"/>
      <c r="R1167" s="134" t="s">
        <v>5401</v>
      </c>
      <c r="S1167" s="103" t="s">
        <v>3</v>
      </c>
      <c r="T1167" s="403">
        <v>-13000</v>
      </c>
      <c r="U1167" s="403">
        <v>-11650</v>
      </c>
      <c r="V1167" s="123" t="s">
        <v>2</v>
      </c>
      <c r="W1167" s="336"/>
      <c r="X1167" s="123"/>
      <c r="Y1167" s="337"/>
      <c r="Z1167" s="87"/>
      <c r="AA1167" s="88" t="s">
        <v>3880</v>
      </c>
      <c r="AB1167" s="88"/>
      <c r="AC1167" s="88"/>
      <c r="AD1167" s="90"/>
      <c r="AE1167" s="90"/>
      <c r="AF1167" s="136"/>
      <c r="AG1167" s="338"/>
      <c r="AH1167" s="338"/>
      <c r="AI1167" s="339"/>
      <c r="AJ1167" s="339"/>
      <c r="AK1167" s="91"/>
      <c r="AL1167" s="92"/>
      <c r="AM1167" s="93"/>
      <c r="AN1167" s="340"/>
      <c r="AO1167" s="341"/>
      <c r="AP1167" s="336"/>
      <c r="AQ1167" s="342"/>
      <c r="AR1167" s="343"/>
      <c r="AS1167" s="342"/>
      <c r="AT1167" s="94"/>
      <c r="AU1167" s="341"/>
      <c r="AV1167" s="136"/>
      <c r="AW1167" s="339"/>
    </row>
    <row r="1168" spans="1:49" ht="12.75" customHeight="1">
      <c r="A1168">
        <v>1165</v>
      </c>
      <c r="B1168" s="29" t="s">
        <v>2</v>
      </c>
      <c r="C1168" s="134" t="s">
        <v>5402</v>
      </c>
      <c r="D1168" s="29" t="s">
        <v>3880</v>
      </c>
      <c r="E1168" s="29" t="s">
        <v>3880</v>
      </c>
      <c r="F1168" s="335"/>
      <c r="G1168" s="335"/>
      <c r="H1168" s="335"/>
      <c r="I1168" s="335"/>
      <c r="J1168" s="335"/>
      <c r="K1168" s="335"/>
      <c r="L1168" s="335"/>
      <c r="M1168" s="82" t="s">
        <v>3880</v>
      </c>
      <c r="N1168" s="57" t="s">
        <v>3880</v>
      </c>
      <c r="O1168" s="30" t="s">
        <v>3880</v>
      </c>
      <c r="P1168" s="29" t="s">
        <v>3880</v>
      </c>
      <c r="Q1168" s="29"/>
      <c r="R1168" s="134" t="s">
        <v>5402</v>
      </c>
      <c r="S1168" s="103" t="s">
        <v>3</v>
      </c>
      <c r="T1168" s="403">
        <v>13000</v>
      </c>
      <c r="U1168" s="403">
        <v>-11650</v>
      </c>
      <c r="V1168" s="123" t="s">
        <v>2</v>
      </c>
      <c r="W1168" s="336"/>
      <c r="X1168" s="123"/>
      <c r="Y1168" s="337"/>
      <c r="Z1168" s="87"/>
      <c r="AA1168" s="88" t="s">
        <v>3880</v>
      </c>
      <c r="AB1168" s="88"/>
      <c r="AC1168" s="88"/>
      <c r="AD1168" s="90"/>
      <c r="AE1168" s="90"/>
      <c r="AF1168" s="136"/>
      <c r="AG1168" s="338"/>
      <c r="AH1168" s="338"/>
      <c r="AI1168" s="339"/>
      <c r="AJ1168" s="339"/>
      <c r="AK1168" s="91"/>
      <c r="AL1168" s="92"/>
      <c r="AM1168" s="93"/>
      <c r="AN1168" s="340"/>
      <c r="AO1168" s="341"/>
      <c r="AP1168" s="336"/>
      <c r="AQ1168" s="342"/>
      <c r="AR1168" s="343"/>
      <c r="AS1168" s="342"/>
      <c r="AT1168" s="94"/>
      <c r="AU1168" s="341"/>
      <c r="AV1168" s="136"/>
      <c r="AW1168" s="339"/>
    </row>
    <row r="1169" spans="1:49" ht="12.75" customHeight="1">
      <c r="A1169">
        <v>1166</v>
      </c>
      <c r="B1169" s="29" t="s">
        <v>2</v>
      </c>
      <c r="C1169" s="134" t="s">
        <v>81</v>
      </c>
      <c r="D1169" s="29" t="s">
        <v>3880</v>
      </c>
      <c r="E1169" s="29" t="s">
        <v>3880</v>
      </c>
      <c r="F1169" s="335"/>
      <c r="G1169" s="335"/>
      <c r="H1169" s="335"/>
      <c r="I1169" s="335"/>
      <c r="J1169" s="335"/>
      <c r="K1169" s="335"/>
      <c r="L1169" s="335"/>
      <c r="M1169" s="82" t="s">
        <v>3880</v>
      </c>
      <c r="N1169" s="57" t="s">
        <v>3880</v>
      </c>
      <c r="O1169" s="30" t="s">
        <v>3880</v>
      </c>
      <c r="P1169" s="29" t="s">
        <v>3880</v>
      </c>
      <c r="Q1169" s="29"/>
      <c r="R1169" s="134" t="s">
        <v>81</v>
      </c>
      <c r="S1169" s="103" t="s">
        <v>3</v>
      </c>
      <c r="T1169" s="403">
        <v>6868.16</v>
      </c>
      <c r="U1169" s="403">
        <v>-10648.95</v>
      </c>
      <c r="V1169" s="123" t="s">
        <v>2</v>
      </c>
      <c r="W1169" s="336"/>
      <c r="X1169" s="123"/>
      <c r="Y1169" s="337"/>
      <c r="Z1169" s="87"/>
      <c r="AA1169" s="88" t="s">
        <v>3880</v>
      </c>
      <c r="AB1169" s="88"/>
      <c r="AC1169" s="88"/>
      <c r="AD1169" s="90"/>
      <c r="AE1169" s="90"/>
      <c r="AF1169" s="136"/>
      <c r="AG1169" s="338"/>
      <c r="AH1169" s="338"/>
      <c r="AI1169" s="339"/>
      <c r="AJ1169" s="339"/>
      <c r="AK1169" s="91"/>
      <c r="AL1169" s="92"/>
      <c r="AM1169" s="93"/>
      <c r="AN1169" s="340"/>
      <c r="AO1169" s="341"/>
      <c r="AP1169" s="336"/>
      <c r="AQ1169" s="342"/>
      <c r="AR1169" s="343"/>
      <c r="AS1169" s="342"/>
      <c r="AT1169" s="94"/>
      <c r="AU1169" s="341"/>
      <c r="AV1169" s="136"/>
      <c r="AW1169" s="339"/>
    </row>
    <row r="1170" spans="1:49" ht="12.75" customHeight="1">
      <c r="A1170">
        <v>1167</v>
      </c>
      <c r="B1170" s="29" t="s">
        <v>2</v>
      </c>
      <c r="C1170" s="134" t="s">
        <v>5403</v>
      </c>
      <c r="D1170" s="29" t="s">
        <v>3880</v>
      </c>
      <c r="E1170" s="29" t="s">
        <v>3880</v>
      </c>
      <c r="F1170" s="335"/>
      <c r="G1170" s="335"/>
      <c r="H1170" s="335"/>
      <c r="I1170" s="335"/>
      <c r="J1170" s="335"/>
      <c r="K1170" s="335"/>
      <c r="L1170" s="335"/>
      <c r="M1170" s="82" t="s">
        <v>3880</v>
      </c>
      <c r="N1170" s="57" t="s">
        <v>3880</v>
      </c>
      <c r="O1170" s="30" t="s">
        <v>3880</v>
      </c>
      <c r="P1170" s="29" t="s">
        <v>3880</v>
      </c>
      <c r="Q1170" s="29"/>
      <c r="R1170" s="134" t="s">
        <v>5403</v>
      </c>
      <c r="S1170" s="103" t="s">
        <v>3</v>
      </c>
      <c r="T1170" s="403">
        <v>3434.08</v>
      </c>
      <c r="U1170" s="403">
        <v>-10648.95</v>
      </c>
      <c r="V1170" s="123" t="s">
        <v>2</v>
      </c>
      <c r="W1170" s="336"/>
      <c r="X1170" s="123"/>
      <c r="Y1170" s="337"/>
      <c r="Z1170" s="87"/>
      <c r="AA1170" s="88" t="s">
        <v>3880</v>
      </c>
      <c r="AB1170" s="88"/>
      <c r="AC1170" s="88"/>
      <c r="AD1170" s="90"/>
      <c r="AE1170" s="90"/>
      <c r="AF1170" s="136"/>
      <c r="AG1170" s="338"/>
      <c r="AH1170" s="338"/>
      <c r="AI1170" s="339"/>
      <c r="AJ1170" s="339"/>
      <c r="AK1170" s="91"/>
      <c r="AL1170" s="92"/>
      <c r="AM1170" s="93"/>
      <c r="AN1170" s="340"/>
      <c r="AO1170" s="341"/>
      <c r="AP1170" s="336"/>
      <c r="AQ1170" s="342"/>
      <c r="AR1170" s="343"/>
      <c r="AS1170" s="342"/>
      <c r="AT1170" s="94"/>
      <c r="AU1170" s="341"/>
      <c r="AV1170" s="136"/>
      <c r="AW1170" s="339"/>
    </row>
    <row r="1171" spans="1:49" ht="12.75" customHeight="1">
      <c r="A1171">
        <v>1168</v>
      </c>
      <c r="B1171" s="29" t="s">
        <v>2</v>
      </c>
      <c r="C1171" s="134" t="s">
        <v>5404</v>
      </c>
      <c r="D1171" s="29" t="s">
        <v>3880</v>
      </c>
      <c r="E1171" s="29" t="s">
        <v>3880</v>
      </c>
      <c r="F1171" s="335"/>
      <c r="G1171" s="335"/>
      <c r="H1171" s="335"/>
      <c r="I1171" s="335"/>
      <c r="J1171" s="335"/>
      <c r="K1171" s="335"/>
      <c r="L1171" s="335"/>
      <c r="M1171" s="82" t="s">
        <v>3880</v>
      </c>
      <c r="N1171" s="57" t="s">
        <v>3880</v>
      </c>
      <c r="O1171" s="30" t="s">
        <v>3880</v>
      </c>
      <c r="P1171" s="29" t="s">
        <v>3880</v>
      </c>
      <c r="Q1171" s="29"/>
      <c r="R1171" s="134" t="s">
        <v>5404</v>
      </c>
      <c r="S1171" s="103" t="s">
        <v>3</v>
      </c>
      <c r="T1171" s="403">
        <v>0</v>
      </c>
      <c r="U1171" s="403">
        <v>-10648.95</v>
      </c>
      <c r="V1171" s="123" t="s">
        <v>2</v>
      </c>
      <c r="W1171" s="336"/>
      <c r="X1171" s="123"/>
      <c r="Y1171" s="337"/>
      <c r="Z1171" s="87"/>
      <c r="AA1171" s="88" t="s">
        <v>3880</v>
      </c>
      <c r="AB1171" s="88"/>
      <c r="AC1171" s="88"/>
      <c r="AD1171" s="90"/>
      <c r="AE1171" s="90"/>
      <c r="AF1171" s="136"/>
      <c r="AG1171" s="338"/>
      <c r="AH1171" s="338"/>
      <c r="AI1171" s="339"/>
      <c r="AJ1171" s="339"/>
      <c r="AK1171" s="91"/>
      <c r="AL1171" s="92"/>
      <c r="AM1171" s="93"/>
      <c r="AN1171" s="340"/>
      <c r="AO1171" s="341"/>
      <c r="AP1171" s="336"/>
      <c r="AQ1171" s="342"/>
      <c r="AR1171" s="343"/>
      <c r="AS1171" s="342"/>
      <c r="AT1171" s="94"/>
      <c r="AU1171" s="341"/>
      <c r="AV1171" s="136"/>
      <c r="AW1171" s="339"/>
    </row>
    <row r="1172" spans="1:49" ht="12.75" customHeight="1">
      <c r="A1172">
        <v>1169</v>
      </c>
      <c r="B1172" s="29" t="s">
        <v>2</v>
      </c>
      <c r="C1172" s="134" t="s">
        <v>3489</v>
      </c>
      <c r="D1172" s="29" t="s">
        <v>3880</v>
      </c>
      <c r="E1172" s="29" t="s">
        <v>3880</v>
      </c>
      <c r="F1172" s="335"/>
      <c r="G1172" s="335"/>
      <c r="H1172" s="335"/>
      <c r="I1172" s="335"/>
      <c r="J1172" s="335"/>
      <c r="K1172" s="335"/>
      <c r="L1172" s="335"/>
      <c r="M1172" s="82" t="s">
        <v>3880</v>
      </c>
      <c r="N1172" s="57" t="s">
        <v>3880</v>
      </c>
      <c r="O1172" s="30" t="s">
        <v>3880</v>
      </c>
      <c r="P1172" s="29" t="s">
        <v>3880</v>
      </c>
      <c r="Q1172" s="29"/>
      <c r="R1172" s="134" t="s">
        <v>3489</v>
      </c>
      <c r="S1172" s="103" t="s">
        <v>3</v>
      </c>
      <c r="T1172" s="403">
        <v>-5151.12</v>
      </c>
      <c r="U1172" s="403">
        <v>-10648.95</v>
      </c>
      <c r="V1172" s="123" t="s">
        <v>2</v>
      </c>
      <c r="W1172" s="336"/>
      <c r="X1172" s="123"/>
      <c r="Y1172" s="337"/>
      <c r="Z1172" s="87"/>
      <c r="AA1172" s="88" t="s">
        <v>3880</v>
      </c>
      <c r="AB1172" s="88"/>
      <c r="AC1172" s="88"/>
      <c r="AD1172" s="90"/>
      <c r="AE1172" s="90"/>
      <c r="AF1172" s="136"/>
      <c r="AG1172" s="338"/>
      <c r="AH1172" s="338"/>
      <c r="AI1172" s="339"/>
      <c r="AJ1172" s="339"/>
      <c r="AK1172" s="91"/>
      <c r="AL1172" s="92"/>
      <c r="AM1172" s="93"/>
      <c r="AN1172" s="340"/>
      <c r="AO1172" s="341"/>
      <c r="AP1172" s="336"/>
      <c r="AQ1172" s="342"/>
      <c r="AR1172" s="343"/>
      <c r="AS1172" s="342"/>
      <c r="AT1172" s="94"/>
      <c r="AU1172" s="341"/>
      <c r="AV1172" s="136"/>
      <c r="AW1172" s="339"/>
    </row>
    <row r="1173" spans="1:49" ht="12.75" customHeight="1">
      <c r="A1173">
        <v>1170</v>
      </c>
      <c r="B1173" s="29" t="s">
        <v>2</v>
      </c>
      <c r="C1173" s="134" t="s">
        <v>5405</v>
      </c>
      <c r="D1173" s="29" t="s">
        <v>3880</v>
      </c>
      <c r="E1173" s="29" t="s">
        <v>3880</v>
      </c>
      <c r="F1173" s="335"/>
      <c r="G1173" s="335"/>
      <c r="H1173" s="335"/>
      <c r="I1173" s="335"/>
      <c r="J1173" s="335"/>
      <c r="K1173" s="335"/>
      <c r="L1173" s="335"/>
      <c r="M1173" s="82" t="s">
        <v>3880</v>
      </c>
      <c r="N1173" s="57" t="s">
        <v>3880</v>
      </c>
      <c r="O1173" s="30" t="s">
        <v>3880</v>
      </c>
      <c r="P1173" s="29" t="s">
        <v>3880</v>
      </c>
      <c r="Q1173" s="29"/>
      <c r="R1173" s="134" t="s">
        <v>5405</v>
      </c>
      <c r="S1173" s="103" t="s">
        <v>3</v>
      </c>
      <c r="T1173" s="403">
        <v>-10302.24</v>
      </c>
      <c r="U1173" s="403">
        <v>-10648.95</v>
      </c>
      <c r="V1173" s="123" t="s">
        <v>2</v>
      </c>
      <c r="W1173" s="336"/>
      <c r="X1173" s="123"/>
      <c r="Y1173" s="337"/>
      <c r="Z1173" s="87"/>
      <c r="AA1173" s="88" t="s">
        <v>3880</v>
      </c>
      <c r="AB1173" s="88"/>
      <c r="AC1173" s="88"/>
      <c r="AD1173" s="90"/>
      <c r="AE1173" s="90"/>
      <c r="AF1173" s="136"/>
      <c r="AG1173" s="338"/>
      <c r="AH1173" s="338"/>
      <c r="AI1173" s="339"/>
      <c r="AJ1173" s="339"/>
      <c r="AK1173" s="91"/>
      <c r="AL1173" s="92"/>
      <c r="AM1173" s="93"/>
      <c r="AN1173" s="340"/>
      <c r="AO1173" s="341"/>
      <c r="AP1173" s="336"/>
      <c r="AQ1173" s="342"/>
      <c r="AR1173" s="343"/>
      <c r="AS1173" s="342"/>
      <c r="AT1173" s="94"/>
      <c r="AU1173" s="341"/>
      <c r="AV1173" s="136"/>
      <c r="AW1173" s="339"/>
    </row>
    <row r="1174" spans="1:49" ht="12.75" customHeight="1">
      <c r="A1174">
        <v>1171</v>
      </c>
      <c r="B1174" s="29" t="s">
        <v>2</v>
      </c>
      <c r="C1174" s="134" t="s">
        <v>293</v>
      </c>
      <c r="D1174" s="29" t="s">
        <v>3880</v>
      </c>
      <c r="E1174" s="29" t="s">
        <v>3880</v>
      </c>
      <c r="F1174" s="335"/>
      <c r="G1174" s="335"/>
      <c r="H1174" s="335"/>
      <c r="I1174" s="335"/>
      <c r="J1174" s="335"/>
      <c r="K1174" s="335"/>
      <c r="L1174" s="335"/>
      <c r="M1174" s="82" t="s">
        <v>3880</v>
      </c>
      <c r="N1174" s="57" t="s">
        <v>3880</v>
      </c>
      <c r="O1174" s="30" t="s">
        <v>3880</v>
      </c>
      <c r="P1174" s="29" t="s">
        <v>3880</v>
      </c>
      <c r="Q1174" s="29"/>
      <c r="R1174" s="134" t="s">
        <v>293</v>
      </c>
      <c r="S1174" s="103" t="s">
        <v>3</v>
      </c>
      <c r="T1174" s="403">
        <v>14356.45</v>
      </c>
      <c r="U1174" s="403">
        <v>-10891.1</v>
      </c>
      <c r="V1174" s="123" t="s">
        <v>2</v>
      </c>
      <c r="W1174" s="336"/>
      <c r="X1174" s="123"/>
      <c r="Y1174" s="337"/>
      <c r="Z1174" s="87"/>
      <c r="AA1174" s="88" t="s">
        <v>3880</v>
      </c>
      <c r="AB1174" s="88"/>
      <c r="AC1174" s="88"/>
      <c r="AD1174" s="90"/>
      <c r="AE1174" s="90"/>
      <c r="AF1174" s="136"/>
      <c r="AG1174" s="338"/>
      <c r="AH1174" s="338"/>
      <c r="AI1174" s="339"/>
      <c r="AJ1174" s="339"/>
      <c r="AK1174" s="91"/>
      <c r="AL1174" s="92"/>
      <c r="AM1174" s="93"/>
      <c r="AN1174" s="340"/>
      <c r="AO1174" s="341"/>
      <c r="AP1174" s="336"/>
      <c r="AQ1174" s="342"/>
      <c r="AR1174" s="343"/>
      <c r="AS1174" s="342"/>
      <c r="AT1174" s="94"/>
      <c r="AU1174" s="341"/>
      <c r="AV1174" s="136"/>
      <c r="AW1174" s="339"/>
    </row>
    <row r="1175" spans="1:49" ht="12.75" customHeight="1">
      <c r="A1175">
        <v>1172</v>
      </c>
      <c r="B1175" s="29" t="s">
        <v>2</v>
      </c>
      <c r="C1175" s="134" t="s">
        <v>5406</v>
      </c>
      <c r="D1175" s="29" t="s">
        <v>3880</v>
      </c>
      <c r="E1175" s="29" t="s">
        <v>3880</v>
      </c>
      <c r="F1175" s="335"/>
      <c r="G1175" s="335"/>
      <c r="H1175" s="335"/>
      <c r="I1175" s="335"/>
      <c r="J1175" s="335"/>
      <c r="K1175" s="335"/>
      <c r="L1175" s="335"/>
      <c r="M1175" s="82" t="s">
        <v>3880</v>
      </c>
      <c r="N1175" s="57" t="s">
        <v>3880</v>
      </c>
      <c r="O1175" s="30" t="s">
        <v>3880</v>
      </c>
      <c r="P1175" s="29" t="s">
        <v>3880</v>
      </c>
      <c r="Q1175" s="29"/>
      <c r="R1175" s="134" t="s">
        <v>5406</v>
      </c>
      <c r="S1175" s="103" t="s">
        <v>3</v>
      </c>
      <c r="T1175" s="403">
        <v>-12019.28</v>
      </c>
      <c r="U1175" s="403">
        <v>-10648.95</v>
      </c>
      <c r="V1175" s="123" t="s">
        <v>2</v>
      </c>
      <c r="W1175" s="336"/>
      <c r="X1175" s="123"/>
      <c r="Y1175" s="337"/>
      <c r="Z1175" s="87"/>
      <c r="AA1175" s="88" t="s">
        <v>3880</v>
      </c>
      <c r="AB1175" s="88"/>
      <c r="AC1175" s="88"/>
      <c r="AD1175" s="90"/>
      <c r="AE1175" s="90"/>
      <c r="AF1175" s="136"/>
      <c r="AG1175" s="338"/>
      <c r="AH1175" s="338"/>
      <c r="AI1175" s="339"/>
      <c r="AJ1175" s="339"/>
      <c r="AK1175" s="91"/>
      <c r="AL1175" s="92"/>
      <c r="AM1175" s="93"/>
      <c r="AN1175" s="340"/>
      <c r="AO1175" s="341"/>
      <c r="AP1175" s="336"/>
      <c r="AQ1175" s="342"/>
      <c r="AR1175" s="343"/>
      <c r="AS1175" s="342"/>
      <c r="AT1175" s="94"/>
      <c r="AU1175" s="341"/>
      <c r="AV1175" s="136"/>
      <c r="AW1175" s="339"/>
    </row>
    <row r="1176" spans="1:49" ht="12.75" customHeight="1">
      <c r="A1176">
        <v>1173</v>
      </c>
      <c r="B1176" s="29" t="s">
        <v>2</v>
      </c>
      <c r="C1176" s="134" t="s">
        <v>3556</v>
      </c>
      <c r="D1176" s="29" t="s">
        <v>3880</v>
      </c>
      <c r="E1176" s="29" t="s">
        <v>3880</v>
      </c>
      <c r="F1176" s="335"/>
      <c r="G1176" s="335"/>
      <c r="H1176" s="335"/>
      <c r="I1176" s="335"/>
      <c r="J1176" s="335"/>
      <c r="K1176" s="335"/>
      <c r="L1176" s="335"/>
      <c r="M1176" s="82" t="s">
        <v>3880</v>
      </c>
      <c r="N1176" s="57" t="s">
        <v>3880</v>
      </c>
      <c r="O1176" s="30" t="s">
        <v>3880</v>
      </c>
      <c r="P1176" s="29" t="s">
        <v>3880</v>
      </c>
      <c r="Q1176" s="29"/>
      <c r="R1176" s="134" t="s">
        <v>3556</v>
      </c>
      <c r="S1176" s="103" t="s">
        <v>3</v>
      </c>
      <c r="T1176" s="403">
        <v>-13736.32</v>
      </c>
      <c r="U1176" s="403">
        <v>-10648.95</v>
      </c>
      <c r="V1176" s="123" t="s">
        <v>2</v>
      </c>
      <c r="W1176" s="336"/>
      <c r="X1176" s="123"/>
      <c r="Y1176" s="337"/>
      <c r="Z1176" s="87"/>
      <c r="AA1176" s="88" t="s">
        <v>3880</v>
      </c>
      <c r="AB1176" s="88"/>
      <c r="AC1176" s="88"/>
      <c r="AD1176" s="90"/>
      <c r="AE1176" s="90"/>
      <c r="AF1176" s="136"/>
      <c r="AG1176" s="338"/>
      <c r="AH1176" s="338"/>
      <c r="AI1176" s="339"/>
      <c r="AJ1176" s="339"/>
      <c r="AK1176" s="91"/>
      <c r="AL1176" s="92"/>
      <c r="AM1176" s="93"/>
      <c r="AN1176" s="340"/>
      <c r="AO1176" s="341"/>
      <c r="AP1176" s="336"/>
      <c r="AQ1176" s="342"/>
      <c r="AR1176" s="343"/>
      <c r="AS1176" s="342"/>
      <c r="AT1176" s="94"/>
      <c r="AU1176" s="341"/>
      <c r="AV1176" s="136"/>
      <c r="AW1176" s="339"/>
    </row>
    <row r="1177" spans="1:49" ht="12.75" customHeight="1">
      <c r="A1177">
        <v>1174</v>
      </c>
      <c r="B1177" s="29" t="s">
        <v>2</v>
      </c>
      <c r="C1177" s="134" t="s">
        <v>5407</v>
      </c>
      <c r="D1177" s="29" t="s">
        <v>3880</v>
      </c>
      <c r="E1177" s="29" t="s">
        <v>3880</v>
      </c>
      <c r="F1177" s="335"/>
      <c r="G1177" s="335"/>
      <c r="H1177" s="335"/>
      <c r="I1177" s="335"/>
      <c r="J1177" s="335"/>
      <c r="K1177" s="335"/>
      <c r="L1177" s="335"/>
      <c r="M1177" s="82" t="s">
        <v>3880</v>
      </c>
      <c r="N1177" s="57" t="s">
        <v>3880</v>
      </c>
      <c r="O1177" s="30" t="s">
        <v>3880</v>
      </c>
      <c r="P1177" s="29" t="s">
        <v>3880</v>
      </c>
      <c r="Q1177" s="29"/>
      <c r="R1177" s="134" t="s">
        <v>5407</v>
      </c>
      <c r="S1177" s="103" t="s">
        <v>3</v>
      </c>
      <c r="T1177" s="403">
        <v>-9443.7199999999993</v>
      </c>
      <c r="U1177" s="403">
        <v>-10153.65</v>
      </c>
      <c r="V1177" s="123" t="s">
        <v>2</v>
      </c>
      <c r="W1177" s="336"/>
      <c r="X1177" s="123"/>
      <c r="Y1177" s="337"/>
      <c r="Z1177" s="87"/>
      <c r="AA1177" s="88" t="s">
        <v>3880</v>
      </c>
      <c r="AB1177" s="88"/>
      <c r="AC1177" s="88"/>
      <c r="AD1177" s="90"/>
      <c r="AE1177" s="90"/>
      <c r="AF1177" s="136"/>
      <c r="AG1177" s="338"/>
      <c r="AH1177" s="338"/>
      <c r="AI1177" s="339"/>
      <c r="AJ1177" s="339"/>
      <c r="AK1177" s="91"/>
      <c r="AL1177" s="92"/>
      <c r="AM1177" s="93"/>
      <c r="AN1177" s="340"/>
      <c r="AO1177" s="341"/>
      <c r="AP1177" s="336"/>
      <c r="AQ1177" s="342"/>
      <c r="AR1177" s="343"/>
      <c r="AS1177" s="342"/>
      <c r="AT1177" s="94"/>
      <c r="AU1177" s="341"/>
      <c r="AV1177" s="136"/>
      <c r="AW1177" s="339"/>
    </row>
    <row r="1178" spans="1:49" ht="12.75" customHeight="1">
      <c r="A1178">
        <v>1175</v>
      </c>
      <c r="B1178" s="29" t="s">
        <v>2</v>
      </c>
      <c r="C1178" s="134" t="s">
        <v>3555</v>
      </c>
      <c r="D1178" s="29" t="s">
        <v>3880</v>
      </c>
      <c r="E1178" s="29" t="s">
        <v>3880</v>
      </c>
      <c r="F1178" s="335"/>
      <c r="G1178" s="335"/>
      <c r="H1178" s="335"/>
      <c r="I1178" s="335"/>
      <c r="J1178" s="335"/>
      <c r="K1178" s="335"/>
      <c r="L1178" s="335"/>
      <c r="M1178" s="82" t="s">
        <v>3880</v>
      </c>
      <c r="N1178" s="57" t="s">
        <v>3880</v>
      </c>
      <c r="O1178" s="30" t="s">
        <v>3880</v>
      </c>
      <c r="P1178" s="29" t="s">
        <v>3880</v>
      </c>
      <c r="Q1178" s="29"/>
      <c r="R1178" s="134" t="s">
        <v>3555</v>
      </c>
      <c r="S1178" s="103" t="s">
        <v>3</v>
      </c>
      <c r="T1178" s="403">
        <v>-12877.8</v>
      </c>
      <c r="U1178" s="403">
        <v>-10153.65</v>
      </c>
      <c r="V1178" s="123" t="s">
        <v>2</v>
      </c>
      <c r="W1178" s="336"/>
      <c r="X1178" s="123"/>
      <c r="Y1178" s="337"/>
      <c r="Z1178" s="87"/>
      <c r="AA1178" s="88" t="s">
        <v>3880</v>
      </c>
      <c r="AB1178" s="88"/>
      <c r="AC1178" s="88"/>
      <c r="AD1178" s="90"/>
      <c r="AE1178" s="90"/>
      <c r="AF1178" s="136"/>
      <c r="AG1178" s="338"/>
      <c r="AH1178" s="338"/>
      <c r="AI1178" s="339"/>
      <c r="AJ1178" s="339"/>
      <c r="AK1178" s="91"/>
      <c r="AL1178" s="92"/>
      <c r="AM1178" s="93"/>
      <c r="AN1178" s="340"/>
      <c r="AO1178" s="341"/>
      <c r="AP1178" s="336"/>
      <c r="AQ1178" s="342"/>
      <c r="AR1178" s="343"/>
      <c r="AS1178" s="342"/>
      <c r="AT1178" s="94"/>
      <c r="AU1178" s="341"/>
      <c r="AV1178" s="136"/>
      <c r="AW1178" s="339"/>
    </row>
    <row r="1179" spans="1:49" ht="12.75" customHeight="1">
      <c r="A1179">
        <v>1176</v>
      </c>
      <c r="B1179" s="29" t="s">
        <v>2</v>
      </c>
      <c r="C1179" s="134" t="s">
        <v>5408</v>
      </c>
      <c r="D1179" s="29" t="s">
        <v>3880</v>
      </c>
      <c r="E1179" s="29" t="s">
        <v>3880</v>
      </c>
      <c r="F1179" s="335"/>
      <c r="G1179" s="335"/>
      <c r="H1179" s="394"/>
      <c r="I1179" s="394"/>
      <c r="J1179" s="394"/>
      <c r="K1179" s="394"/>
      <c r="L1179" s="335"/>
      <c r="M1179" s="82" t="s">
        <v>3880</v>
      </c>
      <c r="N1179" s="57" t="s">
        <v>3880</v>
      </c>
      <c r="O1179" s="30" t="s">
        <v>3880</v>
      </c>
      <c r="P1179" s="29" t="s">
        <v>3880</v>
      </c>
      <c r="Q1179" s="29"/>
      <c r="R1179" s="134" t="s">
        <v>5408</v>
      </c>
      <c r="S1179" s="103" t="s">
        <v>3</v>
      </c>
      <c r="T1179" s="403">
        <v>12019.28</v>
      </c>
      <c r="U1179" s="403">
        <v>-9658.35</v>
      </c>
      <c r="V1179" s="123" t="s">
        <v>2</v>
      </c>
      <c r="W1179" s="336"/>
      <c r="X1179" s="123"/>
      <c r="Y1179" s="337"/>
      <c r="Z1179" s="87"/>
      <c r="AA1179" s="88" t="s">
        <v>3880</v>
      </c>
      <c r="AB1179" s="88"/>
      <c r="AC1179" s="88"/>
      <c r="AD1179" s="90"/>
      <c r="AE1179" s="90"/>
      <c r="AF1179" s="136"/>
      <c r="AG1179" s="338"/>
      <c r="AH1179" s="338"/>
      <c r="AI1179" s="339"/>
      <c r="AJ1179" s="339"/>
      <c r="AK1179" s="91"/>
      <c r="AL1179" s="92"/>
      <c r="AM1179" s="93"/>
      <c r="AN1179" s="340"/>
      <c r="AO1179" s="341"/>
      <c r="AP1179" s="336"/>
      <c r="AQ1179" s="342"/>
      <c r="AR1179" s="343"/>
      <c r="AS1179" s="342"/>
      <c r="AT1179" s="94"/>
      <c r="AU1179" s="341"/>
      <c r="AV1179" s="136"/>
      <c r="AW1179" s="339"/>
    </row>
    <row r="1180" spans="1:49" ht="12.75" customHeight="1">
      <c r="A1180">
        <v>1177</v>
      </c>
      <c r="B1180" s="29" t="s">
        <v>2</v>
      </c>
      <c r="C1180" s="134" t="s">
        <v>5409</v>
      </c>
      <c r="D1180" s="29" t="s">
        <v>3880</v>
      </c>
      <c r="E1180" s="29" t="s">
        <v>3880</v>
      </c>
      <c r="F1180" s="335"/>
      <c r="G1180" s="335"/>
      <c r="H1180" s="394"/>
      <c r="I1180" s="394"/>
      <c r="J1180" s="394"/>
      <c r="K1180" s="394"/>
      <c r="L1180" s="335"/>
      <c r="M1180" s="82" t="s">
        <v>3880</v>
      </c>
      <c r="N1180" s="57" t="s">
        <v>3880</v>
      </c>
      <c r="O1180" s="30" t="s">
        <v>3880</v>
      </c>
      <c r="P1180" s="29" t="s">
        <v>3880</v>
      </c>
      <c r="Q1180" s="29"/>
      <c r="R1180" s="134" t="s">
        <v>5409</v>
      </c>
      <c r="S1180" s="103" t="s">
        <v>3</v>
      </c>
      <c r="T1180" s="403">
        <v>10302.24</v>
      </c>
      <c r="U1180" s="403">
        <v>-9658.35</v>
      </c>
      <c r="V1180" s="123" t="s">
        <v>2</v>
      </c>
      <c r="W1180" s="336"/>
      <c r="X1180" s="123"/>
      <c r="Y1180" s="337"/>
      <c r="Z1180" s="87"/>
      <c r="AA1180" s="88" t="s">
        <v>3880</v>
      </c>
      <c r="AB1180" s="88"/>
      <c r="AC1180" s="88"/>
      <c r="AD1180" s="90"/>
      <c r="AE1180" s="90"/>
      <c r="AF1180" s="136"/>
      <c r="AG1180" s="338"/>
      <c r="AH1180" s="338"/>
      <c r="AI1180" s="339"/>
      <c r="AJ1180" s="339"/>
      <c r="AK1180" s="91"/>
      <c r="AL1180" s="92"/>
      <c r="AM1180" s="93"/>
      <c r="AN1180" s="340"/>
      <c r="AO1180" s="341"/>
      <c r="AP1180" s="336"/>
      <c r="AQ1180" s="342"/>
      <c r="AR1180" s="343"/>
      <c r="AS1180" s="342"/>
      <c r="AT1180" s="94"/>
      <c r="AU1180" s="341"/>
      <c r="AV1180" s="136"/>
      <c r="AW1180" s="339"/>
    </row>
    <row r="1181" spans="1:49" ht="12.75" customHeight="1">
      <c r="A1181">
        <v>1178</v>
      </c>
      <c r="B1181" s="29" t="s">
        <v>2</v>
      </c>
      <c r="C1181" s="134" t="s">
        <v>343</v>
      </c>
      <c r="D1181" s="29" t="s">
        <v>3880</v>
      </c>
      <c r="E1181" s="29" t="s">
        <v>3880</v>
      </c>
      <c r="F1181" s="335"/>
      <c r="G1181" s="335"/>
      <c r="H1181" s="394"/>
      <c r="I1181" s="394"/>
      <c r="J1181" s="394"/>
      <c r="K1181" s="394"/>
      <c r="L1181" s="335"/>
      <c r="M1181" s="82" t="s">
        <v>3880</v>
      </c>
      <c r="N1181" s="57" t="s">
        <v>3880</v>
      </c>
      <c r="O1181" s="30" t="s">
        <v>3880</v>
      </c>
      <c r="P1181" s="29" t="s">
        <v>3880</v>
      </c>
      <c r="Q1181" s="29"/>
      <c r="R1181" s="134" t="s">
        <v>343</v>
      </c>
      <c r="S1181" s="103" t="s">
        <v>3</v>
      </c>
      <c r="T1181" s="403">
        <v>8585.2000000000007</v>
      </c>
      <c r="U1181" s="403">
        <v>-9658.35</v>
      </c>
      <c r="V1181" s="123" t="s">
        <v>2</v>
      </c>
      <c r="W1181" s="336"/>
      <c r="X1181" s="123"/>
      <c r="Y1181" s="337"/>
      <c r="Z1181" s="87"/>
      <c r="AA1181" s="88" t="s">
        <v>3880</v>
      </c>
      <c r="AB1181" s="88"/>
      <c r="AC1181" s="88"/>
      <c r="AD1181" s="90"/>
      <c r="AE1181" s="90"/>
      <c r="AF1181" s="136"/>
      <c r="AG1181" s="338"/>
      <c r="AH1181" s="338"/>
      <c r="AI1181" s="339"/>
      <c r="AJ1181" s="339"/>
      <c r="AK1181" s="91"/>
      <c r="AL1181" s="92"/>
      <c r="AM1181" s="93"/>
      <c r="AN1181" s="340"/>
      <c r="AO1181" s="341"/>
      <c r="AP1181" s="336"/>
      <c r="AQ1181" s="342"/>
      <c r="AR1181" s="343"/>
      <c r="AS1181" s="342"/>
      <c r="AT1181" s="94"/>
      <c r="AU1181" s="341"/>
      <c r="AV1181" s="136"/>
      <c r="AW1181" s="339"/>
    </row>
    <row r="1182" spans="1:49" ht="12.75" customHeight="1">
      <c r="A1182">
        <v>1179</v>
      </c>
      <c r="B1182" s="29" t="s">
        <v>2</v>
      </c>
      <c r="C1182" s="134" t="s">
        <v>349</v>
      </c>
      <c r="D1182" s="29" t="s">
        <v>3880</v>
      </c>
      <c r="E1182" s="29" t="s">
        <v>3880</v>
      </c>
      <c r="F1182" s="335"/>
      <c r="G1182" s="335"/>
      <c r="H1182" s="394"/>
      <c r="I1182" s="394"/>
      <c r="J1182" s="394"/>
      <c r="K1182" s="394"/>
      <c r="L1182" s="335"/>
      <c r="M1182" s="82" t="s">
        <v>3880</v>
      </c>
      <c r="N1182" s="57" t="s">
        <v>3880</v>
      </c>
      <c r="O1182" s="30" t="s">
        <v>3880</v>
      </c>
      <c r="P1182" s="29" t="s">
        <v>3880</v>
      </c>
      <c r="Q1182" s="29"/>
      <c r="R1182" s="134" t="s">
        <v>349</v>
      </c>
      <c r="S1182" s="103" t="s">
        <v>3</v>
      </c>
      <c r="T1182" s="403">
        <v>6868.16</v>
      </c>
      <c r="U1182" s="403">
        <v>-9658.35</v>
      </c>
      <c r="V1182" s="123" t="s">
        <v>2</v>
      </c>
      <c r="W1182" s="336"/>
      <c r="X1182" s="123"/>
      <c r="Y1182" s="337"/>
      <c r="Z1182" s="87"/>
      <c r="AA1182" s="88" t="s">
        <v>3880</v>
      </c>
      <c r="AB1182" s="88"/>
      <c r="AC1182" s="88"/>
      <c r="AD1182" s="90"/>
      <c r="AE1182" s="90"/>
      <c r="AF1182" s="136"/>
      <c r="AG1182" s="338"/>
      <c r="AH1182" s="338"/>
      <c r="AI1182" s="339"/>
      <c r="AJ1182" s="339"/>
      <c r="AK1182" s="91"/>
      <c r="AL1182" s="92"/>
      <c r="AM1182" s="93"/>
      <c r="AN1182" s="340"/>
      <c r="AO1182" s="341"/>
      <c r="AP1182" s="336"/>
      <c r="AQ1182" s="342"/>
      <c r="AR1182" s="343"/>
      <c r="AS1182" s="342"/>
      <c r="AT1182" s="94"/>
      <c r="AU1182" s="341"/>
      <c r="AV1182" s="136"/>
      <c r="AW1182" s="339"/>
    </row>
    <row r="1183" spans="1:49" ht="12.75" customHeight="1">
      <c r="A1183">
        <v>1180</v>
      </c>
      <c r="B1183" s="29" t="s">
        <v>2</v>
      </c>
      <c r="C1183" s="134" t="s">
        <v>5410</v>
      </c>
      <c r="D1183" s="29" t="s">
        <v>3880</v>
      </c>
      <c r="E1183" s="29" t="s">
        <v>3880</v>
      </c>
      <c r="F1183" s="335"/>
      <c r="G1183" s="335"/>
      <c r="H1183" s="335"/>
      <c r="I1183" s="335"/>
      <c r="J1183" s="335"/>
      <c r="K1183" s="335"/>
      <c r="L1183" s="335"/>
      <c r="M1183" s="82" t="s">
        <v>3880</v>
      </c>
      <c r="N1183" s="57" t="s">
        <v>3880</v>
      </c>
      <c r="O1183" s="30" t="s">
        <v>3880</v>
      </c>
      <c r="P1183" s="29" t="s">
        <v>3880</v>
      </c>
      <c r="Q1183" s="29"/>
      <c r="R1183" s="134" t="s">
        <v>5410</v>
      </c>
      <c r="S1183" s="103" t="s">
        <v>3</v>
      </c>
      <c r="T1183" s="403">
        <v>3434.08</v>
      </c>
      <c r="U1183" s="403">
        <v>-9658.35</v>
      </c>
      <c r="V1183" s="123" t="s">
        <v>2</v>
      </c>
      <c r="W1183" s="336"/>
      <c r="X1183" s="123"/>
      <c r="Y1183" s="337"/>
      <c r="Z1183" s="87"/>
      <c r="AA1183" s="88" t="s">
        <v>3880</v>
      </c>
      <c r="AB1183" s="88"/>
      <c r="AC1183" s="88"/>
      <c r="AD1183" s="90"/>
      <c r="AE1183" s="90"/>
      <c r="AF1183" s="136"/>
      <c r="AG1183" s="338"/>
      <c r="AH1183" s="338"/>
      <c r="AI1183" s="339"/>
      <c r="AJ1183" s="339"/>
      <c r="AK1183" s="91"/>
      <c r="AL1183" s="92"/>
      <c r="AM1183" s="93"/>
      <c r="AN1183" s="340"/>
      <c r="AO1183" s="341"/>
      <c r="AP1183" s="336"/>
      <c r="AQ1183" s="342"/>
      <c r="AR1183" s="343"/>
      <c r="AS1183" s="342"/>
      <c r="AT1183" s="94"/>
      <c r="AU1183" s="341"/>
      <c r="AV1183" s="136"/>
      <c r="AW1183" s="339"/>
    </row>
    <row r="1184" spans="1:49" ht="12.75" customHeight="1">
      <c r="A1184">
        <v>1181</v>
      </c>
      <c r="B1184" s="29" t="s">
        <v>2</v>
      </c>
      <c r="C1184" s="134" t="s">
        <v>5411</v>
      </c>
      <c r="D1184" s="29" t="s">
        <v>3880</v>
      </c>
      <c r="E1184" s="29" t="s">
        <v>3880</v>
      </c>
      <c r="F1184" s="335"/>
      <c r="G1184" s="335"/>
      <c r="H1184" s="335"/>
      <c r="I1184" s="335"/>
      <c r="J1184" s="335"/>
      <c r="K1184" s="335"/>
      <c r="L1184" s="335"/>
      <c r="M1184" s="82" t="s">
        <v>3880</v>
      </c>
      <c r="N1184" s="57" t="s">
        <v>3880</v>
      </c>
      <c r="O1184" s="30" t="s">
        <v>3880</v>
      </c>
      <c r="P1184" s="29" t="s">
        <v>3880</v>
      </c>
      <c r="Q1184" s="29"/>
      <c r="R1184" s="134" t="s">
        <v>5411</v>
      </c>
      <c r="S1184" s="103" t="s">
        <v>3</v>
      </c>
      <c r="T1184" s="403">
        <v>0</v>
      </c>
      <c r="U1184" s="403">
        <v>-9658.35</v>
      </c>
      <c r="V1184" s="123" t="s">
        <v>2</v>
      </c>
      <c r="W1184" s="336"/>
      <c r="X1184" s="123"/>
      <c r="Y1184" s="337"/>
      <c r="Z1184" s="87"/>
      <c r="AA1184" s="88" t="s">
        <v>3880</v>
      </c>
      <c r="AB1184" s="88"/>
      <c r="AC1184" s="88"/>
      <c r="AD1184" s="90"/>
      <c r="AE1184" s="90"/>
      <c r="AF1184" s="136"/>
      <c r="AG1184" s="338"/>
      <c r="AH1184" s="338"/>
      <c r="AI1184" s="339"/>
      <c r="AJ1184" s="339"/>
      <c r="AK1184" s="91"/>
      <c r="AL1184" s="92"/>
      <c r="AM1184" s="93"/>
      <c r="AN1184" s="340"/>
      <c r="AO1184" s="341"/>
      <c r="AP1184" s="336"/>
      <c r="AQ1184" s="342"/>
      <c r="AR1184" s="343"/>
      <c r="AS1184" s="342"/>
      <c r="AT1184" s="94"/>
      <c r="AU1184" s="341"/>
      <c r="AV1184" s="136"/>
      <c r="AW1184" s="339"/>
    </row>
    <row r="1185" spans="1:49" ht="12.75" customHeight="1">
      <c r="A1185">
        <v>1182</v>
      </c>
      <c r="B1185" s="29" t="s">
        <v>2</v>
      </c>
      <c r="C1185" s="134" t="s">
        <v>5412</v>
      </c>
      <c r="D1185" s="29" t="s">
        <v>3880</v>
      </c>
      <c r="E1185" s="29" t="s">
        <v>3880</v>
      </c>
      <c r="F1185" s="335"/>
      <c r="G1185" s="335"/>
      <c r="H1185" s="335"/>
      <c r="I1185" s="335"/>
      <c r="J1185" s="335"/>
      <c r="K1185" s="335"/>
      <c r="L1185" s="335"/>
      <c r="M1185" s="82" t="s">
        <v>3880</v>
      </c>
      <c r="N1185" s="57" t="s">
        <v>3880</v>
      </c>
      <c r="O1185" s="30" t="s">
        <v>3880</v>
      </c>
      <c r="P1185" s="29" t="s">
        <v>3880</v>
      </c>
      <c r="Q1185" s="29"/>
      <c r="R1185" s="134" t="s">
        <v>5412</v>
      </c>
      <c r="S1185" s="103" t="s">
        <v>3</v>
      </c>
      <c r="T1185" s="403">
        <v>-3434.08</v>
      </c>
      <c r="U1185" s="403">
        <v>-9658.35</v>
      </c>
      <c r="V1185" s="123" t="s">
        <v>2</v>
      </c>
      <c r="W1185" s="336"/>
      <c r="X1185" s="123"/>
      <c r="Y1185" s="337"/>
      <c r="Z1185" s="87"/>
      <c r="AA1185" s="88" t="s">
        <v>3880</v>
      </c>
      <c r="AB1185" s="88"/>
      <c r="AC1185" s="88"/>
      <c r="AD1185" s="90"/>
      <c r="AE1185" s="90"/>
      <c r="AF1185" s="136"/>
      <c r="AG1185" s="338"/>
      <c r="AH1185" s="338"/>
      <c r="AI1185" s="339"/>
      <c r="AJ1185" s="339"/>
      <c r="AK1185" s="91"/>
      <c r="AL1185" s="92"/>
      <c r="AM1185" s="93"/>
      <c r="AN1185" s="340"/>
      <c r="AO1185" s="341"/>
      <c r="AP1185" s="336"/>
      <c r="AQ1185" s="342"/>
      <c r="AR1185" s="343"/>
      <c r="AS1185" s="342"/>
      <c r="AT1185" s="94"/>
      <c r="AU1185" s="341"/>
      <c r="AV1185" s="136"/>
      <c r="AW1185" s="339"/>
    </row>
    <row r="1186" spans="1:49" ht="12.75" customHeight="1">
      <c r="A1186">
        <v>1183</v>
      </c>
      <c r="B1186" s="29" t="s">
        <v>2</v>
      </c>
      <c r="C1186" s="134" t="s">
        <v>5413</v>
      </c>
      <c r="D1186" s="29" t="s">
        <v>3880</v>
      </c>
      <c r="E1186" s="29" t="s">
        <v>3880</v>
      </c>
      <c r="F1186" s="335"/>
      <c r="G1186" s="335"/>
      <c r="H1186" s="335"/>
      <c r="I1186" s="335"/>
      <c r="J1186" s="335"/>
      <c r="K1186" s="335"/>
      <c r="L1186" s="335"/>
      <c r="M1186" s="82" t="s">
        <v>3880</v>
      </c>
      <c r="N1186" s="57" t="s">
        <v>3880</v>
      </c>
      <c r="O1186" s="30" t="s">
        <v>3880</v>
      </c>
      <c r="P1186" s="29" t="s">
        <v>3880</v>
      </c>
      <c r="Q1186" s="29"/>
      <c r="R1186" s="134" t="s">
        <v>5413</v>
      </c>
      <c r="S1186" s="103" t="s">
        <v>3</v>
      </c>
      <c r="T1186" s="403">
        <v>14650</v>
      </c>
      <c r="U1186" s="403">
        <v>-10000</v>
      </c>
      <c r="V1186" s="123" t="s">
        <v>2</v>
      </c>
      <c r="W1186" s="336"/>
      <c r="X1186" s="123"/>
      <c r="Y1186" s="337"/>
      <c r="Z1186" s="87"/>
      <c r="AA1186" s="88" t="s">
        <v>3880</v>
      </c>
      <c r="AB1186" s="88"/>
      <c r="AC1186" s="88"/>
      <c r="AD1186" s="90"/>
      <c r="AE1186" s="90"/>
      <c r="AF1186" s="136"/>
      <c r="AG1186" s="338"/>
      <c r="AH1186" s="338"/>
      <c r="AI1186" s="339"/>
      <c r="AJ1186" s="339"/>
      <c r="AK1186" s="91"/>
      <c r="AL1186" s="92"/>
      <c r="AM1186" s="93"/>
      <c r="AN1186" s="340"/>
      <c r="AO1186" s="341"/>
      <c r="AP1186" s="336"/>
      <c r="AQ1186" s="342"/>
      <c r="AR1186" s="343"/>
      <c r="AS1186" s="342"/>
      <c r="AT1186" s="94"/>
      <c r="AU1186" s="341"/>
      <c r="AV1186" s="136"/>
      <c r="AW1186" s="339"/>
    </row>
    <row r="1187" spans="1:49" ht="12.75" customHeight="1">
      <c r="A1187">
        <v>1184</v>
      </c>
      <c r="B1187" s="29" t="s">
        <v>2</v>
      </c>
      <c r="C1187" s="134" t="s">
        <v>5414</v>
      </c>
      <c r="D1187" s="29" t="s">
        <v>3880</v>
      </c>
      <c r="E1187" s="29" t="s">
        <v>3880</v>
      </c>
      <c r="F1187" s="335"/>
      <c r="G1187" s="335"/>
      <c r="H1187" s="335"/>
      <c r="I1187" s="335"/>
      <c r="J1187" s="335"/>
      <c r="K1187" s="335"/>
      <c r="L1187" s="335"/>
      <c r="M1187" s="82" t="s">
        <v>3880</v>
      </c>
      <c r="N1187" s="57" t="s">
        <v>3880</v>
      </c>
      <c r="O1187" s="30" t="s">
        <v>3880</v>
      </c>
      <c r="P1187" s="29" t="s">
        <v>3880</v>
      </c>
      <c r="Q1187" s="29"/>
      <c r="R1187" s="134" t="s">
        <v>5414</v>
      </c>
      <c r="S1187" s="104" t="s">
        <v>3</v>
      </c>
      <c r="T1187" s="403">
        <v>-10302.24</v>
      </c>
      <c r="U1187" s="403">
        <v>-9658.35</v>
      </c>
      <c r="V1187" s="123" t="s">
        <v>2</v>
      </c>
      <c r="W1187" s="336"/>
      <c r="X1187" s="123"/>
      <c r="Y1187" s="337"/>
      <c r="Z1187" s="87"/>
      <c r="AA1187" s="88" t="s">
        <v>3880</v>
      </c>
      <c r="AB1187" s="88"/>
      <c r="AC1187" s="88"/>
      <c r="AD1187" s="90"/>
      <c r="AE1187" s="90"/>
      <c r="AF1187" s="136"/>
      <c r="AG1187" s="338"/>
      <c r="AH1187" s="338"/>
      <c r="AI1187" s="339"/>
      <c r="AJ1187" s="339"/>
      <c r="AK1187" s="91"/>
      <c r="AL1187" s="92"/>
      <c r="AM1187" s="93"/>
      <c r="AN1187" s="340"/>
      <c r="AO1187" s="341"/>
      <c r="AP1187" s="336"/>
      <c r="AQ1187" s="342"/>
      <c r="AR1187" s="343"/>
      <c r="AS1187" s="342"/>
      <c r="AT1187" s="94"/>
      <c r="AU1187" s="341"/>
      <c r="AV1187" s="136"/>
      <c r="AW1187" s="339"/>
    </row>
    <row r="1188" spans="1:49" ht="12.75" customHeight="1">
      <c r="A1188">
        <v>1185</v>
      </c>
      <c r="B1188" s="29" t="s">
        <v>2</v>
      </c>
      <c r="C1188" s="134" t="s">
        <v>3533</v>
      </c>
      <c r="D1188" s="29" t="s">
        <v>3880</v>
      </c>
      <c r="E1188" s="29" t="s">
        <v>3880</v>
      </c>
      <c r="F1188" s="335"/>
      <c r="G1188" s="335"/>
      <c r="H1188" s="335"/>
      <c r="I1188" s="335"/>
      <c r="J1188" s="335"/>
      <c r="K1188" s="335"/>
      <c r="L1188" s="335"/>
      <c r="M1188" s="82" t="s">
        <v>3880</v>
      </c>
      <c r="N1188" s="57" t="s">
        <v>3880</v>
      </c>
      <c r="O1188" s="30" t="s">
        <v>3880</v>
      </c>
      <c r="P1188" s="29" t="s">
        <v>3880</v>
      </c>
      <c r="Q1188" s="29"/>
      <c r="R1188" s="134" t="s">
        <v>3533</v>
      </c>
      <c r="S1188" s="104" t="s">
        <v>3</v>
      </c>
      <c r="T1188" s="403">
        <v>-14650</v>
      </c>
      <c r="U1188" s="403">
        <v>-10000</v>
      </c>
      <c r="V1188" s="123" t="s">
        <v>2</v>
      </c>
      <c r="W1188" s="336"/>
      <c r="X1188" s="123"/>
      <c r="Y1188" s="337"/>
      <c r="Z1188" s="87"/>
      <c r="AA1188" s="88" t="s">
        <v>3880</v>
      </c>
      <c r="AB1188" s="88"/>
      <c r="AC1188" s="88"/>
      <c r="AD1188" s="90"/>
      <c r="AE1188" s="90"/>
      <c r="AF1188" s="136"/>
      <c r="AG1188" s="338"/>
      <c r="AH1188" s="338"/>
      <c r="AI1188" s="339"/>
      <c r="AJ1188" s="339"/>
      <c r="AK1188" s="91"/>
      <c r="AL1188" s="92"/>
      <c r="AM1188" s="93"/>
      <c r="AN1188" s="340"/>
      <c r="AO1188" s="341"/>
      <c r="AP1188" s="336"/>
      <c r="AQ1188" s="342"/>
      <c r="AR1188" s="343"/>
      <c r="AS1188" s="342"/>
      <c r="AT1188" s="94"/>
      <c r="AU1188" s="341"/>
      <c r="AV1188" s="136"/>
      <c r="AW1188" s="339"/>
    </row>
    <row r="1189" spans="1:49" ht="12.75" customHeight="1">
      <c r="A1189">
        <v>1186</v>
      </c>
      <c r="B1189" s="29" t="s">
        <v>2</v>
      </c>
      <c r="C1189" s="134" t="s">
        <v>5415</v>
      </c>
      <c r="D1189" s="29" t="s">
        <v>3880</v>
      </c>
      <c r="E1189" s="29" t="s">
        <v>3880</v>
      </c>
      <c r="F1189" s="335"/>
      <c r="G1189" s="335"/>
      <c r="H1189" s="335"/>
      <c r="I1189" s="335"/>
      <c r="J1189" s="335"/>
      <c r="K1189" s="335"/>
      <c r="L1189" s="335"/>
      <c r="M1189" s="82" t="s">
        <v>3880</v>
      </c>
      <c r="N1189" s="57" t="s">
        <v>3880</v>
      </c>
      <c r="O1189" s="30" t="s">
        <v>3880</v>
      </c>
      <c r="P1189" s="29" t="s">
        <v>3880</v>
      </c>
      <c r="Q1189" s="29"/>
      <c r="R1189" s="134" t="s">
        <v>5415</v>
      </c>
      <c r="S1189" s="104" t="s">
        <v>3</v>
      </c>
      <c r="T1189" s="403">
        <v>13736.32</v>
      </c>
      <c r="U1189" s="403">
        <v>-9658.35</v>
      </c>
      <c r="V1189" s="123" t="s">
        <v>2</v>
      </c>
      <c r="W1189" s="336"/>
      <c r="X1189" s="123"/>
      <c r="Y1189" s="337"/>
      <c r="Z1189" s="87"/>
      <c r="AA1189" s="88" t="s">
        <v>3880</v>
      </c>
      <c r="AB1189" s="88"/>
      <c r="AC1189" s="88"/>
      <c r="AD1189" s="90"/>
      <c r="AE1189" s="90"/>
      <c r="AF1189" s="136"/>
      <c r="AG1189" s="338"/>
      <c r="AH1189" s="338"/>
      <c r="AI1189" s="339"/>
      <c r="AJ1189" s="339"/>
      <c r="AK1189" s="91"/>
      <c r="AL1189" s="92"/>
      <c r="AM1189" s="93"/>
      <c r="AN1189" s="340"/>
      <c r="AO1189" s="341"/>
      <c r="AP1189" s="336"/>
      <c r="AQ1189" s="342"/>
      <c r="AR1189" s="343"/>
      <c r="AS1189" s="342"/>
      <c r="AT1189" s="94"/>
      <c r="AU1189" s="341"/>
      <c r="AV1189" s="136"/>
      <c r="AW1189" s="339"/>
    </row>
    <row r="1190" spans="1:49" ht="12.75" customHeight="1">
      <c r="A1190">
        <v>1187</v>
      </c>
      <c r="B1190" s="29" t="s">
        <v>2</v>
      </c>
      <c r="C1190" s="134" t="s">
        <v>3676</v>
      </c>
      <c r="D1190" s="29" t="s">
        <v>3880</v>
      </c>
      <c r="E1190" s="29" t="s">
        <v>3880</v>
      </c>
      <c r="F1190" s="335"/>
      <c r="G1190" s="335"/>
      <c r="H1190" s="335"/>
      <c r="I1190" s="335"/>
      <c r="J1190" s="335"/>
      <c r="K1190" s="335"/>
      <c r="L1190" s="335"/>
      <c r="M1190" s="82" t="s">
        <v>3880</v>
      </c>
      <c r="N1190" s="57" t="s">
        <v>3880</v>
      </c>
      <c r="O1190" s="30" t="s">
        <v>3880</v>
      </c>
      <c r="P1190" s="29" t="s">
        <v>3880</v>
      </c>
      <c r="Q1190" s="29"/>
      <c r="R1190" s="134" t="s">
        <v>3676</v>
      </c>
      <c r="S1190" s="103" t="s">
        <v>3</v>
      </c>
      <c r="T1190" s="403">
        <v>-15480</v>
      </c>
      <c r="U1190" s="403">
        <v>-10000</v>
      </c>
      <c r="V1190" s="123" t="s">
        <v>2</v>
      </c>
      <c r="W1190" s="336"/>
      <c r="X1190" s="123"/>
      <c r="Y1190" s="337"/>
      <c r="Z1190" s="87"/>
      <c r="AA1190" s="88" t="s">
        <v>3880</v>
      </c>
      <c r="AB1190" s="88"/>
      <c r="AC1190" s="88"/>
      <c r="AD1190" s="90"/>
      <c r="AE1190" s="90"/>
      <c r="AF1190" s="136"/>
      <c r="AG1190" s="338"/>
      <c r="AH1190" s="338"/>
      <c r="AI1190" s="339"/>
      <c r="AJ1190" s="339"/>
      <c r="AK1190" s="91"/>
      <c r="AL1190" s="92"/>
      <c r="AM1190" s="93"/>
      <c r="AN1190" s="340"/>
      <c r="AO1190" s="341"/>
      <c r="AP1190" s="336"/>
      <c r="AQ1190" s="342"/>
      <c r="AR1190" s="343"/>
      <c r="AS1190" s="342"/>
      <c r="AT1190" s="94"/>
      <c r="AU1190" s="341"/>
      <c r="AV1190" s="136"/>
      <c r="AW1190" s="339"/>
    </row>
    <row r="1191" spans="1:49" ht="12.75" customHeight="1">
      <c r="A1191">
        <v>1188</v>
      </c>
      <c r="B1191" s="29" t="s">
        <v>2</v>
      </c>
      <c r="C1191" s="134" t="s">
        <v>5416</v>
      </c>
      <c r="D1191" s="29" t="s">
        <v>3880</v>
      </c>
      <c r="E1191" s="29" t="s">
        <v>3880</v>
      </c>
      <c r="F1191" s="335"/>
      <c r="G1191" s="335"/>
      <c r="H1191" s="335"/>
      <c r="I1191" s="335"/>
      <c r="J1191" s="335"/>
      <c r="K1191" s="335"/>
      <c r="L1191" s="335"/>
      <c r="M1191" s="82" t="s">
        <v>3880</v>
      </c>
      <c r="N1191" s="57" t="s">
        <v>3880</v>
      </c>
      <c r="O1191" s="30" t="s">
        <v>3880</v>
      </c>
      <c r="P1191" s="29" t="s">
        <v>3880</v>
      </c>
      <c r="Q1191" s="29"/>
      <c r="R1191" s="134" t="s">
        <v>5416</v>
      </c>
      <c r="S1191" s="103" t="s">
        <v>3</v>
      </c>
      <c r="T1191" s="403">
        <v>-7726.68</v>
      </c>
      <c r="U1191" s="403">
        <v>-9163.0499999999993</v>
      </c>
      <c r="V1191" s="123" t="s">
        <v>2</v>
      </c>
      <c r="W1191" s="336"/>
      <c r="X1191" s="123"/>
      <c r="Y1191" s="337"/>
      <c r="Z1191" s="87"/>
      <c r="AA1191" s="88" t="s">
        <v>3880</v>
      </c>
      <c r="AB1191" s="88"/>
      <c r="AC1191" s="88"/>
      <c r="AD1191" s="90"/>
      <c r="AE1191" s="90"/>
      <c r="AF1191" s="136"/>
      <c r="AG1191" s="338"/>
      <c r="AH1191" s="338"/>
      <c r="AI1191" s="339"/>
      <c r="AJ1191" s="339"/>
      <c r="AK1191" s="91"/>
      <c r="AL1191" s="92"/>
      <c r="AM1191" s="93"/>
      <c r="AN1191" s="340"/>
      <c r="AO1191" s="341"/>
      <c r="AP1191" s="336"/>
      <c r="AQ1191" s="342"/>
      <c r="AR1191" s="343"/>
      <c r="AS1191" s="342"/>
      <c r="AT1191" s="94"/>
      <c r="AU1191" s="341"/>
      <c r="AV1191" s="136"/>
      <c r="AW1191" s="339"/>
    </row>
    <row r="1192" spans="1:49" ht="12.75" customHeight="1">
      <c r="A1192">
        <v>1189</v>
      </c>
      <c r="B1192" s="29" t="s">
        <v>2</v>
      </c>
      <c r="C1192" s="134" t="s">
        <v>3528</v>
      </c>
      <c r="D1192" s="29" t="s">
        <v>3880</v>
      </c>
      <c r="E1192" s="29" t="s">
        <v>3880</v>
      </c>
      <c r="F1192" s="335"/>
      <c r="G1192" s="335"/>
      <c r="H1192" s="335"/>
      <c r="I1192" s="335"/>
      <c r="J1192" s="335"/>
      <c r="K1192" s="335"/>
      <c r="L1192" s="335"/>
      <c r="M1192" s="82" t="s">
        <v>3880</v>
      </c>
      <c r="N1192" s="57" t="s">
        <v>3880</v>
      </c>
      <c r="O1192" s="30" t="s">
        <v>3880</v>
      </c>
      <c r="P1192" s="29" t="s">
        <v>3880</v>
      </c>
      <c r="Q1192" s="29"/>
      <c r="R1192" s="134" t="s">
        <v>3528</v>
      </c>
      <c r="S1192" s="103" t="s">
        <v>3</v>
      </c>
      <c r="T1192" s="403">
        <v>-15065</v>
      </c>
      <c r="U1192" s="403">
        <v>-9500</v>
      </c>
      <c r="V1192" s="123" t="s">
        <v>2</v>
      </c>
      <c r="W1192" s="336"/>
      <c r="X1192" s="123"/>
      <c r="Y1192" s="337"/>
      <c r="Z1192" s="87"/>
      <c r="AA1192" s="88"/>
      <c r="AB1192" s="88"/>
      <c r="AC1192" s="88"/>
      <c r="AD1192" s="90"/>
      <c r="AE1192" s="90"/>
      <c r="AF1192" s="136"/>
      <c r="AG1192" s="338"/>
      <c r="AH1192" s="338"/>
      <c r="AI1192" s="339"/>
      <c r="AJ1192" s="339"/>
      <c r="AK1192" s="91"/>
      <c r="AL1192" s="92"/>
      <c r="AM1192" s="93"/>
      <c r="AN1192" s="340"/>
      <c r="AO1192" s="341"/>
      <c r="AP1192" s="336"/>
      <c r="AQ1192" s="342"/>
      <c r="AR1192" s="343"/>
      <c r="AS1192" s="342"/>
      <c r="AT1192" s="94"/>
      <c r="AU1192" s="341"/>
      <c r="AV1192" s="136"/>
      <c r="AW1192" s="339"/>
    </row>
    <row r="1193" spans="1:49" ht="12.75" customHeight="1">
      <c r="A1193">
        <v>1190</v>
      </c>
      <c r="B1193" s="29" t="s">
        <v>2</v>
      </c>
      <c r="C1193" s="134" t="s">
        <v>3679</v>
      </c>
      <c r="D1193" s="29" t="s">
        <v>3880</v>
      </c>
      <c r="E1193" s="29" t="s">
        <v>3880</v>
      </c>
      <c r="F1193" s="335"/>
      <c r="G1193" s="335"/>
      <c r="H1193" s="335"/>
      <c r="I1193" s="335"/>
      <c r="J1193" s="335"/>
      <c r="K1193" s="335"/>
      <c r="L1193" s="335"/>
      <c r="M1193" s="82" t="s">
        <v>3880</v>
      </c>
      <c r="N1193" s="57" t="s">
        <v>3880</v>
      </c>
      <c r="O1193" s="30" t="s">
        <v>3880</v>
      </c>
      <c r="P1193" s="29" t="s">
        <v>3880</v>
      </c>
      <c r="Q1193" s="29"/>
      <c r="R1193" s="134" t="s">
        <v>3679</v>
      </c>
      <c r="S1193" s="103" t="s">
        <v>3</v>
      </c>
      <c r="T1193" s="403">
        <v>-15895</v>
      </c>
      <c r="U1193" s="403">
        <v>-9500</v>
      </c>
      <c r="V1193" s="123" t="s">
        <v>2</v>
      </c>
      <c r="W1193" s="336"/>
      <c r="X1193" s="123"/>
      <c r="Y1193" s="337"/>
      <c r="Z1193" s="87"/>
      <c r="AA1193" s="88" t="s">
        <v>3880</v>
      </c>
      <c r="AB1193" s="88"/>
      <c r="AC1193" s="88"/>
      <c r="AD1193" s="90"/>
      <c r="AE1193" s="90"/>
      <c r="AF1193" s="136"/>
      <c r="AG1193" s="338"/>
      <c r="AH1193" s="338"/>
      <c r="AI1193" s="339"/>
      <c r="AJ1193" s="339"/>
      <c r="AK1193" s="91"/>
      <c r="AL1193" s="92"/>
      <c r="AM1193" s="93"/>
      <c r="AN1193" s="340"/>
      <c r="AO1193" s="341"/>
      <c r="AP1193" s="336"/>
      <c r="AQ1193" s="342"/>
      <c r="AR1193" s="343"/>
      <c r="AS1193" s="342"/>
      <c r="AT1193" s="94"/>
      <c r="AU1193" s="341"/>
      <c r="AV1193" s="136"/>
      <c r="AW1193" s="339"/>
    </row>
    <row r="1194" spans="1:49" ht="12.75" customHeight="1">
      <c r="A1194">
        <v>1191</v>
      </c>
      <c r="B1194" s="29" t="s">
        <v>2</v>
      </c>
      <c r="C1194" s="134" t="s">
        <v>5417</v>
      </c>
      <c r="D1194" s="29" t="s">
        <v>3880</v>
      </c>
      <c r="E1194" s="29" t="s">
        <v>3880</v>
      </c>
      <c r="F1194" s="335"/>
      <c r="G1194" s="335"/>
      <c r="H1194" s="335"/>
      <c r="I1194" s="335"/>
      <c r="J1194" s="335"/>
      <c r="K1194" s="335"/>
      <c r="L1194" s="335"/>
      <c r="M1194" s="82" t="s">
        <v>3880</v>
      </c>
      <c r="N1194" s="57" t="s">
        <v>3880</v>
      </c>
      <c r="O1194" s="30" t="s">
        <v>3880</v>
      </c>
      <c r="P1194" s="29" t="s">
        <v>3880</v>
      </c>
      <c r="Q1194" s="29"/>
      <c r="R1194" s="134" t="s">
        <v>5417</v>
      </c>
      <c r="S1194" s="103" t="s">
        <v>3</v>
      </c>
      <c r="T1194" s="403">
        <v>14650</v>
      </c>
      <c r="U1194" s="403">
        <v>-9000</v>
      </c>
      <c r="V1194" s="123" t="s">
        <v>2</v>
      </c>
      <c r="W1194" s="336"/>
      <c r="X1194" s="123"/>
      <c r="Y1194" s="337"/>
      <c r="Z1194" s="87"/>
      <c r="AA1194" s="88" t="s">
        <v>3880</v>
      </c>
      <c r="AB1194" s="88"/>
      <c r="AC1194" s="88"/>
      <c r="AD1194" s="90"/>
      <c r="AE1194" s="90"/>
      <c r="AF1194" s="136"/>
      <c r="AG1194" s="338"/>
      <c r="AH1194" s="338"/>
      <c r="AI1194" s="339"/>
      <c r="AJ1194" s="339"/>
      <c r="AK1194" s="91"/>
      <c r="AL1194" s="92"/>
      <c r="AM1194" s="93"/>
      <c r="AN1194" s="340"/>
      <c r="AO1194" s="341"/>
      <c r="AP1194" s="336"/>
      <c r="AQ1194" s="342"/>
      <c r="AR1194" s="343"/>
      <c r="AS1194" s="342"/>
      <c r="AT1194" s="94"/>
      <c r="AU1194" s="341"/>
      <c r="AV1194" s="136"/>
      <c r="AW1194" s="339"/>
    </row>
    <row r="1195" spans="1:49" ht="12.75" customHeight="1">
      <c r="A1195">
        <v>1192</v>
      </c>
      <c r="B1195" s="29" t="s">
        <v>2</v>
      </c>
      <c r="C1195" s="134" t="s">
        <v>175</v>
      </c>
      <c r="D1195" s="29" t="s">
        <v>3880</v>
      </c>
      <c r="E1195" s="29" t="s">
        <v>3880</v>
      </c>
      <c r="F1195" s="335"/>
      <c r="G1195" s="335"/>
      <c r="H1195" s="335"/>
      <c r="I1195" s="335"/>
      <c r="J1195" s="335"/>
      <c r="K1195" s="335"/>
      <c r="L1195" s="335"/>
      <c r="M1195" s="82" t="s">
        <v>3880</v>
      </c>
      <c r="N1195" s="57" t="s">
        <v>3880</v>
      </c>
      <c r="O1195" s="30" t="s">
        <v>3880</v>
      </c>
      <c r="P1195" s="29" t="s">
        <v>3880</v>
      </c>
      <c r="Q1195" s="29"/>
      <c r="R1195" s="134" t="s">
        <v>175</v>
      </c>
      <c r="S1195" s="103" t="s">
        <v>3</v>
      </c>
      <c r="T1195" s="403">
        <v>-14650</v>
      </c>
      <c r="U1195" s="403">
        <v>-9000</v>
      </c>
      <c r="V1195" s="123" t="s">
        <v>2</v>
      </c>
      <c r="W1195" s="336"/>
      <c r="X1195" s="123"/>
      <c r="Y1195" s="337"/>
      <c r="Z1195" s="87"/>
      <c r="AA1195" s="88" t="s">
        <v>3880</v>
      </c>
      <c r="AB1195" s="88"/>
      <c r="AC1195" s="88"/>
      <c r="AD1195" s="90"/>
      <c r="AE1195" s="90"/>
      <c r="AF1195" s="136"/>
      <c r="AG1195" s="338"/>
      <c r="AH1195" s="338"/>
      <c r="AI1195" s="339"/>
      <c r="AJ1195" s="339"/>
      <c r="AK1195" s="91"/>
      <c r="AL1195" s="92"/>
      <c r="AM1195" s="93"/>
      <c r="AN1195" s="340"/>
      <c r="AO1195" s="341"/>
      <c r="AP1195" s="336"/>
      <c r="AQ1195" s="342"/>
      <c r="AR1195" s="343"/>
      <c r="AS1195" s="342"/>
      <c r="AT1195" s="94"/>
      <c r="AU1195" s="341"/>
      <c r="AV1195" s="136"/>
      <c r="AW1195" s="339"/>
    </row>
    <row r="1196" spans="1:49" ht="12.75" customHeight="1">
      <c r="A1196">
        <v>1193</v>
      </c>
      <c r="B1196" s="29" t="s">
        <v>2</v>
      </c>
      <c r="C1196" s="134" t="s">
        <v>5418</v>
      </c>
      <c r="D1196" s="29" t="s">
        <v>3880</v>
      </c>
      <c r="E1196" s="29" t="s">
        <v>3880</v>
      </c>
      <c r="F1196" s="335"/>
      <c r="G1196" s="335"/>
      <c r="H1196" s="335"/>
      <c r="I1196" s="335"/>
      <c r="J1196" s="335"/>
      <c r="K1196" s="335"/>
      <c r="L1196" s="335"/>
      <c r="M1196" s="82" t="s">
        <v>3880</v>
      </c>
      <c r="N1196" s="57" t="s">
        <v>3880</v>
      </c>
      <c r="O1196" s="30" t="s">
        <v>3880</v>
      </c>
      <c r="P1196" s="29" t="s">
        <v>3880</v>
      </c>
      <c r="Q1196" s="29"/>
      <c r="R1196" s="134" t="s">
        <v>5418</v>
      </c>
      <c r="S1196" s="103" t="s">
        <v>3</v>
      </c>
      <c r="T1196" s="403">
        <v>15895</v>
      </c>
      <c r="U1196" s="403">
        <v>-8500</v>
      </c>
      <c r="V1196" s="123" t="s">
        <v>2</v>
      </c>
      <c r="W1196" s="336"/>
      <c r="X1196" s="123"/>
      <c r="Y1196" s="337"/>
      <c r="Z1196" s="87"/>
      <c r="AA1196" s="88" t="s">
        <v>3880</v>
      </c>
      <c r="AB1196" s="88"/>
      <c r="AC1196" s="88"/>
      <c r="AD1196" s="90"/>
      <c r="AE1196" s="90"/>
      <c r="AF1196" s="136"/>
      <c r="AG1196" s="338"/>
      <c r="AH1196" s="338"/>
      <c r="AI1196" s="339"/>
      <c r="AJ1196" s="339"/>
      <c r="AK1196" s="91"/>
      <c r="AL1196" s="92"/>
      <c r="AM1196" s="93"/>
      <c r="AN1196" s="340"/>
      <c r="AO1196" s="341"/>
      <c r="AP1196" s="336"/>
      <c r="AQ1196" s="342"/>
      <c r="AR1196" s="343"/>
      <c r="AS1196" s="342"/>
      <c r="AT1196" s="94"/>
      <c r="AU1196" s="341"/>
      <c r="AV1196" s="136"/>
      <c r="AW1196" s="339"/>
    </row>
    <row r="1197" spans="1:49" ht="12.75" customHeight="1">
      <c r="A1197">
        <v>1194</v>
      </c>
      <c r="B1197" s="29" t="s">
        <v>2</v>
      </c>
      <c r="C1197" s="134" t="s">
        <v>5419</v>
      </c>
      <c r="D1197" s="29" t="s">
        <v>3880</v>
      </c>
      <c r="E1197" s="29" t="s">
        <v>3880</v>
      </c>
      <c r="F1197" s="335"/>
      <c r="G1197" s="335"/>
      <c r="H1197" s="335"/>
      <c r="I1197" s="335"/>
      <c r="J1197" s="335"/>
      <c r="K1197" s="335"/>
      <c r="L1197" s="335"/>
      <c r="M1197" s="82" t="s">
        <v>3880</v>
      </c>
      <c r="N1197" s="57" t="s">
        <v>3880</v>
      </c>
      <c r="O1197" s="30" t="s">
        <v>3880</v>
      </c>
      <c r="P1197" s="29" t="s">
        <v>3880</v>
      </c>
      <c r="Q1197" s="29"/>
      <c r="R1197" s="134" t="s">
        <v>5419</v>
      </c>
      <c r="S1197" s="103" t="s">
        <v>3</v>
      </c>
      <c r="T1197" s="403">
        <v>6868.16</v>
      </c>
      <c r="U1197" s="403">
        <v>-8667.75</v>
      </c>
      <c r="V1197" s="123" t="s">
        <v>2</v>
      </c>
      <c r="W1197" s="336"/>
      <c r="X1197" s="123"/>
      <c r="Y1197" s="337"/>
      <c r="Z1197" s="87"/>
      <c r="AA1197" s="88" t="s">
        <v>3880</v>
      </c>
      <c r="AB1197" s="88"/>
      <c r="AC1197" s="88"/>
      <c r="AD1197" s="90"/>
      <c r="AE1197" s="90"/>
      <c r="AF1197" s="136"/>
      <c r="AG1197" s="338"/>
      <c r="AH1197" s="338"/>
      <c r="AI1197" s="339"/>
      <c r="AJ1197" s="339"/>
      <c r="AK1197" s="91"/>
      <c r="AL1197" s="92"/>
      <c r="AM1197" s="93"/>
      <c r="AN1197" s="340"/>
      <c r="AO1197" s="341"/>
      <c r="AP1197" s="336"/>
      <c r="AQ1197" s="342"/>
      <c r="AR1197" s="343"/>
      <c r="AS1197" s="342"/>
      <c r="AT1197" s="94"/>
      <c r="AU1197" s="341"/>
      <c r="AV1197" s="136"/>
      <c r="AW1197" s="339"/>
    </row>
    <row r="1198" spans="1:49" ht="12.75" customHeight="1">
      <c r="A1198">
        <v>1195</v>
      </c>
      <c r="B1198" s="29" t="s">
        <v>2</v>
      </c>
      <c r="C1198" s="134" t="s">
        <v>5420</v>
      </c>
      <c r="D1198" s="29" t="s">
        <v>3880</v>
      </c>
      <c r="E1198" s="29" t="s">
        <v>3880</v>
      </c>
      <c r="F1198" s="335"/>
      <c r="G1198" s="335"/>
      <c r="H1198" s="335"/>
      <c r="I1198" s="335"/>
      <c r="J1198" s="335"/>
      <c r="K1198" s="335"/>
      <c r="L1198" s="335"/>
      <c r="M1198" s="82" t="s">
        <v>3880</v>
      </c>
      <c r="N1198" s="57" t="s">
        <v>3880</v>
      </c>
      <c r="O1198" s="30" t="s">
        <v>3880</v>
      </c>
      <c r="P1198" s="29" t="s">
        <v>3880</v>
      </c>
      <c r="Q1198" s="29"/>
      <c r="R1198" s="134" t="s">
        <v>5420</v>
      </c>
      <c r="S1198" s="103" t="s">
        <v>3</v>
      </c>
      <c r="T1198" s="403">
        <v>5151.12</v>
      </c>
      <c r="U1198" s="403">
        <v>-8667.75</v>
      </c>
      <c r="V1198" s="123" t="s">
        <v>2</v>
      </c>
      <c r="W1198" s="336"/>
      <c r="X1198" s="123"/>
      <c r="Y1198" s="337"/>
      <c r="Z1198" s="87"/>
      <c r="AA1198" s="88" t="s">
        <v>3880</v>
      </c>
      <c r="AB1198" s="88"/>
      <c r="AC1198" s="88"/>
      <c r="AD1198" s="90"/>
      <c r="AE1198" s="90"/>
      <c r="AF1198" s="136"/>
      <c r="AG1198" s="338"/>
      <c r="AH1198" s="338"/>
      <c r="AI1198" s="339"/>
      <c r="AJ1198" s="339"/>
      <c r="AK1198" s="91"/>
      <c r="AL1198" s="92"/>
      <c r="AM1198" s="93"/>
      <c r="AN1198" s="340"/>
      <c r="AO1198" s="341"/>
      <c r="AP1198" s="336"/>
      <c r="AQ1198" s="342"/>
      <c r="AR1198" s="343"/>
      <c r="AS1198" s="342"/>
      <c r="AT1198" s="94"/>
      <c r="AU1198" s="341"/>
      <c r="AV1198" s="136"/>
      <c r="AW1198" s="339"/>
    </row>
    <row r="1199" spans="1:49" ht="12.75" customHeight="1">
      <c r="A1199">
        <v>1196</v>
      </c>
      <c r="B1199" s="29" t="s">
        <v>2</v>
      </c>
      <c r="C1199" s="134" t="s">
        <v>21</v>
      </c>
      <c r="D1199" s="29" t="s">
        <v>3880</v>
      </c>
      <c r="E1199" s="29" t="s">
        <v>3880</v>
      </c>
      <c r="F1199" s="335"/>
      <c r="G1199" s="335"/>
      <c r="H1199" s="335"/>
      <c r="I1199" s="335"/>
      <c r="J1199" s="335"/>
      <c r="K1199" s="335"/>
      <c r="L1199" s="335"/>
      <c r="M1199" s="82" t="s">
        <v>3880</v>
      </c>
      <c r="N1199" s="57" t="s">
        <v>3880</v>
      </c>
      <c r="O1199" s="30" t="s">
        <v>3880</v>
      </c>
      <c r="P1199" s="29" t="s">
        <v>3880</v>
      </c>
      <c r="Q1199" s="29"/>
      <c r="R1199" s="134" t="s">
        <v>21</v>
      </c>
      <c r="S1199" s="103" t="s">
        <v>3</v>
      </c>
      <c r="T1199" s="403">
        <v>3434.08</v>
      </c>
      <c r="U1199" s="403">
        <v>-8667.75</v>
      </c>
      <c r="V1199" s="123" t="s">
        <v>2</v>
      </c>
      <c r="W1199" s="336"/>
      <c r="X1199" s="123"/>
      <c r="Y1199" s="337"/>
      <c r="Z1199" s="87"/>
      <c r="AA1199" s="88" t="s">
        <v>3880</v>
      </c>
      <c r="AB1199" s="88"/>
      <c r="AC1199" s="88"/>
      <c r="AD1199" s="90"/>
      <c r="AE1199" s="90"/>
      <c r="AF1199" s="136"/>
      <c r="AG1199" s="338"/>
      <c r="AH1199" s="338"/>
      <c r="AI1199" s="339"/>
      <c r="AJ1199" s="339"/>
      <c r="AK1199" s="91"/>
      <c r="AL1199" s="92"/>
      <c r="AM1199" s="93"/>
      <c r="AN1199" s="340"/>
      <c r="AO1199" s="341"/>
      <c r="AP1199" s="336"/>
      <c r="AQ1199" s="342"/>
      <c r="AR1199" s="343"/>
      <c r="AS1199" s="342"/>
      <c r="AT1199" s="94"/>
      <c r="AU1199" s="341"/>
      <c r="AV1199" s="136"/>
      <c r="AW1199" s="339"/>
    </row>
    <row r="1200" spans="1:49" ht="12.75" customHeight="1">
      <c r="A1200">
        <v>1197</v>
      </c>
      <c r="B1200" s="29" t="s">
        <v>2</v>
      </c>
      <c r="C1200" s="134" t="s">
        <v>20</v>
      </c>
      <c r="D1200" s="29" t="s">
        <v>3880</v>
      </c>
      <c r="E1200" s="29" t="s">
        <v>3880</v>
      </c>
      <c r="F1200" s="335"/>
      <c r="G1200" s="335"/>
      <c r="H1200" s="335"/>
      <c r="I1200" s="335"/>
      <c r="J1200" s="335"/>
      <c r="K1200" s="335"/>
      <c r="L1200" s="335"/>
      <c r="M1200" s="82" t="s">
        <v>3880</v>
      </c>
      <c r="N1200" s="57" t="s">
        <v>3880</v>
      </c>
      <c r="O1200" s="30" t="s">
        <v>3880</v>
      </c>
      <c r="P1200" s="29" t="s">
        <v>3880</v>
      </c>
      <c r="Q1200" s="29"/>
      <c r="R1200" s="134" t="s">
        <v>20</v>
      </c>
      <c r="S1200" s="103" t="s">
        <v>3</v>
      </c>
      <c r="T1200" s="403">
        <v>1717.04</v>
      </c>
      <c r="U1200" s="403">
        <v>-8667.75</v>
      </c>
      <c r="V1200" s="123" t="s">
        <v>2</v>
      </c>
      <c r="W1200" s="336"/>
      <c r="X1200" s="123"/>
      <c r="Y1200" s="337"/>
      <c r="Z1200" s="87"/>
      <c r="AA1200" s="88" t="s">
        <v>3880</v>
      </c>
      <c r="AB1200" s="88"/>
      <c r="AC1200" s="88"/>
      <c r="AD1200" s="90"/>
      <c r="AE1200" s="90"/>
      <c r="AF1200" s="136"/>
      <c r="AG1200" s="338"/>
      <c r="AH1200" s="338"/>
      <c r="AI1200" s="339"/>
      <c r="AJ1200" s="339"/>
      <c r="AK1200" s="91"/>
      <c r="AL1200" s="92"/>
      <c r="AM1200" s="93"/>
      <c r="AN1200" s="340"/>
      <c r="AO1200" s="341"/>
      <c r="AP1200" s="336"/>
      <c r="AQ1200" s="342"/>
      <c r="AR1200" s="343"/>
      <c r="AS1200" s="342"/>
      <c r="AT1200" s="94"/>
      <c r="AU1200" s="341"/>
      <c r="AV1200" s="136"/>
      <c r="AW1200" s="339"/>
    </row>
    <row r="1201" spans="1:49" ht="12.75" customHeight="1">
      <c r="A1201">
        <v>1198</v>
      </c>
      <c r="B1201" s="29" t="s">
        <v>2</v>
      </c>
      <c r="C1201" s="134" t="s">
        <v>19</v>
      </c>
      <c r="D1201" s="29" t="s">
        <v>3880</v>
      </c>
      <c r="E1201" s="29" t="s">
        <v>3880</v>
      </c>
      <c r="F1201" s="335"/>
      <c r="G1201" s="335"/>
      <c r="H1201" s="335"/>
      <c r="I1201" s="335"/>
      <c r="J1201" s="335"/>
      <c r="K1201" s="335"/>
      <c r="L1201" s="335"/>
      <c r="M1201" s="82" t="s">
        <v>3880</v>
      </c>
      <c r="N1201" s="57" t="s">
        <v>3880</v>
      </c>
      <c r="O1201" s="30" t="s">
        <v>3880</v>
      </c>
      <c r="P1201" s="29" t="s">
        <v>3880</v>
      </c>
      <c r="Q1201" s="29"/>
      <c r="R1201" s="134" t="s">
        <v>19</v>
      </c>
      <c r="S1201" s="103" t="s">
        <v>3</v>
      </c>
      <c r="T1201" s="403">
        <v>0</v>
      </c>
      <c r="U1201" s="403">
        <v>-8667.75</v>
      </c>
      <c r="V1201" s="123" t="s">
        <v>2</v>
      </c>
      <c r="W1201" s="336"/>
      <c r="X1201" s="123"/>
      <c r="Y1201" s="337"/>
      <c r="Z1201" s="87"/>
      <c r="AA1201" s="88" t="s">
        <v>3880</v>
      </c>
      <c r="AB1201" s="88"/>
      <c r="AC1201" s="88"/>
      <c r="AD1201" s="90"/>
      <c r="AE1201" s="90"/>
      <c r="AF1201" s="136"/>
      <c r="AG1201" s="338"/>
      <c r="AH1201" s="338"/>
      <c r="AI1201" s="339"/>
      <c r="AJ1201" s="339"/>
      <c r="AK1201" s="91"/>
      <c r="AL1201" s="92"/>
      <c r="AM1201" s="93"/>
      <c r="AN1201" s="340"/>
      <c r="AO1201" s="341"/>
      <c r="AP1201" s="336"/>
      <c r="AQ1201" s="342"/>
      <c r="AR1201" s="343"/>
      <c r="AS1201" s="342"/>
      <c r="AT1201" s="94"/>
      <c r="AU1201" s="341"/>
      <c r="AV1201" s="136"/>
      <c r="AW1201" s="339"/>
    </row>
    <row r="1202" spans="1:49" ht="12.75" customHeight="1">
      <c r="A1202">
        <v>1199</v>
      </c>
      <c r="B1202" s="29" t="s">
        <v>2</v>
      </c>
      <c r="C1202" s="134" t="s">
        <v>5421</v>
      </c>
      <c r="D1202" s="29" t="s">
        <v>3880</v>
      </c>
      <c r="E1202" s="29" t="s">
        <v>3880</v>
      </c>
      <c r="F1202" s="335"/>
      <c r="G1202" s="335"/>
      <c r="H1202" s="335"/>
      <c r="I1202" s="335"/>
      <c r="J1202" s="335"/>
      <c r="K1202" s="335"/>
      <c r="L1202" s="335"/>
      <c r="M1202" s="82" t="s">
        <v>3880</v>
      </c>
      <c r="N1202" s="57" t="s">
        <v>3880</v>
      </c>
      <c r="O1202" s="30" t="s">
        <v>3880</v>
      </c>
      <c r="P1202" s="29" t="s">
        <v>3880</v>
      </c>
      <c r="Q1202" s="29"/>
      <c r="R1202" s="134" t="s">
        <v>5421</v>
      </c>
      <c r="S1202" s="103" t="s">
        <v>3</v>
      </c>
      <c r="T1202" s="403">
        <v>15065</v>
      </c>
      <c r="U1202" s="403">
        <v>-8500</v>
      </c>
      <c r="V1202" s="123" t="s">
        <v>2</v>
      </c>
      <c r="W1202" s="336"/>
      <c r="X1202" s="123"/>
      <c r="Y1202" s="337"/>
      <c r="Z1202" s="87"/>
      <c r="AA1202" s="88" t="s">
        <v>3880</v>
      </c>
      <c r="AB1202" s="88"/>
      <c r="AC1202" s="88"/>
      <c r="AD1202" s="90"/>
      <c r="AE1202" s="90"/>
      <c r="AF1202" s="136"/>
      <c r="AG1202" s="338"/>
      <c r="AH1202" s="338"/>
      <c r="AI1202" s="339"/>
      <c r="AJ1202" s="339"/>
      <c r="AK1202" s="91"/>
      <c r="AL1202" s="92"/>
      <c r="AM1202" s="93"/>
      <c r="AN1202" s="340"/>
      <c r="AO1202" s="341"/>
      <c r="AP1202" s="336"/>
      <c r="AQ1202" s="342"/>
      <c r="AR1202" s="343"/>
      <c r="AS1202" s="342"/>
      <c r="AT1202" s="94"/>
      <c r="AU1202" s="341"/>
      <c r="AV1202" s="136"/>
      <c r="AW1202" s="339"/>
    </row>
    <row r="1203" spans="1:49" ht="12.75" customHeight="1">
      <c r="A1203">
        <v>1200</v>
      </c>
      <c r="B1203" s="29" t="s">
        <v>2</v>
      </c>
      <c r="C1203" s="134" t="s">
        <v>5422</v>
      </c>
      <c r="D1203" s="29" t="s">
        <v>3880</v>
      </c>
      <c r="E1203" s="29" t="s">
        <v>3880</v>
      </c>
      <c r="F1203" s="335"/>
      <c r="G1203" s="335"/>
      <c r="H1203" s="335"/>
      <c r="I1203" s="335"/>
      <c r="J1203" s="335"/>
      <c r="K1203" s="335"/>
      <c r="L1203" s="335"/>
      <c r="M1203" s="82" t="s">
        <v>3880</v>
      </c>
      <c r="N1203" s="57" t="s">
        <v>3880</v>
      </c>
      <c r="O1203" s="30" t="s">
        <v>3880</v>
      </c>
      <c r="P1203" s="29" t="s">
        <v>3880</v>
      </c>
      <c r="Q1203" s="29"/>
      <c r="R1203" s="134" t="s">
        <v>5422</v>
      </c>
      <c r="S1203" s="103" t="s">
        <v>3</v>
      </c>
      <c r="T1203" s="403">
        <v>-1717.04</v>
      </c>
      <c r="U1203" s="403">
        <v>-8667.75</v>
      </c>
      <c r="V1203" s="123" t="s">
        <v>2</v>
      </c>
      <c r="W1203" s="336"/>
      <c r="X1203" s="123"/>
      <c r="Y1203" s="337"/>
      <c r="Z1203" s="87"/>
      <c r="AA1203" s="88" t="s">
        <v>3880</v>
      </c>
      <c r="AB1203" s="88"/>
      <c r="AC1203" s="88"/>
      <c r="AD1203" s="90"/>
      <c r="AE1203" s="90"/>
      <c r="AF1203" s="136"/>
      <c r="AG1203" s="338"/>
      <c r="AH1203" s="338"/>
      <c r="AI1203" s="339"/>
      <c r="AJ1203" s="339"/>
      <c r="AK1203" s="91"/>
      <c r="AL1203" s="92"/>
      <c r="AM1203" s="93"/>
      <c r="AN1203" s="340"/>
      <c r="AO1203" s="341"/>
      <c r="AP1203" s="336"/>
      <c r="AQ1203" s="342"/>
      <c r="AR1203" s="343"/>
      <c r="AS1203" s="342"/>
      <c r="AT1203" s="94"/>
      <c r="AU1203" s="341"/>
      <c r="AV1203" s="136"/>
      <c r="AW1203" s="339"/>
    </row>
    <row r="1204" spans="1:49" ht="12.75" customHeight="1">
      <c r="A1204">
        <v>1201</v>
      </c>
      <c r="B1204" s="29" t="s">
        <v>2</v>
      </c>
      <c r="C1204" s="134" t="s">
        <v>5423</v>
      </c>
      <c r="D1204" s="29" t="s">
        <v>3880</v>
      </c>
      <c r="E1204" s="29" t="s">
        <v>3880</v>
      </c>
      <c r="F1204" s="335"/>
      <c r="G1204" s="335"/>
      <c r="H1204" s="335"/>
      <c r="I1204" s="335"/>
      <c r="J1204" s="335"/>
      <c r="K1204" s="335"/>
      <c r="L1204" s="335"/>
      <c r="M1204" s="82" t="s">
        <v>3880</v>
      </c>
      <c r="N1204" s="57" t="s">
        <v>3880</v>
      </c>
      <c r="O1204" s="30" t="s">
        <v>3880</v>
      </c>
      <c r="P1204" s="29" t="s">
        <v>3880</v>
      </c>
      <c r="Q1204" s="29"/>
      <c r="R1204" s="134" t="s">
        <v>5423</v>
      </c>
      <c r="S1204" s="103" t="s">
        <v>3</v>
      </c>
      <c r="T1204" s="403">
        <v>-3434.08</v>
      </c>
      <c r="U1204" s="403">
        <v>-8667.75</v>
      </c>
      <c r="V1204" s="123" t="s">
        <v>2</v>
      </c>
      <c r="W1204" s="336"/>
      <c r="X1204" s="123"/>
      <c r="Y1204" s="337"/>
      <c r="Z1204" s="87"/>
      <c r="AA1204" s="88" t="s">
        <v>3880</v>
      </c>
      <c r="AB1204" s="88"/>
      <c r="AC1204" s="88"/>
      <c r="AD1204" s="90"/>
      <c r="AE1204" s="90"/>
      <c r="AF1204" s="136"/>
      <c r="AG1204" s="338"/>
      <c r="AH1204" s="338"/>
      <c r="AI1204" s="339"/>
      <c r="AJ1204" s="339"/>
      <c r="AK1204" s="91"/>
      <c r="AL1204" s="92"/>
      <c r="AM1204" s="93"/>
      <c r="AN1204" s="340"/>
      <c r="AO1204" s="341"/>
      <c r="AP1204" s="336"/>
      <c r="AQ1204" s="342"/>
      <c r="AR1204" s="343"/>
      <c r="AS1204" s="342"/>
      <c r="AT1204" s="94"/>
      <c r="AU1204" s="341"/>
      <c r="AV1204" s="136"/>
      <c r="AW1204" s="339"/>
    </row>
    <row r="1205" spans="1:49" ht="12.75" customHeight="1">
      <c r="A1205">
        <v>1202</v>
      </c>
      <c r="B1205" s="29" t="s">
        <v>2</v>
      </c>
      <c r="C1205" s="134" t="s">
        <v>5424</v>
      </c>
      <c r="D1205" s="29" t="s">
        <v>3880</v>
      </c>
      <c r="E1205" s="29" t="s">
        <v>3880</v>
      </c>
      <c r="F1205" s="335"/>
      <c r="G1205" s="335"/>
      <c r="H1205" s="335"/>
      <c r="I1205" s="335"/>
      <c r="J1205" s="335"/>
      <c r="K1205" s="335"/>
      <c r="L1205" s="335"/>
      <c r="M1205" s="82" t="s">
        <v>3880</v>
      </c>
      <c r="N1205" s="57" t="s">
        <v>3880</v>
      </c>
      <c r="O1205" s="30" t="s">
        <v>3880</v>
      </c>
      <c r="P1205" s="29" t="s">
        <v>3880</v>
      </c>
      <c r="Q1205" s="29"/>
      <c r="R1205" s="134" t="s">
        <v>5424</v>
      </c>
      <c r="S1205" s="103" t="s">
        <v>3</v>
      </c>
      <c r="T1205" s="403">
        <v>-5151.12</v>
      </c>
      <c r="U1205" s="403">
        <v>-8667.75</v>
      </c>
      <c r="V1205" s="123" t="s">
        <v>2</v>
      </c>
      <c r="W1205" s="336"/>
      <c r="X1205" s="123"/>
      <c r="Y1205" s="337"/>
      <c r="Z1205" s="87"/>
      <c r="AA1205" s="88" t="s">
        <v>3880</v>
      </c>
      <c r="AB1205" s="88"/>
      <c r="AC1205" s="88"/>
      <c r="AD1205" s="90"/>
      <c r="AE1205" s="90"/>
      <c r="AF1205" s="136"/>
      <c r="AG1205" s="338"/>
      <c r="AH1205" s="338"/>
      <c r="AI1205" s="339"/>
      <c r="AJ1205" s="339"/>
      <c r="AK1205" s="91"/>
      <c r="AL1205" s="92"/>
      <c r="AM1205" s="93"/>
      <c r="AN1205" s="340"/>
      <c r="AO1205" s="341"/>
      <c r="AP1205" s="336"/>
      <c r="AQ1205" s="342"/>
      <c r="AR1205" s="343"/>
      <c r="AS1205" s="342"/>
      <c r="AT1205" s="94"/>
      <c r="AU1205" s="341"/>
      <c r="AV1205" s="136"/>
      <c r="AW1205" s="339"/>
    </row>
    <row r="1206" spans="1:49" ht="12.75" customHeight="1">
      <c r="A1206">
        <v>1203</v>
      </c>
      <c r="B1206" s="29" t="s">
        <v>2</v>
      </c>
      <c r="C1206" s="134" t="s">
        <v>5425</v>
      </c>
      <c r="D1206" s="29" t="s">
        <v>3880</v>
      </c>
      <c r="E1206" s="29" t="s">
        <v>3880</v>
      </c>
      <c r="F1206" s="335"/>
      <c r="G1206" s="335"/>
      <c r="H1206" s="335"/>
      <c r="I1206" s="335"/>
      <c r="J1206" s="335"/>
      <c r="K1206" s="335"/>
      <c r="L1206" s="335"/>
      <c r="M1206" s="82" t="s">
        <v>3880</v>
      </c>
      <c r="N1206" s="57" t="s">
        <v>3880</v>
      </c>
      <c r="O1206" s="30" t="s">
        <v>3880</v>
      </c>
      <c r="P1206" s="29" t="s">
        <v>3880</v>
      </c>
      <c r="Q1206" s="29"/>
      <c r="R1206" s="134" t="s">
        <v>5425</v>
      </c>
      <c r="S1206" s="103" t="s">
        <v>3</v>
      </c>
      <c r="T1206" s="403">
        <v>11160.76</v>
      </c>
      <c r="U1206" s="403">
        <v>-8172.45</v>
      </c>
      <c r="V1206" s="123" t="s">
        <v>2</v>
      </c>
      <c r="W1206" s="336"/>
      <c r="X1206" s="123"/>
      <c r="Y1206" s="337"/>
      <c r="Z1206" s="87"/>
      <c r="AA1206" s="88" t="s">
        <v>3880</v>
      </c>
      <c r="AB1206" s="88"/>
      <c r="AC1206" s="88"/>
      <c r="AD1206" s="90"/>
      <c r="AE1206" s="90"/>
      <c r="AF1206" s="136"/>
      <c r="AG1206" s="338"/>
      <c r="AH1206" s="338"/>
      <c r="AI1206" s="339"/>
      <c r="AJ1206" s="339"/>
      <c r="AK1206" s="91"/>
      <c r="AL1206" s="92"/>
      <c r="AM1206" s="93"/>
      <c r="AN1206" s="340"/>
      <c r="AO1206" s="341"/>
      <c r="AP1206" s="336"/>
      <c r="AQ1206" s="342"/>
      <c r="AR1206" s="343"/>
      <c r="AS1206" s="342"/>
      <c r="AT1206" s="94"/>
      <c r="AU1206" s="341"/>
      <c r="AV1206" s="136"/>
      <c r="AW1206" s="339"/>
    </row>
    <row r="1207" spans="1:49" ht="12.75" customHeight="1">
      <c r="A1207">
        <v>1204</v>
      </c>
      <c r="B1207" s="29" t="s">
        <v>2</v>
      </c>
      <c r="C1207" s="134" t="s">
        <v>5426</v>
      </c>
      <c r="D1207" s="29" t="s">
        <v>3880</v>
      </c>
      <c r="E1207" s="29" t="s">
        <v>3880</v>
      </c>
      <c r="F1207" s="335"/>
      <c r="G1207" s="335"/>
      <c r="H1207" s="335"/>
      <c r="I1207" s="335"/>
      <c r="J1207" s="335"/>
      <c r="K1207" s="335"/>
      <c r="L1207" s="335"/>
      <c r="M1207" s="82" t="s">
        <v>3880</v>
      </c>
      <c r="N1207" s="57" t="s">
        <v>3880</v>
      </c>
      <c r="O1207" s="30" t="s">
        <v>3880</v>
      </c>
      <c r="P1207" s="29" t="s">
        <v>3880</v>
      </c>
      <c r="Q1207" s="29"/>
      <c r="R1207" s="134" t="s">
        <v>5426</v>
      </c>
      <c r="S1207" s="103" t="s">
        <v>3</v>
      </c>
      <c r="T1207" s="403">
        <v>9443.7199999999993</v>
      </c>
      <c r="U1207" s="403">
        <v>-8172.45</v>
      </c>
      <c r="V1207" s="123" t="s">
        <v>2</v>
      </c>
      <c r="W1207" s="336"/>
      <c r="X1207" s="123"/>
      <c r="Y1207" s="337"/>
      <c r="Z1207" s="87"/>
      <c r="AA1207" s="88" t="s">
        <v>3880</v>
      </c>
      <c r="AB1207" s="88"/>
      <c r="AC1207" s="88"/>
      <c r="AD1207" s="90"/>
      <c r="AE1207" s="90"/>
      <c r="AF1207" s="136"/>
      <c r="AG1207" s="338"/>
      <c r="AH1207" s="338"/>
      <c r="AI1207" s="339"/>
      <c r="AJ1207" s="339"/>
      <c r="AK1207" s="91"/>
      <c r="AL1207" s="92"/>
      <c r="AM1207" s="93"/>
      <c r="AN1207" s="340"/>
      <c r="AO1207" s="341"/>
      <c r="AP1207" s="336"/>
      <c r="AQ1207" s="342"/>
      <c r="AR1207" s="343"/>
      <c r="AS1207" s="342"/>
      <c r="AT1207" s="94"/>
      <c r="AU1207" s="341"/>
      <c r="AV1207" s="136"/>
      <c r="AW1207" s="339"/>
    </row>
    <row r="1208" spans="1:49" ht="12.75" customHeight="1">
      <c r="A1208">
        <v>1205</v>
      </c>
      <c r="B1208" s="29" t="s">
        <v>2</v>
      </c>
      <c r="C1208" s="134" t="s">
        <v>3684</v>
      </c>
      <c r="D1208" s="29" t="s">
        <v>3880</v>
      </c>
      <c r="E1208" s="29" t="s">
        <v>3880</v>
      </c>
      <c r="F1208" s="335"/>
      <c r="G1208" s="335"/>
      <c r="H1208" s="335"/>
      <c r="I1208" s="335"/>
      <c r="J1208" s="335"/>
      <c r="K1208" s="335"/>
      <c r="L1208" s="335"/>
      <c r="M1208" s="82" t="s">
        <v>3880</v>
      </c>
      <c r="N1208" s="57" t="s">
        <v>3880</v>
      </c>
      <c r="O1208" s="30" t="s">
        <v>3880</v>
      </c>
      <c r="P1208" s="29" t="s">
        <v>3880</v>
      </c>
      <c r="Q1208" s="29"/>
      <c r="R1208" s="134" t="s">
        <v>3684</v>
      </c>
      <c r="S1208" s="103" t="s">
        <v>3</v>
      </c>
      <c r="T1208" s="403">
        <v>7726.68</v>
      </c>
      <c r="U1208" s="403">
        <v>-8172.45</v>
      </c>
      <c r="V1208" s="123" t="s">
        <v>2</v>
      </c>
      <c r="W1208" s="336"/>
      <c r="X1208" s="123"/>
      <c r="Y1208" s="337"/>
      <c r="Z1208" s="87"/>
      <c r="AA1208" s="88" t="s">
        <v>3880</v>
      </c>
      <c r="AB1208" s="88"/>
      <c r="AC1208" s="88"/>
      <c r="AD1208" s="90"/>
      <c r="AE1208" s="90"/>
      <c r="AF1208" s="136"/>
      <c r="AG1208" s="338"/>
      <c r="AH1208" s="338"/>
      <c r="AI1208" s="339"/>
      <c r="AJ1208" s="339"/>
      <c r="AK1208" s="91"/>
      <c r="AL1208" s="92"/>
      <c r="AM1208" s="93"/>
      <c r="AN1208" s="340"/>
      <c r="AO1208" s="341"/>
      <c r="AP1208" s="336"/>
      <c r="AQ1208" s="342"/>
      <c r="AR1208" s="343"/>
      <c r="AS1208" s="342"/>
      <c r="AT1208" s="94"/>
      <c r="AU1208" s="341"/>
      <c r="AV1208" s="136"/>
      <c r="AW1208" s="339"/>
    </row>
    <row r="1209" spans="1:49" ht="12.75" customHeight="1">
      <c r="A1209">
        <v>1206</v>
      </c>
      <c r="B1209" s="29" t="s">
        <v>2</v>
      </c>
      <c r="C1209" s="134" t="s">
        <v>3536</v>
      </c>
      <c r="D1209" s="29" t="s">
        <v>3880</v>
      </c>
      <c r="E1209" s="29" t="s">
        <v>3880</v>
      </c>
      <c r="F1209" s="335"/>
      <c r="G1209" s="335"/>
      <c r="H1209" s="335"/>
      <c r="I1209" s="335"/>
      <c r="J1209" s="335"/>
      <c r="K1209" s="335"/>
      <c r="L1209" s="335"/>
      <c r="M1209" s="82" t="s">
        <v>3880</v>
      </c>
      <c r="N1209" s="57" t="s">
        <v>3880</v>
      </c>
      <c r="O1209" s="30" t="s">
        <v>3880</v>
      </c>
      <c r="P1209" s="29" t="s">
        <v>3880</v>
      </c>
      <c r="Q1209" s="29"/>
      <c r="R1209" s="134" t="s">
        <v>3536</v>
      </c>
      <c r="S1209" s="103" t="s">
        <v>3</v>
      </c>
      <c r="T1209" s="403">
        <v>6009.64</v>
      </c>
      <c r="U1209" s="403">
        <v>-8172.45</v>
      </c>
      <c r="V1209" s="123" t="s">
        <v>2</v>
      </c>
      <c r="W1209" s="336"/>
      <c r="X1209" s="123"/>
      <c r="Y1209" s="337"/>
      <c r="Z1209" s="87"/>
      <c r="AA1209" s="88" t="s">
        <v>3880</v>
      </c>
      <c r="AB1209" s="88"/>
      <c r="AC1209" s="88"/>
      <c r="AD1209" s="90"/>
      <c r="AE1209" s="90"/>
      <c r="AF1209" s="136"/>
      <c r="AG1209" s="338"/>
      <c r="AH1209" s="338"/>
      <c r="AI1209" s="339"/>
      <c r="AJ1209" s="339"/>
      <c r="AK1209" s="91"/>
      <c r="AL1209" s="92"/>
      <c r="AM1209" s="93"/>
      <c r="AN1209" s="340"/>
      <c r="AO1209" s="341"/>
      <c r="AP1209" s="336"/>
      <c r="AQ1209" s="342"/>
      <c r="AR1209" s="343"/>
      <c r="AS1209" s="342"/>
      <c r="AT1209" s="94"/>
      <c r="AU1209" s="341"/>
      <c r="AV1209" s="136"/>
      <c r="AW1209" s="339"/>
    </row>
    <row r="1210" spans="1:49" ht="12.75" customHeight="1">
      <c r="A1210">
        <v>1207</v>
      </c>
      <c r="B1210" s="29" t="s">
        <v>2</v>
      </c>
      <c r="C1210" s="134" t="s">
        <v>5427</v>
      </c>
      <c r="D1210" s="29" t="s">
        <v>3880</v>
      </c>
      <c r="E1210" s="29" t="s">
        <v>3880</v>
      </c>
      <c r="F1210" s="335"/>
      <c r="G1210" s="335"/>
      <c r="H1210" s="335"/>
      <c r="I1210" s="335"/>
      <c r="J1210" s="335"/>
      <c r="K1210" s="335"/>
      <c r="L1210" s="335"/>
      <c r="M1210" s="82" t="s">
        <v>3880</v>
      </c>
      <c r="N1210" s="57" t="s">
        <v>3880</v>
      </c>
      <c r="O1210" s="30" t="s">
        <v>3880</v>
      </c>
      <c r="P1210" s="29" t="s">
        <v>3880</v>
      </c>
      <c r="Q1210" s="29"/>
      <c r="R1210" s="134" t="s">
        <v>5427</v>
      </c>
      <c r="S1210" s="103" t="s">
        <v>3</v>
      </c>
      <c r="T1210" s="403">
        <v>4292.6000000000004</v>
      </c>
      <c r="U1210" s="403">
        <v>-8172.45</v>
      </c>
      <c r="V1210" s="123" t="s">
        <v>2</v>
      </c>
      <c r="W1210" s="336"/>
      <c r="X1210" s="123"/>
      <c r="Y1210" s="337"/>
      <c r="Z1210" s="87"/>
      <c r="AA1210" s="88" t="s">
        <v>3880</v>
      </c>
      <c r="AB1210" s="88"/>
      <c r="AC1210" s="88"/>
      <c r="AD1210" s="90"/>
      <c r="AE1210" s="90"/>
      <c r="AF1210" s="136"/>
      <c r="AG1210" s="338"/>
      <c r="AH1210" s="338"/>
      <c r="AI1210" s="339"/>
      <c r="AJ1210" s="339"/>
      <c r="AK1210" s="91"/>
      <c r="AL1210" s="92"/>
      <c r="AM1210" s="93"/>
      <c r="AN1210" s="340"/>
      <c r="AO1210" s="341"/>
      <c r="AP1210" s="336"/>
      <c r="AQ1210" s="342"/>
      <c r="AR1210" s="343"/>
      <c r="AS1210" s="342"/>
      <c r="AT1210" s="94"/>
      <c r="AU1210" s="341"/>
      <c r="AV1210" s="136"/>
      <c r="AW1210" s="339"/>
    </row>
    <row r="1211" spans="1:49" ht="12.75" customHeight="1">
      <c r="A1211">
        <v>1208</v>
      </c>
      <c r="B1211" s="29" t="s">
        <v>2</v>
      </c>
      <c r="C1211" s="134" t="s">
        <v>5428</v>
      </c>
      <c r="D1211" s="29" t="s">
        <v>3880</v>
      </c>
      <c r="E1211" s="29" t="s">
        <v>3880</v>
      </c>
      <c r="F1211" s="335"/>
      <c r="G1211" s="335"/>
      <c r="H1211" s="335"/>
      <c r="I1211" s="335"/>
      <c r="J1211" s="335"/>
      <c r="K1211" s="335"/>
      <c r="L1211" s="335"/>
      <c r="M1211" s="82" t="s">
        <v>3880</v>
      </c>
      <c r="N1211" s="57" t="s">
        <v>3880</v>
      </c>
      <c r="O1211" s="30" t="s">
        <v>3880</v>
      </c>
      <c r="P1211" s="29" t="s">
        <v>3880</v>
      </c>
      <c r="Q1211" s="29"/>
      <c r="R1211" s="134" t="s">
        <v>5428</v>
      </c>
      <c r="S1211" s="103" t="s">
        <v>3</v>
      </c>
      <c r="T1211" s="403">
        <v>2575.56</v>
      </c>
      <c r="U1211" s="403">
        <v>-8172.45</v>
      </c>
      <c r="V1211" s="123" t="s">
        <v>2</v>
      </c>
      <c r="W1211" s="336"/>
      <c r="X1211" s="123"/>
      <c r="Y1211" s="337"/>
      <c r="Z1211" s="87"/>
      <c r="AA1211" s="88" t="s">
        <v>3880</v>
      </c>
      <c r="AB1211" s="88"/>
      <c r="AC1211" s="88"/>
      <c r="AD1211" s="90"/>
      <c r="AE1211" s="90"/>
      <c r="AF1211" s="136"/>
      <c r="AG1211" s="338"/>
      <c r="AH1211" s="338"/>
      <c r="AI1211" s="339"/>
      <c r="AJ1211" s="339"/>
      <c r="AK1211" s="91"/>
      <c r="AL1211" s="92"/>
      <c r="AM1211" s="93"/>
      <c r="AN1211" s="340"/>
      <c r="AO1211" s="341"/>
      <c r="AP1211" s="336"/>
      <c r="AQ1211" s="342"/>
      <c r="AR1211" s="343"/>
      <c r="AS1211" s="342"/>
      <c r="AT1211" s="94"/>
      <c r="AU1211" s="341"/>
      <c r="AV1211" s="136"/>
      <c r="AW1211" s="339"/>
    </row>
    <row r="1212" spans="1:49" ht="12.75" customHeight="1">
      <c r="A1212">
        <v>1209</v>
      </c>
      <c r="B1212" s="29" t="s">
        <v>2</v>
      </c>
      <c r="C1212" s="134" t="s">
        <v>5429</v>
      </c>
      <c r="D1212" s="29" t="s">
        <v>3880</v>
      </c>
      <c r="E1212" s="29" t="s">
        <v>3880</v>
      </c>
      <c r="F1212" s="335"/>
      <c r="G1212" s="335"/>
      <c r="H1212" s="335"/>
      <c r="I1212" s="335"/>
      <c r="J1212" s="335"/>
      <c r="K1212" s="335"/>
      <c r="L1212" s="335"/>
      <c r="M1212" s="82" t="s">
        <v>3880</v>
      </c>
      <c r="N1212" s="57" t="s">
        <v>3880</v>
      </c>
      <c r="O1212" s="30" t="s">
        <v>3880</v>
      </c>
      <c r="P1212" s="29" t="s">
        <v>3880</v>
      </c>
      <c r="Q1212" s="29"/>
      <c r="R1212" s="134" t="s">
        <v>5429</v>
      </c>
      <c r="S1212" s="103" t="s">
        <v>3</v>
      </c>
      <c r="T1212" s="403">
        <v>858.52</v>
      </c>
      <c r="U1212" s="403">
        <v>-8172.45</v>
      </c>
      <c r="V1212" s="123" t="s">
        <v>2</v>
      </c>
      <c r="W1212" s="336"/>
      <c r="X1212" s="123"/>
      <c r="Y1212" s="337"/>
      <c r="Z1212" s="87"/>
      <c r="AA1212" s="88" t="s">
        <v>3880</v>
      </c>
      <c r="AB1212" s="88"/>
      <c r="AC1212" s="88"/>
      <c r="AD1212" s="90"/>
      <c r="AE1212" s="90"/>
      <c r="AF1212" s="136"/>
      <c r="AG1212" s="338"/>
      <c r="AH1212" s="338"/>
      <c r="AI1212" s="339"/>
      <c r="AJ1212" s="339"/>
      <c r="AK1212" s="91"/>
      <c r="AL1212" s="92"/>
      <c r="AM1212" s="93"/>
      <c r="AN1212" s="340"/>
      <c r="AO1212" s="341"/>
      <c r="AP1212" s="336"/>
      <c r="AQ1212" s="342"/>
      <c r="AR1212" s="343"/>
      <c r="AS1212" s="342"/>
      <c r="AT1212" s="94"/>
      <c r="AU1212" s="341"/>
      <c r="AV1212" s="136"/>
      <c r="AW1212" s="339"/>
    </row>
    <row r="1213" spans="1:49" ht="12.75" customHeight="1">
      <c r="A1213">
        <v>1210</v>
      </c>
      <c r="B1213" s="29" t="s">
        <v>2</v>
      </c>
      <c r="C1213" s="134" t="s">
        <v>298</v>
      </c>
      <c r="D1213" s="29" t="s">
        <v>3880</v>
      </c>
      <c r="E1213" s="29" t="s">
        <v>3880</v>
      </c>
      <c r="F1213" s="335"/>
      <c r="G1213" s="335"/>
      <c r="H1213" s="335"/>
      <c r="I1213" s="335"/>
      <c r="J1213" s="335"/>
      <c r="K1213" s="335"/>
      <c r="L1213" s="335"/>
      <c r="M1213" s="82" t="s">
        <v>3880</v>
      </c>
      <c r="N1213" s="57" t="s">
        <v>3880</v>
      </c>
      <c r="O1213" s="30" t="s">
        <v>3880</v>
      </c>
      <c r="P1213" s="29" t="s">
        <v>3880</v>
      </c>
      <c r="Q1213" s="29"/>
      <c r="R1213" s="134" t="s">
        <v>298</v>
      </c>
      <c r="S1213" s="103" t="s">
        <v>3</v>
      </c>
      <c r="T1213" s="403">
        <v>-858.52</v>
      </c>
      <c r="U1213" s="403">
        <v>-8172.45</v>
      </c>
      <c r="V1213" s="123" t="s">
        <v>2</v>
      </c>
      <c r="W1213" s="336"/>
      <c r="X1213" s="123"/>
      <c r="Y1213" s="337"/>
      <c r="Z1213" s="87"/>
      <c r="AA1213" s="88" t="s">
        <v>3880</v>
      </c>
      <c r="AB1213" s="88"/>
      <c r="AC1213" s="88"/>
      <c r="AD1213" s="90"/>
      <c r="AE1213" s="90"/>
      <c r="AF1213" s="136"/>
      <c r="AG1213" s="338"/>
      <c r="AH1213" s="338"/>
      <c r="AI1213" s="339"/>
      <c r="AJ1213" s="339"/>
      <c r="AK1213" s="91"/>
      <c r="AL1213" s="92"/>
      <c r="AM1213" s="93"/>
      <c r="AN1213" s="340"/>
      <c r="AO1213" s="341"/>
      <c r="AP1213" s="336"/>
      <c r="AQ1213" s="342"/>
      <c r="AR1213" s="343"/>
      <c r="AS1213" s="342"/>
      <c r="AT1213" s="94"/>
      <c r="AU1213" s="341"/>
      <c r="AV1213" s="136"/>
      <c r="AW1213" s="339"/>
    </row>
    <row r="1214" spans="1:49" ht="12.75" customHeight="1">
      <c r="A1214">
        <v>1211</v>
      </c>
      <c r="B1214" s="29" t="s">
        <v>2</v>
      </c>
      <c r="C1214" s="134" t="s">
        <v>18</v>
      </c>
      <c r="D1214" s="29" t="s">
        <v>3880</v>
      </c>
      <c r="E1214" s="29" t="s">
        <v>3880</v>
      </c>
      <c r="F1214" s="335"/>
      <c r="G1214" s="335"/>
      <c r="H1214" s="335"/>
      <c r="I1214" s="335"/>
      <c r="J1214" s="335"/>
      <c r="K1214" s="335"/>
      <c r="L1214" s="335"/>
      <c r="M1214" s="82" t="s">
        <v>3880</v>
      </c>
      <c r="N1214" s="57" t="s">
        <v>3880</v>
      </c>
      <c r="O1214" s="30" t="s">
        <v>3880</v>
      </c>
      <c r="P1214" s="29" t="s">
        <v>3880</v>
      </c>
      <c r="Q1214" s="29"/>
      <c r="R1214" s="134" t="s">
        <v>18</v>
      </c>
      <c r="S1214" s="103" t="s">
        <v>3</v>
      </c>
      <c r="T1214" s="403">
        <v>-2575.56</v>
      </c>
      <c r="U1214" s="403">
        <v>-8172.45</v>
      </c>
      <c r="V1214" s="123" t="s">
        <v>2</v>
      </c>
      <c r="W1214" s="336"/>
      <c r="X1214" s="123"/>
      <c r="Y1214" s="337"/>
      <c r="Z1214" s="87"/>
      <c r="AA1214" s="88" t="s">
        <v>3880</v>
      </c>
      <c r="AB1214" s="88"/>
      <c r="AC1214" s="88"/>
      <c r="AD1214" s="90"/>
      <c r="AE1214" s="90"/>
      <c r="AF1214" s="136"/>
      <c r="AG1214" s="338"/>
      <c r="AH1214" s="338"/>
      <c r="AI1214" s="339"/>
      <c r="AJ1214" s="339"/>
      <c r="AK1214" s="91"/>
      <c r="AL1214" s="92"/>
      <c r="AM1214" s="93"/>
      <c r="AN1214" s="340"/>
      <c r="AO1214" s="341"/>
      <c r="AP1214" s="336"/>
      <c r="AQ1214" s="342"/>
      <c r="AR1214" s="343"/>
      <c r="AS1214" s="342"/>
      <c r="AT1214" s="94"/>
      <c r="AU1214" s="341"/>
      <c r="AV1214" s="136"/>
      <c r="AW1214" s="339"/>
    </row>
    <row r="1215" spans="1:49" ht="12.75" customHeight="1">
      <c r="A1215">
        <v>1212</v>
      </c>
      <c r="B1215" s="29" t="s">
        <v>2</v>
      </c>
      <c r="C1215" s="134" t="s">
        <v>3488</v>
      </c>
      <c r="D1215" s="29" t="s">
        <v>3880</v>
      </c>
      <c r="E1215" s="29" t="s">
        <v>3880</v>
      </c>
      <c r="F1215" s="335"/>
      <c r="G1215" s="335"/>
      <c r="H1215" s="335"/>
      <c r="I1215" s="335"/>
      <c r="J1215" s="335"/>
      <c r="K1215" s="335"/>
      <c r="L1215" s="335"/>
      <c r="M1215" s="82" t="s">
        <v>3880</v>
      </c>
      <c r="N1215" s="57" t="s">
        <v>3880</v>
      </c>
      <c r="O1215" s="30" t="s">
        <v>3880</v>
      </c>
      <c r="P1215" s="29" t="s">
        <v>3880</v>
      </c>
      <c r="Q1215" s="29"/>
      <c r="R1215" s="134" t="s">
        <v>3488</v>
      </c>
      <c r="S1215" s="103" t="s">
        <v>3</v>
      </c>
      <c r="T1215" s="403">
        <v>-4292.6000000000004</v>
      </c>
      <c r="U1215" s="403">
        <v>-8172.45</v>
      </c>
      <c r="V1215" s="123" t="s">
        <v>2</v>
      </c>
      <c r="W1215" s="336"/>
      <c r="X1215" s="123"/>
      <c r="Y1215" s="337"/>
      <c r="Z1215" s="87"/>
      <c r="AA1215" s="88" t="s">
        <v>3880</v>
      </c>
      <c r="AB1215" s="88"/>
      <c r="AC1215" s="88"/>
      <c r="AD1215" s="90"/>
      <c r="AE1215" s="90"/>
      <c r="AF1215" s="136"/>
      <c r="AG1215" s="338"/>
      <c r="AH1215" s="338"/>
      <c r="AI1215" s="339"/>
      <c r="AJ1215" s="339"/>
      <c r="AK1215" s="91"/>
      <c r="AL1215" s="92"/>
      <c r="AM1215" s="93"/>
      <c r="AN1215" s="340"/>
      <c r="AO1215" s="341"/>
      <c r="AP1215" s="336"/>
      <c r="AQ1215" s="342"/>
      <c r="AR1215" s="343"/>
      <c r="AS1215" s="342"/>
      <c r="AT1215" s="94"/>
      <c r="AU1215" s="341"/>
      <c r="AV1215" s="136"/>
      <c r="AW1215" s="339"/>
    </row>
    <row r="1216" spans="1:49" ht="12.75" customHeight="1">
      <c r="A1216">
        <v>1213</v>
      </c>
      <c r="B1216" s="29" t="s">
        <v>2</v>
      </c>
      <c r="C1216" s="134" t="s">
        <v>5430</v>
      </c>
      <c r="D1216" s="29" t="s">
        <v>3880</v>
      </c>
      <c r="E1216" s="29" t="s">
        <v>3880</v>
      </c>
      <c r="F1216" s="335"/>
      <c r="G1216" s="335"/>
      <c r="H1216" s="335"/>
      <c r="I1216" s="335"/>
      <c r="J1216" s="335"/>
      <c r="K1216" s="335"/>
      <c r="L1216" s="335"/>
      <c r="M1216" s="82" t="s">
        <v>3880</v>
      </c>
      <c r="N1216" s="57" t="s">
        <v>3880</v>
      </c>
      <c r="O1216" s="30" t="s">
        <v>3880</v>
      </c>
      <c r="P1216" s="29" t="s">
        <v>3880</v>
      </c>
      <c r="Q1216" s="29"/>
      <c r="R1216" s="134" t="s">
        <v>5430</v>
      </c>
      <c r="S1216" s="104" t="s">
        <v>3</v>
      </c>
      <c r="T1216" s="403">
        <v>14650</v>
      </c>
      <c r="U1216" s="403">
        <v>-8000</v>
      </c>
      <c r="V1216" s="123" t="s">
        <v>2</v>
      </c>
      <c r="W1216" s="336"/>
      <c r="X1216" s="123"/>
      <c r="Y1216" s="337"/>
      <c r="Z1216" s="87"/>
      <c r="AA1216" s="88" t="s">
        <v>3880</v>
      </c>
      <c r="AB1216" s="88"/>
      <c r="AC1216" s="88"/>
      <c r="AD1216" s="90"/>
      <c r="AE1216" s="90"/>
      <c r="AF1216" s="136"/>
      <c r="AG1216" s="338"/>
      <c r="AH1216" s="338"/>
      <c r="AI1216" s="339"/>
      <c r="AJ1216" s="339"/>
      <c r="AK1216" s="91"/>
      <c r="AL1216" s="92"/>
      <c r="AM1216" s="93"/>
      <c r="AN1216" s="340"/>
      <c r="AO1216" s="341"/>
      <c r="AP1216" s="336"/>
      <c r="AQ1216" s="342"/>
      <c r="AR1216" s="343"/>
      <c r="AS1216" s="342"/>
      <c r="AT1216" s="94"/>
      <c r="AU1216" s="341"/>
      <c r="AV1216" s="136"/>
      <c r="AW1216" s="339"/>
    </row>
    <row r="1217" spans="1:49" ht="12.75" customHeight="1">
      <c r="A1217">
        <v>1214</v>
      </c>
      <c r="B1217" s="29" t="s">
        <v>2</v>
      </c>
      <c r="C1217" s="134" t="s">
        <v>3484</v>
      </c>
      <c r="D1217" s="29" t="s">
        <v>3880</v>
      </c>
      <c r="E1217" s="29" t="s">
        <v>3880</v>
      </c>
      <c r="F1217" s="335"/>
      <c r="G1217" s="335"/>
      <c r="H1217" s="335"/>
      <c r="I1217" s="335"/>
      <c r="J1217" s="335"/>
      <c r="K1217" s="335"/>
      <c r="L1217" s="335"/>
      <c r="M1217" s="82" t="s">
        <v>3880</v>
      </c>
      <c r="N1217" s="57" t="s">
        <v>3880</v>
      </c>
      <c r="O1217" s="30" t="s">
        <v>3880</v>
      </c>
      <c r="P1217" s="29" t="s">
        <v>3880</v>
      </c>
      <c r="Q1217" s="29"/>
      <c r="R1217" s="134" t="s">
        <v>3484</v>
      </c>
      <c r="S1217" s="103" t="s">
        <v>3</v>
      </c>
      <c r="T1217" s="403">
        <v>-6009.64</v>
      </c>
      <c r="U1217" s="403">
        <v>-8172.45</v>
      </c>
      <c r="V1217" s="123" t="s">
        <v>2</v>
      </c>
      <c r="W1217" s="336"/>
      <c r="X1217" s="123"/>
      <c r="Y1217" s="337"/>
      <c r="Z1217" s="87"/>
      <c r="AA1217" s="88" t="s">
        <v>3880</v>
      </c>
      <c r="AB1217" s="88"/>
      <c r="AC1217" s="88"/>
      <c r="AD1217" s="90"/>
      <c r="AE1217" s="90"/>
      <c r="AF1217" s="136"/>
      <c r="AG1217" s="338"/>
      <c r="AH1217" s="338"/>
      <c r="AI1217" s="339"/>
      <c r="AJ1217" s="339"/>
      <c r="AK1217" s="91"/>
      <c r="AL1217" s="92"/>
      <c r="AM1217" s="93"/>
      <c r="AN1217" s="340"/>
      <c r="AO1217" s="341"/>
      <c r="AP1217" s="336"/>
      <c r="AQ1217" s="342"/>
      <c r="AR1217" s="343"/>
      <c r="AS1217" s="342"/>
      <c r="AT1217" s="94"/>
      <c r="AU1217" s="341"/>
      <c r="AV1217" s="136"/>
      <c r="AW1217" s="339"/>
    </row>
    <row r="1218" spans="1:49" ht="12.75" customHeight="1">
      <c r="A1218">
        <v>1215</v>
      </c>
      <c r="B1218" s="29" t="s">
        <v>2</v>
      </c>
      <c r="C1218" s="134" t="s">
        <v>3530</v>
      </c>
      <c r="D1218" s="29" t="s">
        <v>3880</v>
      </c>
      <c r="E1218" s="29" t="s">
        <v>3880</v>
      </c>
      <c r="F1218" s="335"/>
      <c r="G1218" s="335"/>
      <c r="H1218" s="335"/>
      <c r="I1218" s="335"/>
      <c r="J1218" s="335"/>
      <c r="K1218" s="335"/>
      <c r="L1218" s="335"/>
      <c r="M1218" s="82" t="s">
        <v>3880</v>
      </c>
      <c r="N1218" s="57" t="s">
        <v>3880</v>
      </c>
      <c r="O1218" s="30" t="s">
        <v>3880</v>
      </c>
      <c r="P1218" s="29" t="s">
        <v>3880</v>
      </c>
      <c r="Q1218" s="29"/>
      <c r="R1218" s="134" t="s">
        <v>3530</v>
      </c>
      <c r="S1218" s="103" t="s">
        <v>3</v>
      </c>
      <c r="T1218" s="403">
        <v>-14650</v>
      </c>
      <c r="U1218" s="403">
        <v>-8000</v>
      </c>
      <c r="V1218" s="123" t="s">
        <v>2</v>
      </c>
      <c r="W1218" s="336"/>
      <c r="X1218" s="123"/>
      <c r="Y1218" s="337"/>
      <c r="Z1218" s="87"/>
      <c r="AA1218" s="88" t="s">
        <v>3880</v>
      </c>
      <c r="AB1218" s="88"/>
      <c r="AC1218" s="88"/>
      <c r="AD1218" s="90"/>
      <c r="AE1218" s="90"/>
      <c r="AF1218" s="136"/>
      <c r="AG1218" s="338"/>
      <c r="AH1218" s="338"/>
      <c r="AI1218" s="339"/>
      <c r="AJ1218" s="339"/>
      <c r="AK1218" s="91"/>
      <c r="AL1218" s="92"/>
      <c r="AM1218" s="93"/>
      <c r="AN1218" s="340"/>
      <c r="AO1218" s="341"/>
      <c r="AP1218" s="336"/>
      <c r="AQ1218" s="342"/>
      <c r="AR1218" s="343"/>
      <c r="AS1218" s="342"/>
      <c r="AT1218" s="94"/>
      <c r="AU1218" s="341"/>
      <c r="AV1218" s="136"/>
      <c r="AW1218" s="339"/>
    </row>
    <row r="1219" spans="1:49" ht="12.75" customHeight="1">
      <c r="A1219">
        <v>1216</v>
      </c>
      <c r="B1219" s="29" t="s">
        <v>2</v>
      </c>
      <c r="C1219" s="134" t="s">
        <v>5431</v>
      </c>
      <c r="D1219" s="29" t="s">
        <v>3880</v>
      </c>
      <c r="E1219" s="29" t="s">
        <v>3880</v>
      </c>
      <c r="F1219" s="335"/>
      <c r="G1219" s="335"/>
      <c r="H1219" s="335"/>
      <c r="I1219" s="335"/>
      <c r="J1219" s="335"/>
      <c r="K1219" s="335"/>
      <c r="L1219" s="335"/>
      <c r="M1219" s="82" t="s">
        <v>3880</v>
      </c>
      <c r="N1219" s="57" t="s">
        <v>3880</v>
      </c>
      <c r="O1219" s="30" t="s">
        <v>3880</v>
      </c>
      <c r="P1219" s="29" t="s">
        <v>3880</v>
      </c>
      <c r="Q1219" s="29"/>
      <c r="R1219" s="134" t="s">
        <v>5431</v>
      </c>
      <c r="S1219" s="103" t="s">
        <v>3</v>
      </c>
      <c r="T1219" s="403">
        <v>12877.8</v>
      </c>
      <c r="U1219" s="403">
        <v>-8172.45</v>
      </c>
      <c r="V1219" s="123" t="s">
        <v>2</v>
      </c>
      <c r="W1219" s="336"/>
      <c r="X1219" s="123"/>
      <c r="Y1219" s="337"/>
      <c r="Z1219" s="87"/>
      <c r="AA1219" s="88" t="s">
        <v>3880</v>
      </c>
      <c r="AB1219" s="88"/>
      <c r="AC1219" s="88"/>
      <c r="AD1219" s="90"/>
      <c r="AE1219" s="90"/>
      <c r="AF1219" s="136"/>
      <c r="AG1219" s="338"/>
      <c r="AH1219" s="338"/>
      <c r="AI1219" s="339"/>
      <c r="AJ1219" s="339"/>
      <c r="AK1219" s="91"/>
      <c r="AL1219" s="92"/>
      <c r="AM1219" s="93"/>
      <c r="AN1219" s="340"/>
      <c r="AO1219" s="341"/>
      <c r="AP1219" s="336"/>
      <c r="AQ1219" s="342"/>
      <c r="AR1219" s="343"/>
      <c r="AS1219" s="342"/>
      <c r="AT1219" s="94"/>
      <c r="AU1219" s="341"/>
      <c r="AV1219" s="136"/>
      <c r="AW1219" s="339"/>
    </row>
    <row r="1220" spans="1:49" ht="12.75" customHeight="1">
      <c r="A1220">
        <v>1217</v>
      </c>
      <c r="B1220" s="29" t="s">
        <v>2</v>
      </c>
      <c r="C1220" s="134" t="s">
        <v>3534</v>
      </c>
      <c r="D1220" s="29" t="s">
        <v>3880</v>
      </c>
      <c r="E1220" s="29" t="s">
        <v>3880</v>
      </c>
      <c r="F1220" s="335"/>
      <c r="G1220" s="335"/>
      <c r="H1220" s="335"/>
      <c r="I1220" s="335"/>
      <c r="J1220" s="335"/>
      <c r="K1220" s="335"/>
      <c r="L1220" s="335"/>
      <c r="M1220" s="82" t="s">
        <v>3880</v>
      </c>
      <c r="N1220" s="57" t="s">
        <v>3880</v>
      </c>
      <c r="O1220" s="30" t="s">
        <v>3880</v>
      </c>
      <c r="P1220" s="29" t="s">
        <v>3880</v>
      </c>
      <c r="Q1220" s="29"/>
      <c r="R1220" s="134" t="s">
        <v>3534</v>
      </c>
      <c r="S1220" s="104" t="s">
        <v>3</v>
      </c>
      <c r="T1220" s="403">
        <v>-12019.28</v>
      </c>
      <c r="U1220" s="403">
        <v>-7677.15</v>
      </c>
      <c r="V1220" s="123" t="s">
        <v>2</v>
      </c>
      <c r="W1220" s="336"/>
      <c r="X1220" s="123"/>
      <c r="Y1220" s="337"/>
      <c r="Z1220" s="87"/>
      <c r="AA1220" s="88" t="s">
        <v>3880</v>
      </c>
      <c r="AB1220" s="88"/>
      <c r="AC1220" s="88"/>
      <c r="AD1220" s="90"/>
      <c r="AE1220" s="90"/>
      <c r="AF1220" s="136"/>
      <c r="AG1220" s="338"/>
      <c r="AH1220" s="338"/>
      <c r="AI1220" s="339"/>
      <c r="AJ1220" s="339"/>
      <c r="AK1220" s="91"/>
      <c r="AL1220" s="92"/>
      <c r="AM1220" s="93"/>
      <c r="AN1220" s="340"/>
      <c r="AO1220" s="341"/>
      <c r="AP1220" s="336"/>
      <c r="AQ1220" s="342"/>
      <c r="AR1220" s="343"/>
      <c r="AS1220" s="342"/>
      <c r="AT1220" s="94"/>
      <c r="AU1220" s="341"/>
      <c r="AV1220" s="136"/>
      <c r="AW1220" s="339"/>
    </row>
    <row r="1221" spans="1:49" ht="12.75" customHeight="1">
      <c r="A1221">
        <v>1218</v>
      </c>
      <c r="B1221" s="29" t="s">
        <v>2</v>
      </c>
      <c r="C1221" s="134" t="s">
        <v>5432</v>
      </c>
      <c r="D1221" s="29" t="s">
        <v>3880</v>
      </c>
      <c r="E1221" s="29" t="s">
        <v>3880</v>
      </c>
      <c r="F1221" s="335"/>
      <c r="G1221" s="335"/>
      <c r="H1221" s="335"/>
      <c r="I1221" s="335"/>
      <c r="J1221" s="335"/>
      <c r="K1221" s="335"/>
      <c r="L1221" s="335"/>
      <c r="M1221" s="82" t="s">
        <v>3880</v>
      </c>
      <c r="N1221" s="57" t="s">
        <v>3880</v>
      </c>
      <c r="O1221" s="30" t="s">
        <v>3880</v>
      </c>
      <c r="P1221" s="29" t="s">
        <v>3880</v>
      </c>
      <c r="Q1221" s="29"/>
      <c r="R1221" s="134" t="s">
        <v>5432</v>
      </c>
      <c r="S1221" s="103" t="s">
        <v>3</v>
      </c>
      <c r="T1221" s="403">
        <v>4292.6000000000004</v>
      </c>
      <c r="U1221" s="403">
        <v>-7181.85</v>
      </c>
      <c r="V1221" s="123" t="s">
        <v>2</v>
      </c>
      <c r="W1221" s="336"/>
      <c r="X1221" s="123"/>
      <c r="Y1221" s="337"/>
      <c r="Z1221" s="87"/>
      <c r="AA1221" s="88" t="s">
        <v>3880</v>
      </c>
      <c r="AB1221" s="88"/>
      <c r="AC1221" s="88"/>
      <c r="AD1221" s="90"/>
      <c r="AE1221" s="90"/>
      <c r="AF1221" s="136"/>
      <c r="AG1221" s="338"/>
      <c r="AH1221" s="338"/>
      <c r="AI1221" s="339"/>
      <c r="AJ1221" s="339"/>
      <c r="AK1221" s="91"/>
      <c r="AL1221" s="92"/>
      <c r="AM1221" s="93"/>
      <c r="AN1221" s="340"/>
      <c r="AO1221" s="341"/>
      <c r="AP1221" s="336"/>
      <c r="AQ1221" s="342"/>
      <c r="AR1221" s="343"/>
      <c r="AS1221" s="342"/>
      <c r="AT1221" s="94"/>
      <c r="AU1221" s="341"/>
      <c r="AV1221" s="136"/>
      <c r="AW1221" s="339"/>
    </row>
    <row r="1222" spans="1:49" ht="12.75" customHeight="1">
      <c r="A1222">
        <v>1219</v>
      </c>
      <c r="B1222" s="29" t="s">
        <v>2</v>
      </c>
      <c r="C1222" s="134" t="s">
        <v>288</v>
      </c>
      <c r="D1222" s="29" t="s">
        <v>3880</v>
      </c>
      <c r="E1222" s="29" t="s">
        <v>3880</v>
      </c>
      <c r="F1222" s="335"/>
      <c r="G1222" s="335"/>
      <c r="H1222" s="335"/>
      <c r="I1222" s="335"/>
      <c r="J1222" s="335"/>
      <c r="K1222" s="335"/>
      <c r="L1222" s="335"/>
      <c r="M1222" s="82" t="s">
        <v>3880</v>
      </c>
      <c r="N1222" s="57" t="s">
        <v>3880</v>
      </c>
      <c r="O1222" s="30" t="s">
        <v>3880</v>
      </c>
      <c r="P1222" s="29" t="s">
        <v>3880</v>
      </c>
      <c r="Q1222" s="29"/>
      <c r="R1222" s="134" t="s">
        <v>288</v>
      </c>
      <c r="S1222" s="103" t="s">
        <v>3</v>
      </c>
      <c r="T1222" s="403">
        <v>-858.52</v>
      </c>
      <c r="U1222" s="403">
        <v>-7181.85</v>
      </c>
      <c r="V1222" s="123" t="s">
        <v>2</v>
      </c>
      <c r="W1222" s="336"/>
      <c r="X1222" s="123"/>
      <c r="Y1222" s="337"/>
      <c r="Z1222" s="87"/>
      <c r="AA1222" s="88" t="s">
        <v>3880</v>
      </c>
      <c r="AB1222" s="88"/>
      <c r="AC1222" s="88"/>
      <c r="AD1222" s="90"/>
      <c r="AE1222" s="90"/>
      <c r="AF1222" s="136"/>
      <c r="AG1222" s="338"/>
      <c r="AH1222" s="338"/>
      <c r="AI1222" s="339"/>
      <c r="AJ1222" s="339"/>
      <c r="AK1222" s="91"/>
      <c r="AL1222" s="92"/>
      <c r="AM1222" s="93"/>
      <c r="AN1222" s="340"/>
      <c r="AO1222" s="341"/>
      <c r="AP1222" s="336"/>
      <c r="AQ1222" s="342"/>
      <c r="AR1222" s="343"/>
      <c r="AS1222" s="342"/>
      <c r="AT1222" s="94"/>
      <c r="AU1222" s="341"/>
      <c r="AV1222" s="136"/>
      <c r="AW1222" s="339"/>
    </row>
    <row r="1223" spans="1:49" ht="12.75" customHeight="1">
      <c r="A1223">
        <v>1220</v>
      </c>
      <c r="B1223" s="29" t="s">
        <v>2</v>
      </c>
      <c r="C1223" s="134" t="s">
        <v>5433</v>
      </c>
      <c r="D1223" s="29" t="s">
        <v>3880</v>
      </c>
      <c r="E1223" s="29" t="s">
        <v>3880</v>
      </c>
      <c r="F1223" s="335"/>
      <c r="G1223" s="335"/>
      <c r="H1223" s="335"/>
      <c r="I1223" s="335"/>
      <c r="J1223" s="335"/>
      <c r="K1223" s="335"/>
      <c r="L1223" s="335"/>
      <c r="M1223" s="82" t="s">
        <v>3880</v>
      </c>
      <c r="N1223" s="57" t="s">
        <v>3880</v>
      </c>
      <c r="O1223" s="30" t="s">
        <v>3880</v>
      </c>
      <c r="P1223" s="29" t="s">
        <v>3880</v>
      </c>
      <c r="Q1223" s="29"/>
      <c r="R1223" s="134" t="s">
        <v>5433</v>
      </c>
      <c r="S1223" s="103" t="s">
        <v>3</v>
      </c>
      <c r="T1223" s="403">
        <v>14650</v>
      </c>
      <c r="U1223" s="403">
        <v>-7000</v>
      </c>
      <c r="V1223" s="123" t="s">
        <v>2</v>
      </c>
      <c r="W1223" s="336"/>
      <c r="X1223" s="123"/>
      <c r="Y1223" s="337"/>
      <c r="Z1223" s="87"/>
      <c r="AA1223" s="88" t="s">
        <v>3880</v>
      </c>
      <c r="AB1223" s="88"/>
      <c r="AC1223" s="88"/>
      <c r="AD1223" s="90"/>
      <c r="AE1223" s="90"/>
      <c r="AF1223" s="136"/>
      <c r="AG1223" s="338"/>
      <c r="AH1223" s="338"/>
      <c r="AI1223" s="339"/>
      <c r="AJ1223" s="339"/>
      <c r="AK1223" s="91"/>
      <c r="AL1223" s="92"/>
      <c r="AM1223" s="93"/>
      <c r="AN1223" s="340"/>
      <c r="AO1223" s="341"/>
      <c r="AP1223" s="336"/>
      <c r="AQ1223" s="342"/>
      <c r="AR1223" s="343"/>
      <c r="AS1223" s="342"/>
      <c r="AT1223" s="94"/>
      <c r="AU1223" s="341"/>
      <c r="AV1223" s="136"/>
      <c r="AW1223" s="339"/>
    </row>
    <row r="1224" spans="1:49" ht="12.75" customHeight="1">
      <c r="A1224">
        <v>1221</v>
      </c>
      <c r="B1224" s="29" t="s">
        <v>2</v>
      </c>
      <c r="C1224" s="134" t="s">
        <v>3653</v>
      </c>
      <c r="D1224" s="29" t="s">
        <v>3880</v>
      </c>
      <c r="E1224" s="29" t="s">
        <v>3880</v>
      </c>
      <c r="F1224" s="335"/>
      <c r="G1224" s="335"/>
      <c r="H1224" s="335"/>
      <c r="I1224" s="335"/>
      <c r="J1224" s="335"/>
      <c r="K1224" s="335"/>
      <c r="L1224" s="335"/>
      <c r="M1224" s="82" t="s">
        <v>3880</v>
      </c>
      <c r="N1224" s="57" t="s">
        <v>3880</v>
      </c>
      <c r="O1224" s="30" t="s">
        <v>3880</v>
      </c>
      <c r="P1224" s="29" t="s">
        <v>3880</v>
      </c>
      <c r="Q1224" s="29"/>
      <c r="R1224" s="134" t="s">
        <v>3653</v>
      </c>
      <c r="S1224" s="103" t="s">
        <v>3</v>
      </c>
      <c r="T1224" s="403">
        <v>-6009.64</v>
      </c>
      <c r="U1224" s="403">
        <v>-7181.85</v>
      </c>
      <c r="V1224" s="123" t="s">
        <v>2</v>
      </c>
      <c r="W1224" s="336"/>
      <c r="X1224" s="123"/>
      <c r="Y1224" s="337"/>
      <c r="Z1224" s="87"/>
      <c r="AA1224" s="88" t="s">
        <v>3880</v>
      </c>
      <c r="AB1224" s="88"/>
      <c r="AC1224" s="88"/>
      <c r="AD1224" s="90"/>
      <c r="AE1224" s="90"/>
      <c r="AF1224" s="136"/>
      <c r="AG1224" s="338"/>
      <c r="AH1224" s="338"/>
      <c r="AI1224" s="339"/>
      <c r="AJ1224" s="339"/>
      <c r="AK1224" s="91"/>
      <c r="AL1224" s="92"/>
      <c r="AM1224" s="93"/>
      <c r="AN1224" s="340"/>
      <c r="AO1224" s="341"/>
      <c r="AP1224" s="336"/>
      <c r="AQ1224" s="342"/>
      <c r="AR1224" s="343"/>
      <c r="AS1224" s="342"/>
      <c r="AT1224" s="94"/>
      <c r="AU1224" s="341"/>
      <c r="AV1224" s="136"/>
      <c r="AW1224" s="339"/>
    </row>
    <row r="1225" spans="1:49" ht="12.75" customHeight="1">
      <c r="A1225">
        <v>1222</v>
      </c>
      <c r="B1225" s="29" t="s">
        <v>2</v>
      </c>
      <c r="C1225" s="134" t="s">
        <v>3688</v>
      </c>
      <c r="D1225" s="29" t="s">
        <v>3880</v>
      </c>
      <c r="E1225" s="29" t="s">
        <v>3880</v>
      </c>
      <c r="F1225" s="335"/>
      <c r="G1225" s="335"/>
      <c r="H1225" s="335"/>
      <c r="I1225" s="335"/>
      <c r="J1225" s="335"/>
      <c r="K1225" s="335"/>
      <c r="L1225" s="335"/>
      <c r="M1225" s="82" t="s">
        <v>3880</v>
      </c>
      <c r="N1225" s="57" t="s">
        <v>3880</v>
      </c>
      <c r="O1225" s="30" t="s">
        <v>3880</v>
      </c>
      <c r="P1225" s="29" t="s">
        <v>3880</v>
      </c>
      <c r="Q1225" s="29"/>
      <c r="R1225" s="134" t="s">
        <v>3688</v>
      </c>
      <c r="S1225" s="103" t="s">
        <v>3</v>
      </c>
      <c r="T1225" s="403">
        <v>-7726.68</v>
      </c>
      <c r="U1225" s="403">
        <v>-7181.85</v>
      </c>
      <c r="V1225" s="123" t="s">
        <v>2</v>
      </c>
      <c r="W1225" s="336"/>
      <c r="X1225" s="123"/>
      <c r="Y1225" s="337"/>
      <c r="Z1225" s="87"/>
      <c r="AA1225" s="88" t="s">
        <v>3880</v>
      </c>
      <c r="AB1225" s="88"/>
      <c r="AC1225" s="88"/>
      <c r="AD1225" s="90"/>
      <c r="AE1225" s="90"/>
      <c r="AF1225" s="136"/>
      <c r="AG1225" s="338"/>
      <c r="AH1225" s="338"/>
      <c r="AI1225" s="339"/>
      <c r="AJ1225" s="339"/>
      <c r="AK1225" s="91"/>
      <c r="AL1225" s="92"/>
      <c r="AM1225" s="93"/>
      <c r="AN1225" s="340"/>
      <c r="AO1225" s="341"/>
      <c r="AP1225" s="336"/>
      <c r="AQ1225" s="342"/>
      <c r="AR1225" s="343"/>
      <c r="AS1225" s="342"/>
      <c r="AT1225" s="94"/>
      <c r="AU1225" s="341"/>
      <c r="AV1225" s="136"/>
      <c r="AW1225" s="339"/>
    </row>
    <row r="1226" spans="1:49" ht="12.75" customHeight="1">
      <c r="A1226">
        <v>1223</v>
      </c>
      <c r="B1226" s="29" t="s">
        <v>2</v>
      </c>
      <c r="C1226" s="134" t="s">
        <v>3689</v>
      </c>
      <c r="D1226" s="29" t="s">
        <v>3880</v>
      </c>
      <c r="E1226" s="29" t="s">
        <v>3880</v>
      </c>
      <c r="F1226" s="335"/>
      <c r="G1226" s="335"/>
      <c r="H1226" s="335"/>
      <c r="I1226" s="335"/>
      <c r="J1226" s="335"/>
      <c r="K1226" s="335"/>
      <c r="L1226" s="335"/>
      <c r="M1226" s="82" t="s">
        <v>3880</v>
      </c>
      <c r="N1226" s="57" t="s">
        <v>3880</v>
      </c>
      <c r="O1226" s="30" t="s">
        <v>3880</v>
      </c>
      <c r="P1226" s="29" t="s">
        <v>3880</v>
      </c>
      <c r="Q1226" s="29"/>
      <c r="R1226" s="134" t="s">
        <v>3689</v>
      </c>
      <c r="S1226" s="103" t="s">
        <v>3</v>
      </c>
      <c r="T1226" s="403">
        <v>-9443.7199999999993</v>
      </c>
      <c r="U1226" s="403">
        <v>-7181.85</v>
      </c>
      <c r="V1226" s="123" t="s">
        <v>2</v>
      </c>
      <c r="W1226" s="336"/>
      <c r="X1226" s="123"/>
      <c r="Y1226" s="337"/>
      <c r="Z1226" s="87"/>
      <c r="AA1226" s="88" t="s">
        <v>3880</v>
      </c>
      <c r="AB1226" s="88"/>
      <c r="AC1226" s="88"/>
      <c r="AD1226" s="90"/>
      <c r="AE1226" s="90"/>
      <c r="AF1226" s="136"/>
      <c r="AG1226" s="338"/>
      <c r="AH1226" s="338"/>
      <c r="AI1226" s="339"/>
      <c r="AJ1226" s="339"/>
      <c r="AK1226" s="91"/>
      <c r="AL1226" s="92"/>
      <c r="AM1226" s="93"/>
      <c r="AN1226" s="340"/>
      <c r="AO1226" s="341"/>
      <c r="AP1226" s="336"/>
      <c r="AQ1226" s="342"/>
      <c r="AR1226" s="343"/>
      <c r="AS1226" s="342"/>
      <c r="AT1226" s="94"/>
      <c r="AU1226" s="341"/>
      <c r="AV1226" s="136"/>
      <c r="AW1226" s="339"/>
    </row>
    <row r="1227" spans="1:49" ht="12.75" customHeight="1">
      <c r="A1227">
        <v>1224</v>
      </c>
      <c r="B1227" s="29" t="s">
        <v>2</v>
      </c>
      <c r="C1227" s="134" t="s">
        <v>3529</v>
      </c>
      <c r="D1227" s="29" t="s">
        <v>3880</v>
      </c>
      <c r="E1227" s="29" t="s">
        <v>3880</v>
      </c>
      <c r="F1227" s="335"/>
      <c r="G1227" s="335"/>
      <c r="H1227" s="335"/>
      <c r="I1227" s="335"/>
      <c r="J1227" s="335"/>
      <c r="K1227" s="335"/>
      <c r="L1227" s="335"/>
      <c r="M1227" s="82" t="s">
        <v>3880</v>
      </c>
      <c r="N1227" s="57" t="s">
        <v>3880</v>
      </c>
      <c r="O1227" s="30" t="s">
        <v>3880</v>
      </c>
      <c r="P1227" s="29" t="s">
        <v>3880</v>
      </c>
      <c r="Q1227" s="29"/>
      <c r="R1227" s="134" t="s">
        <v>3529</v>
      </c>
      <c r="S1227" s="103" t="s">
        <v>3</v>
      </c>
      <c r="T1227" s="403">
        <v>-14650</v>
      </c>
      <c r="U1227" s="403">
        <v>-7000</v>
      </c>
      <c r="V1227" s="123" t="s">
        <v>2</v>
      </c>
      <c r="W1227" s="336"/>
      <c r="X1227" s="123"/>
      <c r="Y1227" s="337"/>
      <c r="Z1227" s="87"/>
      <c r="AA1227" s="88" t="s">
        <v>3880</v>
      </c>
      <c r="AB1227" s="88"/>
      <c r="AC1227" s="88"/>
      <c r="AD1227" s="90"/>
      <c r="AE1227" s="90"/>
      <c r="AF1227" s="136"/>
      <c r="AG1227" s="338"/>
      <c r="AH1227" s="338"/>
      <c r="AI1227" s="339"/>
      <c r="AJ1227" s="339"/>
      <c r="AK1227" s="91"/>
      <c r="AL1227" s="92"/>
      <c r="AM1227" s="93"/>
      <c r="AN1227" s="340"/>
      <c r="AO1227" s="341"/>
      <c r="AP1227" s="336"/>
      <c r="AQ1227" s="342"/>
      <c r="AR1227" s="343"/>
      <c r="AS1227" s="342"/>
      <c r="AT1227" s="94"/>
      <c r="AU1227" s="341"/>
      <c r="AV1227" s="136"/>
      <c r="AW1227" s="339"/>
    </row>
    <row r="1228" spans="1:49" ht="12.75" customHeight="1">
      <c r="A1228">
        <v>1225</v>
      </c>
      <c r="B1228" s="29" t="s">
        <v>2</v>
      </c>
      <c r="C1228" s="134" t="s">
        <v>13</v>
      </c>
      <c r="D1228" s="29" t="s">
        <v>3880</v>
      </c>
      <c r="E1228" s="29" t="s">
        <v>3880</v>
      </c>
      <c r="F1228" s="335"/>
      <c r="G1228" s="335"/>
      <c r="H1228" s="335"/>
      <c r="I1228" s="335"/>
      <c r="J1228" s="335"/>
      <c r="K1228" s="335"/>
      <c r="L1228" s="335"/>
      <c r="M1228" s="82" t="s">
        <v>3880</v>
      </c>
      <c r="N1228" s="57" t="s">
        <v>3880</v>
      </c>
      <c r="O1228" s="30" t="s">
        <v>3880</v>
      </c>
      <c r="P1228" s="29" t="s">
        <v>3880</v>
      </c>
      <c r="Q1228" s="29"/>
      <c r="R1228" s="134" t="s">
        <v>13</v>
      </c>
      <c r="S1228" s="103" t="s">
        <v>3</v>
      </c>
      <c r="T1228" s="403">
        <v>12019.28</v>
      </c>
      <c r="U1228" s="403">
        <v>-6686.55</v>
      </c>
      <c r="V1228" s="123" t="s">
        <v>2</v>
      </c>
      <c r="W1228" s="336"/>
      <c r="X1228" s="123"/>
      <c r="Y1228" s="337"/>
      <c r="Z1228" s="87"/>
      <c r="AA1228" s="88" t="s">
        <v>3880</v>
      </c>
      <c r="AB1228" s="88"/>
      <c r="AC1228" s="88"/>
      <c r="AD1228" s="90"/>
      <c r="AE1228" s="90"/>
      <c r="AF1228" s="136"/>
      <c r="AG1228" s="338"/>
      <c r="AH1228" s="338"/>
      <c r="AI1228" s="339"/>
      <c r="AJ1228" s="339"/>
      <c r="AK1228" s="91"/>
      <c r="AL1228" s="92"/>
      <c r="AM1228" s="93"/>
      <c r="AN1228" s="340"/>
      <c r="AO1228" s="341"/>
      <c r="AP1228" s="336"/>
      <c r="AQ1228" s="342"/>
      <c r="AR1228" s="343"/>
      <c r="AS1228" s="342"/>
      <c r="AT1228" s="94"/>
      <c r="AU1228" s="341"/>
      <c r="AV1228" s="136"/>
      <c r="AW1228" s="339"/>
    </row>
    <row r="1229" spans="1:49" ht="12.75" customHeight="1">
      <c r="A1229">
        <v>1226</v>
      </c>
      <c r="B1229" s="29" t="s">
        <v>2</v>
      </c>
      <c r="C1229" s="134" t="s">
        <v>3521</v>
      </c>
      <c r="D1229" s="29" t="s">
        <v>3880</v>
      </c>
      <c r="E1229" s="29" t="s">
        <v>3880</v>
      </c>
      <c r="F1229" s="335"/>
      <c r="G1229" s="335"/>
      <c r="H1229" s="335"/>
      <c r="I1229" s="335"/>
      <c r="J1229" s="335"/>
      <c r="K1229" s="335"/>
      <c r="L1229" s="335"/>
      <c r="M1229" s="82" t="s">
        <v>3880</v>
      </c>
      <c r="N1229" s="57" t="s">
        <v>3880</v>
      </c>
      <c r="O1229" s="30" t="s">
        <v>3880</v>
      </c>
      <c r="P1229" s="29" t="s">
        <v>3880</v>
      </c>
      <c r="Q1229" s="29"/>
      <c r="R1229" s="134" t="s">
        <v>3521</v>
      </c>
      <c r="S1229" s="103" t="s">
        <v>3</v>
      </c>
      <c r="T1229" s="403">
        <v>10302.24</v>
      </c>
      <c r="U1229" s="403">
        <v>-6686.55</v>
      </c>
      <c r="V1229" s="123" t="s">
        <v>2</v>
      </c>
      <c r="W1229" s="336"/>
      <c r="X1229" s="123"/>
      <c r="Y1229" s="337"/>
      <c r="Z1229" s="87"/>
      <c r="AA1229" s="88" t="s">
        <v>3880</v>
      </c>
      <c r="AB1229" s="88"/>
      <c r="AC1229" s="88"/>
      <c r="AD1229" s="90"/>
      <c r="AE1229" s="90"/>
      <c r="AF1229" s="136"/>
      <c r="AG1229" s="338"/>
      <c r="AH1229" s="338"/>
      <c r="AI1229" s="339"/>
      <c r="AJ1229" s="339"/>
      <c r="AK1229" s="91"/>
      <c r="AL1229" s="92"/>
      <c r="AM1229" s="93"/>
      <c r="AN1229" s="340"/>
      <c r="AO1229" s="341"/>
      <c r="AP1229" s="336"/>
      <c r="AQ1229" s="342"/>
      <c r="AR1229" s="343"/>
      <c r="AS1229" s="342"/>
      <c r="AT1229" s="94"/>
      <c r="AU1229" s="341"/>
      <c r="AV1229" s="136"/>
      <c r="AW1229" s="339"/>
    </row>
    <row r="1230" spans="1:49" ht="12.75" customHeight="1">
      <c r="A1230">
        <v>1227</v>
      </c>
      <c r="B1230" s="29" t="s">
        <v>2</v>
      </c>
      <c r="C1230" s="134" t="s">
        <v>5434</v>
      </c>
      <c r="D1230" s="29" t="s">
        <v>3880</v>
      </c>
      <c r="E1230" s="29" t="s">
        <v>3880</v>
      </c>
      <c r="F1230" s="335"/>
      <c r="G1230" s="335"/>
      <c r="H1230" s="335"/>
      <c r="I1230" s="335"/>
      <c r="J1230" s="335"/>
      <c r="K1230" s="335"/>
      <c r="L1230" s="335"/>
      <c r="M1230" s="82" t="s">
        <v>3880</v>
      </c>
      <c r="N1230" s="57" t="s">
        <v>3880</v>
      </c>
      <c r="O1230" s="30" t="s">
        <v>3880</v>
      </c>
      <c r="P1230" s="29" t="s">
        <v>3880</v>
      </c>
      <c r="Q1230" s="29"/>
      <c r="R1230" s="134" t="s">
        <v>5434</v>
      </c>
      <c r="S1230" s="103" t="s">
        <v>3</v>
      </c>
      <c r="T1230" s="403">
        <v>8585.2000000000007</v>
      </c>
      <c r="U1230" s="403">
        <v>-6686.55</v>
      </c>
      <c r="V1230" s="123" t="s">
        <v>2</v>
      </c>
      <c r="W1230" s="336"/>
      <c r="X1230" s="123"/>
      <c r="Y1230" s="337"/>
      <c r="Z1230" s="87"/>
      <c r="AA1230" s="88" t="s">
        <v>3880</v>
      </c>
      <c r="AB1230" s="88"/>
      <c r="AC1230" s="88"/>
      <c r="AD1230" s="90"/>
      <c r="AE1230" s="90"/>
      <c r="AF1230" s="136"/>
      <c r="AG1230" s="338"/>
      <c r="AH1230" s="338"/>
      <c r="AI1230" s="339"/>
      <c r="AJ1230" s="339"/>
      <c r="AK1230" s="91"/>
      <c r="AL1230" s="92"/>
      <c r="AM1230" s="93"/>
      <c r="AN1230" s="340"/>
      <c r="AO1230" s="341"/>
      <c r="AP1230" s="336"/>
      <c r="AQ1230" s="342"/>
      <c r="AR1230" s="343"/>
      <c r="AS1230" s="342"/>
      <c r="AT1230" s="94"/>
      <c r="AU1230" s="341"/>
      <c r="AV1230" s="136"/>
      <c r="AW1230" s="339"/>
    </row>
    <row r="1231" spans="1:49" ht="12.75" customHeight="1">
      <c r="A1231">
        <v>1228</v>
      </c>
      <c r="B1231" s="29" t="s">
        <v>2</v>
      </c>
      <c r="C1231" s="134" t="s">
        <v>5435</v>
      </c>
      <c r="D1231" s="29" t="s">
        <v>3880</v>
      </c>
      <c r="E1231" s="29" t="s">
        <v>3880</v>
      </c>
      <c r="F1231" s="335"/>
      <c r="G1231" s="335"/>
      <c r="H1231" s="335"/>
      <c r="I1231" s="335"/>
      <c r="J1231" s="335"/>
      <c r="K1231" s="335"/>
      <c r="L1231" s="335"/>
      <c r="M1231" s="82" t="s">
        <v>3880</v>
      </c>
      <c r="N1231" s="57" t="s">
        <v>3880</v>
      </c>
      <c r="O1231" s="30" t="s">
        <v>3880</v>
      </c>
      <c r="P1231" s="29" t="s">
        <v>3880</v>
      </c>
      <c r="Q1231" s="29"/>
      <c r="R1231" s="134" t="s">
        <v>5435</v>
      </c>
      <c r="S1231" s="103" t="s">
        <v>3</v>
      </c>
      <c r="T1231" s="403">
        <v>6868.16</v>
      </c>
      <c r="U1231" s="403">
        <v>-6686.55</v>
      </c>
      <c r="V1231" s="123" t="s">
        <v>2</v>
      </c>
      <c r="W1231" s="336"/>
      <c r="X1231" s="123"/>
      <c r="Y1231" s="337"/>
      <c r="Z1231" s="87"/>
      <c r="AA1231" s="88" t="s">
        <v>3880</v>
      </c>
      <c r="AB1231" s="88"/>
      <c r="AC1231" s="88"/>
      <c r="AD1231" s="90"/>
      <c r="AE1231" s="90"/>
      <c r="AF1231" s="136"/>
      <c r="AG1231" s="338"/>
      <c r="AH1231" s="338"/>
      <c r="AI1231" s="339"/>
      <c r="AJ1231" s="339"/>
      <c r="AK1231" s="91"/>
      <c r="AL1231" s="92"/>
      <c r="AM1231" s="93"/>
      <c r="AN1231" s="340"/>
      <c r="AO1231" s="341"/>
      <c r="AP1231" s="336"/>
      <c r="AQ1231" s="342"/>
      <c r="AR1231" s="343"/>
      <c r="AS1231" s="342"/>
      <c r="AT1231" s="94"/>
      <c r="AU1231" s="341"/>
      <c r="AV1231" s="136"/>
      <c r="AW1231" s="339"/>
    </row>
    <row r="1232" spans="1:49" ht="12.75" customHeight="1">
      <c r="A1232">
        <v>1229</v>
      </c>
      <c r="B1232" s="29" t="s">
        <v>2</v>
      </c>
      <c r="C1232" s="134" t="s">
        <v>5436</v>
      </c>
      <c r="D1232" s="29" t="s">
        <v>3880</v>
      </c>
      <c r="E1232" s="29" t="s">
        <v>3880</v>
      </c>
      <c r="F1232" s="335"/>
      <c r="G1232" s="335"/>
      <c r="H1232" s="335"/>
      <c r="I1232" s="335"/>
      <c r="J1232" s="335"/>
      <c r="K1232" s="335"/>
      <c r="L1232" s="335"/>
      <c r="M1232" s="82" t="s">
        <v>3880</v>
      </c>
      <c r="N1232" s="57" t="s">
        <v>3880</v>
      </c>
      <c r="O1232" s="30" t="s">
        <v>3880</v>
      </c>
      <c r="P1232" s="29" t="s">
        <v>3880</v>
      </c>
      <c r="Q1232" s="29"/>
      <c r="R1232" s="134" t="s">
        <v>5436</v>
      </c>
      <c r="S1232" s="103" t="s">
        <v>3</v>
      </c>
      <c r="T1232" s="403">
        <v>5151.12</v>
      </c>
      <c r="U1232" s="403">
        <v>-6686.55</v>
      </c>
      <c r="V1232" s="123" t="s">
        <v>2</v>
      </c>
      <c r="W1232" s="336"/>
      <c r="X1232" s="123"/>
      <c r="Y1232" s="337"/>
      <c r="Z1232" s="87"/>
      <c r="AA1232" s="88" t="s">
        <v>3880</v>
      </c>
      <c r="AB1232" s="88"/>
      <c r="AC1232" s="88"/>
      <c r="AD1232" s="90"/>
      <c r="AE1232" s="90"/>
      <c r="AF1232" s="136"/>
      <c r="AG1232" s="338"/>
      <c r="AH1232" s="338"/>
      <c r="AI1232" s="339"/>
      <c r="AJ1232" s="339"/>
      <c r="AK1232" s="91"/>
      <c r="AL1232" s="92"/>
      <c r="AM1232" s="93"/>
      <c r="AN1232" s="340"/>
      <c r="AO1232" s="341"/>
      <c r="AP1232" s="336"/>
      <c r="AQ1232" s="342"/>
      <c r="AR1232" s="343"/>
      <c r="AS1232" s="342"/>
      <c r="AT1232" s="94"/>
      <c r="AU1232" s="341"/>
      <c r="AV1232" s="136"/>
      <c r="AW1232" s="339"/>
    </row>
    <row r="1233" spans="1:49" ht="12.75" customHeight="1">
      <c r="A1233">
        <v>1230</v>
      </c>
      <c r="B1233" s="29" t="s">
        <v>2</v>
      </c>
      <c r="C1233" s="134" t="s">
        <v>3479</v>
      </c>
      <c r="D1233" s="29" t="s">
        <v>3880</v>
      </c>
      <c r="E1233" s="29" t="s">
        <v>3880</v>
      </c>
      <c r="F1233" s="335"/>
      <c r="G1233" s="335"/>
      <c r="H1233" s="335"/>
      <c r="I1233" s="335"/>
      <c r="J1233" s="335"/>
      <c r="K1233" s="335"/>
      <c r="L1233" s="335"/>
      <c r="M1233" s="82" t="s">
        <v>3880</v>
      </c>
      <c r="N1233" s="57" t="s">
        <v>3880</v>
      </c>
      <c r="O1233" s="30" t="s">
        <v>3880</v>
      </c>
      <c r="P1233" s="29" t="s">
        <v>3880</v>
      </c>
      <c r="Q1233" s="29"/>
      <c r="R1233" s="134" t="s">
        <v>3479</v>
      </c>
      <c r="S1233" s="103" t="s">
        <v>3</v>
      </c>
      <c r="T1233" s="403">
        <v>3434.08</v>
      </c>
      <c r="U1233" s="403">
        <v>-6686.55</v>
      </c>
      <c r="V1233" s="123" t="s">
        <v>2</v>
      </c>
      <c r="W1233" s="336"/>
      <c r="X1233" s="123"/>
      <c r="Y1233" s="337"/>
      <c r="Z1233" s="87"/>
      <c r="AA1233" s="88" t="s">
        <v>3880</v>
      </c>
      <c r="AB1233" s="88"/>
      <c r="AC1233" s="88"/>
      <c r="AD1233" s="90"/>
      <c r="AE1233" s="90"/>
      <c r="AF1233" s="136"/>
      <c r="AG1233" s="338"/>
      <c r="AH1233" s="338"/>
      <c r="AI1233" s="339"/>
      <c r="AJ1233" s="339"/>
      <c r="AK1233" s="91"/>
      <c r="AL1233" s="92"/>
      <c r="AM1233" s="93"/>
      <c r="AN1233" s="340"/>
      <c r="AO1233" s="341"/>
      <c r="AP1233" s="336"/>
      <c r="AQ1233" s="342"/>
      <c r="AR1233" s="343"/>
      <c r="AS1233" s="342"/>
      <c r="AT1233" s="94"/>
      <c r="AU1233" s="341"/>
      <c r="AV1233" s="136"/>
      <c r="AW1233" s="339"/>
    </row>
    <row r="1234" spans="1:49" ht="12.75" customHeight="1">
      <c r="A1234">
        <v>1231</v>
      </c>
      <c r="B1234" s="29" t="s">
        <v>2</v>
      </c>
      <c r="C1234" s="134" t="s">
        <v>64</v>
      </c>
      <c r="D1234" s="29" t="s">
        <v>3880</v>
      </c>
      <c r="E1234" s="29" t="s">
        <v>3880</v>
      </c>
      <c r="F1234" s="335"/>
      <c r="G1234" s="335"/>
      <c r="H1234" s="335"/>
      <c r="I1234" s="335"/>
      <c r="J1234" s="335"/>
      <c r="K1234" s="335"/>
      <c r="L1234" s="335"/>
      <c r="M1234" s="82" t="s">
        <v>3880</v>
      </c>
      <c r="N1234" s="57" t="s">
        <v>3880</v>
      </c>
      <c r="O1234" s="30" t="s">
        <v>3880</v>
      </c>
      <c r="P1234" s="29" t="s">
        <v>3880</v>
      </c>
      <c r="Q1234" s="29"/>
      <c r="R1234" s="134" t="s">
        <v>64</v>
      </c>
      <c r="S1234" s="103" t="s">
        <v>3</v>
      </c>
      <c r="T1234" s="403">
        <v>1717.04</v>
      </c>
      <c r="U1234" s="403">
        <v>-6686.55</v>
      </c>
      <c r="V1234" s="123" t="s">
        <v>2</v>
      </c>
      <c r="W1234" s="336"/>
      <c r="X1234" s="123"/>
      <c r="Y1234" s="337"/>
      <c r="Z1234" s="87"/>
      <c r="AA1234" s="88" t="s">
        <v>3880</v>
      </c>
      <c r="AB1234" s="88"/>
      <c r="AC1234" s="88"/>
      <c r="AD1234" s="90"/>
      <c r="AE1234" s="90"/>
      <c r="AF1234" s="136"/>
      <c r="AG1234" s="338"/>
      <c r="AH1234" s="338"/>
      <c r="AI1234" s="339"/>
      <c r="AJ1234" s="339"/>
      <c r="AK1234" s="91"/>
      <c r="AL1234" s="92"/>
      <c r="AM1234" s="93"/>
      <c r="AN1234" s="340"/>
      <c r="AO1234" s="341"/>
      <c r="AP1234" s="336"/>
      <c r="AQ1234" s="342"/>
      <c r="AR1234" s="343"/>
      <c r="AS1234" s="342"/>
      <c r="AT1234" s="94"/>
      <c r="AU1234" s="341"/>
      <c r="AV1234" s="136"/>
      <c r="AW1234" s="339"/>
    </row>
    <row r="1235" spans="1:49" ht="12.75" customHeight="1">
      <c r="A1235">
        <v>1232</v>
      </c>
      <c r="B1235" s="29" t="s">
        <v>2</v>
      </c>
      <c r="C1235" s="134" t="s">
        <v>12</v>
      </c>
      <c r="D1235" s="29" t="s">
        <v>3880</v>
      </c>
      <c r="E1235" s="29" t="s">
        <v>3880</v>
      </c>
      <c r="F1235" s="335"/>
      <c r="G1235" s="335"/>
      <c r="H1235" s="335"/>
      <c r="I1235" s="335"/>
      <c r="J1235" s="335"/>
      <c r="K1235" s="335"/>
      <c r="L1235" s="335"/>
      <c r="M1235" s="82" t="s">
        <v>3880</v>
      </c>
      <c r="N1235" s="57" t="s">
        <v>3880</v>
      </c>
      <c r="O1235" s="30" t="s">
        <v>3880</v>
      </c>
      <c r="P1235" s="29" t="s">
        <v>3880</v>
      </c>
      <c r="Q1235" s="29"/>
      <c r="R1235" s="134" t="s">
        <v>12</v>
      </c>
      <c r="S1235" s="103" t="s">
        <v>3</v>
      </c>
      <c r="T1235" s="403">
        <v>0</v>
      </c>
      <c r="U1235" s="403">
        <v>-6686.55</v>
      </c>
      <c r="V1235" s="123" t="s">
        <v>2</v>
      </c>
      <c r="W1235" s="336"/>
      <c r="X1235" s="123"/>
      <c r="Y1235" s="337"/>
      <c r="Z1235" s="87"/>
      <c r="AA1235" s="88" t="s">
        <v>3880</v>
      </c>
      <c r="AB1235" s="88"/>
      <c r="AC1235" s="88"/>
      <c r="AD1235" s="90"/>
      <c r="AE1235" s="90"/>
      <c r="AF1235" s="136"/>
      <c r="AG1235" s="338"/>
      <c r="AH1235" s="338"/>
      <c r="AI1235" s="339"/>
      <c r="AJ1235" s="339"/>
      <c r="AK1235" s="91"/>
      <c r="AL1235" s="92"/>
      <c r="AM1235" s="93"/>
      <c r="AN1235" s="340"/>
      <c r="AO1235" s="341"/>
      <c r="AP1235" s="336"/>
      <c r="AQ1235" s="342"/>
      <c r="AR1235" s="343"/>
      <c r="AS1235" s="342"/>
      <c r="AT1235" s="94"/>
      <c r="AU1235" s="341"/>
      <c r="AV1235" s="136"/>
      <c r="AW1235" s="339"/>
    </row>
    <row r="1236" spans="1:49" ht="12.75" customHeight="1">
      <c r="A1236">
        <v>1233</v>
      </c>
      <c r="B1236" s="29" t="s">
        <v>2</v>
      </c>
      <c r="C1236" s="134" t="s">
        <v>5437</v>
      </c>
      <c r="D1236" s="29" t="s">
        <v>3880</v>
      </c>
      <c r="E1236" s="29" t="s">
        <v>3880</v>
      </c>
      <c r="F1236" s="335"/>
      <c r="G1236" s="335"/>
      <c r="H1236" s="335"/>
      <c r="I1236" s="335"/>
      <c r="J1236" s="335"/>
      <c r="K1236" s="335"/>
      <c r="L1236" s="335"/>
      <c r="M1236" s="82" t="s">
        <v>3880</v>
      </c>
      <c r="N1236" s="57" t="s">
        <v>3880</v>
      </c>
      <c r="O1236" s="30" t="s">
        <v>3880</v>
      </c>
      <c r="P1236" s="29" t="s">
        <v>3880</v>
      </c>
      <c r="Q1236" s="29"/>
      <c r="R1236" s="134" t="s">
        <v>5437</v>
      </c>
      <c r="S1236" s="103" t="s">
        <v>3</v>
      </c>
      <c r="T1236" s="403">
        <v>-1717.04</v>
      </c>
      <c r="U1236" s="403">
        <v>-6686.55</v>
      </c>
      <c r="V1236" s="123" t="s">
        <v>2</v>
      </c>
      <c r="W1236" s="336"/>
      <c r="X1236" s="123"/>
      <c r="Y1236" s="337"/>
      <c r="Z1236" s="87"/>
      <c r="AA1236" s="88" t="s">
        <v>3880</v>
      </c>
      <c r="AB1236" s="88"/>
      <c r="AC1236" s="88"/>
      <c r="AD1236" s="90"/>
      <c r="AE1236" s="90"/>
      <c r="AF1236" s="136"/>
      <c r="AG1236" s="338"/>
      <c r="AH1236" s="338"/>
      <c r="AI1236" s="339"/>
      <c r="AJ1236" s="339"/>
      <c r="AK1236" s="91"/>
      <c r="AL1236" s="92"/>
      <c r="AM1236" s="93"/>
      <c r="AN1236" s="340"/>
      <c r="AO1236" s="341"/>
      <c r="AP1236" s="336"/>
      <c r="AQ1236" s="342"/>
      <c r="AR1236" s="343"/>
      <c r="AS1236" s="342"/>
      <c r="AT1236" s="94"/>
      <c r="AU1236" s="341"/>
      <c r="AV1236" s="136"/>
      <c r="AW1236" s="339"/>
    </row>
    <row r="1237" spans="1:49" ht="12.75" customHeight="1">
      <c r="A1237">
        <v>1234</v>
      </c>
      <c r="B1237" s="29" t="s">
        <v>2</v>
      </c>
      <c r="C1237" s="134" t="s">
        <v>5438</v>
      </c>
      <c r="D1237" s="29" t="s">
        <v>3880</v>
      </c>
      <c r="E1237" s="29" t="s">
        <v>3880</v>
      </c>
      <c r="F1237" s="335"/>
      <c r="G1237" s="335"/>
      <c r="H1237" s="335"/>
      <c r="I1237" s="335"/>
      <c r="J1237" s="335"/>
      <c r="K1237" s="335"/>
      <c r="L1237" s="335"/>
      <c r="M1237" s="82" t="s">
        <v>3880</v>
      </c>
      <c r="N1237" s="57" t="s">
        <v>3880</v>
      </c>
      <c r="O1237" s="30" t="s">
        <v>3880</v>
      </c>
      <c r="P1237" s="29" t="s">
        <v>3880</v>
      </c>
      <c r="Q1237" s="29"/>
      <c r="R1237" s="134" t="s">
        <v>5438</v>
      </c>
      <c r="S1237" s="103" t="s">
        <v>3</v>
      </c>
      <c r="T1237" s="403">
        <v>-5151.12</v>
      </c>
      <c r="U1237" s="403">
        <v>-6686.55</v>
      </c>
      <c r="V1237" s="123" t="s">
        <v>2</v>
      </c>
      <c r="W1237" s="336"/>
      <c r="X1237" s="123"/>
      <c r="Y1237" s="337"/>
      <c r="Z1237" s="87"/>
      <c r="AA1237" s="88" t="s">
        <v>3880</v>
      </c>
      <c r="AB1237" s="88"/>
      <c r="AC1237" s="88"/>
      <c r="AD1237" s="90"/>
      <c r="AE1237" s="90"/>
      <c r="AF1237" s="136"/>
      <c r="AG1237" s="338"/>
      <c r="AH1237" s="338"/>
      <c r="AI1237" s="339"/>
      <c r="AJ1237" s="339"/>
      <c r="AK1237" s="91"/>
      <c r="AL1237" s="92"/>
      <c r="AM1237" s="93"/>
      <c r="AN1237" s="340"/>
      <c r="AO1237" s="341"/>
      <c r="AP1237" s="336"/>
      <c r="AQ1237" s="342"/>
      <c r="AR1237" s="343"/>
      <c r="AS1237" s="342"/>
      <c r="AT1237" s="94"/>
      <c r="AU1237" s="341"/>
      <c r="AV1237" s="136"/>
      <c r="AW1237" s="339"/>
    </row>
    <row r="1238" spans="1:49" ht="12.75" customHeight="1">
      <c r="A1238">
        <v>1235</v>
      </c>
      <c r="B1238" s="29" t="s">
        <v>2</v>
      </c>
      <c r="C1238" s="134" t="s">
        <v>5439</v>
      </c>
      <c r="D1238" s="29" t="s">
        <v>3880</v>
      </c>
      <c r="E1238" s="29" t="s">
        <v>3880</v>
      </c>
      <c r="F1238" s="335"/>
      <c r="G1238" s="335"/>
      <c r="H1238" s="335"/>
      <c r="I1238" s="335"/>
      <c r="J1238" s="335"/>
      <c r="K1238" s="335"/>
      <c r="L1238" s="335"/>
      <c r="M1238" s="82" t="s">
        <v>3880</v>
      </c>
      <c r="N1238" s="57" t="s">
        <v>3880</v>
      </c>
      <c r="O1238" s="30" t="s">
        <v>3880</v>
      </c>
      <c r="P1238" s="29" t="s">
        <v>3880</v>
      </c>
      <c r="Q1238" s="29"/>
      <c r="R1238" s="134" t="s">
        <v>5439</v>
      </c>
      <c r="S1238" s="103" t="s">
        <v>3</v>
      </c>
      <c r="T1238" s="403">
        <v>-6868.16</v>
      </c>
      <c r="U1238" s="403">
        <v>-6686.55</v>
      </c>
      <c r="V1238" s="123" t="s">
        <v>2</v>
      </c>
      <c r="W1238" s="336"/>
      <c r="X1238" s="123"/>
      <c r="Y1238" s="337"/>
      <c r="Z1238" s="87"/>
      <c r="AA1238" s="88" t="s">
        <v>3880</v>
      </c>
      <c r="AB1238" s="88"/>
      <c r="AC1238" s="88"/>
      <c r="AD1238" s="90"/>
      <c r="AE1238" s="90"/>
      <c r="AF1238" s="136"/>
      <c r="AG1238" s="338"/>
      <c r="AH1238" s="338"/>
      <c r="AI1238" s="339"/>
      <c r="AJ1238" s="339"/>
      <c r="AK1238" s="91"/>
      <c r="AL1238" s="92"/>
      <c r="AM1238" s="93"/>
      <c r="AN1238" s="340"/>
      <c r="AO1238" s="341"/>
      <c r="AP1238" s="336"/>
      <c r="AQ1238" s="342"/>
      <c r="AR1238" s="343"/>
      <c r="AS1238" s="342"/>
      <c r="AT1238" s="94"/>
      <c r="AU1238" s="341"/>
      <c r="AV1238" s="136"/>
      <c r="AW1238" s="339"/>
    </row>
    <row r="1239" spans="1:49" ht="12.75" customHeight="1">
      <c r="A1239">
        <v>1236</v>
      </c>
      <c r="B1239" s="29" t="s">
        <v>2</v>
      </c>
      <c r="C1239" s="134" t="s">
        <v>5440</v>
      </c>
      <c r="D1239" s="29" t="s">
        <v>3880</v>
      </c>
      <c r="E1239" s="29" t="s">
        <v>3880</v>
      </c>
      <c r="F1239" s="335"/>
      <c r="G1239" s="335"/>
      <c r="H1239" s="335"/>
      <c r="I1239" s="335"/>
      <c r="J1239" s="335"/>
      <c r="K1239" s="335"/>
      <c r="L1239" s="335"/>
      <c r="M1239" s="82" t="s">
        <v>3880</v>
      </c>
      <c r="N1239" s="57" t="s">
        <v>3880</v>
      </c>
      <c r="O1239" s="30" t="s">
        <v>3880</v>
      </c>
      <c r="P1239" s="29" t="s">
        <v>3880</v>
      </c>
      <c r="Q1239" s="29"/>
      <c r="R1239" s="134" t="s">
        <v>5440</v>
      </c>
      <c r="S1239" s="103" t="s">
        <v>3</v>
      </c>
      <c r="T1239" s="403">
        <v>-8585.2000000000007</v>
      </c>
      <c r="U1239" s="403">
        <v>-6686.55</v>
      </c>
      <c r="V1239" s="123" t="s">
        <v>2</v>
      </c>
      <c r="W1239" s="336"/>
      <c r="X1239" s="123"/>
      <c r="Y1239" s="337"/>
      <c r="Z1239" s="87"/>
      <c r="AA1239" s="88" t="s">
        <v>3880</v>
      </c>
      <c r="AB1239" s="88"/>
      <c r="AC1239" s="88"/>
      <c r="AD1239" s="90"/>
      <c r="AE1239" s="90"/>
      <c r="AF1239" s="136"/>
      <c r="AG1239" s="338"/>
      <c r="AH1239" s="338"/>
      <c r="AI1239" s="339"/>
      <c r="AJ1239" s="339"/>
      <c r="AK1239" s="91"/>
      <c r="AL1239" s="92"/>
      <c r="AM1239" s="93"/>
      <c r="AN1239" s="340"/>
      <c r="AO1239" s="341"/>
      <c r="AP1239" s="336"/>
      <c r="AQ1239" s="342"/>
      <c r="AR1239" s="343"/>
      <c r="AS1239" s="342"/>
      <c r="AT1239" s="94"/>
      <c r="AU1239" s="341"/>
      <c r="AV1239" s="136"/>
      <c r="AW1239" s="339"/>
    </row>
    <row r="1240" spans="1:49" ht="12.75" customHeight="1">
      <c r="A1240">
        <v>1237</v>
      </c>
      <c r="B1240" s="29" t="s">
        <v>2</v>
      </c>
      <c r="C1240" s="134" t="s">
        <v>5441</v>
      </c>
      <c r="D1240" s="29" t="s">
        <v>3880</v>
      </c>
      <c r="E1240" s="29" t="s">
        <v>3880</v>
      </c>
      <c r="F1240" s="335"/>
      <c r="G1240" s="335"/>
      <c r="H1240" s="335"/>
      <c r="I1240" s="335"/>
      <c r="J1240" s="335"/>
      <c r="K1240" s="335"/>
      <c r="L1240" s="335"/>
      <c r="M1240" s="82" t="s">
        <v>3880</v>
      </c>
      <c r="N1240" s="57" t="s">
        <v>3880</v>
      </c>
      <c r="O1240" s="30" t="s">
        <v>3880</v>
      </c>
      <c r="P1240" s="29" t="s">
        <v>3880</v>
      </c>
      <c r="Q1240" s="29"/>
      <c r="R1240" s="134" t="s">
        <v>5441</v>
      </c>
      <c r="S1240" s="103" t="s">
        <v>3</v>
      </c>
      <c r="T1240" s="403">
        <v>-13736.32</v>
      </c>
      <c r="U1240" s="403">
        <v>-6686.55</v>
      </c>
      <c r="V1240" s="123" t="s">
        <v>2</v>
      </c>
      <c r="W1240" s="336"/>
      <c r="X1240" s="123"/>
      <c r="Y1240" s="337"/>
      <c r="Z1240" s="87"/>
      <c r="AA1240" s="88" t="s">
        <v>3880</v>
      </c>
      <c r="AB1240" s="88"/>
      <c r="AC1240" s="88"/>
      <c r="AD1240" s="90"/>
      <c r="AE1240" s="90"/>
      <c r="AF1240" s="136"/>
      <c r="AG1240" s="338"/>
      <c r="AH1240" s="338"/>
      <c r="AI1240" s="339"/>
      <c r="AJ1240" s="339"/>
      <c r="AK1240" s="91"/>
      <c r="AL1240" s="92"/>
      <c r="AM1240" s="93"/>
      <c r="AN1240" s="340"/>
      <c r="AO1240" s="341"/>
      <c r="AP1240" s="336"/>
      <c r="AQ1240" s="342"/>
      <c r="AR1240" s="343"/>
      <c r="AS1240" s="342"/>
      <c r="AT1240" s="94"/>
      <c r="AU1240" s="341"/>
      <c r="AV1240" s="136"/>
      <c r="AW1240" s="339"/>
    </row>
    <row r="1241" spans="1:49" ht="12.75" customHeight="1">
      <c r="A1241">
        <v>1238</v>
      </c>
      <c r="B1241" s="29" t="s">
        <v>2</v>
      </c>
      <c r="C1241" s="134" t="s">
        <v>11</v>
      </c>
      <c r="D1241" s="29" t="s">
        <v>3880</v>
      </c>
      <c r="E1241" s="29" t="s">
        <v>3880</v>
      </c>
      <c r="F1241" s="335"/>
      <c r="G1241" s="335"/>
      <c r="H1241" s="335"/>
      <c r="I1241" s="335"/>
      <c r="J1241" s="335"/>
      <c r="K1241" s="335"/>
      <c r="L1241" s="335"/>
      <c r="M1241" s="82" t="s">
        <v>3880</v>
      </c>
      <c r="N1241" s="57" t="s">
        <v>3880</v>
      </c>
      <c r="O1241" s="30" t="s">
        <v>3880</v>
      </c>
      <c r="P1241" s="29" t="s">
        <v>3880</v>
      </c>
      <c r="Q1241" s="29"/>
      <c r="R1241" s="134" t="s">
        <v>11</v>
      </c>
      <c r="S1241" s="103" t="s">
        <v>3</v>
      </c>
      <c r="T1241" s="403">
        <v>13736.32</v>
      </c>
      <c r="U1241" s="403">
        <v>-6686.55</v>
      </c>
      <c r="V1241" s="123" t="s">
        <v>2</v>
      </c>
      <c r="W1241" s="336"/>
      <c r="X1241" s="123"/>
      <c r="Y1241" s="337"/>
      <c r="Z1241" s="87"/>
      <c r="AA1241" s="88" t="s">
        <v>3880</v>
      </c>
      <c r="AB1241" s="88"/>
      <c r="AC1241" s="88"/>
      <c r="AD1241" s="90"/>
      <c r="AE1241" s="90"/>
      <c r="AF1241" s="136"/>
      <c r="AG1241" s="338"/>
      <c r="AH1241" s="338"/>
      <c r="AI1241" s="339"/>
      <c r="AJ1241" s="339"/>
      <c r="AK1241" s="91"/>
      <c r="AL1241" s="92"/>
      <c r="AM1241" s="93"/>
      <c r="AN1241" s="340"/>
      <c r="AO1241" s="341"/>
      <c r="AP1241" s="336"/>
      <c r="AQ1241" s="342"/>
      <c r="AR1241" s="343"/>
      <c r="AS1241" s="342"/>
      <c r="AT1241" s="94"/>
      <c r="AU1241" s="341"/>
      <c r="AV1241" s="136"/>
      <c r="AW1241" s="339"/>
    </row>
    <row r="1242" spans="1:49" ht="12.75" customHeight="1">
      <c r="A1242">
        <v>1239</v>
      </c>
      <c r="B1242" s="29" t="s">
        <v>2</v>
      </c>
      <c r="C1242" s="134" t="s">
        <v>252</v>
      </c>
      <c r="D1242" s="29" t="s">
        <v>3880</v>
      </c>
      <c r="E1242" s="29" t="s">
        <v>3880</v>
      </c>
      <c r="F1242" s="335"/>
      <c r="G1242" s="335"/>
      <c r="H1242" s="335"/>
      <c r="I1242" s="335"/>
      <c r="J1242" s="335"/>
      <c r="K1242" s="335"/>
      <c r="L1242" s="335"/>
      <c r="M1242" s="82" t="s">
        <v>3880</v>
      </c>
      <c r="N1242" s="57" t="s">
        <v>3880</v>
      </c>
      <c r="O1242" s="30" t="s">
        <v>3880</v>
      </c>
      <c r="P1242" s="29" t="s">
        <v>3880</v>
      </c>
      <c r="Q1242" s="29"/>
      <c r="R1242" s="134" t="s">
        <v>252</v>
      </c>
      <c r="S1242" s="103" t="s">
        <v>3</v>
      </c>
      <c r="T1242" s="403">
        <v>-2575.56</v>
      </c>
      <c r="U1242" s="403">
        <v>-6191.25</v>
      </c>
      <c r="V1242" s="123" t="s">
        <v>2</v>
      </c>
      <c r="W1242" s="336"/>
      <c r="X1242" s="123"/>
      <c r="Y1242" s="337"/>
      <c r="Z1242" s="87"/>
      <c r="AA1242" s="88" t="s">
        <v>3880</v>
      </c>
      <c r="AB1242" s="88"/>
      <c r="AC1242" s="88"/>
      <c r="AD1242" s="90"/>
      <c r="AE1242" s="90"/>
      <c r="AF1242" s="136"/>
      <c r="AG1242" s="338"/>
      <c r="AH1242" s="338"/>
      <c r="AI1242" s="339"/>
      <c r="AJ1242" s="339"/>
      <c r="AK1242" s="91"/>
      <c r="AL1242" s="92"/>
      <c r="AM1242" s="93"/>
      <c r="AN1242" s="340"/>
      <c r="AO1242" s="341"/>
      <c r="AP1242" s="336"/>
      <c r="AQ1242" s="342"/>
      <c r="AR1242" s="343"/>
      <c r="AS1242" s="342"/>
      <c r="AT1242" s="94"/>
      <c r="AU1242" s="341"/>
      <c r="AV1242" s="136"/>
      <c r="AW1242" s="339"/>
    </row>
    <row r="1243" spans="1:49" ht="12.75" customHeight="1">
      <c r="A1243">
        <v>1240</v>
      </c>
      <c r="B1243" s="29" t="s">
        <v>2</v>
      </c>
      <c r="C1243" s="134" t="s">
        <v>3524</v>
      </c>
      <c r="D1243" s="29" t="s">
        <v>3880</v>
      </c>
      <c r="E1243" s="29" t="s">
        <v>3880</v>
      </c>
      <c r="F1243" s="335"/>
      <c r="G1243" s="335"/>
      <c r="H1243" s="335"/>
      <c r="I1243" s="335"/>
      <c r="J1243" s="335"/>
      <c r="K1243" s="335"/>
      <c r="L1243" s="335"/>
      <c r="M1243" s="82" t="s">
        <v>3880</v>
      </c>
      <c r="N1243" s="57" t="s">
        <v>3880</v>
      </c>
      <c r="O1243" s="30" t="s">
        <v>3880</v>
      </c>
      <c r="P1243" s="29" t="s">
        <v>3880</v>
      </c>
      <c r="Q1243" s="29"/>
      <c r="R1243" s="134" t="s">
        <v>3524</v>
      </c>
      <c r="S1243" s="103" t="s">
        <v>3</v>
      </c>
      <c r="T1243" s="403">
        <v>-9443.7199999999993</v>
      </c>
      <c r="U1243" s="403">
        <v>-6191.25</v>
      </c>
      <c r="V1243" s="123" t="s">
        <v>2</v>
      </c>
      <c r="W1243" s="336"/>
      <c r="X1243" s="123"/>
      <c r="Y1243" s="337"/>
      <c r="Z1243" s="87"/>
      <c r="AA1243" s="88" t="s">
        <v>3880</v>
      </c>
      <c r="AB1243" s="88"/>
      <c r="AC1243" s="88"/>
      <c r="AD1243" s="90"/>
      <c r="AE1243" s="90"/>
      <c r="AF1243" s="136"/>
      <c r="AG1243" s="338"/>
      <c r="AH1243" s="338"/>
      <c r="AI1243" s="339"/>
      <c r="AJ1243" s="339"/>
      <c r="AK1243" s="91"/>
      <c r="AL1243" s="92"/>
      <c r="AM1243" s="93"/>
      <c r="AN1243" s="340"/>
      <c r="AO1243" s="341"/>
      <c r="AP1243" s="336"/>
      <c r="AQ1243" s="342"/>
      <c r="AR1243" s="343"/>
      <c r="AS1243" s="342"/>
      <c r="AT1243" s="94"/>
      <c r="AU1243" s="341"/>
      <c r="AV1243" s="136"/>
      <c r="AW1243" s="339"/>
    </row>
    <row r="1244" spans="1:49" ht="12.75" customHeight="1">
      <c r="A1244">
        <v>1241</v>
      </c>
      <c r="B1244" s="29" t="s">
        <v>2</v>
      </c>
      <c r="C1244" s="134" t="s">
        <v>5442</v>
      </c>
      <c r="D1244" s="29" t="s">
        <v>3880</v>
      </c>
      <c r="E1244" s="29" t="s">
        <v>3880</v>
      </c>
      <c r="F1244" s="335"/>
      <c r="G1244" s="335"/>
      <c r="H1244" s="335"/>
      <c r="I1244" s="335"/>
      <c r="J1244" s="335"/>
      <c r="K1244" s="335"/>
      <c r="L1244" s="335"/>
      <c r="M1244" s="82" t="s">
        <v>3880</v>
      </c>
      <c r="N1244" s="57" t="s">
        <v>3880</v>
      </c>
      <c r="O1244" s="30" t="s">
        <v>3880</v>
      </c>
      <c r="P1244" s="29" t="s">
        <v>3880</v>
      </c>
      <c r="Q1244" s="29"/>
      <c r="R1244" s="134" t="s">
        <v>5442</v>
      </c>
      <c r="S1244" s="103" t="s">
        <v>3</v>
      </c>
      <c r="T1244" s="403">
        <v>5151.12</v>
      </c>
      <c r="U1244" s="403">
        <v>-5696.45</v>
      </c>
      <c r="V1244" s="123" t="s">
        <v>2</v>
      </c>
      <c r="W1244" s="336"/>
      <c r="X1244" s="123"/>
      <c r="Y1244" s="337"/>
      <c r="Z1244" s="87"/>
      <c r="AA1244" s="88" t="s">
        <v>3880</v>
      </c>
      <c r="AB1244" s="88"/>
      <c r="AC1244" s="88"/>
      <c r="AD1244" s="90"/>
      <c r="AE1244" s="90"/>
      <c r="AF1244" s="136"/>
      <c r="AG1244" s="338"/>
      <c r="AH1244" s="338"/>
      <c r="AI1244" s="339"/>
      <c r="AJ1244" s="339"/>
      <c r="AK1244" s="91"/>
      <c r="AL1244" s="92"/>
      <c r="AM1244" s="93"/>
      <c r="AN1244" s="340"/>
      <c r="AO1244" s="341"/>
      <c r="AP1244" s="336"/>
      <c r="AQ1244" s="342"/>
      <c r="AR1244" s="343"/>
      <c r="AS1244" s="342"/>
      <c r="AT1244" s="94"/>
      <c r="AU1244" s="341"/>
      <c r="AV1244" s="136"/>
      <c r="AW1244" s="339"/>
    </row>
    <row r="1245" spans="1:49" ht="12.75" customHeight="1">
      <c r="A1245">
        <v>1242</v>
      </c>
      <c r="B1245" s="29" t="s">
        <v>2</v>
      </c>
      <c r="C1245" s="134" t="s">
        <v>5443</v>
      </c>
      <c r="D1245" s="29" t="s">
        <v>3880</v>
      </c>
      <c r="E1245" s="29" t="s">
        <v>3880</v>
      </c>
      <c r="F1245" s="335"/>
      <c r="G1245" s="335"/>
      <c r="H1245" s="335"/>
      <c r="I1245" s="335"/>
      <c r="J1245" s="335"/>
      <c r="K1245" s="335"/>
      <c r="L1245" s="335"/>
      <c r="M1245" s="82" t="s">
        <v>3880</v>
      </c>
      <c r="N1245" s="57" t="s">
        <v>3880</v>
      </c>
      <c r="O1245" s="30" t="s">
        <v>3880</v>
      </c>
      <c r="P1245" s="29" t="s">
        <v>3880</v>
      </c>
      <c r="Q1245" s="29"/>
      <c r="R1245" s="134" t="s">
        <v>5443</v>
      </c>
      <c r="S1245" s="103" t="s">
        <v>3</v>
      </c>
      <c r="T1245" s="403">
        <v>-5151.12</v>
      </c>
      <c r="U1245" s="403">
        <v>-5696.45</v>
      </c>
      <c r="V1245" s="123" t="s">
        <v>2</v>
      </c>
      <c r="W1245" s="336"/>
      <c r="X1245" s="123"/>
      <c r="Y1245" s="337"/>
      <c r="Z1245" s="87"/>
      <c r="AA1245" s="88" t="s">
        <v>3880</v>
      </c>
      <c r="AB1245" s="88"/>
      <c r="AC1245" s="88"/>
      <c r="AD1245" s="90"/>
      <c r="AE1245" s="90"/>
      <c r="AF1245" s="136"/>
      <c r="AG1245" s="338"/>
      <c r="AH1245" s="338"/>
      <c r="AI1245" s="339"/>
      <c r="AJ1245" s="339"/>
      <c r="AK1245" s="91"/>
      <c r="AL1245" s="92"/>
      <c r="AM1245" s="93"/>
      <c r="AN1245" s="340"/>
      <c r="AO1245" s="341"/>
      <c r="AP1245" s="336"/>
      <c r="AQ1245" s="342"/>
      <c r="AR1245" s="343"/>
      <c r="AS1245" s="342"/>
      <c r="AT1245" s="94"/>
      <c r="AU1245" s="341"/>
      <c r="AV1245" s="136"/>
      <c r="AW1245" s="339"/>
    </row>
    <row r="1246" spans="1:49" ht="12.75" customHeight="1">
      <c r="A1246">
        <v>1243</v>
      </c>
      <c r="B1246" s="29" t="s">
        <v>2</v>
      </c>
      <c r="C1246" s="134" t="s">
        <v>292</v>
      </c>
      <c r="D1246" s="29" t="s">
        <v>3880</v>
      </c>
      <c r="E1246" s="29" t="s">
        <v>3880</v>
      </c>
      <c r="F1246" s="335"/>
      <c r="G1246" s="335"/>
      <c r="H1246" s="335"/>
      <c r="I1246" s="335"/>
      <c r="J1246" s="335"/>
      <c r="K1246" s="335"/>
      <c r="L1246" s="335"/>
      <c r="M1246" s="82" t="s">
        <v>3880</v>
      </c>
      <c r="N1246" s="57" t="s">
        <v>3880</v>
      </c>
      <c r="O1246" s="30" t="s">
        <v>3880</v>
      </c>
      <c r="P1246" s="29" t="s">
        <v>3880</v>
      </c>
      <c r="Q1246" s="29"/>
      <c r="R1246" s="134" t="s">
        <v>292</v>
      </c>
      <c r="S1246" s="103" t="s">
        <v>3</v>
      </c>
      <c r="T1246" s="403">
        <v>14650</v>
      </c>
      <c r="U1246" s="403">
        <v>-6000</v>
      </c>
      <c r="V1246" s="123" t="s">
        <v>2</v>
      </c>
      <c r="W1246" s="336"/>
      <c r="X1246" s="123"/>
      <c r="Y1246" s="337"/>
      <c r="Z1246" s="87"/>
      <c r="AA1246" s="88" t="s">
        <v>3880</v>
      </c>
      <c r="AB1246" s="88"/>
      <c r="AC1246" s="88"/>
      <c r="AD1246" s="90"/>
      <c r="AE1246" s="90"/>
      <c r="AF1246" s="136"/>
      <c r="AG1246" s="338"/>
      <c r="AH1246" s="338"/>
      <c r="AI1246" s="339"/>
      <c r="AJ1246" s="339"/>
      <c r="AK1246" s="91"/>
      <c r="AL1246" s="92"/>
      <c r="AM1246" s="93"/>
      <c r="AN1246" s="340"/>
      <c r="AO1246" s="341"/>
      <c r="AP1246" s="336"/>
      <c r="AQ1246" s="342"/>
      <c r="AR1246" s="343"/>
      <c r="AS1246" s="342"/>
      <c r="AT1246" s="94"/>
      <c r="AU1246" s="341"/>
      <c r="AV1246" s="136"/>
      <c r="AW1246" s="339"/>
    </row>
    <row r="1247" spans="1:49" ht="12.75" customHeight="1">
      <c r="A1247">
        <v>1244</v>
      </c>
      <c r="B1247" s="29" t="s">
        <v>2</v>
      </c>
      <c r="C1247" s="134" t="s">
        <v>5444</v>
      </c>
      <c r="D1247" s="29" t="s">
        <v>3880</v>
      </c>
      <c r="E1247" s="29" t="s">
        <v>3880</v>
      </c>
      <c r="F1247" s="335"/>
      <c r="G1247" s="335"/>
      <c r="H1247" s="335"/>
      <c r="I1247" s="335"/>
      <c r="J1247" s="335"/>
      <c r="K1247" s="335"/>
      <c r="L1247" s="335"/>
      <c r="M1247" s="82" t="s">
        <v>3880</v>
      </c>
      <c r="N1247" s="57" t="s">
        <v>3880</v>
      </c>
      <c r="O1247" s="30" t="s">
        <v>3880</v>
      </c>
      <c r="P1247" s="29" t="s">
        <v>3880</v>
      </c>
      <c r="Q1247" s="29"/>
      <c r="R1247" s="134" t="s">
        <v>5444</v>
      </c>
      <c r="S1247" s="103" t="s">
        <v>3</v>
      </c>
      <c r="T1247" s="403">
        <v>-6868.16</v>
      </c>
      <c r="U1247" s="403">
        <v>-5695.95</v>
      </c>
      <c r="V1247" s="123" t="s">
        <v>2</v>
      </c>
      <c r="W1247" s="336"/>
      <c r="X1247" s="123"/>
      <c r="Y1247" s="337"/>
      <c r="Z1247" s="87"/>
      <c r="AA1247" s="88" t="s">
        <v>3880</v>
      </c>
      <c r="AB1247" s="88"/>
      <c r="AC1247" s="88"/>
      <c r="AD1247" s="90"/>
      <c r="AE1247" s="90"/>
      <c r="AF1247" s="136"/>
      <c r="AG1247" s="338"/>
      <c r="AH1247" s="338"/>
      <c r="AI1247" s="339"/>
      <c r="AJ1247" s="339"/>
      <c r="AK1247" s="91"/>
      <c r="AL1247" s="92"/>
      <c r="AM1247" s="93"/>
      <c r="AN1247" s="340"/>
      <c r="AO1247" s="341"/>
      <c r="AP1247" s="336"/>
      <c r="AQ1247" s="342"/>
      <c r="AR1247" s="343"/>
      <c r="AS1247" s="342"/>
      <c r="AT1247" s="94"/>
      <c r="AU1247" s="341"/>
      <c r="AV1247" s="136"/>
      <c r="AW1247" s="339"/>
    </row>
    <row r="1248" spans="1:49" ht="12.75" customHeight="1">
      <c r="A1248">
        <v>1245</v>
      </c>
      <c r="B1248" s="29" t="s">
        <v>2</v>
      </c>
      <c r="C1248" s="134" t="s">
        <v>5445</v>
      </c>
      <c r="D1248" s="29" t="s">
        <v>3880</v>
      </c>
      <c r="E1248" s="29" t="s">
        <v>3880</v>
      </c>
      <c r="F1248" s="335"/>
      <c r="G1248" s="335"/>
      <c r="H1248" s="335"/>
      <c r="I1248" s="335"/>
      <c r="J1248" s="335"/>
      <c r="K1248" s="335"/>
      <c r="L1248" s="335"/>
      <c r="M1248" s="82" t="s">
        <v>3880</v>
      </c>
      <c r="N1248" s="57" t="s">
        <v>3880</v>
      </c>
      <c r="O1248" s="30" t="s">
        <v>3880</v>
      </c>
      <c r="P1248" s="29" t="s">
        <v>3880</v>
      </c>
      <c r="Q1248" s="29"/>
      <c r="R1248" s="134" t="s">
        <v>5445</v>
      </c>
      <c r="S1248" s="103" t="s">
        <v>3</v>
      </c>
      <c r="T1248" s="403">
        <v>-13736.32</v>
      </c>
      <c r="U1248" s="403">
        <v>-5695.95</v>
      </c>
      <c r="V1248" s="123" t="s">
        <v>2</v>
      </c>
      <c r="W1248" s="336"/>
      <c r="X1248" s="123"/>
      <c r="Y1248" s="337"/>
      <c r="Z1248" s="87"/>
      <c r="AA1248" s="88" t="s">
        <v>3880</v>
      </c>
      <c r="AB1248" s="88"/>
      <c r="AC1248" s="88"/>
      <c r="AD1248" s="90"/>
      <c r="AE1248" s="90"/>
      <c r="AF1248" s="136"/>
      <c r="AG1248" s="338"/>
      <c r="AH1248" s="338"/>
      <c r="AI1248" s="339"/>
      <c r="AJ1248" s="339"/>
      <c r="AK1248" s="91"/>
      <c r="AL1248" s="92"/>
      <c r="AM1248" s="93"/>
      <c r="AN1248" s="340"/>
      <c r="AO1248" s="341"/>
      <c r="AP1248" s="336"/>
      <c r="AQ1248" s="342"/>
      <c r="AR1248" s="343"/>
      <c r="AS1248" s="342"/>
      <c r="AT1248" s="94"/>
      <c r="AU1248" s="341"/>
      <c r="AV1248" s="136"/>
      <c r="AW1248" s="339"/>
    </row>
    <row r="1249" spans="1:49" ht="12.75" customHeight="1">
      <c r="A1249">
        <v>1246</v>
      </c>
      <c r="B1249" s="29" t="s">
        <v>2</v>
      </c>
      <c r="C1249" s="134" t="s">
        <v>5446</v>
      </c>
      <c r="D1249" s="29" t="s">
        <v>3880</v>
      </c>
      <c r="E1249" s="29" t="s">
        <v>3880</v>
      </c>
      <c r="F1249" s="335"/>
      <c r="G1249" s="335"/>
      <c r="H1249" s="335"/>
      <c r="I1249" s="335"/>
      <c r="J1249" s="335"/>
      <c r="K1249" s="335"/>
      <c r="L1249" s="335"/>
      <c r="M1249" s="82" t="s">
        <v>3880</v>
      </c>
      <c r="N1249" s="57" t="s">
        <v>3880</v>
      </c>
      <c r="O1249" s="30" t="s">
        <v>3880</v>
      </c>
      <c r="P1249" s="29" t="s">
        <v>3880</v>
      </c>
      <c r="Q1249" s="29"/>
      <c r="R1249" s="134" t="s">
        <v>5446</v>
      </c>
      <c r="S1249" s="103" t="s">
        <v>3</v>
      </c>
      <c r="T1249" s="403">
        <v>-14650</v>
      </c>
      <c r="U1249" s="403">
        <v>-6000</v>
      </c>
      <c r="V1249" s="123" t="s">
        <v>2</v>
      </c>
      <c r="W1249" s="336"/>
      <c r="X1249" s="123"/>
      <c r="Y1249" s="337"/>
      <c r="Z1249" s="87"/>
      <c r="AA1249" s="88" t="s">
        <v>3880</v>
      </c>
      <c r="AB1249" s="88"/>
      <c r="AC1249" s="88"/>
      <c r="AD1249" s="90"/>
      <c r="AE1249" s="90"/>
      <c r="AF1249" s="136"/>
      <c r="AG1249" s="338"/>
      <c r="AH1249" s="338"/>
      <c r="AI1249" s="339"/>
      <c r="AJ1249" s="339"/>
      <c r="AK1249" s="91"/>
      <c r="AL1249" s="92"/>
      <c r="AM1249" s="93"/>
      <c r="AN1249" s="340"/>
      <c r="AO1249" s="341"/>
      <c r="AP1249" s="336"/>
      <c r="AQ1249" s="342"/>
      <c r="AR1249" s="343"/>
      <c r="AS1249" s="342"/>
      <c r="AT1249" s="94"/>
      <c r="AU1249" s="341"/>
      <c r="AV1249" s="136"/>
      <c r="AW1249" s="339"/>
    </row>
    <row r="1250" spans="1:49" ht="12.75" customHeight="1">
      <c r="A1250">
        <v>1247</v>
      </c>
      <c r="B1250" s="29" t="s">
        <v>2</v>
      </c>
      <c r="C1250" s="134" t="s">
        <v>5447</v>
      </c>
      <c r="D1250" s="29" t="s">
        <v>3880</v>
      </c>
      <c r="E1250" s="29" t="s">
        <v>3880</v>
      </c>
      <c r="F1250" s="335"/>
      <c r="G1250" s="335"/>
      <c r="H1250" s="335"/>
      <c r="I1250" s="335"/>
      <c r="J1250" s="335"/>
      <c r="K1250" s="335"/>
      <c r="L1250" s="335"/>
      <c r="M1250" s="82" t="s">
        <v>3880</v>
      </c>
      <c r="N1250" s="57" t="s">
        <v>3880</v>
      </c>
      <c r="O1250" s="30" t="s">
        <v>3880</v>
      </c>
      <c r="P1250" s="29" t="s">
        <v>3880</v>
      </c>
      <c r="Q1250" s="29"/>
      <c r="R1250" s="134" t="s">
        <v>5447</v>
      </c>
      <c r="S1250" s="103" t="s">
        <v>3</v>
      </c>
      <c r="T1250" s="403">
        <v>11160.76</v>
      </c>
      <c r="U1250" s="403">
        <v>-5200.6499999999996</v>
      </c>
      <c r="V1250" s="123" t="s">
        <v>2</v>
      </c>
      <c r="W1250" s="336"/>
      <c r="X1250" s="123"/>
      <c r="Y1250" s="337"/>
      <c r="Z1250" s="87"/>
      <c r="AA1250" s="88" t="s">
        <v>3880</v>
      </c>
      <c r="AB1250" s="88"/>
      <c r="AC1250" s="88"/>
      <c r="AD1250" s="90"/>
      <c r="AE1250" s="90"/>
      <c r="AF1250" s="136"/>
      <c r="AG1250" s="338"/>
      <c r="AH1250" s="338"/>
      <c r="AI1250" s="339"/>
      <c r="AJ1250" s="339"/>
      <c r="AK1250" s="91"/>
      <c r="AL1250" s="92"/>
      <c r="AM1250" s="93"/>
      <c r="AN1250" s="340"/>
      <c r="AO1250" s="341"/>
      <c r="AP1250" s="336"/>
      <c r="AQ1250" s="342"/>
      <c r="AR1250" s="343"/>
      <c r="AS1250" s="342"/>
      <c r="AT1250" s="94"/>
      <c r="AU1250" s="341"/>
      <c r="AV1250" s="136"/>
      <c r="AW1250" s="339"/>
    </row>
    <row r="1251" spans="1:49" ht="12.75" customHeight="1">
      <c r="A1251">
        <v>1248</v>
      </c>
      <c r="B1251" s="29" t="s">
        <v>2</v>
      </c>
      <c r="C1251" s="134" t="s">
        <v>5448</v>
      </c>
      <c r="D1251" s="29" t="s">
        <v>3880</v>
      </c>
      <c r="E1251" s="29" t="s">
        <v>3880</v>
      </c>
      <c r="F1251" s="335"/>
      <c r="G1251" s="335"/>
      <c r="H1251" s="335"/>
      <c r="I1251" s="335"/>
      <c r="J1251" s="335"/>
      <c r="K1251" s="335"/>
      <c r="L1251" s="335"/>
      <c r="M1251" s="82" t="s">
        <v>3880</v>
      </c>
      <c r="N1251" s="57" t="s">
        <v>3880</v>
      </c>
      <c r="O1251" s="30" t="s">
        <v>3880</v>
      </c>
      <c r="P1251" s="29" t="s">
        <v>3880</v>
      </c>
      <c r="Q1251" s="29"/>
      <c r="R1251" s="134" t="s">
        <v>5448</v>
      </c>
      <c r="S1251" s="103" t="s">
        <v>3</v>
      </c>
      <c r="T1251" s="403">
        <v>9443.7199999999993</v>
      </c>
      <c r="U1251" s="403">
        <v>-5200.6499999999996</v>
      </c>
      <c r="V1251" s="123" t="s">
        <v>2</v>
      </c>
      <c r="W1251" s="336"/>
      <c r="X1251" s="123"/>
      <c r="Y1251" s="337"/>
      <c r="Z1251" s="87"/>
      <c r="AA1251" s="88" t="s">
        <v>3880</v>
      </c>
      <c r="AB1251" s="88"/>
      <c r="AC1251" s="88"/>
      <c r="AD1251" s="90"/>
      <c r="AE1251" s="90"/>
      <c r="AF1251" s="136"/>
      <c r="AG1251" s="338"/>
      <c r="AH1251" s="338"/>
      <c r="AI1251" s="339"/>
      <c r="AJ1251" s="339"/>
      <c r="AK1251" s="91"/>
      <c r="AL1251" s="92"/>
      <c r="AM1251" s="93"/>
      <c r="AN1251" s="340"/>
      <c r="AO1251" s="341"/>
      <c r="AP1251" s="336"/>
      <c r="AQ1251" s="342"/>
      <c r="AR1251" s="343"/>
      <c r="AS1251" s="342"/>
      <c r="AT1251" s="94"/>
      <c r="AU1251" s="341"/>
      <c r="AV1251" s="136"/>
      <c r="AW1251" s="339"/>
    </row>
    <row r="1252" spans="1:49" ht="12.75" customHeight="1">
      <c r="A1252">
        <v>1249</v>
      </c>
      <c r="B1252" s="29" t="s">
        <v>2</v>
      </c>
      <c r="C1252" s="134" t="s">
        <v>3516</v>
      </c>
      <c r="D1252" s="29" t="s">
        <v>3880</v>
      </c>
      <c r="E1252" s="29" t="s">
        <v>3880</v>
      </c>
      <c r="F1252" s="335"/>
      <c r="G1252" s="335"/>
      <c r="H1252" s="335"/>
      <c r="I1252" s="335"/>
      <c r="J1252" s="335"/>
      <c r="K1252" s="335"/>
      <c r="L1252" s="335"/>
      <c r="M1252" s="82" t="s">
        <v>3880</v>
      </c>
      <c r="N1252" s="57" t="s">
        <v>3880</v>
      </c>
      <c r="O1252" s="30" t="s">
        <v>3880</v>
      </c>
      <c r="P1252" s="29" t="s">
        <v>3880</v>
      </c>
      <c r="Q1252" s="29"/>
      <c r="R1252" s="134" t="s">
        <v>3516</v>
      </c>
      <c r="S1252" s="103" t="s">
        <v>3</v>
      </c>
      <c r="T1252" s="403">
        <v>7726.68</v>
      </c>
      <c r="U1252" s="403">
        <v>-5200.6499999999996</v>
      </c>
      <c r="V1252" s="123" t="s">
        <v>2</v>
      </c>
      <c r="W1252" s="336"/>
      <c r="X1252" s="123"/>
      <c r="Y1252" s="337"/>
      <c r="Z1252" s="87"/>
      <c r="AA1252" s="88" t="s">
        <v>3880</v>
      </c>
      <c r="AB1252" s="88"/>
      <c r="AC1252" s="88"/>
      <c r="AD1252" s="90"/>
      <c r="AE1252" s="90"/>
      <c r="AF1252" s="136"/>
      <c r="AG1252" s="338"/>
      <c r="AH1252" s="338"/>
      <c r="AI1252" s="339"/>
      <c r="AJ1252" s="339"/>
      <c r="AK1252" s="91"/>
      <c r="AL1252" s="92"/>
      <c r="AM1252" s="93"/>
      <c r="AN1252" s="340"/>
      <c r="AO1252" s="341"/>
      <c r="AP1252" s="336"/>
      <c r="AQ1252" s="342"/>
      <c r="AR1252" s="343"/>
      <c r="AS1252" s="342"/>
      <c r="AT1252" s="94"/>
      <c r="AU1252" s="341"/>
      <c r="AV1252" s="136"/>
      <c r="AW1252" s="339"/>
    </row>
    <row r="1253" spans="1:49" ht="12.75" customHeight="1">
      <c r="A1253">
        <v>1250</v>
      </c>
      <c r="B1253" s="29" t="s">
        <v>2</v>
      </c>
      <c r="C1253" s="134" t="s">
        <v>3696</v>
      </c>
      <c r="D1253" s="29" t="s">
        <v>3880</v>
      </c>
      <c r="E1253" s="29" t="s">
        <v>3880</v>
      </c>
      <c r="F1253" s="335"/>
      <c r="G1253" s="335"/>
      <c r="H1253" s="335"/>
      <c r="I1253" s="335"/>
      <c r="J1253" s="335"/>
      <c r="K1253" s="335"/>
      <c r="L1253" s="335"/>
      <c r="M1253" s="82" t="s">
        <v>3880</v>
      </c>
      <c r="N1253" s="57" t="s">
        <v>3880</v>
      </c>
      <c r="O1253" s="30" t="s">
        <v>3880</v>
      </c>
      <c r="P1253" s="29" t="s">
        <v>3880</v>
      </c>
      <c r="Q1253" s="29"/>
      <c r="R1253" s="134" t="s">
        <v>3696</v>
      </c>
      <c r="S1253" s="103" t="s">
        <v>3</v>
      </c>
      <c r="T1253" s="403">
        <v>6009.64</v>
      </c>
      <c r="U1253" s="403">
        <v>-5200.6499999999996</v>
      </c>
      <c r="V1253" s="123" t="s">
        <v>2</v>
      </c>
      <c r="W1253" s="336"/>
      <c r="X1253" s="123"/>
      <c r="Y1253" s="337"/>
      <c r="Z1253" s="87"/>
      <c r="AA1253" s="88" t="s">
        <v>3880</v>
      </c>
      <c r="AB1253" s="88"/>
      <c r="AC1253" s="88"/>
      <c r="AD1253" s="90"/>
      <c r="AE1253" s="90"/>
      <c r="AF1253" s="136"/>
      <c r="AG1253" s="338"/>
      <c r="AH1253" s="338"/>
      <c r="AI1253" s="339"/>
      <c r="AJ1253" s="339"/>
      <c r="AK1253" s="91"/>
      <c r="AL1253" s="92"/>
      <c r="AM1253" s="93"/>
      <c r="AN1253" s="340"/>
      <c r="AO1253" s="341"/>
      <c r="AP1253" s="336"/>
      <c r="AQ1253" s="342"/>
      <c r="AR1253" s="343"/>
      <c r="AS1253" s="342"/>
      <c r="AT1253" s="94"/>
      <c r="AU1253" s="341"/>
      <c r="AV1253" s="136"/>
      <c r="AW1253" s="339"/>
    </row>
    <row r="1254" spans="1:49" ht="12.75" customHeight="1">
      <c r="A1254">
        <v>1251</v>
      </c>
      <c r="B1254" s="29" t="s">
        <v>2</v>
      </c>
      <c r="C1254" s="134" t="s">
        <v>3697</v>
      </c>
      <c r="D1254" s="29" t="s">
        <v>3880</v>
      </c>
      <c r="E1254" s="29" t="s">
        <v>3880</v>
      </c>
      <c r="F1254" s="335"/>
      <c r="G1254" s="335"/>
      <c r="H1254" s="335"/>
      <c r="I1254" s="335"/>
      <c r="J1254" s="335"/>
      <c r="K1254" s="335"/>
      <c r="L1254" s="335"/>
      <c r="M1254" s="82" t="s">
        <v>3880</v>
      </c>
      <c r="N1254" s="57" t="s">
        <v>3880</v>
      </c>
      <c r="O1254" s="30" t="s">
        <v>3880</v>
      </c>
      <c r="P1254" s="29" t="s">
        <v>3880</v>
      </c>
      <c r="Q1254" s="29"/>
      <c r="R1254" s="134" t="s">
        <v>3697</v>
      </c>
      <c r="S1254" s="103" t="s">
        <v>3</v>
      </c>
      <c r="T1254" s="403">
        <v>-9443.7199999999993</v>
      </c>
      <c r="U1254" s="403">
        <v>-5200.6499999999996</v>
      </c>
      <c r="V1254" s="123" t="s">
        <v>2</v>
      </c>
      <c r="W1254" s="336"/>
      <c r="X1254" s="123"/>
      <c r="Y1254" s="337"/>
      <c r="Z1254" s="87"/>
      <c r="AA1254" s="88" t="s">
        <v>3880</v>
      </c>
      <c r="AB1254" s="88"/>
      <c r="AC1254" s="88"/>
      <c r="AD1254" s="90"/>
      <c r="AE1254" s="90"/>
      <c r="AF1254" s="136"/>
      <c r="AG1254" s="338"/>
      <c r="AH1254" s="338"/>
      <c r="AI1254" s="339"/>
      <c r="AJ1254" s="339"/>
      <c r="AK1254" s="91"/>
      <c r="AL1254" s="92"/>
      <c r="AM1254" s="93"/>
      <c r="AN1254" s="340"/>
      <c r="AO1254" s="341"/>
      <c r="AP1254" s="336"/>
      <c r="AQ1254" s="342"/>
      <c r="AR1254" s="343"/>
      <c r="AS1254" s="342"/>
      <c r="AT1254" s="94"/>
      <c r="AU1254" s="341"/>
      <c r="AV1254" s="136"/>
      <c r="AW1254" s="339"/>
    </row>
    <row r="1255" spans="1:49" ht="12.75" customHeight="1">
      <c r="A1255">
        <v>1252</v>
      </c>
      <c r="B1255" s="29" t="s">
        <v>2</v>
      </c>
      <c r="C1255" s="134" t="s">
        <v>5449</v>
      </c>
      <c r="D1255" s="29" t="s">
        <v>3880</v>
      </c>
      <c r="E1255" s="29" t="s">
        <v>3880</v>
      </c>
      <c r="F1255" s="335"/>
      <c r="G1255" s="335"/>
      <c r="H1255" s="335"/>
      <c r="I1255" s="335"/>
      <c r="J1255" s="335"/>
      <c r="K1255" s="335"/>
      <c r="L1255" s="335"/>
      <c r="M1255" s="82" t="s">
        <v>3880</v>
      </c>
      <c r="N1255" s="57" t="s">
        <v>3880</v>
      </c>
      <c r="O1255" s="30" t="s">
        <v>3880</v>
      </c>
      <c r="P1255" s="29" t="s">
        <v>3880</v>
      </c>
      <c r="Q1255" s="29"/>
      <c r="R1255" s="134" t="s">
        <v>5449</v>
      </c>
      <c r="S1255" s="103" t="s">
        <v>3</v>
      </c>
      <c r="T1255" s="403">
        <v>-11160.76</v>
      </c>
      <c r="U1255" s="403">
        <v>-5200.6499999999996</v>
      </c>
      <c r="V1255" s="123" t="s">
        <v>2</v>
      </c>
      <c r="W1255" s="336"/>
      <c r="X1255" s="123"/>
      <c r="Y1255" s="337"/>
      <c r="Z1255" s="87"/>
      <c r="AA1255" s="88" t="s">
        <v>3880</v>
      </c>
      <c r="AB1255" s="88"/>
      <c r="AC1255" s="88"/>
      <c r="AD1255" s="90"/>
      <c r="AE1255" s="90"/>
      <c r="AF1255" s="136"/>
      <c r="AG1255" s="338"/>
      <c r="AH1255" s="338"/>
      <c r="AI1255" s="339"/>
      <c r="AJ1255" s="339"/>
      <c r="AK1255" s="91"/>
      <c r="AL1255" s="92"/>
      <c r="AM1255" s="93"/>
      <c r="AN1255" s="340"/>
      <c r="AO1255" s="341"/>
      <c r="AP1255" s="336"/>
      <c r="AQ1255" s="342"/>
      <c r="AR1255" s="343"/>
      <c r="AS1255" s="342"/>
      <c r="AT1255" s="94"/>
      <c r="AU1255" s="341"/>
      <c r="AV1255" s="136"/>
      <c r="AW1255" s="339"/>
    </row>
    <row r="1256" spans="1:49" ht="12.75" customHeight="1">
      <c r="A1256">
        <v>1253</v>
      </c>
      <c r="B1256" s="29" t="s">
        <v>2</v>
      </c>
      <c r="C1256" s="134" t="s">
        <v>5450</v>
      </c>
      <c r="D1256" s="29" t="s">
        <v>3880</v>
      </c>
      <c r="E1256" s="29" t="s">
        <v>3880</v>
      </c>
      <c r="F1256" s="335"/>
      <c r="G1256" s="335"/>
      <c r="H1256" s="335"/>
      <c r="I1256" s="335"/>
      <c r="J1256" s="335"/>
      <c r="K1256" s="335"/>
      <c r="L1256" s="335"/>
      <c r="M1256" s="82" t="s">
        <v>3880</v>
      </c>
      <c r="N1256" s="57" t="s">
        <v>3880</v>
      </c>
      <c r="O1256" s="30" t="s">
        <v>3880</v>
      </c>
      <c r="P1256" s="29" t="s">
        <v>3880</v>
      </c>
      <c r="Q1256" s="29"/>
      <c r="R1256" s="134" t="s">
        <v>5450</v>
      </c>
      <c r="S1256" s="103" t="s">
        <v>3</v>
      </c>
      <c r="T1256" s="403">
        <v>12877.8</v>
      </c>
      <c r="U1256" s="403">
        <v>-5200.6499999999996</v>
      </c>
      <c r="V1256" s="123" t="s">
        <v>2</v>
      </c>
      <c r="W1256" s="336"/>
      <c r="X1256" s="123"/>
      <c r="Y1256" s="337"/>
      <c r="Z1256" s="87"/>
      <c r="AA1256" s="88" t="s">
        <v>3880</v>
      </c>
      <c r="AB1256" s="88"/>
      <c r="AC1256" s="88"/>
      <c r="AD1256" s="90"/>
      <c r="AE1256" s="90"/>
      <c r="AF1256" s="136"/>
      <c r="AG1256" s="338"/>
      <c r="AH1256" s="338"/>
      <c r="AI1256" s="339"/>
      <c r="AJ1256" s="339"/>
      <c r="AK1256" s="91"/>
      <c r="AL1256" s="92"/>
      <c r="AM1256" s="93"/>
      <c r="AN1256" s="340"/>
      <c r="AO1256" s="341"/>
      <c r="AP1256" s="336"/>
      <c r="AQ1256" s="342"/>
      <c r="AR1256" s="343"/>
      <c r="AS1256" s="342"/>
      <c r="AT1256" s="94"/>
      <c r="AU1256" s="341"/>
      <c r="AV1256" s="136"/>
      <c r="AW1256" s="339"/>
    </row>
    <row r="1257" spans="1:49" ht="12.75" customHeight="1">
      <c r="A1257">
        <v>1254</v>
      </c>
      <c r="B1257" s="29" t="s">
        <v>2</v>
      </c>
      <c r="C1257" s="134" t="s">
        <v>5451</v>
      </c>
      <c r="D1257" s="29" t="s">
        <v>3880</v>
      </c>
      <c r="E1257" s="29" t="s">
        <v>3880</v>
      </c>
      <c r="F1257" s="335"/>
      <c r="G1257" s="335"/>
      <c r="H1257" s="335"/>
      <c r="I1257" s="335"/>
      <c r="J1257" s="335"/>
      <c r="K1257" s="335"/>
      <c r="L1257" s="335"/>
      <c r="M1257" s="82" t="s">
        <v>3880</v>
      </c>
      <c r="N1257" s="57" t="s">
        <v>3880</v>
      </c>
      <c r="O1257" s="30" t="s">
        <v>3880</v>
      </c>
      <c r="P1257" s="29" t="s">
        <v>3880</v>
      </c>
      <c r="Q1257" s="29"/>
      <c r="R1257" s="134" t="s">
        <v>5451</v>
      </c>
      <c r="S1257" s="103" t="s">
        <v>3</v>
      </c>
      <c r="T1257" s="403">
        <v>6868.16</v>
      </c>
      <c r="U1257" s="403">
        <v>-4705.3500000000004</v>
      </c>
      <c r="V1257" s="123" t="s">
        <v>2</v>
      </c>
      <c r="W1257" s="336"/>
      <c r="X1257" s="123"/>
      <c r="Y1257" s="337"/>
      <c r="Z1257" s="87"/>
      <c r="AA1257" s="88" t="s">
        <v>3880</v>
      </c>
      <c r="AB1257" s="88"/>
      <c r="AC1257" s="88"/>
      <c r="AD1257" s="90"/>
      <c r="AE1257" s="90"/>
      <c r="AF1257" s="136"/>
      <c r="AG1257" s="338"/>
      <c r="AH1257" s="338"/>
      <c r="AI1257" s="339"/>
      <c r="AJ1257" s="339"/>
      <c r="AK1257" s="91"/>
      <c r="AL1257" s="92"/>
      <c r="AM1257" s="93"/>
      <c r="AN1257" s="340"/>
      <c r="AO1257" s="341"/>
      <c r="AP1257" s="336"/>
      <c r="AQ1257" s="342"/>
      <c r="AR1257" s="343"/>
      <c r="AS1257" s="342"/>
      <c r="AT1257" s="94"/>
      <c r="AU1257" s="341"/>
      <c r="AV1257" s="136"/>
      <c r="AW1257" s="339"/>
    </row>
    <row r="1258" spans="1:49" ht="12.75" customHeight="1">
      <c r="A1258">
        <v>1255</v>
      </c>
      <c r="B1258" s="29" t="s">
        <v>2</v>
      </c>
      <c r="C1258" s="134" t="s">
        <v>3698</v>
      </c>
      <c r="D1258" s="29" t="s">
        <v>3880</v>
      </c>
      <c r="E1258" s="29" t="s">
        <v>3880</v>
      </c>
      <c r="F1258" s="335"/>
      <c r="G1258" s="335"/>
      <c r="H1258" s="335"/>
      <c r="I1258" s="335"/>
      <c r="J1258" s="335"/>
      <c r="K1258" s="335"/>
      <c r="L1258" s="335"/>
      <c r="M1258" s="82" t="s">
        <v>3880</v>
      </c>
      <c r="N1258" s="57" t="s">
        <v>3880</v>
      </c>
      <c r="O1258" s="30" t="s">
        <v>3880</v>
      </c>
      <c r="P1258" s="29" t="s">
        <v>3880</v>
      </c>
      <c r="Q1258" s="29"/>
      <c r="R1258" s="134" t="s">
        <v>3698</v>
      </c>
      <c r="S1258" s="103" t="s">
        <v>3</v>
      </c>
      <c r="T1258" s="403">
        <v>4400.55</v>
      </c>
      <c r="U1258" s="403">
        <v>-5048.25</v>
      </c>
      <c r="V1258" s="123" t="s">
        <v>2</v>
      </c>
      <c r="W1258" s="336"/>
      <c r="X1258" s="123"/>
      <c r="Y1258" s="337"/>
      <c r="Z1258" s="87"/>
      <c r="AA1258" s="88" t="s">
        <v>3880</v>
      </c>
      <c r="AB1258" s="88"/>
      <c r="AC1258" s="88"/>
      <c r="AD1258" s="90"/>
      <c r="AE1258" s="90"/>
      <c r="AF1258" s="136"/>
      <c r="AG1258" s="338"/>
      <c r="AH1258" s="338"/>
      <c r="AI1258" s="339"/>
      <c r="AJ1258" s="339"/>
      <c r="AK1258" s="91"/>
      <c r="AL1258" s="92"/>
      <c r="AM1258" s="93"/>
      <c r="AN1258" s="340"/>
      <c r="AO1258" s="341"/>
      <c r="AP1258" s="336"/>
      <c r="AQ1258" s="342"/>
      <c r="AR1258" s="343"/>
      <c r="AS1258" s="342"/>
      <c r="AT1258" s="94"/>
      <c r="AU1258" s="341"/>
      <c r="AV1258" s="136"/>
      <c r="AW1258" s="339"/>
    </row>
    <row r="1259" spans="1:49" ht="12.75" customHeight="1">
      <c r="A1259">
        <v>1256</v>
      </c>
      <c r="B1259" s="29" t="s">
        <v>2</v>
      </c>
      <c r="C1259" s="134" t="s">
        <v>228</v>
      </c>
      <c r="D1259" s="29" t="s">
        <v>3880</v>
      </c>
      <c r="E1259" s="29" t="s">
        <v>3880</v>
      </c>
      <c r="F1259" s="335"/>
      <c r="G1259" s="335"/>
      <c r="H1259" s="335"/>
      <c r="I1259" s="335"/>
      <c r="J1259" s="335"/>
      <c r="K1259" s="335"/>
      <c r="L1259" s="335"/>
      <c r="M1259" s="82" t="s">
        <v>3880</v>
      </c>
      <c r="N1259" s="57" t="s">
        <v>3880</v>
      </c>
      <c r="O1259" s="30" t="s">
        <v>3880</v>
      </c>
      <c r="P1259" s="29" t="s">
        <v>3880</v>
      </c>
      <c r="Q1259" s="29"/>
      <c r="R1259" s="134" t="s">
        <v>228</v>
      </c>
      <c r="S1259" s="103" t="s">
        <v>3</v>
      </c>
      <c r="T1259" s="403">
        <v>-2800.35</v>
      </c>
      <c r="U1259" s="403">
        <v>-5048.25</v>
      </c>
      <c r="V1259" s="123" t="s">
        <v>2</v>
      </c>
      <c r="W1259" s="336"/>
      <c r="X1259" s="123"/>
      <c r="Y1259" s="337"/>
      <c r="Z1259" s="87"/>
      <c r="AA1259" s="88" t="s">
        <v>3880</v>
      </c>
      <c r="AB1259" s="88"/>
      <c r="AC1259" s="88"/>
      <c r="AD1259" s="90"/>
      <c r="AE1259" s="90"/>
      <c r="AF1259" s="136"/>
      <c r="AG1259" s="338"/>
      <c r="AH1259" s="338"/>
      <c r="AI1259" s="339"/>
      <c r="AJ1259" s="339"/>
      <c r="AK1259" s="91"/>
      <c r="AL1259" s="92"/>
      <c r="AM1259" s="93"/>
      <c r="AN1259" s="340"/>
      <c r="AO1259" s="341"/>
      <c r="AP1259" s="336"/>
      <c r="AQ1259" s="342"/>
      <c r="AR1259" s="343"/>
      <c r="AS1259" s="342"/>
      <c r="AT1259" s="94"/>
      <c r="AU1259" s="341"/>
      <c r="AV1259" s="136"/>
      <c r="AW1259" s="339"/>
    </row>
    <row r="1260" spans="1:49" ht="12.75" customHeight="1">
      <c r="A1260">
        <v>1257</v>
      </c>
      <c r="B1260" s="29" t="s">
        <v>2</v>
      </c>
      <c r="C1260" s="134" t="s">
        <v>5452</v>
      </c>
      <c r="D1260" s="29" t="s">
        <v>3880</v>
      </c>
      <c r="E1260" s="29" t="s">
        <v>3880</v>
      </c>
      <c r="F1260" s="335"/>
      <c r="G1260" s="335"/>
      <c r="H1260" s="335"/>
      <c r="I1260" s="335"/>
      <c r="J1260" s="335"/>
      <c r="K1260" s="335"/>
      <c r="L1260" s="335"/>
      <c r="M1260" s="82" t="s">
        <v>3880</v>
      </c>
      <c r="N1260" s="57" t="s">
        <v>3880</v>
      </c>
      <c r="O1260" s="30" t="s">
        <v>3880</v>
      </c>
      <c r="P1260" s="29" t="s">
        <v>3880</v>
      </c>
      <c r="Q1260" s="29"/>
      <c r="R1260" s="134" t="s">
        <v>5452</v>
      </c>
      <c r="S1260" s="103" t="s">
        <v>3</v>
      </c>
      <c r="T1260" s="403">
        <v>-5200.6499999999996</v>
      </c>
      <c r="U1260" s="403">
        <v>-5048.25</v>
      </c>
      <c r="V1260" s="123" t="s">
        <v>2</v>
      </c>
      <c r="W1260" s="336"/>
      <c r="X1260" s="123"/>
      <c r="Y1260" s="337"/>
      <c r="Z1260" s="87"/>
      <c r="AA1260" s="88" t="s">
        <v>3880</v>
      </c>
      <c r="AB1260" s="88"/>
      <c r="AC1260" s="88"/>
      <c r="AD1260" s="90"/>
      <c r="AE1260" s="90"/>
      <c r="AF1260" s="136"/>
      <c r="AG1260" s="338"/>
      <c r="AH1260" s="338"/>
      <c r="AI1260" s="339"/>
      <c r="AJ1260" s="339"/>
      <c r="AK1260" s="91"/>
      <c r="AL1260" s="92"/>
      <c r="AM1260" s="93"/>
      <c r="AN1260" s="340"/>
      <c r="AO1260" s="341"/>
      <c r="AP1260" s="336"/>
      <c r="AQ1260" s="342"/>
      <c r="AR1260" s="343"/>
      <c r="AS1260" s="342"/>
      <c r="AT1260" s="94"/>
      <c r="AU1260" s="341"/>
      <c r="AV1260" s="136"/>
      <c r="AW1260" s="339"/>
    </row>
    <row r="1261" spans="1:49" ht="12.75" customHeight="1">
      <c r="A1261">
        <v>1258</v>
      </c>
      <c r="B1261" s="29" t="s">
        <v>2</v>
      </c>
      <c r="C1261" s="134" t="s">
        <v>290</v>
      </c>
      <c r="D1261" s="29" t="s">
        <v>3880</v>
      </c>
      <c r="E1261" s="29" t="s">
        <v>3880</v>
      </c>
      <c r="F1261" s="335"/>
      <c r="G1261" s="335"/>
      <c r="H1261" s="335"/>
      <c r="I1261" s="335"/>
      <c r="J1261" s="335"/>
      <c r="K1261" s="335"/>
      <c r="L1261" s="335"/>
      <c r="M1261" s="82" t="s">
        <v>3880</v>
      </c>
      <c r="N1261" s="57" t="s">
        <v>3880</v>
      </c>
      <c r="O1261" s="30" t="s">
        <v>3880</v>
      </c>
      <c r="P1261" s="29" t="s">
        <v>3880</v>
      </c>
      <c r="Q1261" s="29"/>
      <c r="R1261" s="134" t="s">
        <v>290</v>
      </c>
      <c r="S1261" s="103" t="s">
        <v>3</v>
      </c>
      <c r="T1261" s="403">
        <v>14650</v>
      </c>
      <c r="U1261" s="403">
        <v>-5000</v>
      </c>
      <c r="V1261" s="123" t="s">
        <v>2</v>
      </c>
      <c r="W1261" s="336"/>
      <c r="X1261" s="123"/>
      <c r="Y1261" s="337"/>
      <c r="Z1261" s="87"/>
      <c r="AA1261" s="88" t="s">
        <v>3880</v>
      </c>
      <c r="AB1261" s="88"/>
      <c r="AC1261" s="88"/>
      <c r="AD1261" s="90"/>
      <c r="AE1261" s="90"/>
      <c r="AF1261" s="136"/>
      <c r="AG1261" s="338"/>
      <c r="AH1261" s="338"/>
      <c r="AI1261" s="339"/>
      <c r="AJ1261" s="339"/>
      <c r="AK1261" s="91"/>
      <c r="AL1261" s="92"/>
      <c r="AM1261" s="93"/>
      <c r="AN1261" s="340"/>
      <c r="AO1261" s="341"/>
      <c r="AP1261" s="336"/>
      <c r="AQ1261" s="342"/>
      <c r="AR1261" s="343"/>
      <c r="AS1261" s="342"/>
      <c r="AT1261" s="94"/>
      <c r="AU1261" s="341"/>
      <c r="AV1261" s="136"/>
      <c r="AW1261" s="339"/>
    </row>
    <row r="1262" spans="1:49" ht="12.75" customHeight="1">
      <c r="A1262">
        <v>1259</v>
      </c>
      <c r="B1262" s="29" t="s">
        <v>2</v>
      </c>
      <c r="C1262" s="134" t="s">
        <v>5453</v>
      </c>
      <c r="D1262" s="29" t="s">
        <v>3880</v>
      </c>
      <c r="E1262" s="29" t="s">
        <v>3880</v>
      </c>
      <c r="F1262" s="335"/>
      <c r="G1262" s="335"/>
      <c r="H1262" s="335"/>
      <c r="I1262" s="335"/>
      <c r="J1262" s="335"/>
      <c r="K1262" s="335"/>
      <c r="L1262" s="335"/>
      <c r="M1262" s="82" t="s">
        <v>3880</v>
      </c>
      <c r="N1262" s="57" t="s">
        <v>3880</v>
      </c>
      <c r="O1262" s="30" t="s">
        <v>3880</v>
      </c>
      <c r="P1262" s="29" t="s">
        <v>3880</v>
      </c>
      <c r="Q1262" s="29"/>
      <c r="R1262" s="134" t="s">
        <v>5453</v>
      </c>
      <c r="S1262" s="103" t="s">
        <v>3</v>
      </c>
      <c r="T1262" s="403">
        <v>-6868.16</v>
      </c>
      <c r="U1262" s="403">
        <v>-4705.3500000000004</v>
      </c>
      <c r="V1262" s="123" t="s">
        <v>2</v>
      </c>
      <c r="W1262" s="336"/>
      <c r="X1262" s="123"/>
      <c r="Y1262" s="337"/>
      <c r="Z1262" s="87"/>
      <c r="AA1262" s="88" t="s">
        <v>3880</v>
      </c>
      <c r="AB1262" s="88"/>
      <c r="AC1262" s="88"/>
      <c r="AD1262" s="90"/>
      <c r="AE1262" s="90"/>
      <c r="AF1262" s="136"/>
      <c r="AG1262" s="338"/>
      <c r="AH1262" s="338"/>
      <c r="AI1262" s="339"/>
      <c r="AJ1262" s="339"/>
      <c r="AK1262" s="91"/>
      <c r="AL1262" s="92"/>
      <c r="AM1262" s="93"/>
      <c r="AN1262" s="340"/>
      <c r="AO1262" s="341"/>
      <c r="AP1262" s="336"/>
      <c r="AQ1262" s="342"/>
      <c r="AR1262" s="343"/>
      <c r="AS1262" s="342"/>
      <c r="AT1262" s="94"/>
      <c r="AU1262" s="341"/>
      <c r="AV1262" s="136"/>
      <c r="AW1262" s="339"/>
    </row>
    <row r="1263" spans="1:49" ht="12.75" customHeight="1">
      <c r="A1263">
        <v>1260</v>
      </c>
      <c r="B1263" s="29" t="s">
        <v>2</v>
      </c>
      <c r="C1263" s="134" t="s">
        <v>3523</v>
      </c>
      <c r="D1263" s="29" t="s">
        <v>3880</v>
      </c>
      <c r="E1263" s="29" t="s">
        <v>3880</v>
      </c>
      <c r="F1263" s="335"/>
      <c r="G1263" s="335"/>
      <c r="H1263" s="335"/>
      <c r="I1263" s="335"/>
      <c r="J1263" s="335"/>
      <c r="K1263" s="335"/>
      <c r="L1263" s="335"/>
      <c r="M1263" s="82" t="s">
        <v>3880</v>
      </c>
      <c r="N1263" s="57" t="s">
        <v>3880</v>
      </c>
      <c r="O1263" s="30" t="s">
        <v>3880</v>
      </c>
      <c r="P1263" s="29" t="s">
        <v>3880</v>
      </c>
      <c r="Q1263" s="29"/>
      <c r="R1263" s="134" t="s">
        <v>3523</v>
      </c>
      <c r="S1263" s="103" t="s">
        <v>3</v>
      </c>
      <c r="T1263" s="403">
        <v>-10302.24</v>
      </c>
      <c r="U1263" s="403">
        <v>-4705.3500000000004</v>
      </c>
      <c r="V1263" s="123" t="s">
        <v>2</v>
      </c>
      <c r="W1263" s="336"/>
      <c r="X1263" s="123"/>
      <c r="Y1263" s="337"/>
      <c r="Z1263" s="87"/>
      <c r="AA1263" s="88" t="s">
        <v>3880</v>
      </c>
      <c r="AB1263" s="88"/>
      <c r="AC1263" s="88"/>
      <c r="AD1263" s="90"/>
      <c r="AE1263" s="90"/>
      <c r="AF1263" s="136"/>
      <c r="AG1263" s="338"/>
      <c r="AH1263" s="338"/>
      <c r="AI1263" s="339"/>
      <c r="AJ1263" s="339"/>
      <c r="AK1263" s="91"/>
      <c r="AL1263" s="92"/>
      <c r="AM1263" s="93"/>
      <c r="AN1263" s="340"/>
      <c r="AO1263" s="341"/>
      <c r="AP1263" s="336"/>
      <c r="AQ1263" s="342"/>
      <c r="AR1263" s="343"/>
      <c r="AS1263" s="342"/>
      <c r="AT1263" s="94"/>
      <c r="AU1263" s="341"/>
      <c r="AV1263" s="136"/>
      <c r="AW1263" s="339"/>
    </row>
    <row r="1264" spans="1:49" ht="12.75" customHeight="1">
      <c r="A1264">
        <v>1261</v>
      </c>
      <c r="B1264" s="29" t="s">
        <v>2</v>
      </c>
      <c r="C1264" s="134" t="s">
        <v>3514</v>
      </c>
      <c r="D1264" s="29" t="s">
        <v>3880</v>
      </c>
      <c r="E1264" s="29" t="s">
        <v>3880</v>
      </c>
      <c r="F1264" s="335"/>
      <c r="G1264" s="335"/>
      <c r="H1264" s="335"/>
      <c r="I1264" s="335"/>
      <c r="J1264" s="335"/>
      <c r="K1264" s="335"/>
      <c r="L1264" s="335"/>
      <c r="M1264" s="82" t="s">
        <v>3880</v>
      </c>
      <c r="N1264" s="57" t="s">
        <v>3880</v>
      </c>
      <c r="O1264" s="30" t="s">
        <v>3880</v>
      </c>
      <c r="P1264" s="29" t="s">
        <v>3880</v>
      </c>
      <c r="Q1264" s="29"/>
      <c r="R1264" s="134" t="s">
        <v>3514</v>
      </c>
      <c r="S1264" s="103" t="s">
        <v>3</v>
      </c>
      <c r="T1264" s="403">
        <v>-12019.28</v>
      </c>
      <c r="U1264" s="403">
        <v>-4705.3500000000004</v>
      </c>
      <c r="V1264" s="123" t="s">
        <v>2</v>
      </c>
      <c r="W1264" s="336"/>
      <c r="X1264" s="123"/>
      <c r="Y1264" s="337"/>
      <c r="Z1264" s="87"/>
      <c r="AA1264" s="88" t="s">
        <v>3880</v>
      </c>
      <c r="AB1264" s="88"/>
      <c r="AC1264" s="88"/>
      <c r="AD1264" s="90"/>
      <c r="AE1264" s="90"/>
      <c r="AF1264" s="136"/>
      <c r="AG1264" s="338"/>
      <c r="AH1264" s="338"/>
      <c r="AI1264" s="339"/>
      <c r="AJ1264" s="339"/>
      <c r="AK1264" s="91"/>
      <c r="AL1264" s="92"/>
      <c r="AM1264" s="93"/>
      <c r="AN1264" s="340"/>
      <c r="AO1264" s="341"/>
      <c r="AP1264" s="336"/>
      <c r="AQ1264" s="342"/>
      <c r="AR1264" s="343"/>
      <c r="AS1264" s="342"/>
      <c r="AT1264" s="94"/>
      <c r="AU1264" s="341"/>
      <c r="AV1264" s="136"/>
      <c r="AW1264" s="339"/>
    </row>
    <row r="1265" spans="1:49" ht="12.75" customHeight="1">
      <c r="A1265">
        <v>1262</v>
      </c>
      <c r="B1265" s="29" t="s">
        <v>2</v>
      </c>
      <c r="C1265" s="134" t="s">
        <v>5454</v>
      </c>
      <c r="D1265" s="29" t="s">
        <v>3880</v>
      </c>
      <c r="E1265" s="29" t="s">
        <v>3880</v>
      </c>
      <c r="F1265" s="335"/>
      <c r="G1265" s="335"/>
      <c r="H1265" s="335"/>
      <c r="I1265" s="335"/>
      <c r="J1265" s="335"/>
      <c r="K1265" s="335"/>
      <c r="L1265" s="335"/>
      <c r="M1265" s="82" t="s">
        <v>3880</v>
      </c>
      <c r="N1265" s="57" t="s">
        <v>3880</v>
      </c>
      <c r="O1265" s="30" t="s">
        <v>3880</v>
      </c>
      <c r="P1265" s="29" t="s">
        <v>3880</v>
      </c>
      <c r="Q1265" s="29"/>
      <c r="R1265" s="134" t="s">
        <v>5454</v>
      </c>
      <c r="S1265" s="103" t="s">
        <v>3</v>
      </c>
      <c r="T1265" s="403">
        <v>-14650</v>
      </c>
      <c r="U1265" s="403">
        <v>-5000</v>
      </c>
      <c r="V1265" s="123" t="s">
        <v>2</v>
      </c>
      <c r="W1265" s="336"/>
      <c r="X1265" s="123"/>
      <c r="Y1265" s="337"/>
      <c r="Z1265" s="87"/>
      <c r="AA1265" s="88" t="s">
        <v>3880</v>
      </c>
      <c r="AB1265" s="88"/>
      <c r="AC1265" s="88"/>
      <c r="AD1265" s="90"/>
      <c r="AE1265" s="90"/>
      <c r="AF1265" s="136"/>
      <c r="AG1265" s="338"/>
      <c r="AH1265" s="338"/>
      <c r="AI1265" s="339"/>
      <c r="AJ1265" s="339"/>
      <c r="AK1265" s="91"/>
      <c r="AL1265" s="92"/>
      <c r="AM1265" s="93"/>
      <c r="AN1265" s="340"/>
      <c r="AO1265" s="341"/>
      <c r="AP1265" s="336"/>
      <c r="AQ1265" s="342"/>
      <c r="AR1265" s="343"/>
      <c r="AS1265" s="342"/>
      <c r="AT1265" s="94"/>
      <c r="AU1265" s="341"/>
      <c r="AV1265" s="136"/>
      <c r="AW1265" s="339"/>
    </row>
    <row r="1266" spans="1:49" ht="12.75" customHeight="1">
      <c r="A1266">
        <v>1263</v>
      </c>
      <c r="B1266" s="29" t="s">
        <v>2</v>
      </c>
      <c r="C1266" s="134" t="s">
        <v>5455</v>
      </c>
      <c r="D1266" s="29" t="s">
        <v>3880</v>
      </c>
      <c r="E1266" s="29" t="s">
        <v>3880</v>
      </c>
      <c r="F1266" s="335"/>
      <c r="G1266" s="335"/>
      <c r="H1266" s="335"/>
      <c r="I1266" s="335"/>
      <c r="J1266" s="335"/>
      <c r="K1266" s="335"/>
      <c r="L1266" s="335"/>
      <c r="M1266" s="82" t="s">
        <v>3880</v>
      </c>
      <c r="N1266" s="57" t="s">
        <v>3880</v>
      </c>
      <c r="O1266" s="30" t="s">
        <v>3880</v>
      </c>
      <c r="P1266" s="29" t="s">
        <v>3880</v>
      </c>
      <c r="Q1266" s="29"/>
      <c r="R1266" s="134" t="s">
        <v>5455</v>
      </c>
      <c r="S1266" s="103" t="s">
        <v>3</v>
      </c>
      <c r="T1266" s="403">
        <v>-15480</v>
      </c>
      <c r="U1266" s="403">
        <v>-5000</v>
      </c>
      <c r="V1266" s="123" t="s">
        <v>2</v>
      </c>
      <c r="W1266" s="336"/>
      <c r="X1266" s="123"/>
      <c r="Y1266" s="337"/>
      <c r="Z1266" s="87"/>
      <c r="AA1266" s="88" t="s">
        <v>3880</v>
      </c>
      <c r="AB1266" s="88"/>
      <c r="AC1266" s="88"/>
      <c r="AD1266" s="90"/>
      <c r="AE1266" s="90"/>
      <c r="AF1266" s="136"/>
      <c r="AG1266" s="338"/>
      <c r="AH1266" s="338"/>
      <c r="AI1266" s="339"/>
      <c r="AJ1266" s="339"/>
      <c r="AK1266" s="91"/>
      <c r="AL1266" s="92"/>
      <c r="AM1266" s="93"/>
      <c r="AN1266" s="340"/>
      <c r="AO1266" s="341"/>
      <c r="AP1266" s="336"/>
      <c r="AQ1266" s="342"/>
      <c r="AR1266" s="343"/>
      <c r="AS1266" s="342"/>
      <c r="AT1266" s="94"/>
      <c r="AU1266" s="341"/>
      <c r="AV1266" s="136"/>
      <c r="AW1266" s="339"/>
    </row>
    <row r="1267" spans="1:49" ht="12.75" customHeight="1">
      <c r="A1267">
        <v>1264</v>
      </c>
      <c r="B1267" s="29" t="s">
        <v>2</v>
      </c>
      <c r="C1267" s="134" t="s">
        <v>5456</v>
      </c>
      <c r="D1267" s="29" t="s">
        <v>3880</v>
      </c>
      <c r="E1267" s="29" t="s">
        <v>3880</v>
      </c>
      <c r="F1267" s="335"/>
      <c r="G1267" s="335"/>
      <c r="H1267" s="335"/>
      <c r="I1267" s="335"/>
      <c r="J1267" s="335"/>
      <c r="K1267" s="335"/>
      <c r="L1267" s="335"/>
      <c r="M1267" s="82" t="s">
        <v>3880</v>
      </c>
      <c r="N1267" s="57" t="s">
        <v>3880</v>
      </c>
      <c r="O1267" s="30" t="s">
        <v>3880</v>
      </c>
      <c r="P1267" s="29" t="s">
        <v>3880</v>
      </c>
      <c r="Q1267" s="29"/>
      <c r="R1267" s="134" t="s">
        <v>5456</v>
      </c>
      <c r="S1267" s="103" t="s">
        <v>3</v>
      </c>
      <c r="T1267" s="403">
        <v>-16310</v>
      </c>
      <c r="U1267" s="403">
        <v>-5000</v>
      </c>
      <c r="V1267" s="123" t="s">
        <v>2</v>
      </c>
      <c r="W1267" s="336"/>
      <c r="X1267" s="123"/>
      <c r="Y1267" s="337"/>
      <c r="Z1267" s="87"/>
      <c r="AA1267" s="88" t="s">
        <v>3880</v>
      </c>
      <c r="AB1267" s="88"/>
      <c r="AC1267" s="88"/>
      <c r="AD1267" s="90"/>
      <c r="AE1267" s="90"/>
      <c r="AF1267" s="136"/>
      <c r="AG1267" s="338"/>
      <c r="AH1267" s="338"/>
      <c r="AI1267" s="339"/>
      <c r="AJ1267" s="339"/>
      <c r="AK1267" s="91"/>
      <c r="AL1267" s="92"/>
      <c r="AM1267" s="93"/>
      <c r="AN1267" s="340"/>
      <c r="AO1267" s="341"/>
      <c r="AP1267" s="336"/>
      <c r="AQ1267" s="342"/>
      <c r="AR1267" s="343"/>
      <c r="AS1267" s="342"/>
      <c r="AT1267" s="94"/>
      <c r="AU1267" s="341"/>
      <c r="AV1267" s="136"/>
      <c r="AW1267" s="339"/>
    </row>
    <row r="1268" spans="1:49" ht="12.75" customHeight="1">
      <c r="A1268">
        <v>1265</v>
      </c>
      <c r="B1268" s="29" t="s">
        <v>9035</v>
      </c>
      <c r="C1268" s="134" t="s">
        <v>5457</v>
      </c>
      <c r="D1268" s="29" t="s">
        <v>3880</v>
      </c>
      <c r="E1268" s="29" t="s">
        <v>3880</v>
      </c>
      <c r="F1268" s="335"/>
      <c r="G1268" s="335"/>
      <c r="H1268" s="335"/>
      <c r="I1268" s="335"/>
      <c r="J1268" s="335"/>
      <c r="K1268" s="335"/>
      <c r="L1268" s="335"/>
      <c r="M1268" s="82" t="s">
        <v>3880</v>
      </c>
      <c r="N1268" s="57" t="s">
        <v>3880</v>
      </c>
      <c r="O1268" s="30" t="s">
        <v>3880</v>
      </c>
      <c r="P1268" s="29" t="s">
        <v>3880</v>
      </c>
      <c r="Q1268" s="29"/>
      <c r="R1268" s="134" t="s">
        <v>5457</v>
      </c>
      <c r="S1268" s="104" t="s">
        <v>5458</v>
      </c>
      <c r="T1268" s="403">
        <v>14689.3</v>
      </c>
      <c r="U1268" s="403">
        <v>-13310</v>
      </c>
      <c r="V1268" s="123" t="s">
        <v>2</v>
      </c>
      <c r="W1268" s="336"/>
      <c r="X1268" s="123"/>
      <c r="Y1268" s="337"/>
      <c r="Z1268" s="87"/>
      <c r="AA1268" s="88" t="s">
        <v>3880</v>
      </c>
      <c r="AB1268" s="88"/>
      <c r="AC1268" s="88"/>
      <c r="AD1268" s="90"/>
      <c r="AE1268" s="90"/>
      <c r="AF1268" s="136"/>
      <c r="AG1268" s="338"/>
      <c r="AH1268" s="338"/>
      <c r="AI1268" s="339"/>
      <c r="AJ1268" s="339"/>
      <c r="AK1268" s="91"/>
      <c r="AL1268" s="92"/>
      <c r="AM1268" s="93"/>
      <c r="AN1268" s="340"/>
      <c r="AO1268" s="341"/>
      <c r="AP1268" s="336"/>
      <c r="AQ1268" s="342"/>
      <c r="AR1268" s="343"/>
      <c r="AS1268" s="342"/>
      <c r="AT1268" s="94"/>
      <c r="AU1268" s="341"/>
      <c r="AV1268" s="136"/>
      <c r="AW1268" s="339"/>
    </row>
    <row r="1269" spans="1:49" ht="12.75" customHeight="1">
      <c r="A1269">
        <v>1266</v>
      </c>
      <c r="B1269" s="29" t="s">
        <v>9035</v>
      </c>
      <c r="C1269" s="134" t="s">
        <v>5459</v>
      </c>
      <c r="D1269" s="29" t="s">
        <v>3880</v>
      </c>
      <c r="E1269" s="29" t="s">
        <v>3880</v>
      </c>
      <c r="F1269" s="335"/>
      <c r="G1269" s="335"/>
      <c r="H1269" s="335"/>
      <c r="I1269" s="335"/>
      <c r="J1269" s="335"/>
      <c r="K1269" s="335"/>
      <c r="L1269" s="335"/>
      <c r="M1269" s="82" t="s">
        <v>3880</v>
      </c>
      <c r="N1269" s="57" t="s">
        <v>3880</v>
      </c>
      <c r="O1269" s="30" t="s">
        <v>3880</v>
      </c>
      <c r="P1269" s="29" t="s">
        <v>3880</v>
      </c>
      <c r="Q1269" s="29"/>
      <c r="R1269" s="134" t="s">
        <v>5459</v>
      </c>
      <c r="S1269" s="104" t="s">
        <v>5458</v>
      </c>
      <c r="T1269" s="403">
        <v>-13063.7</v>
      </c>
      <c r="U1269" s="403">
        <v>-13310</v>
      </c>
      <c r="V1269" s="123" t="s">
        <v>2</v>
      </c>
      <c r="W1269" s="336"/>
      <c r="X1269" s="123"/>
      <c r="Y1269" s="337"/>
      <c r="Z1269" s="87"/>
      <c r="AA1269" s="88" t="s">
        <v>3880</v>
      </c>
      <c r="AB1269" s="88"/>
      <c r="AC1269" s="88"/>
      <c r="AD1269" s="90"/>
      <c r="AE1269" s="90"/>
      <c r="AF1269" s="136"/>
      <c r="AG1269" s="338"/>
      <c r="AH1269" s="338"/>
      <c r="AI1269" s="339"/>
      <c r="AJ1269" s="339"/>
      <c r="AK1269" s="91"/>
      <c r="AL1269" s="92"/>
      <c r="AM1269" s="93"/>
      <c r="AN1269" s="340"/>
      <c r="AO1269" s="341"/>
      <c r="AP1269" s="336"/>
      <c r="AQ1269" s="342"/>
      <c r="AR1269" s="343"/>
      <c r="AS1269" s="342"/>
      <c r="AT1269" s="94"/>
      <c r="AU1269" s="341"/>
      <c r="AV1269" s="136"/>
      <c r="AW1269" s="339"/>
    </row>
    <row r="1270" spans="1:49" ht="12.75" customHeight="1">
      <c r="A1270">
        <v>1267</v>
      </c>
      <c r="B1270" s="29" t="s">
        <v>9035</v>
      </c>
      <c r="C1270" s="134" t="s">
        <v>5460</v>
      </c>
      <c r="D1270" s="29" t="s">
        <v>3880</v>
      </c>
      <c r="E1270" s="29" t="s">
        <v>3880</v>
      </c>
      <c r="F1270" s="335"/>
      <c r="G1270" s="335"/>
      <c r="H1270" s="335"/>
      <c r="I1270" s="335"/>
      <c r="J1270" s="335"/>
      <c r="K1270" s="335"/>
      <c r="L1270" s="335"/>
      <c r="M1270" s="82" t="s">
        <v>3880</v>
      </c>
      <c r="N1270" s="57" t="s">
        <v>3880</v>
      </c>
      <c r="O1270" s="30" t="s">
        <v>3880</v>
      </c>
      <c r="P1270" s="29" t="s">
        <v>3880</v>
      </c>
      <c r="Q1270" s="29"/>
      <c r="R1270" s="134" t="s">
        <v>5460</v>
      </c>
      <c r="S1270" s="104" t="s">
        <v>5458</v>
      </c>
      <c r="T1270" s="403">
        <v>-13876.5</v>
      </c>
      <c r="U1270" s="403">
        <v>-13310</v>
      </c>
      <c r="V1270" s="123" t="s">
        <v>2</v>
      </c>
      <c r="W1270" s="336"/>
      <c r="X1270" s="123"/>
      <c r="Y1270" s="337"/>
      <c r="Z1270" s="87"/>
      <c r="AA1270" s="88" t="s">
        <v>3880</v>
      </c>
      <c r="AB1270" s="88"/>
      <c r="AC1270" s="88"/>
      <c r="AD1270" s="90"/>
      <c r="AE1270" s="90"/>
      <c r="AF1270" s="136"/>
      <c r="AG1270" s="338"/>
      <c r="AH1270" s="338"/>
      <c r="AI1270" s="339"/>
      <c r="AJ1270" s="339"/>
      <c r="AK1270" s="91"/>
      <c r="AL1270" s="92"/>
      <c r="AM1270" s="93"/>
      <c r="AN1270" s="340"/>
      <c r="AO1270" s="341"/>
      <c r="AP1270" s="336"/>
      <c r="AQ1270" s="342"/>
      <c r="AR1270" s="343"/>
      <c r="AS1270" s="342"/>
      <c r="AT1270" s="94"/>
      <c r="AU1270" s="341"/>
      <c r="AV1270" s="136"/>
      <c r="AW1270" s="339"/>
    </row>
    <row r="1271" spans="1:49" ht="12.75" customHeight="1">
      <c r="A1271">
        <v>1268</v>
      </c>
      <c r="B1271" s="29" t="s">
        <v>9035</v>
      </c>
      <c r="C1271" s="134" t="s">
        <v>5461</v>
      </c>
      <c r="D1271" s="29" t="s">
        <v>3880</v>
      </c>
      <c r="E1271" s="29" t="s">
        <v>3880</v>
      </c>
      <c r="F1271" s="335"/>
      <c r="G1271" s="335"/>
      <c r="H1271" s="335"/>
      <c r="I1271" s="335"/>
      <c r="J1271" s="335"/>
      <c r="K1271" s="335"/>
      <c r="L1271" s="335"/>
      <c r="M1271" s="82" t="s">
        <v>3880</v>
      </c>
      <c r="N1271" s="57" t="s">
        <v>3880</v>
      </c>
      <c r="O1271" s="30" t="s">
        <v>3880</v>
      </c>
      <c r="P1271" s="29" t="s">
        <v>3880</v>
      </c>
      <c r="Q1271" s="29"/>
      <c r="R1271" s="134" t="s">
        <v>5461</v>
      </c>
      <c r="S1271" s="104" t="s">
        <v>5458</v>
      </c>
      <c r="T1271" s="403">
        <v>-14689.3</v>
      </c>
      <c r="U1271" s="403">
        <v>-13310</v>
      </c>
      <c r="V1271" s="123" t="s">
        <v>2</v>
      </c>
      <c r="W1271" s="336"/>
      <c r="X1271" s="123"/>
      <c r="Y1271" s="337"/>
      <c r="Z1271" s="87"/>
      <c r="AA1271" s="88" t="s">
        <v>3880</v>
      </c>
      <c r="AB1271" s="88"/>
      <c r="AC1271" s="88"/>
      <c r="AD1271" s="90"/>
      <c r="AE1271" s="90"/>
      <c r="AF1271" s="136"/>
      <c r="AG1271" s="338"/>
      <c r="AH1271" s="338"/>
      <c r="AI1271" s="339"/>
      <c r="AJ1271" s="339"/>
      <c r="AK1271" s="91"/>
      <c r="AL1271" s="92"/>
      <c r="AM1271" s="93"/>
      <c r="AN1271" s="340"/>
      <c r="AO1271" s="341"/>
      <c r="AP1271" s="336"/>
      <c r="AQ1271" s="342"/>
      <c r="AR1271" s="343"/>
      <c r="AS1271" s="342"/>
      <c r="AT1271" s="94"/>
      <c r="AU1271" s="341"/>
      <c r="AV1271" s="136"/>
      <c r="AW1271" s="339"/>
    </row>
    <row r="1272" spans="1:49" ht="12.75" customHeight="1">
      <c r="A1272">
        <v>1269</v>
      </c>
      <c r="B1272" s="29" t="s">
        <v>9035</v>
      </c>
      <c r="C1272" s="134" t="s">
        <v>5462</v>
      </c>
      <c r="D1272" s="29" t="s">
        <v>3880</v>
      </c>
      <c r="E1272" s="29" t="s">
        <v>3880</v>
      </c>
      <c r="F1272" s="335"/>
      <c r="G1272" s="335"/>
      <c r="H1272" s="335"/>
      <c r="I1272" s="335"/>
      <c r="J1272" s="335"/>
      <c r="K1272" s="335"/>
      <c r="L1272" s="335"/>
      <c r="M1272" s="82" t="s">
        <v>3880</v>
      </c>
      <c r="N1272" s="57" t="s">
        <v>3880</v>
      </c>
      <c r="O1272" s="30" t="s">
        <v>3880</v>
      </c>
      <c r="P1272" s="29" t="s">
        <v>3880</v>
      </c>
      <c r="Q1272" s="29"/>
      <c r="R1272" s="134" t="s">
        <v>5462</v>
      </c>
      <c r="S1272" s="104" t="s">
        <v>5458</v>
      </c>
      <c r="T1272" s="403">
        <v>13876.5</v>
      </c>
      <c r="U1272" s="403">
        <v>-13310</v>
      </c>
      <c r="V1272" s="123" t="s">
        <v>2</v>
      </c>
      <c r="W1272" s="336"/>
      <c r="X1272" s="123"/>
      <c r="Y1272" s="337"/>
      <c r="Z1272" s="87"/>
      <c r="AA1272" s="88" t="s">
        <v>3880</v>
      </c>
      <c r="AB1272" s="88"/>
      <c r="AC1272" s="88"/>
      <c r="AD1272" s="90"/>
      <c r="AE1272" s="90"/>
      <c r="AF1272" s="136"/>
      <c r="AG1272" s="338"/>
      <c r="AH1272" s="338"/>
      <c r="AI1272" s="339"/>
      <c r="AJ1272" s="339"/>
      <c r="AK1272" s="91"/>
      <c r="AL1272" s="92"/>
      <c r="AM1272" s="93"/>
      <c r="AN1272" s="340"/>
      <c r="AO1272" s="341"/>
      <c r="AP1272" s="336"/>
      <c r="AQ1272" s="342"/>
      <c r="AR1272" s="343"/>
      <c r="AS1272" s="342"/>
      <c r="AT1272" s="94"/>
      <c r="AU1272" s="341"/>
      <c r="AV1272" s="136"/>
      <c r="AW1272" s="339"/>
    </row>
    <row r="1273" spans="1:49" ht="12.75" customHeight="1">
      <c r="A1273">
        <v>1270</v>
      </c>
      <c r="B1273" s="29" t="s">
        <v>9035</v>
      </c>
      <c r="C1273" s="134" t="s">
        <v>5463</v>
      </c>
      <c r="D1273" s="29" t="s">
        <v>3880</v>
      </c>
      <c r="E1273" s="29" t="s">
        <v>3880</v>
      </c>
      <c r="F1273" s="335"/>
      <c r="G1273" s="335"/>
      <c r="H1273" s="335"/>
      <c r="I1273" s="335"/>
      <c r="J1273" s="335"/>
      <c r="K1273" s="335"/>
      <c r="L1273" s="335"/>
      <c r="M1273" s="82" t="s">
        <v>3880</v>
      </c>
      <c r="N1273" s="57" t="s">
        <v>3880</v>
      </c>
      <c r="O1273" s="30" t="s">
        <v>3880</v>
      </c>
      <c r="P1273" s="29" t="s">
        <v>3880</v>
      </c>
      <c r="Q1273" s="29"/>
      <c r="R1273" s="134" t="s">
        <v>5463</v>
      </c>
      <c r="S1273" s="104" t="s">
        <v>5458</v>
      </c>
      <c r="T1273" s="403">
        <v>13063.7</v>
      </c>
      <c r="U1273" s="403">
        <v>-13310</v>
      </c>
      <c r="V1273" s="123" t="s">
        <v>2</v>
      </c>
      <c r="W1273" s="336"/>
      <c r="X1273" s="123"/>
      <c r="Y1273" s="337"/>
      <c r="Z1273" s="87"/>
      <c r="AA1273" s="88" t="s">
        <v>3880</v>
      </c>
      <c r="AB1273" s="88"/>
      <c r="AC1273" s="88"/>
      <c r="AD1273" s="90"/>
      <c r="AE1273" s="90"/>
      <c r="AF1273" s="136"/>
      <c r="AG1273" s="338"/>
      <c r="AH1273" s="338"/>
      <c r="AI1273" s="339"/>
      <c r="AJ1273" s="339"/>
      <c r="AK1273" s="91"/>
      <c r="AL1273" s="92"/>
      <c r="AM1273" s="93"/>
      <c r="AN1273" s="340"/>
      <c r="AO1273" s="341"/>
      <c r="AP1273" s="336"/>
      <c r="AQ1273" s="342"/>
      <c r="AR1273" s="343"/>
      <c r="AS1273" s="342"/>
      <c r="AT1273" s="94"/>
      <c r="AU1273" s="341"/>
      <c r="AV1273" s="136"/>
      <c r="AW1273" s="339"/>
    </row>
    <row r="1274" spans="1:49" ht="12.75" customHeight="1">
      <c r="A1274">
        <v>1271</v>
      </c>
      <c r="B1274" s="29" t="s">
        <v>9035</v>
      </c>
      <c r="C1274" s="134" t="s">
        <v>5464</v>
      </c>
      <c r="D1274" s="29" t="s">
        <v>3880</v>
      </c>
      <c r="E1274" s="29" t="s">
        <v>3880</v>
      </c>
      <c r="F1274" s="335"/>
      <c r="G1274" s="335"/>
      <c r="H1274" s="335"/>
      <c r="I1274" s="335"/>
      <c r="J1274" s="335"/>
      <c r="K1274" s="335"/>
      <c r="L1274" s="335"/>
      <c r="M1274" s="82" t="s">
        <v>3880</v>
      </c>
      <c r="N1274" s="57" t="s">
        <v>3880</v>
      </c>
      <c r="O1274" s="30" t="s">
        <v>3880</v>
      </c>
      <c r="P1274" s="29" t="s">
        <v>3880</v>
      </c>
      <c r="Q1274" s="29"/>
      <c r="R1274" s="134" t="s">
        <v>5464</v>
      </c>
      <c r="S1274" s="103" t="s">
        <v>5458</v>
      </c>
      <c r="T1274" s="403">
        <v>16310</v>
      </c>
      <c r="U1274" s="403">
        <v>10063.700000000001</v>
      </c>
      <c r="V1274" s="123" t="s">
        <v>2</v>
      </c>
      <c r="W1274" s="336"/>
      <c r="X1274" s="123"/>
      <c r="Y1274" s="337"/>
      <c r="Z1274" s="87"/>
      <c r="AA1274" s="88" t="s">
        <v>3880</v>
      </c>
      <c r="AB1274" s="88"/>
      <c r="AC1274" s="88"/>
      <c r="AD1274" s="90"/>
      <c r="AE1274" s="90"/>
      <c r="AF1274" s="136"/>
      <c r="AG1274" s="338"/>
      <c r="AH1274" s="338"/>
      <c r="AI1274" s="339"/>
      <c r="AJ1274" s="339"/>
      <c r="AK1274" s="91"/>
      <c r="AL1274" s="92"/>
      <c r="AM1274" s="93"/>
      <c r="AN1274" s="340"/>
      <c r="AO1274" s="341"/>
      <c r="AP1274" s="336"/>
      <c r="AQ1274" s="342"/>
      <c r="AR1274" s="343"/>
      <c r="AS1274" s="342"/>
      <c r="AT1274" s="94"/>
      <c r="AU1274" s="341"/>
      <c r="AV1274" s="136"/>
      <c r="AW1274" s="339"/>
    </row>
    <row r="1275" spans="1:49" ht="12.75" customHeight="1">
      <c r="A1275">
        <v>1272</v>
      </c>
      <c r="B1275" s="29" t="s">
        <v>9035</v>
      </c>
      <c r="C1275" s="134" t="s">
        <v>3468</v>
      </c>
      <c r="D1275" s="29" t="s">
        <v>3880</v>
      </c>
      <c r="E1275" s="29" t="s">
        <v>3880</v>
      </c>
      <c r="F1275" s="335"/>
      <c r="G1275" s="335"/>
      <c r="H1275" s="335"/>
      <c r="I1275" s="335"/>
      <c r="J1275" s="335"/>
      <c r="K1275" s="335"/>
      <c r="L1275" s="335"/>
      <c r="M1275" s="82" t="s">
        <v>3880</v>
      </c>
      <c r="N1275" s="57" t="s">
        <v>3880</v>
      </c>
      <c r="O1275" s="30" t="s">
        <v>3880</v>
      </c>
      <c r="P1275" s="29" t="s">
        <v>3880</v>
      </c>
      <c r="Q1275" s="29"/>
      <c r="R1275" s="134" t="s">
        <v>3468</v>
      </c>
      <c r="S1275" s="103" t="s">
        <v>5458</v>
      </c>
      <c r="T1275" s="403">
        <v>-16310</v>
      </c>
      <c r="U1275" s="403">
        <v>10063.700000000001</v>
      </c>
      <c r="V1275" s="123" t="s">
        <v>2</v>
      </c>
      <c r="W1275" s="336"/>
      <c r="X1275" s="123"/>
      <c r="Y1275" s="337"/>
      <c r="Z1275" s="87"/>
      <c r="AA1275" s="88" t="s">
        <v>3880</v>
      </c>
      <c r="AB1275" s="88"/>
      <c r="AC1275" s="88"/>
      <c r="AD1275" s="90"/>
      <c r="AE1275" s="90"/>
      <c r="AF1275" s="136"/>
      <c r="AG1275" s="338"/>
      <c r="AH1275" s="338"/>
      <c r="AI1275" s="339"/>
      <c r="AJ1275" s="339"/>
      <c r="AK1275" s="91"/>
      <c r="AL1275" s="92"/>
      <c r="AM1275" s="93"/>
      <c r="AN1275" s="340"/>
      <c r="AO1275" s="341"/>
      <c r="AP1275" s="336"/>
      <c r="AQ1275" s="342"/>
      <c r="AR1275" s="343"/>
      <c r="AS1275" s="342"/>
      <c r="AT1275" s="94"/>
      <c r="AU1275" s="341"/>
      <c r="AV1275" s="136"/>
      <c r="AW1275" s="339"/>
    </row>
    <row r="1276" spans="1:49" ht="12.75" customHeight="1">
      <c r="A1276">
        <v>1273</v>
      </c>
      <c r="B1276" s="29" t="s">
        <v>9035</v>
      </c>
      <c r="C1276" s="134" t="s">
        <v>5465</v>
      </c>
      <c r="D1276" s="29" t="s">
        <v>3880</v>
      </c>
      <c r="E1276" s="29" t="s">
        <v>3880</v>
      </c>
      <c r="F1276" s="335"/>
      <c r="G1276" s="335"/>
      <c r="H1276" s="335"/>
      <c r="I1276" s="335"/>
      <c r="J1276" s="335"/>
      <c r="K1276" s="335"/>
      <c r="L1276" s="335"/>
      <c r="M1276" s="82" t="s">
        <v>3880</v>
      </c>
      <c r="N1276" s="57" t="s">
        <v>3880</v>
      </c>
      <c r="O1276" s="30" t="s">
        <v>3880</v>
      </c>
      <c r="P1276" s="29" t="s">
        <v>3880</v>
      </c>
      <c r="Q1276" s="29"/>
      <c r="R1276" s="134" t="s">
        <v>5465</v>
      </c>
      <c r="S1276" s="103" t="s">
        <v>5458</v>
      </c>
      <c r="T1276" s="403">
        <v>14689.3</v>
      </c>
      <c r="U1276" s="403">
        <v>13310</v>
      </c>
      <c r="V1276" s="123" t="s">
        <v>2</v>
      </c>
      <c r="W1276" s="336"/>
      <c r="X1276" s="123"/>
      <c r="Y1276" s="337"/>
      <c r="Z1276" s="87"/>
      <c r="AA1276" s="88" t="s">
        <v>3880</v>
      </c>
      <c r="AB1276" s="88"/>
      <c r="AC1276" s="88"/>
      <c r="AD1276" s="90"/>
      <c r="AE1276" s="90"/>
      <c r="AF1276" s="136"/>
      <c r="AG1276" s="338"/>
      <c r="AH1276" s="338"/>
      <c r="AI1276" s="339"/>
      <c r="AJ1276" s="339"/>
      <c r="AK1276" s="91"/>
      <c r="AL1276" s="92"/>
      <c r="AM1276" s="93"/>
      <c r="AN1276" s="340"/>
      <c r="AO1276" s="341"/>
      <c r="AP1276" s="336"/>
      <c r="AQ1276" s="342"/>
      <c r="AR1276" s="343"/>
      <c r="AS1276" s="342"/>
      <c r="AT1276" s="94"/>
      <c r="AU1276" s="341"/>
      <c r="AV1276" s="136"/>
      <c r="AW1276" s="339"/>
    </row>
    <row r="1277" spans="1:49" ht="12.75" customHeight="1">
      <c r="A1277">
        <v>1274</v>
      </c>
      <c r="B1277" s="29" t="s">
        <v>9035</v>
      </c>
      <c r="C1277" s="134" t="s">
        <v>5466</v>
      </c>
      <c r="D1277" s="29" t="s">
        <v>3880</v>
      </c>
      <c r="E1277" s="29" t="s">
        <v>3880</v>
      </c>
      <c r="F1277" s="335"/>
      <c r="G1277" s="335"/>
      <c r="H1277" s="394"/>
      <c r="I1277" s="394"/>
      <c r="J1277" s="394"/>
      <c r="K1277" s="394"/>
      <c r="L1277" s="335"/>
      <c r="M1277" s="82" t="s">
        <v>3880</v>
      </c>
      <c r="N1277" s="57" t="s">
        <v>3880</v>
      </c>
      <c r="O1277" s="30" t="s">
        <v>3880</v>
      </c>
      <c r="P1277" s="29" t="s">
        <v>3880</v>
      </c>
      <c r="Q1277" s="29"/>
      <c r="R1277" s="134" t="s">
        <v>5466</v>
      </c>
      <c r="S1277" s="104" t="s">
        <v>5458</v>
      </c>
      <c r="T1277" s="403">
        <v>-13063.7</v>
      </c>
      <c r="U1277" s="403">
        <v>13310</v>
      </c>
      <c r="V1277" s="123" t="s">
        <v>2</v>
      </c>
      <c r="W1277" s="336"/>
      <c r="X1277" s="123"/>
      <c r="Y1277" s="337"/>
      <c r="Z1277" s="87"/>
      <c r="AA1277" s="88" t="s">
        <v>3880</v>
      </c>
      <c r="AB1277" s="88"/>
      <c r="AC1277" s="88"/>
      <c r="AD1277" s="90"/>
      <c r="AE1277" s="90"/>
      <c r="AF1277" s="136"/>
      <c r="AG1277" s="338"/>
      <c r="AH1277" s="338"/>
      <c r="AI1277" s="339"/>
      <c r="AJ1277" s="339"/>
      <c r="AK1277" s="91"/>
      <c r="AL1277" s="92"/>
      <c r="AM1277" s="93"/>
      <c r="AN1277" s="340"/>
      <c r="AO1277" s="341"/>
      <c r="AP1277" s="336"/>
      <c r="AQ1277" s="342"/>
      <c r="AR1277" s="343"/>
      <c r="AS1277" s="342"/>
      <c r="AT1277" s="94"/>
      <c r="AU1277" s="341"/>
      <c r="AV1277" s="136"/>
      <c r="AW1277" s="339"/>
    </row>
    <row r="1278" spans="1:49" ht="12.75" customHeight="1">
      <c r="A1278">
        <v>1275</v>
      </c>
      <c r="B1278" s="29" t="s">
        <v>9035</v>
      </c>
      <c r="C1278" s="134" t="s">
        <v>3542</v>
      </c>
      <c r="D1278" s="29" t="s">
        <v>3880</v>
      </c>
      <c r="E1278" s="29" t="s">
        <v>3880</v>
      </c>
      <c r="F1278" s="335"/>
      <c r="G1278" s="335"/>
      <c r="H1278" s="394"/>
      <c r="I1278" s="394"/>
      <c r="J1278" s="394"/>
      <c r="K1278" s="394"/>
      <c r="L1278" s="335"/>
      <c r="M1278" s="82" t="s">
        <v>3880</v>
      </c>
      <c r="N1278" s="57" t="s">
        <v>3880</v>
      </c>
      <c r="O1278" s="30" t="s">
        <v>3880</v>
      </c>
      <c r="P1278" s="29" t="s">
        <v>3880</v>
      </c>
      <c r="Q1278" s="29"/>
      <c r="R1278" s="134" t="s">
        <v>3542</v>
      </c>
      <c r="S1278" s="103" t="s">
        <v>5458</v>
      </c>
      <c r="T1278" s="403">
        <v>-13876.5</v>
      </c>
      <c r="U1278" s="403">
        <v>13310</v>
      </c>
      <c r="V1278" s="123" t="s">
        <v>2</v>
      </c>
      <c r="W1278" s="336"/>
      <c r="X1278" s="123"/>
      <c r="Y1278" s="337"/>
      <c r="Z1278" s="87"/>
      <c r="AA1278" s="88" t="s">
        <v>3880</v>
      </c>
      <c r="AB1278" s="88"/>
      <c r="AC1278" s="88"/>
      <c r="AD1278" s="90"/>
      <c r="AE1278" s="90"/>
      <c r="AF1278" s="136"/>
      <c r="AG1278" s="338"/>
      <c r="AH1278" s="338"/>
      <c r="AI1278" s="339"/>
      <c r="AJ1278" s="339"/>
      <c r="AK1278" s="91"/>
      <c r="AL1278" s="92"/>
      <c r="AM1278" s="93"/>
      <c r="AN1278" s="340"/>
      <c r="AO1278" s="341"/>
      <c r="AP1278" s="336"/>
      <c r="AQ1278" s="342"/>
      <c r="AR1278" s="343"/>
      <c r="AS1278" s="342"/>
      <c r="AT1278" s="94"/>
      <c r="AU1278" s="341"/>
      <c r="AV1278" s="136"/>
      <c r="AW1278" s="339"/>
    </row>
    <row r="1279" spans="1:49" ht="12.75" customHeight="1">
      <c r="A1279">
        <v>1276</v>
      </c>
      <c r="B1279" s="29" t="s">
        <v>9035</v>
      </c>
      <c r="C1279" s="134" t="s">
        <v>3769</v>
      </c>
      <c r="D1279" s="29" t="s">
        <v>3880</v>
      </c>
      <c r="E1279" s="29" t="s">
        <v>3880</v>
      </c>
      <c r="F1279" s="335"/>
      <c r="G1279" s="335"/>
      <c r="H1279" s="394"/>
      <c r="I1279" s="394"/>
      <c r="J1279" s="394"/>
      <c r="K1279" s="394"/>
      <c r="L1279" s="335"/>
      <c r="M1279" s="82" t="s">
        <v>3880</v>
      </c>
      <c r="N1279" s="57" t="s">
        <v>3880</v>
      </c>
      <c r="O1279" s="30" t="s">
        <v>3880</v>
      </c>
      <c r="P1279" s="29" t="s">
        <v>3880</v>
      </c>
      <c r="Q1279" s="29"/>
      <c r="R1279" s="134" t="s">
        <v>3769</v>
      </c>
      <c r="S1279" s="103" t="s">
        <v>5458</v>
      </c>
      <c r="T1279" s="403">
        <v>-14689.3</v>
      </c>
      <c r="U1279" s="403">
        <v>13310</v>
      </c>
      <c r="V1279" s="123" t="s">
        <v>2</v>
      </c>
      <c r="W1279" s="336"/>
      <c r="X1279" s="123"/>
      <c r="Y1279" s="337"/>
      <c r="Z1279" s="87"/>
      <c r="AA1279" s="88" t="s">
        <v>3880</v>
      </c>
      <c r="AB1279" s="88"/>
      <c r="AC1279" s="88"/>
      <c r="AD1279" s="90"/>
      <c r="AE1279" s="90"/>
      <c r="AF1279" s="136"/>
      <c r="AG1279" s="338"/>
      <c r="AH1279" s="338"/>
      <c r="AI1279" s="339"/>
      <c r="AJ1279" s="339"/>
      <c r="AK1279" s="91"/>
      <c r="AL1279" s="92"/>
      <c r="AM1279" s="93"/>
      <c r="AN1279" s="340"/>
      <c r="AO1279" s="341"/>
      <c r="AP1279" s="336"/>
      <c r="AQ1279" s="342"/>
      <c r="AR1279" s="343"/>
      <c r="AS1279" s="342"/>
      <c r="AT1279" s="94"/>
      <c r="AU1279" s="341"/>
      <c r="AV1279" s="136"/>
      <c r="AW1279" s="339"/>
    </row>
    <row r="1280" spans="1:49" ht="12.75" customHeight="1">
      <c r="A1280">
        <v>1277</v>
      </c>
      <c r="B1280" s="29" t="s">
        <v>9035</v>
      </c>
      <c r="C1280" s="134" t="s">
        <v>5467</v>
      </c>
      <c r="D1280" s="29" t="s">
        <v>3880</v>
      </c>
      <c r="E1280" s="29" t="s">
        <v>3880</v>
      </c>
      <c r="F1280" s="335"/>
      <c r="G1280" s="335"/>
      <c r="H1280" s="394"/>
      <c r="I1280" s="394"/>
      <c r="J1280" s="394"/>
      <c r="K1280" s="394"/>
      <c r="L1280" s="335"/>
      <c r="M1280" s="82" t="s">
        <v>3880</v>
      </c>
      <c r="N1280" s="57" t="s">
        <v>3880</v>
      </c>
      <c r="O1280" s="30" t="s">
        <v>3880</v>
      </c>
      <c r="P1280" s="29" t="s">
        <v>3880</v>
      </c>
      <c r="Q1280" s="29"/>
      <c r="R1280" s="134" t="s">
        <v>5467</v>
      </c>
      <c r="S1280" s="103" t="s">
        <v>5458</v>
      </c>
      <c r="T1280" s="403">
        <v>13876.5</v>
      </c>
      <c r="U1280" s="403">
        <v>13310</v>
      </c>
      <c r="V1280" s="123" t="s">
        <v>2</v>
      </c>
      <c r="W1280" s="336"/>
      <c r="X1280" s="123"/>
      <c r="Y1280" s="337"/>
      <c r="Z1280" s="87"/>
      <c r="AA1280" s="88" t="s">
        <v>3880</v>
      </c>
      <c r="AB1280" s="88"/>
      <c r="AC1280" s="88"/>
      <c r="AD1280" s="90"/>
      <c r="AE1280" s="90"/>
      <c r="AF1280" s="136"/>
      <c r="AG1280" s="338"/>
      <c r="AH1280" s="338"/>
      <c r="AI1280" s="339"/>
      <c r="AJ1280" s="339"/>
      <c r="AK1280" s="91"/>
      <c r="AL1280" s="92"/>
      <c r="AM1280" s="93"/>
      <c r="AN1280" s="340"/>
      <c r="AO1280" s="341"/>
      <c r="AP1280" s="336"/>
      <c r="AQ1280" s="342"/>
      <c r="AR1280" s="343"/>
      <c r="AS1280" s="342"/>
      <c r="AT1280" s="94"/>
      <c r="AU1280" s="341"/>
      <c r="AV1280" s="136"/>
      <c r="AW1280" s="339"/>
    </row>
    <row r="1281" spans="1:49" ht="12.75" customHeight="1">
      <c r="A1281">
        <v>1278</v>
      </c>
      <c r="B1281" s="29" t="s">
        <v>9035</v>
      </c>
      <c r="C1281" s="134" t="s">
        <v>5468</v>
      </c>
      <c r="D1281" s="29" t="s">
        <v>3880</v>
      </c>
      <c r="E1281" s="29" t="s">
        <v>3880</v>
      </c>
      <c r="F1281" s="335"/>
      <c r="G1281" s="335"/>
      <c r="H1281" s="394"/>
      <c r="I1281" s="394"/>
      <c r="J1281" s="394"/>
      <c r="K1281" s="394"/>
      <c r="L1281" s="335"/>
      <c r="M1281" s="82" t="s">
        <v>3880</v>
      </c>
      <c r="N1281" s="57" t="s">
        <v>3880</v>
      </c>
      <c r="O1281" s="30" t="s">
        <v>3880</v>
      </c>
      <c r="P1281" s="29" t="s">
        <v>3880</v>
      </c>
      <c r="Q1281" s="29"/>
      <c r="R1281" s="134" t="s">
        <v>5468</v>
      </c>
      <c r="S1281" s="103" t="s">
        <v>5458</v>
      </c>
      <c r="T1281" s="403">
        <v>13063.7</v>
      </c>
      <c r="U1281" s="403">
        <v>13310</v>
      </c>
      <c r="V1281" s="123" t="s">
        <v>2</v>
      </c>
      <c r="W1281" s="336"/>
      <c r="X1281" s="123"/>
      <c r="Y1281" s="337"/>
      <c r="Z1281" s="87"/>
      <c r="AA1281" s="88" t="s">
        <v>3880</v>
      </c>
      <c r="AB1281" s="88"/>
      <c r="AC1281" s="88"/>
      <c r="AD1281" s="90"/>
      <c r="AE1281" s="90"/>
      <c r="AF1281" s="136"/>
      <c r="AG1281" s="338"/>
      <c r="AH1281" s="338"/>
      <c r="AI1281" s="339"/>
      <c r="AJ1281" s="339"/>
      <c r="AK1281" s="91"/>
      <c r="AL1281" s="92"/>
      <c r="AM1281" s="93"/>
      <c r="AN1281" s="340"/>
      <c r="AO1281" s="341"/>
      <c r="AP1281" s="336"/>
      <c r="AQ1281" s="342"/>
      <c r="AR1281" s="343"/>
      <c r="AS1281" s="342"/>
      <c r="AT1281" s="94"/>
      <c r="AU1281" s="341"/>
      <c r="AV1281" s="136"/>
      <c r="AW1281" s="339"/>
    </row>
    <row r="1282" spans="1:49" ht="12.75" customHeight="1">
      <c r="A1282">
        <v>1279</v>
      </c>
      <c r="B1282" s="29" t="s">
        <v>9035</v>
      </c>
      <c r="C1282" s="134" t="s">
        <v>5469</v>
      </c>
      <c r="D1282" s="29" t="s">
        <v>3880</v>
      </c>
      <c r="E1282" s="29" t="s">
        <v>3880</v>
      </c>
      <c r="F1282" s="335"/>
      <c r="G1282" s="335"/>
      <c r="H1282" s="394"/>
      <c r="I1282" s="394"/>
      <c r="J1282" s="394"/>
      <c r="K1282" s="394"/>
      <c r="L1282" s="335"/>
      <c r="M1282" s="82" t="s">
        <v>3880</v>
      </c>
      <c r="N1282" s="57" t="s">
        <v>3880</v>
      </c>
      <c r="O1282" s="30" t="s">
        <v>3880</v>
      </c>
      <c r="P1282" s="29" t="s">
        <v>3880</v>
      </c>
      <c r="Q1282" s="29"/>
      <c r="R1282" s="134" t="s">
        <v>5469</v>
      </c>
      <c r="S1282" s="103" t="s">
        <v>5458</v>
      </c>
      <c r="T1282" s="403">
        <v>16310</v>
      </c>
      <c r="U1282" s="403">
        <v>-10063.700000000001</v>
      </c>
      <c r="V1282" s="123" t="s">
        <v>2</v>
      </c>
      <c r="W1282" s="336"/>
      <c r="X1282" s="123"/>
      <c r="Y1282" s="337"/>
      <c r="Z1282" s="87"/>
      <c r="AA1282" s="88" t="s">
        <v>3880</v>
      </c>
      <c r="AB1282" s="88"/>
      <c r="AC1282" s="88"/>
      <c r="AD1282" s="90"/>
      <c r="AE1282" s="90"/>
      <c r="AF1282" s="136"/>
      <c r="AG1282" s="338"/>
      <c r="AH1282" s="338"/>
      <c r="AI1282" s="339"/>
      <c r="AJ1282" s="339"/>
      <c r="AK1282" s="91"/>
      <c r="AL1282" s="92"/>
      <c r="AM1282" s="93"/>
      <c r="AN1282" s="340"/>
      <c r="AO1282" s="341"/>
      <c r="AP1282" s="336"/>
      <c r="AQ1282" s="342"/>
      <c r="AR1282" s="343"/>
      <c r="AS1282" s="342"/>
      <c r="AT1282" s="94"/>
      <c r="AU1282" s="341"/>
      <c r="AV1282" s="136"/>
      <c r="AW1282" s="339"/>
    </row>
    <row r="1283" spans="1:49" ht="12.75" customHeight="1">
      <c r="A1283">
        <v>1280</v>
      </c>
      <c r="B1283" s="29" t="s">
        <v>9035</v>
      </c>
      <c r="C1283" s="134" t="s">
        <v>3677</v>
      </c>
      <c r="D1283" s="29" t="s">
        <v>3880</v>
      </c>
      <c r="E1283" s="29" t="s">
        <v>3880</v>
      </c>
      <c r="F1283" s="335"/>
      <c r="G1283" s="335"/>
      <c r="H1283" s="394"/>
      <c r="I1283" s="394"/>
      <c r="J1283" s="394"/>
      <c r="K1283" s="394"/>
      <c r="L1283" s="335"/>
      <c r="M1283" s="82" t="s">
        <v>3880</v>
      </c>
      <c r="N1283" s="57" t="s">
        <v>3880</v>
      </c>
      <c r="O1283" s="30" t="s">
        <v>3880</v>
      </c>
      <c r="P1283" s="29" t="s">
        <v>3880</v>
      </c>
      <c r="Q1283" s="29"/>
      <c r="R1283" s="134" t="s">
        <v>3677</v>
      </c>
      <c r="S1283" s="103" t="s">
        <v>5458</v>
      </c>
      <c r="T1283" s="403">
        <v>-16310</v>
      </c>
      <c r="U1283" s="403">
        <v>-10063.700000000001</v>
      </c>
      <c r="V1283" s="123" t="s">
        <v>2</v>
      </c>
      <c r="W1283" s="336"/>
      <c r="X1283" s="123"/>
      <c r="Y1283" s="337"/>
      <c r="Z1283" s="87"/>
      <c r="AA1283" s="88" t="s">
        <v>3880</v>
      </c>
      <c r="AB1283" s="88"/>
      <c r="AC1283" s="88"/>
      <c r="AD1283" s="90"/>
      <c r="AE1283" s="90"/>
      <c r="AF1283" s="136"/>
      <c r="AG1283" s="338"/>
      <c r="AH1283" s="338"/>
      <c r="AI1283" s="339"/>
      <c r="AJ1283" s="339"/>
      <c r="AK1283" s="91"/>
      <c r="AL1283" s="92"/>
      <c r="AM1283" s="93"/>
      <c r="AN1283" s="340"/>
      <c r="AO1283" s="341"/>
      <c r="AP1283" s="336"/>
      <c r="AQ1283" s="342"/>
      <c r="AR1283" s="343"/>
      <c r="AS1283" s="342"/>
      <c r="AT1283" s="94"/>
      <c r="AU1283" s="341"/>
      <c r="AV1283" s="136"/>
      <c r="AW1283" s="339"/>
    </row>
    <row r="1284" spans="1:49" ht="12.75" customHeight="1">
      <c r="A1284">
        <v>1281</v>
      </c>
      <c r="B1284" s="29" t="s">
        <v>9035</v>
      </c>
      <c r="C1284" s="134" t="s">
        <v>5470</v>
      </c>
      <c r="D1284" s="29" t="s">
        <v>3880</v>
      </c>
      <c r="E1284" s="29" t="s">
        <v>3880</v>
      </c>
      <c r="F1284" s="335"/>
      <c r="G1284" s="335"/>
      <c r="H1284" s="394"/>
      <c r="I1284" s="394"/>
      <c r="J1284" s="394"/>
      <c r="K1284" s="394"/>
      <c r="L1284" s="335"/>
      <c r="M1284" s="82" t="s">
        <v>3880</v>
      </c>
      <c r="N1284" s="57" t="s">
        <v>3880</v>
      </c>
      <c r="O1284" s="30" t="s">
        <v>3880</v>
      </c>
      <c r="P1284" s="29" t="s">
        <v>3880</v>
      </c>
      <c r="Q1284" s="29"/>
      <c r="R1284" s="134" t="s">
        <v>5470</v>
      </c>
      <c r="S1284" s="103" t="s">
        <v>5471</v>
      </c>
      <c r="T1284" s="403">
        <v>-15502.1</v>
      </c>
      <c r="U1284" s="403">
        <v>-13310</v>
      </c>
      <c r="V1284" s="123" t="s">
        <v>2</v>
      </c>
      <c r="W1284" s="336"/>
      <c r="X1284" s="123"/>
      <c r="Y1284" s="337"/>
      <c r="Z1284" s="87"/>
      <c r="AA1284" s="88" t="s">
        <v>3880</v>
      </c>
      <c r="AB1284" s="88"/>
      <c r="AC1284" s="88"/>
      <c r="AD1284" s="90"/>
      <c r="AE1284" s="90"/>
      <c r="AF1284" s="136"/>
      <c r="AG1284" s="338"/>
      <c r="AH1284" s="338"/>
      <c r="AI1284" s="339"/>
      <c r="AJ1284" s="339"/>
      <c r="AK1284" s="91"/>
      <c r="AL1284" s="92"/>
      <c r="AM1284" s="93"/>
      <c r="AN1284" s="340"/>
      <c r="AO1284" s="341"/>
      <c r="AP1284" s="336"/>
      <c r="AQ1284" s="342"/>
      <c r="AR1284" s="343"/>
      <c r="AS1284" s="342"/>
      <c r="AT1284" s="94"/>
      <c r="AU1284" s="341"/>
      <c r="AV1284" s="136"/>
      <c r="AW1284" s="339"/>
    </row>
    <row r="1285" spans="1:49" ht="12.75" customHeight="1">
      <c r="A1285">
        <v>1282</v>
      </c>
      <c r="B1285" s="29" t="s">
        <v>9035</v>
      </c>
      <c r="C1285" s="134" t="s">
        <v>5472</v>
      </c>
      <c r="D1285" s="29" t="s">
        <v>3880</v>
      </c>
      <c r="E1285" s="29" t="s">
        <v>3880</v>
      </c>
      <c r="F1285" s="335"/>
      <c r="G1285" s="335"/>
      <c r="H1285" s="394"/>
      <c r="I1285" s="394"/>
      <c r="J1285" s="394"/>
      <c r="K1285" s="394"/>
      <c r="L1285" s="335"/>
      <c r="M1285" s="82" t="s">
        <v>3880</v>
      </c>
      <c r="N1285" s="57" t="s">
        <v>3880</v>
      </c>
      <c r="O1285" s="30" t="s">
        <v>3880</v>
      </c>
      <c r="P1285" s="29" t="s">
        <v>3880</v>
      </c>
      <c r="Q1285" s="29"/>
      <c r="R1285" s="134" t="s">
        <v>5472</v>
      </c>
      <c r="S1285" s="103" t="s">
        <v>5471</v>
      </c>
      <c r="T1285" s="403">
        <v>16310</v>
      </c>
      <c r="U1285" s="403">
        <v>10876.5</v>
      </c>
      <c r="V1285" s="123" t="s">
        <v>2</v>
      </c>
      <c r="W1285" s="336"/>
      <c r="X1285" s="123"/>
      <c r="Y1285" s="337"/>
      <c r="Z1285" s="87"/>
      <c r="AA1285" s="88" t="s">
        <v>3880</v>
      </c>
      <c r="AB1285" s="88"/>
      <c r="AC1285" s="88"/>
      <c r="AD1285" s="90"/>
      <c r="AE1285" s="90"/>
      <c r="AF1285" s="136"/>
      <c r="AG1285" s="338"/>
      <c r="AH1285" s="338"/>
      <c r="AI1285" s="339"/>
      <c r="AJ1285" s="339"/>
      <c r="AK1285" s="91"/>
      <c r="AL1285" s="92"/>
      <c r="AM1285" s="93"/>
      <c r="AN1285" s="340"/>
      <c r="AO1285" s="341"/>
      <c r="AP1285" s="336"/>
      <c r="AQ1285" s="342"/>
      <c r="AR1285" s="343"/>
      <c r="AS1285" s="342"/>
      <c r="AT1285" s="94"/>
      <c r="AU1285" s="341"/>
      <c r="AV1285" s="136"/>
      <c r="AW1285" s="339"/>
    </row>
    <row r="1286" spans="1:49" ht="12.75" customHeight="1">
      <c r="A1286">
        <v>1283</v>
      </c>
      <c r="B1286" s="29" t="s">
        <v>9035</v>
      </c>
      <c r="C1286" s="134" t="s">
        <v>3760</v>
      </c>
      <c r="D1286" s="29" t="s">
        <v>3880</v>
      </c>
      <c r="E1286" s="29" t="s">
        <v>3880</v>
      </c>
      <c r="F1286" s="335"/>
      <c r="G1286" s="335"/>
      <c r="H1286" s="394"/>
      <c r="I1286" s="394"/>
      <c r="J1286" s="394"/>
      <c r="K1286" s="394"/>
      <c r="L1286" s="335"/>
      <c r="M1286" s="82" t="s">
        <v>3880</v>
      </c>
      <c r="N1286" s="57" t="s">
        <v>3880</v>
      </c>
      <c r="O1286" s="30" t="s">
        <v>3880</v>
      </c>
      <c r="P1286" s="29" t="s">
        <v>3880</v>
      </c>
      <c r="Q1286" s="29"/>
      <c r="R1286" s="134" t="s">
        <v>3760</v>
      </c>
      <c r="S1286" s="103" t="s">
        <v>5471</v>
      </c>
      <c r="T1286" s="403">
        <v>-16310</v>
      </c>
      <c r="U1286" s="403">
        <v>10876.5</v>
      </c>
      <c r="V1286" s="123" t="s">
        <v>2</v>
      </c>
      <c r="W1286" s="336"/>
      <c r="X1286" s="123"/>
      <c r="Y1286" s="337"/>
      <c r="Z1286" s="87"/>
      <c r="AA1286" s="88" t="s">
        <v>3880</v>
      </c>
      <c r="AB1286" s="88"/>
      <c r="AC1286" s="88"/>
      <c r="AD1286" s="90"/>
      <c r="AE1286" s="90"/>
      <c r="AF1286" s="136"/>
      <c r="AG1286" s="338"/>
      <c r="AH1286" s="338"/>
      <c r="AI1286" s="339"/>
      <c r="AJ1286" s="339"/>
      <c r="AK1286" s="91"/>
      <c r="AL1286" s="92"/>
      <c r="AM1286" s="93"/>
      <c r="AN1286" s="340"/>
      <c r="AO1286" s="341"/>
      <c r="AP1286" s="336"/>
      <c r="AQ1286" s="342"/>
      <c r="AR1286" s="343"/>
      <c r="AS1286" s="342"/>
      <c r="AT1286" s="94"/>
      <c r="AU1286" s="341"/>
      <c r="AV1286" s="136"/>
      <c r="AW1286" s="339"/>
    </row>
    <row r="1287" spans="1:49" ht="12.75" customHeight="1">
      <c r="A1287">
        <v>1284</v>
      </c>
      <c r="B1287" s="29" t="s">
        <v>9035</v>
      </c>
      <c r="C1287" s="134" t="s">
        <v>5473</v>
      </c>
      <c r="D1287" s="29" t="s">
        <v>3880</v>
      </c>
      <c r="E1287" s="29" t="s">
        <v>3880</v>
      </c>
      <c r="F1287" s="335"/>
      <c r="G1287" s="335"/>
      <c r="H1287" s="394"/>
      <c r="I1287" s="394"/>
      <c r="J1287" s="394"/>
      <c r="K1287" s="394"/>
      <c r="L1287" s="335"/>
      <c r="M1287" s="82" t="s">
        <v>3880</v>
      </c>
      <c r="N1287" s="57" t="s">
        <v>3880</v>
      </c>
      <c r="O1287" s="30" t="s">
        <v>3880</v>
      </c>
      <c r="P1287" s="29" t="s">
        <v>3880</v>
      </c>
      <c r="Q1287" s="29"/>
      <c r="R1287" s="134" t="s">
        <v>5473</v>
      </c>
      <c r="S1287" s="103" t="s">
        <v>5471</v>
      </c>
      <c r="T1287" s="403">
        <v>16310</v>
      </c>
      <c r="U1287" s="403">
        <v>11689.3</v>
      </c>
      <c r="V1287" s="123" t="s">
        <v>2</v>
      </c>
      <c r="W1287" s="336"/>
      <c r="X1287" s="123"/>
      <c r="Y1287" s="337"/>
      <c r="Z1287" s="87"/>
      <c r="AA1287" s="88" t="s">
        <v>3880</v>
      </c>
      <c r="AB1287" s="88"/>
      <c r="AC1287" s="88"/>
      <c r="AD1287" s="90"/>
      <c r="AE1287" s="90"/>
      <c r="AF1287" s="136"/>
      <c r="AG1287" s="338"/>
      <c r="AH1287" s="338"/>
      <c r="AI1287" s="339"/>
      <c r="AJ1287" s="339"/>
      <c r="AK1287" s="91"/>
      <c r="AL1287" s="92"/>
      <c r="AM1287" s="93"/>
      <c r="AN1287" s="340"/>
      <c r="AO1287" s="341"/>
      <c r="AP1287" s="336"/>
      <c r="AQ1287" s="342"/>
      <c r="AR1287" s="343"/>
      <c r="AS1287" s="342"/>
      <c r="AT1287" s="94"/>
      <c r="AU1287" s="341"/>
      <c r="AV1287" s="136"/>
      <c r="AW1287" s="339"/>
    </row>
    <row r="1288" spans="1:49" ht="12.75" customHeight="1">
      <c r="A1288">
        <v>1285</v>
      </c>
      <c r="B1288" s="29" t="s">
        <v>9035</v>
      </c>
      <c r="C1288" s="134" t="s">
        <v>3462</v>
      </c>
      <c r="D1288" s="29" t="s">
        <v>3880</v>
      </c>
      <c r="E1288" s="29" t="s">
        <v>3880</v>
      </c>
      <c r="F1288" s="335"/>
      <c r="G1288" s="335"/>
      <c r="H1288" s="394"/>
      <c r="I1288" s="394"/>
      <c r="J1288" s="394"/>
      <c r="K1288" s="394"/>
      <c r="L1288" s="335"/>
      <c r="M1288" s="82" t="s">
        <v>3880</v>
      </c>
      <c r="N1288" s="57" t="s">
        <v>3880</v>
      </c>
      <c r="O1288" s="30" t="s">
        <v>3880</v>
      </c>
      <c r="P1288" s="29" t="s">
        <v>3880</v>
      </c>
      <c r="Q1288" s="29"/>
      <c r="R1288" s="134" t="s">
        <v>3462</v>
      </c>
      <c r="S1288" s="103" t="s">
        <v>5471</v>
      </c>
      <c r="T1288" s="403">
        <v>-16310</v>
      </c>
      <c r="U1288" s="403">
        <v>11689.3</v>
      </c>
      <c r="V1288" s="123" t="s">
        <v>2</v>
      </c>
      <c r="W1288" s="336"/>
      <c r="X1288" s="123"/>
      <c r="Y1288" s="337"/>
      <c r="Z1288" s="87"/>
      <c r="AA1288" s="88" t="s">
        <v>3880</v>
      </c>
      <c r="AB1288" s="88"/>
      <c r="AC1288" s="88"/>
      <c r="AD1288" s="90"/>
      <c r="AE1288" s="90"/>
      <c r="AF1288" s="136"/>
      <c r="AG1288" s="338"/>
      <c r="AH1288" s="338"/>
      <c r="AI1288" s="339"/>
      <c r="AJ1288" s="339"/>
      <c r="AK1288" s="91"/>
      <c r="AL1288" s="92"/>
      <c r="AM1288" s="93"/>
      <c r="AN1288" s="340"/>
      <c r="AO1288" s="341"/>
      <c r="AP1288" s="336"/>
      <c r="AQ1288" s="342"/>
      <c r="AR1288" s="343"/>
      <c r="AS1288" s="342"/>
      <c r="AT1288" s="94"/>
      <c r="AU1288" s="341"/>
      <c r="AV1288" s="136"/>
      <c r="AW1288" s="339"/>
    </row>
    <row r="1289" spans="1:49" ht="12.75" customHeight="1">
      <c r="A1289">
        <v>1286</v>
      </c>
      <c r="B1289" s="29" t="s">
        <v>9035</v>
      </c>
      <c r="C1289" s="134" t="s">
        <v>5474</v>
      </c>
      <c r="D1289" s="29" t="s">
        <v>3880</v>
      </c>
      <c r="E1289" s="29" t="s">
        <v>3880</v>
      </c>
      <c r="F1289" s="335"/>
      <c r="G1289" s="335"/>
      <c r="H1289" s="394"/>
      <c r="I1289" s="394"/>
      <c r="J1289" s="394"/>
      <c r="K1289" s="394"/>
      <c r="L1289" s="335"/>
      <c r="M1289" s="82" t="s">
        <v>3880</v>
      </c>
      <c r="N1289" s="57" t="s">
        <v>3880</v>
      </c>
      <c r="O1289" s="30" t="s">
        <v>3880</v>
      </c>
      <c r="P1289" s="29" t="s">
        <v>3880</v>
      </c>
      <c r="Q1289" s="29"/>
      <c r="R1289" s="134" t="s">
        <v>5474</v>
      </c>
      <c r="S1289" s="103" t="s">
        <v>5471</v>
      </c>
      <c r="T1289" s="403">
        <v>16310</v>
      </c>
      <c r="U1289" s="403">
        <v>12502.1</v>
      </c>
      <c r="V1289" s="123" t="s">
        <v>2</v>
      </c>
      <c r="W1289" s="336"/>
      <c r="X1289" s="123"/>
      <c r="Y1289" s="337"/>
      <c r="Z1289" s="87"/>
      <c r="AA1289" s="88" t="s">
        <v>3880</v>
      </c>
      <c r="AB1289" s="88"/>
      <c r="AC1289" s="88"/>
      <c r="AD1289" s="90"/>
      <c r="AE1289" s="90"/>
      <c r="AF1289" s="136"/>
      <c r="AG1289" s="338"/>
      <c r="AH1289" s="338"/>
      <c r="AI1289" s="339"/>
      <c r="AJ1289" s="339"/>
      <c r="AK1289" s="91"/>
      <c r="AL1289" s="92"/>
      <c r="AM1289" s="93"/>
      <c r="AN1289" s="340"/>
      <c r="AO1289" s="341"/>
      <c r="AP1289" s="336"/>
      <c r="AQ1289" s="342"/>
      <c r="AR1289" s="343"/>
      <c r="AS1289" s="342"/>
      <c r="AT1289" s="94"/>
      <c r="AU1289" s="341"/>
      <c r="AV1289" s="136"/>
      <c r="AW1289" s="339"/>
    </row>
    <row r="1290" spans="1:49" ht="12.75" customHeight="1">
      <c r="A1290">
        <v>1287</v>
      </c>
      <c r="B1290" s="29" t="s">
        <v>9035</v>
      </c>
      <c r="C1290" s="134" t="s">
        <v>3465</v>
      </c>
      <c r="D1290" s="29" t="s">
        <v>3880</v>
      </c>
      <c r="E1290" s="29" t="s">
        <v>3880</v>
      </c>
      <c r="F1290" s="335"/>
      <c r="G1290" s="335"/>
      <c r="H1290" s="394"/>
      <c r="I1290" s="394"/>
      <c r="J1290" s="394"/>
      <c r="K1290" s="394"/>
      <c r="L1290" s="335"/>
      <c r="M1290" s="82" t="s">
        <v>3880</v>
      </c>
      <c r="N1290" s="57" t="s">
        <v>3880</v>
      </c>
      <c r="O1290" s="30" t="s">
        <v>3880</v>
      </c>
      <c r="P1290" s="29" t="s">
        <v>3880</v>
      </c>
      <c r="Q1290" s="29"/>
      <c r="R1290" s="134" t="s">
        <v>3465</v>
      </c>
      <c r="S1290" s="103" t="s">
        <v>5471</v>
      </c>
      <c r="T1290" s="403">
        <v>-15497.2</v>
      </c>
      <c r="U1290" s="403">
        <v>12497.2</v>
      </c>
      <c r="V1290" s="123" t="s">
        <v>2</v>
      </c>
      <c r="W1290" s="336"/>
      <c r="X1290" s="123"/>
      <c r="Y1290" s="337"/>
      <c r="Z1290" s="87"/>
      <c r="AA1290" s="88" t="s">
        <v>3880</v>
      </c>
      <c r="AB1290" s="88"/>
      <c r="AC1290" s="88"/>
      <c r="AD1290" s="90"/>
      <c r="AE1290" s="90"/>
      <c r="AF1290" s="136"/>
      <c r="AG1290" s="338"/>
      <c r="AH1290" s="338"/>
      <c r="AI1290" s="339"/>
      <c r="AJ1290" s="339"/>
      <c r="AK1290" s="91"/>
      <c r="AL1290" s="92"/>
      <c r="AM1290" s="93"/>
      <c r="AN1290" s="340"/>
      <c r="AO1290" s="341"/>
      <c r="AP1290" s="336"/>
      <c r="AQ1290" s="342"/>
      <c r="AR1290" s="343"/>
      <c r="AS1290" s="342"/>
      <c r="AT1290" s="94"/>
      <c r="AU1290" s="341"/>
      <c r="AV1290" s="136"/>
      <c r="AW1290" s="339"/>
    </row>
    <row r="1291" spans="1:49" ht="12.75" customHeight="1">
      <c r="A1291">
        <v>1288</v>
      </c>
      <c r="B1291" s="29" t="s">
        <v>9035</v>
      </c>
      <c r="C1291" s="134" t="s">
        <v>3463</v>
      </c>
      <c r="D1291" s="29" t="s">
        <v>3880</v>
      </c>
      <c r="E1291" s="29" t="s">
        <v>3880</v>
      </c>
      <c r="F1291" s="335"/>
      <c r="G1291" s="335"/>
      <c r="H1291" s="394"/>
      <c r="I1291" s="394"/>
      <c r="J1291" s="394"/>
      <c r="K1291" s="394"/>
      <c r="L1291" s="335"/>
      <c r="M1291" s="82" t="s">
        <v>3880</v>
      </c>
      <c r="N1291" s="57" t="s">
        <v>3880</v>
      </c>
      <c r="O1291" s="30" t="s">
        <v>3880</v>
      </c>
      <c r="P1291" s="29" t="s">
        <v>3880</v>
      </c>
      <c r="Q1291" s="29"/>
      <c r="R1291" s="134" t="s">
        <v>3463</v>
      </c>
      <c r="S1291" s="103" t="s">
        <v>5471</v>
      </c>
      <c r="T1291" s="403">
        <v>-16310</v>
      </c>
      <c r="U1291" s="403">
        <v>12502.1</v>
      </c>
      <c r="V1291" s="123" t="s">
        <v>2</v>
      </c>
      <c r="W1291" s="336"/>
      <c r="X1291" s="123"/>
      <c r="Y1291" s="337"/>
      <c r="Z1291" s="87"/>
      <c r="AA1291" s="88" t="s">
        <v>3880</v>
      </c>
      <c r="AB1291" s="88"/>
      <c r="AC1291" s="88"/>
      <c r="AD1291" s="90"/>
      <c r="AE1291" s="90"/>
      <c r="AF1291" s="136"/>
      <c r="AG1291" s="338"/>
      <c r="AH1291" s="338"/>
      <c r="AI1291" s="339"/>
      <c r="AJ1291" s="339"/>
      <c r="AK1291" s="91"/>
      <c r="AL1291" s="92"/>
      <c r="AM1291" s="93"/>
      <c r="AN1291" s="340"/>
      <c r="AO1291" s="341"/>
      <c r="AP1291" s="336"/>
      <c r="AQ1291" s="342"/>
      <c r="AR1291" s="343"/>
      <c r="AS1291" s="342"/>
      <c r="AT1291" s="94"/>
      <c r="AU1291" s="341"/>
      <c r="AV1291" s="136"/>
      <c r="AW1291" s="339"/>
    </row>
    <row r="1292" spans="1:49" ht="12.75" customHeight="1">
      <c r="A1292">
        <v>1289</v>
      </c>
      <c r="B1292" s="29" t="s">
        <v>9035</v>
      </c>
      <c r="C1292" s="134" t="s">
        <v>5475</v>
      </c>
      <c r="D1292" s="29" t="s">
        <v>3880</v>
      </c>
      <c r="E1292" s="29" t="s">
        <v>3880</v>
      </c>
      <c r="F1292" s="335"/>
      <c r="G1292" s="335"/>
      <c r="H1292" s="394"/>
      <c r="I1292" s="394"/>
      <c r="J1292" s="394"/>
      <c r="K1292" s="394"/>
      <c r="L1292" s="335"/>
      <c r="M1292" s="82" t="s">
        <v>3880</v>
      </c>
      <c r="N1292" s="57" t="s">
        <v>3880</v>
      </c>
      <c r="O1292" s="30" t="s">
        <v>3880</v>
      </c>
      <c r="P1292" s="29" t="s">
        <v>3880</v>
      </c>
      <c r="Q1292" s="29"/>
      <c r="R1292" s="134" t="s">
        <v>5475</v>
      </c>
      <c r="S1292" s="103" t="s">
        <v>5471</v>
      </c>
      <c r="T1292" s="403">
        <v>15497.2</v>
      </c>
      <c r="U1292" s="403">
        <v>-12497.2</v>
      </c>
      <c r="V1292" s="123" t="s">
        <v>2</v>
      </c>
      <c r="W1292" s="336"/>
      <c r="X1292" s="123"/>
      <c r="Y1292" s="337"/>
      <c r="Z1292" s="87"/>
      <c r="AA1292" s="88" t="s">
        <v>3880</v>
      </c>
      <c r="AB1292" s="88"/>
      <c r="AC1292" s="88"/>
      <c r="AD1292" s="90"/>
      <c r="AE1292" s="90"/>
      <c r="AF1292" s="136"/>
      <c r="AG1292" s="338"/>
      <c r="AH1292" s="338"/>
      <c r="AI1292" s="339"/>
      <c r="AJ1292" s="339"/>
      <c r="AK1292" s="91"/>
      <c r="AL1292" s="92"/>
      <c r="AM1292" s="93"/>
      <c r="AN1292" s="340"/>
      <c r="AO1292" s="341"/>
      <c r="AP1292" s="336"/>
      <c r="AQ1292" s="342"/>
      <c r="AR1292" s="343"/>
      <c r="AS1292" s="342"/>
      <c r="AT1292" s="94"/>
      <c r="AU1292" s="341"/>
      <c r="AV1292" s="136"/>
      <c r="AW1292" s="339"/>
    </row>
    <row r="1293" spans="1:49" ht="12.75" customHeight="1">
      <c r="A1293">
        <v>1290</v>
      </c>
      <c r="B1293" s="29" t="s">
        <v>9035</v>
      </c>
      <c r="C1293" s="134" t="s">
        <v>3544</v>
      </c>
      <c r="D1293" s="29" t="s">
        <v>3880</v>
      </c>
      <c r="E1293" s="29" t="s">
        <v>3880</v>
      </c>
      <c r="F1293" s="335"/>
      <c r="G1293" s="335"/>
      <c r="H1293" s="394"/>
      <c r="I1293" s="394"/>
      <c r="J1293" s="394"/>
      <c r="K1293" s="394"/>
      <c r="L1293" s="335"/>
      <c r="M1293" s="82" t="s">
        <v>3880</v>
      </c>
      <c r="N1293" s="57" t="s">
        <v>3880</v>
      </c>
      <c r="O1293" s="30" t="s">
        <v>3880</v>
      </c>
      <c r="P1293" s="29" t="s">
        <v>3880</v>
      </c>
      <c r="Q1293" s="29"/>
      <c r="R1293" s="134" t="s">
        <v>3544</v>
      </c>
      <c r="S1293" s="103" t="s">
        <v>5471</v>
      </c>
      <c r="T1293" s="403">
        <v>-16310</v>
      </c>
      <c r="U1293" s="403">
        <v>-12502.1</v>
      </c>
      <c r="V1293" s="123" t="s">
        <v>2</v>
      </c>
      <c r="W1293" s="336"/>
      <c r="X1293" s="123"/>
      <c r="Y1293" s="337"/>
      <c r="Z1293" s="87"/>
      <c r="AA1293" s="88" t="s">
        <v>3880</v>
      </c>
      <c r="AB1293" s="88"/>
      <c r="AC1293" s="88"/>
      <c r="AD1293" s="90"/>
      <c r="AE1293" s="90"/>
      <c r="AF1293" s="136"/>
      <c r="AG1293" s="338"/>
      <c r="AH1293" s="338"/>
      <c r="AI1293" s="339"/>
      <c r="AJ1293" s="339"/>
      <c r="AK1293" s="91"/>
      <c r="AL1293" s="92"/>
      <c r="AM1293" s="93"/>
      <c r="AN1293" s="340"/>
      <c r="AO1293" s="341"/>
      <c r="AP1293" s="336"/>
      <c r="AQ1293" s="342"/>
      <c r="AR1293" s="343"/>
      <c r="AS1293" s="342"/>
      <c r="AT1293" s="94"/>
      <c r="AU1293" s="341"/>
      <c r="AV1293" s="136"/>
      <c r="AW1293" s="339"/>
    </row>
    <row r="1294" spans="1:49" ht="12.75" customHeight="1">
      <c r="A1294">
        <v>1291</v>
      </c>
      <c r="B1294" s="29" t="s">
        <v>9035</v>
      </c>
      <c r="C1294" s="134" t="s">
        <v>5476</v>
      </c>
      <c r="D1294" s="29" t="s">
        <v>3880</v>
      </c>
      <c r="E1294" s="29" t="s">
        <v>3880</v>
      </c>
      <c r="F1294" s="335"/>
      <c r="G1294" s="335"/>
      <c r="H1294" s="394"/>
      <c r="I1294" s="394"/>
      <c r="J1294" s="394"/>
      <c r="K1294" s="394"/>
      <c r="L1294" s="335"/>
      <c r="M1294" s="82" t="s">
        <v>3880</v>
      </c>
      <c r="N1294" s="57" t="s">
        <v>3880</v>
      </c>
      <c r="O1294" s="30" t="s">
        <v>3880</v>
      </c>
      <c r="P1294" s="29" t="s">
        <v>3880</v>
      </c>
      <c r="Q1294" s="29"/>
      <c r="R1294" s="134" t="s">
        <v>5476</v>
      </c>
      <c r="S1294" s="103" t="s">
        <v>5471</v>
      </c>
      <c r="T1294" s="403">
        <v>15502.1</v>
      </c>
      <c r="U1294" s="403">
        <v>13310</v>
      </c>
      <c r="V1294" s="123" t="s">
        <v>2</v>
      </c>
      <c r="W1294" s="336"/>
      <c r="X1294" s="123"/>
      <c r="Y1294" s="337"/>
      <c r="Z1294" s="87"/>
      <c r="AA1294" s="88" t="s">
        <v>3880</v>
      </c>
      <c r="AB1294" s="88"/>
      <c r="AC1294" s="88"/>
      <c r="AD1294" s="90"/>
      <c r="AE1294" s="90"/>
      <c r="AF1294" s="136"/>
      <c r="AG1294" s="338"/>
      <c r="AH1294" s="338"/>
      <c r="AI1294" s="339"/>
      <c r="AJ1294" s="339"/>
      <c r="AK1294" s="91"/>
      <c r="AL1294" s="92"/>
      <c r="AM1294" s="93"/>
      <c r="AN1294" s="340"/>
      <c r="AO1294" s="341"/>
      <c r="AP1294" s="336"/>
      <c r="AQ1294" s="342"/>
      <c r="AR1294" s="343"/>
      <c r="AS1294" s="342"/>
      <c r="AT1294" s="94"/>
      <c r="AU1294" s="341"/>
      <c r="AV1294" s="136"/>
      <c r="AW1294" s="339"/>
    </row>
    <row r="1295" spans="1:49" ht="12.75" customHeight="1">
      <c r="A1295">
        <v>1292</v>
      </c>
      <c r="B1295" s="29" t="s">
        <v>9035</v>
      </c>
      <c r="C1295" s="134" t="s">
        <v>3770</v>
      </c>
      <c r="D1295" s="29" t="s">
        <v>3880</v>
      </c>
      <c r="E1295" s="29" t="s">
        <v>3880</v>
      </c>
      <c r="F1295" s="335"/>
      <c r="G1295" s="335"/>
      <c r="H1295" s="394"/>
      <c r="I1295" s="394"/>
      <c r="J1295" s="394"/>
      <c r="K1295" s="394"/>
      <c r="L1295" s="335"/>
      <c r="M1295" s="82" t="s">
        <v>3880</v>
      </c>
      <c r="N1295" s="57" t="s">
        <v>3880</v>
      </c>
      <c r="O1295" s="30" t="s">
        <v>3880</v>
      </c>
      <c r="P1295" s="29" t="s">
        <v>3880</v>
      </c>
      <c r="Q1295" s="29"/>
      <c r="R1295" s="134" t="s">
        <v>3770</v>
      </c>
      <c r="S1295" s="104" t="s">
        <v>5471</v>
      </c>
      <c r="T1295" s="403">
        <v>-15502.1</v>
      </c>
      <c r="U1295" s="403">
        <v>13310</v>
      </c>
      <c r="V1295" s="123" t="s">
        <v>2</v>
      </c>
      <c r="W1295" s="336"/>
      <c r="X1295" s="123"/>
      <c r="Y1295" s="337"/>
      <c r="Z1295" s="87"/>
      <c r="AA1295" s="88" t="s">
        <v>3880</v>
      </c>
      <c r="AB1295" s="88"/>
      <c r="AC1295" s="88"/>
      <c r="AD1295" s="90"/>
      <c r="AE1295" s="90"/>
      <c r="AF1295" s="136"/>
      <c r="AG1295" s="338"/>
      <c r="AH1295" s="338"/>
      <c r="AI1295" s="339"/>
      <c r="AJ1295" s="339"/>
      <c r="AK1295" s="91"/>
      <c r="AL1295" s="92"/>
      <c r="AM1295" s="93"/>
      <c r="AN1295" s="340"/>
      <c r="AO1295" s="341"/>
      <c r="AP1295" s="336"/>
      <c r="AQ1295" s="342"/>
      <c r="AR1295" s="343"/>
      <c r="AS1295" s="342"/>
      <c r="AT1295" s="94"/>
      <c r="AU1295" s="341"/>
      <c r="AV1295" s="136"/>
      <c r="AW1295" s="339"/>
    </row>
    <row r="1296" spans="1:49" ht="12.75" customHeight="1">
      <c r="A1296">
        <v>1293</v>
      </c>
      <c r="B1296" s="29" t="s">
        <v>9035</v>
      </c>
      <c r="C1296" s="134" t="s">
        <v>5477</v>
      </c>
      <c r="D1296" s="29" t="s">
        <v>3880</v>
      </c>
      <c r="E1296" s="29" t="s">
        <v>3880</v>
      </c>
      <c r="F1296" s="335"/>
      <c r="G1296" s="335"/>
      <c r="H1296" s="394"/>
      <c r="I1296" s="394"/>
      <c r="J1296" s="394"/>
      <c r="K1296" s="394"/>
      <c r="L1296" s="335"/>
      <c r="M1296" s="82" t="s">
        <v>3880</v>
      </c>
      <c r="N1296" s="57" t="s">
        <v>3880</v>
      </c>
      <c r="O1296" s="30" t="s">
        <v>3880</v>
      </c>
      <c r="P1296" s="29" t="s">
        <v>3880</v>
      </c>
      <c r="Q1296" s="29"/>
      <c r="R1296" s="134" t="s">
        <v>5477</v>
      </c>
      <c r="S1296" s="103" t="s">
        <v>5471</v>
      </c>
      <c r="T1296" s="403">
        <v>16310</v>
      </c>
      <c r="U1296" s="403">
        <v>-11689.3</v>
      </c>
      <c r="V1296" s="123" t="s">
        <v>2</v>
      </c>
      <c r="W1296" s="336"/>
      <c r="X1296" s="123"/>
      <c r="Y1296" s="337"/>
      <c r="Z1296" s="87"/>
      <c r="AA1296" s="88" t="s">
        <v>3880</v>
      </c>
      <c r="AB1296" s="88"/>
      <c r="AC1296" s="88"/>
      <c r="AD1296" s="90"/>
      <c r="AE1296" s="90"/>
      <c r="AF1296" s="136"/>
      <c r="AG1296" s="338"/>
      <c r="AH1296" s="338"/>
      <c r="AI1296" s="339"/>
      <c r="AJ1296" s="339"/>
      <c r="AK1296" s="91"/>
      <c r="AL1296" s="92"/>
      <c r="AM1296" s="93"/>
      <c r="AN1296" s="340"/>
      <c r="AO1296" s="341"/>
      <c r="AP1296" s="336"/>
      <c r="AQ1296" s="342"/>
      <c r="AR1296" s="343"/>
      <c r="AS1296" s="342"/>
      <c r="AT1296" s="94"/>
      <c r="AU1296" s="341"/>
      <c r="AV1296" s="136"/>
      <c r="AW1296" s="339"/>
    </row>
    <row r="1297" spans="1:49" ht="12.75" customHeight="1">
      <c r="A1297">
        <v>1294</v>
      </c>
      <c r="B1297" s="29" t="s">
        <v>9035</v>
      </c>
      <c r="C1297" s="134" t="s">
        <v>3672</v>
      </c>
      <c r="D1297" s="29" t="s">
        <v>3880</v>
      </c>
      <c r="E1297" s="29" t="s">
        <v>3880</v>
      </c>
      <c r="F1297" s="335"/>
      <c r="G1297" s="335"/>
      <c r="H1297" s="394"/>
      <c r="I1297" s="394"/>
      <c r="J1297" s="394"/>
      <c r="K1297" s="394"/>
      <c r="L1297" s="335"/>
      <c r="M1297" s="82" t="s">
        <v>3880</v>
      </c>
      <c r="N1297" s="57" t="s">
        <v>3880</v>
      </c>
      <c r="O1297" s="30" t="s">
        <v>3880</v>
      </c>
      <c r="P1297" s="29" t="s">
        <v>3880</v>
      </c>
      <c r="Q1297" s="29"/>
      <c r="R1297" s="134" t="s">
        <v>3672</v>
      </c>
      <c r="S1297" s="103" t="s">
        <v>5471</v>
      </c>
      <c r="T1297" s="403">
        <v>-16310</v>
      </c>
      <c r="U1297" s="403">
        <v>-11689.3</v>
      </c>
      <c r="V1297" s="123" t="s">
        <v>2</v>
      </c>
      <c r="W1297" s="336"/>
      <c r="X1297" s="123"/>
      <c r="Y1297" s="337"/>
      <c r="Z1297" s="87"/>
      <c r="AA1297" s="88" t="s">
        <v>3880</v>
      </c>
      <c r="AB1297" s="88"/>
      <c r="AC1297" s="88"/>
      <c r="AD1297" s="90"/>
      <c r="AE1297" s="90"/>
      <c r="AF1297" s="136"/>
      <c r="AG1297" s="338"/>
      <c r="AH1297" s="338"/>
      <c r="AI1297" s="339"/>
      <c r="AJ1297" s="339"/>
      <c r="AK1297" s="91"/>
      <c r="AL1297" s="92"/>
      <c r="AM1297" s="93"/>
      <c r="AN1297" s="340"/>
      <c r="AO1297" s="341"/>
      <c r="AP1297" s="336"/>
      <c r="AQ1297" s="342"/>
      <c r="AR1297" s="343"/>
      <c r="AS1297" s="342"/>
      <c r="AT1297" s="94"/>
      <c r="AU1297" s="341"/>
      <c r="AV1297" s="136"/>
      <c r="AW1297" s="339"/>
    </row>
    <row r="1298" spans="1:49" ht="12.75" customHeight="1">
      <c r="A1298">
        <v>1295</v>
      </c>
      <c r="B1298" s="29" t="s">
        <v>9035</v>
      </c>
      <c r="C1298" s="134" t="s">
        <v>5478</v>
      </c>
      <c r="D1298" s="29" t="s">
        <v>3880</v>
      </c>
      <c r="E1298" s="29" t="s">
        <v>3880</v>
      </c>
      <c r="F1298" s="335"/>
      <c r="G1298" s="335"/>
      <c r="H1298" s="394"/>
      <c r="I1298" s="394"/>
      <c r="J1298" s="394"/>
      <c r="K1298" s="394"/>
      <c r="L1298" s="335"/>
      <c r="M1298" s="82" t="s">
        <v>3880</v>
      </c>
      <c r="N1298" s="57" t="s">
        <v>3880</v>
      </c>
      <c r="O1298" s="30" t="s">
        <v>3880</v>
      </c>
      <c r="P1298" s="29" t="s">
        <v>3880</v>
      </c>
      <c r="Q1298" s="29"/>
      <c r="R1298" s="134" t="s">
        <v>5478</v>
      </c>
      <c r="S1298" s="103" t="s">
        <v>5471</v>
      </c>
      <c r="T1298" s="403">
        <v>16310</v>
      </c>
      <c r="U1298" s="403">
        <v>-10876.5</v>
      </c>
      <c r="V1298" s="123" t="s">
        <v>2</v>
      </c>
      <c r="W1298" s="336"/>
      <c r="X1298" s="123"/>
      <c r="Y1298" s="337"/>
      <c r="Z1298" s="87"/>
      <c r="AA1298" s="88" t="s">
        <v>3880</v>
      </c>
      <c r="AB1298" s="88"/>
      <c r="AC1298" s="88"/>
      <c r="AD1298" s="90"/>
      <c r="AE1298" s="90"/>
      <c r="AF1298" s="136"/>
      <c r="AG1298" s="338"/>
      <c r="AH1298" s="338"/>
      <c r="AI1298" s="339"/>
      <c r="AJ1298" s="339"/>
      <c r="AK1298" s="91"/>
      <c r="AL1298" s="92"/>
      <c r="AM1298" s="93"/>
      <c r="AN1298" s="340"/>
      <c r="AO1298" s="341"/>
      <c r="AP1298" s="336"/>
      <c r="AQ1298" s="342"/>
      <c r="AR1298" s="343"/>
      <c r="AS1298" s="342"/>
      <c r="AT1298" s="94"/>
      <c r="AU1298" s="341"/>
      <c r="AV1298" s="136"/>
      <c r="AW1298" s="339"/>
    </row>
    <row r="1299" spans="1:49" ht="12.75" customHeight="1">
      <c r="A1299">
        <v>1296</v>
      </c>
      <c r="B1299" s="29" t="s">
        <v>9035</v>
      </c>
      <c r="C1299" s="134" t="s">
        <v>3543</v>
      </c>
      <c r="D1299" s="29" t="s">
        <v>3880</v>
      </c>
      <c r="E1299" s="29" t="s">
        <v>3880</v>
      </c>
      <c r="F1299" s="335"/>
      <c r="G1299" s="335"/>
      <c r="H1299" s="394"/>
      <c r="I1299" s="394"/>
      <c r="J1299" s="394"/>
      <c r="K1299" s="394"/>
      <c r="L1299" s="335"/>
      <c r="M1299" s="82" t="s">
        <v>3880</v>
      </c>
      <c r="N1299" s="57" t="s">
        <v>3880</v>
      </c>
      <c r="O1299" s="30" t="s">
        <v>3880</v>
      </c>
      <c r="P1299" s="29" t="s">
        <v>3880</v>
      </c>
      <c r="Q1299" s="29"/>
      <c r="R1299" s="134" t="s">
        <v>3543</v>
      </c>
      <c r="S1299" s="103" t="s">
        <v>5471</v>
      </c>
      <c r="T1299" s="403">
        <v>-16310</v>
      </c>
      <c r="U1299" s="403">
        <v>-10876.5</v>
      </c>
      <c r="V1299" s="123" t="s">
        <v>2</v>
      </c>
      <c r="W1299" s="336"/>
      <c r="X1299" s="123"/>
      <c r="Y1299" s="337"/>
      <c r="Z1299" s="87"/>
      <c r="AA1299" s="88" t="s">
        <v>3880</v>
      </c>
      <c r="AB1299" s="88"/>
      <c r="AC1299" s="88"/>
      <c r="AD1299" s="90"/>
      <c r="AE1299" s="90"/>
      <c r="AF1299" s="136"/>
      <c r="AG1299" s="338"/>
      <c r="AH1299" s="338"/>
      <c r="AI1299" s="339"/>
      <c r="AJ1299" s="339"/>
      <c r="AK1299" s="91"/>
      <c r="AL1299" s="92"/>
      <c r="AM1299" s="93"/>
      <c r="AN1299" s="340"/>
      <c r="AO1299" s="341"/>
      <c r="AP1299" s="336"/>
      <c r="AQ1299" s="342"/>
      <c r="AR1299" s="343"/>
      <c r="AS1299" s="342"/>
      <c r="AT1299" s="94"/>
      <c r="AU1299" s="341"/>
      <c r="AV1299" s="136"/>
      <c r="AW1299" s="339"/>
    </row>
    <row r="1300" spans="1:49" ht="12.75" customHeight="1">
      <c r="A1300">
        <v>1297</v>
      </c>
      <c r="B1300" s="29" t="s">
        <v>9035</v>
      </c>
      <c r="C1300" s="134" t="s">
        <v>5479</v>
      </c>
      <c r="D1300" s="29" t="s">
        <v>3880</v>
      </c>
      <c r="E1300" s="29" t="s">
        <v>3880</v>
      </c>
      <c r="F1300" s="335"/>
      <c r="G1300" s="335"/>
      <c r="H1300" s="394"/>
      <c r="I1300" s="394"/>
      <c r="J1300" s="394"/>
      <c r="K1300" s="394"/>
      <c r="L1300" s="335"/>
      <c r="M1300" s="82" t="s">
        <v>3880</v>
      </c>
      <c r="N1300" s="57" t="s">
        <v>3880</v>
      </c>
      <c r="O1300" s="30" t="s">
        <v>3880</v>
      </c>
      <c r="P1300" s="29" t="s">
        <v>3880</v>
      </c>
      <c r="Q1300" s="29"/>
      <c r="R1300" s="134" t="s">
        <v>5479</v>
      </c>
      <c r="S1300" s="103" t="s">
        <v>5480</v>
      </c>
      <c r="T1300" s="403">
        <v>15580</v>
      </c>
      <c r="U1300" s="403">
        <v>11000</v>
      </c>
      <c r="V1300" s="123" t="s">
        <v>2</v>
      </c>
      <c r="W1300" s="336"/>
      <c r="X1300" s="123"/>
      <c r="Y1300" s="337"/>
      <c r="Z1300" s="87"/>
      <c r="AA1300" s="88" t="s">
        <v>3880</v>
      </c>
      <c r="AB1300" s="88"/>
      <c r="AC1300" s="88"/>
      <c r="AD1300" s="90"/>
      <c r="AE1300" s="90"/>
      <c r="AF1300" s="136"/>
      <c r="AG1300" s="338"/>
      <c r="AH1300" s="338"/>
      <c r="AI1300" s="339"/>
      <c r="AJ1300" s="339"/>
      <c r="AK1300" s="91"/>
      <c r="AL1300" s="92"/>
      <c r="AM1300" s="93"/>
      <c r="AN1300" s="340"/>
      <c r="AO1300" s="341"/>
      <c r="AP1300" s="336"/>
      <c r="AQ1300" s="342"/>
      <c r="AR1300" s="343"/>
      <c r="AS1300" s="342"/>
      <c r="AT1300" s="94"/>
      <c r="AU1300" s="341"/>
      <c r="AV1300" s="136"/>
      <c r="AW1300" s="339"/>
    </row>
    <row r="1301" spans="1:49" ht="12.75" customHeight="1">
      <c r="A1301">
        <v>1298</v>
      </c>
      <c r="B1301" s="29" t="s">
        <v>9035</v>
      </c>
      <c r="C1301" s="134" t="s">
        <v>3759</v>
      </c>
      <c r="D1301" s="29" t="s">
        <v>3880</v>
      </c>
      <c r="E1301" s="29" t="s">
        <v>3880</v>
      </c>
      <c r="F1301" s="335"/>
      <c r="G1301" s="335"/>
      <c r="H1301" s="394"/>
      <c r="I1301" s="394"/>
      <c r="J1301" s="394"/>
      <c r="K1301" s="394"/>
      <c r="L1301" s="335"/>
      <c r="M1301" s="82" t="s">
        <v>3880</v>
      </c>
      <c r="N1301" s="57" t="s">
        <v>3880</v>
      </c>
      <c r="O1301" s="30" t="s">
        <v>3880</v>
      </c>
      <c r="P1301" s="29" t="s">
        <v>3880</v>
      </c>
      <c r="Q1301" s="29"/>
      <c r="R1301" s="134" t="s">
        <v>3759</v>
      </c>
      <c r="S1301" s="103" t="s">
        <v>5480</v>
      </c>
      <c r="T1301" s="403">
        <v>-15580</v>
      </c>
      <c r="U1301" s="403">
        <v>11000</v>
      </c>
      <c r="V1301" s="123" t="s">
        <v>2</v>
      </c>
      <c r="W1301" s="336"/>
      <c r="X1301" s="123"/>
      <c r="Y1301" s="337"/>
      <c r="Z1301" s="87"/>
      <c r="AA1301" s="88" t="s">
        <v>3880</v>
      </c>
      <c r="AB1301" s="88"/>
      <c r="AC1301" s="88"/>
      <c r="AD1301" s="90"/>
      <c r="AE1301" s="90"/>
      <c r="AF1301" s="136"/>
      <c r="AG1301" s="338"/>
      <c r="AH1301" s="338"/>
      <c r="AI1301" s="339"/>
      <c r="AJ1301" s="339"/>
      <c r="AK1301" s="91"/>
      <c r="AL1301" s="92"/>
      <c r="AM1301" s="93"/>
      <c r="AN1301" s="340"/>
      <c r="AO1301" s="341"/>
      <c r="AP1301" s="336"/>
      <c r="AQ1301" s="342"/>
      <c r="AR1301" s="343"/>
      <c r="AS1301" s="342"/>
      <c r="AT1301" s="94"/>
      <c r="AU1301" s="341"/>
      <c r="AV1301" s="136"/>
      <c r="AW1301" s="339"/>
    </row>
    <row r="1302" spans="1:49" ht="12.75" customHeight="1">
      <c r="A1302">
        <v>1299</v>
      </c>
      <c r="B1302" s="29" t="s">
        <v>9035</v>
      </c>
      <c r="C1302" s="134" t="s">
        <v>5481</v>
      </c>
      <c r="D1302" s="29" t="s">
        <v>3880</v>
      </c>
      <c r="E1302" s="29" t="s">
        <v>3880</v>
      </c>
      <c r="F1302" s="335"/>
      <c r="G1302" s="335"/>
      <c r="H1302" s="394"/>
      <c r="I1302" s="394"/>
      <c r="J1302" s="394"/>
      <c r="K1302" s="394"/>
      <c r="L1302" s="335"/>
      <c r="M1302" s="82" t="s">
        <v>3880</v>
      </c>
      <c r="N1302" s="57" t="s">
        <v>3880</v>
      </c>
      <c r="O1302" s="30" t="s">
        <v>3880</v>
      </c>
      <c r="P1302" s="29" t="s">
        <v>3880</v>
      </c>
      <c r="Q1302" s="29"/>
      <c r="R1302" s="134" t="s">
        <v>5481</v>
      </c>
      <c r="S1302" s="103" t="s">
        <v>5480</v>
      </c>
      <c r="T1302" s="403">
        <v>15580</v>
      </c>
      <c r="U1302" s="403">
        <v>11784.4</v>
      </c>
      <c r="V1302" s="123" t="s">
        <v>2</v>
      </c>
      <c r="W1302" s="336"/>
      <c r="X1302" s="123"/>
      <c r="Y1302" s="337"/>
      <c r="Z1302" s="87"/>
      <c r="AA1302" s="88" t="s">
        <v>3880</v>
      </c>
      <c r="AB1302" s="88"/>
      <c r="AC1302" s="88"/>
      <c r="AD1302" s="90"/>
      <c r="AE1302" s="90"/>
      <c r="AF1302" s="136"/>
      <c r="AG1302" s="338"/>
      <c r="AH1302" s="338"/>
      <c r="AI1302" s="339"/>
      <c r="AJ1302" s="339"/>
      <c r="AK1302" s="91"/>
      <c r="AL1302" s="92"/>
      <c r="AM1302" s="93"/>
      <c r="AN1302" s="340"/>
      <c r="AO1302" s="341"/>
      <c r="AP1302" s="336"/>
      <c r="AQ1302" s="342"/>
      <c r="AR1302" s="343"/>
      <c r="AS1302" s="342"/>
      <c r="AT1302" s="94"/>
      <c r="AU1302" s="341"/>
      <c r="AV1302" s="136"/>
      <c r="AW1302" s="339"/>
    </row>
    <row r="1303" spans="1:49" ht="12.75" customHeight="1">
      <c r="A1303">
        <v>1300</v>
      </c>
      <c r="B1303" s="29" t="s">
        <v>9035</v>
      </c>
      <c r="C1303" s="134" t="s">
        <v>3464</v>
      </c>
      <c r="D1303" s="29" t="s">
        <v>3880</v>
      </c>
      <c r="E1303" s="29" t="s">
        <v>3880</v>
      </c>
      <c r="F1303" s="335"/>
      <c r="G1303" s="335"/>
      <c r="H1303" s="394"/>
      <c r="I1303" s="394"/>
      <c r="J1303" s="394"/>
      <c r="K1303" s="394"/>
      <c r="L1303" s="335"/>
      <c r="M1303" s="82" t="s">
        <v>3880</v>
      </c>
      <c r="N1303" s="57" t="s">
        <v>3880</v>
      </c>
      <c r="O1303" s="30" t="s">
        <v>3880</v>
      </c>
      <c r="P1303" s="29" t="s">
        <v>3880</v>
      </c>
      <c r="Q1303" s="29"/>
      <c r="R1303" s="134" t="s">
        <v>3464</v>
      </c>
      <c r="S1303" s="103" t="s">
        <v>5480</v>
      </c>
      <c r="T1303" s="403">
        <v>-15580</v>
      </c>
      <c r="U1303" s="403">
        <v>11784.4</v>
      </c>
      <c r="V1303" s="123" t="s">
        <v>2</v>
      </c>
      <c r="W1303" s="336"/>
      <c r="X1303" s="123"/>
      <c r="Y1303" s="337"/>
      <c r="Z1303" s="87"/>
      <c r="AA1303" s="88" t="s">
        <v>3880</v>
      </c>
      <c r="AB1303" s="88"/>
      <c r="AC1303" s="88"/>
      <c r="AD1303" s="90"/>
      <c r="AE1303" s="90"/>
      <c r="AF1303" s="136"/>
      <c r="AG1303" s="338"/>
      <c r="AH1303" s="338"/>
      <c r="AI1303" s="339"/>
      <c r="AJ1303" s="339"/>
      <c r="AK1303" s="91"/>
      <c r="AL1303" s="92"/>
      <c r="AM1303" s="93"/>
      <c r="AN1303" s="340"/>
      <c r="AO1303" s="341"/>
      <c r="AP1303" s="336"/>
      <c r="AQ1303" s="342"/>
      <c r="AR1303" s="343"/>
      <c r="AS1303" s="342"/>
      <c r="AT1303" s="94"/>
      <c r="AU1303" s="341"/>
      <c r="AV1303" s="136"/>
      <c r="AW1303" s="339"/>
    </row>
    <row r="1304" spans="1:49" ht="12.75" customHeight="1">
      <c r="A1304">
        <v>1301</v>
      </c>
      <c r="B1304" s="29" t="s">
        <v>9035</v>
      </c>
      <c r="C1304" s="134" t="s">
        <v>5482</v>
      </c>
      <c r="D1304" s="29" t="s">
        <v>3880</v>
      </c>
      <c r="E1304" s="29" t="s">
        <v>3880</v>
      </c>
      <c r="F1304" s="335"/>
      <c r="G1304" s="335"/>
      <c r="H1304" s="394"/>
      <c r="I1304" s="394"/>
      <c r="J1304" s="394"/>
      <c r="K1304" s="394"/>
      <c r="L1304" s="335"/>
      <c r="M1304" s="82" t="s">
        <v>3880</v>
      </c>
      <c r="N1304" s="57" t="s">
        <v>3880</v>
      </c>
      <c r="O1304" s="30" t="s">
        <v>3880</v>
      </c>
      <c r="P1304" s="29" t="s">
        <v>3880</v>
      </c>
      <c r="Q1304" s="29"/>
      <c r="R1304" s="134" t="s">
        <v>5482</v>
      </c>
      <c r="S1304" s="103" t="s">
        <v>5480</v>
      </c>
      <c r="T1304" s="403">
        <v>15580</v>
      </c>
      <c r="U1304" s="403">
        <v>-11784.4</v>
      </c>
      <c r="V1304" s="123" t="s">
        <v>2</v>
      </c>
      <c r="W1304" s="336"/>
      <c r="X1304" s="123"/>
      <c r="Y1304" s="337"/>
      <c r="Z1304" s="87"/>
      <c r="AA1304" s="88" t="s">
        <v>3880</v>
      </c>
      <c r="AB1304" s="88"/>
      <c r="AC1304" s="88"/>
      <c r="AD1304" s="90"/>
      <c r="AE1304" s="90"/>
      <c r="AF1304" s="136"/>
      <c r="AG1304" s="338"/>
      <c r="AH1304" s="338"/>
      <c r="AI1304" s="339"/>
      <c r="AJ1304" s="339"/>
      <c r="AK1304" s="91"/>
      <c r="AL1304" s="92"/>
      <c r="AM1304" s="93"/>
      <c r="AN1304" s="340"/>
      <c r="AO1304" s="341"/>
      <c r="AP1304" s="336"/>
      <c r="AQ1304" s="342"/>
      <c r="AR1304" s="343"/>
      <c r="AS1304" s="342"/>
      <c r="AT1304" s="94"/>
      <c r="AU1304" s="341"/>
      <c r="AV1304" s="136"/>
      <c r="AW1304" s="339"/>
    </row>
    <row r="1305" spans="1:49" ht="12.75" customHeight="1">
      <c r="A1305">
        <v>1302</v>
      </c>
      <c r="B1305" s="29" t="s">
        <v>9035</v>
      </c>
      <c r="C1305" s="134" t="s">
        <v>5483</v>
      </c>
      <c r="D1305" s="29" t="s">
        <v>3880</v>
      </c>
      <c r="E1305" s="29" t="s">
        <v>3880</v>
      </c>
      <c r="F1305" s="335"/>
      <c r="G1305" s="335"/>
      <c r="H1305" s="394"/>
      <c r="I1305" s="394"/>
      <c r="J1305" s="394"/>
      <c r="K1305" s="394"/>
      <c r="L1305" s="335"/>
      <c r="M1305" s="82" t="s">
        <v>3880</v>
      </c>
      <c r="N1305" s="57" t="s">
        <v>3880</v>
      </c>
      <c r="O1305" s="30" t="s">
        <v>3880</v>
      </c>
      <c r="P1305" s="29" t="s">
        <v>3880</v>
      </c>
      <c r="Q1305" s="29"/>
      <c r="R1305" s="134" t="s">
        <v>5483</v>
      </c>
      <c r="S1305" s="103" t="s">
        <v>5480</v>
      </c>
      <c r="T1305" s="403">
        <v>-15580</v>
      </c>
      <c r="U1305" s="403">
        <v>-11784.4</v>
      </c>
      <c r="V1305" s="123" t="s">
        <v>2</v>
      </c>
      <c r="W1305" s="336"/>
      <c r="X1305" s="123"/>
      <c r="Y1305" s="337"/>
      <c r="Z1305" s="87"/>
      <c r="AA1305" s="88" t="s">
        <v>3880</v>
      </c>
      <c r="AB1305" s="88"/>
      <c r="AC1305" s="88"/>
      <c r="AD1305" s="90"/>
      <c r="AE1305" s="90"/>
      <c r="AF1305" s="136"/>
      <c r="AG1305" s="338"/>
      <c r="AH1305" s="338"/>
      <c r="AI1305" s="339"/>
      <c r="AJ1305" s="339"/>
      <c r="AK1305" s="91"/>
      <c r="AL1305" s="92"/>
      <c r="AM1305" s="93"/>
      <c r="AN1305" s="340"/>
      <c r="AO1305" s="341"/>
      <c r="AP1305" s="336"/>
      <c r="AQ1305" s="342"/>
      <c r="AR1305" s="343"/>
      <c r="AS1305" s="342"/>
      <c r="AT1305" s="94"/>
      <c r="AU1305" s="341"/>
      <c r="AV1305" s="136"/>
      <c r="AW1305" s="339"/>
    </row>
    <row r="1306" spans="1:49" ht="12.75" customHeight="1">
      <c r="A1306">
        <v>1303</v>
      </c>
      <c r="B1306" s="29" t="s">
        <v>9035</v>
      </c>
      <c r="C1306" s="134" t="s">
        <v>256</v>
      </c>
      <c r="D1306" s="29" t="s">
        <v>3880</v>
      </c>
      <c r="E1306" s="29" t="s">
        <v>3880</v>
      </c>
      <c r="F1306" s="335"/>
      <c r="G1306" s="335"/>
      <c r="H1306" s="394"/>
      <c r="I1306" s="394"/>
      <c r="J1306" s="394"/>
      <c r="K1306" s="394"/>
      <c r="L1306" s="335"/>
      <c r="M1306" s="82" t="s">
        <v>3880</v>
      </c>
      <c r="N1306" s="57" t="s">
        <v>3880</v>
      </c>
      <c r="O1306" s="30" t="s">
        <v>3880</v>
      </c>
      <c r="P1306" s="29" t="s">
        <v>3880</v>
      </c>
      <c r="Q1306" s="29"/>
      <c r="R1306" s="134" t="s">
        <v>256</v>
      </c>
      <c r="S1306" s="103" t="s">
        <v>5480</v>
      </c>
      <c r="T1306" s="403">
        <v>15580</v>
      </c>
      <c r="U1306" s="403">
        <v>-11000</v>
      </c>
      <c r="V1306" s="123" t="s">
        <v>2</v>
      </c>
      <c r="W1306" s="336"/>
      <c r="X1306" s="123"/>
      <c r="Y1306" s="337"/>
      <c r="Z1306" s="87"/>
      <c r="AA1306" s="88" t="s">
        <v>3880</v>
      </c>
      <c r="AB1306" s="88"/>
      <c r="AC1306" s="88"/>
      <c r="AD1306" s="90"/>
      <c r="AE1306" s="90"/>
      <c r="AF1306" s="136"/>
      <c r="AG1306" s="338"/>
      <c r="AH1306" s="338"/>
      <c r="AI1306" s="339"/>
      <c r="AJ1306" s="339"/>
      <c r="AK1306" s="91"/>
      <c r="AL1306" s="92"/>
      <c r="AM1306" s="93"/>
      <c r="AN1306" s="340"/>
      <c r="AO1306" s="341"/>
      <c r="AP1306" s="336"/>
      <c r="AQ1306" s="342"/>
      <c r="AR1306" s="343"/>
      <c r="AS1306" s="342"/>
      <c r="AT1306" s="94"/>
      <c r="AU1306" s="341"/>
      <c r="AV1306" s="136"/>
      <c r="AW1306" s="339"/>
    </row>
    <row r="1307" spans="1:49" ht="12.75" customHeight="1">
      <c r="A1307">
        <v>1304</v>
      </c>
      <c r="B1307" s="29" t="s">
        <v>9035</v>
      </c>
      <c r="C1307" s="134" t="s">
        <v>5484</v>
      </c>
      <c r="D1307" s="29" t="s">
        <v>3880</v>
      </c>
      <c r="E1307" s="29" t="s">
        <v>3880</v>
      </c>
      <c r="F1307" s="335"/>
      <c r="G1307" s="335"/>
      <c r="H1307" s="394"/>
      <c r="I1307" s="394"/>
      <c r="J1307" s="394"/>
      <c r="K1307" s="394"/>
      <c r="L1307" s="335"/>
      <c r="M1307" s="82" t="s">
        <v>3880</v>
      </c>
      <c r="N1307" s="57" t="s">
        <v>3880</v>
      </c>
      <c r="O1307" s="30" t="s">
        <v>3880</v>
      </c>
      <c r="P1307" s="29" t="s">
        <v>3880</v>
      </c>
      <c r="Q1307" s="29"/>
      <c r="R1307" s="134" t="s">
        <v>5484</v>
      </c>
      <c r="S1307" s="103" t="s">
        <v>5480</v>
      </c>
      <c r="T1307" s="403">
        <v>-15580</v>
      </c>
      <c r="U1307" s="403">
        <v>-11000</v>
      </c>
      <c r="V1307" s="123" t="s">
        <v>2</v>
      </c>
      <c r="W1307" s="336"/>
      <c r="X1307" s="123"/>
      <c r="Y1307" s="337"/>
      <c r="Z1307" s="87"/>
      <c r="AA1307" s="88" t="s">
        <v>3880</v>
      </c>
      <c r="AB1307" s="88"/>
      <c r="AC1307" s="88"/>
      <c r="AD1307" s="90"/>
      <c r="AE1307" s="90"/>
      <c r="AF1307" s="136"/>
      <c r="AG1307" s="338"/>
      <c r="AH1307" s="338"/>
      <c r="AI1307" s="339"/>
      <c r="AJ1307" s="339"/>
      <c r="AK1307" s="91"/>
      <c r="AL1307" s="92"/>
      <c r="AM1307" s="93"/>
      <c r="AN1307" s="340"/>
      <c r="AO1307" s="341"/>
      <c r="AP1307" s="336"/>
      <c r="AQ1307" s="342"/>
      <c r="AR1307" s="343"/>
      <c r="AS1307" s="342"/>
      <c r="AT1307" s="94"/>
      <c r="AU1307" s="341"/>
      <c r="AV1307" s="136"/>
      <c r="AW1307" s="339"/>
    </row>
    <row r="1308" spans="1:49" ht="12.75" customHeight="1">
      <c r="A1308">
        <v>1305</v>
      </c>
      <c r="B1308" s="29" t="s">
        <v>7362</v>
      </c>
      <c r="C1308" s="104" t="s">
        <v>339</v>
      </c>
      <c r="D1308" s="29" t="s">
        <v>673</v>
      </c>
      <c r="E1308" s="29" t="s">
        <v>3152</v>
      </c>
      <c r="F1308" s="335"/>
      <c r="G1308" s="335"/>
      <c r="H1308" s="394"/>
      <c r="I1308" s="394"/>
      <c r="J1308" s="394"/>
      <c r="K1308" s="394"/>
      <c r="L1308" s="335"/>
      <c r="M1308" s="82" t="s">
        <v>3880</v>
      </c>
      <c r="N1308" s="57">
        <v>3493.7559055118113</v>
      </c>
      <c r="O1308" s="30">
        <v>3493.7559055118113</v>
      </c>
      <c r="P1308" s="29" t="s">
        <v>3455</v>
      </c>
      <c r="Q1308" s="29"/>
      <c r="R1308" s="104" t="s">
        <v>339</v>
      </c>
      <c r="S1308" s="103" t="s">
        <v>5485</v>
      </c>
      <c r="T1308" s="403">
        <v>12877.8</v>
      </c>
      <c r="U1308" s="403">
        <v>-9163.0499999999993</v>
      </c>
      <c r="V1308" s="123" t="s">
        <v>1</v>
      </c>
      <c r="W1308" s="336" t="s">
        <v>0</v>
      </c>
      <c r="X1308" s="123"/>
      <c r="Y1308" s="337"/>
      <c r="Z1308" s="87">
        <v>1</v>
      </c>
      <c r="AA1308" s="88" t="s">
        <v>3880</v>
      </c>
      <c r="AB1308" s="88"/>
      <c r="AC1308" s="88"/>
      <c r="AD1308" s="90"/>
      <c r="AE1308" s="90"/>
      <c r="AF1308" s="136"/>
      <c r="AG1308" s="338"/>
      <c r="AH1308" s="338"/>
      <c r="AI1308" s="339"/>
      <c r="AJ1308" s="339"/>
      <c r="AK1308" s="91"/>
      <c r="AL1308" s="92"/>
      <c r="AM1308" s="93"/>
      <c r="AN1308" s="340"/>
      <c r="AO1308" s="341"/>
      <c r="AP1308" s="336"/>
      <c r="AQ1308" s="342"/>
      <c r="AR1308" s="343"/>
      <c r="AS1308" s="342"/>
      <c r="AT1308" s="94"/>
      <c r="AU1308" s="341"/>
      <c r="AV1308" s="136"/>
      <c r="AW1308" s="339"/>
    </row>
    <row r="1309" spans="1:49" ht="12.75" customHeight="1">
      <c r="A1309">
        <v>1306</v>
      </c>
      <c r="B1309" s="29" t="s">
        <v>6765</v>
      </c>
      <c r="C1309" s="104" t="s">
        <v>259</v>
      </c>
      <c r="D1309" s="29" t="s">
        <v>609</v>
      </c>
      <c r="E1309" s="29" t="s">
        <v>3216</v>
      </c>
      <c r="F1309" s="335" t="s">
        <v>9062</v>
      </c>
      <c r="G1309" s="394" t="s">
        <v>9063</v>
      </c>
      <c r="H1309" s="394"/>
      <c r="I1309" s="394"/>
      <c r="J1309" s="394"/>
      <c r="K1309" s="394"/>
      <c r="L1309" s="335"/>
      <c r="M1309" s="82">
        <v>2725.8070866141734</v>
      </c>
      <c r="N1309" s="57">
        <v>7106.9055118110236</v>
      </c>
      <c r="O1309" s="30">
        <v>9832.7125984251979</v>
      </c>
      <c r="P1309" s="29" t="s">
        <v>3860</v>
      </c>
      <c r="Q1309" s="29"/>
      <c r="R1309" s="104" t="s">
        <v>259</v>
      </c>
      <c r="S1309" s="103" t="s">
        <v>5486</v>
      </c>
      <c r="T1309" s="403">
        <v>5000</v>
      </c>
      <c r="U1309" s="403">
        <v>-12480</v>
      </c>
      <c r="V1309" s="123" t="s">
        <v>1</v>
      </c>
      <c r="W1309" s="336" t="s">
        <v>0</v>
      </c>
      <c r="X1309" s="123"/>
      <c r="Y1309" s="337"/>
      <c r="Z1309" s="87">
        <v>1</v>
      </c>
      <c r="AA1309" s="88" t="s">
        <v>272</v>
      </c>
      <c r="AB1309" s="88">
        <v>2.5</v>
      </c>
      <c r="AC1309" s="88">
        <v>100</v>
      </c>
      <c r="AD1309" s="90"/>
      <c r="AE1309" s="90"/>
      <c r="AF1309" s="136"/>
      <c r="AG1309" s="338"/>
      <c r="AH1309" s="338"/>
      <c r="AI1309" s="339"/>
      <c r="AJ1309" s="339"/>
      <c r="AK1309" s="91"/>
      <c r="AL1309" s="92"/>
      <c r="AM1309" s="93"/>
      <c r="AN1309" s="340"/>
      <c r="AO1309" s="341"/>
      <c r="AP1309" s="336"/>
      <c r="AQ1309" s="342"/>
      <c r="AR1309" s="343"/>
      <c r="AS1309" s="342"/>
      <c r="AT1309" s="94"/>
      <c r="AU1309" s="341"/>
      <c r="AV1309" s="136"/>
      <c r="AW1309" s="339"/>
    </row>
    <row r="1310" spans="1:49" ht="12.75" customHeight="1">
      <c r="A1310">
        <v>1307</v>
      </c>
      <c r="B1310" s="29" t="s">
        <v>6766</v>
      </c>
      <c r="C1310" s="104" t="s">
        <v>258</v>
      </c>
      <c r="D1310" s="29" t="s">
        <v>607</v>
      </c>
      <c r="E1310" s="29" t="s">
        <v>3218</v>
      </c>
      <c r="F1310" s="335" t="s">
        <v>9064</v>
      </c>
      <c r="G1310" s="394" t="s">
        <v>9065</v>
      </c>
      <c r="H1310" s="394"/>
      <c r="I1310" s="394"/>
      <c r="J1310" s="394"/>
      <c r="K1310" s="394"/>
      <c r="L1310" s="335"/>
      <c r="M1310" s="82">
        <v>2725.8070866141734</v>
      </c>
      <c r="N1310" s="57">
        <v>7106.9055118110236</v>
      </c>
      <c r="O1310" s="30">
        <v>9832.7125984251979</v>
      </c>
      <c r="P1310" s="29" t="s">
        <v>3860</v>
      </c>
      <c r="Q1310" s="29"/>
      <c r="R1310" s="104" t="s">
        <v>258</v>
      </c>
      <c r="S1310" s="104" t="s">
        <v>5487</v>
      </c>
      <c r="T1310" s="403">
        <v>5000</v>
      </c>
      <c r="U1310" s="403">
        <v>-13310</v>
      </c>
      <c r="V1310" s="123" t="s">
        <v>1</v>
      </c>
      <c r="W1310" s="336" t="s">
        <v>0</v>
      </c>
      <c r="X1310" s="123"/>
      <c r="Y1310" s="337"/>
      <c r="Z1310" s="87">
        <v>1</v>
      </c>
      <c r="AA1310" s="88" t="s">
        <v>272</v>
      </c>
      <c r="AB1310" s="88">
        <v>2.5</v>
      </c>
      <c r="AC1310" s="88">
        <v>100</v>
      </c>
      <c r="AD1310" s="90"/>
      <c r="AE1310" s="90"/>
      <c r="AF1310" s="136"/>
      <c r="AG1310" s="338"/>
      <c r="AH1310" s="338"/>
      <c r="AI1310" s="339"/>
      <c r="AJ1310" s="339"/>
      <c r="AK1310" s="91"/>
      <c r="AL1310" s="92"/>
      <c r="AM1310" s="93"/>
      <c r="AN1310" s="340"/>
      <c r="AO1310" s="341"/>
      <c r="AP1310" s="336"/>
      <c r="AQ1310" s="342"/>
      <c r="AR1310" s="343"/>
      <c r="AS1310" s="342"/>
      <c r="AT1310" s="94"/>
      <c r="AU1310" s="341"/>
      <c r="AV1310" s="136"/>
      <c r="AW1310" s="339"/>
    </row>
    <row r="1311" spans="1:49" ht="12.75" customHeight="1">
      <c r="A1311">
        <v>1308</v>
      </c>
      <c r="B1311" s="29" t="s">
        <v>7511</v>
      </c>
      <c r="C1311" s="104" t="s">
        <v>5488</v>
      </c>
      <c r="D1311" s="29" t="s">
        <v>3880</v>
      </c>
      <c r="E1311" s="29" t="s">
        <v>3880</v>
      </c>
      <c r="F1311" s="335" t="s">
        <v>7512</v>
      </c>
      <c r="G1311" s="394" t="s">
        <v>7512</v>
      </c>
      <c r="H1311" s="394"/>
      <c r="I1311" s="394"/>
      <c r="J1311" s="394"/>
      <c r="K1311" s="394"/>
      <c r="L1311" s="335"/>
      <c r="M1311" s="82" t="s">
        <v>3880</v>
      </c>
      <c r="N1311" s="57">
        <v>265.18897637795277</v>
      </c>
      <c r="O1311" s="30">
        <v>265.18897637795277</v>
      </c>
      <c r="P1311" s="29" t="s">
        <v>3863</v>
      </c>
      <c r="Q1311" s="29"/>
      <c r="R1311" s="104" t="s">
        <v>5488</v>
      </c>
      <c r="S1311" s="103" t="s">
        <v>5489</v>
      </c>
      <c r="T1311" s="403">
        <v>-3434.08</v>
      </c>
      <c r="U1311" s="403">
        <v>-10648.95</v>
      </c>
      <c r="V1311" s="123" t="s">
        <v>1</v>
      </c>
      <c r="W1311" s="336" t="s">
        <v>0</v>
      </c>
      <c r="X1311" s="123"/>
      <c r="Y1311" s="337"/>
      <c r="Z1311" s="87"/>
      <c r="AA1311" s="88" t="s">
        <v>3880</v>
      </c>
      <c r="AB1311" s="88"/>
      <c r="AC1311" s="98"/>
      <c r="AD1311" s="99"/>
      <c r="AE1311" s="90"/>
      <c r="AF1311" s="136"/>
      <c r="AG1311" s="338"/>
      <c r="AH1311" s="338"/>
      <c r="AI1311" s="339"/>
      <c r="AJ1311" s="339"/>
      <c r="AK1311" s="91"/>
      <c r="AL1311" s="92">
        <v>20</v>
      </c>
      <c r="AM1311" s="93"/>
      <c r="AN1311" s="340"/>
      <c r="AO1311" s="341"/>
      <c r="AP1311" s="336"/>
      <c r="AQ1311" s="342"/>
      <c r="AR1311" s="343"/>
      <c r="AS1311" s="342"/>
      <c r="AT1311" s="94">
        <v>8000</v>
      </c>
      <c r="AU1311" s="341"/>
      <c r="AV1311" s="136"/>
      <c r="AW1311" s="339"/>
    </row>
    <row r="1312" spans="1:49" ht="12.75" customHeight="1">
      <c r="A1312">
        <v>1309</v>
      </c>
      <c r="B1312" s="29" t="s">
        <v>7300</v>
      </c>
      <c r="C1312" s="104" t="s">
        <v>296</v>
      </c>
      <c r="D1312" s="29" t="s">
        <v>1754</v>
      </c>
      <c r="E1312" s="29" t="s">
        <v>2071</v>
      </c>
      <c r="F1312" s="335" t="s">
        <v>7301</v>
      </c>
      <c r="G1312" s="394" t="s">
        <v>7302</v>
      </c>
      <c r="H1312" s="394"/>
      <c r="I1312" s="394"/>
      <c r="J1312" s="394"/>
      <c r="K1312" s="394"/>
      <c r="L1312" s="335"/>
      <c r="M1312" s="82">
        <v>11621.019685039371</v>
      </c>
      <c r="N1312" s="57">
        <v>1221.2007874015749</v>
      </c>
      <c r="O1312" s="30">
        <v>12842.220472440946</v>
      </c>
      <c r="P1312" s="29" t="s">
        <v>9198</v>
      </c>
      <c r="Q1312" s="29"/>
      <c r="R1312" s="104" t="s">
        <v>296</v>
      </c>
      <c r="S1312" s="103" t="s">
        <v>5490</v>
      </c>
      <c r="T1312" s="403">
        <v>500</v>
      </c>
      <c r="U1312" s="403">
        <v>-12895</v>
      </c>
      <c r="V1312" s="123" t="s">
        <v>1</v>
      </c>
      <c r="W1312" s="336" t="s">
        <v>0</v>
      </c>
      <c r="X1312" s="100" t="s">
        <v>4120</v>
      </c>
      <c r="Y1312" s="337"/>
      <c r="Z1312" s="87">
        <v>1</v>
      </c>
      <c r="AA1312" s="88" t="s">
        <v>3880</v>
      </c>
      <c r="AB1312" s="88"/>
      <c r="AC1312" s="98"/>
      <c r="AD1312" s="97"/>
      <c r="AE1312" s="90"/>
      <c r="AF1312" s="136"/>
      <c r="AG1312" s="338"/>
      <c r="AH1312" s="338"/>
      <c r="AI1312" s="339"/>
      <c r="AJ1312" s="339"/>
      <c r="AK1312" s="91"/>
      <c r="AL1312" s="92"/>
      <c r="AM1312" s="93" t="s">
        <v>4489</v>
      </c>
      <c r="AN1312" s="340"/>
      <c r="AO1312" s="341"/>
      <c r="AP1312" s="336"/>
      <c r="AQ1312" s="342"/>
      <c r="AR1312" s="343"/>
      <c r="AS1312" s="342"/>
      <c r="AT1312" s="94">
        <v>3000</v>
      </c>
      <c r="AU1312" s="341"/>
      <c r="AV1312" s="136"/>
      <c r="AW1312" s="339"/>
    </row>
    <row r="1313" spans="1:49" ht="12.75" customHeight="1">
      <c r="A1313">
        <v>1310</v>
      </c>
      <c r="B1313" s="29" t="s">
        <v>7339</v>
      </c>
      <c r="C1313" s="104" t="s">
        <v>31</v>
      </c>
      <c r="D1313" s="29" t="s">
        <v>1752</v>
      </c>
      <c r="E1313" s="29" t="s">
        <v>2073</v>
      </c>
      <c r="F1313" s="335" t="s">
        <v>7340</v>
      </c>
      <c r="G1313" s="394" t="s">
        <v>7341</v>
      </c>
      <c r="H1313" s="394"/>
      <c r="I1313" s="394"/>
      <c r="J1313" s="394"/>
      <c r="K1313" s="394"/>
      <c r="L1313" s="335"/>
      <c r="M1313" s="82">
        <v>11777.141732283466</v>
      </c>
      <c r="N1313" s="57">
        <v>1285.7834645669293</v>
      </c>
      <c r="O1313" s="30">
        <v>13062.925196850396</v>
      </c>
      <c r="P1313" s="29" t="s">
        <v>9175</v>
      </c>
      <c r="Q1313" s="29"/>
      <c r="R1313" s="104" t="s">
        <v>31</v>
      </c>
      <c r="S1313" s="104" t="s">
        <v>5491</v>
      </c>
      <c r="T1313" s="403">
        <v>500</v>
      </c>
      <c r="U1313" s="403">
        <v>-12065</v>
      </c>
      <c r="V1313" s="123" t="s">
        <v>1</v>
      </c>
      <c r="W1313" s="336" t="s">
        <v>0</v>
      </c>
      <c r="X1313" s="123"/>
      <c r="Y1313" s="337"/>
      <c r="Z1313" s="87">
        <v>1</v>
      </c>
      <c r="AA1313" s="88" t="s">
        <v>3880</v>
      </c>
      <c r="AB1313" s="88"/>
      <c r="AC1313" s="98"/>
      <c r="AD1313" s="97"/>
      <c r="AE1313" s="90"/>
      <c r="AF1313" s="136"/>
      <c r="AG1313" s="338"/>
      <c r="AH1313" s="338"/>
      <c r="AI1313" s="339"/>
      <c r="AJ1313" s="339"/>
      <c r="AK1313" s="91"/>
      <c r="AL1313" s="92"/>
      <c r="AM1313" s="93" t="s">
        <v>4489</v>
      </c>
      <c r="AN1313" s="340"/>
      <c r="AO1313" s="341"/>
      <c r="AP1313" s="336"/>
      <c r="AQ1313" s="342"/>
      <c r="AR1313" s="343"/>
      <c r="AS1313" s="342"/>
      <c r="AT1313" s="94">
        <v>3000</v>
      </c>
      <c r="AU1313" s="341"/>
      <c r="AV1313" s="136"/>
      <c r="AW1313" s="339"/>
    </row>
    <row r="1314" spans="1:49" ht="12.75" customHeight="1">
      <c r="M1314"/>
      <c r="N1314"/>
      <c r="O1314"/>
      <c r="T1314" s="157"/>
      <c r="U1314" s="157"/>
      <c r="Z1314" s="44"/>
      <c r="AA1314" s="44"/>
      <c r="AB1314" s="44"/>
      <c r="AC1314" s="101"/>
      <c r="AD1314" s="102"/>
      <c r="AE1314" s="44"/>
      <c r="AK1314" s="44"/>
      <c r="AL1314" s="44"/>
      <c r="AM1314" s="44"/>
      <c r="AT1314" s="44"/>
    </row>
    <row r="1315" spans="1:49" ht="12.75" customHeight="1">
      <c r="B1315" t="s">
        <v>9036</v>
      </c>
      <c r="M1315"/>
      <c r="N1315"/>
      <c r="O1315"/>
      <c r="S1315" s="29"/>
      <c r="T1315" s="157"/>
      <c r="U1315" s="157"/>
      <c r="V1315" s="121" t="s">
        <v>5493</v>
      </c>
      <c r="W1315" s="390" t="s">
        <v>5494</v>
      </c>
      <c r="X1315" s="121" t="s">
        <v>5495</v>
      </c>
      <c r="Y1315" s="29"/>
      <c r="Z1315" s="29">
        <v>2</v>
      </c>
      <c r="AF1315" s="44"/>
      <c r="AG1315" s="44"/>
      <c r="AH1315" s="44"/>
      <c r="AO1315" s="44"/>
    </row>
    <row r="1316" spans="1:49" ht="12.75" customHeight="1">
      <c r="B1316" s="29" t="s">
        <v>1910</v>
      </c>
      <c r="C1316" s="104" t="s">
        <v>1909</v>
      </c>
      <c r="D1316" s="29" t="s">
        <v>1905</v>
      </c>
      <c r="E1316" s="29" t="s">
        <v>1920</v>
      </c>
      <c r="M1316" s="352" t="s">
        <v>3880</v>
      </c>
      <c r="N1316" s="30">
        <v>7321.1062992125981</v>
      </c>
      <c r="O1316" s="30">
        <v>7321.1062992125981</v>
      </c>
      <c r="P1316" s="29" t="s">
        <v>3459</v>
      </c>
      <c r="S1316" s="29"/>
      <c r="T1316" s="349" t="s">
        <v>5496</v>
      </c>
      <c r="U1316" s="121"/>
      <c r="V1316" s="122" t="s">
        <v>5497</v>
      </c>
      <c r="W1316" s="390" t="s">
        <v>5494</v>
      </c>
      <c r="X1316" s="350" t="s">
        <v>5498</v>
      </c>
      <c r="Y1316" s="350"/>
      <c r="Z1316" s="29">
        <v>1</v>
      </c>
      <c r="AF1316" s="44"/>
      <c r="AG1316" s="44"/>
      <c r="AH1316" s="44"/>
      <c r="AO1316" s="44"/>
    </row>
    <row r="1317" spans="1:49" ht="12.75" customHeight="1">
      <c r="B1317" s="29" t="s">
        <v>1908</v>
      </c>
      <c r="C1317" s="104" t="s">
        <v>1907</v>
      </c>
      <c r="D1317" s="29" t="s">
        <v>1865</v>
      </c>
      <c r="E1317" s="29" t="s">
        <v>1960</v>
      </c>
      <c r="M1317" s="352" t="s">
        <v>3880</v>
      </c>
      <c r="N1317" s="30">
        <v>7888.5629921259842</v>
      </c>
      <c r="O1317" s="30">
        <v>7888.5629921259842</v>
      </c>
      <c r="P1317" s="29" t="s">
        <v>3459</v>
      </c>
      <c r="S1317" s="29"/>
      <c r="T1317" s="349" t="s">
        <v>5499</v>
      </c>
      <c r="U1317" s="29"/>
      <c r="V1317" s="122" t="s">
        <v>5500</v>
      </c>
      <c r="W1317" s="390" t="s">
        <v>5494</v>
      </c>
      <c r="X1317" s="350" t="s">
        <v>5498</v>
      </c>
      <c r="Y1317" s="29"/>
      <c r="Z1317" s="29">
        <v>1</v>
      </c>
      <c r="AF1317" s="44"/>
      <c r="AG1317" s="44"/>
      <c r="AH1317" s="44"/>
      <c r="AO1317" s="44"/>
    </row>
    <row r="1318" spans="1:49" ht="12.75" customHeight="1">
      <c r="M1318"/>
      <c r="N1318"/>
      <c r="O1318"/>
      <c r="S1318" s="29"/>
      <c r="T1318" s="351" t="s">
        <v>5492</v>
      </c>
      <c r="U1318" s="121"/>
      <c r="V1318" s="29"/>
      <c r="W1318" s="29"/>
      <c r="X1318" s="29"/>
      <c r="Y1318" s="29" t="s">
        <v>5501</v>
      </c>
      <c r="Z1318" s="29">
        <v>504</v>
      </c>
      <c r="AF1318" s="44"/>
      <c r="AG1318" s="44"/>
      <c r="AH1318" s="44"/>
      <c r="AO1318" s="44"/>
    </row>
    <row r="1319" spans="1:49" ht="12.75" customHeight="1">
      <c r="M1319"/>
      <c r="N1319"/>
      <c r="O1319"/>
      <c r="T1319" s="121"/>
      <c r="U1319" s="121"/>
    </row>
  </sheetData>
  <phoneticPr fontId="2"/>
  <conditionalFormatting sqref="S122 S140:S142">
    <cfRule type="cellIs" dxfId="106" priority="29" stopIfTrue="1" operator="equal">
      <formula>"NOT USED"</formula>
    </cfRule>
    <cfRule type="cellIs" dxfId="105" priority="28" stopIfTrue="1" operator="equal">
      <formula>"USED"</formula>
    </cfRule>
  </conditionalFormatting>
  <conditionalFormatting sqref="V1317">
    <cfRule type="expression" dxfId="104" priority="11" stopIfTrue="1">
      <formula>AND($E1317="DM250",$C1317= "IO")</formula>
    </cfRule>
    <cfRule type="expression" dxfId="103" priority="10" stopIfTrue="1">
      <formula>AND($E1317="",$C1317= "IO")</formula>
    </cfRule>
    <cfRule type="expression" dxfId="102" priority="12" stopIfTrue="1">
      <formula>AND($E1317="DM2G",$C1317= "IO")</formula>
    </cfRule>
    <cfRule type="expression" dxfId="101" priority="13" stopIfTrue="1">
      <formula>AND($E1317="DM6.5G",$C1317= "IO")</formula>
    </cfRule>
    <cfRule type="expression" dxfId="100" priority="14" stopIfTrue="1">
      <formula>AND($E1317="DM800",$C1317= "IO")</formula>
    </cfRule>
    <cfRule type="expression" dxfId="99" priority="15" stopIfTrue="1">
      <formula>AND($E1317="400MCC",$C1317= "IO")</formula>
    </cfRule>
    <cfRule type="expression" dxfId="98" priority="16" stopIfTrue="1">
      <formula>AND($E1317="FM_CHANNEL",$C1317= "IO")</formula>
    </cfRule>
    <cfRule type="expression" priority="17" stopIfTrue="1">
      <formula>AND($E1317="Float/Loopback",$C1317= "IO")</formula>
    </cfRule>
    <cfRule type="expression" priority="18" stopIfTrue="1">
      <formula>AND($E1317="PLL/sense/PU/PD",$C1317= "IO")</formula>
    </cfRule>
  </conditionalFormatting>
  <conditionalFormatting sqref="W4:W61 W64:W65 W68:W69 W72:W73 W76:W385 W390:W397 W422:W429 W442:W461 W486:W489 W510:W517 W522:W620 W637:W644 W653:W733 W735:W1314 W1316">
    <cfRule type="expression" dxfId="97" priority="2" stopIfTrue="1">
      <formula>AND($F4="DM250",$E4= "IO")</formula>
    </cfRule>
    <cfRule type="expression" dxfId="96" priority="3" stopIfTrue="1">
      <formula>AND($F4="DM2G",$E4= "IO")</formula>
    </cfRule>
    <cfRule type="expression" dxfId="95" priority="4" stopIfTrue="1">
      <formula>AND($F4="DM6.5G",$E4= "IO")</formula>
    </cfRule>
    <cfRule type="expression" dxfId="94" priority="5" stopIfTrue="1">
      <formula>AND($F4="DM800",$E4= "IO")</formula>
    </cfRule>
    <cfRule type="expression" dxfId="93" priority="1" stopIfTrue="1">
      <formula>AND($F4="",$E4= "IO")</formula>
    </cfRule>
    <cfRule type="expression" dxfId="92" priority="7" stopIfTrue="1">
      <formula>AND($F4="FM_CHANNEL",$E4= "IO")</formula>
    </cfRule>
    <cfRule type="expression" priority="8" stopIfTrue="1">
      <formula>AND($F4="Float/Loopback",$E4= "IO")</formula>
    </cfRule>
    <cfRule type="expression" priority="9" stopIfTrue="1">
      <formula>AND($F4="PLL/sense/PU/PD",$E4= "IO")</formula>
    </cfRule>
    <cfRule type="expression" dxfId="91" priority="6" stopIfTrue="1">
      <formula>AND($F4="400MCC",$E4= "IO")</formula>
    </cfRule>
  </conditionalFormatting>
  <conditionalFormatting sqref="W62:W63 W66:W67 W70:W71 W74:W75 W386:W389 W398:W421 W430:W441 W462:W485 W490:W509 W518:W521 W621:W636 W645:W652 W734">
    <cfRule type="expression" dxfId="90" priority="107" stopIfTrue="1">
      <formula>AND(#REF!="FM_CHANNEL",$E62= "IO")</formula>
    </cfRule>
    <cfRule type="expression" priority="108" stopIfTrue="1">
      <formula>AND(#REF!="Float/Loopback",$E62= "IO")</formula>
    </cfRule>
    <cfRule type="expression" priority="109" stopIfTrue="1">
      <formula>AND(#REF!="PLL/sense/PU/PD",$E62= "IO")</formula>
    </cfRule>
    <cfRule type="expression" dxfId="89" priority="104" stopIfTrue="1">
      <formula>AND(#REF!="DM6.5G",$E62= "IO")</formula>
    </cfRule>
    <cfRule type="expression" dxfId="88" priority="101" stopIfTrue="1">
      <formula>AND(#REF!="",$E62= "IO")</formula>
    </cfRule>
    <cfRule type="expression" dxfId="87" priority="102" stopIfTrue="1">
      <formula>AND(#REF!="DM250",$E62= "IO")</formula>
    </cfRule>
    <cfRule type="expression" dxfId="86" priority="103" stopIfTrue="1">
      <formula>AND(#REF!="DM2G",$E62= "IO")</formula>
    </cfRule>
    <cfRule type="expression" dxfId="85" priority="105" stopIfTrue="1">
      <formula>AND(#REF!="DM800",$E62= "IO")</formula>
    </cfRule>
    <cfRule type="expression" dxfId="84" priority="106" stopIfTrue="1">
      <formula>AND(#REF!="400MCC",$E62= "IO")</formula>
    </cfRule>
  </conditionalFormatting>
  <conditionalFormatting sqref="X4:X61 X64:X65 X68:X69 X72:X73 X76:X385 X390:X397 X422:X429 X442:X461 X486:X489 X510:X517 X522:X620 X637:X644 X653:X733 X735:X1313">
    <cfRule type="expression" dxfId="83" priority="30" stopIfTrue="1">
      <formula>AND($G4&lt;&gt;"",$H4&lt;&gt; "")</formula>
    </cfRule>
    <cfRule type="expression" dxfId="82" priority="31" stopIfTrue="1">
      <formula>NOT(OR($F4="DM250",$F4= "DM800"))</formula>
    </cfRule>
  </conditionalFormatting>
  <conditionalFormatting sqref="X62:X63 X66:X67 X70:X71 X74:X75 X386:X389 X398:X421 X430:X441 X462:X485 X490:X509 X518:X521 X621:X636 X645:X652 X734">
    <cfRule type="expression" dxfId="81" priority="86" stopIfTrue="1">
      <formula>AND($F62&lt;&gt;"",$H62&lt;&gt; "")</formula>
    </cfRule>
    <cfRule type="expression" dxfId="80" priority="87" stopIfTrue="1">
      <formula>NOT(OR(#REF!="DM250",#REF!= "DM800"))</formula>
    </cfRule>
  </conditionalFormatting>
  <conditionalFormatting sqref="Y4:Y61 Y64:Y65 Y68:Y69 Y72:Y73 Y76:Y385 Y390:Y397 Y422:Y429 Y442:Y461 Y486:Y489 Y510:Y517 Y522:Y620 Y637:Y644 Y653:Y733 Y735:Y1313">
    <cfRule type="expression" dxfId="79" priority="32" stopIfTrue="1">
      <formula>AND($G4&lt;&gt;"",$H4&lt;&gt;"")</formula>
    </cfRule>
    <cfRule type="expression" dxfId="78" priority="33" stopIfTrue="1">
      <formula>$F4&lt;&gt;"DM6.5G"</formula>
    </cfRule>
  </conditionalFormatting>
  <conditionalFormatting sqref="Y62:Y63 Y66:Y67 Y70:Y71 Y74:Y75 Y386:Y389 Y398:Y421 Y430:Y441 Y462:Y485 Y490:Y509 Y518:Y521 Y621:Y636 Y645:Y652 Y734">
    <cfRule type="expression" dxfId="77" priority="91" stopIfTrue="1">
      <formula>#REF!&lt;&gt;"DM6.5G"</formula>
    </cfRule>
    <cfRule type="expression" dxfId="76" priority="90" stopIfTrue="1">
      <formula>AND($F62&lt;&gt;"",$H62&lt;&gt;"")</formula>
    </cfRule>
  </conditionalFormatting>
  <conditionalFormatting sqref="AG4:AG1314 AB1315:AB1318">
    <cfRule type="expression" dxfId="75" priority="19" stopIfTrue="1">
      <formula>AND(AB4&lt;&gt;"",AD4&lt;&gt;"")</formula>
    </cfRule>
    <cfRule type="expression" dxfId="74" priority="20" stopIfTrue="1">
      <formula>AD4&lt;&gt;""</formula>
    </cfRule>
  </conditionalFormatting>
  <conditionalFormatting sqref="AH4:AH1314 AC1315:AC1318">
    <cfRule type="expression" dxfId="73" priority="22" stopIfTrue="1">
      <formula>AD4&lt;&gt;""</formula>
    </cfRule>
    <cfRule type="expression" dxfId="72" priority="21" stopIfTrue="1">
      <formula>AND(AB4&lt;&gt;"",AC4="")</formula>
    </cfRule>
  </conditionalFormatting>
  <conditionalFormatting sqref="AI4:AI1314 AD1315:AD1318">
    <cfRule type="expression" dxfId="71" priority="24" stopIfTrue="1">
      <formula>AB4&lt;&gt;""</formula>
    </cfRule>
    <cfRule type="expression" dxfId="70" priority="23" stopIfTrue="1">
      <formula>AND(AB4&lt;&gt;"",AD4&lt;&gt;"")</formula>
    </cfRule>
  </conditionalFormatting>
  <conditionalFormatting sqref="AJ4:AJ1314 AE1315:AE1318">
    <cfRule type="expression" dxfId="69" priority="25" stopIfTrue="1">
      <formula>OR(AND(AB4&lt;&gt;"",AE4=""),AND(AD4&lt;&gt;"",AE4=""))</formula>
    </cfRule>
  </conditionalFormatting>
  <dataValidations count="10">
    <dataValidation type="list" allowBlank="1" showInputMessage="1" showErrorMessage="1" sqref="Y4:Y1314" xr:uid="{FCF1820D-4D11-4D37-9CBB-BF9FB9858463}">
      <formula1>"SIP,SIN,SOP,SON"</formula1>
    </dataValidation>
    <dataValidation type="list" allowBlank="1" showInputMessage="1" showErrorMessage="1" sqref="X4:X1314" xr:uid="{3A205C37-D1BD-4B18-855C-A9C8569E349B}">
      <formula1>"SC2,SC4,SC8"</formula1>
    </dataValidation>
    <dataValidation type="list" allowBlank="1" showInputMessage="1" showErrorMessage="1" sqref="W4:W1314 V1317 W1316" xr:uid="{A8E4444A-9EEF-49A4-9BBE-B36F994B2277}">
      <formula1>"DM250,DM2G,DM6.5G,DM800,400MCC,FM_CHANNEL,Float/Loopback,PLL/sense/PU/PD"</formula1>
    </dataValidation>
    <dataValidation type="list" allowBlank="1" showInputMessage="1" showErrorMessage="1" sqref="AW4:AW1314 AR1315:AR1318" xr:uid="{2F8D2CEB-97E0-4E43-88B3-3D3B35895E60}">
      <formula1>"NC"</formula1>
    </dataValidation>
    <dataValidation type="list" allowBlank="1" showInputMessage="1" showErrorMessage="1" sqref="Z4:Z1314" xr:uid="{31F9BAA5-0D09-4B03-B488-0B341D62F07B}">
      <formula1>"0,1,2"</formula1>
    </dataValidation>
    <dataValidation type="whole" operator="greaterThan" allowBlank="1" showInputMessage="1" showErrorMessage="1" sqref="AL4:AL1314 AE4:AE1314 AC1315:AC1318 AH4:AH1314 AO1315:AO1318 AT4:AT1314 AG1315:AG1318 AB4:AC1314" xr:uid="{DA023C42-F5D8-4016-823D-9C77B9507E3C}">
      <formula1>0</formula1>
    </dataValidation>
    <dataValidation type="list" allowBlank="1" showInputMessage="1" showErrorMessage="1" sqref="AJ4:AJ1314 AE1315:AE1318" xr:uid="{BED7FCF1-115C-4B9B-BB49-206274D5C0E9}">
      <formula1>"case1,case2,case3"</formula1>
    </dataValidation>
    <dataValidation type="list" allowBlank="1" showInputMessage="1" showErrorMessage="1" sqref="AN4:AN1314 AI1315:AI1318" xr:uid="{9832E154-CDC6-4D10-B6BD-FC8CFD19B9C6}">
      <formula1>"2x,4x,5x,6x"</formula1>
    </dataValidation>
    <dataValidation type="list" allowBlank="1" showInputMessage="1" showErrorMessage="1" sqref="AO4:AO1314 AJ1315:AJ1318" xr:uid="{7CB123CA-17A9-4BC3-9995-2DD949542554}">
      <formula1>"PU, PD, PUD"</formula1>
    </dataValidation>
    <dataValidation type="list" allowBlank="1" showInputMessage="1" showErrorMessage="1" sqref="AP4:AP1314 AK1315:AK1318" xr:uid="{6997B426-2848-4034-AFAC-7B65565F4DD2}">
      <formula1>"Yes"</formula1>
    </dataValidation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2DE4-4ADF-446C-9E49-151A8D793F81}">
  <sheetPr codeName="Sheet22"/>
  <dimension ref="A1:AW1320"/>
  <sheetViews>
    <sheetView zoomScale="55" zoomScaleNormal="5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U1" sqref="T1:U65536"/>
    </sheetView>
  </sheetViews>
  <sheetFormatPr defaultRowHeight="12.75"/>
  <cols>
    <col min="1" max="1" width="6.42578125" bestFit="1" customWidth="1"/>
    <col min="2" max="2" width="49.28515625" customWidth="1"/>
    <col min="3" max="3" width="12.42578125" bestFit="1" customWidth="1"/>
    <col min="4" max="4" width="12" customWidth="1"/>
    <col min="5" max="5" width="19" customWidth="1"/>
    <col min="6" max="12" width="9.140625" style="9"/>
    <col min="13" max="14" width="14.28515625" style="31" bestFit="1" customWidth="1"/>
    <col min="15" max="15" width="15.140625" style="31" customWidth="1"/>
    <col min="16" max="16" width="14.28515625" customWidth="1"/>
    <col min="18" max="19" width="8.5703125" bestFit="1" customWidth="1"/>
    <col min="20" max="20" width="12.85546875" bestFit="1" customWidth="1"/>
    <col min="21" max="21" width="12.7109375" bestFit="1" customWidth="1"/>
    <col min="22" max="22" width="9" bestFit="1" customWidth="1"/>
    <col min="23" max="23" width="11.85546875" bestFit="1" customWidth="1"/>
    <col min="24" max="24" width="8.5703125" bestFit="1" customWidth="1"/>
    <col min="25" max="25" width="8" bestFit="1" customWidth="1"/>
    <col min="26" max="26" width="5.85546875" customWidth="1"/>
    <col min="27" max="27" width="5.85546875" bestFit="1" customWidth="1"/>
    <col min="28" max="28" width="9.85546875" bestFit="1" customWidth="1"/>
    <col min="29" max="29" width="7.28515625" bestFit="1" customWidth="1"/>
    <col min="30" max="30" width="10.140625" customWidth="1"/>
    <col min="31" max="31" width="9.5703125" bestFit="1" customWidth="1"/>
    <col min="32" max="32" width="11.140625" bestFit="1" customWidth="1"/>
    <col min="33" max="34" width="12.5703125" bestFit="1" customWidth="1"/>
    <col min="35" max="35" width="9.5703125" bestFit="1" customWidth="1"/>
    <col min="36" max="36" width="9.28515625" bestFit="1" customWidth="1"/>
    <col min="37" max="37" width="10.7109375" bestFit="1" customWidth="1"/>
    <col min="38" max="38" width="10" bestFit="1" customWidth="1"/>
    <col min="39" max="39" width="8.28515625" bestFit="1" customWidth="1"/>
    <col min="40" max="40" width="5.5703125" bestFit="1" customWidth="1"/>
    <col min="41" max="41" width="8.85546875" bestFit="1" customWidth="1"/>
    <col min="42" max="42" width="7.85546875" bestFit="1" customWidth="1"/>
    <col min="43" max="43" width="11.7109375" bestFit="1" customWidth="1"/>
    <col min="44" max="44" width="9.140625" bestFit="1" customWidth="1"/>
    <col min="45" max="45" width="10.85546875" bestFit="1" customWidth="1"/>
    <col min="46" max="46" width="9.5703125" bestFit="1" customWidth="1"/>
    <col min="47" max="48" width="26.7109375" hidden="1" customWidth="1"/>
    <col min="49" max="49" width="13.85546875" bestFit="1" customWidth="1"/>
  </cols>
  <sheetData>
    <row r="1" spans="1:49" ht="23.25" customHeight="1">
      <c r="O1" s="42">
        <v>42156</v>
      </c>
      <c r="P1" s="41"/>
      <c r="Q1" s="41"/>
    </row>
    <row r="2" spans="1:49" ht="37.5" customHeight="1">
      <c r="D2" s="54"/>
      <c r="E2" s="54"/>
      <c r="P2" s="33"/>
      <c r="Q2" s="33"/>
    </row>
    <row r="3" spans="1:49" s="32" customFormat="1" ht="114.75">
      <c r="A3" s="50" t="s">
        <v>3841</v>
      </c>
      <c r="B3" s="50" t="s">
        <v>3842</v>
      </c>
      <c r="C3" s="50" t="s">
        <v>3843</v>
      </c>
      <c r="D3" s="51" t="s">
        <v>3844</v>
      </c>
      <c r="E3" s="51" t="s">
        <v>3845</v>
      </c>
      <c r="F3" s="52" t="s">
        <v>3846</v>
      </c>
      <c r="G3" s="52" t="s">
        <v>3847</v>
      </c>
      <c r="H3" s="52" t="s">
        <v>3848</v>
      </c>
      <c r="I3" s="52" t="s">
        <v>3849</v>
      </c>
      <c r="J3" s="52" t="s">
        <v>3850</v>
      </c>
      <c r="K3" s="52" t="s">
        <v>3851</v>
      </c>
      <c r="L3" s="52" t="s">
        <v>3852</v>
      </c>
      <c r="M3" s="56" t="s">
        <v>3853</v>
      </c>
      <c r="N3" s="53" t="s">
        <v>3854</v>
      </c>
      <c r="O3" s="53" t="s">
        <v>3855</v>
      </c>
      <c r="P3" s="53" t="s">
        <v>3434</v>
      </c>
      <c r="Q3" s="53" t="s">
        <v>3856</v>
      </c>
      <c r="R3" s="83" t="s">
        <v>378</v>
      </c>
      <c r="S3" s="83" t="s">
        <v>377</v>
      </c>
      <c r="T3" s="8" t="s">
        <v>9292</v>
      </c>
      <c r="U3" s="8" t="s">
        <v>3870</v>
      </c>
      <c r="V3" s="7" t="s">
        <v>3871</v>
      </c>
      <c r="W3" s="2" t="s">
        <v>376</v>
      </c>
      <c r="X3" s="84" t="s">
        <v>3872</v>
      </c>
      <c r="Y3" s="6" t="s">
        <v>3873</v>
      </c>
      <c r="Z3" s="43" t="s">
        <v>375</v>
      </c>
      <c r="AA3" s="7" t="s">
        <v>3874</v>
      </c>
      <c r="AB3" s="7" t="s">
        <v>374</v>
      </c>
      <c r="AC3" s="7" t="s">
        <v>373</v>
      </c>
      <c r="AD3" s="1" t="s">
        <v>3875</v>
      </c>
      <c r="AE3" s="1" t="s">
        <v>3876</v>
      </c>
      <c r="AF3" s="1" t="s">
        <v>372</v>
      </c>
      <c r="AG3" s="5" t="s">
        <v>371</v>
      </c>
      <c r="AH3" s="5" t="s">
        <v>370</v>
      </c>
      <c r="AI3" s="85" t="s">
        <v>369</v>
      </c>
      <c r="AJ3" s="85" t="s">
        <v>368</v>
      </c>
      <c r="AK3" s="4" t="s">
        <v>367</v>
      </c>
      <c r="AL3" s="86" t="s">
        <v>366</v>
      </c>
      <c r="AM3" s="3" t="s">
        <v>3461</v>
      </c>
      <c r="AN3" s="2" t="s">
        <v>365</v>
      </c>
      <c r="AO3" s="84" t="s">
        <v>364</v>
      </c>
      <c r="AP3" s="6" t="s">
        <v>363</v>
      </c>
      <c r="AQ3" s="43" t="s">
        <v>362</v>
      </c>
      <c r="AR3" s="5" t="s">
        <v>361</v>
      </c>
      <c r="AS3" s="4" t="s">
        <v>360</v>
      </c>
      <c r="AT3" s="86" t="s">
        <v>359</v>
      </c>
      <c r="AU3" s="3" t="s">
        <v>3877</v>
      </c>
      <c r="AV3" s="2" t="s">
        <v>358</v>
      </c>
      <c r="AW3" s="1" t="s">
        <v>357</v>
      </c>
    </row>
    <row r="4" spans="1:49" ht="12.75" customHeight="1">
      <c r="A4">
        <v>1</v>
      </c>
      <c r="B4" s="29" t="s">
        <v>7557</v>
      </c>
      <c r="C4" s="104" t="s">
        <v>3878</v>
      </c>
      <c r="D4" s="29" t="s">
        <v>1017</v>
      </c>
      <c r="E4" s="29" t="s">
        <v>2808</v>
      </c>
      <c r="F4" s="335"/>
      <c r="G4" s="335"/>
      <c r="H4" s="335"/>
      <c r="I4" s="335"/>
      <c r="J4" s="335"/>
      <c r="K4" s="335"/>
      <c r="L4" s="335"/>
      <c r="M4" s="82" t="s">
        <v>3880</v>
      </c>
      <c r="N4" s="57">
        <v>4638.4212598425202</v>
      </c>
      <c r="O4" s="30">
        <v>4638.4212598425202</v>
      </c>
      <c r="P4" s="29" t="s">
        <v>3859</v>
      </c>
      <c r="Q4" s="29" t="s">
        <v>3880</v>
      </c>
      <c r="R4" s="104" t="s">
        <v>3878</v>
      </c>
      <c r="S4" s="103" t="s">
        <v>3879</v>
      </c>
      <c r="T4" s="403">
        <v>8585.2000000000007</v>
      </c>
      <c r="U4" s="403">
        <v>-7677.15</v>
      </c>
      <c r="V4" s="123" t="s">
        <v>1</v>
      </c>
      <c r="W4" s="336" t="s">
        <v>0</v>
      </c>
      <c r="X4" s="123"/>
      <c r="Y4" s="337"/>
      <c r="Z4" s="87">
        <v>1</v>
      </c>
      <c r="AA4" s="88"/>
      <c r="AB4" s="88"/>
      <c r="AC4" s="89"/>
      <c r="AD4" s="90"/>
      <c r="AE4" s="90"/>
      <c r="AF4" s="136"/>
      <c r="AG4" s="338"/>
      <c r="AH4" s="338"/>
      <c r="AI4" s="339"/>
      <c r="AJ4" s="339"/>
      <c r="AK4" s="91"/>
      <c r="AL4" s="92"/>
      <c r="AM4" s="93"/>
      <c r="AN4" s="340"/>
      <c r="AO4" s="341"/>
      <c r="AP4" s="336"/>
      <c r="AQ4" s="342"/>
      <c r="AR4" s="343"/>
      <c r="AS4" s="342"/>
      <c r="AT4" s="94"/>
      <c r="AU4" s="341"/>
      <c r="AV4" s="136"/>
      <c r="AW4" s="339"/>
    </row>
    <row r="5" spans="1:49" ht="12.75" customHeight="1">
      <c r="A5">
        <v>2</v>
      </c>
      <c r="B5" s="29" t="s">
        <v>7558</v>
      </c>
      <c r="C5" s="104" t="s">
        <v>3881</v>
      </c>
      <c r="D5" s="29" t="s">
        <v>1040</v>
      </c>
      <c r="E5" s="29" t="s">
        <v>2785</v>
      </c>
      <c r="F5" s="335"/>
      <c r="G5" s="335"/>
      <c r="H5" s="335"/>
      <c r="I5" s="335"/>
      <c r="J5" s="335"/>
      <c r="K5" s="335"/>
      <c r="L5" s="335"/>
      <c r="M5" s="82" t="s">
        <v>3880</v>
      </c>
      <c r="N5" s="57">
        <v>4180.6338582677172</v>
      </c>
      <c r="O5" s="30">
        <v>4180.6338582677172</v>
      </c>
      <c r="P5" s="29" t="s">
        <v>3455</v>
      </c>
      <c r="Q5" s="29" t="s">
        <v>3880</v>
      </c>
      <c r="R5" s="104" t="s">
        <v>3881</v>
      </c>
      <c r="S5" s="103" t="s">
        <v>3882</v>
      </c>
      <c r="T5" s="403">
        <v>8585.2000000000007</v>
      </c>
      <c r="U5" s="403">
        <v>-8667.75</v>
      </c>
      <c r="V5" s="123" t="s">
        <v>1</v>
      </c>
      <c r="W5" s="336" t="s">
        <v>0</v>
      </c>
      <c r="X5" s="123"/>
      <c r="Y5" s="337"/>
      <c r="Z5" s="87">
        <v>1</v>
      </c>
      <c r="AA5" s="88"/>
      <c r="AB5" s="88"/>
      <c r="AC5" s="89"/>
      <c r="AD5" s="90"/>
      <c r="AE5" s="90"/>
      <c r="AF5" s="136"/>
      <c r="AG5" s="338"/>
      <c r="AH5" s="338"/>
      <c r="AI5" s="339"/>
      <c r="AJ5" s="339"/>
      <c r="AK5" s="91"/>
      <c r="AL5" s="92"/>
      <c r="AM5" s="93"/>
      <c r="AN5" s="340"/>
      <c r="AO5" s="341"/>
      <c r="AP5" s="336"/>
      <c r="AQ5" s="342"/>
      <c r="AR5" s="343"/>
      <c r="AS5" s="342"/>
      <c r="AT5" s="94"/>
      <c r="AU5" s="341"/>
      <c r="AV5" s="136"/>
      <c r="AW5" s="339"/>
    </row>
    <row r="6" spans="1:49" ht="12.75" customHeight="1">
      <c r="A6">
        <v>3</v>
      </c>
      <c r="B6" s="29" t="s">
        <v>8933</v>
      </c>
      <c r="C6" s="104" t="s">
        <v>3883</v>
      </c>
      <c r="D6" s="29" t="s">
        <v>1061</v>
      </c>
      <c r="E6" s="29" t="s">
        <v>2764</v>
      </c>
      <c r="F6" s="335"/>
      <c r="G6" s="335"/>
      <c r="H6" s="335"/>
      <c r="I6" s="335"/>
      <c r="J6" s="335"/>
      <c r="K6" s="335"/>
      <c r="L6" s="335"/>
      <c r="M6" s="82" t="s">
        <v>3880</v>
      </c>
      <c r="N6" s="57">
        <v>4390.429133858268</v>
      </c>
      <c r="O6" s="30">
        <v>4390.429133858268</v>
      </c>
      <c r="P6" s="29" t="s">
        <v>3455</v>
      </c>
      <c r="Q6" s="29" t="s">
        <v>3880</v>
      </c>
      <c r="R6" s="104" t="s">
        <v>3883</v>
      </c>
      <c r="S6" s="103" t="s">
        <v>3884</v>
      </c>
      <c r="T6" s="403">
        <v>7726.68</v>
      </c>
      <c r="U6" s="403">
        <v>-9163.0499999999993</v>
      </c>
      <c r="V6" s="123" t="s">
        <v>1</v>
      </c>
      <c r="W6" s="336" t="s">
        <v>0</v>
      </c>
      <c r="X6" s="123"/>
      <c r="Y6" s="337"/>
      <c r="Z6" s="87">
        <v>1</v>
      </c>
      <c r="AA6" s="88"/>
      <c r="AB6" s="88"/>
      <c r="AC6" s="89"/>
      <c r="AD6" s="90"/>
      <c r="AE6" s="90"/>
      <c r="AF6" s="136"/>
      <c r="AG6" s="338"/>
      <c r="AH6" s="338"/>
      <c r="AI6" s="339"/>
      <c r="AJ6" s="339"/>
      <c r="AK6" s="91"/>
      <c r="AL6" s="92"/>
      <c r="AM6" s="93"/>
      <c r="AN6" s="340"/>
      <c r="AO6" s="341"/>
      <c r="AP6" s="336"/>
      <c r="AQ6" s="342"/>
      <c r="AR6" s="343"/>
      <c r="AS6" s="342"/>
      <c r="AT6" s="94"/>
      <c r="AU6" s="341"/>
      <c r="AV6" s="136"/>
      <c r="AW6" s="339"/>
    </row>
    <row r="7" spans="1:49" ht="12.75" customHeight="1">
      <c r="A7">
        <v>4</v>
      </c>
      <c r="B7" s="29" t="s">
        <v>7559</v>
      </c>
      <c r="C7" s="104" t="s">
        <v>3885</v>
      </c>
      <c r="D7" s="29" t="s">
        <v>1025</v>
      </c>
      <c r="E7" s="29" t="s">
        <v>2800</v>
      </c>
      <c r="F7" s="335"/>
      <c r="G7" s="335"/>
      <c r="H7" s="335"/>
      <c r="I7" s="335"/>
      <c r="J7" s="335"/>
      <c r="K7" s="335"/>
      <c r="L7" s="335"/>
      <c r="M7" s="82" t="s">
        <v>3880</v>
      </c>
      <c r="N7" s="57">
        <v>5119.0629921259851</v>
      </c>
      <c r="O7" s="30">
        <v>5119.0629921259851</v>
      </c>
      <c r="P7" s="29" t="s">
        <v>3862</v>
      </c>
      <c r="Q7" s="29" t="s">
        <v>3880</v>
      </c>
      <c r="R7" s="104" t="s">
        <v>3885</v>
      </c>
      <c r="S7" s="104" t="s">
        <v>3886</v>
      </c>
      <c r="T7" s="403">
        <v>8585.2000000000007</v>
      </c>
      <c r="U7" s="403">
        <v>-5695.95</v>
      </c>
      <c r="V7" s="123" t="s">
        <v>1</v>
      </c>
      <c r="W7" s="336" t="s">
        <v>0</v>
      </c>
      <c r="X7" s="123"/>
      <c r="Y7" s="337"/>
      <c r="Z7" s="87">
        <v>1</v>
      </c>
      <c r="AA7" s="88"/>
      <c r="AB7" s="88"/>
      <c r="AC7" s="89"/>
      <c r="AD7" s="90"/>
      <c r="AE7" s="90"/>
      <c r="AF7" s="136"/>
      <c r="AG7" s="338"/>
      <c r="AH7" s="338"/>
      <c r="AI7" s="339"/>
      <c r="AJ7" s="339"/>
      <c r="AK7" s="91"/>
      <c r="AL7" s="92"/>
      <c r="AM7" s="93"/>
      <c r="AN7" s="340"/>
      <c r="AO7" s="341"/>
      <c r="AP7" s="336"/>
      <c r="AQ7" s="342"/>
      <c r="AR7" s="343"/>
      <c r="AS7" s="342"/>
      <c r="AT7" s="94"/>
      <c r="AU7" s="341"/>
      <c r="AV7" s="136"/>
      <c r="AW7" s="339"/>
    </row>
    <row r="8" spans="1:49" ht="12.75" customHeight="1">
      <c r="A8">
        <v>5</v>
      </c>
      <c r="B8" s="29" t="s">
        <v>8934</v>
      </c>
      <c r="C8" s="104" t="s">
        <v>3695</v>
      </c>
      <c r="D8" s="29" t="s">
        <v>1065</v>
      </c>
      <c r="E8" s="29" t="s">
        <v>2760</v>
      </c>
      <c r="F8" s="335"/>
      <c r="G8" s="335"/>
      <c r="H8" s="335"/>
      <c r="I8" s="335"/>
      <c r="J8" s="335"/>
      <c r="K8" s="335"/>
      <c r="L8" s="335"/>
      <c r="M8" s="82" t="s">
        <v>3880</v>
      </c>
      <c r="N8" s="57">
        <v>5191.0944881889773</v>
      </c>
      <c r="O8" s="30">
        <v>5191.0944881889773</v>
      </c>
      <c r="P8" s="29" t="s">
        <v>3862</v>
      </c>
      <c r="Q8" s="29" t="s">
        <v>3880</v>
      </c>
      <c r="R8" s="104" t="s">
        <v>3695</v>
      </c>
      <c r="S8" s="103" t="s">
        <v>3887</v>
      </c>
      <c r="T8" s="403">
        <v>6009.64</v>
      </c>
      <c r="U8" s="403">
        <v>-6191.25</v>
      </c>
      <c r="V8" s="123" t="s">
        <v>1</v>
      </c>
      <c r="W8" s="336" t="s">
        <v>0</v>
      </c>
      <c r="X8" s="123"/>
      <c r="Y8" s="337"/>
      <c r="Z8" s="87">
        <v>1</v>
      </c>
      <c r="AA8" s="88"/>
      <c r="AB8" s="88"/>
      <c r="AC8" s="89"/>
      <c r="AD8" s="90"/>
      <c r="AE8" s="90"/>
      <c r="AF8" s="136"/>
      <c r="AG8" s="338"/>
      <c r="AH8" s="338"/>
      <c r="AI8" s="339"/>
      <c r="AJ8" s="339"/>
      <c r="AK8" s="91"/>
      <c r="AL8" s="92"/>
      <c r="AM8" s="93"/>
      <c r="AN8" s="340"/>
      <c r="AO8" s="341"/>
      <c r="AP8" s="336"/>
      <c r="AQ8" s="342"/>
      <c r="AR8" s="343"/>
      <c r="AS8" s="342"/>
      <c r="AT8" s="94"/>
      <c r="AU8" s="341"/>
      <c r="AV8" s="136"/>
      <c r="AW8" s="339"/>
    </row>
    <row r="9" spans="1:49" ht="12.75" customHeight="1">
      <c r="A9">
        <v>6</v>
      </c>
      <c r="B9" s="29" t="s">
        <v>7560</v>
      </c>
      <c r="C9" s="104" t="s">
        <v>3888</v>
      </c>
      <c r="D9" s="29" t="s">
        <v>1073</v>
      </c>
      <c r="E9" s="29" t="s">
        <v>2752</v>
      </c>
      <c r="F9" s="335"/>
      <c r="G9" s="335"/>
      <c r="H9" s="335"/>
      <c r="I9" s="335"/>
      <c r="J9" s="335"/>
      <c r="K9" s="335"/>
      <c r="L9" s="335"/>
      <c r="M9" s="82" t="s">
        <v>3880</v>
      </c>
      <c r="N9" s="57">
        <v>4488.4015748031497</v>
      </c>
      <c r="O9" s="30">
        <v>4488.4015748031497</v>
      </c>
      <c r="P9" s="29" t="s">
        <v>3456</v>
      </c>
      <c r="Q9" s="29" t="s">
        <v>3880</v>
      </c>
      <c r="R9" s="104" t="s">
        <v>3888</v>
      </c>
      <c r="S9" s="103" t="s">
        <v>3889</v>
      </c>
      <c r="T9" s="403">
        <v>7726.68</v>
      </c>
      <c r="U9" s="403">
        <v>-10153.65</v>
      </c>
      <c r="V9" s="123" t="s">
        <v>1</v>
      </c>
      <c r="W9" s="336" t="s">
        <v>0</v>
      </c>
      <c r="X9" s="123"/>
      <c r="Y9" s="337"/>
      <c r="Z9" s="87">
        <v>1</v>
      </c>
      <c r="AA9" s="88"/>
      <c r="AB9" s="88"/>
      <c r="AC9" s="89"/>
      <c r="AD9" s="90"/>
      <c r="AE9" s="90"/>
      <c r="AF9" s="136"/>
      <c r="AG9" s="338"/>
      <c r="AH9" s="338"/>
      <c r="AI9" s="339"/>
      <c r="AJ9" s="339"/>
      <c r="AK9" s="91"/>
      <c r="AL9" s="92"/>
      <c r="AM9" s="93"/>
      <c r="AN9" s="340"/>
      <c r="AO9" s="341"/>
      <c r="AP9" s="336"/>
      <c r="AQ9" s="342"/>
      <c r="AR9" s="343"/>
      <c r="AS9" s="342"/>
      <c r="AT9" s="94"/>
      <c r="AU9" s="341"/>
      <c r="AV9" s="136"/>
      <c r="AW9" s="339"/>
    </row>
    <row r="10" spans="1:49" ht="12.75" customHeight="1">
      <c r="A10">
        <v>7</v>
      </c>
      <c r="B10" s="29" t="s">
        <v>7554</v>
      </c>
      <c r="C10" s="104" t="s">
        <v>3694</v>
      </c>
      <c r="D10" s="29" t="s">
        <v>1033</v>
      </c>
      <c r="E10" s="29" t="s">
        <v>2792</v>
      </c>
      <c r="F10" s="335"/>
      <c r="G10" s="335"/>
      <c r="H10" s="394"/>
      <c r="I10" s="394"/>
      <c r="J10" s="394"/>
      <c r="K10" s="394"/>
      <c r="L10" s="335"/>
      <c r="M10" s="82" t="s">
        <v>3880</v>
      </c>
      <c r="N10" s="57">
        <v>4924.9370078740158</v>
      </c>
      <c r="O10" s="30">
        <v>4924.9370078740158</v>
      </c>
      <c r="P10" s="29" t="s">
        <v>3862</v>
      </c>
      <c r="Q10" s="29"/>
      <c r="R10" s="104" t="s">
        <v>3694</v>
      </c>
      <c r="S10" s="103" t="s">
        <v>3890</v>
      </c>
      <c r="T10" s="403">
        <v>7726.68</v>
      </c>
      <c r="U10" s="403">
        <v>-6191.25</v>
      </c>
      <c r="V10" s="123" t="s">
        <v>1</v>
      </c>
      <c r="W10" s="336" t="s">
        <v>0</v>
      </c>
      <c r="X10" s="123"/>
      <c r="Y10" s="337"/>
      <c r="Z10" s="87">
        <v>1</v>
      </c>
      <c r="AA10" s="88"/>
      <c r="AB10" s="88"/>
      <c r="AC10" s="89"/>
      <c r="AD10" s="90"/>
      <c r="AE10" s="90"/>
      <c r="AF10" s="136"/>
      <c r="AG10" s="338"/>
      <c r="AH10" s="338"/>
      <c r="AI10" s="339"/>
      <c r="AJ10" s="339"/>
      <c r="AK10" s="91"/>
      <c r="AL10" s="92"/>
      <c r="AM10" s="93"/>
      <c r="AN10" s="340"/>
      <c r="AO10" s="341"/>
      <c r="AP10" s="336"/>
      <c r="AQ10" s="342"/>
      <c r="AR10" s="343"/>
      <c r="AS10" s="342"/>
      <c r="AT10" s="94"/>
      <c r="AU10" s="341"/>
      <c r="AV10" s="136"/>
      <c r="AW10" s="339"/>
    </row>
    <row r="11" spans="1:49" ht="12.75" customHeight="1">
      <c r="A11">
        <v>8</v>
      </c>
      <c r="B11" s="29" t="s">
        <v>7555</v>
      </c>
      <c r="C11" s="104" t="s">
        <v>3517</v>
      </c>
      <c r="D11" s="29" t="s">
        <v>1019</v>
      </c>
      <c r="E11" s="29" t="s">
        <v>2806</v>
      </c>
      <c r="F11" s="335"/>
      <c r="G11" s="335"/>
      <c r="H11" s="394"/>
      <c r="I11" s="394"/>
      <c r="J11" s="394"/>
      <c r="K11" s="394"/>
      <c r="L11" s="335"/>
      <c r="M11" s="82" t="s">
        <v>3880</v>
      </c>
      <c r="N11" s="57">
        <v>4879.2362204724413</v>
      </c>
      <c r="O11" s="30">
        <v>4879.2362204724413</v>
      </c>
      <c r="P11" s="29" t="s">
        <v>3859</v>
      </c>
      <c r="Q11" s="29"/>
      <c r="R11" s="104" t="s">
        <v>3517</v>
      </c>
      <c r="S11" s="103" t="s">
        <v>3891</v>
      </c>
      <c r="T11" s="403">
        <v>7726.68</v>
      </c>
      <c r="U11" s="403">
        <v>-7181.85</v>
      </c>
      <c r="V11" s="123" t="s">
        <v>1</v>
      </c>
      <c r="W11" s="336" t="s">
        <v>0</v>
      </c>
      <c r="X11" s="123"/>
      <c r="Y11" s="337"/>
      <c r="Z11" s="87">
        <v>1</v>
      </c>
      <c r="AA11" s="88"/>
      <c r="AB11" s="88"/>
      <c r="AC11" s="89"/>
      <c r="AD11" s="90"/>
      <c r="AE11" s="90"/>
      <c r="AF11" s="136"/>
      <c r="AG11" s="338"/>
      <c r="AH11" s="338"/>
      <c r="AI11" s="339"/>
      <c r="AJ11" s="339"/>
      <c r="AK11" s="91"/>
      <c r="AL11" s="92"/>
      <c r="AM11" s="93"/>
      <c r="AN11" s="340"/>
      <c r="AO11" s="341"/>
      <c r="AP11" s="336"/>
      <c r="AQ11" s="342"/>
      <c r="AR11" s="343"/>
      <c r="AS11" s="342"/>
      <c r="AT11" s="94"/>
      <c r="AU11" s="341"/>
      <c r="AV11" s="136"/>
      <c r="AW11" s="339"/>
    </row>
    <row r="12" spans="1:49" ht="12.75" customHeight="1">
      <c r="A12">
        <v>9</v>
      </c>
      <c r="B12" s="29" t="s">
        <v>7556</v>
      </c>
      <c r="C12" s="104" t="s">
        <v>3892</v>
      </c>
      <c r="D12" s="29" t="s">
        <v>1034</v>
      </c>
      <c r="E12" s="29" t="s">
        <v>2791</v>
      </c>
      <c r="F12" s="335"/>
      <c r="G12" s="335"/>
      <c r="H12" s="394"/>
      <c r="I12" s="394"/>
      <c r="J12" s="394"/>
      <c r="K12" s="394"/>
      <c r="L12" s="335"/>
      <c r="M12" s="82" t="s">
        <v>3880</v>
      </c>
      <c r="N12" s="57">
        <v>5057.9960629921261</v>
      </c>
      <c r="O12" s="30">
        <v>5057.9960629921261</v>
      </c>
      <c r="P12" s="29" t="s">
        <v>3862</v>
      </c>
      <c r="Q12" s="29"/>
      <c r="R12" s="104" t="s">
        <v>3892</v>
      </c>
      <c r="S12" s="103" t="s">
        <v>3893</v>
      </c>
      <c r="T12" s="403">
        <v>6868.16</v>
      </c>
      <c r="U12" s="403">
        <v>-5695.95</v>
      </c>
      <c r="V12" s="123" t="s">
        <v>1</v>
      </c>
      <c r="W12" s="336" t="s">
        <v>0</v>
      </c>
      <c r="X12" s="123"/>
      <c r="Y12" s="337"/>
      <c r="Z12" s="87">
        <v>1</v>
      </c>
      <c r="AA12" s="88"/>
      <c r="AB12" s="88"/>
      <c r="AC12" s="89"/>
      <c r="AD12" s="345"/>
      <c r="AE12" s="90"/>
      <c r="AF12" s="136"/>
      <c r="AG12" s="338"/>
      <c r="AH12" s="338"/>
      <c r="AI12" s="339"/>
      <c r="AJ12" s="339"/>
      <c r="AK12" s="91"/>
      <c r="AL12" s="92"/>
      <c r="AM12" s="93"/>
      <c r="AN12" s="340"/>
      <c r="AO12" s="341"/>
      <c r="AP12" s="336"/>
      <c r="AQ12" s="342"/>
      <c r="AR12" s="343"/>
      <c r="AS12" s="342"/>
      <c r="AT12" s="94"/>
      <c r="AU12" s="341"/>
      <c r="AV12" s="136"/>
      <c r="AW12" s="339"/>
    </row>
    <row r="13" spans="1:49" ht="12.75" customHeight="1">
      <c r="A13">
        <v>10</v>
      </c>
      <c r="B13" s="29" t="s">
        <v>9035</v>
      </c>
      <c r="C13" s="104" t="s">
        <v>3894</v>
      </c>
      <c r="D13" s="29" t="s">
        <v>3880</v>
      </c>
      <c r="E13" s="29" t="s">
        <v>3880</v>
      </c>
      <c r="F13" s="335"/>
      <c r="G13" s="335"/>
      <c r="H13" s="394"/>
      <c r="I13" s="394"/>
      <c r="J13" s="394"/>
      <c r="K13" s="394"/>
      <c r="L13" s="335"/>
      <c r="M13" s="82" t="s">
        <v>3880</v>
      </c>
      <c r="N13" s="57"/>
      <c r="O13" s="30"/>
      <c r="P13" s="29"/>
      <c r="Q13" s="29"/>
      <c r="R13" s="104" t="s">
        <v>3894</v>
      </c>
      <c r="S13" s="103" t="s">
        <v>3895</v>
      </c>
      <c r="T13" s="403">
        <v>-15497.2</v>
      </c>
      <c r="U13" s="403">
        <v>-12497.2</v>
      </c>
      <c r="V13" s="123" t="s">
        <v>2</v>
      </c>
      <c r="W13" s="336"/>
      <c r="X13" s="123"/>
      <c r="Y13" s="337"/>
      <c r="Z13" s="87"/>
      <c r="AA13" s="88"/>
      <c r="AB13" s="88"/>
      <c r="AC13" s="88"/>
      <c r="AD13" s="90"/>
      <c r="AE13" s="90"/>
      <c r="AF13" s="136"/>
      <c r="AG13" s="338"/>
      <c r="AH13" s="338"/>
      <c r="AI13" s="339"/>
      <c r="AJ13" s="339"/>
      <c r="AK13" s="91"/>
      <c r="AL13" s="92"/>
      <c r="AM13" s="93"/>
      <c r="AN13" s="340"/>
      <c r="AO13" s="341"/>
      <c r="AP13" s="336"/>
      <c r="AQ13" s="342"/>
      <c r="AR13" s="343"/>
      <c r="AS13" s="342"/>
      <c r="AT13" s="94"/>
      <c r="AU13" s="341"/>
      <c r="AV13" s="136"/>
      <c r="AW13" s="339"/>
    </row>
    <row r="14" spans="1:49" ht="12.75" customHeight="1">
      <c r="A14">
        <v>11</v>
      </c>
      <c r="B14" s="29" t="s">
        <v>7566</v>
      </c>
      <c r="C14" s="104" t="s">
        <v>250</v>
      </c>
      <c r="D14" s="29" t="s">
        <v>1116</v>
      </c>
      <c r="E14" s="29" t="s">
        <v>2709</v>
      </c>
      <c r="F14" s="335"/>
      <c r="G14" s="335"/>
      <c r="H14" s="394"/>
      <c r="I14" s="394"/>
      <c r="J14" s="394"/>
      <c r="K14" s="394"/>
      <c r="L14" s="335"/>
      <c r="M14" s="82" t="s">
        <v>3880</v>
      </c>
      <c r="N14" s="57">
        <v>4823.3543307086611</v>
      </c>
      <c r="O14" s="30">
        <v>4823.3543307086611</v>
      </c>
      <c r="P14" s="29" t="s">
        <v>3456</v>
      </c>
      <c r="Q14" s="29"/>
      <c r="R14" s="104" t="s">
        <v>250</v>
      </c>
      <c r="S14" s="104" t="s">
        <v>3896</v>
      </c>
      <c r="T14" s="403">
        <v>3500</v>
      </c>
      <c r="U14" s="403">
        <v>-12895</v>
      </c>
      <c r="V14" s="123" t="s">
        <v>1</v>
      </c>
      <c r="W14" s="336" t="s">
        <v>0</v>
      </c>
      <c r="X14" s="123"/>
      <c r="Y14" s="337"/>
      <c r="Z14" s="87">
        <v>1</v>
      </c>
      <c r="AA14" s="88" t="s">
        <v>3897</v>
      </c>
      <c r="AB14" s="88">
        <v>2.5</v>
      </c>
      <c r="AC14" s="88">
        <v>100</v>
      </c>
      <c r="AD14" s="136"/>
      <c r="AE14" s="136"/>
      <c r="AF14" s="136"/>
      <c r="AG14" s="338"/>
      <c r="AH14" s="338"/>
      <c r="AI14" s="339"/>
      <c r="AJ14" s="339"/>
      <c r="AK14" s="91"/>
      <c r="AL14" s="92"/>
      <c r="AM14" s="93"/>
      <c r="AN14" s="340"/>
      <c r="AO14" s="341"/>
      <c r="AP14" s="336"/>
      <c r="AQ14" s="342"/>
      <c r="AR14" s="343"/>
      <c r="AS14" s="342"/>
      <c r="AT14" s="94"/>
      <c r="AU14" s="341"/>
      <c r="AV14" s="136"/>
      <c r="AW14" s="339"/>
    </row>
    <row r="15" spans="1:49" ht="12.75" customHeight="1">
      <c r="A15">
        <v>12</v>
      </c>
      <c r="B15" s="29" t="s">
        <v>7567</v>
      </c>
      <c r="C15" s="104" t="s">
        <v>268</v>
      </c>
      <c r="D15" s="29" t="s">
        <v>1114</v>
      </c>
      <c r="E15" s="29" t="s">
        <v>2711</v>
      </c>
      <c r="F15" s="335"/>
      <c r="G15" s="335"/>
      <c r="H15" s="394"/>
      <c r="I15" s="394"/>
      <c r="J15" s="394"/>
      <c r="K15" s="394"/>
      <c r="L15" s="335"/>
      <c r="M15" s="82" t="s">
        <v>3880</v>
      </c>
      <c r="N15" s="57">
        <v>4823.3582677165359</v>
      </c>
      <c r="O15" s="30">
        <v>4823.3582677165359</v>
      </c>
      <c r="P15" s="29" t="s">
        <v>3456</v>
      </c>
      <c r="Q15" s="29"/>
      <c r="R15" s="104" t="s">
        <v>268</v>
      </c>
      <c r="S15" s="104" t="s">
        <v>3898</v>
      </c>
      <c r="T15" s="403">
        <v>3500</v>
      </c>
      <c r="U15" s="403">
        <v>-12065</v>
      </c>
      <c r="V15" s="123" t="s">
        <v>1</v>
      </c>
      <c r="W15" s="336" t="s">
        <v>0</v>
      </c>
      <c r="X15" s="123"/>
      <c r="Y15" s="337"/>
      <c r="Z15" s="87">
        <v>1</v>
      </c>
      <c r="AA15" s="88" t="s">
        <v>3897</v>
      </c>
      <c r="AB15" s="88">
        <v>2.5</v>
      </c>
      <c r="AC15" s="88">
        <v>100</v>
      </c>
      <c r="AD15" s="136"/>
      <c r="AE15" s="136"/>
      <c r="AF15" s="136"/>
      <c r="AG15" s="338"/>
      <c r="AH15" s="338"/>
      <c r="AI15" s="339"/>
      <c r="AJ15" s="339"/>
      <c r="AK15" s="91"/>
      <c r="AL15" s="92"/>
      <c r="AM15" s="93"/>
      <c r="AN15" s="340"/>
      <c r="AO15" s="341"/>
      <c r="AP15" s="336"/>
      <c r="AQ15" s="342"/>
      <c r="AR15" s="343"/>
      <c r="AS15" s="342"/>
      <c r="AT15" s="94"/>
      <c r="AU15" s="341"/>
      <c r="AV15" s="136"/>
      <c r="AW15" s="339"/>
    </row>
    <row r="16" spans="1:49" ht="12.75" customHeight="1">
      <c r="A16">
        <v>13</v>
      </c>
      <c r="B16" s="29" t="s">
        <v>7568</v>
      </c>
      <c r="C16" s="104" t="s">
        <v>3899</v>
      </c>
      <c r="D16" s="29" t="s">
        <v>1120</v>
      </c>
      <c r="E16" s="29" t="s">
        <v>2705</v>
      </c>
      <c r="F16" s="335"/>
      <c r="G16" s="335"/>
      <c r="H16" s="394"/>
      <c r="I16" s="394"/>
      <c r="J16" s="394"/>
      <c r="K16" s="394"/>
      <c r="L16" s="335"/>
      <c r="M16" s="82" t="s">
        <v>3880</v>
      </c>
      <c r="N16" s="57">
        <v>4765.066929133859</v>
      </c>
      <c r="O16" s="30">
        <v>4765.066929133859</v>
      </c>
      <c r="P16" s="29" t="s">
        <v>3458</v>
      </c>
      <c r="Q16" s="29"/>
      <c r="R16" s="104" t="s">
        <v>3899</v>
      </c>
      <c r="S16" s="103" t="s">
        <v>3900</v>
      </c>
      <c r="T16" s="403">
        <v>-500</v>
      </c>
      <c r="U16" s="403">
        <v>-12895</v>
      </c>
      <c r="V16" s="123" t="s">
        <v>1</v>
      </c>
      <c r="W16" s="336" t="s">
        <v>0</v>
      </c>
      <c r="X16" s="123"/>
      <c r="Y16" s="337"/>
      <c r="Z16" s="87">
        <v>1</v>
      </c>
      <c r="AA16" s="95" t="s">
        <v>3901</v>
      </c>
      <c r="AB16" s="88">
        <v>2.5</v>
      </c>
      <c r="AC16" s="88">
        <v>100</v>
      </c>
      <c r="AD16" s="136"/>
      <c r="AE16" s="136"/>
      <c r="AF16" s="136"/>
      <c r="AG16" s="338"/>
      <c r="AH16" s="338"/>
      <c r="AI16" s="339"/>
      <c r="AJ16" s="339"/>
      <c r="AK16" s="91"/>
      <c r="AL16" s="92"/>
      <c r="AM16" s="93"/>
      <c r="AN16" s="340"/>
      <c r="AO16" s="341"/>
      <c r="AP16" s="336"/>
      <c r="AQ16" s="342"/>
      <c r="AR16" s="343"/>
      <c r="AS16" s="342"/>
      <c r="AT16" s="94"/>
      <c r="AU16" s="341"/>
      <c r="AV16" s="136"/>
      <c r="AW16" s="339"/>
    </row>
    <row r="17" spans="1:49" ht="12.75" customHeight="1">
      <c r="A17">
        <v>14</v>
      </c>
      <c r="B17" s="29" t="s">
        <v>7569</v>
      </c>
      <c r="C17" s="104" t="s">
        <v>3902</v>
      </c>
      <c r="D17" s="29" t="s">
        <v>1118</v>
      </c>
      <c r="E17" s="29" t="s">
        <v>2707</v>
      </c>
      <c r="F17" s="335"/>
      <c r="G17" s="335"/>
      <c r="H17" s="394"/>
      <c r="I17" s="394"/>
      <c r="J17" s="394"/>
      <c r="K17" s="394"/>
      <c r="L17" s="335"/>
      <c r="M17" s="82" t="s">
        <v>3880</v>
      </c>
      <c r="N17" s="57">
        <v>4765.066929133859</v>
      </c>
      <c r="O17" s="30">
        <v>4765.066929133859</v>
      </c>
      <c r="P17" s="29" t="s">
        <v>3458</v>
      </c>
      <c r="Q17" s="29"/>
      <c r="R17" s="104" t="s">
        <v>3902</v>
      </c>
      <c r="S17" s="103" t="s">
        <v>3903</v>
      </c>
      <c r="T17" s="403">
        <v>-500</v>
      </c>
      <c r="U17" s="403">
        <v>-12065</v>
      </c>
      <c r="V17" s="123" t="s">
        <v>1</v>
      </c>
      <c r="W17" s="336" t="s">
        <v>0</v>
      </c>
      <c r="X17" s="123"/>
      <c r="Y17" s="337"/>
      <c r="Z17" s="87">
        <v>1</v>
      </c>
      <c r="AA17" s="95" t="s">
        <v>3901</v>
      </c>
      <c r="AB17" s="88">
        <v>2.5</v>
      </c>
      <c r="AC17" s="88">
        <v>100</v>
      </c>
      <c r="AD17" s="136"/>
      <c r="AE17" s="136"/>
      <c r="AF17" s="136"/>
      <c r="AG17" s="338"/>
      <c r="AH17" s="338"/>
      <c r="AI17" s="339"/>
      <c r="AJ17" s="339"/>
      <c r="AK17" s="91"/>
      <c r="AL17" s="92"/>
      <c r="AM17" s="93"/>
      <c r="AN17" s="340"/>
      <c r="AO17" s="341"/>
      <c r="AP17" s="336"/>
      <c r="AQ17" s="342"/>
      <c r="AR17" s="343"/>
      <c r="AS17" s="342"/>
      <c r="AT17" s="94"/>
      <c r="AU17" s="341"/>
      <c r="AV17" s="136"/>
      <c r="AW17" s="339"/>
    </row>
    <row r="18" spans="1:49" ht="12.75" customHeight="1">
      <c r="A18">
        <v>15</v>
      </c>
      <c r="B18" s="29" t="s">
        <v>7570</v>
      </c>
      <c r="C18" s="104" t="s">
        <v>248</v>
      </c>
      <c r="D18" s="29" t="s">
        <v>1119</v>
      </c>
      <c r="E18" s="29" t="s">
        <v>2706</v>
      </c>
      <c r="F18" s="335"/>
      <c r="G18" s="335"/>
      <c r="H18" s="394"/>
      <c r="I18" s="394"/>
      <c r="J18" s="394"/>
      <c r="K18" s="394"/>
      <c r="L18" s="335"/>
      <c r="M18" s="82" t="s">
        <v>3880</v>
      </c>
      <c r="N18" s="57">
        <v>5137.7440944881901</v>
      </c>
      <c r="O18" s="30">
        <v>5137.7440944881901</v>
      </c>
      <c r="P18" s="29" t="s">
        <v>3455</v>
      </c>
      <c r="Q18" s="29"/>
      <c r="R18" s="104" t="s">
        <v>248</v>
      </c>
      <c r="S18" s="104" t="s">
        <v>3904</v>
      </c>
      <c r="T18" s="403">
        <v>2000</v>
      </c>
      <c r="U18" s="403">
        <v>-13310</v>
      </c>
      <c r="V18" s="123" t="s">
        <v>1</v>
      </c>
      <c r="W18" s="336" t="s">
        <v>0</v>
      </c>
      <c r="X18" s="123"/>
      <c r="Y18" s="337"/>
      <c r="Z18" s="87">
        <v>1</v>
      </c>
      <c r="AA18" s="88" t="s">
        <v>3905</v>
      </c>
      <c r="AB18" s="88">
        <v>2.5</v>
      </c>
      <c r="AC18" s="88">
        <v>100</v>
      </c>
      <c r="AD18" s="136"/>
      <c r="AE18" s="136"/>
      <c r="AF18" s="136"/>
      <c r="AG18" s="338"/>
      <c r="AH18" s="338"/>
      <c r="AI18" s="339"/>
      <c r="AJ18" s="339"/>
      <c r="AK18" s="91"/>
      <c r="AL18" s="92"/>
      <c r="AM18" s="93"/>
      <c r="AN18" s="340"/>
      <c r="AO18" s="341"/>
      <c r="AP18" s="336"/>
      <c r="AQ18" s="342"/>
      <c r="AR18" s="343"/>
      <c r="AS18" s="342"/>
      <c r="AT18" s="94"/>
      <c r="AU18" s="341"/>
      <c r="AV18" s="136"/>
      <c r="AW18" s="339"/>
    </row>
    <row r="19" spans="1:49" ht="12.75" customHeight="1">
      <c r="A19">
        <v>16</v>
      </c>
      <c r="B19" s="29" t="s">
        <v>7571</v>
      </c>
      <c r="C19" s="104" t="s">
        <v>33</v>
      </c>
      <c r="D19" s="29" t="s">
        <v>1121</v>
      </c>
      <c r="E19" s="29" t="s">
        <v>2704</v>
      </c>
      <c r="F19" s="335"/>
      <c r="G19" s="335"/>
      <c r="H19" s="394"/>
      <c r="I19" s="394"/>
      <c r="J19" s="394"/>
      <c r="K19" s="394"/>
      <c r="L19" s="335"/>
      <c r="M19" s="82" t="s">
        <v>3880</v>
      </c>
      <c r="N19" s="57">
        <v>5138.2677165354335</v>
      </c>
      <c r="O19" s="30">
        <v>5138.2677165354335</v>
      </c>
      <c r="P19" s="29" t="s">
        <v>3455</v>
      </c>
      <c r="Q19" s="29"/>
      <c r="R19" s="104" t="s">
        <v>33</v>
      </c>
      <c r="S19" s="104" t="s">
        <v>3906</v>
      </c>
      <c r="T19" s="403">
        <v>2000</v>
      </c>
      <c r="U19" s="403">
        <v>-12480</v>
      </c>
      <c r="V19" s="123" t="s">
        <v>1</v>
      </c>
      <c r="W19" s="336" t="s">
        <v>0</v>
      </c>
      <c r="X19" s="123"/>
      <c r="Y19" s="337"/>
      <c r="Z19" s="87">
        <v>1</v>
      </c>
      <c r="AA19" s="88" t="s">
        <v>3905</v>
      </c>
      <c r="AB19" s="88">
        <v>2.5</v>
      </c>
      <c r="AC19" s="88">
        <v>100</v>
      </c>
      <c r="AD19" s="136"/>
      <c r="AE19" s="136"/>
      <c r="AF19" s="136"/>
      <c r="AG19" s="338"/>
      <c r="AH19" s="338"/>
      <c r="AI19" s="339"/>
      <c r="AJ19" s="339"/>
      <c r="AK19" s="91"/>
      <c r="AL19" s="92"/>
      <c r="AM19" s="93"/>
      <c r="AN19" s="340"/>
      <c r="AO19" s="341"/>
      <c r="AP19" s="336"/>
      <c r="AQ19" s="342"/>
      <c r="AR19" s="343"/>
      <c r="AS19" s="342"/>
      <c r="AT19" s="94"/>
      <c r="AU19" s="341"/>
      <c r="AV19" s="136"/>
      <c r="AW19" s="339"/>
    </row>
    <row r="20" spans="1:49" ht="12.75" customHeight="1">
      <c r="A20">
        <v>17</v>
      </c>
      <c r="B20" s="29" t="s">
        <v>7572</v>
      </c>
      <c r="C20" s="104" t="s">
        <v>3907</v>
      </c>
      <c r="D20" s="29" t="s">
        <v>1154</v>
      </c>
      <c r="E20" s="29" t="s">
        <v>2671</v>
      </c>
      <c r="F20" s="335"/>
      <c r="G20" s="335"/>
      <c r="H20" s="394"/>
      <c r="I20" s="394"/>
      <c r="J20" s="394"/>
      <c r="K20" s="394"/>
      <c r="L20" s="335"/>
      <c r="M20" s="82" t="s">
        <v>3880</v>
      </c>
      <c r="N20" s="57">
        <v>5878.5590551181112</v>
      </c>
      <c r="O20" s="30">
        <v>5878.5590551181112</v>
      </c>
      <c r="P20" s="29" t="s">
        <v>3456</v>
      </c>
      <c r="Q20" s="29"/>
      <c r="R20" s="104" t="s">
        <v>3907</v>
      </c>
      <c r="S20" s="103" t="s">
        <v>3908</v>
      </c>
      <c r="T20" s="403">
        <v>-1500</v>
      </c>
      <c r="U20" s="403">
        <v>-12895</v>
      </c>
      <c r="V20" s="123" t="s">
        <v>1</v>
      </c>
      <c r="W20" s="336" t="s">
        <v>0</v>
      </c>
      <c r="X20" s="123"/>
      <c r="Y20" s="337"/>
      <c r="Z20" s="87">
        <v>1</v>
      </c>
      <c r="AA20" s="88" t="s">
        <v>3909</v>
      </c>
      <c r="AB20" s="88">
        <v>2.5</v>
      </c>
      <c r="AC20" s="88">
        <v>100</v>
      </c>
      <c r="AD20" s="136"/>
      <c r="AE20" s="136"/>
      <c r="AF20" s="136"/>
      <c r="AG20" s="338"/>
      <c r="AH20" s="338"/>
      <c r="AI20" s="339"/>
      <c r="AJ20" s="339"/>
      <c r="AK20" s="91"/>
      <c r="AL20" s="92"/>
      <c r="AM20" s="93"/>
      <c r="AN20" s="340"/>
      <c r="AO20" s="341"/>
      <c r="AP20" s="336"/>
      <c r="AQ20" s="342"/>
      <c r="AR20" s="343"/>
      <c r="AS20" s="342"/>
      <c r="AT20" s="94"/>
      <c r="AU20" s="341"/>
      <c r="AV20" s="136"/>
      <c r="AW20" s="339"/>
    </row>
    <row r="21" spans="1:49" ht="12.75" customHeight="1">
      <c r="A21">
        <v>18</v>
      </c>
      <c r="B21" s="29" t="s">
        <v>7573</v>
      </c>
      <c r="C21" s="104" t="s">
        <v>3910</v>
      </c>
      <c r="D21" s="29" t="s">
        <v>1152</v>
      </c>
      <c r="E21" s="29" t="s">
        <v>2673</v>
      </c>
      <c r="F21" s="335"/>
      <c r="G21" s="335"/>
      <c r="H21" s="394"/>
      <c r="I21" s="394"/>
      <c r="J21" s="394"/>
      <c r="K21" s="394"/>
      <c r="L21" s="335"/>
      <c r="M21" s="82" t="s">
        <v>3880</v>
      </c>
      <c r="N21" s="57">
        <v>5878.7952755905517</v>
      </c>
      <c r="O21" s="30">
        <v>5878.7952755905517</v>
      </c>
      <c r="P21" s="29" t="s">
        <v>3456</v>
      </c>
      <c r="Q21" s="29"/>
      <c r="R21" s="104" t="s">
        <v>3910</v>
      </c>
      <c r="S21" s="103" t="s">
        <v>3911</v>
      </c>
      <c r="T21" s="403">
        <v>-1500</v>
      </c>
      <c r="U21" s="403">
        <v>-12065</v>
      </c>
      <c r="V21" s="123" t="s">
        <v>1</v>
      </c>
      <c r="W21" s="336" t="s">
        <v>0</v>
      </c>
      <c r="X21" s="123"/>
      <c r="Y21" s="337"/>
      <c r="Z21" s="87">
        <v>1</v>
      </c>
      <c r="AA21" s="88" t="s">
        <v>3909</v>
      </c>
      <c r="AB21" s="88">
        <v>2.5</v>
      </c>
      <c r="AC21" s="88">
        <v>100</v>
      </c>
      <c r="AD21" s="136"/>
      <c r="AE21" s="136"/>
      <c r="AF21" s="136"/>
      <c r="AG21" s="338"/>
      <c r="AH21" s="338"/>
      <c r="AI21" s="339"/>
      <c r="AJ21" s="339"/>
      <c r="AK21" s="91"/>
      <c r="AL21" s="92"/>
      <c r="AM21" s="93"/>
      <c r="AN21" s="340"/>
      <c r="AO21" s="341"/>
      <c r="AP21" s="336"/>
      <c r="AQ21" s="342"/>
      <c r="AR21" s="343"/>
      <c r="AS21" s="342"/>
      <c r="AT21" s="94"/>
      <c r="AU21" s="341"/>
      <c r="AV21" s="136"/>
      <c r="AW21" s="339"/>
    </row>
    <row r="22" spans="1:49" ht="12.75" customHeight="1">
      <c r="A22">
        <v>19</v>
      </c>
      <c r="B22" s="29" t="s">
        <v>7574</v>
      </c>
      <c r="C22" s="104" t="s">
        <v>3912</v>
      </c>
      <c r="D22" s="29" t="s">
        <v>1151</v>
      </c>
      <c r="E22" s="29" t="s">
        <v>2674</v>
      </c>
      <c r="F22" s="335"/>
      <c r="G22" s="335"/>
      <c r="H22" s="394"/>
      <c r="I22" s="394"/>
      <c r="J22" s="394"/>
      <c r="K22" s="394"/>
      <c r="L22" s="335"/>
      <c r="M22" s="82" t="s">
        <v>3880</v>
      </c>
      <c r="N22" s="57">
        <v>6045.0000000000009</v>
      </c>
      <c r="O22" s="30">
        <v>6045.0000000000009</v>
      </c>
      <c r="P22" s="29" t="s">
        <v>3455</v>
      </c>
      <c r="Q22" s="29"/>
      <c r="R22" s="104" t="s">
        <v>3912</v>
      </c>
      <c r="S22" s="104" t="s">
        <v>3913</v>
      </c>
      <c r="T22" s="403">
        <v>-1000</v>
      </c>
      <c r="U22" s="403">
        <v>-13310</v>
      </c>
      <c r="V22" s="123" t="s">
        <v>1</v>
      </c>
      <c r="W22" s="336" t="s">
        <v>0</v>
      </c>
      <c r="X22" s="123"/>
      <c r="Y22" s="337"/>
      <c r="Z22" s="87">
        <v>1</v>
      </c>
      <c r="AA22" s="88" t="s">
        <v>3914</v>
      </c>
      <c r="AB22" s="88">
        <v>2.5</v>
      </c>
      <c r="AC22" s="88">
        <v>100</v>
      </c>
      <c r="AD22" s="136"/>
      <c r="AE22" s="136"/>
      <c r="AF22" s="136"/>
      <c r="AG22" s="338"/>
      <c r="AH22" s="338"/>
      <c r="AI22" s="339"/>
      <c r="AJ22" s="339"/>
      <c r="AK22" s="91"/>
      <c r="AL22" s="92"/>
      <c r="AM22" s="93"/>
      <c r="AN22" s="340"/>
      <c r="AO22" s="341"/>
      <c r="AP22" s="336"/>
      <c r="AQ22" s="342"/>
      <c r="AR22" s="343"/>
      <c r="AS22" s="342"/>
      <c r="AT22" s="94"/>
      <c r="AU22" s="341"/>
      <c r="AV22" s="136"/>
      <c r="AW22" s="339"/>
    </row>
    <row r="23" spans="1:49" ht="12.75" customHeight="1">
      <c r="A23">
        <v>20</v>
      </c>
      <c r="B23" s="29" t="s">
        <v>7575</v>
      </c>
      <c r="C23" s="104" t="s">
        <v>3915</v>
      </c>
      <c r="D23" s="29" t="s">
        <v>1148</v>
      </c>
      <c r="E23" s="29" t="s">
        <v>2677</v>
      </c>
      <c r="F23" s="335"/>
      <c r="G23" s="335"/>
      <c r="H23" s="394"/>
      <c r="I23" s="394"/>
      <c r="J23" s="394"/>
      <c r="K23" s="394"/>
      <c r="L23" s="335"/>
      <c r="M23" s="82" t="s">
        <v>3880</v>
      </c>
      <c r="N23" s="57">
        <v>6045.0000000000009</v>
      </c>
      <c r="O23" s="30">
        <v>6045.0000000000009</v>
      </c>
      <c r="P23" s="29" t="s">
        <v>3455</v>
      </c>
      <c r="Q23" s="29"/>
      <c r="R23" s="104" t="s">
        <v>3915</v>
      </c>
      <c r="S23" s="104" t="s">
        <v>3916</v>
      </c>
      <c r="T23" s="403">
        <v>-1000</v>
      </c>
      <c r="U23" s="403">
        <v>-12480</v>
      </c>
      <c r="V23" s="123" t="s">
        <v>1</v>
      </c>
      <c r="W23" s="336" t="s">
        <v>0</v>
      </c>
      <c r="X23" s="123"/>
      <c r="Y23" s="337"/>
      <c r="Z23" s="87">
        <v>1</v>
      </c>
      <c r="AA23" s="88" t="s">
        <v>3914</v>
      </c>
      <c r="AB23" s="88">
        <v>2.5</v>
      </c>
      <c r="AC23" s="88">
        <v>100</v>
      </c>
      <c r="AD23" s="136"/>
      <c r="AE23" s="136"/>
      <c r="AF23" s="136"/>
      <c r="AG23" s="338"/>
      <c r="AH23" s="338"/>
      <c r="AI23" s="339"/>
      <c r="AJ23" s="339"/>
      <c r="AK23" s="91"/>
      <c r="AL23" s="92"/>
      <c r="AM23" s="93"/>
      <c r="AN23" s="340"/>
      <c r="AO23" s="341"/>
      <c r="AP23" s="336"/>
      <c r="AQ23" s="342"/>
      <c r="AR23" s="343"/>
      <c r="AS23" s="342"/>
      <c r="AT23" s="94"/>
      <c r="AU23" s="341"/>
      <c r="AV23" s="136"/>
      <c r="AW23" s="339"/>
    </row>
    <row r="24" spans="1:49" ht="12.75" customHeight="1">
      <c r="A24">
        <v>21</v>
      </c>
      <c r="B24" s="29" t="s">
        <v>7576</v>
      </c>
      <c r="C24" s="104" t="s">
        <v>3917</v>
      </c>
      <c r="D24" s="29" t="s">
        <v>1150</v>
      </c>
      <c r="E24" s="29" t="s">
        <v>2675</v>
      </c>
      <c r="F24" s="335"/>
      <c r="G24" s="335"/>
      <c r="H24" s="394"/>
      <c r="I24" s="394"/>
      <c r="J24" s="394"/>
      <c r="K24" s="394"/>
      <c r="L24" s="335"/>
      <c r="M24" s="82" t="s">
        <v>3880</v>
      </c>
      <c r="N24" s="57">
        <v>6341.3622047244098</v>
      </c>
      <c r="O24" s="30">
        <v>6341.3622047244098</v>
      </c>
      <c r="P24" s="29" t="s">
        <v>3863</v>
      </c>
      <c r="Q24" s="29"/>
      <c r="R24" s="104" t="s">
        <v>3917</v>
      </c>
      <c r="S24" s="103" t="s">
        <v>3918</v>
      </c>
      <c r="T24" s="403">
        <v>-858.52</v>
      </c>
      <c r="U24" s="403">
        <v>-9163.0499999999993</v>
      </c>
      <c r="V24" s="123" t="s">
        <v>1</v>
      </c>
      <c r="W24" s="336" t="s">
        <v>0</v>
      </c>
      <c r="X24" s="123"/>
      <c r="Y24" s="337"/>
      <c r="Z24" s="87">
        <v>1</v>
      </c>
      <c r="AA24" s="88" t="s">
        <v>3919</v>
      </c>
      <c r="AB24" s="88">
        <v>2.5</v>
      </c>
      <c r="AC24" s="88">
        <v>100</v>
      </c>
      <c r="AD24" s="90" t="s">
        <v>3920</v>
      </c>
      <c r="AE24" s="90">
        <v>2.5</v>
      </c>
      <c r="AF24" s="136"/>
      <c r="AG24" s="338"/>
      <c r="AH24" s="338"/>
      <c r="AI24" s="339"/>
      <c r="AJ24" s="339"/>
      <c r="AK24" s="91"/>
      <c r="AL24" s="92"/>
      <c r="AM24" s="93"/>
      <c r="AN24" s="340"/>
      <c r="AO24" s="341"/>
      <c r="AP24" s="336"/>
      <c r="AQ24" s="342"/>
      <c r="AR24" s="343"/>
      <c r="AS24" s="342"/>
      <c r="AT24" s="94"/>
      <c r="AU24" s="341"/>
      <c r="AV24" s="136"/>
      <c r="AW24" s="339"/>
    </row>
    <row r="25" spans="1:49" ht="12.75" customHeight="1">
      <c r="A25">
        <v>22</v>
      </c>
      <c r="B25" s="29" t="s">
        <v>7578</v>
      </c>
      <c r="C25" s="104" t="s">
        <v>340</v>
      </c>
      <c r="D25" s="29" t="s">
        <v>1129</v>
      </c>
      <c r="E25" s="29" t="s">
        <v>2696</v>
      </c>
      <c r="F25" s="335"/>
      <c r="G25" s="335"/>
      <c r="H25" s="394"/>
      <c r="I25" s="394"/>
      <c r="J25" s="394"/>
      <c r="K25" s="394"/>
      <c r="L25" s="335"/>
      <c r="M25" s="82" t="s">
        <v>3880</v>
      </c>
      <c r="N25" s="57">
        <v>6341.3385826771655</v>
      </c>
      <c r="O25" s="30">
        <v>6341.3385826771655</v>
      </c>
      <c r="P25" s="29" t="s">
        <v>3859</v>
      </c>
      <c r="Q25" s="29"/>
      <c r="R25" s="104" t="s">
        <v>340</v>
      </c>
      <c r="S25" s="103" t="s">
        <v>3921</v>
      </c>
      <c r="T25" s="403">
        <v>858.52</v>
      </c>
      <c r="U25" s="403">
        <v>-9163.0499999999993</v>
      </c>
      <c r="V25" s="123" t="s">
        <v>1</v>
      </c>
      <c r="W25" s="336" t="s">
        <v>0</v>
      </c>
      <c r="X25" s="123"/>
      <c r="Y25" s="337"/>
      <c r="Z25" s="87">
        <v>1</v>
      </c>
      <c r="AA25" s="88" t="s">
        <v>3922</v>
      </c>
      <c r="AB25" s="88">
        <v>2.5</v>
      </c>
      <c r="AC25" s="88">
        <v>100</v>
      </c>
      <c r="AD25" s="90" t="s">
        <v>3920</v>
      </c>
      <c r="AE25" s="90">
        <v>2.5</v>
      </c>
      <c r="AF25" s="136"/>
      <c r="AG25" s="338"/>
      <c r="AH25" s="338"/>
      <c r="AI25" s="339"/>
      <c r="AJ25" s="339"/>
      <c r="AK25" s="91"/>
      <c r="AL25" s="92"/>
      <c r="AM25" s="93"/>
      <c r="AN25" s="340"/>
      <c r="AO25" s="341"/>
      <c r="AP25" s="336"/>
      <c r="AQ25" s="342"/>
      <c r="AR25" s="343"/>
      <c r="AS25" s="342"/>
      <c r="AT25" s="94"/>
      <c r="AU25" s="341"/>
      <c r="AV25" s="136"/>
      <c r="AW25" s="339"/>
    </row>
    <row r="26" spans="1:49" ht="12.75" customHeight="1">
      <c r="A26">
        <v>23</v>
      </c>
      <c r="B26" s="29" t="s">
        <v>7758</v>
      </c>
      <c r="C26" s="104" t="s">
        <v>3923</v>
      </c>
      <c r="D26" s="29" t="s">
        <v>1100</v>
      </c>
      <c r="E26" s="29" t="s">
        <v>2725</v>
      </c>
      <c r="F26" s="335"/>
      <c r="G26" s="335"/>
      <c r="H26" s="394"/>
      <c r="I26" s="394"/>
      <c r="J26" s="394"/>
      <c r="K26" s="394"/>
      <c r="L26" s="335"/>
      <c r="M26" s="82" t="s">
        <v>3880</v>
      </c>
      <c r="N26" s="57">
        <v>6339.9724409448827</v>
      </c>
      <c r="O26" s="30">
        <v>6339.9724409448827</v>
      </c>
      <c r="P26" s="29" t="s">
        <v>3456</v>
      </c>
      <c r="Q26" s="29"/>
      <c r="R26" s="104" t="s">
        <v>3923</v>
      </c>
      <c r="S26" s="104" t="s">
        <v>3924</v>
      </c>
      <c r="T26" s="403">
        <v>6500</v>
      </c>
      <c r="U26" s="403">
        <v>-12895</v>
      </c>
      <c r="V26" s="123" t="s">
        <v>1</v>
      </c>
      <c r="W26" s="336" t="s">
        <v>0</v>
      </c>
      <c r="X26" s="123"/>
      <c r="Y26" s="337"/>
      <c r="Z26" s="87">
        <v>1</v>
      </c>
      <c r="AA26" s="88" t="s">
        <v>3925</v>
      </c>
      <c r="AB26" s="88">
        <v>2.5</v>
      </c>
      <c r="AC26" s="88">
        <v>100</v>
      </c>
      <c r="AD26" s="90" t="s">
        <v>3920</v>
      </c>
      <c r="AE26" s="90">
        <v>2.5</v>
      </c>
      <c r="AF26" s="136"/>
      <c r="AG26" s="338"/>
      <c r="AH26" s="338"/>
      <c r="AI26" s="339"/>
      <c r="AJ26" s="339"/>
      <c r="AK26" s="91"/>
      <c r="AL26" s="92"/>
      <c r="AM26" s="93"/>
      <c r="AN26" s="340"/>
      <c r="AO26" s="341"/>
      <c r="AP26" s="336"/>
      <c r="AQ26" s="342"/>
      <c r="AR26" s="343"/>
      <c r="AS26" s="342"/>
      <c r="AT26" s="94"/>
      <c r="AU26" s="341"/>
      <c r="AV26" s="136"/>
      <c r="AW26" s="339"/>
    </row>
    <row r="27" spans="1:49" ht="12.75" customHeight="1">
      <c r="A27">
        <v>24</v>
      </c>
      <c r="B27" s="29" t="s">
        <v>7760</v>
      </c>
      <c r="C27" s="104" t="s">
        <v>3926</v>
      </c>
      <c r="D27" s="29" t="s">
        <v>1081</v>
      </c>
      <c r="E27" s="29" t="s">
        <v>2744</v>
      </c>
      <c r="F27" s="335"/>
      <c r="G27" s="335"/>
      <c r="H27" s="394"/>
      <c r="I27" s="394"/>
      <c r="J27" s="394"/>
      <c r="K27" s="394"/>
      <c r="L27" s="335"/>
      <c r="M27" s="82" t="s">
        <v>3880</v>
      </c>
      <c r="N27" s="57">
        <v>6341.3385826771655</v>
      </c>
      <c r="O27" s="30">
        <v>6341.3385826771655</v>
      </c>
      <c r="P27" s="29" t="s">
        <v>3458</v>
      </c>
      <c r="Q27" s="29"/>
      <c r="R27" s="104" t="s">
        <v>3926</v>
      </c>
      <c r="S27" s="104" t="s">
        <v>3927</v>
      </c>
      <c r="T27" s="403">
        <v>7500</v>
      </c>
      <c r="U27" s="403">
        <v>-12895</v>
      </c>
      <c r="V27" s="123" t="s">
        <v>1</v>
      </c>
      <c r="W27" s="336" t="s">
        <v>0</v>
      </c>
      <c r="X27" s="123"/>
      <c r="Y27" s="337"/>
      <c r="Z27" s="87">
        <v>1</v>
      </c>
      <c r="AA27" s="88" t="s">
        <v>140</v>
      </c>
      <c r="AB27" s="88">
        <v>2.5</v>
      </c>
      <c r="AC27" s="88">
        <v>100</v>
      </c>
      <c r="AD27" s="90" t="s">
        <v>3920</v>
      </c>
      <c r="AE27" s="90">
        <v>2.5</v>
      </c>
      <c r="AF27" s="136"/>
      <c r="AG27" s="338"/>
      <c r="AH27" s="338"/>
      <c r="AI27" s="339"/>
      <c r="AJ27" s="339"/>
      <c r="AK27" s="91"/>
      <c r="AL27" s="92"/>
      <c r="AM27" s="93"/>
      <c r="AN27" s="340"/>
      <c r="AO27" s="341"/>
      <c r="AP27" s="336"/>
      <c r="AQ27" s="342"/>
      <c r="AR27" s="343"/>
      <c r="AS27" s="342"/>
      <c r="AT27" s="94"/>
      <c r="AU27" s="341"/>
      <c r="AV27" s="136"/>
      <c r="AW27" s="339"/>
    </row>
    <row r="28" spans="1:49" ht="12.75" customHeight="1">
      <c r="A28">
        <v>25</v>
      </c>
      <c r="B28" s="29" t="s">
        <v>7762</v>
      </c>
      <c r="C28" s="104" t="s">
        <v>3928</v>
      </c>
      <c r="D28" s="29" t="s">
        <v>1142</v>
      </c>
      <c r="E28" s="29" t="s">
        <v>2683</v>
      </c>
      <c r="F28" s="335"/>
      <c r="G28" s="335"/>
      <c r="H28" s="394"/>
      <c r="I28" s="394"/>
      <c r="J28" s="394"/>
      <c r="K28" s="394"/>
      <c r="L28" s="335"/>
      <c r="M28" s="82" t="s">
        <v>3880</v>
      </c>
      <c r="N28" s="57">
        <v>6341.3385826771655</v>
      </c>
      <c r="O28" s="30">
        <v>6341.3385826771655</v>
      </c>
      <c r="P28" s="29" t="s">
        <v>3863</v>
      </c>
      <c r="Q28" s="29"/>
      <c r="R28" s="104" t="s">
        <v>3928</v>
      </c>
      <c r="S28" s="103" t="s">
        <v>3929</v>
      </c>
      <c r="T28" s="403">
        <v>6009.64</v>
      </c>
      <c r="U28" s="403">
        <v>-9163.0499999999993</v>
      </c>
      <c r="V28" s="123" t="s">
        <v>1</v>
      </c>
      <c r="W28" s="336" t="s">
        <v>0</v>
      </c>
      <c r="X28" s="123"/>
      <c r="Y28" s="337"/>
      <c r="Z28" s="87">
        <v>1</v>
      </c>
      <c r="AA28" s="88" t="s">
        <v>3930</v>
      </c>
      <c r="AB28" s="88">
        <v>2.5</v>
      </c>
      <c r="AC28" s="88">
        <v>100</v>
      </c>
      <c r="AD28" s="90" t="s">
        <v>3920</v>
      </c>
      <c r="AE28" s="90">
        <v>2.5</v>
      </c>
      <c r="AF28" s="136"/>
      <c r="AG28" s="338"/>
      <c r="AH28" s="338"/>
      <c r="AI28" s="339"/>
      <c r="AJ28" s="339"/>
      <c r="AK28" s="91"/>
      <c r="AL28" s="92"/>
      <c r="AM28" s="93"/>
      <c r="AN28" s="340"/>
      <c r="AO28" s="341"/>
      <c r="AP28" s="336"/>
      <c r="AQ28" s="342"/>
      <c r="AR28" s="343"/>
      <c r="AS28" s="342"/>
      <c r="AT28" s="94"/>
      <c r="AU28" s="341"/>
      <c r="AV28" s="136"/>
      <c r="AW28" s="339"/>
    </row>
    <row r="29" spans="1:49" ht="12.75" customHeight="1">
      <c r="A29">
        <v>26</v>
      </c>
      <c r="B29" s="29" t="s">
        <v>7764</v>
      </c>
      <c r="C29" s="104" t="s">
        <v>244</v>
      </c>
      <c r="D29" s="29" t="s">
        <v>1098</v>
      </c>
      <c r="E29" s="29" t="s">
        <v>2727</v>
      </c>
      <c r="F29" s="335"/>
      <c r="G29" s="335"/>
      <c r="H29" s="394"/>
      <c r="I29" s="394"/>
      <c r="J29" s="394"/>
      <c r="K29" s="394"/>
      <c r="L29" s="335"/>
      <c r="M29" s="82" t="s">
        <v>3880</v>
      </c>
      <c r="N29" s="57">
        <v>6341.6102362204729</v>
      </c>
      <c r="O29" s="30">
        <v>6341.6102362204729</v>
      </c>
      <c r="P29" s="29" t="s">
        <v>3455</v>
      </c>
      <c r="Q29" s="29"/>
      <c r="R29" s="104" t="s">
        <v>244</v>
      </c>
      <c r="S29" s="103" t="s">
        <v>3931</v>
      </c>
      <c r="T29" s="403">
        <v>6000</v>
      </c>
      <c r="U29" s="403">
        <v>-12480</v>
      </c>
      <c r="V29" s="123" t="s">
        <v>1</v>
      </c>
      <c r="W29" s="336" t="s">
        <v>0</v>
      </c>
      <c r="X29" s="123"/>
      <c r="Y29" s="337"/>
      <c r="Z29" s="87">
        <v>1</v>
      </c>
      <c r="AA29" s="88" t="s">
        <v>139</v>
      </c>
      <c r="AB29" s="88">
        <v>2.5</v>
      </c>
      <c r="AC29" s="88">
        <v>100</v>
      </c>
      <c r="AD29" s="90" t="s">
        <v>3920</v>
      </c>
      <c r="AE29" s="90">
        <v>2.5</v>
      </c>
      <c r="AF29" s="136"/>
      <c r="AG29" s="338"/>
      <c r="AH29" s="338"/>
      <c r="AI29" s="339"/>
      <c r="AJ29" s="339"/>
      <c r="AK29" s="91"/>
      <c r="AL29" s="92"/>
      <c r="AM29" s="93"/>
      <c r="AN29" s="340"/>
      <c r="AO29" s="341"/>
      <c r="AP29" s="336"/>
      <c r="AQ29" s="342"/>
      <c r="AR29" s="343"/>
      <c r="AS29" s="342"/>
      <c r="AT29" s="94"/>
      <c r="AU29" s="341"/>
      <c r="AV29" s="136"/>
      <c r="AW29" s="339"/>
    </row>
    <row r="30" spans="1:49" ht="12.75" customHeight="1">
      <c r="A30">
        <v>27</v>
      </c>
      <c r="B30" s="29" t="s">
        <v>7766</v>
      </c>
      <c r="C30" s="104" t="s">
        <v>3932</v>
      </c>
      <c r="D30" s="29" t="s">
        <v>1075</v>
      </c>
      <c r="E30" s="29" t="s">
        <v>2750</v>
      </c>
      <c r="F30" s="335"/>
      <c r="G30" s="335"/>
      <c r="H30" s="394"/>
      <c r="I30" s="394"/>
      <c r="J30" s="394"/>
      <c r="K30" s="394"/>
      <c r="L30" s="335"/>
      <c r="M30" s="82" t="s">
        <v>3880</v>
      </c>
      <c r="N30" s="57">
        <v>6341.3385826771655</v>
      </c>
      <c r="O30" s="30">
        <v>6341.3385826771655</v>
      </c>
      <c r="P30" s="29" t="s">
        <v>3455</v>
      </c>
      <c r="Q30" s="29"/>
      <c r="R30" s="104" t="s">
        <v>3932</v>
      </c>
      <c r="S30" s="104" t="s">
        <v>3933</v>
      </c>
      <c r="T30" s="403">
        <v>8000</v>
      </c>
      <c r="U30" s="403">
        <v>-12480</v>
      </c>
      <c r="V30" s="123" t="s">
        <v>1</v>
      </c>
      <c r="W30" s="336" t="s">
        <v>0</v>
      </c>
      <c r="X30" s="123"/>
      <c r="Y30" s="337"/>
      <c r="Z30" s="87">
        <v>1</v>
      </c>
      <c r="AA30" s="88" t="s">
        <v>3934</v>
      </c>
      <c r="AB30" s="88">
        <v>2.5</v>
      </c>
      <c r="AC30" s="88">
        <v>100</v>
      </c>
      <c r="AD30" s="90" t="s">
        <v>3920</v>
      </c>
      <c r="AE30" s="90">
        <v>2.5</v>
      </c>
      <c r="AF30" s="136"/>
      <c r="AG30" s="338"/>
      <c r="AH30" s="338"/>
      <c r="AI30" s="339"/>
      <c r="AJ30" s="339"/>
      <c r="AK30" s="91"/>
      <c r="AL30" s="92"/>
      <c r="AM30" s="93"/>
      <c r="AN30" s="340"/>
      <c r="AO30" s="341"/>
      <c r="AP30" s="336"/>
      <c r="AQ30" s="342"/>
      <c r="AR30" s="343"/>
      <c r="AS30" s="342"/>
      <c r="AT30" s="94"/>
      <c r="AU30" s="341"/>
      <c r="AV30" s="136"/>
      <c r="AW30" s="339"/>
    </row>
    <row r="31" spans="1:49" ht="12.75" customHeight="1">
      <c r="A31">
        <v>28</v>
      </c>
      <c r="B31" s="29" t="s">
        <v>7768</v>
      </c>
      <c r="C31" s="104" t="s">
        <v>80</v>
      </c>
      <c r="D31" s="29" t="s">
        <v>1126</v>
      </c>
      <c r="E31" s="29" t="s">
        <v>2699</v>
      </c>
      <c r="F31" s="335"/>
      <c r="G31" s="335"/>
      <c r="H31" s="394"/>
      <c r="I31" s="394"/>
      <c r="J31" s="394"/>
      <c r="K31" s="394"/>
      <c r="L31" s="335"/>
      <c r="M31" s="82" t="s">
        <v>3880</v>
      </c>
      <c r="N31" s="57">
        <v>6341.3425196850394</v>
      </c>
      <c r="O31" s="30">
        <v>6341.3425196850394</v>
      </c>
      <c r="P31" s="29" t="s">
        <v>3859</v>
      </c>
      <c r="Q31" s="29"/>
      <c r="R31" s="104" t="s">
        <v>80</v>
      </c>
      <c r="S31" s="103" t="s">
        <v>3935</v>
      </c>
      <c r="T31" s="403">
        <v>4292.6000000000004</v>
      </c>
      <c r="U31" s="403">
        <v>-9163.0499999999993</v>
      </c>
      <c r="V31" s="123" t="s">
        <v>1</v>
      </c>
      <c r="W31" s="336" t="s">
        <v>0</v>
      </c>
      <c r="X31" s="123"/>
      <c r="Y31" s="337"/>
      <c r="Z31" s="87">
        <v>1</v>
      </c>
      <c r="AA31" s="88" t="s">
        <v>138</v>
      </c>
      <c r="AB31" s="88">
        <v>2.5</v>
      </c>
      <c r="AC31" s="88">
        <v>100</v>
      </c>
      <c r="AD31" s="90" t="s">
        <v>3920</v>
      </c>
      <c r="AE31" s="90">
        <v>2.5</v>
      </c>
      <c r="AF31" s="136"/>
      <c r="AG31" s="338"/>
      <c r="AH31" s="338"/>
      <c r="AI31" s="339"/>
      <c r="AJ31" s="339"/>
      <c r="AK31" s="91"/>
      <c r="AL31" s="92"/>
      <c r="AM31" s="93"/>
      <c r="AN31" s="340"/>
      <c r="AO31" s="341"/>
      <c r="AP31" s="336"/>
      <c r="AQ31" s="342"/>
      <c r="AR31" s="343"/>
      <c r="AS31" s="342"/>
      <c r="AT31" s="94"/>
      <c r="AU31" s="341"/>
      <c r="AV31" s="136"/>
      <c r="AW31" s="339"/>
    </row>
    <row r="32" spans="1:49" ht="12.75" customHeight="1">
      <c r="A32">
        <v>29</v>
      </c>
      <c r="B32" s="29" t="s">
        <v>7580</v>
      </c>
      <c r="C32" s="104" t="s">
        <v>3936</v>
      </c>
      <c r="D32" s="29" t="s">
        <v>1138</v>
      </c>
      <c r="E32" s="29" t="s">
        <v>2687</v>
      </c>
      <c r="F32" s="335"/>
      <c r="G32" s="335"/>
      <c r="H32" s="394"/>
      <c r="I32" s="394"/>
      <c r="J32" s="394"/>
      <c r="K32" s="394"/>
      <c r="L32" s="335"/>
      <c r="M32" s="82" t="s">
        <v>3880</v>
      </c>
      <c r="N32" s="57">
        <v>6340.9212598425202</v>
      </c>
      <c r="O32" s="30">
        <v>6340.9212598425202</v>
      </c>
      <c r="P32" s="29" t="s">
        <v>3861</v>
      </c>
      <c r="Q32" s="29"/>
      <c r="R32" s="104" t="s">
        <v>3936</v>
      </c>
      <c r="S32" s="103" t="s">
        <v>3937</v>
      </c>
      <c r="T32" s="403">
        <v>1717.04</v>
      </c>
      <c r="U32" s="403">
        <v>-9658.35</v>
      </c>
      <c r="V32" s="123" t="s">
        <v>1</v>
      </c>
      <c r="W32" s="336" t="s">
        <v>0</v>
      </c>
      <c r="X32" s="123"/>
      <c r="Y32" s="337"/>
      <c r="Z32" s="87">
        <v>1</v>
      </c>
      <c r="AA32" s="88" t="s">
        <v>3938</v>
      </c>
      <c r="AB32" s="88">
        <v>2.5</v>
      </c>
      <c r="AC32" s="88">
        <v>100</v>
      </c>
      <c r="AD32" s="90" t="s">
        <v>3920</v>
      </c>
      <c r="AE32" s="90">
        <v>2.5</v>
      </c>
      <c r="AF32" s="136"/>
      <c r="AG32" s="338"/>
      <c r="AH32" s="338"/>
      <c r="AI32" s="339"/>
      <c r="AJ32" s="339"/>
      <c r="AK32" s="91"/>
      <c r="AL32" s="92"/>
      <c r="AM32" s="93"/>
      <c r="AN32" s="340"/>
      <c r="AO32" s="341"/>
      <c r="AP32" s="336"/>
      <c r="AQ32" s="342"/>
      <c r="AR32" s="343"/>
      <c r="AS32" s="342"/>
      <c r="AT32" s="94"/>
      <c r="AU32" s="341"/>
      <c r="AV32" s="136"/>
      <c r="AW32" s="339"/>
    </row>
    <row r="33" spans="1:49" ht="12.75" customHeight="1">
      <c r="A33">
        <v>30</v>
      </c>
      <c r="B33" s="29" t="s">
        <v>7582</v>
      </c>
      <c r="C33" s="104" t="s">
        <v>3939</v>
      </c>
      <c r="D33" s="29" t="s">
        <v>1134</v>
      </c>
      <c r="E33" s="29" t="s">
        <v>2691</v>
      </c>
      <c r="F33" s="335"/>
      <c r="G33" s="335"/>
      <c r="H33" s="394"/>
      <c r="I33" s="394"/>
      <c r="J33" s="394"/>
      <c r="K33" s="394"/>
      <c r="L33" s="335"/>
      <c r="M33" s="82" t="s">
        <v>3880</v>
      </c>
      <c r="N33" s="57">
        <v>6341.3385826771655</v>
      </c>
      <c r="O33" s="30">
        <v>6341.3385826771655</v>
      </c>
      <c r="P33" s="29" t="s">
        <v>3859</v>
      </c>
      <c r="Q33" s="29"/>
      <c r="R33" s="104" t="s">
        <v>3939</v>
      </c>
      <c r="S33" s="103" t="s">
        <v>3940</v>
      </c>
      <c r="T33" s="403">
        <v>-2575.56</v>
      </c>
      <c r="U33" s="403">
        <v>-9163.0499999999993</v>
      </c>
      <c r="V33" s="123" t="s">
        <v>1</v>
      </c>
      <c r="W33" s="336" t="s">
        <v>0</v>
      </c>
      <c r="X33" s="123"/>
      <c r="Y33" s="337"/>
      <c r="Z33" s="87">
        <v>1</v>
      </c>
      <c r="AA33" s="88" t="s">
        <v>3941</v>
      </c>
      <c r="AB33" s="88">
        <v>2.5</v>
      </c>
      <c r="AC33" s="88">
        <v>100</v>
      </c>
      <c r="AD33" s="90" t="s">
        <v>3920</v>
      </c>
      <c r="AE33" s="90">
        <v>2.5</v>
      </c>
      <c r="AF33" s="136"/>
      <c r="AG33" s="338"/>
      <c r="AH33" s="338"/>
      <c r="AI33" s="339"/>
      <c r="AJ33" s="339"/>
      <c r="AK33" s="91"/>
      <c r="AL33" s="92"/>
      <c r="AM33" s="93"/>
      <c r="AN33" s="340"/>
      <c r="AO33" s="341"/>
      <c r="AP33" s="336"/>
      <c r="AQ33" s="342"/>
      <c r="AR33" s="343"/>
      <c r="AS33" s="342"/>
      <c r="AT33" s="94"/>
      <c r="AU33" s="341"/>
      <c r="AV33" s="136"/>
      <c r="AW33" s="339"/>
    </row>
    <row r="34" spans="1:49" ht="12.75" customHeight="1">
      <c r="A34">
        <v>31</v>
      </c>
      <c r="B34" s="29" t="s">
        <v>7618</v>
      </c>
      <c r="C34" s="104" t="s">
        <v>245</v>
      </c>
      <c r="D34" s="29" t="s">
        <v>1099</v>
      </c>
      <c r="E34" s="29" t="s">
        <v>2726</v>
      </c>
      <c r="F34" s="335"/>
      <c r="G34" s="335"/>
      <c r="H34" s="394"/>
      <c r="I34" s="394"/>
      <c r="J34" s="394"/>
      <c r="K34" s="394"/>
      <c r="L34" s="335"/>
      <c r="M34" s="82" t="s">
        <v>3880</v>
      </c>
      <c r="N34" s="57">
        <v>6340.4527559055123</v>
      </c>
      <c r="O34" s="30">
        <v>6340.4527559055123</v>
      </c>
      <c r="P34" s="29" t="s">
        <v>3455</v>
      </c>
      <c r="Q34" s="29"/>
      <c r="R34" s="104" t="s">
        <v>245</v>
      </c>
      <c r="S34" s="104" t="s">
        <v>3942</v>
      </c>
      <c r="T34" s="403">
        <v>4000</v>
      </c>
      <c r="U34" s="403">
        <v>-13310</v>
      </c>
      <c r="V34" s="123" t="s">
        <v>1</v>
      </c>
      <c r="W34" s="336" t="s">
        <v>0</v>
      </c>
      <c r="X34" s="123"/>
      <c r="Y34" s="337"/>
      <c r="Z34" s="87">
        <v>1</v>
      </c>
      <c r="AA34" s="88" t="s">
        <v>3943</v>
      </c>
      <c r="AB34" s="88">
        <v>2.5</v>
      </c>
      <c r="AC34" s="88">
        <v>100</v>
      </c>
      <c r="AD34" s="90" t="s">
        <v>3920</v>
      </c>
      <c r="AE34" s="90">
        <v>2.5</v>
      </c>
      <c r="AF34" s="136"/>
      <c r="AG34" s="338"/>
      <c r="AH34" s="338"/>
      <c r="AI34" s="339"/>
      <c r="AJ34" s="339"/>
      <c r="AK34" s="91"/>
      <c r="AL34" s="92"/>
      <c r="AM34" s="93"/>
      <c r="AN34" s="340"/>
      <c r="AO34" s="341"/>
      <c r="AP34" s="336"/>
      <c r="AQ34" s="342"/>
      <c r="AR34" s="343"/>
      <c r="AS34" s="342"/>
      <c r="AT34" s="94"/>
      <c r="AU34" s="341"/>
      <c r="AV34" s="136"/>
      <c r="AW34" s="339"/>
    </row>
    <row r="35" spans="1:49" ht="12.75" customHeight="1">
      <c r="A35">
        <v>32</v>
      </c>
      <c r="B35" s="29" t="s">
        <v>7640</v>
      </c>
      <c r="C35" s="104" t="s">
        <v>28</v>
      </c>
      <c r="D35" s="29" t="s">
        <v>1144</v>
      </c>
      <c r="E35" s="29" t="s">
        <v>2681</v>
      </c>
      <c r="F35" s="335"/>
      <c r="G35" s="335"/>
      <c r="H35" s="394"/>
      <c r="I35" s="394"/>
      <c r="J35" s="394"/>
      <c r="K35" s="394"/>
      <c r="L35" s="335"/>
      <c r="M35" s="82" t="s">
        <v>3880</v>
      </c>
      <c r="N35" s="57">
        <v>6342.1811023622049</v>
      </c>
      <c r="O35" s="30">
        <v>6342.1811023622049</v>
      </c>
      <c r="P35" s="29" t="s">
        <v>3861</v>
      </c>
      <c r="Q35" s="29"/>
      <c r="R35" s="104" t="s">
        <v>28</v>
      </c>
      <c r="S35" s="103" t="s">
        <v>3944</v>
      </c>
      <c r="T35" s="403">
        <v>-1717.04</v>
      </c>
      <c r="U35" s="403">
        <v>-9658.35</v>
      </c>
      <c r="V35" s="123" t="s">
        <v>1</v>
      </c>
      <c r="W35" s="336" t="s">
        <v>0</v>
      </c>
      <c r="X35" s="123"/>
      <c r="Y35" s="337"/>
      <c r="Z35" s="87">
        <v>1</v>
      </c>
      <c r="AA35" s="88" t="s">
        <v>137</v>
      </c>
      <c r="AB35" s="88">
        <v>2.5</v>
      </c>
      <c r="AC35" s="88">
        <v>100</v>
      </c>
      <c r="AD35" s="90" t="s">
        <v>3920</v>
      </c>
      <c r="AE35" s="90">
        <v>2.5</v>
      </c>
      <c r="AF35" s="136"/>
      <c r="AG35" s="338"/>
      <c r="AH35" s="338"/>
      <c r="AI35" s="339"/>
      <c r="AJ35" s="339"/>
      <c r="AK35" s="91"/>
      <c r="AL35" s="92"/>
      <c r="AM35" s="93"/>
      <c r="AN35" s="340"/>
      <c r="AO35" s="341"/>
      <c r="AP35" s="336"/>
      <c r="AQ35" s="342"/>
      <c r="AR35" s="343"/>
      <c r="AS35" s="342"/>
      <c r="AT35" s="94"/>
      <c r="AU35" s="341"/>
      <c r="AV35" s="136"/>
      <c r="AW35" s="339"/>
    </row>
    <row r="36" spans="1:49" ht="12.75" customHeight="1">
      <c r="A36">
        <v>33</v>
      </c>
      <c r="B36" s="29" t="s">
        <v>7684</v>
      </c>
      <c r="C36" s="104" t="s">
        <v>269</v>
      </c>
      <c r="D36" s="29" t="s">
        <v>1117</v>
      </c>
      <c r="E36" s="29" t="s">
        <v>2708</v>
      </c>
      <c r="F36" s="335"/>
      <c r="G36" s="335"/>
      <c r="H36" s="394"/>
      <c r="I36" s="394"/>
      <c r="J36" s="394"/>
      <c r="K36" s="394"/>
      <c r="L36" s="335"/>
      <c r="M36" s="82" t="s">
        <v>3880</v>
      </c>
      <c r="N36" s="57">
        <v>6341.3385826771655</v>
      </c>
      <c r="O36" s="30">
        <v>6341.3385826771655</v>
      </c>
      <c r="P36" s="29" t="s">
        <v>3456</v>
      </c>
      <c r="Q36" s="29"/>
      <c r="R36" s="104" t="s">
        <v>269</v>
      </c>
      <c r="S36" s="104" t="s">
        <v>3945</v>
      </c>
      <c r="T36" s="403">
        <v>1500</v>
      </c>
      <c r="U36" s="403">
        <v>-12065</v>
      </c>
      <c r="V36" s="123" t="s">
        <v>1</v>
      </c>
      <c r="W36" s="336" t="s">
        <v>0</v>
      </c>
      <c r="X36" s="123"/>
      <c r="Y36" s="337"/>
      <c r="Z36" s="87">
        <v>1</v>
      </c>
      <c r="AA36" s="88" t="s">
        <v>3946</v>
      </c>
      <c r="AB36" s="88">
        <v>2.5</v>
      </c>
      <c r="AC36" s="88">
        <v>100</v>
      </c>
      <c r="AD36" s="90" t="s">
        <v>3920</v>
      </c>
      <c r="AE36" s="90">
        <v>2.5</v>
      </c>
      <c r="AF36" s="136"/>
      <c r="AG36" s="338"/>
      <c r="AH36" s="338"/>
      <c r="AI36" s="339"/>
      <c r="AJ36" s="339"/>
      <c r="AK36" s="91"/>
      <c r="AL36" s="92"/>
      <c r="AM36" s="93"/>
      <c r="AN36" s="340"/>
      <c r="AO36" s="341"/>
      <c r="AP36" s="336"/>
      <c r="AQ36" s="342"/>
      <c r="AR36" s="343"/>
      <c r="AS36" s="342"/>
      <c r="AT36" s="94"/>
      <c r="AU36" s="341"/>
      <c r="AV36" s="136"/>
      <c r="AW36" s="339"/>
    </row>
    <row r="37" spans="1:49" ht="12.75" customHeight="1">
      <c r="A37">
        <v>34</v>
      </c>
      <c r="B37" s="29" t="s">
        <v>7736</v>
      </c>
      <c r="C37" s="104" t="s">
        <v>319</v>
      </c>
      <c r="D37" s="29" t="s">
        <v>1149</v>
      </c>
      <c r="E37" s="29" t="s">
        <v>2676</v>
      </c>
      <c r="F37" s="335"/>
      <c r="G37" s="335"/>
      <c r="H37" s="394"/>
      <c r="I37" s="394"/>
      <c r="J37" s="394"/>
      <c r="K37" s="394"/>
      <c r="L37" s="335"/>
      <c r="M37" s="82" t="s">
        <v>3880</v>
      </c>
      <c r="N37" s="57">
        <v>6341.3425196850394</v>
      </c>
      <c r="O37" s="30">
        <v>6341.3425196850394</v>
      </c>
      <c r="P37" s="29" t="s">
        <v>3863</v>
      </c>
      <c r="Q37" s="29"/>
      <c r="R37" s="104" t="s">
        <v>319</v>
      </c>
      <c r="S37" s="103" t="s">
        <v>3947</v>
      </c>
      <c r="T37" s="403">
        <v>2575.56</v>
      </c>
      <c r="U37" s="403">
        <v>-10153.65</v>
      </c>
      <c r="V37" s="123" t="s">
        <v>1</v>
      </c>
      <c r="W37" s="336" t="s">
        <v>0</v>
      </c>
      <c r="X37" s="123"/>
      <c r="Y37" s="337"/>
      <c r="Z37" s="87">
        <v>1</v>
      </c>
      <c r="AA37" s="88" t="s">
        <v>142</v>
      </c>
      <c r="AB37" s="88">
        <v>2.5</v>
      </c>
      <c r="AC37" s="88">
        <v>100</v>
      </c>
      <c r="AD37" s="90" t="s">
        <v>3920</v>
      </c>
      <c r="AE37" s="90">
        <v>2.5</v>
      </c>
      <c r="AF37" s="136"/>
      <c r="AG37" s="338"/>
      <c r="AH37" s="338"/>
      <c r="AI37" s="339"/>
      <c r="AJ37" s="339"/>
      <c r="AK37" s="91"/>
      <c r="AL37" s="92"/>
      <c r="AM37" s="93"/>
      <c r="AN37" s="340"/>
      <c r="AO37" s="341"/>
      <c r="AP37" s="336"/>
      <c r="AQ37" s="342"/>
      <c r="AR37" s="343"/>
      <c r="AS37" s="342"/>
      <c r="AT37" s="94"/>
      <c r="AU37" s="341"/>
      <c r="AV37" s="136"/>
      <c r="AW37" s="339"/>
    </row>
    <row r="38" spans="1:49" ht="12.75" customHeight="1">
      <c r="A38">
        <v>35</v>
      </c>
      <c r="B38" s="29" t="s">
        <v>7754</v>
      </c>
      <c r="C38" s="104" t="s">
        <v>286</v>
      </c>
      <c r="D38" s="29" t="s">
        <v>1082</v>
      </c>
      <c r="E38" s="29" t="s">
        <v>2743</v>
      </c>
      <c r="F38" s="335"/>
      <c r="G38" s="335"/>
      <c r="H38" s="394"/>
      <c r="I38" s="394"/>
      <c r="J38" s="394"/>
      <c r="K38" s="394"/>
      <c r="L38" s="335"/>
      <c r="M38" s="82" t="s">
        <v>3880</v>
      </c>
      <c r="N38" s="57">
        <v>6341.3425196850394</v>
      </c>
      <c r="O38" s="30">
        <v>6341.3425196850394</v>
      </c>
      <c r="P38" s="29" t="s">
        <v>3458</v>
      </c>
      <c r="Q38" s="29"/>
      <c r="R38" s="104" t="s">
        <v>286</v>
      </c>
      <c r="S38" s="104" t="s">
        <v>3948</v>
      </c>
      <c r="T38" s="403">
        <v>2500</v>
      </c>
      <c r="U38" s="403">
        <v>-12065</v>
      </c>
      <c r="V38" s="123" t="s">
        <v>1</v>
      </c>
      <c r="W38" s="336" t="s">
        <v>0</v>
      </c>
      <c r="X38" s="123"/>
      <c r="Y38" s="337"/>
      <c r="Z38" s="87">
        <v>1</v>
      </c>
      <c r="AA38" s="88" t="s">
        <v>3949</v>
      </c>
      <c r="AB38" s="88">
        <v>2.5</v>
      </c>
      <c r="AC38" s="88">
        <v>100</v>
      </c>
      <c r="AD38" s="90" t="s">
        <v>3920</v>
      </c>
      <c r="AE38" s="90">
        <v>2.5</v>
      </c>
      <c r="AF38" s="136"/>
      <c r="AG38" s="338"/>
      <c r="AH38" s="338"/>
      <c r="AI38" s="339"/>
      <c r="AJ38" s="339"/>
      <c r="AK38" s="91"/>
      <c r="AL38" s="92"/>
      <c r="AM38" s="93"/>
      <c r="AN38" s="340"/>
      <c r="AO38" s="341"/>
      <c r="AP38" s="336"/>
      <c r="AQ38" s="342"/>
      <c r="AR38" s="343"/>
      <c r="AS38" s="342"/>
      <c r="AT38" s="94"/>
      <c r="AU38" s="341"/>
      <c r="AV38" s="136"/>
      <c r="AW38" s="339"/>
    </row>
    <row r="39" spans="1:49" ht="12.75" customHeight="1">
      <c r="A39">
        <v>36</v>
      </c>
      <c r="B39" s="29" t="s">
        <v>7756</v>
      </c>
      <c r="C39" s="104" t="s">
        <v>348</v>
      </c>
      <c r="D39" s="29" t="s">
        <v>1125</v>
      </c>
      <c r="E39" s="29" t="s">
        <v>2700</v>
      </c>
      <c r="F39" s="335"/>
      <c r="G39" s="335"/>
      <c r="H39" s="394"/>
      <c r="I39" s="394"/>
      <c r="J39" s="394"/>
      <c r="K39" s="394"/>
      <c r="L39" s="335"/>
      <c r="M39" s="82" t="s">
        <v>3880</v>
      </c>
      <c r="N39" s="57">
        <v>6341.3425196850394</v>
      </c>
      <c r="O39" s="30">
        <v>6341.3425196850394</v>
      </c>
      <c r="P39" s="29" t="s">
        <v>3861</v>
      </c>
      <c r="Q39" s="29"/>
      <c r="R39" s="104" t="s">
        <v>348</v>
      </c>
      <c r="S39" s="103" t="s">
        <v>3950</v>
      </c>
      <c r="T39" s="403">
        <v>5151.12</v>
      </c>
      <c r="U39" s="403">
        <v>-9658.35</v>
      </c>
      <c r="V39" s="123" t="s">
        <v>1</v>
      </c>
      <c r="W39" s="336" t="s">
        <v>0</v>
      </c>
      <c r="X39" s="123"/>
      <c r="Y39" s="337"/>
      <c r="Z39" s="87">
        <v>1</v>
      </c>
      <c r="AA39" s="88" t="s">
        <v>141</v>
      </c>
      <c r="AB39" s="88">
        <v>2.5</v>
      </c>
      <c r="AC39" s="88">
        <v>100</v>
      </c>
      <c r="AD39" s="90" t="s">
        <v>3920</v>
      </c>
      <c r="AE39" s="90">
        <v>2.5</v>
      </c>
      <c r="AF39" s="136"/>
      <c r="AG39" s="338"/>
      <c r="AH39" s="338"/>
      <c r="AI39" s="339"/>
      <c r="AJ39" s="339"/>
      <c r="AK39" s="91"/>
      <c r="AL39" s="92"/>
      <c r="AM39" s="93"/>
      <c r="AN39" s="340"/>
      <c r="AO39" s="341"/>
      <c r="AP39" s="336"/>
      <c r="AQ39" s="342"/>
      <c r="AR39" s="343"/>
      <c r="AS39" s="342"/>
      <c r="AT39" s="94"/>
      <c r="AU39" s="341"/>
      <c r="AV39" s="136"/>
      <c r="AW39" s="339"/>
    </row>
    <row r="40" spans="1:49" ht="12.75" customHeight="1">
      <c r="A40">
        <v>37</v>
      </c>
      <c r="B40" s="29" t="s">
        <v>7577</v>
      </c>
      <c r="C40" s="104" t="s">
        <v>3951</v>
      </c>
      <c r="D40" s="29" t="s">
        <v>1153</v>
      </c>
      <c r="E40" s="29" t="s">
        <v>2672</v>
      </c>
      <c r="F40" s="335"/>
      <c r="G40" s="335"/>
      <c r="H40" s="394"/>
      <c r="I40" s="394"/>
      <c r="J40" s="394"/>
      <c r="K40" s="394"/>
      <c r="L40" s="335"/>
      <c r="M40" s="82" t="s">
        <v>3880</v>
      </c>
      <c r="N40" s="57">
        <v>6341.3622047244098</v>
      </c>
      <c r="O40" s="30">
        <v>6341.3622047244098</v>
      </c>
      <c r="P40" s="29" t="s">
        <v>3863</v>
      </c>
      <c r="Q40" s="29"/>
      <c r="R40" s="104" t="s">
        <v>3951</v>
      </c>
      <c r="S40" s="103" t="s">
        <v>3952</v>
      </c>
      <c r="T40" s="403">
        <v>-858.52</v>
      </c>
      <c r="U40" s="403">
        <v>-10153.65</v>
      </c>
      <c r="V40" s="123" t="s">
        <v>1</v>
      </c>
      <c r="W40" s="336" t="s">
        <v>0</v>
      </c>
      <c r="X40" s="123"/>
      <c r="Y40" s="337"/>
      <c r="Z40" s="87">
        <v>1</v>
      </c>
      <c r="AA40" s="88" t="s">
        <v>3919</v>
      </c>
      <c r="AB40" s="88">
        <v>2.5</v>
      </c>
      <c r="AC40" s="88">
        <v>100</v>
      </c>
      <c r="AD40" s="90" t="s">
        <v>3920</v>
      </c>
      <c r="AE40" s="90">
        <v>2.5</v>
      </c>
      <c r="AF40" s="136"/>
      <c r="AG40" s="338"/>
      <c r="AH40" s="338"/>
      <c r="AI40" s="339"/>
      <c r="AJ40" s="339"/>
      <c r="AK40" s="91"/>
      <c r="AL40" s="92"/>
      <c r="AM40" s="93"/>
      <c r="AN40" s="340"/>
      <c r="AO40" s="341"/>
      <c r="AP40" s="336"/>
      <c r="AQ40" s="342"/>
      <c r="AR40" s="343"/>
      <c r="AS40" s="342"/>
      <c r="AT40" s="94"/>
      <c r="AU40" s="341"/>
      <c r="AV40" s="136"/>
      <c r="AW40" s="339"/>
    </row>
    <row r="41" spans="1:49" ht="12.75" customHeight="1">
      <c r="A41">
        <v>38</v>
      </c>
      <c r="B41" s="29" t="s">
        <v>7579</v>
      </c>
      <c r="C41" s="104" t="s">
        <v>333</v>
      </c>
      <c r="D41" s="29" t="s">
        <v>1127</v>
      </c>
      <c r="E41" s="29" t="s">
        <v>2698</v>
      </c>
      <c r="F41" s="335"/>
      <c r="G41" s="335"/>
      <c r="H41" s="394"/>
      <c r="I41" s="394"/>
      <c r="J41" s="394"/>
      <c r="K41" s="394"/>
      <c r="L41" s="335"/>
      <c r="M41" s="82" t="s">
        <v>3880</v>
      </c>
      <c r="N41" s="57">
        <v>6341.3385826771655</v>
      </c>
      <c r="O41" s="30">
        <v>6341.3385826771655</v>
      </c>
      <c r="P41" s="29" t="s">
        <v>3859</v>
      </c>
      <c r="Q41" s="29"/>
      <c r="R41" s="104" t="s">
        <v>333</v>
      </c>
      <c r="S41" s="103" t="s">
        <v>3953</v>
      </c>
      <c r="T41" s="403">
        <v>858.52</v>
      </c>
      <c r="U41" s="403">
        <v>-10153.65</v>
      </c>
      <c r="V41" s="123" t="s">
        <v>1</v>
      </c>
      <c r="W41" s="336" t="s">
        <v>0</v>
      </c>
      <c r="X41" s="123"/>
      <c r="Y41" s="337"/>
      <c r="Z41" s="87">
        <v>1</v>
      </c>
      <c r="AA41" s="88" t="s">
        <v>3922</v>
      </c>
      <c r="AB41" s="88">
        <v>2.5</v>
      </c>
      <c r="AC41" s="88">
        <v>100</v>
      </c>
      <c r="AD41" s="90" t="s">
        <v>3920</v>
      </c>
      <c r="AE41" s="90">
        <v>2.5</v>
      </c>
      <c r="AF41" s="136"/>
      <c r="AG41" s="338"/>
      <c r="AH41" s="338"/>
      <c r="AI41" s="339"/>
      <c r="AJ41" s="339"/>
      <c r="AK41" s="91"/>
      <c r="AL41" s="92"/>
      <c r="AM41" s="93"/>
      <c r="AN41" s="340"/>
      <c r="AO41" s="341"/>
      <c r="AP41" s="336"/>
      <c r="AQ41" s="342"/>
      <c r="AR41" s="343"/>
      <c r="AS41" s="342"/>
      <c r="AT41" s="94"/>
      <c r="AU41" s="341"/>
      <c r="AV41" s="136"/>
      <c r="AW41" s="339"/>
    </row>
    <row r="42" spans="1:49" ht="12.75" customHeight="1">
      <c r="A42">
        <v>39</v>
      </c>
      <c r="B42" s="29" t="s">
        <v>7759</v>
      </c>
      <c r="C42" s="104" t="s">
        <v>3954</v>
      </c>
      <c r="D42" s="29" t="s">
        <v>1102</v>
      </c>
      <c r="E42" s="29" t="s">
        <v>2723</v>
      </c>
      <c r="F42" s="335"/>
      <c r="G42" s="335"/>
      <c r="H42" s="394"/>
      <c r="I42" s="394"/>
      <c r="J42" s="394"/>
      <c r="K42" s="394"/>
      <c r="L42" s="335"/>
      <c r="M42" s="82" t="s">
        <v>3880</v>
      </c>
      <c r="N42" s="57">
        <v>6343.0314960629921</v>
      </c>
      <c r="O42" s="30">
        <v>6343.0314960629921</v>
      </c>
      <c r="P42" s="29" t="s">
        <v>3456</v>
      </c>
      <c r="Q42" s="29"/>
      <c r="R42" s="104" t="s">
        <v>3954</v>
      </c>
      <c r="S42" s="104" t="s">
        <v>3955</v>
      </c>
      <c r="T42" s="403">
        <v>6500</v>
      </c>
      <c r="U42" s="403">
        <v>-12065</v>
      </c>
      <c r="V42" s="123" t="s">
        <v>1</v>
      </c>
      <c r="W42" s="336" t="s">
        <v>0</v>
      </c>
      <c r="X42" s="123"/>
      <c r="Y42" s="337"/>
      <c r="Z42" s="87">
        <v>1</v>
      </c>
      <c r="AA42" s="88" t="s">
        <v>3925</v>
      </c>
      <c r="AB42" s="88">
        <v>2.5</v>
      </c>
      <c r="AC42" s="88">
        <v>100</v>
      </c>
      <c r="AD42" s="90" t="s">
        <v>3920</v>
      </c>
      <c r="AE42" s="90">
        <v>2.5</v>
      </c>
      <c r="AF42" s="136"/>
      <c r="AG42" s="338"/>
      <c r="AH42" s="338"/>
      <c r="AI42" s="339"/>
      <c r="AJ42" s="339"/>
      <c r="AK42" s="91"/>
      <c r="AL42" s="92"/>
      <c r="AM42" s="93"/>
      <c r="AN42" s="340"/>
      <c r="AO42" s="341"/>
      <c r="AP42" s="336"/>
      <c r="AQ42" s="342"/>
      <c r="AR42" s="343"/>
      <c r="AS42" s="342"/>
      <c r="AT42" s="94"/>
      <c r="AU42" s="341"/>
      <c r="AV42" s="136"/>
      <c r="AW42" s="339"/>
    </row>
    <row r="43" spans="1:49" ht="12.75" customHeight="1">
      <c r="A43">
        <v>40</v>
      </c>
      <c r="B43" s="29" t="s">
        <v>7761</v>
      </c>
      <c r="C43" s="104" t="s">
        <v>3956</v>
      </c>
      <c r="D43" s="29" t="s">
        <v>1079</v>
      </c>
      <c r="E43" s="29" t="s">
        <v>2746</v>
      </c>
      <c r="F43" s="335"/>
      <c r="G43" s="335"/>
      <c r="H43" s="394"/>
      <c r="I43" s="394"/>
      <c r="J43" s="394"/>
      <c r="K43" s="394"/>
      <c r="L43" s="335"/>
      <c r="M43" s="82" t="s">
        <v>3880</v>
      </c>
      <c r="N43" s="57">
        <v>6341.3346456692916</v>
      </c>
      <c r="O43" s="30">
        <v>6341.3346456692916</v>
      </c>
      <c r="P43" s="29" t="s">
        <v>3458</v>
      </c>
      <c r="Q43" s="29"/>
      <c r="R43" s="104" t="s">
        <v>3956</v>
      </c>
      <c r="S43" s="104" t="s">
        <v>3957</v>
      </c>
      <c r="T43" s="403">
        <v>7500</v>
      </c>
      <c r="U43" s="403">
        <v>-12065</v>
      </c>
      <c r="V43" s="123" t="s">
        <v>1</v>
      </c>
      <c r="W43" s="336" t="s">
        <v>0</v>
      </c>
      <c r="X43" s="123"/>
      <c r="Y43" s="337"/>
      <c r="Z43" s="87">
        <v>1</v>
      </c>
      <c r="AA43" s="88" t="s">
        <v>140</v>
      </c>
      <c r="AB43" s="88">
        <v>2.5</v>
      </c>
      <c r="AC43" s="88">
        <v>100</v>
      </c>
      <c r="AD43" s="90" t="s">
        <v>3920</v>
      </c>
      <c r="AE43" s="90">
        <v>2.5</v>
      </c>
      <c r="AF43" s="136"/>
      <c r="AG43" s="338"/>
      <c r="AH43" s="338"/>
      <c r="AI43" s="339"/>
      <c r="AJ43" s="339"/>
      <c r="AK43" s="91"/>
      <c r="AL43" s="92"/>
      <c r="AM43" s="93"/>
      <c r="AN43" s="340"/>
      <c r="AO43" s="341"/>
      <c r="AP43" s="336"/>
      <c r="AQ43" s="342"/>
      <c r="AR43" s="343"/>
      <c r="AS43" s="342"/>
      <c r="AT43" s="94"/>
      <c r="AU43" s="341"/>
      <c r="AV43" s="136"/>
      <c r="AW43" s="339"/>
    </row>
    <row r="44" spans="1:49" ht="12.75" customHeight="1">
      <c r="A44">
        <v>41</v>
      </c>
      <c r="B44" s="29" t="s">
        <v>7763</v>
      </c>
      <c r="C44" s="104" t="s">
        <v>3958</v>
      </c>
      <c r="D44" s="29" t="s">
        <v>1145</v>
      </c>
      <c r="E44" s="29" t="s">
        <v>2680</v>
      </c>
      <c r="F44" s="335"/>
      <c r="G44" s="335"/>
      <c r="H44" s="394"/>
      <c r="I44" s="394"/>
      <c r="J44" s="394"/>
      <c r="K44" s="394"/>
      <c r="L44" s="335"/>
      <c r="M44" s="82" t="s">
        <v>3880</v>
      </c>
      <c r="N44" s="57">
        <v>6341.3385826771655</v>
      </c>
      <c r="O44" s="30">
        <v>6341.3385826771655</v>
      </c>
      <c r="P44" s="29" t="s">
        <v>3863</v>
      </c>
      <c r="Q44" s="29"/>
      <c r="R44" s="104" t="s">
        <v>3958</v>
      </c>
      <c r="S44" s="103" t="s">
        <v>3959</v>
      </c>
      <c r="T44" s="403">
        <v>6009.64</v>
      </c>
      <c r="U44" s="403">
        <v>-10153.65</v>
      </c>
      <c r="V44" s="123" t="s">
        <v>1</v>
      </c>
      <c r="W44" s="336" t="s">
        <v>0</v>
      </c>
      <c r="X44" s="123"/>
      <c r="Y44" s="337"/>
      <c r="Z44" s="87">
        <v>1</v>
      </c>
      <c r="AA44" s="88" t="s">
        <v>3930</v>
      </c>
      <c r="AB44" s="88">
        <v>2.5</v>
      </c>
      <c r="AC44" s="88">
        <v>100</v>
      </c>
      <c r="AD44" s="90" t="s">
        <v>3920</v>
      </c>
      <c r="AE44" s="90">
        <v>2.5</v>
      </c>
      <c r="AF44" s="136"/>
      <c r="AG44" s="338"/>
      <c r="AH44" s="338"/>
      <c r="AI44" s="339"/>
      <c r="AJ44" s="339"/>
      <c r="AK44" s="91"/>
      <c r="AL44" s="92"/>
      <c r="AM44" s="93"/>
      <c r="AN44" s="340"/>
      <c r="AO44" s="341"/>
      <c r="AP44" s="336"/>
      <c r="AQ44" s="342"/>
      <c r="AR44" s="343"/>
      <c r="AS44" s="342"/>
      <c r="AT44" s="94"/>
      <c r="AU44" s="341"/>
      <c r="AV44" s="136"/>
      <c r="AW44" s="339"/>
    </row>
    <row r="45" spans="1:49" ht="12.75" customHeight="1">
      <c r="A45">
        <v>42</v>
      </c>
      <c r="B45" s="29" t="s">
        <v>7765</v>
      </c>
      <c r="C45" s="104" t="s">
        <v>242</v>
      </c>
      <c r="D45" s="29" t="s">
        <v>1096</v>
      </c>
      <c r="E45" s="29" t="s">
        <v>2729</v>
      </c>
      <c r="F45" s="335"/>
      <c r="G45" s="335"/>
      <c r="H45" s="394"/>
      <c r="I45" s="394"/>
      <c r="J45" s="394"/>
      <c r="K45" s="394"/>
      <c r="L45" s="335"/>
      <c r="M45" s="82" t="s">
        <v>3880</v>
      </c>
      <c r="N45" s="57">
        <v>6341.6102362204729</v>
      </c>
      <c r="O45" s="30">
        <v>6341.6102362204729</v>
      </c>
      <c r="P45" s="29" t="s">
        <v>3455</v>
      </c>
      <c r="Q45" s="29"/>
      <c r="R45" s="104" t="s">
        <v>242</v>
      </c>
      <c r="S45" s="104" t="s">
        <v>3960</v>
      </c>
      <c r="T45" s="403">
        <v>6000</v>
      </c>
      <c r="U45" s="403">
        <v>-13310</v>
      </c>
      <c r="V45" s="123" t="s">
        <v>1</v>
      </c>
      <c r="W45" s="336" t="s">
        <v>0</v>
      </c>
      <c r="X45" s="123"/>
      <c r="Y45" s="337"/>
      <c r="Z45" s="87">
        <v>1</v>
      </c>
      <c r="AA45" s="88" t="s">
        <v>139</v>
      </c>
      <c r="AB45" s="88">
        <v>2.5</v>
      </c>
      <c r="AC45" s="88">
        <v>100</v>
      </c>
      <c r="AD45" s="90" t="s">
        <v>3920</v>
      </c>
      <c r="AE45" s="90">
        <v>2.5</v>
      </c>
      <c r="AF45" s="136"/>
      <c r="AG45" s="338"/>
      <c r="AH45" s="338"/>
      <c r="AI45" s="339"/>
      <c r="AJ45" s="339"/>
      <c r="AK45" s="91"/>
      <c r="AL45" s="92"/>
      <c r="AM45" s="93"/>
      <c r="AN45" s="340"/>
      <c r="AO45" s="341"/>
      <c r="AP45" s="336"/>
      <c r="AQ45" s="342"/>
      <c r="AR45" s="343"/>
      <c r="AS45" s="342"/>
      <c r="AT45" s="94"/>
      <c r="AU45" s="341"/>
      <c r="AV45" s="136"/>
      <c r="AW45" s="339"/>
    </row>
    <row r="46" spans="1:49" ht="12.75" customHeight="1">
      <c r="A46">
        <v>43</v>
      </c>
      <c r="B46" s="29" t="s">
        <v>7767</v>
      </c>
      <c r="C46" s="104" t="s">
        <v>3961</v>
      </c>
      <c r="D46" s="29" t="s">
        <v>1077</v>
      </c>
      <c r="E46" s="29" t="s">
        <v>2748</v>
      </c>
      <c r="F46" s="335"/>
      <c r="G46" s="335"/>
      <c r="H46" s="394"/>
      <c r="I46" s="394"/>
      <c r="J46" s="394"/>
      <c r="K46" s="394"/>
      <c r="L46" s="335"/>
      <c r="M46" s="82" t="s">
        <v>3880</v>
      </c>
      <c r="N46" s="57">
        <v>6341.3385826771655</v>
      </c>
      <c r="O46" s="30">
        <v>6341.3385826771655</v>
      </c>
      <c r="P46" s="29" t="s">
        <v>3455</v>
      </c>
      <c r="Q46" s="29"/>
      <c r="R46" s="104" t="s">
        <v>3961</v>
      </c>
      <c r="S46" s="104" t="s">
        <v>3962</v>
      </c>
      <c r="T46" s="403">
        <v>8000</v>
      </c>
      <c r="U46" s="403">
        <v>-13310</v>
      </c>
      <c r="V46" s="123" t="s">
        <v>1</v>
      </c>
      <c r="W46" s="336" t="s">
        <v>0</v>
      </c>
      <c r="X46" s="123"/>
      <c r="Y46" s="337"/>
      <c r="Z46" s="87">
        <v>1</v>
      </c>
      <c r="AA46" s="88" t="s">
        <v>3934</v>
      </c>
      <c r="AB46" s="88">
        <v>2.5</v>
      </c>
      <c r="AC46" s="88">
        <v>100</v>
      </c>
      <c r="AD46" s="90" t="s">
        <v>3920</v>
      </c>
      <c r="AE46" s="90">
        <v>2.5</v>
      </c>
      <c r="AF46" s="136"/>
      <c r="AG46" s="338"/>
      <c r="AH46" s="338"/>
      <c r="AI46" s="339"/>
      <c r="AJ46" s="339"/>
      <c r="AK46" s="91"/>
      <c r="AL46" s="92"/>
      <c r="AM46" s="93"/>
      <c r="AN46" s="340"/>
      <c r="AO46" s="341"/>
      <c r="AP46" s="336"/>
      <c r="AQ46" s="342"/>
      <c r="AR46" s="343"/>
      <c r="AS46" s="342"/>
      <c r="AT46" s="94"/>
      <c r="AU46" s="341"/>
      <c r="AV46" s="136"/>
      <c r="AW46" s="339"/>
    </row>
    <row r="47" spans="1:49" ht="12.75" customHeight="1">
      <c r="A47">
        <v>44</v>
      </c>
      <c r="B47" s="29" t="s">
        <v>7769</v>
      </c>
      <c r="C47" s="104" t="s">
        <v>305</v>
      </c>
      <c r="D47" s="29" t="s">
        <v>1128</v>
      </c>
      <c r="E47" s="29" t="s">
        <v>2697</v>
      </c>
      <c r="F47" s="335"/>
      <c r="G47" s="335"/>
      <c r="H47" s="394"/>
      <c r="I47" s="394"/>
      <c r="J47" s="394"/>
      <c r="K47" s="394"/>
      <c r="L47" s="335"/>
      <c r="M47" s="82" t="s">
        <v>3880</v>
      </c>
      <c r="N47" s="57">
        <v>6341.3385826771655</v>
      </c>
      <c r="O47" s="30">
        <v>6341.3385826771655</v>
      </c>
      <c r="P47" s="29" t="s">
        <v>3859</v>
      </c>
      <c r="Q47" s="29"/>
      <c r="R47" s="104" t="s">
        <v>305</v>
      </c>
      <c r="S47" s="103" t="s">
        <v>3963</v>
      </c>
      <c r="T47" s="403">
        <v>4292.6000000000004</v>
      </c>
      <c r="U47" s="403">
        <v>-10153.65</v>
      </c>
      <c r="V47" s="123" t="s">
        <v>1</v>
      </c>
      <c r="W47" s="336" t="s">
        <v>0</v>
      </c>
      <c r="X47" s="123"/>
      <c r="Y47" s="337"/>
      <c r="Z47" s="87">
        <v>1</v>
      </c>
      <c r="AA47" s="88" t="s">
        <v>138</v>
      </c>
      <c r="AB47" s="88">
        <v>2.5</v>
      </c>
      <c r="AC47" s="88">
        <v>100</v>
      </c>
      <c r="AD47" s="90" t="s">
        <v>3920</v>
      </c>
      <c r="AE47" s="90">
        <v>2.5</v>
      </c>
      <c r="AF47" s="136"/>
      <c r="AG47" s="338"/>
      <c r="AH47" s="338"/>
      <c r="AI47" s="339"/>
      <c r="AJ47" s="339"/>
      <c r="AK47" s="91"/>
      <c r="AL47" s="92"/>
      <c r="AM47" s="93"/>
      <c r="AN47" s="340"/>
      <c r="AO47" s="341"/>
      <c r="AP47" s="336"/>
      <c r="AQ47" s="342"/>
      <c r="AR47" s="343"/>
      <c r="AS47" s="342"/>
      <c r="AT47" s="94"/>
      <c r="AU47" s="341"/>
      <c r="AV47" s="136"/>
      <c r="AW47" s="339"/>
    </row>
    <row r="48" spans="1:49" ht="12.75" customHeight="1">
      <c r="A48">
        <v>45</v>
      </c>
      <c r="B48" s="29" t="s">
        <v>7581</v>
      </c>
      <c r="C48" s="104" t="s">
        <v>3964</v>
      </c>
      <c r="D48" s="29" t="s">
        <v>1140</v>
      </c>
      <c r="E48" s="29" t="s">
        <v>2685</v>
      </c>
      <c r="F48" s="335"/>
      <c r="G48" s="335"/>
      <c r="H48" s="394"/>
      <c r="I48" s="394"/>
      <c r="J48" s="394"/>
      <c r="K48" s="394"/>
      <c r="L48" s="335"/>
      <c r="M48" s="82" t="s">
        <v>3880</v>
      </c>
      <c r="N48" s="57">
        <v>6340.9212598425202</v>
      </c>
      <c r="O48" s="30">
        <v>6340.9212598425202</v>
      </c>
      <c r="P48" s="29" t="s">
        <v>3861</v>
      </c>
      <c r="Q48" s="29"/>
      <c r="R48" s="104" t="s">
        <v>3964</v>
      </c>
      <c r="S48" s="103" t="s">
        <v>3965</v>
      </c>
      <c r="T48" s="403">
        <v>1717.04</v>
      </c>
      <c r="U48" s="403">
        <v>-10648.95</v>
      </c>
      <c r="V48" s="123" t="s">
        <v>1</v>
      </c>
      <c r="W48" s="336" t="s">
        <v>0</v>
      </c>
      <c r="X48" s="123"/>
      <c r="Y48" s="337"/>
      <c r="Z48" s="87">
        <v>1</v>
      </c>
      <c r="AA48" s="88" t="s">
        <v>3938</v>
      </c>
      <c r="AB48" s="88">
        <v>2.5</v>
      </c>
      <c r="AC48" s="88">
        <v>100</v>
      </c>
      <c r="AD48" s="90" t="s">
        <v>3920</v>
      </c>
      <c r="AE48" s="90">
        <v>2.5</v>
      </c>
      <c r="AF48" s="136"/>
      <c r="AG48" s="338"/>
      <c r="AH48" s="338"/>
      <c r="AI48" s="339"/>
      <c r="AJ48" s="339"/>
      <c r="AK48" s="91"/>
      <c r="AL48" s="92"/>
      <c r="AM48" s="93"/>
      <c r="AN48" s="340"/>
      <c r="AO48" s="341"/>
      <c r="AP48" s="336"/>
      <c r="AQ48" s="342"/>
      <c r="AR48" s="343"/>
      <c r="AS48" s="342"/>
      <c r="AT48" s="94"/>
      <c r="AU48" s="341"/>
      <c r="AV48" s="136"/>
      <c r="AW48" s="339"/>
    </row>
    <row r="49" spans="1:49" ht="12.75" customHeight="1">
      <c r="A49">
        <v>46</v>
      </c>
      <c r="B49" s="29" t="s">
        <v>7583</v>
      </c>
      <c r="C49" s="104" t="s">
        <v>3966</v>
      </c>
      <c r="D49" s="29" t="s">
        <v>1136</v>
      </c>
      <c r="E49" s="29" t="s">
        <v>2689</v>
      </c>
      <c r="F49" s="335"/>
      <c r="G49" s="335"/>
      <c r="H49" s="394"/>
      <c r="I49" s="394"/>
      <c r="J49" s="394"/>
      <c r="K49" s="394"/>
      <c r="L49" s="335"/>
      <c r="M49" s="82" t="s">
        <v>3880</v>
      </c>
      <c r="N49" s="57">
        <v>6341.3385826771655</v>
      </c>
      <c r="O49" s="30">
        <v>6341.3385826771655</v>
      </c>
      <c r="P49" s="29" t="s">
        <v>3859</v>
      </c>
      <c r="Q49" s="29"/>
      <c r="R49" s="104" t="s">
        <v>3966</v>
      </c>
      <c r="S49" s="103" t="s">
        <v>3967</v>
      </c>
      <c r="T49" s="403">
        <v>-2575.56</v>
      </c>
      <c r="U49" s="403">
        <v>-10153.65</v>
      </c>
      <c r="V49" s="123" t="s">
        <v>1</v>
      </c>
      <c r="W49" s="336" t="s">
        <v>0</v>
      </c>
      <c r="X49" s="123"/>
      <c r="Y49" s="337"/>
      <c r="Z49" s="87">
        <v>1</v>
      </c>
      <c r="AA49" s="88" t="s">
        <v>3941</v>
      </c>
      <c r="AB49" s="88">
        <v>2.5</v>
      </c>
      <c r="AC49" s="88">
        <v>100</v>
      </c>
      <c r="AD49" s="90" t="s">
        <v>3920</v>
      </c>
      <c r="AE49" s="90">
        <v>2.5</v>
      </c>
      <c r="AF49" s="136"/>
      <c r="AG49" s="338"/>
      <c r="AH49" s="338"/>
      <c r="AI49" s="339"/>
      <c r="AJ49" s="339"/>
      <c r="AK49" s="91"/>
      <c r="AL49" s="92"/>
      <c r="AM49" s="93"/>
      <c r="AN49" s="340"/>
      <c r="AO49" s="341"/>
      <c r="AP49" s="336"/>
      <c r="AQ49" s="342"/>
      <c r="AR49" s="343"/>
      <c r="AS49" s="342"/>
      <c r="AT49" s="94"/>
      <c r="AU49" s="341"/>
      <c r="AV49" s="136"/>
      <c r="AW49" s="339"/>
    </row>
    <row r="50" spans="1:49" ht="12.75" customHeight="1">
      <c r="A50">
        <v>47</v>
      </c>
      <c r="B50" s="29" t="s">
        <v>7619</v>
      </c>
      <c r="C50" s="104" t="s">
        <v>35</v>
      </c>
      <c r="D50" s="29" t="s">
        <v>1097</v>
      </c>
      <c r="E50" s="29" t="s">
        <v>2728</v>
      </c>
      <c r="F50" s="335"/>
      <c r="G50" s="335"/>
      <c r="H50" s="394"/>
      <c r="I50" s="394"/>
      <c r="J50" s="394"/>
      <c r="K50" s="394"/>
      <c r="L50" s="335"/>
      <c r="M50" s="82" t="s">
        <v>3880</v>
      </c>
      <c r="N50" s="57">
        <v>6340.4488188976384</v>
      </c>
      <c r="O50" s="30">
        <v>6340.4488188976384</v>
      </c>
      <c r="P50" s="29" t="s">
        <v>3455</v>
      </c>
      <c r="Q50" s="29"/>
      <c r="R50" s="104" t="s">
        <v>35</v>
      </c>
      <c r="S50" s="103" t="s">
        <v>3968</v>
      </c>
      <c r="T50" s="403">
        <v>4000</v>
      </c>
      <c r="U50" s="403">
        <v>-12480</v>
      </c>
      <c r="V50" s="123" t="s">
        <v>1</v>
      </c>
      <c r="W50" s="336" t="s">
        <v>0</v>
      </c>
      <c r="X50" s="123"/>
      <c r="Y50" s="337"/>
      <c r="Z50" s="87">
        <v>1</v>
      </c>
      <c r="AA50" s="88" t="s">
        <v>3943</v>
      </c>
      <c r="AB50" s="88">
        <v>2.5</v>
      </c>
      <c r="AC50" s="88">
        <v>100</v>
      </c>
      <c r="AD50" s="90" t="s">
        <v>3920</v>
      </c>
      <c r="AE50" s="90">
        <v>2.5</v>
      </c>
      <c r="AF50" s="136"/>
      <c r="AG50" s="338"/>
      <c r="AH50" s="338"/>
      <c r="AI50" s="339"/>
      <c r="AJ50" s="339"/>
      <c r="AK50" s="91"/>
      <c r="AL50" s="92"/>
      <c r="AM50" s="93"/>
      <c r="AN50" s="340"/>
      <c r="AO50" s="341"/>
      <c r="AP50" s="336"/>
      <c r="AQ50" s="342"/>
      <c r="AR50" s="343"/>
      <c r="AS50" s="342"/>
      <c r="AT50" s="94"/>
      <c r="AU50" s="341"/>
      <c r="AV50" s="136"/>
      <c r="AW50" s="339"/>
    </row>
    <row r="51" spans="1:49" ht="12.75" customHeight="1">
      <c r="A51">
        <v>48</v>
      </c>
      <c r="B51" s="29" t="s">
        <v>7641</v>
      </c>
      <c r="C51" s="104" t="s">
        <v>261</v>
      </c>
      <c r="D51" s="29" t="s">
        <v>1147</v>
      </c>
      <c r="E51" s="29" t="s">
        <v>2678</v>
      </c>
      <c r="F51" s="335"/>
      <c r="G51" s="335"/>
      <c r="H51" s="394"/>
      <c r="I51" s="394"/>
      <c r="J51" s="394"/>
      <c r="K51" s="394"/>
      <c r="L51" s="335"/>
      <c r="M51" s="82" t="s">
        <v>3880</v>
      </c>
      <c r="N51" s="57">
        <v>6342.1811023622049</v>
      </c>
      <c r="O51" s="30">
        <v>6342.1811023622049</v>
      </c>
      <c r="P51" s="29" t="s">
        <v>3861</v>
      </c>
      <c r="Q51" s="29"/>
      <c r="R51" s="104" t="s">
        <v>261</v>
      </c>
      <c r="S51" s="103" t="s">
        <v>3969</v>
      </c>
      <c r="T51" s="403">
        <v>-1717.04</v>
      </c>
      <c r="U51" s="403">
        <v>-10648.95</v>
      </c>
      <c r="V51" s="123" t="s">
        <v>1</v>
      </c>
      <c r="W51" s="336" t="s">
        <v>0</v>
      </c>
      <c r="X51" s="123"/>
      <c r="Y51" s="337"/>
      <c r="Z51" s="87">
        <v>1</v>
      </c>
      <c r="AA51" s="88" t="s">
        <v>137</v>
      </c>
      <c r="AB51" s="88">
        <v>2.5</v>
      </c>
      <c r="AC51" s="88">
        <v>100</v>
      </c>
      <c r="AD51" s="90" t="s">
        <v>3920</v>
      </c>
      <c r="AE51" s="90">
        <v>2.5</v>
      </c>
      <c r="AF51" s="136"/>
      <c r="AG51" s="338"/>
      <c r="AH51" s="338"/>
      <c r="AI51" s="339"/>
      <c r="AJ51" s="339"/>
      <c r="AK51" s="91"/>
      <c r="AL51" s="92"/>
      <c r="AM51" s="93"/>
      <c r="AN51" s="340"/>
      <c r="AO51" s="341"/>
      <c r="AP51" s="336"/>
      <c r="AQ51" s="342"/>
      <c r="AR51" s="343"/>
      <c r="AS51" s="342"/>
      <c r="AT51" s="94"/>
      <c r="AU51" s="341"/>
      <c r="AV51" s="136"/>
      <c r="AW51" s="339"/>
    </row>
    <row r="52" spans="1:49" ht="12.75" customHeight="1">
      <c r="A52">
        <v>49</v>
      </c>
      <c r="B52" s="29" t="s">
        <v>7685</v>
      </c>
      <c r="C52" s="104" t="s">
        <v>37</v>
      </c>
      <c r="D52" s="29" t="s">
        <v>1115</v>
      </c>
      <c r="E52" s="29" t="s">
        <v>2710</v>
      </c>
      <c r="F52" s="335"/>
      <c r="G52" s="335"/>
      <c r="H52" s="394"/>
      <c r="I52" s="394"/>
      <c r="J52" s="394"/>
      <c r="K52" s="394"/>
      <c r="L52" s="335"/>
      <c r="M52" s="82" t="s">
        <v>3880</v>
      </c>
      <c r="N52" s="57">
        <v>6340.0866141732286</v>
      </c>
      <c r="O52" s="30">
        <v>6340.0866141732286</v>
      </c>
      <c r="P52" s="29" t="s">
        <v>3456</v>
      </c>
      <c r="Q52" s="29"/>
      <c r="R52" s="104" t="s">
        <v>37</v>
      </c>
      <c r="S52" s="103" t="s">
        <v>3970</v>
      </c>
      <c r="T52" s="403">
        <v>1500</v>
      </c>
      <c r="U52" s="403">
        <v>-12895</v>
      </c>
      <c r="V52" s="123" t="s">
        <v>1</v>
      </c>
      <c r="W52" s="336" t="s">
        <v>0</v>
      </c>
      <c r="X52" s="123"/>
      <c r="Y52" s="337"/>
      <c r="Z52" s="87">
        <v>1</v>
      </c>
      <c r="AA52" s="88" t="s">
        <v>3946</v>
      </c>
      <c r="AB52" s="88">
        <v>2.5</v>
      </c>
      <c r="AC52" s="88">
        <v>100</v>
      </c>
      <c r="AD52" s="90" t="s">
        <v>3920</v>
      </c>
      <c r="AE52" s="90">
        <v>2.5</v>
      </c>
      <c r="AF52" s="136"/>
      <c r="AG52" s="338"/>
      <c r="AH52" s="338"/>
      <c r="AI52" s="339"/>
      <c r="AJ52" s="339"/>
      <c r="AK52" s="91"/>
      <c r="AL52" s="92"/>
      <c r="AM52" s="93"/>
      <c r="AN52" s="340"/>
      <c r="AO52" s="341"/>
      <c r="AP52" s="336"/>
      <c r="AQ52" s="342"/>
      <c r="AR52" s="343"/>
      <c r="AS52" s="342"/>
      <c r="AT52" s="94"/>
      <c r="AU52" s="341"/>
      <c r="AV52" s="136"/>
      <c r="AW52" s="339"/>
    </row>
    <row r="53" spans="1:49" ht="12.75" customHeight="1">
      <c r="A53">
        <v>50</v>
      </c>
      <c r="B53" s="29" t="s">
        <v>7737</v>
      </c>
      <c r="C53" s="104" t="s">
        <v>332</v>
      </c>
      <c r="D53" s="29" t="s">
        <v>1146</v>
      </c>
      <c r="E53" s="29" t="s">
        <v>2679</v>
      </c>
      <c r="F53" s="335"/>
      <c r="G53" s="335"/>
      <c r="H53" s="394"/>
      <c r="I53" s="394"/>
      <c r="J53" s="394"/>
      <c r="K53" s="394"/>
      <c r="L53" s="335"/>
      <c r="M53" s="82" t="s">
        <v>3880</v>
      </c>
      <c r="N53" s="57">
        <v>6341.3425196850394</v>
      </c>
      <c r="O53" s="30">
        <v>6341.3425196850394</v>
      </c>
      <c r="P53" s="29" t="s">
        <v>3863</v>
      </c>
      <c r="Q53" s="29"/>
      <c r="R53" s="104" t="s">
        <v>332</v>
      </c>
      <c r="S53" s="103" t="s">
        <v>3971</v>
      </c>
      <c r="T53" s="403">
        <v>2575.56</v>
      </c>
      <c r="U53" s="403">
        <v>-9163.0499999999993</v>
      </c>
      <c r="V53" s="123" t="s">
        <v>1</v>
      </c>
      <c r="W53" s="336" t="s">
        <v>0</v>
      </c>
      <c r="X53" s="123"/>
      <c r="Y53" s="337"/>
      <c r="Z53" s="87">
        <v>1</v>
      </c>
      <c r="AA53" s="88" t="s">
        <v>142</v>
      </c>
      <c r="AB53" s="88">
        <v>2.5</v>
      </c>
      <c r="AC53" s="88">
        <v>100</v>
      </c>
      <c r="AD53" s="90" t="s">
        <v>3920</v>
      </c>
      <c r="AE53" s="90">
        <v>2.5</v>
      </c>
      <c r="AF53" s="136"/>
      <c r="AG53" s="338"/>
      <c r="AH53" s="338"/>
      <c r="AI53" s="339"/>
      <c r="AJ53" s="339"/>
      <c r="AK53" s="91"/>
      <c r="AL53" s="92"/>
      <c r="AM53" s="93"/>
      <c r="AN53" s="340"/>
      <c r="AO53" s="341"/>
      <c r="AP53" s="336"/>
      <c r="AQ53" s="342"/>
      <c r="AR53" s="343"/>
      <c r="AS53" s="342"/>
      <c r="AT53" s="94"/>
      <c r="AU53" s="341"/>
      <c r="AV53" s="136"/>
      <c r="AW53" s="339"/>
    </row>
    <row r="54" spans="1:49" ht="12.75" customHeight="1">
      <c r="A54">
        <v>51</v>
      </c>
      <c r="B54" s="29" t="s">
        <v>7755</v>
      </c>
      <c r="C54" s="104" t="s">
        <v>246</v>
      </c>
      <c r="D54" s="29" t="s">
        <v>1080</v>
      </c>
      <c r="E54" s="29" t="s">
        <v>2745</v>
      </c>
      <c r="F54" s="335"/>
      <c r="G54" s="335"/>
      <c r="H54" s="394"/>
      <c r="I54" s="394"/>
      <c r="J54" s="394"/>
      <c r="K54" s="394"/>
      <c r="L54" s="335"/>
      <c r="M54" s="82" t="s">
        <v>3880</v>
      </c>
      <c r="N54" s="57">
        <v>6341.3385826771655</v>
      </c>
      <c r="O54" s="30">
        <v>6341.3385826771655</v>
      </c>
      <c r="P54" s="29" t="s">
        <v>3458</v>
      </c>
      <c r="Q54" s="29"/>
      <c r="R54" s="104" t="s">
        <v>246</v>
      </c>
      <c r="S54" s="104" t="s">
        <v>3972</v>
      </c>
      <c r="T54" s="403">
        <v>2500</v>
      </c>
      <c r="U54" s="403">
        <v>-12895</v>
      </c>
      <c r="V54" s="123" t="s">
        <v>1</v>
      </c>
      <c r="W54" s="336" t="s">
        <v>0</v>
      </c>
      <c r="X54" s="123"/>
      <c r="Y54" s="337"/>
      <c r="Z54" s="87">
        <v>1</v>
      </c>
      <c r="AA54" s="88" t="s">
        <v>3949</v>
      </c>
      <c r="AB54" s="88">
        <v>2.5</v>
      </c>
      <c r="AC54" s="88">
        <v>100</v>
      </c>
      <c r="AD54" s="90" t="s">
        <v>3920</v>
      </c>
      <c r="AE54" s="90">
        <v>2.5</v>
      </c>
      <c r="AF54" s="136"/>
      <c r="AG54" s="338"/>
      <c r="AH54" s="338"/>
      <c r="AI54" s="339"/>
      <c r="AJ54" s="339"/>
      <c r="AK54" s="91"/>
      <c r="AL54" s="92"/>
      <c r="AM54" s="93"/>
      <c r="AN54" s="340"/>
      <c r="AO54" s="341"/>
      <c r="AP54" s="336"/>
      <c r="AQ54" s="342"/>
      <c r="AR54" s="343"/>
      <c r="AS54" s="342"/>
      <c r="AT54" s="94"/>
      <c r="AU54" s="341"/>
      <c r="AV54" s="136"/>
      <c r="AW54" s="339"/>
    </row>
    <row r="55" spans="1:49" ht="12.75" customHeight="1">
      <c r="A55">
        <v>52</v>
      </c>
      <c r="B55" s="29" t="s">
        <v>7757</v>
      </c>
      <c r="C55" s="104" t="s">
        <v>306</v>
      </c>
      <c r="D55" s="29" t="s">
        <v>1123</v>
      </c>
      <c r="E55" s="29" t="s">
        <v>2702</v>
      </c>
      <c r="F55" s="335"/>
      <c r="G55" s="335"/>
      <c r="H55" s="394"/>
      <c r="I55" s="394"/>
      <c r="J55" s="394"/>
      <c r="K55" s="394"/>
      <c r="L55" s="335"/>
      <c r="M55" s="82" t="s">
        <v>3880</v>
      </c>
      <c r="N55" s="57">
        <v>6341.3425196850394</v>
      </c>
      <c r="O55" s="30">
        <v>6341.3425196850394</v>
      </c>
      <c r="P55" s="29" t="s">
        <v>3861</v>
      </c>
      <c r="Q55" s="29"/>
      <c r="R55" s="104" t="s">
        <v>306</v>
      </c>
      <c r="S55" s="103" t="s">
        <v>3973</v>
      </c>
      <c r="T55" s="403">
        <v>5151.12</v>
      </c>
      <c r="U55" s="403">
        <v>-10648.95</v>
      </c>
      <c r="V55" s="123" t="s">
        <v>1</v>
      </c>
      <c r="W55" s="336" t="s">
        <v>0</v>
      </c>
      <c r="X55" s="123"/>
      <c r="Y55" s="337"/>
      <c r="Z55" s="87">
        <v>1</v>
      </c>
      <c r="AA55" s="88" t="s">
        <v>141</v>
      </c>
      <c r="AB55" s="88">
        <v>2.5</v>
      </c>
      <c r="AC55" s="88">
        <v>100</v>
      </c>
      <c r="AD55" s="90" t="s">
        <v>3920</v>
      </c>
      <c r="AE55" s="90">
        <v>2.5</v>
      </c>
      <c r="AF55" s="136"/>
      <c r="AG55" s="338"/>
      <c r="AH55" s="338"/>
      <c r="AI55" s="339"/>
      <c r="AJ55" s="339"/>
      <c r="AK55" s="91"/>
      <c r="AL55" s="92"/>
      <c r="AM55" s="93"/>
      <c r="AN55" s="340"/>
      <c r="AO55" s="341"/>
      <c r="AP55" s="336"/>
      <c r="AQ55" s="342"/>
      <c r="AR55" s="343"/>
      <c r="AS55" s="342"/>
      <c r="AT55" s="94"/>
      <c r="AU55" s="341"/>
      <c r="AV55" s="136"/>
      <c r="AW55" s="339"/>
    </row>
    <row r="56" spans="1:49" ht="12.75" customHeight="1">
      <c r="A56">
        <v>53</v>
      </c>
      <c r="B56" s="29" t="s">
        <v>7561</v>
      </c>
      <c r="C56" s="104" t="s">
        <v>3974</v>
      </c>
      <c r="D56" s="29" t="s">
        <v>453</v>
      </c>
      <c r="E56" s="29" t="s">
        <v>3372</v>
      </c>
      <c r="F56" s="335"/>
      <c r="G56" s="335"/>
      <c r="H56" s="394"/>
      <c r="I56" s="394"/>
      <c r="J56" s="394"/>
      <c r="K56" s="394"/>
      <c r="L56" s="335"/>
      <c r="M56" s="82" t="s">
        <v>3880</v>
      </c>
      <c r="N56" s="57">
        <v>10470.165354330709</v>
      </c>
      <c r="O56" s="30">
        <v>10470.165354330709</v>
      </c>
      <c r="P56" s="29" t="s">
        <v>3860</v>
      </c>
      <c r="Q56" s="29"/>
      <c r="R56" s="104" t="s">
        <v>3974</v>
      </c>
      <c r="S56" s="103" t="s">
        <v>3975</v>
      </c>
      <c r="T56" s="403">
        <v>-6000</v>
      </c>
      <c r="U56" s="403">
        <v>12480</v>
      </c>
      <c r="V56" s="123" t="s">
        <v>1</v>
      </c>
      <c r="W56" s="336" t="s">
        <v>0</v>
      </c>
      <c r="X56" s="123"/>
      <c r="Y56" s="337"/>
      <c r="Z56" s="87">
        <v>1</v>
      </c>
      <c r="AA56" s="88"/>
      <c r="AB56" s="88"/>
      <c r="AC56" s="88"/>
      <c r="AD56" s="90"/>
      <c r="AE56" s="90"/>
      <c r="AF56" s="136"/>
      <c r="AG56" s="338"/>
      <c r="AH56" s="338"/>
      <c r="AI56" s="339"/>
      <c r="AJ56" s="339"/>
      <c r="AK56" s="91"/>
      <c r="AL56" s="92"/>
      <c r="AM56" s="93"/>
      <c r="AN56" s="340"/>
      <c r="AO56" s="341"/>
      <c r="AP56" s="336"/>
      <c r="AQ56" s="342"/>
      <c r="AR56" s="343"/>
      <c r="AS56" s="342"/>
      <c r="AT56" s="94"/>
      <c r="AU56" s="341"/>
      <c r="AV56" s="136"/>
      <c r="AW56" s="339"/>
    </row>
    <row r="57" spans="1:49" ht="12.75" customHeight="1">
      <c r="A57">
        <v>54</v>
      </c>
      <c r="B57" s="29" t="s">
        <v>7562</v>
      </c>
      <c r="C57" s="104" t="s">
        <v>3976</v>
      </c>
      <c r="D57" s="29" t="s">
        <v>524</v>
      </c>
      <c r="E57" s="29" t="s">
        <v>3301</v>
      </c>
      <c r="F57" s="335"/>
      <c r="G57" s="335"/>
      <c r="H57" s="394"/>
      <c r="I57" s="394"/>
      <c r="J57" s="394"/>
      <c r="K57" s="394"/>
      <c r="L57" s="335"/>
      <c r="M57" s="82" t="s">
        <v>3880</v>
      </c>
      <c r="N57" s="57">
        <v>11439.649606299212</v>
      </c>
      <c r="O57" s="30">
        <v>11439.649606299212</v>
      </c>
      <c r="P57" s="29" t="s">
        <v>3860</v>
      </c>
      <c r="Q57" s="29"/>
      <c r="R57" s="104" t="s">
        <v>3976</v>
      </c>
      <c r="S57" s="103" t="s">
        <v>3977</v>
      </c>
      <c r="T57" s="403">
        <v>-6500</v>
      </c>
      <c r="U57" s="403">
        <v>12895</v>
      </c>
      <c r="V57" s="123" t="s">
        <v>1</v>
      </c>
      <c r="W57" s="336" t="s">
        <v>0</v>
      </c>
      <c r="X57" s="123"/>
      <c r="Y57" s="337"/>
      <c r="Z57" s="87">
        <v>1</v>
      </c>
      <c r="AA57" s="96"/>
      <c r="AB57" s="88"/>
      <c r="AC57" s="88"/>
      <c r="AD57" s="97"/>
      <c r="AE57" s="90"/>
      <c r="AF57" s="136"/>
      <c r="AG57" s="338"/>
      <c r="AH57" s="338"/>
      <c r="AI57" s="339"/>
      <c r="AJ57" s="339"/>
      <c r="AK57" s="91"/>
      <c r="AL57" s="92"/>
      <c r="AM57" s="93"/>
      <c r="AN57" s="340"/>
      <c r="AO57" s="341"/>
      <c r="AP57" s="336"/>
      <c r="AQ57" s="342"/>
      <c r="AR57" s="343"/>
      <c r="AS57" s="342"/>
      <c r="AT57" s="94"/>
      <c r="AU57" s="341"/>
      <c r="AV57" s="136"/>
      <c r="AW57" s="339"/>
    </row>
    <row r="58" spans="1:49" ht="12.75" customHeight="1">
      <c r="A58">
        <v>55</v>
      </c>
      <c r="B58" s="29" t="s">
        <v>7563</v>
      </c>
      <c r="C58" s="104" t="s">
        <v>3978</v>
      </c>
      <c r="D58" s="29" t="s">
        <v>509</v>
      </c>
      <c r="E58" s="29" t="s">
        <v>3316</v>
      </c>
      <c r="F58" s="335"/>
      <c r="G58" s="335"/>
      <c r="H58" s="394"/>
      <c r="I58" s="394"/>
      <c r="J58" s="394"/>
      <c r="K58" s="394"/>
      <c r="L58" s="335"/>
      <c r="M58" s="82" t="s">
        <v>3880</v>
      </c>
      <c r="N58" s="57">
        <v>9400.8031496062995</v>
      </c>
      <c r="O58" s="30">
        <v>9400.8031496062995</v>
      </c>
      <c r="P58" s="29" t="s">
        <v>3457</v>
      </c>
      <c r="Q58" s="29"/>
      <c r="R58" s="104" t="s">
        <v>3978</v>
      </c>
      <c r="S58" s="103" t="s">
        <v>3979</v>
      </c>
      <c r="T58" s="403">
        <v>-6500</v>
      </c>
      <c r="U58" s="403">
        <v>12065</v>
      </c>
      <c r="V58" s="123" t="s">
        <v>1</v>
      </c>
      <c r="W58" s="336" t="s">
        <v>0</v>
      </c>
      <c r="X58" s="123"/>
      <c r="Y58" s="337"/>
      <c r="Z58" s="87">
        <v>1</v>
      </c>
      <c r="AA58" s="96"/>
      <c r="AB58" s="88"/>
      <c r="AC58" s="88"/>
      <c r="AD58" s="97"/>
      <c r="AE58" s="90"/>
      <c r="AF58" s="136"/>
      <c r="AG58" s="338"/>
      <c r="AH58" s="338"/>
      <c r="AI58" s="339"/>
      <c r="AJ58" s="339"/>
      <c r="AK58" s="91"/>
      <c r="AL58" s="92"/>
      <c r="AM58" s="93"/>
      <c r="AN58" s="340"/>
      <c r="AO58" s="341"/>
      <c r="AP58" s="336"/>
      <c r="AQ58" s="342"/>
      <c r="AR58" s="343"/>
      <c r="AS58" s="342"/>
      <c r="AT58" s="94"/>
      <c r="AU58" s="341"/>
      <c r="AV58" s="136"/>
      <c r="AW58" s="339"/>
    </row>
    <row r="59" spans="1:49" ht="12.75" customHeight="1">
      <c r="A59">
        <v>56</v>
      </c>
      <c r="B59" s="29" t="s">
        <v>7565</v>
      </c>
      <c r="C59" s="104" t="s">
        <v>3980</v>
      </c>
      <c r="D59" s="29" t="s">
        <v>407</v>
      </c>
      <c r="E59" s="29" t="s">
        <v>3418</v>
      </c>
      <c r="F59" s="335"/>
      <c r="G59" s="335"/>
      <c r="H59" s="394"/>
      <c r="I59" s="394"/>
      <c r="J59" s="394"/>
      <c r="K59" s="394"/>
      <c r="L59" s="335"/>
      <c r="M59" s="82" t="s">
        <v>3880</v>
      </c>
      <c r="N59" s="57">
        <v>10441.811023622047</v>
      </c>
      <c r="O59" s="30">
        <v>10441.811023622047</v>
      </c>
      <c r="P59" s="29" t="s">
        <v>3863</v>
      </c>
      <c r="Q59" s="29"/>
      <c r="R59" s="104" t="s">
        <v>3980</v>
      </c>
      <c r="S59" s="103" t="s">
        <v>3981</v>
      </c>
      <c r="T59" s="403">
        <v>-8585.2000000000007</v>
      </c>
      <c r="U59" s="403">
        <v>2228.85</v>
      </c>
      <c r="V59" s="123" t="s">
        <v>1</v>
      </c>
      <c r="W59" s="336" t="s">
        <v>0</v>
      </c>
      <c r="X59" s="123"/>
      <c r="Y59" s="337"/>
      <c r="Z59" s="87">
        <v>1</v>
      </c>
      <c r="AA59" s="88"/>
      <c r="AB59" s="88"/>
      <c r="AC59" s="88"/>
      <c r="AD59" s="90"/>
      <c r="AE59" s="90"/>
      <c r="AF59" s="136"/>
      <c r="AG59" s="338"/>
      <c r="AH59" s="338"/>
      <c r="AI59" s="339"/>
      <c r="AJ59" s="339"/>
      <c r="AK59" s="91"/>
      <c r="AL59" s="92"/>
      <c r="AM59" s="93"/>
      <c r="AN59" s="340"/>
      <c r="AO59" s="341"/>
      <c r="AP59" s="336"/>
      <c r="AQ59" s="342"/>
      <c r="AR59" s="343"/>
      <c r="AS59" s="342"/>
      <c r="AT59" s="94"/>
      <c r="AU59" s="341"/>
      <c r="AV59" s="136"/>
      <c r="AW59" s="339"/>
    </row>
    <row r="60" spans="1:49" ht="12.75" customHeight="1">
      <c r="A60">
        <v>57</v>
      </c>
      <c r="B60" s="29" t="s">
        <v>7564</v>
      </c>
      <c r="C60" s="104" t="s">
        <v>3982</v>
      </c>
      <c r="D60" s="29" t="s">
        <v>991</v>
      </c>
      <c r="E60" s="29" t="s">
        <v>2834</v>
      </c>
      <c r="F60" s="335"/>
      <c r="G60" s="335"/>
      <c r="H60" s="394"/>
      <c r="I60" s="394"/>
      <c r="J60" s="394"/>
      <c r="K60" s="394"/>
      <c r="L60" s="335"/>
      <c r="M60" s="82" t="s">
        <v>3880</v>
      </c>
      <c r="N60" s="57">
        <v>4265.8307086614168</v>
      </c>
      <c r="O60" s="30">
        <v>4265.8307086614168</v>
      </c>
      <c r="P60" s="29" t="s">
        <v>3859</v>
      </c>
      <c r="Q60" s="29"/>
      <c r="R60" s="104" t="s">
        <v>3982</v>
      </c>
      <c r="S60" s="104" t="s">
        <v>3549</v>
      </c>
      <c r="T60" s="403">
        <v>12877.8</v>
      </c>
      <c r="U60" s="403">
        <v>-7181.85</v>
      </c>
      <c r="V60" s="123" t="s">
        <v>1</v>
      </c>
      <c r="W60" s="336" t="s">
        <v>0</v>
      </c>
      <c r="X60" s="123"/>
      <c r="Y60" s="337"/>
      <c r="Z60" s="87">
        <v>1</v>
      </c>
      <c r="AA60" s="88"/>
      <c r="AB60" s="88"/>
      <c r="AC60" s="88"/>
      <c r="AD60" s="90"/>
      <c r="AE60" s="90"/>
      <c r="AF60" s="136"/>
      <c r="AG60" s="338"/>
      <c r="AH60" s="338"/>
      <c r="AI60" s="339"/>
      <c r="AJ60" s="339"/>
      <c r="AK60" s="91"/>
      <c r="AL60" s="92"/>
      <c r="AM60" s="93"/>
      <c r="AN60" s="340"/>
      <c r="AO60" s="341"/>
      <c r="AP60" s="336"/>
      <c r="AQ60" s="342"/>
      <c r="AR60" s="343"/>
      <c r="AS60" s="342"/>
      <c r="AT60" s="94"/>
      <c r="AU60" s="341"/>
      <c r="AV60" s="136"/>
      <c r="AW60" s="339"/>
    </row>
    <row r="61" spans="1:49" ht="12.75" customHeight="1">
      <c r="A61">
        <v>58</v>
      </c>
      <c r="B61" s="29" t="s">
        <v>7770</v>
      </c>
      <c r="C61" s="104" t="s">
        <v>3983</v>
      </c>
      <c r="D61" s="29" t="s">
        <v>491</v>
      </c>
      <c r="E61" s="29" t="s">
        <v>3334</v>
      </c>
      <c r="F61" s="335" t="s">
        <v>7771</v>
      </c>
      <c r="G61" s="394" t="s">
        <v>7772</v>
      </c>
      <c r="H61" s="394"/>
      <c r="I61" s="394"/>
      <c r="J61" s="394"/>
      <c r="K61" s="394"/>
      <c r="L61" s="335"/>
      <c r="M61" s="82">
        <v>14000.000000000002</v>
      </c>
      <c r="N61" s="57">
        <v>2750</v>
      </c>
      <c r="O61" s="30">
        <v>16750</v>
      </c>
      <c r="P61" s="29" t="s">
        <v>9166</v>
      </c>
      <c r="Q61" s="29"/>
      <c r="R61" s="104" t="s">
        <v>3983</v>
      </c>
      <c r="S61" s="103" t="s">
        <v>3984</v>
      </c>
      <c r="T61" s="403">
        <v>-2500</v>
      </c>
      <c r="U61" s="403">
        <v>-12065</v>
      </c>
      <c r="V61" s="123" t="s">
        <v>1</v>
      </c>
      <c r="W61" s="336" t="s">
        <v>0</v>
      </c>
      <c r="X61" s="123"/>
      <c r="Y61" s="337"/>
      <c r="Z61" s="87">
        <v>1</v>
      </c>
      <c r="AA61" s="88" t="s">
        <v>3985</v>
      </c>
      <c r="AB61" s="88">
        <v>2.5</v>
      </c>
      <c r="AC61" s="135">
        <v>100</v>
      </c>
      <c r="AD61" s="90" t="s">
        <v>3986</v>
      </c>
      <c r="AE61" s="90">
        <v>2.5</v>
      </c>
      <c r="AF61" s="136"/>
      <c r="AG61" s="338"/>
      <c r="AH61" s="338"/>
      <c r="AI61" s="339"/>
      <c r="AJ61" s="339"/>
      <c r="AK61" s="91" t="s">
        <v>144</v>
      </c>
      <c r="AL61" s="92"/>
      <c r="AM61" s="93"/>
      <c r="AN61" s="340"/>
      <c r="AO61" s="341"/>
      <c r="AP61" s="336"/>
      <c r="AQ61" s="342"/>
      <c r="AR61" s="343" t="s">
        <v>3987</v>
      </c>
      <c r="AS61" s="342"/>
      <c r="AT61" s="94">
        <v>8000</v>
      </c>
      <c r="AU61" s="341"/>
      <c r="AV61" s="136"/>
      <c r="AW61" s="339"/>
    </row>
    <row r="62" spans="1:49" ht="12.75" customHeight="1">
      <c r="A62">
        <v>59</v>
      </c>
      <c r="B62" s="29" t="s">
        <v>7776</v>
      </c>
      <c r="C62" s="104" t="s">
        <v>3988</v>
      </c>
      <c r="D62" s="29" t="s">
        <v>3880</v>
      </c>
      <c r="E62" s="29" t="s">
        <v>3880</v>
      </c>
      <c r="F62" s="335" t="s">
        <v>7777</v>
      </c>
      <c r="G62" s="335"/>
      <c r="H62" s="394"/>
      <c r="I62" s="394"/>
      <c r="J62" s="394"/>
      <c r="K62" s="394"/>
      <c r="L62" s="335"/>
      <c r="M62" s="82" t="s">
        <v>3880</v>
      </c>
      <c r="N62" s="57">
        <v>2750</v>
      </c>
      <c r="O62" s="30">
        <v>2750</v>
      </c>
      <c r="P62" s="29" t="s">
        <v>3458</v>
      </c>
      <c r="Q62" s="29"/>
      <c r="R62" s="104" t="s">
        <v>3988</v>
      </c>
      <c r="S62" s="104" t="s">
        <v>3989</v>
      </c>
      <c r="T62" s="403">
        <v>-3000</v>
      </c>
      <c r="U62" s="403">
        <v>-12480</v>
      </c>
      <c r="V62" s="123" t="s">
        <v>1</v>
      </c>
      <c r="W62" s="336" t="s">
        <v>0</v>
      </c>
      <c r="X62" s="123"/>
      <c r="Y62" s="337"/>
      <c r="Z62" s="87"/>
      <c r="AA62" s="88" t="s">
        <v>111</v>
      </c>
      <c r="AB62" s="88">
        <v>2.5</v>
      </c>
      <c r="AC62" s="135">
        <v>100</v>
      </c>
      <c r="AD62" s="90" t="s">
        <v>3986</v>
      </c>
      <c r="AE62" s="90">
        <v>2.5</v>
      </c>
      <c r="AF62" s="136"/>
      <c r="AG62" s="338"/>
      <c r="AH62" s="338"/>
      <c r="AI62" s="339"/>
      <c r="AJ62" s="339"/>
      <c r="AK62" s="91" t="s">
        <v>143</v>
      </c>
      <c r="AL62" s="92"/>
      <c r="AM62" s="93"/>
      <c r="AN62" s="340"/>
      <c r="AO62" s="341"/>
      <c r="AP62" s="336"/>
      <c r="AQ62" s="342"/>
      <c r="AR62" s="343" t="s">
        <v>3987</v>
      </c>
      <c r="AS62" s="342"/>
      <c r="AT62" s="94">
        <v>8000</v>
      </c>
      <c r="AU62" s="341"/>
      <c r="AV62" s="136"/>
      <c r="AW62" s="339"/>
    </row>
    <row r="63" spans="1:49" ht="12.75" customHeight="1">
      <c r="A63">
        <v>60</v>
      </c>
      <c r="B63" s="29" t="s">
        <v>7780</v>
      </c>
      <c r="C63" s="104" t="s">
        <v>3990</v>
      </c>
      <c r="D63" s="29" t="s">
        <v>3880</v>
      </c>
      <c r="E63" s="29" t="s">
        <v>3880</v>
      </c>
      <c r="F63" s="335" t="s">
        <v>7783</v>
      </c>
      <c r="G63" s="335"/>
      <c r="H63" s="394"/>
      <c r="I63" s="394"/>
      <c r="J63" s="394"/>
      <c r="K63" s="394"/>
      <c r="L63" s="335"/>
      <c r="M63" s="82" t="s">
        <v>3880</v>
      </c>
      <c r="N63" s="57">
        <v>2750</v>
      </c>
      <c r="O63" s="30">
        <v>2750</v>
      </c>
      <c r="P63" s="29" t="s">
        <v>3459</v>
      </c>
      <c r="Q63" s="29"/>
      <c r="R63" s="104" t="s">
        <v>3990</v>
      </c>
      <c r="S63" s="103" t="s">
        <v>3991</v>
      </c>
      <c r="T63" s="403">
        <v>-3500</v>
      </c>
      <c r="U63" s="403">
        <v>-12065</v>
      </c>
      <c r="V63" s="123" t="s">
        <v>1</v>
      </c>
      <c r="W63" s="336" t="s">
        <v>0</v>
      </c>
      <c r="X63" s="123"/>
      <c r="Y63" s="337"/>
      <c r="Z63" s="87"/>
      <c r="AA63" s="88" t="s">
        <v>3992</v>
      </c>
      <c r="AB63" s="88">
        <v>2.5</v>
      </c>
      <c r="AC63" s="135">
        <v>100</v>
      </c>
      <c r="AD63" s="90" t="s">
        <v>3986</v>
      </c>
      <c r="AE63" s="90">
        <v>2.5</v>
      </c>
      <c r="AF63" s="136"/>
      <c r="AG63" s="338"/>
      <c r="AH63" s="338"/>
      <c r="AI63" s="339"/>
      <c r="AJ63" s="339"/>
      <c r="AK63" s="91" t="s">
        <v>135</v>
      </c>
      <c r="AL63" s="92"/>
      <c r="AM63" s="93"/>
      <c r="AN63" s="340"/>
      <c r="AO63" s="341"/>
      <c r="AP63" s="336"/>
      <c r="AQ63" s="342"/>
      <c r="AR63" s="343" t="s">
        <v>3987</v>
      </c>
      <c r="AS63" s="342"/>
      <c r="AT63" s="94">
        <v>8000</v>
      </c>
      <c r="AU63" s="341"/>
      <c r="AV63" s="136"/>
      <c r="AW63" s="339"/>
    </row>
    <row r="64" spans="1:49" ht="12.75" customHeight="1">
      <c r="A64">
        <v>61</v>
      </c>
      <c r="B64" s="29" t="s">
        <v>7784</v>
      </c>
      <c r="C64" s="104" t="s">
        <v>3993</v>
      </c>
      <c r="D64" s="29" t="s">
        <v>508</v>
      </c>
      <c r="E64" s="29" t="s">
        <v>3317</v>
      </c>
      <c r="F64" s="335" t="s">
        <v>7785</v>
      </c>
      <c r="G64" s="394" t="s">
        <v>7786</v>
      </c>
      <c r="H64" s="394"/>
      <c r="I64" s="394"/>
      <c r="J64" s="394"/>
      <c r="K64" s="394"/>
      <c r="L64" s="335"/>
      <c r="M64" s="82">
        <v>14000.000000000002</v>
      </c>
      <c r="N64" s="57">
        <v>2750</v>
      </c>
      <c r="O64" s="30">
        <v>16750</v>
      </c>
      <c r="P64" s="29" t="s">
        <v>9167</v>
      </c>
      <c r="Q64" s="29"/>
      <c r="R64" s="104" t="s">
        <v>3993</v>
      </c>
      <c r="S64" s="104" t="s">
        <v>3994</v>
      </c>
      <c r="T64" s="403">
        <v>-4000</v>
      </c>
      <c r="U64" s="403">
        <v>-12480</v>
      </c>
      <c r="V64" s="123" t="s">
        <v>1</v>
      </c>
      <c r="W64" s="336" t="s">
        <v>0</v>
      </c>
      <c r="X64" s="123"/>
      <c r="Y64" s="337"/>
      <c r="Z64" s="87">
        <v>1</v>
      </c>
      <c r="AA64" s="88" t="s">
        <v>95</v>
      </c>
      <c r="AB64" s="88">
        <v>2.5</v>
      </c>
      <c r="AC64" s="135">
        <v>100</v>
      </c>
      <c r="AD64" s="90" t="s">
        <v>3986</v>
      </c>
      <c r="AE64" s="90">
        <v>2.5</v>
      </c>
      <c r="AF64" s="136"/>
      <c r="AG64" s="338"/>
      <c r="AH64" s="338"/>
      <c r="AI64" s="339"/>
      <c r="AJ64" s="339"/>
      <c r="AK64" s="91" t="s">
        <v>134</v>
      </c>
      <c r="AL64" s="92"/>
      <c r="AM64" s="93"/>
      <c r="AN64" s="340"/>
      <c r="AO64" s="341"/>
      <c r="AP64" s="336"/>
      <c r="AQ64" s="342"/>
      <c r="AR64" s="343" t="s">
        <v>3987</v>
      </c>
      <c r="AS64" s="342"/>
      <c r="AT64" s="94">
        <v>8000</v>
      </c>
      <c r="AU64" s="341"/>
      <c r="AV64" s="136"/>
      <c r="AW64" s="339"/>
    </row>
    <row r="65" spans="1:49" ht="12.75" customHeight="1">
      <c r="A65">
        <v>62</v>
      </c>
      <c r="B65" s="29" t="s">
        <v>7773</v>
      </c>
      <c r="C65" s="104" t="s">
        <v>3995</v>
      </c>
      <c r="D65" s="29" t="s">
        <v>492</v>
      </c>
      <c r="E65" s="29" t="s">
        <v>3333</v>
      </c>
      <c r="F65" s="335" t="s">
        <v>7774</v>
      </c>
      <c r="G65" s="394" t="s">
        <v>7775</v>
      </c>
      <c r="H65" s="394"/>
      <c r="I65" s="394"/>
      <c r="J65" s="394"/>
      <c r="K65" s="394"/>
      <c r="L65" s="335"/>
      <c r="M65" s="82">
        <v>14000.000000000002</v>
      </c>
      <c r="N65" s="57">
        <v>2750</v>
      </c>
      <c r="O65" s="30">
        <v>16750</v>
      </c>
      <c r="P65" s="29" t="s">
        <v>9166</v>
      </c>
      <c r="Q65" s="29"/>
      <c r="R65" s="104" t="s">
        <v>3995</v>
      </c>
      <c r="S65" s="103" t="s">
        <v>3996</v>
      </c>
      <c r="T65" s="403">
        <v>-2500</v>
      </c>
      <c r="U65" s="403">
        <v>-12895</v>
      </c>
      <c r="V65" s="123" t="s">
        <v>1</v>
      </c>
      <c r="W65" s="336" t="s">
        <v>0</v>
      </c>
      <c r="X65" s="123"/>
      <c r="Y65" s="337"/>
      <c r="Z65" s="87">
        <v>1</v>
      </c>
      <c r="AA65" s="88" t="s">
        <v>3985</v>
      </c>
      <c r="AB65" s="88">
        <v>2.5</v>
      </c>
      <c r="AC65" s="135">
        <v>100</v>
      </c>
      <c r="AD65" s="90" t="s">
        <v>3986</v>
      </c>
      <c r="AE65" s="90">
        <v>2.5</v>
      </c>
      <c r="AF65" s="136"/>
      <c r="AG65" s="338"/>
      <c r="AH65" s="338"/>
      <c r="AI65" s="339"/>
      <c r="AJ65" s="339"/>
      <c r="AK65" s="91" t="s">
        <v>122</v>
      </c>
      <c r="AL65" s="92"/>
      <c r="AM65" s="93"/>
      <c r="AN65" s="340"/>
      <c r="AO65" s="341"/>
      <c r="AP65" s="336"/>
      <c r="AQ65" s="342"/>
      <c r="AR65" s="343" t="s">
        <v>3987</v>
      </c>
      <c r="AS65" s="342"/>
      <c r="AT65" s="94">
        <v>8000</v>
      </c>
      <c r="AU65" s="341"/>
      <c r="AV65" s="136"/>
      <c r="AW65" s="339"/>
    </row>
    <row r="66" spans="1:49" ht="12.75" customHeight="1">
      <c r="A66">
        <v>63</v>
      </c>
      <c r="B66" s="29" t="s">
        <v>7778</v>
      </c>
      <c r="C66" s="104" t="s">
        <v>3997</v>
      </c>
      <c r="D66" s="29" t="s">
        <v>3880</v>
      </c>
      <c r="E66" s="29" t="s">
        <v>3880</v>
      </c>
      <c r="F66" s="335" t="s">
        <v>7779</v>
      </c>
      <c r="G66" s="335"/>
      <c r="H66" s="394"/>
      <c r="I66" s="394"/>
      <c r="J66" s="394"/>
      <c r="K66" s="394"/>
      <c r="L66" s="335"/>
      <c r="M66" s="82" t="s">
        <v>3880</v>
      </c>
      <c r="N66" s="57">
        <v>2750</v>
      </c>
      <c r="O66" s="30">
        <v>2750</v>
      </c>
      <c r="P66" s="29" t="s">
        <v>3458</v>
      </c>
      <c r="Q66" s="29"/>
      <c r="R66" s="104" t="s">
        <v>3997</v>
      </c>
      <c r="S66" s="104" t="s">
        <v>3998</v>
      </c>
      <c r="T66" s="403">
        <v>-3000</v>
      </c>
      <c r="U66" s="403">
        <v>-13310</v>
      </c>
      <c r="V66" s="123" t="s">
        <v>1</v>
      </c>
      <c r="W66" s="336" t="s">
        <v>0</v>
      </c>
      <c r="X66" s="123"/>
      <c r="Y66" s="337"/>
      <c r="Z66" s="87"/>
      <c r="AA66" s="88" t="s">
        <v>111</v>
      </c>
      <c r="AB66" s="88">
        <v>2.5</v>
      </c>
      <c r="AC66" s="135">
        <v>100</v>
      </c>
      <c r="AD66" s="90" t="s">
        <v>3986</v>
      </c>
      <c r="AE66" s="90">
        <v>2.5</v>
      </c>
      <c r="AF66" s="136"/>
      <c r="AG66" s="338"/>
      <c r="AH66" s="338"/>
      <c r="AI66" s="339"/>
      <c r="AJ66" s="339"/>
      <c r="AK66" s="91" t="s">
        <v>121</v>
      </c>
      <c r="AL66" s="92"/>
      <c r="AM66" s="93"/>
      <c r="AN66" s="340"/>
      <c r="AO66" s="341"/>
      <c r="AP66" s="336"/>
      <c r="AQ66" s="342"/>
      <c r="AR66" s="343" t="s">
        <v>3987</v>
      </c>
      <c r="AS66" s="342"/>
      <c r="AT66" s="94">
        <v>8000</v>
      </c>
      <c r="AU66" s="341"/>
      <c r="AV66" s="136"/>
      <c r="AW66" s="339"/>
    </row>
    <row r="67" spans="1:49" ht="12.75" customHeight="1">
      <c r="A67">
        <v>64</v>
      </c>
      <c r="B67" s="29" t="s">
        <v>7782</v>
      </c>
      <c r="C67" s="104" t="s">
        <v>3999</v>
      </c>
      <c r="D67" s="29" t="s">
        <v>3880</v>
      </c>
      <c r="E67" s="29" t="s">
        <v>3880</v>
      </c>
      <c r="F67" s="335" t="s">
        <v>7781</v>
      </c>
      <c r="G67" s="335"/>
      <c r="H67" s="394"/>
      <c r="I67" s="394"/>
      <c r="J67" s="394"/>
      <c r="K67" s="394"/>
      <c r="L67" s="335"/>
      <c r="M67" s="82" t="s">
        <v>3880</v>
      </c>
      <c r="N67" s="57">
        <v>2750</v>
      </c>
      <c r="O67" s="30">
        <v>2750</v>
      </c>
      <c r="P67" s="29" t="s">
        <v>3459</v>
      </c>
      <c r="Q67" s="29"/>
      <c r="R67" s="104" t="s">
        <v>3999</v>
      </c>
      <c r="S67" s="103" t="s">
        <v>4000</v>
      </c>
      <c r="T67" s="403">
        <v>-3500</v>
      </c>
      <c r="U67" s="403">
        <v>-12895</v>
      </c>
      <c r="V67" s="123" t="s">
        <v>1</v>
      </c>
      <c r="W67" s="336" t="s">
        <v>0</v>
      </c>
      <c r="X67" s="123"/>
      <c r="Y67" s="337"/>
      <c r="Z67" s="87"/>
      <c r="AA67" s="88" t="s">
        <v>3992</v>
      </c>
      <c r="AB67" s="88">
        <v>2.5</v>
      </c>
      <c r="AC67" s="135">
        <v>100</v>
      </c>
      <c r="AD67" s="90" t="s">
        <v>3986</v>
      </c>
      <c r="AE67" s="90">
        <v>2.5</v>
      </c>
      <c r="AF67" s="136"/>
      <c r="AG67" s="338"/>
      <c r="AH67" s="338"/>
      <c r="AI67" s="339"/>
      <c r="AJ67" s="339"/>
      <c r="AK67" s="91" t="s">
        <v>119</v>
      </c>
      <c r="AL67" s="92"/>
      <c r="AM67" s="93"/>
      <c r="AN67" s="340"/>
      <c r="AO67" s="341"/>
      <c r="AP67" s="336"/>
      <c r="AQ67" s="342"/>
      <c r="AR67" s="343" t="s">
        <v>3987</v>
      </c>
      <c r="AS67" s="342"/>
      <c r="AT67" s="94">
        <v>8000</v>
      </c>
      <c r="AU67" s="341"/>
      <c r="AV67" s="136"/>
      <c r="AW67" s="339"/>
    </row>
    <row r="68" spans="1:49" ht="12.75" customHeight="1">
      <c r="A68">
        <v>65</v>
      </c>
      <c r="B68" s="29" t="s">
        <v>7787</v>
      </c>
      <c r="C68" s="104" t="s">
        <v>4001</v>
      </c>
      <c r="D68" s="29" t="s">
        <v>507</v>
      </c>
      <c r="E68" s="29" t="s">
        <v>3318</v>
      </c>
      <c r="F68" s="335" t="s">
        <v>7788</v>
      </c>
      <c r="G68" s="394" t="s">
        <v>7789</v>
      </c>
      <c r="H68" s="394"/>
      <c r="I68" s="394"/>
      <c r="J68" s="394"/>
      <c r="K68" s="394"/>
      <c r="L68" s="335"/>
      <c r="M68" s="82">
        <v>14000.000000000002</v>
      </c>
      <c r="N68" s="57">
        <v>2750</v>
      </c>
      <c r="O68" s="30">
        <v>16750</v>
      </c>
      <c r="P68" s="29" t="s">
        <v>9167</v>
      </c>
      <c r="Q68" s="29"/>
      <c r="R68" s="104" t="s">
        <v>4001</v>
      </c>
      <c r="S68" s="104" t="s">
        <v>4002</v>
      </c>
      <c r="T68" s="403">
        <v>-4000</v>
      </c>
      <c r="U68" s="403">
        <v>-13310</v>
      </c>
      <c r="V68" s="123" t="s">
        <v>1</v>
      </c>
      <c r="W68" s="336" t="s">
        <v>0</v>
      </c>
      <c r="X68" s="123"/>
      <c r="Y68" s="337"/>
      <c r="Z68" s="87">
        <v>1</v>
      </c>
      <c r="AA68" s="88" t="s">
        <v>95</v>
      </c>
      <c r="AB68" s="88">
        <v>2.5</v>
      </c>
      <c r="AC68" s="135">
        <v>100</v>
      </c>
      <c r="AD68" s="90" t="s">
        <v>3986</v>
      </c>
      <c r="AE68" s="90">
        <v>2.5</v>
      </c>
      <c r="AF68" s="136"/>
      <c r="AG68" s="338"/>
      <c r="AH68" s="338"/>
      <c r="AI68" s="339"/>
      <c r="AJ68" s="339"/>
      <c r="AK68" s="91" t="s">
        <v>118</v>
      </c>
      <c r="AL68" s="92"/>
      <c r="AM68" s="93"/>
      <c r="AN68" s="340"/>
      <c r="AO68" s="341"/>
      <c r="AP68" s="336"/>
      <c r="AQ68" s="342"/>
      <c r="AR68" s="343" t="s">
        <v>3987</v>
      </c>
      <c r="AS68" s="342"/>
      <c r="AT68" s="94">
        <v>8000</v>
      </c>
      <c r="AU68" s="341"/>
      <c r="AV68" s="136"/>
      <c r="AW68" s="339"/>
    </row>
    <row r="69" spans="1:49" ht="12.75" customHeight="1">
      <c r="A69">
        <v>66</v>
      </c>
      <c r="B69" s="29" t="s">
        <v>7790</v>
      </c>
      <c r="C69" s="104" t="s">
        <v>4003</v>
      </c>
      <c r="D69" s="29" t="s">
        <v>479</v>
      </c>
      <c r="E69" s="29" t="s">
        <v>3346</v>
      </c>
      <c r="F69" s="335" t="s">
        <v>7791</v>
      </c>
      <c r="G69" s="394" t="s">
        <v>7792</v>
      </c>
      <c r="H69" s="394"/>
      <c r="I69" s="394"/>
      <c r="J69" s="394"/>
      <c r="K69" s="394"/>
      <c r="L69" s="335"/>
      <c r="M69" s="82">
        <v>14000.000000000002</v>
      </c>
      <c r="N69" s="57">
        <v>2750</v>
      </c>
      <c r="O69" s="30">
        <v>16750</v>
      </c>
      <c r="P69" s="29" t="s">
        <v>9168</v>
      </c>
      <c r="Q69" s="29"/>
      <c r="R69" s="104" t="s">
        <v>4003</v>
      </c>
      <c r="S69" s="103" t="s">
        <v>4004</v>
      </c>
      <c r="T69" s="403">
        <v>-4292.6000000000004</v>
      </c>
      <c r="U69" s="403">
        <v>-10153.65</v>
      </c>
      <c r="V69" s="123" t="s">
        <v>1</v>
      </c>
      <c r="W69" s="336" t="s">
        <v>0</v>
      </c>
      <c r="X69" s="123"/>
      <c r="Y69" s="337"/>
      <c r="Z69" s="87">
        <v>1</v>
      </c>
      <c r="AA69" s="88" t="s">
        <v>4005</v>
      </c>
      <c r="AB69" s="88">
        <v>2.5</v>
      </c>
      <c r="AC69" s="135">
        <v>100</v>
      </c>
      <c r="AD69" s="90" t="s">
        <v>3986</v>
      </c>
      <c r="AE69" s="90">
        <v>2.5</v>
      </c>
      <c r="AF69" s="136"/>
      <c r="AG69" s="338"/>
      <c r="AH69" s="338"/>
      <c r="AI69" s="339"/>
      <c r="AJ69" s="339"/>
      <c r="AK69" s="91" t="s">
        <v>144</v>
      </c>
      <c r="AL69" s="92"/>
      <c r="AM69" s="93"/>
      <c r="AN69" s="340"/>
      <c r="AO69" s="341"/>
      <c r="AP69" s="336"/>
      <c r="AQ69" s="342"/>
      <c r="AR69" s="343" t="s">
        <v>3987</v>
      </c>
      <c r="AS69" s="342"/>
      <c r="AT69" s="94">
        <v>8000</v>
      </c>
      <c r="AU69" s="341"/>
      <c r="AV69" s="136"/>
      <c r="AW69" s="339"/>
    </row>
    <row r="70" spans="1:49" ht="12.75" customHeight="1">
      <c r="A70">
        <v>67</v>
      </c>
      <c r="B70" s="29" t="s">
        <v>7796</v>
      </c>
      <c r="C70" s="104" t="s">
        <v>3650</v>
      </c>
      <c r="D70" s="29" t="s">
        <v>3880</v>
      </c>
      <c r="E70" s="29" t="s">
        <v>3880</v>
      </c>
      <c r="F70" s="335" t="s">
        <v>7797</v>
      </c>
      <c r="G70" s="335"/>
      <c r="H70" s="394"/>
      <c r="I70" s="394"/>
      <c r="J70" s="394"/>
      <c r="K70" s="394"/>
      <c r="L70" s="335"/>
      <c r="M70" s="82" t="s">
        <v>3880</v>
      </c>
      <c r="N70" s="57">
        <v>2750</v>
      </c>
      <c r="O70" s="30">
        <v>2750</v>
      </c>
      <c r="P70" s="29" t="s">
        <v>3455</v>
      </c>
      <c r="Q70" s="29"/>
      <c r="R70" s="104" t="s">
        <v>3650</v>
      </c>
      <c r="S70" s="103" t="s">
        <v>4006</v>
      </c>
      <c r="T70" s="403">
        <v>-5151.12</v>
      </c>
      <c r="U70" s="403">
        <v>-9658.35</v>
      </c>
      <c r="V70" s="123" t="s">
        <v>1</v>
      </c>
      <c r="W70" s="336" t="s">
        <v>0</v>
      </c>
      <c r="X70" s="123"/>
      <c r="Y70" s="337"/>
      <c r="Z70" s="87"/>
      <c r="AA70" s="88" t="s">
        <v>92</v>
      </c>
      <c r="AB70" s="88">
        <v>2.5</v>
      </c>
      <c r="AC70" s="135">
        <v>100</v>
      </c>
      <c r="AD70" s="90" t="s">
        <v>3986</v>
      </c>
      <c r="AE70" s="90">
        <v>2.5</v>
      </c>
      <c r="AF70" s="136"/>
      <c r="AG70" s="338"/>
      <c r="AH70" s="338"/>
      <c r="AI70" s="339"/>
      <c r="AJ70" s="339"/>
      <c r="AK70" s="91" t="s">
        <v>143</v>
      </c>
      <c r="AL70" s="92"/>
      <c r="AM70" s="93"/>
      <c r="AN70" s="340"/>
      <c r="AO70" s="341"/>
      <c r="AP70" s="336"/>
      <c r="AQ70" s="342"/>
      <c r="AR70" s="343" t="s">
        <v>3987</v>
      </c>
      <c r="AS70" s="342"/>
      <c r="AT70" s="94">
        <v>8000</v>
      </c>
      <c r="AU70" s="341"/>
      <c r="AV70" s="136"/>
      <c r="AW70" s="339"/>
    </row>
    <row r="71" spans="1:49" ht="12.75" customHeight="1">
      <c r="A71">
        <v>68</v>
      </c>
      <c r="B71" s="29" t="s">
        <v>7800</v>
      </c>
      <c r="C71" s="104" t="s">
        <v>4007</v>
      </c>
      <c r="D71" s="29" t="s">
        <v>3880</v>
      </c>
      <c r="E71" s="29" t="s">
        <v>3880</v>
      </c>
      <c r="F71" s="335" t="s">
        <v>7801</v>
      </c>
      <c r="G71" s="335"/>
      <c r="H71" s="394"/>
      <c r="I71" s="394"/>
      <c r="J71" s="394"/>
      <c r="K71" s="394"/>
      <c r="L71" s="335"/>
      <c r="M71" s="82" t="s">
        <v>3880</v>
      </c>
      <c r="N71" s="57">
        <v>2750</v>
      </c>
      <c r="O71" s="30">
        <v>2750</v>
      </c>
      <c r="P71" s="29" t="s">
        <v>3458</v>
      </c>
      <c r="Q71" s="29"/>
      <c r="R71" s="104" t="s">
        <v>4007</v>
      </c>
      <c r="S71" s="103" t="s">
        <v>4008</v>
      </c>
      <c r="T71" s="403">
        <v>-6009.64</v>
      </c>
      <c r="U71" s="403">
        <v>-9163.0499999999993</v>
      </c>
      <c r="V71" s="123" t="s">
        <v>1</v>
      </c>
      <c r="W71" s="336" t="s">
        <v>0</v>
      </c>
      <c r="X71" s="123"/>
      <c r="Y71" s="337"/>
      <c r="Z71" s="87"/>
      <c r="AA71" s="88" t="s">
        <v>4009</v>
      </c>
      <c r="AB71" s="88">
        <v>2.5</v>
      </c>
      <c r="AC71" s="135">
        <v>100</v>
      </c>
      <c r="AD71" s="90" t="s">
        <v>3986</v>
      </c>
      <c r="AE71" s="90">
        <v>2.5</v>
      </c>
      <c r="AF71" s="136"/>
      <c r="AG71" s="338"/>
      <c r="AH71" s="338"/>
      <c r="AI71" s="339"/>
      <c r="AJ71" s="339"/>
      <c r="AK71" s="91" t="s">
        <v>135</v>
      </c>
      <c r="AL71" s="92"/>
      <c r="AM71" s="93"/>
      <c r="AN71" s="340"/>
      <c r="AO71" s="341"/>
      <c r="AP71" s="336"/>
      <c r="AQ71" s="342"/>
      <c r="AR71" s="343" t="s">
        <v>3987</v>
      </c>
      <c r="AS71" s="342"/>
      <c r="AT71" s="94">
        <v>8000</v>
      </c>
      <c r="AU71" s="341"/>
      <c r="AV71" s="136"/>
      <c r="AW71" s="339"/>
    </row>
    <row r="72" spans="1:49" ht="12.75" customHeight="1">
      <c r="A72">
        <v>69</v>
      </c>
      <c r="B72" s="29" t="s">
        <v>7804</v>
      </c>
      <c r="C72" s="104" t="s">
        <v>4010</v>
      </c>
      <c r="D72" s="29" t="s">
        <v>478</v>
      </c>
      <c r="E72" s="29" t="s">
        <v>3347</v>
      </c>
      <c r="F72" s="335" t="s">
        <v>7805</v>
      </c>
      <c r="G72" s="394" t="s">
        <v>7806</v>
      </c>
      <c r="H72" s="394"/>
      <c r="I72" s="394"/>
      <c r="J72" s="394"/>
      <c r="K72" s="394"/>
      <c r="L72" s="335"/>
      <c r="M72" s="82">
        <v>14000.000000000002</v>
      </c>
      <c r="N72" s="57">
        <v>2750</v>
      </c>
      <c r="O72" s="30">
        <v>16750</v>
      </c>
      <c r="P72" s="29" t="s">
        <v>9169</v>
      </c>
      <c r="Q72" s="29"/>
      <c r="R72" s="104" t="s">
        <v>4010</v>
      </c>
      <c r="S72" s="103" t="s">
        <v>4011</v>
      </c>
      <c r="T72" s="403">
        <v>-6868.16</v>
      </c>
      <c r="U72" s="403">
        <v>-7677.15</v>
      </c>
      <c r="V72" s="123" t="s">
        <v>1</v>
      </c>
      <c r="W72" s="336" t="s">
        <v>0</v>
      </c>
      <c r="X72" s="123"/>
      <c r="Y72" s="337"/>
      <c r="Z72" s="87">
        <v>1</v>
      </c>
      <c r="AA72" s="88" t="s">
        <v>88</v>
      </c>
      <c r="AB72" s="88">
        <v>2.5</v>
      </c>
      <c r="AC72" s="135">
        <v>100</v>
      </c>
      <c r="AD72" s="90" t="s">
        <v>3986</v>
      </c>
      <c r="AE72" s="90">
        <v>2.5</v>
      </c>
      <c r="AF72" s="136"/>
      <c r="AG72" s="338"/>
      <c r="AH72" s="338"/>
      <c r="AI72" s="339"/>
      <c r="AJ72" s="339"/>
      <c r="AK72" s="91" t="s">
        <v>134</v>
      </c>
      <c r="AL72" s="92"/>
      <c r="AM72" s="93"/>
      <c r="AN72" s="340"/>
      <c r="AO72" s="341"/>
      <c r="AP72" s="336"/>
      <c r="AQ72" s="342"/>
      <c r="AR72" s="343" t="s">
        <v>3987</v>
      </c>
      <c r="AS72" s="342"/>
      <c r="AT72" s="94">
        <v>8000</v>
      </c>
      <c r="AU72" s="341"/>
      <c r="AV72" s="136"/>
      <c r="AW72" s="339"/>
    </row>
    <row r="73" spans="1:49" ht="12.75" customHeight="1">
      <c r="A73">
        <v>70</v>
      </c>
      <c r="B73" s="29" t="s">
        <v>7793</v>
      </c>
      <c r="C73" s="104" t="s">
        <v>4012</v>
      </c>
      <c r="D73" s="29" t="s">
        <v>477</v>
      </c>
      <c r="E73" s="29" t="s">
        <v>3348</v>
      </c>
      <c r="F73" s="335" t="s">
        <v>7794</v>
      </c>
      <c r="G73" s="394" t="s">
        <v>7795</v>
      </c>
      <c r="H73" s="394"/>
      <c r="I73" s="394"/>
      <c r="J73" s="394"/>
      <c r="K73" s="394"/>
      <c r="L73" s="335"/>
      <c r="M73" s="82">
        <v>14000.000000000002</v>
      </c>
      <c r="N73" s="57">
        <v>2750</v>
      </c>
      <c r="O73" s="30">
        <v>16750</v>
      </c>
      <c r="P73" s="29" t="s">
        <v>9168</v>
      </c>
      <c r="Q73" s="29"/>
      <c r="R73" s="104" t="s">
        <v>4012</v>
      </c>
      <c r="S73" s="103" t="s">
        <v>4013</v>
      </c>
      <c r="T73" s="403">
        <v>-4292.6000000000004</v>
      </c>
      <c r="U73" s="403">
        <v>-9163.0499999999993</v>
      </c>
      <c r="V73" s="123" t="s">
        <v>1</v>
      </c>
      <c r="W73" s="336" t="s">
        <v>0</v>
      </c>
      <c r="X73" s="123"/>
      <c r="Y73" s="337"/>
      <c r="Z73" s="87">
        <v>1</v>
      </c>
      <c r="AA73" s="88" t="s">
        <v>4005</v>
      </c>
      <c r="AB73" s="88">
        <v>2.5</v>
      </c>
      <c r="AC73" s="135">
        <v>100</v>
      </c>
      <c r="AD73" s="90" t="s">
        <v>3986</v>
      </c>
      <c r="AE73" s="90">
        <v>2.5</v>
      </c>
      <c r="AF73" s="136"/>
      <c r="AG73" s="338"/>
      <c r="AH73" s="338"/>
      <c r="AI73" s="339"/>
      <c r="AJ73" s="339"/>
      <c r="AK73" s="91" t="s">
        <v>122</v>
      </c>
      <c r="AL73" s="92"/>
      <c r="AM73" s="93"/>
      <c r="AN73" s="340"/>
      <c r="AO73" s="341"/>
      <c r="AP73" s="336"/>
      <c r="AQ73" s="342"/>
      <c r="AR73" s="343" t="s">
        <v>3987</v>
      </c>
      <c r="AS73" s="342"/>
      <c r="AT73" s="94">
        <v>8000</v>
      </c>
      <c r="AU73" s="341"/>
      <c r="AV73" s="136"/>
      <c r="AW73" s="339"/>
    </row>
    <row r="74" spans="1:49" ht="12.75" customHeight="1">
      <c r="A74">
        <v>71</v>
      </c>
      <c r="B74" s="29" t="s">
        <v>7798</v>
      </c>
      <c r="C74" s="104" t="s">
        <v>4014</v>
      </c>
      <c r="D74" s="29" t="s">
        <v>3880</v>
      </c>
      <c r="E74" s="29" t="s">
        <v>3880</v>
      </c>
      <c r="F74" s="335" t="s">
        <v>7799</v>
      </c>
      <c r="G74" s="335"/>
      <c r="H74" s="394"/>
      <c r="I74" s="394"/>
      <c r="J74" s="394"/>
      <c r="K74" s="394"/>
      <c r="L74" s="335"/>
      <c r="M74" s="82" t="s">
        <v>3880</v>
      </c>
      <c r="N74" s="57">
        <v>2750</v>
      </c>
      <c r="O74" s="30">
        <v>2750</v>
      </c>
      <c r="P74" s="29" t="s">
        <v>3455</v>
      </c>
      <c r="Q74" s="29"/>
      <c r="R74" s="104" t="s">
        <v>4014</v>
      </c>
      <c r="S74" s="103" t="s">
        <v>4015</v>
      </c>
      <c r="T74" s="403">
        <v>-6009.64</v>
      </c>
      <c r="U74" s="403">
        <v>-10153.65</v>
      </c>
      <c r="V74" s="123" t="s">
        <v>1</v>
      </c>
      <c r="W74" s="336" t="s">
        <v>0</v>
      </c>
      <c r="X74" s="123"/>
      <c r="Y74" s="337"/>
      <c r="Z74" s="87"/>
      <c r="AA74" s="88" t="s">
        <v>92</v>
      </c>
      <c r="AB74" s="88">
        <v>2.5</v>
      </c>
      <c r="AC74" s="135">
        <v>100</v>
      </c>
      <c r="AD74" s="90" t="s">
        <v>3986</v>
      </c>
      <c r="AE74" s="90">
        <v>2.5</v>
      </c>
      <c r="AF74" s="136"/>
      <c r="AG74" s="338"/>
      <c r="AH74" s="338"/>
      <c r="AI74" s="339"/>
      <c r="AJ74" s="339"/>
      <c r="AK74" s="91" t="s">
        <v>121</v>
      </c>
      <c r="AL74" s="92"/>
      <c r="AM74" s="93"/>
      <c r="AN74" s="340"/>
      <c r="AO74" s="341"/>
      <c r="AP74" s="336"/>
      <c r="AQ74" s="342"/>
      <c r="AR74" s="343" t="s">
        <v>3987</v>
      </c>
      <c r="AS74" s="342"/>
      <c r="AT74" s="94">
        <v>8000</v>
      </c>
      <c r="AU74" s="341"/>
      <c r="AV74" s="136"/>
      <c r="AW74" s="339"/>
    </row>
    <row r="75" spans="1:49" ht="12.75" customHeight="1">
      <c r="A75">
        <v>72</v>
      </c>
      <c r="B75" s="29" t="s">
        <v>7802</v>
      </c>
      <c r="C75" s="104" t="s">
        <v>4016</v>
      </c>
      <c r="D75" s="29" t="s">
        <v>3880</v>
      </c>
      <c r="E75" s="29" t="s">
        <v>3880</v>
      </c>
      <c r="F75" s="335" t="s">
        <v>7803</v>
      </c>
      <c r="G75" s="335"/>
      <c r="H75" s="394"/>
      <c r="I75" s="394"/>
      <c r="J75" s="394"/>
      <c r="K75" s="394"/>
      <c r="L75" s="335"/>
      <c r="M75" s="82" t="s">
        <v>3880</v>
      </c>
      <c r="N75" s="57">
        <v>2750</v>
      </c>
      <c r="O75" s="30">
        <v>2750</v>
      </c>
      <c r="P75" s="29" t="s">
        <v>3458</v>
      </c>
      <c r="Q75" s="29"/>
      <c r="R75" s="104" t="s">
        <v>4016</v>
      </c>
      <c r="S75" s="103" t="s">
        <v>4017</v>
      </c>
      <c r="T75" s="403">
        <v>-6868.16</v>
      </c>
      <c r="U75" s="403">
        <v>-8667.75</v>
      </c>
      <c r="V75" s="123" t="s">
        <v>1</v>
      </c>
      <c r="W75" s="336" t="s">
        <v>0</v>
      </c>
      <c r="X75" s="123"/>
      <c r="Y75" s="337"/>
      <c r="Z75" s="87"/>
      <c r="AA75" s="88" t="s">
        <v>4009</v>
      </c>
      <c r="AB75" s="88">
        <v>2.5</v>
      </c>
      <c r="AC75" s="135">
        <v>100</v>
      </c>
      <c r="AD75" s="90" t="s">
        <v>3986</v>
      </c>
      <c r="AE75" s="90">
        <v>2.5</v>
      </c>
      <c r="AF75" s="136"/>
      <c r="AG75" s="338"/>
      <c r="AH75" s="338"/>
      <c r="AI75" s="339"/>
      <c r="AJ75" s="339"/>
      <c r="AK75" s="91" t="s">
        <v>119</v>
      </c>
      <c r="AL75" s="92"/>
      <c r="AM75" s="93"/>
      <c r="AN75" s="340"/>
      <c r="AO75" s="341"/>
      <c r="AP75" s="336"/>
      <c r="AQ75" s="342"/>
      <c r="AR75" s="343" t="s">
        <v>3987</v>
      </c>
      <c r="AS75" s="342"/>
      <c r="AT75" s="94">
        <v>8000</v>
      </c>
      <c r="AU75" s="341"/>
      <c r="AV75" s="136"/>
      <c r="AW75" s="339"/>
    </row>
    <row r="76" spans="1:49" ht="12.75" customHeight="1">
      <c r="A76">
        <v>73</v>
      </c>
      <c r="B76" s="29" t="s">
        <v>7807</v>
      </c>
      <c r="C76" s="104" t="s">
        <v>3537</v>
      </c>
      <c r="D76" s="29" t="s">
        <v>480</v>
      </c>
      <c r="E76" s="29" t="s">
        <v>3345</v>
      </c>
      <c r="F76" s="335" t="s">
        <v>7808</v>
      </c>
      <c r="G76" s="394" t="s">
        <v>7809</v>
      </c>
      <c r="H76" s="394"/>
      <c r="I76" s="394"/>
      <c r="J76" s="394"/>
      <c r="K76" s="394"/>
      <c r="L76" s="335"/>
      <c r="M76" s="82">
        <v>14000.000000000002</v>
      </c>
      <c r="N76" s="57">
        <v>2750</v>
      </c>
      <c r="O76" s="30">
        <v>16750</v>
      </c>
      <c r="P76" s="29" t="s">
        <v>9169</v>
      </c>
      <c r="Q76" s="29"/>
      <c r="R76" s="104" t="s">
        <v>3537</v>
      </c>
      <c r="S76" s="103" t="s">
        <v>4018</v>
      </c>
      <c r="T76" s="403">
        <v>-7726.68</v>
      </c>
      <c r="U76" s="403">
        <v>-8172.45</v>
      </c>
      <c r="V76" s="123" t="s">
        <v>1</v>
      </c>
      <c r="W76" s="336" t="s">
        <v>0</v>
      </c>
      <c r="X76" s="123"/>
      <c r="Y76" s="337"/>
      <c r="Z76" s="87">
        <v>1</v>
      </c>
      <c r="AA76" s="88" t="s">
        <v>88</v>
      </c>
      <c r="AB76" s="88">
        <v>2.5</v>
      </c>
      <c r="AC76" s="135">
        <v>100</v>
      </c>
      <c r="AD76" s="90" t="s">
        <v>3986</v>
      </c>
      <c r="AE76" s="90">
        <v>2.5</v>
      </c>
      <c r="AF76" s="136"/>
      <c r="AG76" s="338"/>
      <c r="AH76" s="338"/>
      <c r="AI76" s="339"/>
      <c r="AJ76" s="339"/>
      <c r="AK76" s="91" t="s">
        <v>118</v>
      </c>
      <c r="AL76" s="92"/>
      <c r="AM76" s="93"/>
      <c r="AN76" s="340"/>
      <c r="AO76" s="341"/>
      <c r="AP76" s="336"/>
      <c r="AQ76" s="342"/>
      <c r="AR76" s="343" t="s">
        <v>3987</v>
      </c>
      <c r="AS76" s="342"/>
      <c r="AT76" s="94">
        <v>8000</v>
      </c>
      <c r="AU76" s="341"/>
      <c r="AV76" s="136"/>
      <c r="AW76" s="339"/>
    </row>
    <row r="77" spans="1:49" ht="12.75" customHeight="1">
      <c r="A77">
        <v>74</v>
      </c>
      <c r="B77" s="29" t="s">
        <v>8130</v>
      </c>
      <c r="C77" s="104" t="s">
        <v>308</v>
      </c>
      <c r="D77" s="29" t="s">
        <v>1011</v>
      </c>
      <c r="E77" s="29" t="s">
        <v>2814</v>
      </c>
      <c r="F77" s="335"/>
      <c r="G77" s="335"/>
      <c r="H77" s="394"/>
      <c r="I77" s="394"/>
      <c r="J77" s="394"/>
      <c r="K77" s="394"/>
      <c r="L77" s="335"/>
      <c r="M77" s="82" t="s">
        <v>3880</v>
      </c>
      <c r="N77" s="57">
        <v>3651.2244094488192</v>
      </c>
      <c r="O77" s="30">
        <v>3651.2244094488192</v>
      </c>
      <c r="P77" s="29" t="s">
        <v>3455</v>
      </c>
      <c r="Q77" s="29"/>
      <c r="R77" s="104" t="s">
        <v>308</v>
      </c>
      <c r="S77" s="103" t="s">
        <v>4019</v>
      </c>
      <c r="T77" s="403">
        <v>11160.76</v>
      </c>
      <c r="U77" s="403">
        <v>-9163.0499999999993</v>
      </c>
      <c r="V77" s="123" t="s">
        <v>1</v>
      </c>
      <c r="W77" s="336" t="s">
        <v>0</v>
      </c>
      <c r="X77" s="123"/>
      <c r="Y77" s="337"/>
      <c r="Z77" s="87">
        <v>1</v>
      </c>
      <c r="AA77" s="88"/>
      <c r="AB77" s="88"/>
      <c r="AC77" s="88"/>
      <c r="AD77" s="90"/>
      <c r="AE77" s="90"/>
      <c r="AF77" s="136"/>
      <c r="AG77" s="338"/>
      <c r="AH77" s="338"/>
      <c r="AI77" s="339"/>
      <c r="AJ77" s="339"/>
      <c r="AK77" s="91"/>
      <c r="AL77" s="92"/>
      <c r="AM77" s="93"/>
      <c r="AN77" s="340"/>
      <c r="AO77" s="341"/>
      <c r="AP77" s="336"/>
      <c r="AQ77" s="342"/>
      <c r="AR77" s="343"/>
      <c r="AS77" s="342"/>
      <c r="AT77" s="94"/>
      <c r="AU77" s="341"/>
      <c r="AV77" s="136"/>
      <c r="AW77" s="339"/>
    </row>
    <row r="78" spans="1:49" ht="12.75" customHeight="1">
      <c r="A78">
        <v>75</v>
      </c>
      <c r="B78" s="29" t="s">
        <v>8131</v>
      </c>
      <c r="C78" s="104" t="s">
        <v>4020</v>
      </c>
      <c r="D78" s="29" t="s">
        <v>1111</v>
      </c>
      <c r="E78" s="29" t="s">
        <v>2714</v>
      </c>
      <c r="F78" s="335"/>
      <c r="G78" s="335"/>
      <c r="H78" s="394"/>
      <c r="I78" s="394"/>
      <c r="J78" s="394"/>
      <c r="K78" s="394"/>
      <c r="L78" s="335"/>
      <c r="M78" s="82" t="s">
        <v>3880</v>
      </c>
      <c r="N78" s="57">
        <v>6969.6023622047242</v>
      </c>
      <c r="O78" s="30">
        <v>6969.6023622047242</v>
      </c>
      <c r="P78" s="29" t="s">
        <v>3459</v>
      </c>
      <c r="Q78" s="29"/>
      <c r="R78" s="104" t="s">
        <v>4020</v>
      </c>
      <c r="S78" s="103" t="s">
        <v>3551</v>
      </c>
      <c r="T78" s="403">
        <v>6009.64</v>
      </c>
      <c r="U78" s="403">
        <v>7677.15</v>
      </c>
      <c r="V78" s="123" t="s">
        <v>1</v>
      </c>
      <c r="W78" s="336" t="s">
        <v>0</v>
      </c>
      <c r="X78" s="123"/>
      <c r="Y78" s="337"/>
      <c r="Z78" s="87">
        <v>1</v>
      </c>
      <c r="AA78" s="88"/>
      <c r="AB78" s="88"/>
      <c r="AC78" s="98"/>
      <c r="AD78" s="90"/>
      <c r="AE78" s="90"/>
      <c r="AF78" s="136"/>
      <c r="AG78" s="338"/>
      <c r="AH78" s="338"/>
      <c r="AI78" s="339"/>
      <c r="AJ78" s="339"/>
      <c r="AK78" s="91"/>
      <c r="AL78" s="92"/>
      <c r="AM78" s="93"/>
      <c r="AN78" s="340"/>
      <c r="AO78" s="341"/>
      <c r="AP78" s="336"/>
      <c r="AQ78" s="342"/>
      <c r="AR78" s="343"/>
      <c r="AS78" s="342"/>
      <c r="AT78" s="94"/>
      <c r="AU78" s="341"/>
      <c r="AV78" s="136"/>
      <c r="AW78" s="339"/>
    </row>
    <row r="79" spans="1:49" ht="12.75" customHeight="1">
      <c r="A79">
        <v>76</v>
      </c>
      <c r="B79" s="29" t="s">
        <v>8132</v>
      </c>
      <c r="C79" s="104" t="s">
        <v>3584</v>
      </c>
      <c r="D79" s="29" t="s">
        <v>865</v>
      </c>
      <c r="E79" s="29" t="s">
        <v>2960</v>
      </c>
      <c r="F79" s="335"/>
      <c r="G79" s="335"/>
      <c r="H79" s="394"/>
      <c r="I79" s="394"/>
      <c r="J79" s="394"/>
      <c r="K79" s="394"/>
      <c r="L79" s="335"/>
      <c r="M79" s="82" t="s">
        <v>3880</v>
      </c>
      <c r="N79" s="57">
        <v>5090.3661417322837</v>
      </c>
      <c r="O79" s="30">
        <v>5090.3661417322837</v>
      </c>
      <c r="P79" s="29" t="s">
        <v>3858</v>
      </c>
      <c r="Q79" s="29"/>
      <c r="R79" s="104" t="s">
        <v>3584</v>
      </c>
      <c r="S79" s="104" t="s">
        <v>3552</v>
      </c>
      <c r="T79" s="403">
        <v>5151.12</v>
      </c>
      <c r="U79" s="403">
        <v>7181.85</v>
      </c>
      <c r="V79" s="123" t="s">
        <v>1</v>
      </c>
      <c r="W79" s="336" t="s">
        <v>0</v>
      </c>
      <c r="X79" s="123"/>
      <c r="Y79" s="337"/>
      <c r="Z79" s="87">
        <v>1</v>
      </c>
      <c r="AA79" s="88" t="s">
        <v>3880</v>
      </c>
      <c r="AB79" s="88"/>
      <c r="AC79" s="88"/>
      <c r="AD79" s="90"/>
      <c r="AE79" s="90"/>
      <c r="AF79" s="136"/>
      <c r="AG79" s="338"/>
      <c r="AH79" s="338"/>
      <c r="AI79" s="339"/>
      <c r="AJ79" s="339"/>
      <c r="AK79" s="91"/>
      <c r="AL79" s="92"/>
      <c r="AM79" s="93"/>
      <c r="AN79" s="340"/>
      <c r="AO79" s="341"/>
      <c r="AP79" s="336"/>
      <c r="AQ79" s="342"/>
      <c r="AR79" s="343"/>
      <c r="AS79" s="342"/>
      <c r="AT79" s="94"/>
      <c r="AU79" s="341"/>
      <c r="AV79" s="136"/>
      <c r="AW79" s="339"/>
    </row>
    <row r="80" spans="1:49" ht="12.75" customHeight="1">
      <c r="A80">
        <v>77</v>
      </c>
      <c r="B80" s="29" t="s">
        <v>8133</v>
      </c>
      <c r="C80" s="104" t="s">
        <v>4021</v>
      </c>
      <c r="D80" s="29" t="s">
        <v>1076</v>
      </c>
      <c r="E80" s="29" t="s">
        <v>2749</v>
      </c>
      <c r="F80" s="335"/>
      <c r="G80" s="335"/>
      <c r="H80" s="394"/>
      <c r="I80" s="394"/>
      <c r="J80" s="394"/>
      <c r="K80" s="394"/>
      <c r="L80" s="335"/>
      <c r="M80" s="82" t="s">
        <v>3880</v>
      </c>
      <c r="N80" s="57">
        <v>5385.9094488188975</v>
      </c>
      <c r="O80" s="30">
        <v>5385.9094488188975</v>
      </c>
      <c r="P80" s="29" t="s">
        <v>3862</v>
      </c>
      <c r="Q80" s="29"/>
      <c r="R80" s="104" t="s">
        <v>4021</v>
      </c>
      <c r="S80" s="103" t="s">
        <v>4022</v>
      </c>
      <c r="T80" s="403">
        <v>858.52</v>
      </c>
      <c r="U80" s="403">
        <v>-7181.85</v>
      </c>
      <c r="V80" s="123" t="s">
        <v>1</v>
      </c>
      <c r="W80" s="336" t="s">
        <v>0</v>
      </c>
      <c r="X80" s="123"/>
      <c r="Y80" s="337"/>
      <c r="Z80" s="87">
        <v>1</v>
      </c>
      <c r="AA80" s="96"/>
      <c r="AB80" s="88"/>
      <c r="AC80" s="98"/>
      <c r="AD80" s="97"/>
      <c r="AE80" s="90"/>
      <c r="AF80" s="136"/>
      <c r="AG80" s="338"/>
      <c r="AH80" s="338"/>
      <c r="AI80" s="339"/>
      <c r="AJ80" s="339"/>
      <c r="AK80" s="91"/>
      <c r="AL80" s="92"/>
      <c r="AM80" s="93"/>
      <c r="AN80" s="340"/>
      <c r="AO80" s="341"/>
      <c r="AP80" s="336"/>
      <c r="AQ80" s="342"/>
      <c r="AR80" s="343"/>
      <c r="AS80" s="342"/>
      <c r="AT80" s="94"/>
      <c r="AU80" s="341"/>
      <c r="AV80" s="136"/>
      <c r="AW80" s="339"/>
    </row>
    <row r="81" spans="1:49" ht="12.75" customHeight="1">
      <c r="A81">
        <v>78</v>
      </c>
      <c r="B81" s="29" t="s">
        <v>8134</v>
      </c>
      <c r="C81" s="104" t="s">
        <v>16</v>
      </c>
      <c r="D81" s="29" t="s">
        <v>1078</v>
      </c>
      <c r="E81" s="29" t="s">
        <v>2747</v>
      </c>
      <c r="F81" s="335"/>
      <c r="G81" s="335"/>
      <c r="H81" s="394"/>
      <c r="I81" s="394"/>
      <c r="J81" s="394"/>
      <c r="K81" s="394"/>
      <c r="L81" s="335"/>
      <c r="M81" s="82" t="s">
        <v>3880</v>
      </c>
      <c r="N81" s="57">
        <v>5144.818897637796</v>
      </c>
      <c r="O81" s="30">
        <v>5144.818897637796</v>
      </c>
      <c r="P81" s="29" t="s">
        <v>3862</v>
      </c>
      <c r="Q81" s="29"/>
      <c r="R81" s="104" t="s">
        <v>16</v>
      </c>
      <c r="S81" s="103" t="s">
        <v>4023</v>
      </c>
      <c r="T81" s="403">
        <v>1717.04</v>
      </c>
      <c r="U81" s="403">
        <v>-7677.15</v>
      </c>
      <c r="V81" s="123" t="s">
        <v>1</v>
      </c>
      <c r="W81" s="336" t="s">
        <v>0</v>
      </c>
      <c r="X81" s="123"/>
      <c r="Y81" s="337"/>
      <c r="Z81" s="87">
        <v>1</v>
      </c>
      <c r="AA81" s="346"/>
      <c r="AB81" s="88"/>
      <c r="AC81" s="98"/>
      <c r="AD81" s="136"/>
      <c r="AE81" s="90"/>
      <c r="AF81" s="136"/>
      <c r="AG81" s="338"/>
      <c r="AH81" s="338"/>
      <c r="AI81" s="339"/>
      <c r="AJ81" s="339"/>
      <c r="AK81" s="91"/>
      <c r="AL81" s="92"/>
      <c r="AM81" s="93"/>
      <c r="AN81" s="340"/>
      <c r="AO81" s="341"/>
      <c r="AP81" s="336"/>
      <c r="AQ81" s="342"/>
      <c r="AR81" s="343"/>
      <c r="AS81" s="342"/>
      <c r="AT81" s="94"/>
      <c r="AU81" s="341"/>
      <c r="AV81" s="136"/>
      <c r="AW81" s="339"/>
    </row>
    <row r="82" spans="1:49" ht="12.75" customHeight="1">
      <c r="A82">
        <v>79</v>
      </c>
      <c r="B82" s="29" t="s">
        <v>8135</v>
      </c>
      <c r="C82" s="104" t="s">
        <v>4024</v>
      </c>
      <c r="D82" s="29" t="s">
        <v>1064</v>
      </c>
      <c r="E82" s="29" t="s">
        <v>2761</v>
      </c>
      <c r="F82" s="335"/>
      <c r="G82" s="335"/>
      <c r="H82" s="394"/>
      <c r="I82" s="394"/>
      <c r="J82" s="394"/>
      <c r="K82" s="394"/>
      <c r="L82" s="335"/>
      <c r="M82" s="82" t="s">
        <v>3880</v>
      </c>
      <c r="N82" s="57">
        <v>5466.0905511811025</v>
      </c>
      <c r="O82" s="30">
        <v>5466.0905511811025</v>
      </c>
      <c r="P82" s="29" t="s">
        <v>3862</v>
      </c>
      <c r="Q82" s="29"/>
      <c r="R82" s="104" t="s">
        <v>4024</v>
      </c>
      <c r="S82" s="103" t="s">
        <v>4025</v>
      </c>
      <c r="T82" s="403">
        <v>2575.56</v>
      </c>
      <c r="U82" s="403">
        <v>-7181.85</v>
      </c>
      <c r="V82" s="123" t="s">
        <v>1</v>
      </c>
      <c r="W82" s="336" t="s">
        <v>0</v>
      </c>
      <c r="X82" s="123"/>
      <c r="Y82" s="337"/>
      <c r="Z82" s="87">
        <v>1</v>
      </c>
      <c r="AA82" s="346"/>
      <c r="AB82" s="88"/>
      <c r="AC82" s="98"/>
      <c r="AD82" s="136"/>
      <c r="AE82" s="90"/>
      <c r="AF82" s="136"/>
      <c r="AG82" s="338"/>
      <c r="AH82" s="338"/>
      <c r="AI82" s="339"/>
      <c r="AJ82" s="339"/>
      <c r="AK82" s="91"/>
      <c r="AL82" s="92"/>
      <c r="AM82" s="93"/>
      <c r="AN82" s="340"/>
      <c r="AO82" s="341"/>
      <c r="AP82" s="336"/>
      <c r="AQ82" s="342"/>
      <c r="AR82" s="343"/>
      <c r="AS82" s="342"/>
      <c r="AT82" s="94"/>
      <c r="AU82" s="341"/>
      <c r="AV82" s="136"/>
      <c r="AW82" s="339"/>
    </row>
    <row r="83" spans="1:49" ht="12.75" customHeight="1">
      <c r="A83">
        <v>80</v>
      </c>
      <c r="B83" s="29" t="s">
        <v>8136</v>
      </c>
      <c r="C83" s="104" t="s">
        <v>3480</v>
      </c>
      <c r="D83" s="29" t="s">
        <v>1062</v>
      </c>
      <c r="E83" s="29" t="s">
        <v>2763</v>
      </c>
      <c r="F83" s="335"/>
      <c r="G83" s="335"/>
      <c r="H83" s="394"/>
      <c r="I83" s="394"/>
      <c r="J83" s="394"/>
      <c r="K83" s="394"/>
      <c r="L83" s="335"/>
      <c r="M83" s="82" t="s">
        <v>3880</v>
      </c>
      <c r="N83" s="57">
        <v>5241.1574803149615</v>
      </c>
      <c r="O83" s="30">
        <v>5241.1574803149615</v>
      </c>
      <c r="P83" s="29" t="s">
        <v>3862</v>
      </c>
      <c r="Q83" s="29"/>
      <c r="R83" s="104" t="s">
        <v>3480</v>
      </c>
      <c r="S83" s="103" t="s">
        <v>4026</v>
      </c>
      <c r="T83" s="403">
        <v>3434.08</v>
      </c>
      <c r="U83" s="403">
        <v>-7677.15</v>
      </c>
      <c r="V83" s="123" t="s">
        <v>1</v>
      </c>
      <c r="W83" s="336" t="s">
        <v>0</v>
      </c>
      <c r="X83" s="123"/>
      <c r="Y83" s="337"/>
      <c r="Z83" s="87">
        <v>1</v>
      </c>
      <c r="AA83" s="346"/>
      <c r="AB83" s="88"/>
      <c r="AC83" s="98"/>
      <c r="AD83" s="136"/>
      <c r="AE83" s="90"/>
      <c r="AF83" s="136"/>
      <c r="AG83" s="338"/>
      <c r="AH83" s="338"/>
      <c r="AI83" s="339"/>
      <c r="AJ83" s="339"/>
      <c r="AK83" s="91"/>
      <c r="AL83" s="92"/>
      <c r="AM83" s="93"/>
      <c r="AN83" s="340"/>
      <c r="AO83" s="341"/>
      <c r="AP83" s="336"/>
      <c r="AQ83" s="342"/>
      <c r="AR83" s="343"/>
      <c r="AS83" s="342"/>
      <c r="AT83" s="94"/>
      <c r="AU83" s="341"/>
      <c r="AV83" s="136"/>
      <c r="AW83" s="339"/>
    </row>
    <row r="84" spans="1:49" ht="12.75" customHeight="1">
      <c r="A84">
        <v>81</v>
      </c>
      <c r="B84" s="29" t="s">
        <v>8137</v>
      </c>
      <c r="C84" s="104" t="s">
        <v>4027</v>
      </c>
      <c r="D84" s="29" t="s">
        <v>1058</v>
      </c>
      <c r="E84" s="29" t="s">
        <v>2767</v>
      </c>
      <c r="F84" s="335"/>
      <c r="G84" s="335"/>
      <c r="H84" s="394"/>
      <c r="I84" s="394"/>
      <c r="J84" s="394"/>
      <c r="K84" s="394"/>
      <c r="L84" s="335"/>
      <c r="M84" s="82" t="s">
        <v>3880</v>
      </c>
      <c r="N84" s="57">
        <v>4222.1299212598424</v>
      </c>
      <c r="O84" s="30">
        <v>4222.1299212598424</v>
      </c>
      <c r="P84" s="29" t="s">
        <v>3456</v>
      </c>
      <c r="Q84" s="29"/>
      <c r="R84" s="104" t="s">
        <v>4027</v>
      </c>
      <c r="S84" s="104" t="s">
        <v>4028</v>
      </c>
      <c r="T84" s="403">
        <v>10302.24</v>
      </c>
      <c r="U84" s="403">
        <v>-10648.95</v>
      </c>
      <c r="V84" s="123" t="s">
        <v>1</v>
      </c>
      <c r="W84" s="336" t="s">
        <v>0</v>
      </c>
      <c r="X84" s="123"/>
      <c r="Y84" s="337"/>
      <c r="Z84" s="87">
        <v>1</v>
      </c>
      <c r="AA84" s="88"/>
      <c r="AB84" s="88"/>
      <c r="AC84" s="88"/>
      <c r="AD84" s="90"/>
      <c r="AE84" s="90"/>
      <c r="AF84" s="136"/>
      <c r="AG84" s="338"/>
      <c r="AH84" s="338"/>
      <c r="AI84" s="339"/>
      <c r="AJ84" s="339"/>
      <c r="AK84" s="91"/>
      <c r="AL84" s="92"/>
      <c r="AM84" s="93"/>
      <c r="AN84" s="340"/>
      <c r="AO84" s="341"/>
      <c r="AP84" s="336"/>
      <c r="AQ84" s="342"/>
      <c r="AR84" s="343"/>
      <c r="AS84" s="342"/>
      <c r="AT84" s="94"/>
      <c r="AU84" s="341"/>
      <c r="AV84" s="136"/>
      <c r="AW84" s="339"/>
    </row>
    <row r="85" spans="1:49" ht="12.75" customHeight="1">
      <c r="A85">
        <v>82</v>
      </c>
      <c r="B85" s="29" t="s">
        <v>8142</v>
      </c>
      <c r="C85" s="104" t="s">
        <v>309</v>
      </c>
      <c r="D85" s="29" t="s">
        <v>1059</v>
      </c>
      <c r="E85" s="29" t="s">
        <v>2766</v>
      </c>
      <c r="F85" s="335"/>
      <c r="G85" s="335"/>
      <c r="H85" s="394"/>
      <c r="I85" s="394"/>
      <c r="J85" s="394"/>
      <c r="K85" s="394"/>
      <c r="L85" s="335"/>
      <c r="M85" s="82" t="s">
        <v>3880</v>
      </c>
      <c r="N85" s="57">
        <v>4100.1220472440946</v>
      </c>
      <c r="O85" s="30">
        <v>4100.1220472440946</v>
      </c>
      <c r="P85" s="29" t="s">
        <v>3456</v>
      </c>
      <c r="Q85" s="29"/>
      <c r="R85" s="104" t="s">
        <v>309</v>
      </c>
      <c r="S85" s="103" t="s">
        <v>4029</v>
      </c>
      <c r="T85" s="403">
        <v>11160.76</v>
      </c>
      <c r="U85" s="403">
        <v>-10153.65</v>
      </c>
      <c r="V85" s="123" t="s">
        <v>1</v>
      </c>
      <c r="W85" s="336" t="s">
        <v>0</v>
      </c>
      <c r="X85" s="123"/>
      <c r="Y85" s="337"/>
      <c r="Z85" s="87">
        <v>1</v>
      </c>
      <c r="AA85" s="88"/>
      <c r="AB85" s="95"/>
      <c r="AC85" s="88"/>
      <c r="AD85" s="90"/>
      <c r="AE85" s="90"/>
      <c r="AF85" s="136"/>
      <c r="AG85" s="338"/>
      <c r="AH85" s="338"/>
      <c r="AI85" s="339"/>
      <c r="AJ85" s="339"/>
      <c r="AK85" s="91"/>
      <c r="AL85" s="92"/>
      <c r="AM85" s="93"/>
      <c r="AN85" s="340"/>
      <c r="AO85" s="341"/>
      <c r="AP85" s="336"/>
      <c r="AQ85" s="342"/>
      <c r="AR85" s="343"/>
      <c r="AS85" s="342"/>
      <c r="AT85" s="94"/>
      <c r="AU85" s="341"/>
      <c r="AV85" s="136"/>
      <c r="AW85" s="339"/>
    </row>
    <row r="86" spans="1:49" ht="12.75" customHeight="1">
      <c r="A86">
        <v>83</v>
      </c>
      <c r="B86" s="29" t="s">
        <v>8140</v>
      </c>
      <c r="C86" s="104" t="s">
        <v>4030</v>
      </c>
      <c r="D86" s="29" t="s">
        <v>1139</v>
      </c>
      <c r="E86" s="29" t="s">
        <v>2686</v>
      </c>
      <c r="F86" s="335"/>
      <c r="G86" s="335"/>
      <c r="H86" s="394"/>
      <c r="I86" s="394"/>
      <c r="J86" s="394"/>
      <c r="K86" s="394"/>
      <c r="L86" s="335"/>
      <c r="M86" s="82" t="s">
        <v>3880</v>
      </c>
      <c r="N86" s="57">
        <v>4024.8937007874015</v>
      </c>
      <c r="O86" s="30">
        <v>4024.8937007874015</v>
      </c>
      <c r="P86" s="29" t="s">
        <v>3863</v>
      </c>
      <c r="Q86" s="29"/>
      <c r="R86" s="104" t="s">
        <v>4030</v>
      </c>
      <c r="S86" s="104" t="s">
        <v>4031</v>
      </c>
      <c r="T86" s="403">
        <v>10500</v>
      </c>
      <c r="U86" s="403">
        <v>-12895</v>
      </c>
      <c r="V86" s="123" t="s">
        <v>1</v>
      </c>
      <c r="W86" s="336" t="s">
        <v>0</v>
      </c>
      <c r="X86" s="123"/>
      <c r="Y86" s="337"/>
      <c r="Z86" s="87">
        <v>1</v>
      </c>
      <c r="AA86" s="88"/>
      <c r="AB86" s="95"/>
      <c r="AC86" s="88"/>
      <c r="AD86" s="90"/>
      <c r="AE86" s="90"/>
      <c r="AF86" s="136"/>
      <c r="AG86" s="338"/>
      <c r="AH86" s="338"/>
      <c r="AI86" s="339"/>
      <c r="AJ86" s="339"/>
      <c r="AK86" s="91"/>
      <c r="AL86" s="92"/>
      <c r="AM86" s="93"/>
      <c r="AN86" s="340"/>
      <c r="AO86" s="341"/>
      <c r="AP86" s="336"/>
      <c r="AQ86" s="342"/>
      <c r="AR86" s="343"/>
      <c r="AS86" s="342"/>
      <c r="AT86" s="94"/>
      <c r="AU86" s="341"/>
      <c r="AV86" s="136"/>
      <c r="AW86" s="339"/>
    </row>
    <row r="87" spans="1:49" ht="12.75" customHeight="1">
      <c r="A87">
        <v>84</v>
      </c>
      <c r="B87" s="29" t="s">
        <v>8141</v>
      </c>
      <c r="C87" s="104" t="s">
        <v>4032</v>
      </c>
      <c r="D87" s="29" t="s">
        <v>1113</v>
      </c>
      <c r="E87" s="29" t="s">
        <v>2712</v>
      </c>
      <c r="F87" s="335"/>
      <c r="G87" s="335"/>
      <c r="H87" s="394"/>
      <c r="I87" s="394"/>
      <c r="J87" s="394"/>
      <c r="K87" s="394"/>
      <c r="L87" s="335"/>
      <c r="M87" s="82" t="s">
        <v>3880</v>
      </c>
      <c r="N87" s="57">
        <v>5288.3937007874019</v>
      </c>
      <c r="O87" s="30">
        <v>5288.3937007874019</v>
      </c>
      <c r="P87" s="29" t="s">
        <v>3457</v>
      </c>
      <c r="Q87" s="29"/>
      <c r="R87" s="104" t="s">
        <v>4032</v>
      </c>
      <c r="S87" s="104" t="s">
        <v>4033</v>
      </c>
      <c r="T87" s="403">
        <v>11000</v>
      </c>
      <c r="U87" s="403">
        <v>-13310</v>
      </c>
      <c r="V87" s="123" t="s">
        <v>1</v>
      </c>
      <c r="W87" s="336" t="s">
        <v>0</v>
      </c>
      <c r="X87" s="123"/>
      <c r="Y87" s="337"/>
      <c r="Z87" s="87">
        <v>1</v>
      </c>
      <c r="AA87" s="88"/>
      <c r="AB87" s="95"/>
      <c r="AC87" s="88"/>
      <c r="AD87" s="90"/>
      <c r="AE87" s="90"/>
      <c r="AF87" s="136"/>
      <c r="AG87" s="338"/>
      <c r="AH87" s="338"/>
      <c r="AI87" s="339"/>
      <c r="AJ87" s="339"/>
      <c r="AK87" s="91"/>
      <c r="AL87" s="92"/>
      <c r="AM87" s="93"/>
      <c r="AN87" s="340"/>
      <c r="AO87" s="341"/>
      <c r="AP87" s="336"/>
      <c r="AQ87" s="342"/>
      <c r="AR87" s="343"/>
      <c r="AS87" s="342"/>
      <c r="AT87" s="94"/>
      <c r="AU87" s="341"/>
      <c r="AV87" s="136"/>
      <c r="AW87" s="339"/>
    </row>
    <row r="88" spans="1:49" ht="12.75" customHeight="1">
      <c r="A88">
        <v>85</v>
      </c>
      <c r="B88" s="29" t="s">
        <v>8143</v>
      </c>
      <c r="C88" s="104" t="s">
        <v>23</v>
      </c>
      <c r="D88" s="29" t="s">
        <v>1010</v>
      </c>
      <c r="E88" s="29" t="s">
        <v>2815</v>
      </c>
      <c r="F88" s="335"/>
      <c r="G88" s="335"/>
      <c r="H88" s="394"/>
      <c r="I88" s="394"/>
      <c r="J88" s="394"/>
      <c r="K88" s="394"/>
      <c r="L88" s="335"/>
      <c r="M88" s="82" t="s">
        <v>3880</v>
      </c>
      <c r="N88" s="57">
        <v>3282.177165354331</v>
      </c>
      <c r="O88" s="30">
        <v>3282.177165354331</v>
      </c>
      <c r="P88" s="29" t="s">
        <v>3455</v>
      </c>
      <c r="Q88" s="29"/>
      <c r="R88" s="104" t="s">
        <v>23</v>
      </c>
      <c r="S88" s="103" t="s">
        <v>4034</v>
      </c>
      <c r="T88" s="403">
        <v>12019.28</v>
      </c>
      <c r="U88" s="403">
        <v>-8667.75</v>
      </c>
      <c r="V88" s="123" t="s">
        <v>1</v>
      </c>
      <c r="W88" s="336" t="s">
        <v>0</v>
      </c>
      <c r="X88" s="123"/>
      <c r="Y88" s="337"/>
      <c r="Z88" s="87">
        <v>1</v>
      </c>
      <c r="AA88" s="88"/>
      <c r="AB88" s="95"/>
      <c r="AC88" s="88"/>
      <c r="AD88" s="90"/>
      <c r="AE88" s="90"/>
      <c r="AF88" s="136"/>
      <c r="AG88" s="338"/>
      <c r="AH88" s="338"/>
      <c r="AI88" s="339"/>
      <c r="AJ88" s="339"/>
      <c r="AK88" s="91"/>
      <c r="AL88" s="92"/>
      <c r="AM88" s="93"/>
      <c r="AN88" s="340"/>
      <c r="AO88" s="341"/>
      <c r="AP88" s="336"/>
      <c r="AQ88" s="342"/>
      <c r="AR88" s="343"/>
      <c r="AS88" s="342"/>
      <c r="AT88" s="94"/>
      <c r="AU88" s="341"/>
      <c r="AV88" s="136"/>
      <c r="AW88" s="339"/>
    </row>
    <row r="89" spans="1:49" ht="12.75" customHeight="1">
      <c r="A89">
        <v>86</v>
      </c>
      <c r="B89" s="29" t="s">
        <v>8144</v>
      </c>
      <c r="C89" s="104" t="s">
        <v>4035</v>
      </c>
      <c r="D89" s="29" t="s">
        <v>989</v>
      </c>
      <c r="E89" s="29" t="s">
        <v>2836</v>
      </c>
      <c r="F89" s="335"/>
      <c r="G89" s="335"/>
      <c r="H89" s="394"/>
      <c r="I89" s="394"/>
      <c r="J89" s="394"/>
      <c r="K89" s="394"/>
      <c r="L89" s="335"/>
      <c r="M89" s="82" t="s">
        <v>3880</v>
      </c>
      <c r="N89" s="57">
        <v>6005.5511811023625</v>
      </c>
      <c r="O89" s="30">
        <v>6005.5511811023625</v>
      </c>
      <c r="P89" s="29" t="s">
        <v>3459</v>
      </c>
      <c r="Q89" s="29"/>
      <c r="R89" s="104" t="s">
        <v>4035</v>
      </c>
      <c r="S89" s="103" t="s">
        <v>4036</v>
      </c>
      <c r="T89" s="403">
        <v>10000</v>
      </c>
      <c r="U89" s="403">
        <v>-12480</v>
      </c>
      <c r="V89" s="123" t="s">
        <v>1</v>
      </c>
      <c r="W89" s="336" t="s">
        <v>0</v>
      </c>
      <c r="X89" s="123"/>
      <c r="Y89" s="337"/>
      <c r="Z89" s="87">
        <v>1</v>
      </c>
      <c r="AA89" s="88"/>
      <c r="AB89" s="95"/>
      <c r="AC89" s="88"/>
      <c r="AD89" s="90"/>
      <c r="AE89" s="90"/>
      <c r="AF89" s="136"/>
      <c r="AG89" s="338"/>
      <c r="AH89" s="338"/>
      <c r="AI89" s="339"/>
      <c r="AJ89" s="339"/>
      <c r="AK89" s="91"/>
      <c r="AL89" s="92"/>
      <c r="AM89" s="93"/>
      <c r="AN89" s="340"/>
      <c r="AO89" s="341"/>
      <c r="AP89" s="336"/>
      <c r="AQ89" s="342"/>
      <c r="AR89" s="343"/>
      <c r="AS89" s="342"/>
      <c r="AT89" s="94"/>
      <c r="AU89" s="341"/>
      <c r="AV89" s="136"/>
      <c r="AW89" s="339"/>
    </row>
    <row r="90" spans="1:49" ht="12.75" customHeight="1">
      <c r="A90">
        <v>87</v>
      </c>
      <c r="B90" s="29" t="s">
        <v>8145</v>
      </c>
      <c r="C90" s="104" t="s">
        <v>4037</v>
      </c>
      <c r="D90" s="29" t="s">
        <v>1124</v>
      </c>
      <c r="E90" s="29" t="s">
        <v>2701</v>
      </c>
      <c r="F90" s="335"/>
      <c r="G90" s="335"/>
      <c r="H90" s="394"/>
      <c r="I90" s="394"/>
      <c r="J90" s="394"/>
      <c r="K90" s="394"/>
      <c r="L90" s="335"/>
      <c r="M90" s="82" t="s">
        <v>3880</v>
      </c>
      <c r="N90" s="57">
        <v>3754.0905511811025</v>
      </c>
      <c r="O90" s="30">
        <v>3754.0905511811025</v>
      </c>
      <c r="P90" s="29" t="s">
        <v>3861</v>
      </c>
      <c r="Q90" s="29"/>
      <c r="R90" s="104" t="s">
        <v>4037</v>
      </c>
      <c r="S90" s="103" t="s">
        <v>4038</v>
      </c>
      <c r="T90" s="403">
        <v>10500</v>
      </c>
      <c r="U90" s="403">
        <v>-12065</v>
      </c>
      <c r="V90" s="123" t="s">
        <v>1</v>
      </c>
      <c r="W90" s="336" t="s">
        <v>0</v>
      </c>
      <c r="X90" s="123"/>
      <c r="Y90" s="337"/>
      <c r="Z90" s="87">
        <v>1</v>
      </c>
      <c r="AA90" s="88"/>
      <c r="AB90" s="95"/>
      <c r="AC90" s="88"/>
      <c r="AD90" s="90"/>
      <c r="AE90" s="90"/>
      <c r="AF90" s="136"/>
      <c r="AG90" s="338"/>
      <c r="AH90" s="338"/>
      <c r="AI90" s="339"/>
      <c r="AJ90" s="339"/>
      <c r="AK90" s="91"/>
      <c r="AL90" s="92"/>
      <c r="AM90" s="93"/>
      <c r="AN90" s="340"/>
      <c r="AO90" s="341"/>
      <c r="AP90" s="336"/>
      <c r="AQ90" s="342"/>
      <c r="AR90" s="343"/>
      <c r="AS90" s="342"/>
      <c r="AT90" s="94"/>
      <c r="AU90" s="341"/>
      <c r="AV90" s="136"/>
      <c r="AW90" s="339"/>
    </row>
    <row r="91" spans="1:49" ht="12.75" customHeight="1">
      <c r="A91">
        <v>88</v>
      </c>
      <c r="B91" s="29" t="s">
        <v>8146</v>
      </c>
      <c r="C91" s="104" t="s">
        <v>4039</v>
      </c>
      <c r="D91" s="29" t="s">
        <v>1137</v>
      </c>
      <c r="E91" s="29" t="s">
        <v>2688</v>
      </c>
      <c r="F91" s="335"/>
      <c r="G91" s="335"/>
      <c r="H91" s="394"/>
      <c r="I91" s="394"/>
      <c r="J91" s="394"/>
      <c r="K91" s="394"/>
      <c r="L91" s="335"/>
      <c r="M91" s="82" t="s">
        <v>3880</v>
      </c>
      <c r="N91" s="57">
        <v>3883.7519685039374</v>
      </c>
      <c r="O91" s="30">
        <v>3883.7519685039374</v>
      </c>
      <c r="P91" s="29" t="s">
        <v>3863</v>
      </c>
      <c r="Q91" s="29"/>
      <c r="R91" s="104" t="s">
        <v>4039</v>
      </c>
      <c r="S91" s="104" t="s">
        <v>4040</v>
      </c>
      <c r="T91" s="403">
        <v>9500</v>
      </c>
      <c r="U91" s="403">
        <v>-12895</v>
      </c>
      <c r="V91" s="123" t="s">
        <v>1</v>
      </c>
      <c r="W91" s="336" t="s">
        <v>0</v>
      </c>
      <c r="X91" s="123"/>
      <c r="Y91" s="337"/>
      <c r="Z91" s="87">
        <v>1</v>
      </c>
      <c r="AA91" s="88"/>
      <c r="AB91" s="95"/>
      <c r="AC91" s="88"/>
      <c r="AD91" s="90"/>
      <c r="AE91" s="90"/>
      <c r="AF91" s="136"/>
      <c r="AG91" s="338"/>
      <c r="AH91" s="338"/>
      <c r="AI91" s="339"/>
      <c r="AJ91" s="339"/>
      <c r="AK91" s="91"/>
      <c r="AL91" s="92"/>
      <c r="AM91" s="93"/>
      <c r="AN91" s="340"/>
      <c r="AO91" s="341"/>
      <c r="AP91" s="336"/>
      <c r="AQ91" s="342"/>
      <c r="AR91" s="343"/>
      <c r="AS91" s="342"/>
      <c r="AT91" s="94"/>
      <c r="AU91" s="341"/>
      <c r="AV91" s="136"/>
      <c r="AW91" s="339"/>
    </row>
    <row r="92" spans="1:49" ht="12.75" customHeight="1">
      <c r="A92">
        <v>89</v>
      </c>
      <c r="B92" s="29" t="s">
        <v>8147</v>
      </c>
      <c r="C92" s="104" t="s">
        <v>4041</v>
      </c>
      <c r="D92" s="29" t="s">
        <v>1063</v>
      </c>
      <c r="E92" s="29" t="s">
        <v>2762</v>
      </c>
      <c r="F92" s="335"/>
      <c r="G92" s="335"/>
      <c r="H92" s="394"/>
      <c r="I92" s="394"/>
      <c r="J92" s="394"/>
      <c r="K92" s="394"/>
      <c r="L92" s="335"/>
      <c r="M92" s="82" t="s">
        <v>3880</v>
      </c>
      <c r="N92" s="57">
        <v>4252.2755905511813</v>
      </c>
      <c r="O92" s="30">
        <v>4252.2755905511813</v>
      </c>
      <c r="P92" s="29" t="s">
        <v>3456</v>
      </c>
      <c r="Q92" s="29"/>
      <c r="R92" s="104" t="s">
        <v>4041</v>
      </c>
      <c r="S92" s="103" t="s">
        <v>4042</v>
      </c>
      <c r="T92" s="403">
        <v>12019.28</v>
      </c>
      <c r="U92" s="403">
        <v>-10648.95</v>
      </c>
      <c r="V92" s="123" t="s">
        <v>1</v>
      </c>
      <c r="W92" s="336" t="s">
        <v>0</v>
      </c>
      <c r="X92" s="123"/>
      <c r="Y92" s="337"/>
      <c r="Z92" s="87">
        <v>1</v>
      </c>
      <c r="AA92" s="88"/>
      <c r="AB92" s="95"/>
      <c r="AC92" s="88"/>
      <c r="AD92" s="90"/>
      <c r="AE92" s="90"/>
      <c r="AF92" s="136"/>
      <c r="AG92" s="338"/>
      <c r="AH92" s="338"/>
      <c r="AI92" s="339"/>
      <c r="AJ92" s="339"/>
      <c r="AK92" s="91"/>
      <c r="AL92" s="92"/>
      <c r="AM92" s="93"/>
      <c r="AN92" s="340"/>
      <c r="AO92" s="341"/>
      <c r="AP92" s="336"/>
      <c r="AQ92" s="342"/>
      <c r="AR92" s="343"/>
      <c r="AS92" s="342"/>
      <c r="AT92" s="94"/>
      <c r="AU92" s="341"/>
      <c r="AV92" s="136"/>
      <c r="AW92" s="339"/>
    </row>
    <row r="93" spans="1:49" ht="12.75" customHeight="1">
      <c r="A93">
        <v>90</v>
      </c>
      <c r="B93" s="29" t="s">
        <v>8138</v>
      </c>
      <c r="C93" s="104" t="s">
        <v>294</v>
      </c>
      <c r="D93" s="29" t="s">
        <v>1036</v>
      </c>
      <c r="E93" s="29" t="s">
        <v>2789</v>
      </c>
      <c r="F93" s="335"/>
      <c r="G93" s="335"/>
      <c r="H93" s="394"/>
      <c r="I93" s="394"/>
      <c r="J93" s="394"/>
      <c r="K93" s="394"/>
      <c r="L93" s="335"/>
      <c r="M93" s="82" t="s">
        <v>3880</v>
      </c>
      <c r="N93" s="57">
        <v>4113.9055118110236</v>
      </c>
      <c r="O93" s="30">
        <v>4113.9055118110236</v>
      </c>
      <c r="P93" s="29" t="s">
        <v>3456</v>
      </c>
      <c r="Q93" s="29"/>
      <c r="R93" s="104" t="s">
        <v>294</v>
      </c>
      <c r="S93" s="103" t="s">
        <v>4043</v>
      </c>
      <c r="T93" s="403">
        <v>12877.8</v>
      </c>
      <c r="U93" s="403">
        <v>-10153.65</v>
      </c>
      <c r="V93" s="123" t="s">
        <v>1</v>
      </c>
      <c r="W93" s="336" t="s">
        <v>0</v>
      </c>
      <c r="X93" s="123"/>
      <c r="Y93" s="337"/>
      <c r="Z93" s="87">
        <v>1</v>
      </c>
      <c r="AA93" s="88"/>
      <c r="AB93" s="88"/>
      <c r="AC93" s="88"/>
      <c r="AD93" s="90"/>
      <c r="AE93" s="90"/>
      <c r="AF93" s="136"/>
      <c r="AG93" s="338"/>
      <c r="AH93" s="338"/>
      <c r="AI93" s="339"/>
      <c r="AJ93" s="339"/>
      <c r="AK93" s="91"/>
      <c r="AL93" s="92"/>
      <c r="AM93" s="93"/>
      <c r="AN93" s="340"/>
      <c r="AO93" s="341"/>
      <c r="AP93" s="336"/>
      <c r="AQ93" s="342"/>
      <c r="AR93" s="343"/>
      <c r="AS93" s="342"/>
      <c r="AT93" s="94"/>
      <c r="AU93" s="341"/>
      <c r="AV93" s="136"/>
      <c r="AW93" s="339"/>
    </row>
    <row r="94" spans="1:49" ht="12.75" customHeight="1">
      <c r="A94">
        <v>91</v>
      </c>
      <c r="B94" s="29" t="s">
        <v>8148</v>
      </c>
      <c r="C94" s="104" t="s">
        <v>4044</v>
      </c>
      <c r="D94" s="29" t="s">
        <v>1122</v>
      </c>
      <c r="E94" s="29" t="s">
        <v>2703</v>
      </c>
      <c r="F94" s="335"/>
      <c r="G94" s="335"/>
      <c r="H94" s="394"/>
      <c r="I94" s="394"/>
      <c r="J94" s="394"/>
      <c r="K94" s="394"/>
      <c r="L94" s="335"/>
      <c r="M94" s="82" t="s">
        <v>3880</v>
      </c>
      <c r="N94" s="57">
        <v>3767.161417322835</v>
      </c>
      <c r="O94" s="30">
        <v>3767.161417322835</v>
      </c>
      <c r="P94" s="29" t="s">
        <v>3861</v>
      </c>
      <c r="Q94" s="29"/>
      <c r="R94" s="104" t="s">
        <v>4044</v>
      </c>
      <c r="S94" s="103" t="s">
        <v>4045</v>
      </c>
      <c r="T94" s="403">
        <v>11000</v>
      </c>
      <c r="U94" s="403">
        <v>-12480</v>
      </c>
      <c r="V94" s="123" t="s">
        <v>1</v>
      </c>
      <c r="W94" s="336" t="s">
        <v>0</v>
      </c>
      <c r="X94" s="123"/>
      <c r="Y94" s="337"/>
      <c r="Z94" s="87">
        <v>1</v>
      </c>
      <c r="AA94" s="88"/>
      <c r="AB94" s="346"/>
      <c r="AC94" s="88"/>
      <c r="AD94" s="90"/>
      <c r="AE94" s="90"/>
      <c r="AF94" s="136"/>
      <c r="AG94" s="338"/>
      <c r="AH94" s="338"/>
      <c r="AI94" s="339"/>
      <c r="AJ94" s="339"/>
      <c r="AK94" s="91"/>
      <c r="AL94" s="92"/>
      <c r="AM94" s="93"/>
      <c r="AN94" s="340"/>
      <c r="AO94" s="341"/>
      <c r="AP94" s="336"/>
      <c r="AQ94" s="342"/>
      <c r="AR94" s="343"/>
      <c r="AS94" s="342"/>
      <c r="AT94" s="94"/>
      <c r="AU94" s="341"/>
      <c r="AV94" s="136"/>
      <c r="AW94" s="339"/>
    </row>
    <row r="95" spans="1:49" ht="12.75" customHeight="1">
      <c r="A95">
        <v>92</v>
      </c>
      <c r="B95" s="29" t="s">
        <v>8139</v>
      </c>
      <c r="C95" s="104" t="s">
        <v>4046</v>
      </c>
      <c r="D95" s="29" t="s">
        <v>1155</v>
      </c>
      <c r="E95" s="29" t="s">
        <v>2670</v>
      </c>
      <c r="F95" s="335"/>
      <c r="G95" s="335"/>
      <c r="H95" s="394"/>
      <c r="I95" s="394"/>
      <c r="J95" s="394"/>
      <c r="K95" s="394"/>
      <c r="L95" s="335"/>
      <c r="M95" s="82" t="s">
        <v>3880</v>
      </c>
      <c r="N95" s="57">
        <v>5318.3188976377951</v>
      </c>
      <c r="O95" s="30">
        <v>5318.3188976377951</v>
      </c>
      <c r="P95" s="29" t="s">
        <v>3457</v>
      </c>
      <c r="Q95" s="29"/>
      <c r="R95" s="104" t="s">
        <v>4046</v>
      </c>
      <c r="S95" s="103" t="s">
        <v>4047</v>
      </c>
      <c r="T95" s="403">
        <v>10000</v>
      </c>
      <c r="U95" s="403">
        <v>-13310</v>
      </c>
      <c r="V95" s="123" t="s">
        <v>1</v>
      </c>
      <c r="W95" s="336" t="s">
        <v>0</v>
      </c>
      <c r="X95" s="123"/>
      <c r="Y95" s="337"/>
      <c r="Z95" s="87">
        <v>1</v>
      </c>
      <c r="AA95" s="88"/>
      <c r="AB95" s="347"/>
      <c r="AC95" s="88"/>
      <c r="AD95" s="90"/>
      <c r="AE95" s="90"/>
      <c r="AF95" s="136"/>
      <c r="AG95" s="338"/>
      <c r="AH95" s="338"/>
      <c r="AI95" s="339"/>
      <c r="AJ95" s="339"/>
      <c r="AK95" s="91"/>
      <c r="AL95" s="92"/>
      <c r="AM95" s="93"/>
      <c r="AN95" s="340"/>
      <c r="AO95" s="341"/>
      <c r="AP95" s="336"/>
      <c r="AQ95" s="342"/>
      <c r="AR95" s="343"/>
      <c r="AS95" s="342"/>
      <c r="AT95" s="94"/>
      <c r="AU95" s="341"/>
      <c r="AV95" s="136"/>
      <c r="AW95" s="339"/>
    </row>
    <row r="96" spans="1:49" ht="12.75" customHeight="1">
      <c r="A96">
        <v>93</v>
      </c>
      <c r="B96" s="29" t="s">
        <v>8348</v>
      </c>
      <c r="C96" s="104" t="s">
        <v>4048</v>
      </c>
      <c r="D96" s="29" t="s">
        <v>976</v>
      </c>
      <c r="E96" s="29" t="s">
        <v>2849</v>
      </c>
      <c r="F96" s="335"/>
      <c r="G96" s="335"/>
      <c r="H96" s="394"/>
      <c r="I96" s="394"/>
      <c r="J96" s="394"/>
      <c r="K96" s="394"/>
      <c r="L96" s="335"/>
      <c r="M96" s="82" t="s">
        <v>3880</v>
      </c>
      <c r="N96" s="57">
        <v>3843.657480314961</v>
      </c>
      <c r="O96" s="30">
        <v>3843.657480314961</v>
      </c>
      <c r="P96" s="29" t="s">
        <v>3859</v>
      </c>
      <c r="Q96" s="29"/>
      <c r="R96" s="104" t="s">
        <v>4048</v>
      </c>
      <c r="S96" s="103" t="s">
        <v>4049</v>
      </c>
      <c r="T96" s="403">
        <v>15480</v>
      </c>
      <c r="U96" s="403">
        <v>-8000</v>
      </c>
      <c r="V96" s="123" t="s">
        <v>1</v>
      </c>
      <c r="W96" s="336" t="s">
        <v>0</v>
      </c>
      <c r="X96" s="123"/>
      <c r="Y96" s="337"/>
      <c r="Z96" s="87">
        <v>1</v>
      </c>
      <c r="AA96" s="88"/>
      <c r="AB96" s="88"/>
      <c r="AC96" s="88"/>
      <c r="AD96" s="90"/>
      <c r="AE96" s="90"/>
      <c r="AF96" s="136"/>
      <c r="AG96" s="338"/>
      <c r="AH96" s="338"/>
      <c r="AI96" s="339"/>
      <c r="AJ96" s="339"/>
      <c r="AK96" s="91"/>
      <c r="AL96" s="92"/>
      <c r="AM96" s="93"/>
      <c r="AN96" s="340"/>
      <c r="AO96" s="341"/>
      <c r="AP96" s="336"/>
      <c r="AQ96" s="342"/>
      <c r="AR96" s="343"/>
      <c r="AS96" s="342"/>
      <c r="AT96" s="94"/>
      <c r="AU96" s="341"/>
      <c r="AV96" s="136"/>
      <c r="AW96" s="339"/>
    </row>
    <row r="97" spans="1:49" ht="12.75" customHeight="1">
      <c r="A97">
        <v>94</v>
      </c>
      <c r="B97" s="29" t="s">
        <v>8352</v>
      </c>
      <c r="C97" s="104" t="s">
        <v>335</v>
      </c>
      <c r="D97" s="29" t="s">
        <v>973</v>
      </c>
      <c r="E97" s="29" t="s">
        <v>2852</v>
      </c>
      <c r="F97" s="335"/>
      <c r="G97" s="335"/>
      <c r="H97" s="394"/>
      <c r="I97" s="394"/>
      <c r="J97" s="394"/>
      <c r="K97" s="394"/>
      <c r="L97" s="335"/>
      <c r="M97" s="82" t="s">
        <v>3880</v>
      </c>
      <c r="N97" s="57">
        <v>3484.2637795275591</v>
      </c>
      <c r="O97" s="30">
        <v>3484.2637795275591</v>
      </c>
      <c r="P97" s="29" t="s">
        <v>3859</v>
      </c>
      <c r="Q97" s="29"/>
      <c r="R97" s="104" t="s">
        <v>335</v>
      </c>
      <c r="S97" s="103" t="s">
        <v>4050</v>
      </c>
      <c r="T97" s="403">
        <v>15480</v>
      </c>
      <c r="U97" s="403">
        <v>-5000</v>
      </c>
      <c r="V97" s="123" t="s">
        <v>1</v>
      </c>
      <c r="W97" s="336" t="s">
        <v>0</v>
      </c>
      <c r="X97" s="123"/>
      <c r="Y97" s="337"/>
      <c r="Z97" s="87">
        <v>1</v>
      </c>
      <c r="AA97" s="88"/>
      <c r="AB97" s="88"/>
      <c r="AC97" s="88"/>
      <c r="AD97" s="90"/>
      <c r="AE97" s="90"/>
      <c r="AF97" s="136"/>
      <c r="AG97" s="338"/>
      <c r="AH97" s="338"/>
      <c r="AI97" s="339"/>
      <c r="AJ97" s="339"/>
      <c r="AK97" s="91"/>
      <c r="AL97" s="92"/>
      <c r="AM97" s="93"/>
      <c r="AN97" s="340"/>
      <c r="AO97" s="341"/>
      <c r="AP97" s="336"/>
      <c r="AQ97" s="342"/>
      <c r="AR97" s="343"/>
      <c r="AS97" s="342"/>
      <c r="AT97" s="94"/>
      <c r="AU97" s="341"/>
      <c r="AV97" s="136"/>
      <c r="AW97" s="339"/>
    </row>
    <row r="98" spans="1:49" ht="12.75" customHeight="1">
      <c r="A98">
        <v>95</v>
      </c>
      <c r="B98" s="29" t="s">
        <v>8349</v>
      </c>
      <c r="C98" s="104" t="s">
        <v>60</v>
      </c>
      <c r="D98" s="29" t="s">
        <v>971</v>
      </c>
      <c r="E98" s="29" t="s">
        <v>2854</v>
      </c>
      <c r="F98" s="335"/>
      <c r="G98" s="335"/>
      <c r="H98" s="394"/>
      <c r="I98" s="394"/>
      <c r="J98" s="394"/>
      <c r="K98" s="394"/>
      <c r="L98" s="335"/>
      <c r="M98" s="82" t="s">
        <v>3880</v>
      </c>
      <c r="N98" s="57">
        <v>3468.9370078740162</v>
      </c>
      <c r="O98" s="30">
        <v>3468.9370078740162</v>
      </c>
      <c r="P98" s="29" t="s">
        <v>3862</v>
      </c>
      <c r="Q98" s="29"/>
      <c r="R98" s="104" t="s">
        <v>60</v>
      </c>
      <c r="S98" s="103" t="s">
        <v>4051</v>
      </c>
      <c r="T98" s="403">
        <v>15065</v>
      </c>
      <c r="U98" s="403">
        <v>-4500</v>
      </c>
      <c r="V98" s="123" t="s">
        <v>1</v>
      </c>
      <c r="W98" s="336" t="s">
        <v>0</v>
      </c>
      <c r="X98" s="123"/>
      <c r="Y98" s="337"/>
      <c r="Z98" s="87">
        <v>1</v>
      </c>
      <c r="AA98" s="88"/>
      <c r="AB98" s="88"/>
      <c r="AC98" s="88"/>
      <c r="AD98" s="90"/>
      <c r="AE98" s="90"/>
      <c r="AF98" s="136"/>
      <c r="AG98" s="338"/>
      <c r="AH98" s="338"/>
      <c r="AI98" s="339"/>
      <c r="AJ98" s="339"/>
      <c r="AK98" s="91"/>
      <c r="AL98" s="92"/>
      <c r="AM98" s="93"/>
      <c r="AN98" s="340"/>
      <c r="AO98" s="341"/>
      <c r="AP98" s="336"/>
      <c r="AQ98" s="342"/>
      <c r="AR98" s="343"/>
      <c r="AS98" s="342"/>
      <c r="AT98" s="94"/>
      <c r="AU98" s="341"/>
      <c r="AV98" s="136"/>
      <c r="AW98" s="339"/>
    </row>
    <row r="99" spans="1:49" ht="12.75" customHeight="1">
      <c r="A99">
        <v>96</v>
      </c>
      <c r="B99" s="29" t="s">
        <v>8457</v>
      </c>
      <c r="C99" s="104" t="s">
        <v>331</v>
      </c>
      <c r="D99" s="29" t="s">
        <v>1054</v>
      </c>
      <c r="E99" s="29" t="s">
        <v>2771</v>
      </c>
      <c r="F99" s="335"/>
      <c r="G99" s="335"/>
      <c r="H99" s="394"/>
      <c r="I99" s="394"/>
      <c r="J99" s="394"/>
      <c r="K99" s="394"/>
      <c r="L99" s="335"/>
      <c r="M99" s="82" t="s">
        <v>3880</v>
      </c>
      <c r="N99" s="57">
        <v>3258.1732283464567</v>
      </c>
      <c r="O99" s="30">
        <v>3258.1732283464567</v>
      </c>
      <c r="P99" s="29" t="s">
        <v>3861</v>
      </c>
      <c r="Q99" s="29"/>
      <c r="R99" s="104" t="s">
        <v>331</v>
      </c>
      <c r="S99" s="103" t="s">
        <v>4052</v>
      </c>
      <c r="T99" s="403">
        <v>15895</v>
      </c>
      <c r="U99" s="403">
        <v>-3500</v>
      </c>
      <c r="V99" s="123" t="s">
        <v>1</v>
      </c>
      <c r="W99" s="336" t="s">
        <v>0</v>
      </c>
      <c r="X99" s="123"/>
      <c r="Y99" s="337"/>
      <c r="Z99" s="87">
        <v>1</v>
      </c>
      <c r="AA99" s="88"/>
      <c r="AB99" s="88"/>
      <c r="AC99" s="88"/>
      <c r="AD99" s="90"/>
      <c r="AE99" s="90"/>
      <c r="AF99" s="136"/>
      <c r="AG99" s="338"/>
      <c r="AH99" s="338"/>
      <c r="AI99" s="339"/>
      <c r="AJ99" s="339"/>
      <c r="AK99" s="91"/>
      <c r="AL99" s="92"/>
      <c r="AM99" s="93" t="s">
        <v>4053</v>
      </c>
      <c r="AN99" s="340"/>
      <c r="AO99" s="341"/>
      <c r="AP99" s="336"/>
      <c r="AQ99" s="342"/>
      <c r="AR99" s="343"/>
      <c r="AS99" s="342"/>
      <c r="AT99" s="94"/>
      <c r="AU99" s="341"/>
      <c r="AV99" s="136"/>
      <c r="AW99" s="339"/>
    </row>
    <row r="100" spans="1:49" ht="12.75" customHeight="1">
      <c r="A100">
        <v>97</v>
      </c>
      <c r="B100" s="29" t="s">
        <v>8458</v>
      </c>
      <c r="C100" s="104" t="s">
        <v>4054</v>
      </c>
      <c r="D100" s="29" t="s">
        <v>1093</v>
      </c>
      <c r="E100" s="29" t="s">
        <v>2732</v>
      </c>
      <c r="F100" s="335"/>
      <c r="G100" s="335"/>
      <c r="H100" s="394"/>
      <c r="I100" s="394"/>
      <c r="J100" s="394"/>
      <c r="K100" s="394"/>
      <c r="L100" s="335"/>
      <c r="M100" s="82" t="s">
        <v>3880</v>
      </c>
      <c r="N100" s="57">
        <v>3506.5905511811029</v>
      </c>
      <c r="O100" s="30">
        <v>3506.5905511811029</v>
      </c>
      <c r="P100" s="29" t="s">
        <v>3861</v>
      </c>
      <c r="Q100" s="29"/>
      <c r="R100" s="104" t="s">
        <v>4054</v>
      </c>
      <c r="S100" s="103" t="s">
        <v>4055</v>
      </c>
      <c r="T100" s="403">
        <v>16310</v>
      </c>
      <c r="U100" s="403">
        <v>-7000</v>
      </c>
      <c r="V100" s="123" t="s">
        <v>1</v>
      </c>
      <c r="W100" s="336" t="s">
        <v>0</v>
      </c>
      <c r="X100" s="123"/>
      <c r="Y100" s="337"/>
      <c r="Z100" s="87">
        <v>1</v>
      </c>
      <c r="AA100" s="88"/>
      <c r="AB100" s="88"/>
      <c r="AC100" s="88"/>
      <c r="AD100" s="90"/>
      <c r="AE100" s="90"/>
      <c r="AF100" s="136"/>
      <c r="AG100" s="338"/>
      <c r="AH100" s="338"/>
      <c r="AI100" s="339"/>
      <c r="AJ100" s="339"/>
      <c r="AK100" s="91"/>
      <c r="AL100" s="92"/>
      <c r="AM100" s="93" t="s">
        <v>4053</v>
      </c>
      <c r="AN100" s="340"/>
      <c r="AO100" s="341"/>
      <c r="AP100" s="336"/>
      <c r="AQ100" s="342"/>
      <c r="AR100" s="343"/>
      <c r="AS100" s="342"/>
      <c r="AT100" s="94"/>
      <c r="AU100" s="341"/>
      <c r="AV100" s="136"/>
      <c r="AW100" s="339"/>
    </row>
    <row r="101" spans="1:49" ht="12.75" customHeight="1">
      <c r="A101">
        <v>98</v>
      </c>
      <c r="B101" s="29" t="s">
        <v>8350</v>
      </c>
      <c r="C101" s="104" t="s">
        <v>4056</v>
      </c>
      <c r="D101" s="29" t="s">
        <v>970</v>
      </c>
      <c r="E101" s="29" t="s">
        <v>2855</v>
      </c>
      <c r="F101" s="335"/>
      <c r="G101" s="335"/>
      <c r="H101" s="394"/>
      <c r="I101" s="394"/>
      <c r="J101" s="394"/>
      <c r="K101" s="394"/>
      <c r="L101" s="335"/>
      <c r="M101" s="82" t="s">
        <v>3880</v>
      </c>
      <c r="N101" s="57">
        <v>3573.3622047244098</v>
      </c>
      <c r="O101" s="30">
        <v>3573.3622047244098</v>
      </c>
      <c r="P101" s="29" t="s">
        <v>3862</v>
      </c>
      <c r="Q101" s="29"/>
      <c r="R101" s="104" t="s">
        <v>4056</v>
      </c>
      <c r="S101" s="103" t="s">
        <v>4057</v>
      </c>
      <c r="T101" s="403">
        <v>15065</v>
      </c>
      <c r="U101" s="403">
        <v>-6500</v>
      </c>
      <c r="V101" s="123" t="s">
        <v>1</v>
      </c>
      <c r="W101" s="336" t="s">
        <v>0</v>
      </c>
      <c r="X101" s="123"/>
      <c r="Y101" s="337"/>
      <c r="Z101" s="87">
        <v>1</v>
      </c>
      <c r="AA101" s="88"/>
      <c r="AB101" s="88"/>
      <c r="AC101" s="88"/>
      <c r="AD101" s="90"/>
      <c r="AE101" s="90"/>
      <c r="AF101" s="136"/>
      <c r="AG101" s="338"/>
      <c r="AH101" s="338"/>
      <c r="AI101" s="339"/>
      <c r="AJ101" s="339"/>
      <c r="AK101" s="91"/>
      <c r="AL101" s="92"/>
      <c r="AM101" s="93"/>
      <c r="AN101" s="340"/>
      <c r="AO101" s="341"/>
      <c r="AP101" s="336"/>
      <c r="AQ101" s="342"/>
      <c r="AR101" s="343"/>
      <c r="AS101" s="342"/>
      <c r="AT101" s="94"/>
      <c r="AU101" s="341"/>
      <c r="AV101" s="136"/>
      <c r="AW101" s="339"/>
    </row>
    <row r="102" spans="1:49" ht="12.75" customHeight="1">
      <c r="A102">
        <v>99</v>
      </c>
      <c r="B102" s="29" t="s">
        <v>8459</v>
      </c>
      <c r="C102" s="104" t="s">
        <v>321</v>
      </c>
      <c r="D102" s="29" t="s">
        <v>1053</v>
      </c>
      <c r="E102" s="29" t="s">
        <v>2772</v>
      </c>
      <c r="F102" s="335"/>
      <c r="G102" s="335"/>
      <c r="H102" s="394"/>
      <c r="I102" s="394"/>
      <c r="J102" s="394"/>
      <c r="K102" s="394"/>
      <c r="L102" s="335"/>
      <c r="M102" s="82" t="s">
        <v>3880</v>
      </c>
      <c r="N102" s="57">
        <v>3361.0984251968503</v>
      </c>
      <c r="O102" s="30">
        <v>3361.0984251968503</v>
      </c>
      <c r="P102" s="29" t="s">
        <v>3861</v>
      </c>
      <c r="Q102" s="29"/>
      <c r="R102" s="104" t="s">
        <v>321</v>
      </c>
      <c r="S102" s="103" t="s">
        <v>4058</v>
      </c>
      <c r="T102" s="403">
        <v>15480</v>
      </c>
      <c r="U102" s="403">
        <v>-4000</v>
      </c>
      <c r="V102" s="123" t="s">
        <v>1</v>
      </c>
      <c r="W102" s="336" t="s">
        <v>0</v>
      </c>
      <c r="X102" s="123"/>
      <c r="Y102" s="337"/>
      <c r="Z102" s="87">
        <v>1</v>
      </c>
      <c r="AA102" s="88"/>
      <c r="AB102" s="88"/>
      <c r="AC102" s="88"/>
      <c r="AD102" s="90"/>
      <c r="AE102" s="90"/>
      <c r="AF102" s="136"/>
      <c r="AG102" s="338"/>
      <c r="AH102" s="338"/>
      <c r="AI102" s="339"/>
      <c r="AJ102" s="339"/>
      <c r="AK102" s="91"/>
      <c r="AL102" s="92"/>
      <c r="AM102" s="93" t="s">
        <v>4053</v>
      </c>
      <c r="AN102" s="340"/>
      <c r="AO102" s="341"/>
      <c r="AP102" s="336"/>
      <c r="AQ102" s="342"/>
      <c r="AR102" s="343"/>
      <c r="AS102" s="342"/>
      <c r="AT102" s="94"/>
      <c r="AU102" s="341"/>
      <c r="AV102" s="136"/>
      <c r="AW102" s="339"/>
    </row>
    <row r="103" spans="1:49" ht="12.75" customHeight="1">
      <c r="A103">
        <v>100</v>
      </c>
      <c r="B103" s="29" t="s">
        <v>8351</v>
      </c>
      <c r="C103" s="104" t="s">
        <v>58</v>
      </c>
      <c r="D103" s="29" t="s">
        <v>959</v>
      </c>
      <c r="E103" s="29" t="s">
        <v>2866</v>
      </c>
      <c r="F103" s="335"/>
      <c r="G103" s="335"/>
      <c r="H103" s="394"/>
      <c r="I103" s="394"/>
      <c r="J103" s="394"/>
      <c r="K103" s="394"/>
      <c r="L103" s="335"/>
      <c r="M103" s="82" t="s">
        <v>3880</v>
      </c>
      <c r="N103" s="57">
        <v>3528.3582677165355</v>
      </c>
      <c r="O103" s="30">
        <v>3528.3582677165355</v>
      </c>
      <c r="P103" s="29" t="s">
        <v>3862</v>
      </c>
      <c r="Q103" s="29"/>
      <c r="R103" s="104" t="s">
        <v>58</v>
      </c>
      <c r="S103" s="103" t="s">
        <v>4059</v>
      </c>
      <c r="T103" s="403">
        <v>15065</v>
      </c>
      <c r="U103" s="403">
        <v>-3500</v>
      </c>
      <c r="V103" s="123" t="s">
        <v>1</v>
      </c>
      <c r="W103" s="336" t="s">
        <v>0</v>
      </c>
      <c r="X103" s="123"/>
      <c r="Y103" s="337"/>
      <c r="Z103" s="87">
        <v>1</v>
      </c>
      <c r="AA103" s="88"/>
      <c r="AB103" s="88"/>
      <c r="AC103" s="88"/>
      <c r="AD103" s="90"/>
      <c r="AE103" s="90"/>
      <c r="AF103" s="136"/>
      <c r="AG103" s="338"/>
      <c r="AH103" s="338"/>
      <c r="AI103" s="339"/>
      <c r="AJ103" s="339"/>
      <c r="AK103" s="91"/>
      <c r="AL103" s="92"/>
      <c r="AM103" s="93"/>
      <c r="AN103" s="340"/>
      <c r="AO103" s="341"/>
      <c r="AP103" s="336"/>
      <c r="AQ103" s="342"/>
      <c r="AR103" s="343"/>
      <c r="AS103" s="342"/>
      <c r="AT103" s="94"/>
      <c r="AU103" s="341"/>
      <c r="AV103" s="136"/>
      <c r="AW103" s="339"/>
    </row>
    <row r="104" spans="1:49" ht="12.75" customHeight="1">
      <c r="A104">
        <v>101</v>
      </c>
      <c r="B104" s="29" t="s">
        <v>8460</v>
      </c>
      <c r="C104" s="104" t="s">
        <v>4060</v>
      </c>
      <c r="D104" s="29" t="s">
        <v>1094</v>
      </c>
      <c r="E104" s="29" t="s">
        <v>2731</v>
      </c>
      <c r="F104" s="335"/>
      <c r="G104" s="335"/>
      <c r="H104" s="394"/>
      <c r="I104" s="394"/>
      <c r="J104" s="394"/>
      <c r="K104" s="394"/>
      <c r="L104" s="335"/>
      <c r="M104" s="82" t="s">
        <v>3880</v>
      </c>
      <c r="N104" s="57">
        <v>3461.5472440944882</v>
      </c>
      <c r="O104" s="30">
        <v>3461.5472440944882</v>
      </c>
      <c r="P104" s="29" t="s">
        <v>3861</v>
      </c>
      <c r="Q104" s="29"/>
      <c r="R104" s="104" t="s">
        <v>4060</v>
      </c>
      <c r="S104" s="103" t="s">
        <v>4061</v>
      </c>
      <c r="T104" s="403">
        <v>15895</v>
      </c>
      <c r="U104" s="403">
        <v>-6500</v>
      </c>
      <c r="V104" s="123" t="s">
        <v>1</v>
      </c>
      <c r="W104" s="336" t="s">
        <v>0</v>
      </c>
      <c r="X104" s="123"/>
      <c r="Y104" s="337"/>
      <c r="Z104" s="87">
        <v>1</v>
      </c>
      <c r="AA104" s="88"/>
      <c r="AB104" s="88"/>
      <c r="AC104" s="88"/>
      <c r="AD104" s="90"/>
      <c r="AE104" s="90"/>
      <c r="AF104" s="136"/>
      <c r="AG104" s="338"/>
      <c r="AH104" s="338"/>
      <c r="AI104" s="339"/>
      <c r="AJ104" s="339"/>
      <c r="AK104" s="91"/>
      <c r="AL104" s="92"/>
      <c r="AM104" s="93" t="s">
        <v>4053</v>
      </c>
      <c r="AN104" s="340"/>
      <c r="AO104" s="341"/>
      <c r="AP104" s="336"/>
      <c r="AQ104" s="342"/>
      <c r="AR104" s="343"/>
      <c r="AS104" s="342"/>
      <c r="AT104" s="94"/>
      <c r="AU104" s="341"/>
      <c r="AV104" s="136"/>
      <c r="AW104" s="339"/>
    </row>
    <row r="105" spans="1:49" ht="12.75" customHeight="1">
      <c r="A105">
        <v>102</v>
      </c>
      <c r="B105" s="29" t="s">
        <v>8456</v>
      </c>
      <c r="C105" s="104" t="s">
        <v>57</v>
      </c>
      <c r="D105" s="29" t="s">
        <v>1044</v>
      </c>
      <c r="E105" s="29" t="s">
        <v>2781</v>
      </c>
      <c r="F105" s="335"/>
      <c r="G105" s="335"/>
      <c r="H105" s="394"/>
      <c r="I105" s="394"/>
      <c r="J105" s="394"/>
      <c r="K105" s="394"/>
      <c r="L105" s="335"/>
      <c r="M105" s="82" t="s">
        <v>3880</v>
      </c>
      <c r="N105" s="57">
        <v>3366.3700787401572</v>
      </c>
      <c r="O105" s="30">
        <v>3366.3700787401572</v>
      </c>
      <c r="P105" s="29" t="s">
        <v>3861</v>
      </c>
      <c r="Q105" s="29"/>
      <c r="R105" s="104" t="s">
        <v>57</v>
      </c>
      <c r="S105" s="103" t="s">
        <v>4062</v>
      </c>
      <c r="T105" s="403">
        <v>16310</v>
      </c>
      <c r="U105" s="403">
        <v>-3000</v>
      </c>
      <c r="V105" s="123" t="s">
        <v>1</v>
      </c>
      <c r="W105" s="336" t="s">
        <v>0</v>
      </c>
      <c r="X105" s="123"/>
      <c r="Y105" s="337"/>
      <c r="Z105" s="87">
        <v>1</v>
      </c>
      <c r="AA105" s="88"/>
      <c r="AB105" s="88"/>
      <c r="AC105" s="88"/>
      <c r="AD105" s="90"/>
      <c r="AE105" s="90"/>
      <c r="AF105" s="136"/>
      <c r="AG105" s="338"/>
      <c r="AH105" s="338"/>
      <c r="AI105" s="339"/>
      <c r="AJ105" s="339"/>
      <c r="AK105" s="91"/>
      <c r="AL105" s="92"/>
      <c r="AM105" s="93" t="s">
        <v>4053</v>
      </c>
      <c r="AN105" s="340"/>
      <c r="AO105" s="341"/>
      <c r="AP105" s="336"/>
      <c r="AQ105" s="342"/>
      <c r="AR105" s="343"/>
      <c r="AS105" s="342"/>
      <c r="AT105" s="94"/>
      <c r="AU105" s="341"/>
      <c r="AV105" s="136"/>
      <c r="AW105" s="339"/>
    </row>
    <row r="106" spans="1:49" ht="12.75" customHeight="1">
      <c r="A106">
        <v>103</v>
      </c>
      <c r="B106" s="29" t="s">
        <v>8342</v>
      </c>
      <c r="C106" s="104" t="s">
        <v>334</v>
      </c>
      <c r="D106" s="29" t="s">
        <v>955</v>
      </c>
      <c r="E106" s="29" t="s">
        <v>2870</v>
      </c>
      <c r="F106" s="335"/>
      <c r="G106" s="335"/>
      <c r="H106" s="394"/>
      <c r="I106" s="394"/>
      <c r="J106" s="394"/>
      <c r="K106" s="394"/>
      <c r="L106" s="335"/>
      <c r="M106" s="82" t="s">
        <v>3880</v>
      </c>
      <c r="N106" s="57">
        <v>3520.1181102362207</v>
      </c>
      <c r="O106" s="30">
        <v>3520.1181102362207</v>
      </c>
      <c r="P106" s="29" t="s">
        <v>3859</v>
      </c>
      <c r="Q106" s="29"/>
      <c r="R106" s="104" t="s">
        <v>334</v>
      </c>
      <c r="S106" s="103" t="s">
        <v>4063</v>
      </c>
      <c r="T106" s="403">
        <v>15480</v>
      </c>
      <c r="U106" s="403">
        <v>-3000</v>
      </c>
      <c r="V106" s="123" t="s">
        <v>1</v>
      </c>
      <c r="W106" s="336" t="s">
        <v>0</v>
      </c>
      <c r="X106" s="123"/>
      <c r="Y106" s="337"/>
      <c r="Z106" s="87">
        <v>1</v>
      </c>
      <c r="AA106" s="88"/>
      <c r="AB106" s="88"/>
      <c r="AC106" s="88"/>
      <c r="AD106" s="90"/>
      <c r="AE106" s="90"/>
      <c r="AF106" s="136"/>
      <c r="AG106" s="338"/>
      <c r="AH106" s="338"/>
      <c r="AI106" s="339"/>
      <c r="AJ106" s="339"/>
      <c r="AK106" s="91"/>
      <c r="AL106" s="92"/>
      <c r="AM106" s="93"/>
      <c r="AN106" s="340"/>
      <c r="AO106" s="341"/>
      <c r="AP106" s="336"/>
      <c r="AQ106" s="342"/>
      <c r="AR106" s="343"/>
      <c r="AS106" s="342"/>
      <c r="AT106" s="94"/>
      <c r="AU106" s="341"/>
      <c r="AV106" s="136"/>
      <c r="AW106" s="339"/>
    </row>
    <row r="107" spans="1:49" ht="12.75" customHeight="1">
      <c r="A107">
        <v>104</v>
      </c>
      <c r="B107" s="29" t="s">
        <v>8343</v>
      </c>
      <c r="C107" s="104" t="s">
        <v>254</v>
      </c>
      <c r="D107" s="29" t="s">
        <v>975</v>
      </c>
      <c r="E107" s="29" t="s">
        <v>2850</v>
      </c>
      <c r="F107" s="335"/>
      <c r="G107" s="335"/>
      <c r="H107" s="394"/>
      <c r="I107" s="394"/>
      <c r="J107" s="394"/>
      <c r="K107" s="394"/>
      <c r="L107" s="335"/>
      <c r="M107" s="82" t="s">
        <v>3880</v>
      </c>
      <c r="N107" s="57">
        <v>3598.6023622047246</v>
      </c>
      <c r="O107" s="30">
        <v>3598.6023622047246</v>
      </c>
      <c r="P107" s="29" t="s">
        <v>3859</v>
      </c>
      <c r="Q107" s="29"/>
      <c r="R107" s="104" t="s">
        <v>254</v>
      </c>
      <c r="S107" s="103" t="s">
        <v>4064</v>
      </c>
      <c r="T107" s="403">
        <v>15480</v>
      </c>
      <c r="U107" s="403">
        <v>-6000</v>
      </c>
      <c r="V107" s="123" t="s">
        <v>1</v>
      </c>
      <c r="W107" s="336" t="s">
        <v>0</v>
      </c>
      <c r="X107" s="123"/>
      <c r="Y107" s="337"/>
      <c r="Z107" s="87">
        <v>1</v>
      </c>
      <c r="AA107" s="88"/>
      <c r="AB107" s="88"/>
      <c r="AC107" s="88"/>
      <c r="AD107" s="90"/>
      <c r="AE107" s="90"/>
      <c r="AF107" s="136"/>
      <c r="AG107" s="338"/>
      <c r="AH107" s="338"/>
      <c r="AI107" s="339"/>
      <c r="AJ107" s="339"/>
      <c r="AK107" s="91"/>
      <c r="AL107" s="92"/>
      <c r="AM107" s="93"/>
      <c r="AN107" s="340"/>
      <c r="AO107" s="341"/>
      <c r="AP107" s="336"/>
      <c r="AQ107" s="342"/>
      <c r="AR107" s="343"/>
      <c r="AS107" s="342"/>
      <c r="AT107" s="94"/>
      <c r="AU107" s="341"/>
      <c r="AV107" s="136"/>
      <c r="AW107" s="339"/>
    </row>
    <row r="108" spans="1:49" ht="12.75" customHeight="1">
      <c r="A108">
        <v>105</v>
      </c>
      <c r="B108" s="29" t="s">
        <v>8353</v>
      </c>
      <c r="C108" s="104" t="s">
        <v>4065</v>
      </c>
      <c r="D108" s="29" t="s">
        <v>1037</v>
      </c>
      <c r="E108" s="29" t="s">
        <v>2788</v>
      </c>
      <c r="F108" s="335"/>
      <c r="G108" s="335"/>
      <c r="H108" s="394"/>
      <c r="I108" s="394"/>
      <c r="J108" s="394"/>
      <c r="K108" s="394"/>
      <c r="L108" s="335"/>
      <c r="M108" s="82" t="s">
        <v>3880</v>
      </c>
      <c r="N108" s="57">
        <v>3649.8267716535438</v>
      </c>
      <c r="O108" s="30">
        <v>3649.8267716535438</v>
      </c>
      <c r="P108" s="29" t="s">
        <v>3456</v>
      </c>
      <c r="Q108" s="29"/>
      <c r="R108" s="104" t="s">
        <v>4065</v>
      </c>
      <c r="S108" s="103" t="s">
        <v>4066</v>
      </c>
      <c r="T108" s="403">
        <v>16310</v>
      </c>
      <c r="U108" s="403">
        <v>-8000</v>
      </c>
      <c r="V108" s="123" t="s">
        <v>1</v>
      </c>
      <c r="W108" s="336" t="s">
        <v>0</v>
      </c>
      <c r="X108" s="123"/>
      <c r="Y108" s="337"/>
      <c r="Z108" s="87">
        <v>1</v>
      </c>
      <c r="AA108" s="88"/>
      <c r="AB108" s="88"/>
      <c r="AC108" s="88"/>
      <c r="AD108" s="90"/>
      <c r="AE108" s="90"/>
      <c r="AF108" s="136"/>
      <c r="AG108" s="338"/>
      <c r="AH108" s="338"/>
      <c r="AI108" s="339"/>
      <c r="AJ108" s="339"/>
      <c r="AK108" s="91"/>
      <c r="AL108" s="92"/>
      <c r="AM108" s="93"/>
      <c r="AN108" s="340"/>
      <c r="AO108" s="341"/>
      <c r="AP108" s="336"/>
      <c r="AQ108" s="342"/>
      <c r="AR108" s="343"/>
      <c r="AS108" s="342"/>
      <c r="AT108" s="94"/>
      <c r="AU108" s="341"/>
      <c r="AV108" s="136"/>
      <c r="AW108" s="339"/>
    </row>
    <row r="109" spans="1:49" ht="12.75" customHeight="1">
      <c r="A109">
        <v>106</v>
      </c>
      <c r="B109" s="29" t="s">
        <v>8344</v>
      </c>
      <c r="C109" s="104" t="s">
        <v>350</v>
      </c>
      <c r="D109" s="29" t="s">
        <v>957</v>
      </c>
      <c r="E109" s="29" t="s">
        <v>2868</v>
      </c>
      <c r="F109" s="335"/>
      <c r="G109" s="335"/>
      <c r="H109" s="394"/>
      <c r="I109" s="394"/>
      <c r="J109" s="394"/>
      <c r="K109" s="394"/>
      <c r="L109" s="335"/>
      <c r="M109" s="82" t="s">
        <v>3880</v>
      </c>
      <c r="N109" s="57">
        <v>3732.9173228346463</v>
      </c>
      <c r="O109" s="30">
        <v>3732.9173228346463</v>
      </c>
      <c r="P109" s="29" t="s">
        <v>3862</v>
      </c>
      <c r="Q109" s="29"/>
      <c r="R109" s="104" t="s">
        <v>350</v>
      </c>
      <c r="S109" s="103" t="s">
        <v>4067</v>
      </c>
      <c r="T109" s="403">
        <v>15065</v>
      </c>
      <c r="U109" s="403">
        <v>-5500</v>
      </c>
      <c r="V109" s="123" t="s">
        <v>1</v>
      </c>
      <c r="W109" s="336" t="s">
        <v>0</v>
      </c>
      <c r="X109" s="123"/>
      <c r="Y109" s="337"/>
      <c r="Z109" s="87">
        <v>1</v>
      </c>
      <c r="AA109" s="88"/>
      <c r="AB109" s="88"/>
      <c r="AC109" s="88"/>
      <c r="AD109" s="90"/>
      <c r="AE109" s="90"/>
      <c r="AF109" s="136"/>
      <c r="AG109" s="338"/>
      <c r="AH109" s="338"/>
      <c r="AI109" s="339"/>
      <c r="AJ109" s="339"/>
      <c r="AK109" s="91"/>
      <c r="AL109" s="92"/>
      <c r="AM109" s="93"/>
      <c r="AN109" s="340"/>
      <c r="AO109" s="341"/>
      <c r="AP109" s="336"/>
      <c r="AQ109" s="342"/>
      <c r="AR109" s="343"/>
      <c r="AS109" s="342"/>
      <c r="AT109" s="94"/>
      <c r="AU109" s="341"/>
      <c r="AV109" s="136"/>
      <c r="AW109" s="339"/>
    </row>
    <row r="110" spans="1:49" ht="12.75" customHeight="1">
      <c r="A110">
        <v>107</v>
      </c>
      <c r="B110" s="29" t="s">
        <v>8345</v>
      </c>
      <c r="C110" s="104" t="s">
        <v>336</v>
      </c>
      <c r="D110" s="29" t="s">
        <v>999</v>
      </c>
      <c r="E110" s="29" t="s">
        <v>2826</v>
      </c>
      <c r="F110" s="335"/>
      <c r="G110" s="335"/>
      <c r="H110" s="394"/>
      <c r="I110" s="394"/>
      <c r="J110" s="394"/>
      <c r="K110" s="394"/>
      <c r="L110" s="335"/>
      <c r="M110" s="82" t="s">
        <v>3880</v>
      </c>
      <c r="N110" s="57">
        <v>3330.8976377952758</v>
      </c>
      <c r="O110" s="30">
        <v>3330.8976377952758</v>
      </c>
      <c r="P110" s="29" t="s">
        <v>3456</v>
      </c>
      <c r="Q110" s="29"/>
      <c r="R110" s="104" t="s">
        <v>336</v>
      </c>
      <c r="S110" s="103" t="s">
        <v>4068</v>
      </c>
      <c r="T110" s="403">
        <v>15895</v>
      </c>
      <c r="U110" s="403">
        <v>-2500</v>
      </c>
      <c r="V110" s="123" t="s">
        <v>1</v>
      </c>
      <c r="W110" s="336" t="s">
        <v>0</v>
      </c>
      <c r="X110" s="123"/>
      <c r="Y110" s="337"/>
      <c r="Z110" s="87">
        <v>1</v>
      </c>
      <c r="AA110" s="88"/>
      <c r="AB110" s="88"/>
      <c r="AC110" s="88"/>
      <c r="AD110" s="90"/>
      <c r="AE110" s="90"/>
      <c r="AF110" s="136"/>
      <c r="AG110" s="338"/>
      <c r="AH110" s="338"/>
      <c r="AI110" s="339"/>
      <c r="AJ110" s="339"/>
      <c r="AK110" s="91"/>
      <c r="AL110" s="92"/>
      <c r="AM110" s="93"/>
      <c r="AN110" s="340"/>
      <c r="AO110" s="341"/>
      <c r="AP110" s="336"/>
      <c r="AQ110" s="342"/>
      <c r="AR110" s="343"/>
      <c r="AS110" s="342"/>
      <c r="AT110" s="94"/>
      <c r="AU110" s="341"/>
      <c r="AV110" s="136"/>
      <c r="AW110" s="339"/>
    </row>
    <row r="111" spans="1:49" ht="12.75" customHeight="1">
      <c r="A111">
        <v>108</v>
      </c>
      <c r="B111" s="29" t="s">
        <v>8346</v>
      </c>
      <c r="C111" s="104" t="s">
        <v>55</v>
      </c>
      <c r="D111" s="29" t="s">
        <v>961</v>
      </c>
      <c r="E111" s="29" t="s">
        <v>2864</v>
      </c>
      <c r="F111" s="335"/>
      <c r="G111" s="335"/>
      <c r="H111" s="394"/>
      <c r="I111" s="394"/>
      <c r="J111" s="394"/>
      <c r="K111" s="394"/>
      <c r="L111" s="335"/>
      <c r="M111" s="82" t="s">
        <v>3880</v>
      </c>
      <c r="N111" s="57">
        <v>3401.2047244094492</v>
      </c>
      <c r="O111" s="30">
        <v>3401.2047244094492</v>
      </c>
      <c r="P111" s="29" t="s">
        <v>3862</v>
      </c>
      <c r="Q111" s="29"/>
      <c r="R111" s="104" t="s">
        <v>55</v>
      </c>
      <c r="S111" s="103" t="s">
        <v>4069</v>
      </c>
      <c r="T111" s="403">
        <v>15065</v>
      </c>
      <c r="U111" s="403">
        <v>-2500</v>
      </c>
      <c r="V111" s="123" t="s">
        <v>1</v>
      </c>
      <c r="W111" s="336" t="s">
        <v>0</v>
      </c>
      <c r="X111" s="123"/>
      <c r="Y111" s="337"/>
      <c r="Z111" s="87">
        <v>1</v>
      </c>
      <c r="AA111" s="88"/>
      <c r="AB111" s="88"/>
      <c r="AC111" s="88"/>
      <c r="AD111" s="90"/>
      <c r="AE111" s="90"/>
      <c r="AF111" s="136"/>
      <c r="AG111" s="338"/>
      <c r="AH111" s="338"/>
      <c r="AI111" s="339"/>
      <c r="AJ111" s="339"/>
      <c r="AK111" s="91"/>
      <c r="AL111" s="92"/>
      <c r="AM111" s="93"/>
      <c r="AN111" s="340"/>
      <c r="AO111" s="341"/>
      <c r="AP111" s="336"/>
      <c r="AQ111" s="342"/>
      <c r="AR111" s="343"/>
      <c r="AS111" s="342"/>
      <c r="AT111" s="94"/>
      <c r="AU111" s="341"/>
      <c r="AV111" s="136"/>
      <c r="AW111" s="339"/>
    </row>
    <row r="112" spans="1:49" ht="12.75" customHeight="1">
      <c r="A112">
        <v>109</v>
      </c>
      <c r="B112" s="29" t="s">
        <v>8347</v>
      </c>
      <c r="C112" s="104" t="s">
        <v>255</v>
      </c>
      <c r="D112" s="29" t="s">
        <v>1015</v>
      </c>
      <c r="E112" s="29" t="s">
        <v>2810</v>
      </c>
      <c r="F112" s="335"/>
      <c r="G112" s="335"/>
      <c r="H112" s="394"/>
      <c r="I112" s="394"/>
      <c r="J112" s="394"/>
      <c r="K112" s="394"/>
      <c r="L112" s="335"/>
      <c r="M112" s="82" t="s">
        <v>3880</v>
      </c>
      <c r="N112" s="57">
        <v>3559.944881889764</v>
      </c>
      <c r="O112" s="30">
        <v>3559.944881889764</v>
      </c>
      <c r="P112" s="29" t="s">
        <v>3456</v>
      </c>
      <c r="Q112" s="29"/>
      <c r="R112" s="104" t="s">
        <v>255</v>
      </c>
      <c r="S112" s="103" t="s">
        <v>4070</v>
      </c>
      <c r="T112" s="403">
        <v>16310</v>
      </c>
      <c r="U112" s="403">
        <v>-6000</v>
      </c>
      <c r="V112" s="123" t="s">
        <v>1</v>
      </c>
      <c r="W112" s="336" t="s">
        <v>0</v>
      </c>
      <c r="X112" s="123"/>
      <c r="Y112" s="337"/>
      <c r="Z112" s="87">
        <v>1</v>
      </c>
      <c r="AA112" s="88"/>
      <c r="AB112" s="88"/>
      <c r="AC112" s="88"/>
      <c r="AD112" s="90"/>
      <c r="AE112" s="90"/>
      <c r="AF112" s="136"/>
      <c r="AG112" s="338"/>
      <c r="AH112" s="338"/>
      <c r="AI112" s="339"/>
      <c r="AJ112" s="339"/>
      <c r="AK112" s="91"/>
      <c r="AL112" s="92"/>
      <c r="AM112" s="93"/>
      <c r="AN112" s="340"/>
      <c r="AO112" s="341"/>
      <c r="AP112" s="336"/>
      <c r="AQ112" s="342"/>
      <c r="AR112" s="343"/>
      <c r="AS112" s="342"/>
      <c r="AT112" s="94"/>
      <c r="AU112" s="341"/>
      <c r="AV112" s="136"/>
      <c r="AW112" s="339"/>
    </row>
    <row r="113" spans="1:49" ht="12.75" customHeight="1">
      <c r="A113">
        <v>110</v>
      </c>
      <c r="B113" s="29" t="s">
        <v>8354</v>
      </c>
      <c r="C113" s="104" t="s">
        <v>7</v>
      </c>
      <c r="D113" s="29" t="s">
        <v>1013</v>
      </c>
      <c r="E113" s="29" t="s">
        <v>2812</v>
      </c>
      <c r="F113" s="335"/>
      <c r="G113" s="335"/>
      <c r="H113" s="394"/>
      <c r="I113" s="394"/>
      <c r="J113" s="394"/>
      <c r="K113" s="394"/>
      <c r="L113" s="335"/>
      <c r="M113" s="82" t="s">
        <v>3880</v>
      </c>
      <c r="N113" s="57">
        <v>3334.0472440944882</v>
      </c>
      <c r="O113" s="30">
        <v>3334.0472440944882</v>
      </c>
      <c r="P113" s="29" t="s">
        <v>3456</v>
      </c>
      <c r="Q113" s="29"/>
      <c r="R113" s="104" t="s">
        <v>7</v>
      </c>
      <c r="S113" s="103" t="s">
        <v>4071</v>
      </c>
      <c r="T113" s="403">
        <v>15895</v>
      </c>
      <c r="U113" s="403">
        <v>-5500</v>
      </c>
      <c r="V113" s="123" t="s">
        <v>1</v>
      </c>
      <c r="W113" s="336" t="s">
        <v>0</v>
      </c>
      <c r="X113" s="123"/>
      <c r="Y113" s="337"/>
      <c r="Z113" s="87">
        <v>1</v>
      </c>
      <c r="AA113" s="88"/>
      <c r="AB113" s="88"/>
      <c r="AC113" s="88"/>
      <c r="AD113" s="90"/>
      <c r="AE113" s="90"/>
      <c r="AF113" s="136"/>
      <c r="AG113" s="338"/>
      <c r="AH113" s="338"/>
      <c r="AI113" s="339"/>
      <c r="AJ113" s="339"/>
      <c r="AK113" s="91"/>
      <c r="AL113" s="92"/>
      <c r="AM113" s="93"/>
      <c r="AN113" s="340"/>
      <c r="AO113" s="341"/>
      <c r="AP113" s="336"/>
      <c r="AQ113" s="342"/>
      <c r="AR113" s="343"/>
      <c r="AS113" s="342"/>
      <c r="AT113" s="94"/>
      <c r="AU113" s="341"/>
      <c r="AV113" s="136"/>
      <c r="AW113" s="339"/>
    </row>
    <row r="114" spans="1:49" ht="12.75" customHeight="1">
      <c r="A114">
        <v>111</v>
      </c>
      <c r="B114" s="29" t="s">
        <v>8355</v>
      </c>
      <c r="C114" s="104" t="s">
        <v>337</v>
      </c>
      <c r="D114" s="29" t="s">
        <v>1014</v>
      </c>
      <c r="E114" s="29" t="s">
        <v>2811</v>
      </c>
      <c r="F114" s="335"/>
      <c r="G114" s="335"/>
      <c r="H114" s="394"/>
      <c r="I114" s="394"/>
      <c r="J114" s="394"/>
      <c r="K114" s="394"/>
      <c r="L114" s="335"/>
      <c r="M114" s="82" t="s">
        <v>3880</v>
      </c>
      <c r="N114" s="57">
        <v>3219.8228346456694</v>
      </c>
      <c r="O114" s="30">
        <v>3219.8228346456694</v>
      </c>
      <c r="P114" s="29" t="s">
        <v>3456</v>
      </c>
      <c r="Q114" s="29"/>
      <c r="R114" s="104" t="s">
        <v>337</v>
      </c>
      <c r="S114" s="103" t="s">
        <v>4072</v>
      </c>
      <c r="T114" s="403">
        <v>16310</v>
      </c>
      <c r="U114" s="403">
        <v>-5000</v>
      </c>
      <c r="V114" s="123" t="s">
        <v>1</v>
      </c>
      <c r="W114" s="336" t="s">
        <v>0</v>
      </c>
      <c r="X114" s="123"/>
      <c r="Y114" s="337"/>
      <c r="Z114" s="87">
        <v>1</v>
      </c>
      <c r="AA114" s="88"/>
      <c r="AB114" s="88"/>
      <c r="AC114" s="88"/>
      <c r="AD114" s="90"/>
      <c r="AE114" s="90"/>
      <c r="AF114" s="136"/>
      <c r="AG114" s="338"/>
      <c r="AH114" s="338"/>
      <c r="AI114" s="339"/>
      <c r="AJ114" s="339"/>
      <c r="AK114" s="91"/>
      <c r="AL114" s="92"/>
      <c r="AM114" s="93"/>
      <c r="AN114" s="340"/>
      <c r="AO114" s="341"/>
      <c r="AP114" s="336"/>
      <c r="AQ114" s="342"/>
      <c r="AR114" s="343"/>
      <c r="AS114" s="342"/>
      <c r="AT114" s="94"/>
      <c r="AU114" s="341"/>
      <c r="AV114" s="136"/>
      <c r="AW114" s="339"/>
    </row>
    <row r="115" spans="1:49" ht="12.75" customHeight="1">
      <c r="A115">
        <v>112</v>
      </c>
      <c r="B115" s="29" t="s">
        <v>8356</v>
      </c>
      <c r="C115" s="104" t="s">
        <v>4073</v>
      </c>
      <c r="D115" s="29" t="s">
        <v>972</v>
      </c>
      <c r="E115" s="29" t="s">
        <v>2853</v>
      </c>
      <c r="F115" s="335"/>
      <c r="G115" s="335"/>
      <c r="H115" s="394"/>
      <c r="I115" s="394"/>
      <c r="J115" s="394"/>
      <c r="K115" s="394"/>
      <c r="L115" s="335"/>
      <c r="M115" s="82" t="s">
        <v>3880</v>
      </c>
      <c r="N115" s="57">
        <v>3801.2952755905512</v>
      </c>
      <c r="O115" s="30">
        <v>3801.2952755905512</v>
      </c>
      <c r="P115" s="29" t="s">
        <v>3862</v>
      </c>
      <c r="Q115" s="29"/>
      <c r="R115" s="104" t="s">
        <v>4073</v>
      </c>
      <c r="S115" s="104" t="s">
        <v>4074</v>
      </c>
      <c r="T115" s="403">
        <v>15065</v>
      </c>
      <c r="U115" s="403">
        <v>-7500</v>
      </c>
      <c r="V115" s="123" t="s">
        <v>1</v>
      </c>
      <c r="W115" s="336" t="s">
        <v>0</v>
      </c>
      <c r="X115" s="123"/>
      <c r="Y115" s="337"/>
      <c r="Z115" s="87">
        <v>1</v>
      </c>
      <c r="AA115" s="88"/>
      <c r="AB115" s="88"/>
      <c r="AC115" s="88"/>
      <c r="AD115" s="90"/>
      <c r="AE115" s="90"/>
      <c r="AF115" s="136"/>
      <c r="AG115" s="338"/>
      <c r="AH115" s="338"/>
      <c r="AI115" s="339"/>
      <c r="AJ115" s="339"/>
      <c r="AK115" s="91"/>
      <c r="AL115" s="92"/>
      <c r="AM115" s="93"/>
      <c r="AN115" s="340"/>
      <c r="AO115" s="341"/>
      <c r="AP115" s="336"/>
      <c r="AQ115" s="342"/>
      <c r="AR115" s="343"/>
      <c r="AS115" s="342"/>
      <c r="AT115" s="94"/>
      <c r="AU115" s="341"/>
      <c r="AV115" s="136"/>
      <c r="AW115" s="339"/>
    </row>
    <row r="116" spans="1:49" ht="12.75" customHeight="1">
      <c r="A116">
        <v>113</v>
      </c>
      <c r="B116" s="29" t="s">
        <v>8357</v>
      </c>
      <c r="C116" s="104" t="s">
        <v>4075</v>
      </c>
      <c r="D116" s="29" t="s">
        <v>1035</v>
      </c>
      <c r="E116" s="29" t="s">
        <v>2790</v>
      </c>
      <c r="F116" s="335"/>
      <c r="G116" s="335"/>
      <c r="H116" s="394"/>
      <c r="I116" s="394"/>
      <c r="J116" s="394"/>
      <c r="K116" s="394"/>
      <c r="L116" s="335"/>
      <c r="M116" s="82" t="s">
        <v>3880</v>
      </c>
      <c r="N116" s="57">
        <v>3732.0669291338586</v>
      </c>
      <c r="O116" s="30">
        <v>3732.0669291338586</v>
      </c>
      <c r="P116" s="29" t="s">
        <v>3456</v>
      </c>
      <c r="Q116" s="29"/>
      <c r="R116" s="104" t="s">
        <v>4075</v>
      </c>
      <c r="S116" s="103" t="s">
        <v>4076</v>
      </c>
      <c r="T116" s="403">
        <v>15895</v>
      </c>
      <c r="U116" s="403">
        <v>-7500</v>
      </c>
      <c r="V116" s="123" t="s">
        <v>1</v>
      </c>
      <c r="W116" s="336" t="s">
        <v>0</v>
      </c>
      <c r="X116" s="123"/>
      <c r="Y116" s="337"/>
      <c r="Z116" s="87">
        <v>1</v>
      </c>
      <c r="AA116" s="88"/>
      <c r="AB116" s="88"/>
      <c r="AC116" s="88"/>
      <c r="AD116" s="90"/>
      <c r="AE116" s="90"/>
      <c r="AF116" s="136"/>
      <c r="AG116" s="338"/>
      <c r="AH116" s="338"/>
      <c r="AI116" s="339"/>
      <c r="AJ116" s="339"/>
      <c r="AK116" s="91"/>
      <c r="AL116" s="92"/>
      <c r="AM116" s="93"/>
      <c r="AN116" s="340"/>
      <c r="AO116" s="341"/>
      <c r="AP116" s="336"/>
      <c r="AQ116" s="342"/>
      <c r="AR116" s="343"/>
      <c r="AS116" s="342"/>
      <c r="AT116" s="94"/>
      <c r="AU116" s="341"/>
      <c r="AV116" s="136"/>
      <c r="AW116" s="339"/>
    </row>
    <row r="117" spans="1:49" ht="12.75" customHeight="1">
      <c r="A117">
        <v>114</v>
      </c>
      <c r="B117" s="29" t="s">
        <v>8358</v>
      </c>
      <c r="C117" s="104" t="s">
        <v>61</v>
      </c>
      <c r="D117" s="29" t="s">
        <v>1016</v>
      </c>
      <c r="E117" s="29" t="s">
        <v>2809</v>
      </c>
      <c r="F117" s="335"/>
      <c r="G117" s="335"/>
      <c r="H117" s="394"/>
      <c r="I117" s="394"/>
      <c r="J117" s="394"/>
      <c r="K117" s="394"/>
      <c r="L117" s="335"/>
      <c r="M117" s="82" t="s">
        <v>3880</v>
      </c>
      <c r="N117" s="57">
        <v>3426.6929133858266</v>
      </c>
      <c r="O117" s="30">
        <v>3426.6929133858266</v>
      </c>
      <c r="P117" s="29" t="s">
        <v>3456</v>
      </c>
      <c r="Q117" s="29"/>
      <c r="R117" s="104" t="s">
        <v>61</v>
      </c>
      <c r="S117" s="103" t="s">
        <v>4077</v>
      </c>
      <c r="T117" s="403">
        <v>15895</v>
      </c>
      <c r="U117" s="403">
        <v>-4500</v>
      </c>
      <c r="V117" s="123" t="s">
        <v>1</v>
      </c>
      <c r="W117" s="336" t="s">
        <v>0</v>
      </c>
      <c r="X117" s="123"/>
      <c r="Y117" s="337"/>
      <c r="Z117" s="87">
        <v>1</v>
      </c>
      <c r="AA117" s="88"/>
      <c r="AB117" s="88"/>
      <c r="AC117" s="88"/>
      <c r="AD117" s="90"/>
      <c r="AE117" s="90"/>
      <c r="AF117" s="136"/>
      <c r="AG117" s="338"/>
      <c r="AH117" s="338"/>
      <c r="AI117" s="339"/>
      <c r="AJ117" s="339"/>
      <c r="AK117" s="91"/>
      <c r="AL117" s="92"/>
      <c r="AM117" s="93"/>
      <c r="AN117" s="340"/>
      <c r="AO117" s="341"/>
      <c r="AP117" s="336"/>
      <c r="AQ117" s="342"/>
      <c r="AR117" s="343"/>
      <c r="AS117" s="342"/>
      <c r="AT117" s="94"/>
      <c r="AU117" s="341"/>
      <c r="AV117" s="136"/>
      <c r="AW117" s="339"/>
    </row>
    <row r="118" spans="1:49" ht="12.75" customHeight="1">
      <c r="A118">
        <v>115</v>
      </c>
      <c r="B118" s="29" t="s">
        <v>8359</v>
      </c>
      <c r="C118" s="104" t="s">
        <v>227</v>
      </c>
      <c r="D118" s="29" t="s">
        <v>1000</v>
      </c>
      <c r="E118" s="29" t="s">
        <v>2825</v>
      </c>
      <c r="F118" s="335"/>
      <c r="G118" s="335"/>
      <c r="H118" s="394"/>
      <c r="I118" s="394"/>
      <c r="J118" s="394"/>
      <c r="K118" s="394"/>
      <c r="L118" s="335"/>
      <c r="M118" s="82" t="s">
        <v>3880</v>
      </c>
      <c r="N118" s="57">
        <v>3352.4015748031497</v>
      </c>
      <c r="O118" s="30">
        <v>3352.4015748031497</v>
      </c>
      <c r="P118" s="29" t="s">
        <v>3456</v>
      </c>
      <c r="Q118" s="29"/>
      <c r="R118" s="104" t="s">
        <v>227</v>
      </c>
      <c r="S118" s="103" t="s">
        <v>4078</v>
      </c>
      <c r="T118" s="403">
        <v>16310</v>
      </c>
      <c r="U118" s="403">
        <v>-4000</v>
      </c>
      <c r="V118" s="123" t="s">
        <v>1</v>
      </c>
      <c r="W118" s="336" t="s">
        <v>0</v>
      </c>
      <c r="X118" s="123"/>
      <c r="Y118" s="337"/>
      <c r="Z118" s="87">
        <v>1</v>
      </c>
      <c r="AA118" s="88"/>
      <c r="AB118" s="88"/>
      <c r="AC118" s="88"/>
      <c r="AD118" s="90"/>
      <c r="AE118" s="90"/>
      <c r="AF118" s="136"/>
      <c r="AG118" s="338"/>
      <c r="AH118" s="338"/>
      <c r="AI118" s="339"/>
      <c r="AJ118" s="339"/>
      <c r="AK118" s="91"/>
      <c r="AL118" s="92"/>
      <c r="AM118" s="93"/>
      <c r="AN118" s="340"/>
      <c r="AO118" s="341"/>
      <c r="AP118" s="336"/>
      <c r="AQ118" s="342"/>
      <c r="AR118" s="343"/>
      <c r="AS118" s="342"/>
      <c r="AT118" s="94"/>
      <c r="AU118" s="341"/>
      <c r="AV118" s="136"/>
      <c r="AW118" s="339"/>
    </row>
    <row r="119" spans="1:49" ht="12.75" customHeight="1">
      <c r="A119">
        <v>116</v>
      </c>
      <c r="B119" s="29" t="s">
        <v>8360</v>
      </c>
      <c r="C119" s="104" t="s">
        <v>4079</v>
      </c>
      <c r="D119" s="29" t="s">
        <v>974</v>
      </c>
      <c r="E119" s="29" t="s">
        <v>2851</v>
      </c>
      <c r="F119" s="335"/>
      <c r="G119" s="335"/>
      <c r="H119" s="394"/>
      <c r="I119" s="394"/>
      <c r="J119" s="394"/>
      <c r="K119" s="394"/>
      <c r="L119" s="335"/>
      <c r="M119" s="82" t="s">
        <v>3880</v>
      </c>
      <c r="N119" s="57">
        <v>3728.0236220472443</v>
      </c>
      <c r="O119" s="30">
        <v>3728.0236220472443</v>
      </c>
      <c r="P119" s="29" t="s">
        <v>3859</v>
      </c>
      <c r="Q119" s="29"/>
      <c r="R119" s="104" t="s">
        <v>4079</v>
      </c>
      <c r="S119" s="104" t="s">
        <v>4080</v>
      </c>
      <c r="T119" s="403">
        <v>15480</v>
      </c>
      <c r="U119" s="403">
        <v>-7000</v>
      </c>
      <c r="V119" s="123" t="s">
        <v>1</v>
      </c>
      <c r="W119" s="336" t="s">
        <v>0</v>
      </c>
      <c r="X119" s="123"/>
      <c r="Y119" s="337"/>
      <c r="Z119" s="87">
        <v>1</v>
      </c>
      <c r="AA119" s="88"/>
      <c r="AB119" s="88"/>
      <c r="AC119" s="88"/>
      <c r="AD119" s="90"/>
      <c r="AE119" s="90"/>
      <c r="AF119" s="136"/>
      <c r="AG119" s="338"/>
      <c r="AH119" s="338"/>
      <c r="AI119" s="339"/>
      <c r="AJ119" s="339"/>
      <c r="AK119" s="91"/>
      <c r="AL119" s="92"/>
      <c r="AM119" s="93"/>
      <c r="AN119" s="340"/>
      <c r="AO119" s="341"/>
      <c r="AP119" s="336"/>
      <c r="AQ119" s="342"/>
      <c r="AR119" s="343"/>
      <c r="AS119" s="342"/>
      <c r="AT119" s="94"/>
      <c r="AU119" s="341"/>
      <c r="AV119" s="136"/>
      <c r="AW119" s="339"/>
    </row>
    <row r="120" spans="1:49" ht="12.75" customHeight="1">
      <c r="A120">
        <v>117</v>
      </c>
      <c r="B120" s="29" t="s">
        <v>8464</v>
      </c>
      <c r="C120" s="104" t="s">
        <v>4081</v>
      </c>
      <c r="D120" s="29" t="s">
        <v>1092</v>
      </c>
      <c r="E120" s="29" t="s">
        <v>2733</v>
      </c>
      <c r="F120" s="335"/>
      <c r="G120" s="335"/>
      <c r="H120" s="394"/>
      <c r="I120" s="394"/>
      <c r="J120" s="394"/>
      <c r="K120" s="394"/>
      <c r="L120" s="335"/>
      <c r="M120" s="82" t="s">
        <v>3880</v>
      </c>
      <c r="N120" s="57">
        <v>3876.6732283464571</v>
      </c>
      <c r="O120" s="30">
        <v>3876.6732283464571</v>
      </c>
      <c r="P120" s="29" t="s">
        <v>3457</v>
      </c>
      <c r="Q120" s="29"/>
      <c r="R120" s="104" t="s">
        <v>4081</v>
      </c>
      <c r="S120" s="103" t="s">
        <v>4082</v>
      </c>
      <c r="T120" s="403">
        <v>13736.32</v>
      </c>
      <c r="U120" s="403">
        <v>9163.0499999999993</v>
      </c>
      <c r="V120" s="123" t="s">
        <v>1</v>
      </c>
      <c r="W120" s="336" t="s">
        <v>0</v>
      </c>
      <c r="X120" s="123"/>
      <c r="Y120" s="337"/>
      <c r="Z120" s="87">
        <v>1</v>
      </c>
      <c r="AA120" s="88"/>
      <c r="AB120" s="88"/>
      <c r="AC120" s="88"/>
      <c r="AD120" s="90"/>
      <c r="AE120" s="90"/>
      <c r="AF120" s="136"/>
      <c r="AG120" s="338"/>
      <c r="AH120" s="338"/>
      <c r="AI120" s="339"/>
      <c r="AJ120" s="339"/>
      <c r="AK120" s="91"/>
      <c r="AL120" s="92"/>
      <c r="AM120" s="93" t="s">
        <v>4053</v>
      </c>
      <c r="AN120" s="340"/>
      <c r="AO120" s="341"/>
      <c r="AP120" s="336"/>
      <c r="AQ120" s="342"/>
      <c r="AR120" s="343"/>
      <c r="AS120" s="342"/>
      <c r="AT120" s="94"/>
      <c r="AU120" s="341"/>
      <c r="AV120" s="136"/>
      <c r="AW120" s="339"/>
    </row>
    <row r="121" spans="1:49" ht="12.75" customHeight="1">
      <c r="A121">
        <v>118</v>
      </c>
      <c r="B121" s="29" t="s">
        <v>8468</v>
      </c>
      <c r="C121" s="104" t="s">
        <v>3585</v>
      </c>
      <c r="D121" s="29" t="s">
        <v>1091</v>
      </c>
      <c r="E121" s="29" t="s">
        <v>2734</v>
      </c>
      <c r="F121" s="335"/>
      <c r="G121" s="335"/>
      <c r="H121" s="394"/>
      <c r="I121" s="394"/>
      <c r="J121" s="394"/>
      <c r="K121" s="394"/>
      <c r="L121" s="335"/>
      <c r="M121" s="82" t="s">
        <v>3880</v>
      </c>
      <c r="N121" s="57">
        <v>3965.2559055118113</v>
      </c>
      <c r="O121" s="30">
        <v>3965.2559055118113</v>
      </c>
      <c r="P121" s="29" t="s">
        <v>3457</v>
      </c>
      <c r="Q121" s="29"/>
      <c r="R121" s="104" t="s">
        <v>3585</v>
      </c>
      <c r="S121" s="103" t="s">
        <v>4083</v>
      </c>
      <c r="T121" s="403">
        <v>12877.8</v>
      </c>
      <c r="U121" s="403">
        <v>7677.15</v>
      </c>
      <c r="V121" s="123" t="s">
        <v>1</v>
      </c>
      <c r="W121" s="336" t="s">
        <v>0</v>
      </c>
      <c r="X121" s="123"/>
      <c r="Y121" s="337"/>
      <c r="Z121" s="87">
        <v>1</v>
      </c>
      <c r="AA121" s="88"/>
      <c r="AB121" s="88"/>
      <c r="AC121" s="88"/>
      <c r="AD121" s="90"/>
      <c r="AE121" s="90"/>
      <c r="AF121" s="136"/>
      <c r="AG121" s="338"/>
      <c r="AH121" s="338"/>
      <c r="AI121" s="339"/>
      <c r="AJ121" s="339"/>
      <c r="AK121" s="91"/>
      <c r="AL121" s="92"/>
      <c r="AM121" s="93" t="s">
        <v>4053</v>
      </c>
      <c r="AN121" s="340"/>
      <c r="AO121" s="341"/>
      <c r="AP121" s="336"/>
      <c r="AQ121" s="342"/>
      <c r="AR121" s="343"/>
      <c r="AS121" s="342"/>
      <c r="AT121" s="94"/>
      <c r="AU121" s="341"/>
      <c r="AV121" s="136"/>
      <c r="AW121" s="339"/>
    </row>
    <row r="122" spans="1:49" ht="12.75" customHeight="1">
      <c r="A122">
        <v>119</v>
      </c>
      <c r="B122" s="29" t="s">
        <v>8465</v>
      </c>
      <c r="C122" s="104" t="s">
        <v>4084</v>
      </c>
      <c r="D122" s="29" t="s">
        <v>1051</v>
      </c>
      <c r="E122" s="29" t="s">
        <v>2774</v>
      </c>
      <c r="F122" s="335"/>
      <c r="G122" s="335"/>
      <c r="H122" s="394"/>
      <c r="I122" s="394"/>
      <c r="J122" s="394"/>
      <c r="K122" s="394"/>
      <c r="L122" s="335"/>
      <c r="M122" s="82" t="s">
        <v>3880</v>
      </c>
      <c r="N122" s="57">
        <v>3878.7913385826773</v>
      </c>
      <c r="O122" s="30">
        <v>3878.7913385826773</v>
      </c>
      <c r="P122" s="29" t="s">
        <v>3457</v>
      </c>
      <c r="Q122" s="29"/>
      <c r="R122" s="104" t="s">
        <v>4084</v>
      </c>
      <c r="S122" s="103" t="s">
        <v>4085</v>
      </c>
      <c r="T122" s="403">
        <v>12019.28</v>
      </c>
      <c r="U122" s="403">
        <v>9163.0499999999993</v>
      </c>
      <c r="V122" s="123" t="s">
        <v>1</v>
      </c>
      <c r="W122" s="336" t="s">
        <v>0</v>
      </c>
      <c r="X122" s="123"/>
      <c r="Y122" s="337"/>
      <c r="Z122" s="87">
        <v>1</v>
      </c>
      <c r="AA122" s="88"/>
      <c r="AB122" s="88"/>
      <c r="AC122" s="88"/>
      <c r="AD122" s="90"/>
      <c r="AE122" s="90"/>
      <c r="AF122" s="136"/>
      <c r="AG122" s="338"/>
      <c r="AH122" s="338"/>
      <c r="AI122" s="339"/>
      <c r="AJ122" s="339"/>
      <c r="AK122" s="91"/>
      <c r="AL122" s="92"/>
      <c r="AM122" s="93" t="s">
        <v>4053</v>
      </c>
      <c r="AN122" s="340"/>
      <c r="AO122" s="341"/>
      <c r="AP122" s="336"/>
      <c r="AQ122" s="342"/>
      <c r="AR122" s="343"/>
      <c r="AS122" s="342"/>
      <c r="AT122" s="94"/>
      <c r="AU122" s="341"/>
      <c r="AV122" s="136"/>
      <c r="AW122" s="339"/>
    </row>
    <row r="123" spans="1:49" ht="12.75" customHeight="1">
      <c r="A123">
        <v>120</v>
      </c>
      <c r="B123" s="29" t="s">
        <v>8461</v>
      </c>
      <c r="C123" s="104" t="s">
        <v>3751</v>
      </c>
      <c r="D123" s="29" t="s">
        <v>1090</v>
      </c>
      <c r="E123" s="29" t="s">
        <v>2735</v>
      </c>
      <c r="F123" s="335"/>
      <c r="G123" s="335"/>
      <c r="H123" s="394"/>
      <c r="I123" s="394"/>
      <c r="J123" s="394"/>
      <c r="K123" s="394"/>
      <c r="L123" s="335"/>
      <c r="M123" s="82" t="s">
        <v>3880</v>
      </c>
      <c r="N123" s="57">
        <v>3789.4251968503941</v>
      </c>
      <c r="O123" s="30">
        <v>3789.4251968503941</v>
      </c>
      <c r="P123" s="29" t="s">
        <v>3457</v>
      </c>
      <c r="Q123" s="29"/>
      <c r="R123" s="104" t="s">
        <v>3751</v>
      </c>
      <c r="S123" s="103" t="s">
        <v>4086</v>
      </c>
      <c r="T123" s="403">
        <v>12877.8</v>
      </c>
      <c r="U123" s="403">
        <v>8667.75</v>
      </c>
      <c r="V123" s="123" t="s">
        <v>1</v>
      </c>
      <c r="W123" s="336" t="s">
        <v>0</v>
      </c>
      <c r="X123" s="123"/>
      <c r="Y123" s="337"/>
      <c r="Z123" s="87">
        <v>1</v>
      </c>
      <c r="AA123" s="88"/>
      <c r="AB123" s="88"/>
      <c r="AC123" s="88"/>
      <c r="AD123" s="90"/>
      <c r="AE123" s="90"/>
      <c r="AF123" s="136"/>
      <c r="AG123" s="338"/>
      <c r="AH123" s="338"/>
      <c r="AI123" s="339"/>
      <c r="AJ123" s="339"/>
      <c r="AK123" s="91"/>
      <c r="AL123" s="92"/>
      <c r="AM123" s="93" t="s">
        <v>4053</v>
      </c>
      <c r="AN123" s="340"/>
      <c r="AO123" s="341"/>
      <c r="AP123" s="336"/>
      <c r="AQ123" s="342"/>
      <c r="AR123" s="343"/>
      <c r="AS123" s="342"/>
      <c r="AT123" s="94"/>
      <c r="AU123" s="341"/>
      <c r="AV123" s="136"/>
      <c r="AW123" s="339"/>
    </row>
    <row r="124" spans="1:49" ht="12.75" customHeight="1">
      <c r="A124">
        <v>121</v>
      </c>
      <c r="B124" s="29" t="s">
        <v>8466</v>
      </c>
      <c r="C124" s="104" t="s">
        <v>3755</v>
      </c>
      <c r="D124" s="29" t="s">
        <v>1048</v>
      </c>
      <c r="E124" s="29" t="s">
        <v>2777</v>
      </c>
      <c r="F124" s="335"/>
      <c r="G124" s="335"/>
      <c r="H124" s="394"/>
      <c r="I124" s="394"/>
      <c r="J124" s="394"/>
      <c r="K124" s="394"/>
      <c r="L124" s="335"/>
      <c r="M124" s="82" t="s">
        <v>3880</v>
      </c>
      <c r="N124" s="57">
        <v>4181.1692913385832</v>
      </c>
      <c r="O124" s="30">
        <v>4181.1692913385832</v>
      </c>
      <c r="P124" s="29" t="s">
        <v>3457</v>
      </c>
      <c r="Q124" s="29"/>
      <c r="R124" s="104" t="s">
        <v>3755</v>
      </c>
      <c r="S124" s="103" t="s">
        <v>4087</v>
      </c>
      <c r="T124" s="403">
        <v>8585.2000000000007</v>
      </c>
      <c r="U124" s="403">
        <v>9163.0499999999993</v>
      </c>
      <c r="V124" s="123" t="s">
        <v>1</v>
      </c>
      <c r="W124" s="336" t="s">
        <v>0</v>
      </c>
      <c r="X124" s="123"/>
      <c r="Y124" s="337"/>
      <c r="Z124" s="87">
        <v>1</v>
      </c>
      <c r="AA124" s="88"/>
      <c r="AB124" s="88"/>
      <c r="AC124" s="88"/>
      <c r="AD124" s="90"/>
      <c r="AE124" s="90"/>
      <c r="AF124" s="136"/>
      <c r="AG124" s="338"/>
      <c r="AH124" s="338"/>
      <c r="AI124" s="339"/>
      <c r="AJ124" s="339"/>
      <c r="AK124" s="91"/>
      <c r="AL124" s="92"/>
      <c r="AM124" s="93" t="s">
        <v>4053</v>
      </c>
      <c r="AN124" s="340"/>
      <c r="AO124" s="341"/>
      <c r="AP124" s="336"/>
      <c r="AQ124" s="342"/>
      <c r="AR124" s="343"/>
      <c r="AS124" s="342"/>
      <c r="AT124" s="94"/>
      <c r="AU124" s="341"/>
      <c r="AV124" s="136"/>
      <c r="AW124" s="339"/>
    </row>
    <row r="125" spans="1:49" ht="12.75" customHeight="1">
      <c r="A125">
        <v>122</v>
      </c>
      <c r="B125" s="29" t="s">
        <v>8366</v>
      </c>
      <c r="C125" s="104" t="s">
        <v>3596</v>
      </c>
      <c r="D125" s="29" t="s">
        <v>921</v>
      </c>
      <c r="E125" s="29" t="s">
        <v>2904</v>
      </c>
      <c r="F125" s="335"/>
      <c r="G125" s="335"/>
      <c r="H125" s="394"/>
      <c r="I125" s="394"/>
      <c r="J125" s="394"/>
      <c r="K125" s="394"/>
      <c r="L125" s="335"/>
      <c r="M125" s="82" t="s">
        <v>3880</v>
      </c>
      <c r="N125" s="57">
        <v>3519.3346456692911</v>
      </c>
      <c r="O125" s="30">
        <v>3519.3346456692911</v>
      </c>
      <c r="P125" s="29" t="s">
        <v>3862</v>
      </c>
      <c r="Q125" s="29"/>
      <c r="R125" s="104" t="s">
        <v>3596</v>
      </c>
      <c r="S125" s="103" t="s">
        <v>4088</v>
      </c>
      <c r="T125" s="403">
        <v>8585.2000000000007</v>
      </c>
      <c r="U125" s="403">
        <v>10153.65</v>
      </c>
      <c r="V125" s="123" t="s">
        <v>1</v>
      </c>
      <c r="W125" s="336" t="s">
        <v>0</v>
      </c>
      <c r="X125" s="123"/>
      <c r="Y125" s="337"/>
      <c r="Z125" s="87">
        <v>1</v>
      </c>
      <c r="AA125" s="88"/>
      <c r="AB125" s="88"/>
      <c r="AC125" s="88"/>
      <c r="AD125" s="90"/>
      <c r="AE125" s="90"/>
      <c r="AF125" s="136"/>
      <c r="AG125" s="338"/>
      <c r="AH125" s="338"/>
      <c r="AI125" s="339"/>
      <c r="AJ125" s="339"/>
      <c r="AK125" s="91"/>
      <c r="AL125" s="92"/>
      <c r="AM125" s="93"/>
      <c r="AN125" s="340"/>
      <c r="AO125" s="341"/>
      <c r="AP125" s="336"/>
      <c r="AQ125" s="342"/>
      <c r="AR125" s="343"/>
      <c r="AS125" s="342"/>
      <c r="AT125" s="94"/>
      <c r="AU125" s="341"/>
      <c r="AV125" s="136"/>
      <c r="AW125" s="339"/>
    </row>
    <row r="126" spans="1:49" ht="12.75" customHeight="1">
      <c r="A126">
        <v>123</v>
      </c>
      <c r="B126" s="29" t="s">
        <v>8467</v>
      </c>
      <c r="C126" s="104" t="s">
        <v>3586</v>
      </c>
      <c r="D126" s="29" t="s">
        <v>1089</v>
      </c>
      <c r="E126" s="29" t="s">
        <v>2736</v>
      </c>
      <c r="F126" s="335"/>
      <c r="G126" s="335"/>
      <c r="H126" s="394"/>
      <c r="I126" s="394"/>
      <c r="J126" s="394"/>
      <c r="K126" s="394"/>
      <c r="L126" s="335"/>
      <c r="M126" s="82" t="s">
        <v>3880</v>
      </c>
      <c r="N126" s="57">
        <v>4043.1614173228345</v>
      </c>
      <c r="O126" s="30">
        <v>4043.1614173228345</v>
      </c>
      <c r="P126" s="29" t="s">
        <v>3457</v>
      </c>
      <c r="Q126" s="29"/>
      <c r="R126" s="104" t="s">
        <v>3586</v>
      </c>
      <c r="S126" s="103" t="s">
        <v>4089</v>
      </c>
      <c r="T126" s="403">
        <v>11160.76</v>
      </c>
      <c r="U126" s="403">
        <v>7677.15</v>
      </c>
      <c r="V126" s="123" t="s">
        <v>1</v>
      </c>
      <c r="W126" s="336" t="s">
        <v>0</v>
      </c>
      <c r="X126" s="123"/>
      <c r="Y126" s="337"/>
      <c r="Z126" s="87">
        <v>1</v>
      </c>
      <c r="AA126" s="88"/>
      <c r="AB126" s="88"/>
      <c r="AC126" s="88"/>
      <c r="AD126" s="90"/>
      <c r="AE126" s="90"/>
      <c r="AF126" s="136"/>
      <c r="AG126" s="338"/>
      <c r="AH126" s="338"/>
      <c r="AI126" s="339"/>
      <c r="AJ126" s="339"/>
      <c r="AK126" s="91"/>
      <c r="AL126" s="92"/>
      <c r="AM126" s="93" t="s">
        <v>4053</v>
      </c>
      <c r="AN126" s="340"/>
      <c r="AO126" s="341"/>
      <c r="AP126" s="336"/>
      <c r="AQ126" s="342"/>
      <c r="AR126" s="343"/>
      <c r="AS126" s="342"/>
      <c r="AT126" s="94"/>
      <c r="AU126" s="341"/>
      <c r="AV126" s="136"/>
      <c r="AW126" s="339"/>
    </row>
    <row r="127" spans="1:49" ht="12.75" customHeight="1">
      <c r="A127">
        <v>124</v>
      </c>
      <c r="B127" s="29" t="s">
        <v>8453</v>
      </c>
      <c r="C127" s="104" t="s">
        <v>3752</v>
      </c>
      <c r="D127" s="29" t="s">
        <v>400</v>
      </c>
      <c r="E127" s="29" t="s">
        <v>3425</v>
      </c>
      <c r="F127" s="335"/>
      <c r="G127" s="335"/>
      <c r="H127" s="394"/>
      <c r="I127" s="394"/>
      <c r="J127" s="394"/>
      <c r="K127" s="394"/>
      <c r="L127" s="335"/>
      <c r="M127" s="82" t="s">
        <v>3880</v>
      </c>
      <c r="N127" s="57">
        <v>12910.913385826772</v>
      </c>
      <c r="O127" s="30">
        <v>12910.913385826772</v>
      </c>
      <c r="P127" s="29" t="s">
        <v>3459</v>
      </c>
      <c r="Q127" s="29"/>
      <c r="R127" s="104" t="s">
        <v>3752</v>
      </c>
      <c r="S127" s="103" t="s">
        <v>4090</v>
      </c>
      <c r="T127" s="403">
        <v>11160.76</v>
      </c>
      <c r="U127" s="403">
        <v>8667.75</v>
      </c>
      <c r="V127" s="123" t="s">
        <v>1</v>
      </c>
      <c r="W127" s="336" t="s">
        <v>0</v>
      </c>
      <c r="X127" s="123"/>
      <c r="Y127" s="337"/>
      <c r="Z127" s="87">
        <v>1</v>
      </c>
      <c r="AA127" s="88"/>
      <c r="AB127" s="88"/>
      <c r="AC127" s="88"/>
      <c r="AD127" s="90"/>
      <c r="AE127" s="90"/>
      <c r="AF127" s="136"/>
      <c r="AG127" s="338"/>
      <c r="AH127" s="338"/>
      <c r="AI127" s="339"/>
      <c r="AJ127" s="339"/>
      <c r="AK127" s="91"/>
      <c r="AL127" s="92"/>
      <c r="AM127" s="93" t="s">
        <v>4489</v>
      </c>
      <c r="AN127" s="340"/>
      <c r="AO127" s="341"/>
      <c r="AP127" s="336"/>
      <c r="AQ127" s="342"/>
      <c r="AR127" s="343"/>
      <c r="AS127" s="342"/>
      <c r="AT127" s="94"/>
      <c r="AU127" s="341"/>
      <c r="AV127" s="136"/>
      <c r="AW127" s="339"/>
    </row>
    <row r="128" spans="1:49" ht="12.75" customHeight="1">
      <c r="A128">
        <v>125</v>
      </c>
      <c r="B128" s="29" t="s">
        <v>8362</v>
      </c>
      <c r="C128" s="104" t="s">
        <v>3583</v>
      </c>
      <c r="D128" s="29" t="s">
        <v>884</v>
      </c>
      <c r="E128" s="29" t="s">
        <v>2941</v>
      </c>
      <c r="F128" s="335"/>
      <c r="G128" s="335"/>
      <c r="H128" s="394"/>
      <c r="I128" s="394"/>
      <c r="J128" s="394"/>
      <c r="K128" s="394"/>
      <c r="L128" s="335"/>
      <c r="M128" s="82" t="s">
        <v>3880</v>
      </c>
      <c r="N128" s="57">
        <v>3761.6771653543306</v>
      </c>
      <c r="O128" s="30">
        <v>3761.6771653543306</v>
      </c>
      <c r="P128" s="29" t="s">
        <v>3860</v>
      </c>
      <c r="Q128" s="29"/>
      <c r="R128" s="104" t="s">
        <v>3583</v>
      </c>
      <c r="S128" s="103" t="s">
        <v>4091</v>
      </c>
      <c r="T128" s="403">
        <v>6868.16</v>
      </c>
      <c r="U128" s="403">
        <v>7181.85</v>
      </c>
      <c r="V128" s="123" t="s">
        <v>1</v>
      </c>
      <c r="W128" s="336" t="s">
        <v>0</v>
      </c>
      <c r="X128" s="123"/>
      <c r="Y128" s="337"/>
      <c r="Z128" s="87">
        <v>1</v>
      </c>
      <c r="AA128" s="88"/>
      <c r="AB128" s="88"/>
      <c r="AC128" s="88"/>
      <c r="AD128" s="90"/>
      <c r="AE128" s="90"/>
      <c r="AF128" s="136"/>
      <c r="AG128" s="338"/>
      <c r="AH128" s="338"/>
      <c r="AI128" s="339"/>
      <c r="AJ128" s="339"/>
      <c r="AK128" s="91"/>
      <c r="AL128" s="92"/>
      <c r="AM128" s="93"/>
      <c r="AN128" s="340"/>
      <c r="AO128" s="341"/>
      <c r="AP128" s="336"/>
      <c r="AQ128" s="342"/>
      <c r="AR128" s="343"/>
      <c r="AS128" s="342"/>
      <c r="AT128" s="94"/>
      <c r="AU128" s="341"/>
      <c r="AV128" s="136"/>
      <c r="AW128" s="339"/>
    </row>
    <row r="129" spans="1:49" ht="12.75" customHeight="1">
      <c r="A129">
        <v>126</v>
      </c>
      <c r="B129" s="29" t="s">
        <v>8363</v>
      </c>
      <c r="C129" s="104" t="s">
        <v>4092</v>
      </c>
      <c r="D129" s="29" t="s">
        <v>917</v>
      </c>
      <c r="E129" s="29" t="s">
        <v>2908</v>
      </c>
      <c r="F129" s="335"/>
      <c r="G129" s="335"/>
      <c r="H129" s="394"/>
      <c r="I129" s="394"/>
      <c r="J129" s="394"/>
      <c r="K129" s="394"/>
      <c r="L129" s="335"/>
      <c r="M129" s="82" t="s">
        <v>3880</v>
      </c>
      <c r="N129" s="57">
        <v>3682.5354330708665</v>
      </c>
      <c r="O129" s="30">
        <v>3682.5354330708665</v>
      </c>
      <c r="P129" s="29" t="s">
        <v>3859</v>
      </c>
      <c r="Q129" s="29"/>
      <c r="R129" s="104" t="s">
        <v>4092</v>
      </c>
      <c r="S129" s="103" t="s">
        <v>4093</v>
      </c>
      <c r="T129" s="403">
        <v>10302.24</v>
      </c>
      <c r="U129" s="403">
        <v>7181.85</v>
      </c>
      <c r="V129" s="123" t="s">
        <v>1</v>
      </c>
      <c r="W129" s="336" t="s">
        <v>0</v>
      </c>
      <c r="X129" s="123"/>
      <c r="Y129" s="337"/>
      <c r="Z129" s="87">
        <v>1</v>
      </c>
      <c r="AA129" s="88"/>
      <c r="AB129" s="88"/>
      <c r="AC129" s="88"/>
      <c r="AD129" s="90"/>
      <c r="AE129" s="90"/>
      <c r="AF129" s="136"/>
      <c r="AG129" s="338"/>
      <c r="AH129" s="338"/>
      <c r="AI129" s="339"/>
      <c r="AJ129" s="339"/>
      <c r="AK129" s="91"/>
      <c r="AL129" s="92"/>
      <c r="AM129" s="93"/>
      <c r="AN129" s="340"/>
      <c r="AO129" s="341"/>
      <c r="AP129" s="336"/>
      <c r="AQ129" s="342"/>
      <c r="AR129" s="343"/>
      <c r="AS129" s="342"/>
      <c r="AT129" s="94"/>
      <c r="AU129" s="341"/>
      <c r="AV129" s="136"/>
      <c r="AW129" s="339"/>
    </row>
    <row r="130" spans="1:49" ht="12.75" customHeight="1">
      <c r="A130">
        <v>127</v>
      </c>
      <c r="B130" s="29" t="s">
        <v>8454</v>
      </c>
      <c r="C130" s="104" t="s">
        <v>4094</v>
      </c>
      <c r="D130" s="29" t="s">
        <v>402</v>
      </c>
      <c r="E130" s="29" t="s">
        <v>3423</v>
      </c>
      <c r="F130" s="335"/>
      <c r="G130" s="335"/>
      <c r="H130" s="394"/>
      <c r="I130" s="394"/>
      <c r="J130" s="394"/>
      <c r="K130" s="394"/>
      <c r="L130" s="335"/>
      <c r="M130" s="82" t="s">
        <v>3880</v>
      </c>
      <c r="N130" s="57">
        <v>12582.452755905511</v>
      </c>
      <c r="O130" s="30">
        <v>12582.452755905511</v>
      </c>
      <c r="P130" s="29" t="s">
        <v>3459</v>
      </c>
      <c r="Q130" s="29"/>
      <c r="R130" s="104" t="s">
        <v>4094</v>
      </c>
      <c r="S130" s="103" t="s">
        <v>4095</v>
      </c>
      <c r="T130" s="403">
        <v>10302.24</v>
      </c>
      <c r="U130" s="403">
        <v>9163.0499999999993</v>
      </c>
      <c r="V130" s="123" t="s">
        <v>1</v>
      </c>
      <c r="W130" s="336" t="s">
        <v>0</v>
      </c>
      <c r="X130" s="123"/>
      <c r="Y130" s="337"/>
      <c r="Z130" s="87">
        <v>1</v>
      </c>
      <c r="AA130" s="88"/>
      <c r="AB130" s="88"/>
      <c r="AC130" s="88"/>
      <c r="AD130" s="90"/>
      <c r="AE130" s="90"/>
      <c r="AF130" s="136"/>
      <c r="AG130" s="338"/>
      <c r="AH130" s="338"/>
      <c r="AI130" s="339"/>
      <c r="AJ130" s="339"/>
      <c r="AK130" s="91"/>
      <c r="AL130" s="92"/>
      <c r="AM130" s="93" t="s">
        <v>4489</v>
      </c>
      <c r="AN130" s="340"/>
      <c r="AO130" s="341"/>
      <c r="AP130" s="336"/>
      <c r="AQ130" s="342"/>
      <c r="AR130" s="343"/>
      <c r="AS130" s="342"/>
      <c r="AT130" s="94"/>
      <c r="AU130" s="341"/>
      <c r="AV130" s="136"/>
      <c r="AW130" s="339"/>
    </row>
    <row r="131" spans="1:49" ht="12.75" customHeight="1">
      <c r="A131">
        <v>128</v>
      </c>
      <c r="B131" s="29" t="s">
        <v>8364</v>
      </c>
      <c r="C131" s="104" t="s">
        <v>4096</v>
      </c>
      <c r="D131" s="29" t="s">
        <v>923</v>
      </c>
      <c r="E131" s="29" t="s">
        <v>2902</v>
      </c>
      <c r="F131" s="335"/>
      <c r="G131" s="335"/>
      <c r="H131" s="394"/>
      <c r="I131" s="394"/>
      <c r="J131" s="394"/>
      <c r="K131" s="394"/>
      <c r="L131" s="335"/>
      <c r="M131" s="82" t="s">
        <v>3880</v>
      </c>
      <c r="N131" s="57">
        <v>3468.0629921259847</v>
      </c>
      <c r="O131" s="30">
        <v>3468.0629921259847</v>
      </c>
      <c r="P131" s="29" t="s">
        <v>3862</v>
      </c>
      <c r="Q131" s="29"/>
      <c r="R131" s="104" t="s">
        <v>4096</v>
      </c>
      <c r="S131" s="103" t="s">
        <v>4097</v>
      </c>
      <c r="T131" s="403">
        <v>7726.68</v>
      </c>
      <c r="U131" s="403">
        <v>8667.75</v>
      </c>
      <c r="V131" s="123" t="s">
        <v>1</v>
      </c>
      <c r="W131" s="336" t="s">
        <v>0</v>
      </c>
      <c r="X131" s="123"/>
      <c r="Y131" s="337"/>
      <c r="Z131" s="87">
        <v>1</v>
      </c>
      <c r="AA131" s="88"/>
      <c r="AB131" s="88"/>
      <c r="AC131" s="88"/>
      <c r="AD131" s="90"/>
      <c r="AE131" s="90"/>
      <c r="AF131" s="136"/>
      <c r="AG131" s="338"/>
      <c r="AH131" s="338"/>
      <c r="AI131" s="339"/>
      <c r="AJ131" s="339"/>
      <c r="AK131" s="91"/>
      <c r="AL131" s="92"/>
      <c r="AM131" s="93"/>
      <c r="AN131" s="340"/>
      <c r="AO131" s="341"/>
      <c r="AP131" s="336"/>
      <c r="AQ131" s="342"/>
      <c r="AR131" s="343"/>
      <c r="AS131" s="342"/>
      <c r="AT131" s="94"/>
      <c r="AU131" s="341"/>
      <c r="AV131" s="136"/>
      <c r="AW131" s="339"/>
    </row>
    <row r="132" spans="1:49" ht="12.75" customHeight="1">
      <c r="A132">
        <v>129</v>
      </c>
      <c r="B132" s="29" t="s">
        <v>8361</v>
      </c>
      <c r="C132" s="104" t="s">
        <v>4098</v>
      </c>
      <c r="D132" s="29" t="s">
        <v>888</v>
      </c>
      <c r="E132" s="29" t="s">
        <v>2937</v>
      </c>
      <c r="F132" s="335"/>
      <c r="G132" s="335"/>
      <c r="H132" s="394"/>
      <c r="I132" s="394"/>
      <c r="J132" s="394"/>
      <c r="K132" s="394"/>
      <c r="L132" s="335"/>
      <c r="M132" s="82" t="s">
        <v>3880</v>
      </c>
      <c r="N132" s="57">
        <v>3569.7519685039374</v>
      </c>
      <c r="O132" s="30">
        <v>3569.7519685039374</v>
      </c>
      <c r="P132" s="29" t="s">
        <v>3859</v>
      </c>
      <c r="Q132" s="29"/>
      <c r="R132" s="104" t="s">
        <v>4098</v>
      </c>
      <c r="S132" s="103" t="s">
        <v>4099</v>
      </c>
      <c r="T132" s="403">
        <v>10302.24</v>
      </c>
      <c r="U132" s="403">
        <v>10153.65</v>
      </c>
      <c r="V132" s="123" t="s">
        <v>1</v>
      </c>
      <c r="W132" s="336" t="s">
        <v>0</v>
      </c>
      <c r="X132" s="123"/>
      <c r="Y132" s="337"/>
      <c r="Z132" s="87">
        <v>1</v>
      </c>
      <c r="AA132" s="88"/>
      <c r="AB132" s="88"/>
      <c r="AC132" s="88"/>
      <c r="AD132" s="90"/>
      <c r="AE132" s="90"/>
      <c r="AF132" s="136"/>
      <c r="AG132" s="338"/>
      <c r="AH132" s="338"/>
      <c r="AI132" s="339"/>
      <c r="AJ132" s="339"/>
      <c r="AK132" s="91"/>
      <c r="AL132" s="92"/>
      <c r="AM132" s="93"/>
      <c r="AN132" s="340"/>
      <c r="AO132" s="341"/>
      <c r="AP132" s="336"/>
      <c r="AQ132" s="342"/>
      <c r="AR132" s="343"/>
      <c r="AS132" s="342"/>
      <c r="AT132" s="94"/>
      <c r="AU132" s="341"/>
      <c r="AV132" s="136"/>
      <c r="AW132" s="339"/>
    </row>
    <row r="133" spans="1:49" ht="12.75" customHeight="1">
      <c r="A133">
        <v>130</v>
      </c>
      <c r="B133" s="29" t="s">
        <v>8365</v>
      </c>
      <c r="C133" s="104" t="s">
        <v>3590</v>
      </c>
      <c r="D133" s="29" t="s">
        <v>885</v>
      </c>
      <c r="E133" s="29" t="s">
        <v>2940</v>
      </c>
      <c r="F133" s="335"/>
      <c r="G133" s="335"/>
      <c r="H133" s="394"/>
      <c r="I133" s="394"/>
      <c r="J133" s="394"/>
      <c r="K133" s="394"/>
      <c r="L133" s="335"/>
      <c r="M133" s="82" t="s">
        <v>3880</v>
      </c>
      <c r="N133" s="57">
        <v>3681.3425196850399</v>
      </c>
      <c r="O133" s="30">
        <v>3681.3425196850399</v>
      </c>
      <c r="P133" s="29" t="s">
        <v>3860</v>
      </c>
      <c r="Q133" s="29"/>
      <c r="R133" s="104" t="s">
        <v>3590</v>
      </c>
      <c r="S133" s="103" t="s">
        <v>4100</v>
      </c>
      <c r="T133" s="403">
        <v>6868.16</v>
      </c>
      <c r="U133" s="403">
        <v>8172.45</v>
      </c>
      <c r="V133" s="123" t="s">
        <v>1</v>
      </c>
      <c r="W133" s="336" t="s">
        <v>0</v>
      </c>
      <c r="X133" s="123"/>
      <c r="Y133" s="337"/>
      <c r="Z133" s="87">
        <v>1</v>
      </c>
      <c r="AA133" s="88"/>
      <c r="AB133" s="88"/>
      <c r="AC133" s="88"/>
      <c r="AD133" s="90"/>
      <c r="AE133" s="90"/>
      <c r="AF133" s="136"/>
      <c r="AG133" s="338"/>
      <c r="AH133" s="338"/>
      <c r="AI133" s="339"/>
      <c r="AJ133" s="339"/>
      <c r="AK133" s="91"/>
      <c r="AL133" s="92"/>
      <c r="AM133" s="93"/>
      <c r="AN133" s="340"/>
      <c r="AO133" s="341"/>
      <c r="AP133" s="336"/>
      <c r="AQ133" s="342"/>
      <c r="AR133" s="343"/>
      <c r="AS133" s="342"/>
      <c r="AT133" s="94"/>
      <c r="AU133" s="341"/>
      <c r="AV133" s="136"/>
      <c r="AW133" s="339"/>
    </row>
    <row r="134" spans="1:49" ht="12.75" customHeight="1">
      <c r="A134">
        <v>131</v>
      </c>
      <c r="B134" s="29" t="s">
        <v>8462</v>
      </c>
      <c r="C134" s="104" t="s">
        <v>3587</v>
      </c>
      <c r="D134" s="29" t="s">
        <v>1050</v>
      </c>
      <c r="E134" s="29" t="s">
        <v>2775</v>
      </c>
      <c r="F134" s="335"/>
      <c r="G134" s="335"/>
      <c r="H134" s="394"/>
      <c r="I134" s="394"/>
      <c r="J134" s="394"/>
      <c r="K134" s="394"/>
      <c r="L134" s="335"/>
      <c r="M134" s="82" t="s">
        <v>3880</v>
      </c>
      <c r="N134" s="57">
        <v>3999.7165354330709</v>
      </c>
      <c r="O134" s="30">
        <v>3999.7165354330709</v>
      </c>
      <c r="P134" s="29" t="s">
        <v>3457</v>
      </c>
      <c r="Q134" s="29"/>
      <c r="R134" s="104" t="s">
        <v>3587</v>
      </c>
      <c r="S134" s="103" t="s">
        <v>4101</v>
      </c>
      <c r="T134" s="403">
        <v>9443.7199999999993</v>
      </c>
      <c r="U134" s="403">
        <v>7677.15</v>
      </c>
      <c r="V134" s="123" t="s">
        <v>1</v>
      </c>
      <c r="W134" s="336" t="s">
        <v>0</v>
      </c>
      <c r="X134" s="123"/>
      <c r="Y134" s="337"/>
      <c r="Z134" s="87">
        <v>1</v>
      </c>
      <c r="AA134" s="88"/>
      <c r="AB134" s="88"/>
      <c r="AC134" s="88"/>
      <c r="AD134" s="90"/>
      <c r="AE134" s="90"/>
      <c r="AF134" s="136"/>
      <c r="AG134" s="338"/>
      <c r="AH134" s="338"/>
      <c r="AI134" s="339"/>
      <c r="AJ134" s="339"/>
      <c r="AK134" s="91"/>
      <c r="AL134" s="92"/>
      <c r="AM134" s="93" t="s">
        <v>4053</v>
      </c>
      <c r="AN134" s="340"/>
      <c r="AO134" s="341"/>
      <c r="AP134" s="336"/>
      <c r="AQ134" s="342"/>
      <c r="AR134" s="343"/>
      <c r="AS134" s="342"/>
      <c r="AT134" s="94"/>
      <c r="AU134" s="341"/>
      <c r="AV134" s="136"/>
      <c r="AW134" s="339"/>
    </row>
    <row r="135" spans="1:49" ht="12.75" customHeight="1">
      <c r="A135">
        <v>132</v>
      </c>
      <c r="B135" s="29" t="s">
        <v>8463</v>
      </c>
      <c r="C135" s="104" t="s">
        <v>4102</v>
      </c>
      <c r="D135" s="29" t="s">
        <v>1046</v>
      </c>
      <c r="E135" s="29" t="s">
        <v>2779</v>
      </c>
      <c r="F135" s="335"/>
      <c r="G135" s="335"/>
      <c r="H135" s="394"/>
      <c r="I135" s="394"/>
      <c r="J135" s="394"/>
      <c r="K135" s="394"/>
      <c r="L135" s="335"/>
      <c r="M135" s="82" t="s">
        <v>3880</v>
      </c>
      <c r="N135" s="57">
        <v>4195.5157480314965</v>
      </c>
      <c r="O135" s="30">
        <v>4195.5157480314965</v>
      </c>
      <c r="P135" s="29" t="s">
        <v>3457</v>
      </c>
      <c r="Q135" s="29"/>
      <c r="R135" s="104" t="s">
        <v>4102</v>
      </c>
      <c r="S135" s="103" t="s">
        <v>4103</v>
      </c>
      <c r="T135" s="403">
        <v>9443.7199999999993</v>
      </c>
      <c r="U135" s="403">
        <v>10648.95</v>
      </c>
      <c r="V135" s="123" t="s">
        <v>1</v>
      </c>
      <c r="W135" s="336" t="s">
        <v>0</v>
      </c>
      <c r="X135" s="123"/>
      <c r="Y135" s="337"/>
      <c r="Z135" s="87">
        <v>1</v>
      </c>
      <c r="AA135" s="88"/>
      <c r="AB135" s="88"/>
      <c r="AC135" s="88"/>
      <c r="AD135" s="90"/>
      <c r="AE135" s="90"/>
      <c r="AF135" s="136"/>
      <c r="AG135" s="338"/>
      <c r="AH135" s="338"/>
      <c r="AI135" s="339"/>
      <c r="AJ135" s="339"/>
      <c r="AK135" s="91"/>
      <c r="AL135" s="92"/>
      <c r="AM135" s="93" t="s">
        <v>4053</v>
      </c>
      <c r="AN135" s="340"/>
      <c r="AO135" s="341"/>
      <c r="AP135" s="336"/>
      <c r="AQ135" s="342"/>
      <c r="AR135" s="343"/>
      <c r="AS135" s="342"/>
      <c r="AT135" s="94"/>
      <c r="AU135" s="341"/>
      <c r="AV135" s="136"/>
      <c r="AW135" s="339"/>
    </row>
    <row r="136" spans="1:49" ht="12.75" customHeight="1">
      <c r="A136">
        <v>133</v>
      </c>
      <c r="B136" s="29" t="s">
        <v>8319</v>
      </c>
      <c r="C136" s="104" t="s">
        <v>4104</v>
      </c>
      <c r="D136" s="29" t="s">
        <v>1047</v>
      </c>
      <c r="E136" s="29" t="s">
        <v>2778</v>
      </c>
      <c r="F136" s="335"/>
      <c r="G136" s="335"/>
      <c r="H136" s="394"/>
      <c r="I136" s="394"/>
      <c r="J136" s="394"/>
      <c r="K136" s="394"/>
      <c r="L136" s="335"/>
      <c r="M136" s="82" t="s">
        <v>3880</v>
      </c>
      <c r="N136" s="57">
        <v>4179.7165354330709</v>
      </c>
      <c r="O136" s="30">
        <v>4179.7165354330709</v>
      </c>
      <c r="P136" s="29" t="s">
        <v>3457</v>
      </c>
      <c r="Q136" s="29"/>
      <c r="R136" s="104" t="s">
        <v>4104</v>
      </c>
      <c r="S136" s="103" t="s">
        <v>4105</v>
      </c>
      <c r="T136" s="403">
        <v>7726.68</v>
      </c>
      <c r="U136" s="403">
        <v>9658.35</v>
      </c>
      <c r="V136" s="123" t="s">
        <v>1</v>
      </c>
      <c r="W136" s="336" t="s">
        <v>0</v>
      </c>
      <c r="X136" s="123"/>
      <c r="Y136" s="337"/>
      <c r="Z136" s="87">
        <v>1</v>
      </c>
      <c r="AA136" s="88"/>
      <c r="AB136" s="88"/>
      <c r="AC136" s="88"/>
      <c r="AD136" s="90"/>
      <c r="AE136" s="90"/>
      <c r="AF136" s="136"/>
      <c r="AG136" s="338"/>
      <c r="AH136" s="338"/>
      <c r="AI136" s="339"/>
      <c r="AJ136" s="339"/>
      <c r="AK136" s="91"/>
      <c r="AL136" s="92"/>
      <c r="AM136" s="93" t="s">
        <v>4053</v>
      </c>
      <c r="AN136" s="340"/>
      <c r="AO136" s="341"/>
      <c r="AP136" s="336"/>
      <c r="AQ136" s="342"/>
      <c r="AR136" s="343"/>
      <c r="AS136" s="342"/>
      <c r="AT136" s="94"/>
      <c r="AU136" s="341"/>
      <c r="AV136" s="136"/>
      <c r="AW136" s="339"/>
    </row>
    <row r="137" spans="1:49" ht="12.75" customHeight="1">
      <c r="A137">
        <v>134</v>
      </c>
      <c r="B137" s="29" t="s">
        <v>8469</v>
      </c>
      <c r="C137" s="104" t="s">
        <v>4106</v>
      </c>
      <c r="D137" s="29" t="s">
        <v>1041</v>
      </c>
      <c r="E137" s="29" t="s">
        <v>2784</v>
      </c>
      <c r="F137" s="335"/>
      <c r="G137" s="335"/>
      <c r="H137" s="394"/>
      <c r="I137" s="394"/>
      <c r="J137" s="394"/>
      <c r="K137" s="394"/>
      <c r="L137" s="335"/>
      <c r="M137" s="82" t="s">
        <v>3880</v>
      </c>
      <c r="N137" s="57">
        <v>3812.0590551181103</v>
      </c>
      <c r="O137" s="30">
        <v>3812.0590551181103</v>
      </c>
      <c r="P137" s="29" t="s">
        <v>3863</v>
      </c>
      <c r="Q137" s="29"/>
      <c r="R137" s="104" t="s">
        <v>4106</v>
      </c>
      <c r="S137" s="103" t="s">
        <v>4107</v>
      </c>
      <c r="T137" s="403">
        <v>12877.8</v>
      </c>
      <c r="U137" s="403">
        <v>10648.95</v>
      </c>
      <c r="V137" s="123" t="s">
        <v>1</v>
      </c>
      <c r="W137" s="336" t="s">
        <v>0</v>
      </c>
      <c r="X137" s="123"/>
      <c r="Y137" s="337"/>
      <c r="Z137" s="87">
        <v>1</v>
      </c>
      <c r="AA137" s="88"/>
      <c r="AB137" s="88"/>
      <c r="AC137" s="88"/>
      <c r="AD137" s="90"/>
      <c r="AE137" s="90"/>
      <c r="AF137" s="136"/>
      <c r="AG137" s="338"/>
      <c r="AH137" s="338"/>
      <c r="AI137" s="339"/>
      <c r="AJ137" s="339"/>
      <c r="AK137" s="91"/>
      <c r="AL137" s="92"/>
      <c r="AM137" s="93" t="s">
        <v>4053</v>
      </c>
      <c r="AN137" s="340"/>
      <c r="AO137" s="341"/>
      <c r="AP137" s="336"/>
      <c r="AQ137" s="342"/>
      <c r="AR137" s="343"/>
      <c r="AS137" s="342"/>
      <c r="AT137" s="94"/>
      <c r="AU137" s="341"/>
      <c r="AV137" s="136"/>
      <c r="AW137" s="339"/>
    </row>
    <row r="138" spans="1:49" ht="12.75" customHeight="1">
      <c r="A138">
        <v>135</v>
      </c>
      <c r="B138" s="29" t="s">
        <v>8470</v>
      </c>
      <c r="C138" s="104" t="s">
        <v>4108</v>
      </c>
      <c r="D138" s="29" t="s">
        <v>1043</v>
      </c>
      <c r="E138" s="29" t="s">
        <v>2782</v>
      </c>
      <c r="F138" s="335"/>
      <c r="G138" s="335"/>
      <c r="H138" s="394"/>
      <c r="I138" s="394"/>
      <c r="J138" s="394"/>
      <c r="K138" s="394"/>
      <c r="L138" s="335"/>
      <c r="M138" s="82" t="s">
        <v>3880</v>
      </c>
      <c r="N138" s="57">
        <v>3637.2834645669295</v>
      </c>
      <c r="O138" s="30">
        <v>3637.2834645669295</v>
      </c>
      <c r="P138" s="29" t="s">
        <v>3863</v>
      </c>
      <c r="Q138" s="29"/>
      <c r="R138" s="104" t="s">
        <v>4108</v>
      </c>
      <c r="S138" s="103" t="s">
        <v>4109</v>
      </c>
      <c r="T138" s="403">
        <v>13736.32</v>
      </c>
      <c r="U138" s="403">
        <v>10153.65</v>
      </c>
      <c r="V138" s="123" t="s">
        <v>1</v>
      </c>
      <c r="W138" s="336" t="s">
        <v>0</v>
      </c>
      <c r="X138" s="123"/>
      <c r="Y138" s="337"/>
      <c r="Z138" s="87">
        <v>1</v>
      </c>
      <c r="AA138" s="88"/>
      <c r="AB138" s="88"/>
      <c r="AC138" s="88"/>
      <c r="AD138" s="90"/>
      <c r="AE138" s="90"/>
      <c r="AF138" s="136"/>
      <c r="AG138" s="338"/>
      <c r="AH138" s="338"/>
      <c r="AI138" s="339"/>
      <c r="AJ138" s="339"/>
      <c r="AK138" s="91"/>
      <c r="AL138" s="92"/>
      <c r="AM138" s="93" t="s">
        <v>4053</v>
      </c>
      <c r="AN138" s="340"/>
      <c r="AO138" s="341"/>
      <c r="AP138" s="336"/>
      <c r="AQ138" s="342"/>
      <c r="AR138" s="343"/>
      <c r="AS138" s="342"/>
      <c r="AT138" s="94"/>
      <c r="AU138" s="341"/>
      <c r="AV138" s="136"/>
      <c r="AW138" s="339"/>
    </row>
    <row r="139" spans="1:49" ht="12.75" customHeight="1">
      <c r="A139">
        <v>136</v>
      </c>
      <c r="B139" s="29" t="s">
        <v>8367</v>
      </c>
      <c r="C139" s="104" t="s">
        <v>3753</v>
      </c>
      <c r="D139" s="29" t="s">
        <v>915</v>
      </c>
      <c r="E139" s="29" t="s">
        <v>2910</v>
      </c>
      <c r="F139" s="335"/>
      <c r="G139" s="335"/>
      <c r="H139" s="394"/>
      <c r="I139" s="394"/>
      <c r="J139" s="394"/>
      <c r="K139" s="394"/>
      <c r="L139" s="335"/>
      <c r="M139" s="82" t="s">
        <v>3880</v>
      </c>
      <c r="N139" s="57">
        <v>3856.2795275590552</v>
      </c>
      <c r="O139" s="30">
        <v>3856.2795275590552</v>
      </c>
      <c r="P139" s="29" t="s">
        <v>3859</v>
      </c>
      <c r="Q139" s="29"/>
      <c r="R139" s="104" t="s">
        <v>3753</v>
      </c>
      <c r="S139" s="103" t="s">
        <v>4110</v>
      </c>
      <c r="T139" s="403">
        <v>9443.7199999999993</v>
      </c>
      <c r="U139" s="403">
        <v>8667.75</v>
      </c>
      <c r="V139" s="123" t="s">
        <v>1</v>
      </c>
      <c r="W139" s="336" t="s">
        <v>0</v>
      </c>
      <c r="X139" s="123"/>
      <c r="Y139" s="337"/>
      <c r="Z139" s="87">
        <v>1</v>
      </c>
      <c r="AA139" s="88"/>
      <c r="AB139" s="88"/>
      <c r="AC139" s="88"/>
      <c r="AD139" s="90"/>
      <c r="AE139" s="90"/>
      <c r="AF139" s="136"/>
      <c r="AG139" s="338"/>
      <c r="AH139" s="338"/>
      <c r="AI139" s="339"/>
      <c r="AJ139" s="339"/>
      <c r="AK139" s="91"/>
      <c r="AL139" s="92"/>
      <c r="AM139" s="93"/>
      <c r="AN139" s="340"/>
      <c r="AO139" s="341"/>
      <c r="AP139" s="336"/>
      <c r="AQ139" s="342"/>
      <c r="AR139" s="343"/>
      <c r="AS139" s="342"/>
      <c r="AT139" s="94"/>
      <c r="AU139" s="341"/>
      <c r="AV139" s="136"/>
      <c r="AW139" s="339"/>
    </row>
    <row r="140" spans="1:49" ht="12.75" customHeight="1">
      <c r="A140">
        <v>137</v>
      </c>
      <c r="B140" s="29" t="s">
        <v>8368</v>
      </c>
      <c r="C140" s="104" t="s">
        <v>3582</v>
      </c>
      <c r="D140" s="29" t="s">
        <v>919</v>
      </c>
      <c r="E140" s="29" t="s">
        <v>2906</v>
      </c>
      <c r="F140" s="335"/>
      <c r="G140" s="335"/>
      <c r="H140" s="394"/>
      <c r="I140" s="394"/>
      <c r="J140" s="394"/>
      <c r="K140" s="394"/>
      <c r="L140" s="335"/>
      <c r="M140" s="82" t="s">
        <v>3880</v>
      </c>
      <c r="N140" s="57">
        <v>3637.5629921259842</v>
      </c>
      <c r="O140" s="30">
        <v>3637.5629921259842</v>
      </c>
      <c r="P140" s="29" t="s">
        <v>3862</v>
      </c>
      <c r="Q140" s="29"/>
      <c r="R140" s="104" t="s">
        <v>3582</v>
      </c>
      <c r="S140" s="103" t="s">
        <v>4111</v>
      </c>
      <c r="T140" s="403">
        <v>8585.2000000000007</v>
      </c>
      <c r="U140" s="403">
        <v>7181.85</v>
      </c>
      <c r="V140" s="123" t="s">
        <v>1</v>
      </c>
      <c r="W140" s="336" t="s">
        <v>0</v>
      </c>
      <c r="X140" s="123"/>
      <c r="Y140" s="337"/>
      <c r="Z140" s="87">
        <v>1</v>
      </c>
      <c r="AA140" s="88"/>
      <c r="AB140" s="88"/>
      <c r="AC140" s="88"/>
      <c r="AD140" s="90"/>
      <c r="AE140" s="90"/>
      <c r="AF140" s="136"/>
      <c r="AG140" s="338"/>
      <c r="AH140" s="338"/>
      <c r="AI140" s="339"/>
      <c r="AJ140" s="339"/>
      <c r="AK140" s="91"/>
      <c r="AL140" s="92"/>
      <c r="AM140" s="93"/>
      <c r="AN140" s="340"/>
      <c r="AO140" s="341"/>
      <c r="AP140" s="336"/>
      <c r="AQ140" s="342"/>
      <c r="AR140" s="343"/>
      <c r="AS140" s="342"/>
      <c r="AT140" s="94"/>
      <c r="AU140" s="341"/>
      <c r="AV140" s="136"/>
      <c r="AW140" s="339"/>
    </row>
    <row r="141" spans="1:49" ht="12.75" customHeight="1">
      <c r="A141">
        <v>138</v>
      </c>
      <c r="B141" s="29" t="s">
        <v>8471</v>
      </c>
      <c r="C141" s="104" t="s">
        <v>4112</v>
      </c>
      <c r="D141" s="29" t="s">
        <v>1052</v>
      </c>
      <c r="E141" s="29" t="s">
        <v>2773</v>
      </c>
      <c r="F141" s="335"/>
      <c r="G141" s="335"/>
      <c r="H141" s="394"/>
      <c r="I141" s="394"/>
      <c r="J141" s="394"/>
      <c r="K141" s="394"/>
      <c r="L141" s="335"/>
      <c r="M141" s="82" t="s">
        <v>3880</v>
      </c>
      <c r="N141" s="57">
        <v>3950.7559055118109</v>
      </c>
      <c r="O141" s="30">
        <v>3950.7559055118109</v>
      </c>
      <c r="P141" s="29" t="s">
        <v>3457</v>
      </c>
      <c r="Q141" s="29"/>
      <c r="R141" s="104" t="s">
        <v>4112</v>
      </c>
      <c r="S141" s="103" t="s">
        <v>4113</v>
      </c>
      <c r="T141" s="403">
        <v>11160.76</v>
      </c>
      <c r="U141" s="403">
        <v>10648.95</v>
      </c>
      <c r="V141" s="123" t="s">
        <v>1</v>
      </c>
      <c r="W141" s="336" t="s">
        <v>0</v>
      </c>
      <c r="X141" s="123"/>
      <c r="Y141" s="337"/>
      <c r="Z141" s="87">
        <v>1</v>
      </c>
      <c r="AA141" s="88"/>
      <c r="AB141" s="88"/>
      <c r="AC141" s="88"/>
      <c r="AD141" s="90"/>
      <c r="AE141" s="90"/>
      <c r="AF141" s="136"/>
      <c r="AG141" s="338"/>
      <c r="AH141" s="338"/>
      <c r="AI141" s="339"/>
      <c r="AJ141" s="339"/>
      <c r="AK141" s="91"/>
      <c r="AL141" s="92"/>
      <c r="AM141" s="93" t="s">
        <v>4053</v>
      </c>
      <c r="AN141" s="340"/>
      <c r="AO141" s="341"/>
      <c r="AP141" s="336"/>
      <c r="AQ141" s="342"/>
      <c r="AR141" s="343"/>
      <c r="AS141" s="342"/>
      <c r="AT141" s="94"/>
      <c r="AU141" s="341"/>
      <c r="AV141" s="136"/>
      <c r="AW141" s="339"/>
    </row>
    <row r="142" spans="1:49" ht="12.75" customHeight="1">
      <c r="A142">
        <v>139</v>
      </c>
      <c r="B142" s="29" t="s">
        <v>8472</v>
      </c>
      <c r="C142" s="104" t="s">
        <v>4114</v>
      </c>
      <c r="D142" s="29" t="s">
        <v>1049</v>
      </c>
      <c r="E142" s="29" t="s">
        <v>2776</v>
      </c>
      <c r="F142" s="335"/>
      <c r="G142" s="335"/>
      <c r="H142" s="394"/>
      <c r="I142" s="394"/>
      <c r="J142" s="394"/>
      <c r="K142" s="394"/>
      <c r="L142" s="335"/>
      <c r="M142" s="82" t="s">
        <v>3880</v>
      </c>
      <c r="N142" s="57">
        <v>3803.4921259842522</v>
      </c>
      <c r="O142" s="30">
        <v>3803.4921259842522</v>
      </c>
      <c r="P142" s="29" t="s">
        <v>3457</v>
      </c>
      <c r="Q142" s="29"/>
      <c r="R142" s="104" t="s">
        <v>4114</v>
      </c>
      <c r="S142" s="103" t="s">
        <v>4115</v>
      </c>
      <c r="T142" s="403">
        <v>12019.28</v>
      </c>
      <c r="U142" s="403">
        <v>10153.65</v>
      </c>
      <c r="V142" s="123" t="s">
        <v>1</v>
      </c>
      <c r="W142" s="336" t="s">
        <v>0</v>
      </c>
      <c r="X142" s="123"/>
      <c r="Y142" s="337"/>
      <c r="Z142" s="87">
        <v>1</v>
      </c>
      <c r="AA142" s="88"/>
      <c r="AB142" s="88"/>
      <c r="AC142" s="88"/>
      <c r="AD142" s="90"/>
      <c r="AE142" s="90"/>
      <c r="AF142" s="136"/>
      <c r="AG142" s="338"/>
      <c r="AH142" s="338"/>
      <c r="AI142" s="339"/>
      <c r="AJ142" s="339"/>
      <c r="AK142" s="91"/>
      <c r="AL142" s="92"/>
      <c r="AM142" s="93" t="s">
        <v>4053</v>
      </c>
      <c r="AN142" s="340"/>
      <c r="AO142" s="341"/>
      <c r="AP142" s="336"/>
      <c r="AQ142" s="342"/>
      <c r="AR142" s="343"/>
      <c r="AS142" s="342"/>
      <c r="AT142" s="94"/>
      <c r="AU142" s="341"/>
      <c r="AV142" s="136"/>
      <c r="AW142" s="339"/>
    </row>
    <row r="143" spans="1:49" ht="12.75" customHeight="1">
      <c r="A143">
        <v>140</v>
      </c>
      <c r="B143" s="29" t="s">
        <v>8473</v>
      </c>
      <c r="C143" s="104" t="s">
        <v>4116</v>
      </c>
      <c r="D143" s="29" t="s">
        <v>1045</v>
      </c>
      <c r="E143" s="29" t="s">
        <v>2780</v>
      </c>
      <c r="F143" s="335"/>
      <c r="G143" s="335"/>
      <c r="H143" s="394"/>
      <c r="I143" s="394"/>
      <c r="J143" s="394"/>
      <c r="K143" s="394"/>
      <c r="L143" s="335"/>
      <c r="M143" s="82" t="s">
        <v>3880</v>
      </c>
      <c r="N143" s="57">
        <v>4448.7047244094492</v>
      </c>
      <c r="O143" s="30">
        <v>4448.7047244094492</v>
      </c>
      <c r="P143" s="29" t="s">
        <v>3457</v>
      </c>
      <c r="Q143" s="29"/>
      <c r="R143" s="104" t="s">
        <v>4116</v>
      </c>
      <c r="S143" s="103" t="s">
        <v>4117</v>
      </c>
      <c r="T143" s="403">
        <v>7726.68</v>
      </c>
      <c r="U143" s="403">
        <v>7677.15</v>
      </c>
      <c r="V143" s="123" t="s">
        <v>1</v>
      </c>
      <c r="W143" s="336" t="s">
        <v>0</v>
      </c>
      <c r="X143" s="123"/>
      <c r="Y143" s="337"/>
      <c r="Z143" s="87">
        <v>1</v>
      </c>
      <c r="AA143" s="88"/>
      <c r="AB143" s="88"/>
      <c r="AC143" s="88"/>
      <c r="AD143" s="90"/>
      <c r="AE143" s="90"/>
      <c r="AF143" s="136"/>
      <c r="AG143" s="338"/>
      <c r="AH143" s="338"/>
      <c r="AI143" s="339"/>
      <c r="AJ143" s="339"/>
      <c r="AK143" s="91"/>
      <c r="AL143" s="92"/>
      <c r="AM143" s="93" t="s">
        <v>4053</v>
      </c>
      <c r="AN143" s="340"/>
      <c r="AO143" s="341"/>
      <c r="AP143" s="336"/>
      <c r="AQ143" s="342"/>
      <c r="AR143" s="343"/>
      <c r="AS143" s="342"/>
      <c r="AT143" s="94"/>
      <c r="AU143" s="341"/>
      <c r="AV143" s="136"/>
      <c r="AW143" s="339"/>
    </row>
    <row r="144" spans="1:49" ht="12.75" customHeight="1">
      <c r="A144">
        <v>141</v>
      </c>
      <c r="B144" s="29" t="s">
        <v>8408</v>
      </c>
      <c r="C144" s="104" t="s">
        <v>4118</v>
      </c>
      <c r="D144" s="29" t="s">
        <v>877</v>
      </c>
      <c r="E144" s="29" t="s">
        <v>2948</v>
      </c>
      <c r="F144" s="335"/>
      <c r="G144" s="335"/>
      <c r="H144" s="394"/>
      <c r="I144" s="394"/>
      <c r="J144" s="394"/>
      <c r="K144" s="394"/>
      <c r="L144" s="335"/>
      <c r="M144" s="82" t="s">
        <v>3880</v>
      </c>
      <c r="N144" s="57">
        <v>3923.0944881889768</v>
      </c>
      <c r="O144" s="30">
        <v>3923.0944881889768</v>
      </c>
      <c r="P144" s="29" t="s">
        <v>3859</v>
      </c>
      <c r="Q144" s="29"/>
      <c r="R144" s="104" t="s">
        <v>4118</v>
      </c>
      <c r="S144" s="103" t="s">
        <v>4119</v>
      </c>
      <c r="T144" s="403">
        <v>4000</v>
      </c>
      <c r="U144" s="403">
        <v>12480</v>
      </c>
      <c r="V144" s="123" t="s">
        <v>1</v>
      </c>
      <c r="W144" s="336" t="s">
        <v>0</v>
      </c>
      <c r="X144" s="123" t="s">
        <v>4120</v>
      </c>
      <c r="Y144" s="337"/>
      <c r="Z144" s="87">
        <v>1</v>
      </c>
      <c r="AA144" s="88"/>
      <c r="AB144" s="88"/>
      <c r="AC144" s="88"/>
      <c r="AD144" s="90"/>
      <c r="AE144" s="90"/>
      <c r="AF144" s="136"/>
      <c r="AG144" s="338"/>
      <c r="AH144" s="338"/>
      <c r="AI144" s="339"/>
      <c r="AJ144" s="339"/>
      <c r="AK144" s="91"/>
      <c r="AL144" s="92"/>
      <c r="AM144" s="93" t="s">
        <v>4121</v>
      </c>
      <c r="AN144" s="340"/>
      <c r="AO144" s="341"/>
      <c r="AP144" s="336"/>
      <c r="AQ144" s="342"/>
      <c r="AR144" s="343"/>
      <c r="AS144" s="342"/>
      <c r="AT144" s="94"/>
      <c r="AU144" s="341"/>
      <c r="AV144" s="136"/>
      <c r="AW144" s="339"/>
    </row>
    <row r="145" spans="1:49" ht="12.75" customHeight="1">
      <c r="A145">
        <v>142</v>
      </c>
      <c r="B145" s="29" t="s">
        <v>8409</v>
      </c>
      <c r="C145" s="104" t="s">
        <v>3606</v>
      </c>
      <c r="D145" s="29" t="s">
        <v>897</v>
      </c>
      <c r="E145" s="29" t="s">
        <v>2928</v>
      </c>
      <c r="F145" s="335"/>
      <c r="G145" s="335"/>
      <c r="H145" s="394"/>
      <c r="I145" s="394"/>
      <c r="J145" s="394"/>
      <c r="K145" s="394"/>
      <c r="L145" s="335"/>
      <c r="M145" s="82" t="s">
        <v>3880</v>
      </c>
      <c r="N145" s="57">
        <v>4502.2519685039379</v>
      </c>
      <c r="O145" s="30">
        <v>4502.2519685039379</v>
      </c>
      <c r="P145" s="29" t="s">
        <v>3862</v>
      </c>
      <c r="Q145" s="29"/>
      <c r="R145" s="104" t="s">
        <v>3606</v>
      </c>
      <c r="S145" s="103" t="s">
        <v>4122</v>
      </c>
      <c r="T145" s="403">
        <v>4500</v>
      </c>
      <c r="U145" s="403">
        <v>12065</v>
      </c>
      <c r="V145" s="123" t="s">
        <v>1</v>
      </c>
      <c r="W145" s="336" t="s">
        <v>0</v>
      </c>
      <c r="X145" s="123" t="s">
        <v>4120</v>
      </c>
      <c r="Y145" s="337"/>
      <c r="Z145" s="87">
        <v>1</v>
      </c>
      <c r="AA145" s="88"/>
      <c r="AB145" s="88"/>
      <c r="AC145" s="88"/>
      <c r="AD145" s="90"/>
      <c r="AE145" s="90"/>
      <c r="AF145" s="136"/>
      <c r="AG145" s="338"/>
      <c r="AH145" s="338"/>
      <c r="AI145" s="339"/>
      <c r="AJ145" s="339"/>
      <c r="AK145" s="91"/>
      <c r="AL145" s="92"/>
      <c r="AM145" s="93" t="s">
        <v>4121</v>
      </c>
      <c r="AN145" s="340"/>
      <c r="AO145" s="341"/>
      <c r="AP145" s="336"/>
      <c r="AQ145" s="342"/>
      <c r="AR145" s="343"/>
      <c r="AS145" s="342"/>
      <c r="AT145" s="94"/>
      <c r="AU145" s="341"/>
      <c r="AV145" s="136"/>
      <c r="AW145" s="339"/>
    </row>
    <row r="146" spans="1:49" ht="12.75" customHeight="1">
      <c r="A146">
        <v>143</v>
      </c>
      <c r="B146" s="29" t="s">
        <v>8394</v>
      </c>
      <c r="C146" s="104" t="s">
        <v>4123</v>
      </c>
      <c r="D146" s="29" t="s">
        <v>896</v>
      </c>
      <c r="E146" s="29" t="s">
        <v>2929</v>
      </c>
      <c r="F146" s="335"/>
      <c r="G146" s="335"/>
      <c r="H146" s="394"/>
      <c r="I146" s="394"/>
      <c r="J146" s="394"/>
      <c r="K146" s="394"/>
      <c r="L146" s="335"/>
      <c r="M146" s="82" t="s">
        <v>3880</v>
      </c>
      <c r="N146" s="57">
        <v>4558.5590551181103</v>
      </c>
      <c r="O146" s="30">
        <v>4558.5590551181103</v>
      </c>
      <c r="P146" s="29" t="s">
        <v>3862</v>
      </c>
      <c r="Q146" s="29"/>
      <c r="R146" s="104" t="s">
        <v>4123</v>
      </c>
      <c r="S146" s="103" t="s">
        <v>4124</v>
      </c>
      <c r="T146" s="403">
        <v>2500</v>
      </c>
      <c r="U146" s="403">
        <v>12065</v>
      </c>
      <c r="V146" s="123" t="s">
        <v>1</v>
      </c>
      <c r="W146" s="336" t="s">
        <v>0</v>
      </c>
      <c r="X146" s="123" t="s">
        <v>4120</v>
      </c>
      <c r="Y146" s="337"/>
      <c r="Z146" s="87">
        <v>1</v>
      </c>
      <c r="AA146" s="88"/>
      <c r="AB146" s="88"/>
      <c r="AC146" s="88"/>
      <c r="AD146" s="90"/>
      <c r="AE146" s="90"/>
      <c r="AF146" s="136"/>
      <c r="AG146" s="338"/>
      <c r="AH146" s="338"/>
      <c r="AI146" s="339"/>
      <c r="AJ146" s="339"/>
      <c r="AK146" s="91"/>
      <c r="AL146" s="92"/>
      <c r="AM146" s="93" t="s">
        <v>4121</v>
      </c>
      <c r="AN146" s="340"/>
      <c r="AO146" s="341"/>
      <c r="AP146" s="336"/>
      <c r="AQ146" s="342"/>
      <c r="AR146" s="343"/>
      <c r="AS146" s="342"/>
      <c r="AT146" s="94"/>
      <c r="AU146" s="341"/>
      <c r="AV146" s="136"/>
      <c r="AW146" s="339"/>
    </row>
    <row r="147" spans="1:49" ht="12.75" customHeight="1">
      <c r="A147">
        <v>144</v>
      </c>
      <c r="B147" s="29" t="s">
        <v>8395</v>
      </c>
      <c r="C147" s="104" t="s">
        <v>4125</v>
      </c>
      <c r="D147" s="29" t="s">
        <v>898</v>
      </c>
      <c r="E147" s="29" t="s">
        <v>2927</v>
      </c>
      <c r="F147" s="335"/>
      <c r="G147" s="335"/>
      <c r="H147" s="394"/>
      <c r="I147" s="394"/>
      <c r="J147" s="394"/>
      <c r="K147" s="394"/>
      <c r="L147" s="335"/>
      <c r="M147" s="82" t="s">
        <v>3880</v>
      </c>
      <c r="N147" s="57">
        <v>4747.4763779527557</v>
      </c>
      <c r="O147" s="30">
        <v>4747.4763779527557</v>
      </c>
      <c r="P147" s="29" t="s">
        <v>3862</v>
      </c>
      <c r="Q147" s="29"/>
      <c r="R147" s="104" t="s">
        <v>4125</v>
      </c>
      <c r="S147" s="103" t="s">
        <v>4126</v>
      </c>
      <c r="T147" s="403">
        <v>1500</v>
      </c>
      <c r="U147" s="403">
        <v>12065</v>
      </c>
      <c r="V147" s="123" t="s">
        <v>1</v>
      </c>
      <c r="W147" s="336" t="s">
        <v>0</v>
      </c>
      <c r="X147" s="123" t="s">
        <v>4120</v>
      </c>
      <c r="Y147" s="337"/>
      <c r="Z147" s="87">
        <v>1</v>
      </c>
      <c r="AA147" s="88"/>
      <c r="AB147" s="88"/>
      <c r="AC147" s="88"/>
      <c r="AD147" s="90"/>
      <c r="AE147" s="90"/>
      <c r="AF147" s="136"/>
      <c r="AG147" s="338"/>
      <c r="AH147" s="338"/>
      <c r="AI147" s="339"/>
      <c r="AJ147" s="339"/>
      <c r="AK147" s="91"/>
      <c r="AL147" s="92"/>
      <c r="AM147" s="93" t="s">
        <v>4121</v>
      </c>
      <c r="AN147" s="340"/>
      <c r="AO147" s="341"/>
      <c r="AP147" s="336"/>
      <c r="AQ147" s="342"/>
      <c r="AR147" s="343"/>
      <c r="AS147" s="342"/>
      <c r="AT147" s="94"/>
      <c r="AU147" s="341"/>
      <c r="AV147" s="136"/>
      <c r="AW147" s="339"/>
    </row>
    <row r="148" spans="1:49" ht="12.75" customHeight="1">
      <c r="A148">
        <v>145</v>
      </c>
      <c r="B148" s="29" t="s">
        <v>8396</v>
      </c>
      <c r="C148" s="104" t="s">
        <v>4127</v>
      </c>
      <c r="D148" s="29" t="s">
        <v>880</v>
      </c>
      <c r="E148" s="29" t="s">
        <v>2945</v>
      </c>
      <c r="F148" s="335"/>
      <c r="G148" s="335"/>
      <c r="H148" s="394"/>
      <c r="I148" s="394"/>
      <c r="J148" s="394"/>
      <c r="K148" s="394"/>
      <c r="L148" s="335"/>
      <c r="M148" s="82" t="s">
        <v>3880</v>
      </c>
      <c r="N148" s="57">
        <v>4246.0393700787408</v>
      </c>
      <c r="O148" s="30">
        <v>4246.0393700787408</v>
      </c>
      <c r="P148" s="29" t="s">
        <v>3457</v>
      </c>
      <c r="Q148" s="29"/>
      <c r="R148" s="104" t="s">
        <v>4127</v>
      </c>
      <c r="S148" s="103" t="s">
        <v>4128</v>
      </c>
      <c r="T148" s="403">
        <v>3000</v>
      </c>
      <c r="U148" s="403">
        <v>13310</v>
      </c>
      <c r="V148" s="123" t="s">
        <v>1</v>
      </c>
      <c r="W148" s="336" t="s">
        <v>0</v>
      </c>
      <c r="X148" s="123" t="s">
        <v>4120</v>
      </c>
      <c r="Y148" s="337"/>
      <c r="Z148" s="87">
        <v>1</v>
      </c>
      <c r="AA148" s="88"/>
      <c r="AB148" s="88"/>
      <c r="AC148" s="88"/>
      <c r="AD148" s="90"/>
      <c r="AE148" s="90"/>
      <c r="AF148" s="136"/>
      <c r="AG148" s="338"/>
      <c r="AH148" s="338"/>
      <c r="AI148" s="339"/>
      <c r="AJ148" s="339"/>
      <c r="AK148" s="91"/>
      <c r="AL148" s="92"/>
      <c r="AM148" s="93" t="s">
        <v>4121</v>
      </c>
      <c r="AN148" s="340"/>
      <c r="AO148" s="341"/>
      <c r="AP148" s="336"/>
      <c r="AQ148" s="342"/>
      <c r="AR148" s="343"/>
      <c r="AS148" s="342"/>
      <c r="AT148" s="94"/>
      <c r="AU148" s="341"/>
      <c r="AV148" s="136"/>
      <c r="AW148" s="339"/>
    </row>
    <row r="149" spans="1:49" ht="12.75" customHeight="1">
      <c r="A149">
        <v>146</v>
      </c>
      <c r="B149" s="29" t="s">
        <v>8397</v>
      </c>
      <c r="C149" s="104" t="s">
        <v>4129</v>
      </c>
      <c r="D149" s="29" t="s">
        <v>856</v>
      </c>
      <c r="E149" s="29" t="s">
        <v>2969</v>
      </c>
      <c r="F149" s="335"/>
      <c r="G149" s="335"/>
      <c r="H149" s="394"/>
      <c r="I149" s="394"/>
      <c r="J149" s="394"/>
      <c r="K149" s="394"/>
      <c r="L149" s="335"/>
      <c r="M149" s="82" t="s">
        <v>3880</v>
      </c>
      <c r="N149" s="57">
        <v>5167.1574803149606</v>
      </c>
      <c r="O149" s="30">
        <v>5167.1574803149606</v>
      </c>
      <c r="P149" s="29" t="s">
        <v>3862</v>
      </c>
      <c r="Q149" s="29"/>
      <c r="R149" s="104" t="s">
        <v>4129</v>
      </c>
      <c r="S149" s="103" t="s">
        <v>4130</v>
      </c>
      <c r="T149" s="403">
        <v>-500</v>
      </c>
      <c r="U149" s="403">
        <v>12065</v>
      </c>
      <c r="V149" s="123" t="s">
        <v>1</v>
      </c>
      <c r="W149" s="336" t="s">
        <v>0</v>
      </c>
      <c r="X149" s="123" t="s">
        <v>4120</v>
      </c>
      <c r="Y149" s="337"/>
      <c r="Z149" s="87">
        <v>1</v>
      </c>
      <c r="AA149" s="88"/>
      <c r="AB149" s="88"/>
      <c r="AC149" s="88"/>
      <c r="AD149" s="90"/>
      <c r="AE149" s="90"/>
      <c r="AF149" s="136"/>
      <c r="AG149" s="338"/>
      <c r="AH149" s="338"/>
      <c r="AI149" s="339"/>
      <c r="AJ149" s="339"/>
      <c r="AK149" s="91"/>
      <c r="AL149" s="92"/>
      <c r="AM149" s="93" t="s">
        <v>4121</v>
      </c>
      <c r="AN149" s="340"/>
      <c r="AO149" s="341"/>
      <c r="AP149" s="336"/>
      <c r="AQ149" s="342"/>
      <c r="AR149" s="343"/>
      <c r="AS149" s="342"/>
      <c r="AT149" s="94"/>
      <c r="AU149" s="341"/>
      <c r="AV149" s="136"/>
      <c r="AW149" s="339"/>
    </row>
    <row r="150" spans="1:49" ht="12.75" customHeight="1">
      <c r="A150">
        <v>147</v>
      </c>
      <c r="B150" s="29" t="s">
        <v>8398</v>
      </c>
      <c r="C150" s="104" t="s">
        <v>4131</v>
      </c>
      <c r="D150" s="29" t="s">
        <v>797</v>
      </c>
      <c r="E150" s="29" t="s">
        <v>3028</v>
      </c>
      <c r="F150" s="335"/>
      <c r="G150" s="335"/>
      <c r="H150" s="394"/>
      <c r="I150" s="394"/>
      <c r="J150" s="394"/>
      <c r="K150" s="394"/>
      <c r="L150" s="335"/>
      <c r="M150" s="82" t="s">
        <v>3880</v>
      </c>
      <c r="N150" s="57">
        <v>4947.1377952755911</v>
      </c>
      <c r="O150" s="30">
        <v>4947.1377952755911</v>
      </c>
      <c r="P150" s="29" t="s">
        <v>3457</v>
      </c>
      <c r="Q150" s="29"/>
      <c r="R150" s="104" t="s">
        <v>4131</v>
      </c>
      <c r="S150" s="103" t="s">
        <v>4132</v>
      </c>
      <c r="T150" s="403">
        <v>-500</v>
      </c>
      <c r="U150" s="403">
        <v>12895</v>
      </c>
      <c r="V150" s="123" t="s">
        <v>1</v>
      </c>
      <c r="W150" s="336" t="s">
        <v>0</v>
      </c>
      <c r="X150" s="123" t="s">
        <v>4120</v>
      </c>
      <c r="Y150" s="337"/>
      <c r="Z150" s="87">
        <v>1</v>
      </c>
      <c r="AA150" s="88"/>
      <c r="AB150" s="88"/>
      <c r="AC150" s="88"/>
      <c r="AD150" s="90"/>
      <c r="AE150" s="90"/>
      <c r="AF150" s="136"/>
      <c r="AG150" s="338"/>
      <c r="AH150" s="338"/>
      <c r="AI150" s="339"/>
      <c r="AJ150" s="339"/>
      <c r="AK150" s="91"/>
      <c r="AL150" s="92"/>
      <c r="AM150" s="93" t="s">
        <v>4121</v>
      </c>
      <c r="AN150" s="340"/>
      <c r="AO150" s="341"/>
      <c r="AP150" s="336"/>
      <c r="AQ150" s="342"/>
      <c r="AR150" s="343"/>
      <c r="AS150" s="342"/>
      <c r="AT150" s="94"/>
      <c r="AU150" s="341"/>
      <c r="AV150" s="136"/>
      <c r="AW150" s="339"/>
    </row>
    <row r="151" spans="1:49" ht="12.75" customHeight="1">
      <c r="A151">
        <v>148</v>
      </c>
      <c r="B151" s="29" t="s">
        <v>8399</v>
      </c>
      <c r="C151" s="104" t="s">
        <v>4133</v>
      </c>
      <c r="D151" s="29" t="s">
        <v>839</v>
      </c>
      <c r="E151" s="29" t="s">
        <v>2986</v>
      </c>
      <c r="F151" s="335"/>
      <c r="G151" s="335"/>
      <c r="H151" s="394"/>
      <c r="I151" s="394"/>
      <c r="J151" s="394"/>
      <c r="K151" s="394"/>
      <c r="L151" s="335"/>
      <c r="M151" s="82" t="s">
        <v>3880</v>
      </c>
      <c r="N151" s="57">
        <v>4276.3070866141734</v>
      </c>
      <c r="O151" s="30">
        <v>4276.3070866141734</v>
      </c>
      <c r="P151" s="29" t="s">
        <v>3457</v>
      </c>
      <c r="Q151" s="29"/>
      <c r="R151" s="104" t="s">
        <v>4133</v>
      </c>
      <c r="S151" s="103" t="s">
        <v>4134</v>
      </c>
      <c r="T151" s="403">
        <v>2000</v>
      </c>
      <c r="U151" s="403">
        <v>13310</v>
      </c>
      <c r="V151" s="123" t="s">
        <v>1</v>
      </c>
      <c r="W151" s="336" t="s">
        <v>0</v>
      </c>
      <c r="X151" s="123" t="s">
        <v>4120</v>
      </c>
      <c r="Y151" s="337"/>
      <c r="Z151" s="87">
        <v>1</v>
      </c>
      <c r="AA151" s="88"/>
      <c r="AB151" s="88"/>
      <c r="AC151" s="88"/>
      <c r="AD151" s="90"/>
      <c r="AE151" s="90"/>
      <c r="AF151" s="136"/>
      <c r="AG151" s="338"/>
      <c r="AH151" s="338"/>
      <c r="AI151" s="339"/>
      <c r="AJ151" s="339"/>
      <c r="AK151" s="91"/>
      <c r="AL151" s="92"/>
      <c r="AM151" s="93" t="s">
        <v>4121</v>
      </c>
      <c r="AN151" s="340"/>
      <c r="AO151" s="341"/>
      <c r="AP151" s="336"/>
      <c r="AQ151" s="342"/>
      <c r="AR151" s="343"/>
      <c r="AS151" s="342"/>
      <c r="AT151" s="94"/>
      <c r="AU151" s="341"/>
      <c r="AV151" s="136"/>
      <c r="AW151" s="339"/>
    </row>
    <row r="152" spans="1:49" ht="12.75" customHeight="1">
      <c r="A152">
        <v>149</v>
      </c>
      <c r="B152" s="29" t="s">
        <v>8400</v>
      </c>
      <c r="C152" s="104" t="s">
        <v>4135</v>
      </c>
      <c r="D152" s="29" t="s">
        <v>804</v>
      </c>
      <c r="E152" s="29" t="s">
        <v>3021</v>
      </c>
      <c r="F152" s="335"/>
      <c r="G152" s="335"/>
      <c r="H152" s="394"/>
      <c r="I152" s="394"/>
      <c r="J152" s="394"/>
      <c r="K152" s="394"/>
      <c r="L152" s="335"/>
      <c r="M152" s="82" t="s">
        <v>3880</v>
      </c>
      <c r="N152" s="57">
        <v>4458.4527559055114</v>
      </c>
      <c r="O152" s="30">
        <v>4458.4527559055114</v>
      </c>
      <c r="P152" s="29" t="s">
        <v>3859</v>
      </c>
      <c r="Q152" s="29"/>
      <c r="R152" s="104" t="s">
        <v>4135</v>
      </c>
      <c r="S152" s="103" t="s">
        <v>4136</v>
      </c>
      <c r="T152" s="403">
        <v>0</v>
      </c>
      <c r="U152" s="403">
        <v>12480</v>
      </c>
      <c r="V152" s="123" t="s">
        <v>1</v>
      </c>
      <c r="W152" s="336" t="s">
        <v>0</v>
      </c>
      <c r="X152" s="123" t="s">
        <v>4120</v>
      </c>
      <c r="Y152" s="337"/>
      <c r="Z152" s="87">
        <v>1</v>
      </c>
      <c r="AA152" s="88"/>
      <c r="AB152" s="88"/>
      <c r="AC152" s="88"/>
      <c r="AD152" s="90"/>
      <c r="AE152" s="90"/>
      <c r="AF152" s="136"/>
      <c r="AG152" s="338"/>
      <c r="AH152" s="338"/>
      <c r="AI152" s="339"/>
      <c r="AJ152" s="339"/>
      <c r="AK152" s="91"/>
      <c r="AL152" s="92"/>
      <c r="AM152" s="93" t="s">
        <v>4121</v>
      </c>
      <c r="AN152" s="340"/>
      <c r="AO152" s="341"/>
      <c r="AP152" s="336"/>
      <c r="AQ152" s="342"/>
      <c r="AR152" s="343"/>
      <c r="AS152" s="342"/>
      <c r="AT152" s="94"/>
      <c r="AU152" s="341"/>
      <c r="AV152" s="136"/>
      <c r="AW152" s="339"/>
    </row>
    <row r="153" spans="1:49" ht="12.75" customHeight="1">
      <c r="A153">
        <v>150</v>
      </c>
      <c r="B153" s="29" t="s">
        <v>8401</v>
      </c>
      <c r="C153" s="104" t="s">
        <v>4137</v>
      </c>
      <c r="D153" s="29" t="s">
        <v>838</v>
      </c>
      <c r="E153" s="29" t="s">
        <v>2987</v>
      </c>
      <c r="F153" s="335"/>
      <c r="G153" s="335"/>
      <c r="H153" s="394"/>
      <c r="I153" s="394"/>
      <c r="J153" s="394"/>
      <c r="K153" s="394"/>
      <c r="L153" s="335"/>
      <c r="M153" s="82" t="s">
        <v>3880</v>
      </c>
      <c r="N153" s="57">
        <v>4218.7204724409448</v>
      </c>
      <c r="O153" s="30">
        <v>4218.7204724409448</v>
      </c>
      <c r="P153" s="29" t="s">
        <v>3457</v>
      </c>
      <c r="Q153" s="29"/>
      <c r="R153" s="104" t="s">
        <v>4137</v>
      </c>
      <c r="S153" s="103" t="s">
        <v>4138</v>
      </c>
      <c r="T153" s="403">
        <v>2500</v>
      </c>
      <c r="U153" s="403">
        <v>12895</v>
      </c>
      <c r="V153" s="123" t="s">
        <v>1</v>
      </c>
      <c r="W153" s="336" t="s">
        <v>0</v>
      </c>
      <c r="X153" s="123" t="s">
        <v>4120</v>
      </c>
      <c r="Y153" s="337"/>
      <c r="Z153" s="87">
        <v>1</v>
      </c>
      <c r="AA153" s="88"/>
      <c r="AB153" s="88"/>
      <c r="AC153" s="88"/>
      <c r="AD153" s="90"/>
      <c r="AE153" s="90"/>
      <c r="AF153" s="136"/>
      <c r="AG153" s="338"/>
      <c r="AH153" s="338"/>
      <c r="AI153" s="339"/>
      <c r="AJ153" s="339"/>
      <c r="AK153" s="91"/>
      <c r="AL153" s="92"/>
      <c r="AM153" s="93" t="s">
        <v>4121</v>
      </c>
      <c r="AN153" s="340"/>
      <c r="AO153" s="341"/>
      <c r="AP153" s="336"/>
      <c r="AQ153" s="342"/>
      <c r="AR153" s="343"/>
      <c r="AS153" s="342"/>
      <c r="AT153" s="94"/>
      <c r="AU153" s="341"/>
      <c r="AV153" s="136"/>
      <c r="AW153" s="339"/>
    </row>
    <row r="154" spans="1:49" ht="12.75" customHeight="1">
      <c r="A154">
        <v>151</v>
      </c>
      <c r="B154" s="29" t="s">
        <v>8402</v>
      </c>
      <c r="C154" s="104" t="s">
        <v>4139</v>
      </c>
      <c r="D154" s="29" t="s">
        <v>798</v>
      </c>
      <c r="E154" s="29" t="s">
        <v>3027</v>
      </c>
      <c r="F154" s="335"/>
      <c r="G154" s="335"/>
      <c r="H154" s="394"/>
      <c r="I154" s="394"/>
      <c r="J154" s="394"/>
      <c r="K154" s="394"/>
      <c r="L154" s="335"/>
      <c r="M154" s="82" t="s">
        <v>3880</v>
      </c>
      <c r="N154" s="57">
        <v>4540.5039370078739</v>
      </c>
      <c r="O154" s="30">
        <v>4540.5039370078739</v>
      </c>
      <c r="P154" s="29" t="s">
        <v>3457</v>
      </c>
      <c r="Q154" s="29"/>
      <c r="R154" s="104" t="s">
        <v>4139</v>
      </c>
      <c r="S154" s="103" t="s">
        <v>4140</v>
      </c>
      <c r="T154" s="403">
        <v>500</v>
      </c>
      <c r="U154" s="403">
        <v>12895</v>
      </c>
      <c r="V154" s="123" t="s">
        <v>1</v>
      </c>
      <c r="W154" s="336" t="s">
        <v>0</v>
      </c>
      <c r="X154" s="123" t="s">
        <v>4120</v>
      </c>
      <c r="Y154" s="337"/>
      <c r="Z154" s="87">
        <v>1</v>
      </c>
      <c r="AA154" s="88"/>
      <c r="AB154" s="88"/>
      <c r="AC154" s="88"/>
      <c r="AD154" s="90"/>
      <c r="AE154" s="90"/>
      <c r="AF154" s="136"/>
      <c r="AG154" s="338"/>
      <c r="AH154" s="338"/>
      <c r="AI154" s="339"/>
      <c r="AJ154" s="339"/>
      <c r="AK154" s="91"/>
      <c r="AL154" s="92"/>
      <c r="AM154" s="93" t="s">
        <v>4121</v>
      </c>
      <c r="AN154" s="340"/>
      <c r="AO154" s="341"/>
      <c r="AP154" s="336"/>
      <c r="AQ154" s="342"/>
      <c r="AR154" s="343"/>
      <c r="AS154" s="342"/>
      <c r="AT154" s="94"/>
      <c r="AU154" s="341"/>
      <c r="AV154" s="136"/>
      <c r="AW154" s="339"/>
    </row>
    <row r="155" spans="1:49" ht="12.75" customHeight="1">
      <c r="A155">
        <v>152</v>
      </c>
      <c r="B155" s="29" t="s">
        <v>8403</v>
      </c>
      <c r="C155" s="104" t="s">
        <v>4141</v>
      </c>
      <c r="D155" s="29" t="s">
        <v>805</v>
      </c>
      <c r="E155" s="29" t="s">
        <v>3020</v>
      </c>
      <c r="F155" s="335"/>
      <c r="G155" s="335"/>
      <c r="H155" s="394"/>
      <c r="I155" s="394"/>
      <c r="J155" s="394"/>
      <c r="K155" s="394"/>
      <c r="L155" s="335"/>
      <c r="M155" s="82" t="s">
        <v>3880</v>
      </c>
      <c r="N155" s="57">
        <v>4544.5118110236226</v>
      </c>
      <c r="O155" s="30">
        <v>4544.5118110236226</v>
      </c>
      <c r="P155" s="29" t="s">
        <v>3859</v>
      </c>
      <c r="Q155" s="29"/>
      <c r="R155" s="104" t="s">
        <v>4141</v>
      </c>
      <c r="S155" s="103" t="s">
        <v>4142</v>
      </c>
      <c r="T155" s="403">
        <v>-1000</v>
      </c>
      <c r="U155" s="403">
        <v>12480</v>
      </c>
      <c r="V155" s="123" t="s">
        <v>1</v>
      </c>
      <c r="W155" s="336" t="s">
        <v>0</v>
      </c>
      <c r="X155" s="123" t="s">
        <v>4120</v>
      </c>
      <c r="Y155" s="337"/>
      <c r="Z155" s="87">
        <v>1</v>
      </c>
      <c r="AA155" s="88"/>
      <c r="AB155" s="88"/>
      <c r="AC155" s="88"/>
      <c r="AD155" s="90"/>
      <c r="AE155" s="90"/>
      <c r="AF155" s="136"/>
      <c r="AG155" s="338"/>
      <c r="AH155" s="338"/>
      <c r="AI155" s="339"/>
      <c r="AJ155" s="339"/>
      <c r="AK155" s="91"/>
      <c r="AL155" s="92"/>
      <c r="AM155" s="93" t="s">
        <v>4121</v>
      </c>
      <c r="AN155" s="340"/>
      <c r="AO155" s="341"/>
      <c r="AP155" s="336"/>
      <c r="AQ155" s="342"/>
      <c r="AR155" s="343"/>
      <c r="AS155" s="342"/>
      <c r="AT155" s="94"/>
      <c r="AU155" s="341"/>
      <c r="AV155" s="136"/>
      <c r="AW155" s="339"/>
    </row>
    <row r="156" spans="1:49" ht="12.75" customHeight="1">
      <c r="A156">
        <v>153</v>
      </c>
      <c r="B156" s="29" t="s">
        <v>8410</v>
      </c>
      <c r="C156" s="104" t="s">
        <v>3617</v>
      </c>
      <c r="D156" s="29" t="s">
        <v>882</v>
      </c>
      <c r="E156" s="29" t="s">
        <v>2943</v>
      </c>
      <c r="F156" s="335"/>
      <c r="G156" s="335"/>
      <c r="H156" s="394"/>
      <c r="I156" s="394"/>
      <c r="J156" s="394"/>
      <c r="K156" s="394"/>
      <c r="L156" s="335"/>
      <c r="M156" s="82" t="s">
        <v>3880</v>
      </c>
      <c r="N156" s="57">
        <v>3849.3385826771655</v>
      </c>
      <c r="O156" s="30">
        <v>3849.3385826771655</v>
      </c>
      <c r="P156" s="29" t="s">
        <v>3457</v>
      </c>
      <c r="Q156" s="29"/>
      <c r="R156" s="104" t="s">
        <v>3617</v>
      </c>
      <c r="S156" s="103" t="s">
        <v>4143</v>
      </c>
      <c r="T156" s="403">
        <v>4500</v>
      </c>
      <c r="U156" s="403">
        <v>12895</v>
      </c>
      <c r="V156" s="123" t="s">
        <v>1</v>
      </c>
      <c r="W156" s="336" t="s">
        <v>0</v>
      </c>
      <c r="X156" s="123" t="s">
        <v>4120</v>
      </c>
      <c r="Y156" s="337"/>
      <c r="Z156" s="87">
        <v>1</v>
      </c>
      <c r="AA156" s="88"/>
      <c r="AB156" s="88"/>
      <c r="AC156" s="88"/>
      <c r="AD156" s="90"/>
      <c r="AE156" s="90"/>
      <c r="AF156" s="136"/>
      <c r="AG156" s="338"/>
      <c r="AH156" s="338"/>
      <c r="AI156" s="339"/>
      <c r="AJ156" s="339"/>
      <c r="AK156" s="91"/>
      <c r="AL156" s="92"/>
      <c r="AM156" s="93" t="s">
        <v>4121</v>
      </c>
      <c r="AN156" s="340"/>
      <c r="AO156" s="341"/>
      <c r="AP156" s="336"/>
      <c r="AQ156" s="342"/>
      <c r="AR156" s="343"/>
      <c r="AS156" s="342"/>
      <c r="AT156" s="94"/>
      <c r="AU156" s="341"/>
      <c r="AV156" s="136"/>
      <c r="AW156" s="339"/>
    </row>
    <row r="157" spans="1:49" ht="12.75" customHeight="1">
      <c r="A157">
        <v>154</v>
      </c>
      <c r="B157" s="29" t="s">
        <v>8404</v>
      </c>
      <c r="C157" s="104" t="s">
        <v>4144</v>
      </c>
      <c r="D157" s="29" t="s">
        <v>796</v>
      </c>
      <c r="E157" s="29" t="s">
        <v>3029</v>
      </c>
      <c r="F157" s="335"/>
      <c r="G157" s="335"/>
      <c r="H157" s="394"/>
      <c r="I157" s="394"/>
      <c r="J157" s="394"/>
      <c r="K157" s="394"/>
      <c r="L157" s="335"/>
      <c r="M157" s="82" t="s">
        <v>3880</v>
      </c>
      <c r="N157" s="57">
        <v>5050.6259842519685</v>
      </c>
      <c r="O157" s="30">
        <v>5050.6259842519685</v>
      </c>
      <c r="P157" s="29" t="s">
        <v>3457</v>
      </c>
      <c r="Q157" s="29"/>
      <c r="R157" s="104" t="s">
        <v>4144</v>
      </c>
      <c r="S157" s="103" t="s">
        <v>4145</v>
      </c>
      <c r="T157" s="403">
        <v>-1000</v>
      </c>
      <c r="U157" s="403">
        <v>13310</v>
      </c>
      <c r="V157" s="123" t="s">
        <v>1</v>
      </c>
      <c r="W157" s="336" t="s">
        <v>0</v>
      </c>
      <c r="X157" s="123" t="s">
        <v>4120</v>
      </c>
      <c r="Y157" s="337"/>
      <c r="Z157" s="87">
        <v>1</v>
      </c>
      <c r="AA157" s="88"/>
      <c r="AB157" s="88"/>
      <c r="AC157" s="88"/>
      <c r="AD157" s="90"/>
      <c r="AE157" s="90"/>
      <c r="AF157" s="136"/>
      <c r="AG157" s="338"/>
      <c r="AH157" s="338"/>
      <c r="AI157" s="339"/>
      <c r="AJ157" s="339"/>
      <c r="AK157" s="91"/>
      <c r="AL157" s="92"/>
      <c r="AM157" s="93" t="s">
        <v>4121</v>
      </c>
      <c r="AN157" s="340"/>
      <c r="AO157" s="341"/>
      <c r="AP157" s="336"/>
      <c r="AQ157" s="342"/>
      <c r="AR157" s="343"/>
      <c r="AS157" s="342"/>
      <c r="AT157" s="94"/>
      <c r="AU157" s="341"/>
      <c r="AV157" s="136"/>
      <c r="AW157" s="339"/>
    </row>
    <row r="158" spans="1:49" ht="12.75" customHeight="1">
      <c r="A158">
        <v>155</v>
      </c>
      <c r="B158" s="29" t="s">
        <v>8405</v>
      </c>
      <c r="C158" s="104" t="s">
        <v>4146</v>
      </c>
      <c r="D158" s="29" t="s">
        <v>837</v>
      </c>
      <c r="E158" s="29" t="s">
        <v>2988</v>
      </c>
      <c r="F158" s="335"/>
      <c r="G158" s="335"/>
      <c r="H158" s="394"/>
      <c r="I158" s="394"/>
      <c r="J158" s="394"/>
      <c r="K158" s="394"/>
      <c r="L158" s="335"/>
      <c r="M158" s="82" t="s">
        <v>3880</v>
      </c>
      <c r="N158" s="57">
        <v>4537.2755905511813</v>
      </c>
      <c r="O158" s="30">
        <v>4537.2755905511813</v>
      </c>
      <c r="P158" s="29" t="s">
        <v>3457</v>
      </c>
      <c r="Q158" s="29"/>
      <c r="R158" s="104" t="s">
        <v>4146</v>
      </c>
      <c r="S158" s="103" t="s">
        <v>4147</v>
      </c>
      <c r="T158" s="403">
        <v>1500</v>
      </c>
      <c r="U158" s="403">
        <v>12895</v>
      </c>
      <c r="V158" s="123" t="s">
        <v>1</v>
      </c>
      <c r="W158" s="336" t="s">
        <v>0</v>
      </c>
      <c r="X158" s="123" t="s">
        <v>4120</v>
      </c>
      <c r="Y158" s="337"/>
      <c r="Z158" s="87">
        <v>1</v>
      </c>
      <c r="AA158" s="88"/>
      <c r="AB158" s="88"/>
      <c r="AC158" s="88"/>
      <c r="AD158" s="90"/>
      <c r="AE158" s="90"/>
      <c r="AF158" s="136"/>
      <c r="AG158" s="338"/>
      <c r="AH158" s="338"/>
      <c r="AI158" s="339"/>
      <c r="AJ158" s="339"/>
      <c r="AK158" s="91"/>
      <c r="AL158" s="92"/>
      <c r="AM158" s="93" t="s">
        <v>4121</v>
      </c>
      <c r="AN158" s="340"/>
      <c r="AO158" s="341"/>
      <c r="AP158" s="336"/>
      <c r="AQ158" s="342"/>
      <c r="AR158" s="343"/>
      <c r="AS158" s="342"/>
      <c r="AT158" s="94"/>
      <c r="AU158" s="341"/>
      <c r="AV158" s="136"/>
      <c r="AW158" s="339"/>
    </row>
    <row r="159" spans="1:49" ht="12.75" customHeight="1">
      <c r="A159">
        <v>156</v>
      </c>
      <c r="B159" s="29" t="s">
        <v>8406</v>
      </c>
      <c r="C159" s="104" t="s">
        <v>4148</v>
      </c>
      <c r="D159" s="29" t="s">
        <v>836</v>
      </c>
      <c r="E159" s="29" t="s">
        <v>2989</v>
      </c>
      <c r="F159" s="335"/>
      <c r="G159" s="335"/>
      <c r="H159" s="394"/>
      <c r="I159" s="394"/>
      <c r="J159" s="394"/>
      <c r="K159" s="394"/>
      <c r="L159" s="335"/>
      <c r="M159" s="82" t="s">
        <v>3880</v>
      </c>
      <c r="N159" s="57">
        <v>4494.2952755905517</v>
      </c>
      <c r="O159" s="30">
        <v>4494.2952755905517</v>
      </c>
      <c r="P159" s="29" t="s">
        <v>3457</v>
      </c>
      <c r="Q159" s="29"/>
      <c r="R159" s="104" t="s">
        <v>4148</v>
      </c>
      <c r="S159" s="103" t="s">
        <v>4149</v>
      </c>
      <c r="T159" s="403">
        <v>1000</v>
      </c>
      <c r="U159" s="403">
        <v>13310</v>
      </c>
      <c r="V159" s="123" t="s">
        <v>1</v>
      </c>
      <c r="W159" s="336" t="s">
        <v>0</v>
      </c>
      <c r="X159" s="123" t="s">
        <v>4120</v>
      </c>
      <c r="Y159" s="337"/>
      <c r="Z159" s="87">
        <v>1</v>
      </c>
      <c r="AA159" s="88"/>
      <c r="AB159" s="88"/>
      <c r="AC159" s="88"/>
      <c r="AD159" s="90"/>
      <c r="AE159" s="90"/>
      <c r="AF159" s="136"/>
      <c r="AG159" s="338"/>
      <c r="AH159" s="338"/>
      <c r="AI159" s="339"/>
      <c r="AJ159" s="339"/>
      <c r="AK159" s="91"/>
      <c r="AL159" s="92"/>
      <c r="AM159" s="93" t="s">
        <v>4121</v>
      </c>
      <c r="AN159" s="340"/>
      <c r="AO159" s="341"/>
      <c r="AP159" s="336"/>
      <c r="AQ159" s="342"/>
      <c r="AR159" s="343"/>
      <c r="AS159" s="342"/>
      <c r="AT159" s="94"/>
      <c r="AU159" s="341"/>
      <c r="AV159" s="136"/>
      <c r="AW159" s="339"/>
    </row>
    <row r="160" spans="1:49" ht="12.75" customHeight="1">
      <c r="A160">
        <v>157</v>
      </c>
      <c r="B160" s="29" t="s">
        <v>8407</v>
      </c>
      <c r="C160" s="104" t="s">
        <v>4150</v>
      </c>
      <c r="D160" s="29" t="s">
        <v>799</v>
      </c>
      <c r="E160" s="29" t="s">
        <v>3026</v>
      </c>
      <c r="F160" s="335"/>
      <c r="G160" s="335"/>
      <c r="H160" s="394"/>
      <c r="I160" s="394"/>
      <c r="J160" s="394"/>
      <c r="K160" s="394"/>
      <c r="L160" s="335"/>
      <c r="M160" s="82" t="s">
        <v>3880</v>
      </c>
      <c r="N160" s="57">
        <v>4616.7047244094492</v>
      </c>
      <c r="O160" s="30">
        <v>4616.7047244094492</v>
      </c>
      <c r="P160" s="29" t="s">
        <v>3457</v>
      </c>
      <c r="Q160" s="29"/>
      <c r="R160" s="104" t="s">
        <v>4150</v>
      </c>
      <c r="S160" s="103" t="s">
        <v>4151</v>
      </c>
      <c r="T160" s="403">
        <v>0</v>
      </c>
      <c r="U160" s="403">
        <v>13310</v>
      </c>
      <c r="V160" s="123" t="s">
        <v>1</v>
      </c>
      <c r="W160" s="336" t="s">
        <v>0</v>
      </c>
      <c r="X160" s="123" t="s">
        <v>4120</v>
      </c>
      <c r="Y160" s="337"/>
      <c r="Z160" s="87">
        <v>1</v>
      </c>
      <c r="AA160" s="88"/>
      <c r="AB160" s="88"/>
      <c r="AC160" s="88"/>
      <c r="AD160" s="90"/>
      <c r="AE160" s="90"/>
      <c r="AF160" s="136"/>
      <c r="AG160" s="338"/>
      <c r="AH160" s="338"/>
      <c r="AI160" s="339"/>
      <c r="AJ160" s="339"/>
      <c r="AK160" s="91"/>
      <c r="AL160" s="92"/>
      <c r="AM160" s="93" t="s">
        <v>4121</v>
      </c>
      <c r="AN160" s="340"/>
      <c r="AO160" s="341"/>
      <c r="AP160" s="336"/>
      <c r="AQ160" s="342"/>
      <c r="AR160" s="343"/>
      <c r="AS160" s="342"/>
      <c r="AT160" s="94"/>
      <c r="AU160" s="341"/>
      <c r="AV160" s="136"/>
      <c r="AW160" s="339"/>
    </row>
    <row r="161" spans="1:49" ht="12.75" customHeight="1">
      <c r="A161">
        <v>158</v>
      </c>
      <c r="B161" s="29" t="s">
        <v>8411</v>
      </c>
      <c r="C161" s="104" t="s">
        <v>4152</v>
      </c>
      <c r="D161" s="29" t="s">
        <v>895</v>
      </c>
      <c r="E161" s="29" t="s">
        <v>2930</v>
      </c>
      <c r="F161" s="335"/>
      <c r="G161" s="335"/>
      <c r="H161" s="394"/>
      <c r="I161" s="394"/>
      <c r="J161" s="394"/>
      <c r="K161" s="394"/>
      <c r="L161" s="335"/>
      <c r="M161" s="82" t="s">
        <v>3880</v>
      </c>
      <c r="N161" s="57">
        <v>4432.6535433070867</v>
      </c>
      <c r="O161" s="30">
        <v>4432.6535433070867</v>
      </c>
      <c r="P161" s="29" t="s">
        <v>3862</v>
      </c>
      <c r="Q161" s="29"/>
      <c r="R161" s="104" t="s">
        <v>4152</v>
      </c>
      <c r="S161" s="103" t="s">
        <v>4153</v>
      </c>
      <c r="T161" s="403">
        <v>3500</v>
      </c>
      <c r="U161" s="403">
        <v>12065</v>
      </c>
      <c r="V161" s="123" t="s">
        <v>1</v>
      </c>
      <c r="W161" s="336" t="s">
        <v>0</v>
      </c>
      <c r="X161" s="123" t="s">
        <v>4120</v>
      </c>
      <c r="Y161" s="337"/>
      <c r="Z161" s="87">
        <v>1</v>
      </c>
      <c r="AA161" s="88"/>
      <c r="AB161" s="88"/>
      <c r="AC161" s="88"/>
      <c r="AD161" s="90"/>
      <c r="AE161" s="90"/>
      <c r="AF161" s="136"/>
      <c r="AG161" s="338"/>
      <c r="AH161" s="338"/>
      <c r="AI161" s="339"/>
      <c r="AJ161" s="339"/>
      <c r="AK161" s="91"/>
      <c r="AL161" s="92"/>
      <c r="AM161" s="93" t="s">
        <v>4121</v>
      </c>
      <c r="AN161" s="340"/>
      <c r="AO161" s="341"/>
      <c r="AP161" s="336"/>
      <c r="AQ161" s="342"/>
      <c r="AR161" s="343"/>
      <c r="AS161" s="342"/>
      <c r="AT161" s="94"/>
      <c r="AU161" s="341"/>
      <c r="AV161" s="136"/>
      <c r="AW161" s="339"/>
    </row>
    <row r="162" spans="1:49" ht="12.75" customHeight="1">
      <c r="A162">
        <v>159</v>
      </c>
      <c r="B162" s="29" t="s">
        <v>8412</v>
      </c>
      <c r="C162" s="104" t="s">
        <v>4154</v>
      </c>
      <c r="D162" s="29" t="s">
        <v>879</v>
      </c>
      <c r="E162" s="29" t="s">
        <v>2946</v>
      </c>
      <c r="F162" s="335"/>
      <c r="G162" s="335"/>
      <c r="H162" s="394"/>
      <c r="I162" s="394"/>
      <c r="J162" s="394"/>
      <c r="K162" s="394"/>
      <c r="L162" s="335"/>
      <c r="M162" s="82" t="s">
        <v>3880</v>
      </c>
      <c r="N162" s="57">
        <v>4004.7007874015749</v>
      </c>
      <c r="O162" s="30">
        <v>4004.7007874015749</v>
      </c>
      <c r="P162" s="29" t="s">
        <v>3859</v>
      </c>
      <c r="Q162" s="29"/>
      <c r="R162" s="104" t="s">
        <v>4154</v>
      </c>
      <c r="S162" s="103" t="s">
        <v>4155</v>
      </c>
      <c r="T162" s="403">
        <v>3000</v>
      </c>
      <c r="U162" s="403">
        <v>12480</v>
      </c>
      <c r="V162" s="123" t="s">
        <v>1</v>
      </c>
      <c r="W162" s="336" t="s">
        <v>0</v>
      </c>
      <c r="X162" s="123" t="s">
        <v>4120</v>
      </c>
      <c r="Y162" s="337"/>
      <c r="Z162" s="87">
        <v>1</v>
      </c>
      <c r="AA162" s="88"/>
      <c r="AB162" s="88"/>
      <c r="AC162" s="88"/>
      <c r="AD162" s="90"/>
      <c r="AE162" s="90"/>
      <c r="AF162" s="136"/>
      <c r="AG162" s="338"/>
      <c r="AH162" s="338"/>
      <c r="AI162" s="339"/>
      <c r="AJ162" s="339"/>
      <c r="AK162" s="91"/>
      <c r="AL162" s="92"/>
      <c r="AM162" s="93" t="s">
        <v>4121</v>
      </c>
      <c r="AN162" s="340"/>
      <c r="AO162" s="341"/>
      <c r="AP162" s="336"/>
      <c r="AQ162" s="342"/>
      <c r="AR162" s="343"/>
      <c r="AS162" s="342"/>
      <c r="AT162" s="94"/>
      <c r="AU162" s="341"/>
      <c r="AV162" s="136"/>
      <c r="AW162" s="339"/>
    </row>
    <row r="163" spans="1:49" ht="12.75" customHeight="1">
      <c r="A163">
        <v>160</v>
      </c>
      <c r="B163" s="29" t="s">
        <v>8413</v>
      </c>
      <c r="C163" s="104" t="s">
        <v>4156</v>
      </c>
      <c r="D163" s="29" t="s">
        <v>806</v>
      </c>
      <c r="E163" s="29" t="s">
        <v>3019</v>
      </c>
      <c r="F163" s="335"/>
      <c r="G163" s="335"/>
      <c r="H163" s="394"/>
      <c r="I163" s="394"/>
      <c r="J163" s="394"/>
      <c r="K163" s="394"/>
      <c r="L163" s="335"/>
      <c r="M163" s="82" t="s">
        <v>3880</v>
      </c>
      <c r="N163" s="57">
        <v>4612.3385826771655</v>
      </c>
      <c r="O163" s="30">
        <v>4612.3385826771655</v>
      </c>
      <c r="P163" s="29" t="s">
        <v>3859</v>
      </c>
      <c r="Q163" s="29"/>
      <c r="R163" s="104" t="s">
        <v>4156</v>
      </c>
      <c r="S163" s="103" t="s">
        <v>4157</v>
      </c>
      <c r="T163" s="403">
        <v>1000</v>
      </c>
      <c r="U163" s="403">
        <v>12480</v>
      </c>
      <c r="V163" s="123" t="s">
        <v>1</v>
      </c>
      <c r="W163" s="336" t="s">
        <v>0</v>
      </c>
      <c r="X163" s="123" t="s">
        <v>4120</v>
      </c>
      <c r="Y163" s="337"/>
      <c r="Z163" s="87">
        <v>1</v>
      </c>
      <c r="AA163" s="88"/>
      <c r="AB163" s="88"/>
      <c r="AC163" s="88"/>
      <c r="AD163" s="90"/>
      <c r="AE163" s="90"/>
      <c r="AF163" s="136"/>
      <c r="AG163" s="338"/>
      <c r="AH163" s="338"/>
      <c r="AI163" s="339"/>
      <c r="AJ163" s="339"/>
      <c r="AK163" s="91"/>
      <c r="AL163" s="92"/>
      <c r="AM163" s="93" t="s">
        <v>4121</v>
      </c>
      <c r="AN163" s="340"/>
      <c r="AO163" s="341"/>
      <c r="AP163" s="336"/>
      <c r="AQ163" s="342"/>
      <c r="AR163" s="343"/>
      <c r="AS163" s="342"/>
      <c r="AT163" s="94"/>
      <c r="AU163" s="341"/>
      <c r="AV163" s="136"/>
      <c r="AW163" s="339"/>
    </row>
    <row r="164" spans="1:49" ht="12.75" customHeight="1">
      <c r="A164">
        <v>161</v>
      </c>
      <c r="B164" s="29" t="s">
        <v>8414</v>
      </c>
      <c r="C164" s="104" t="s">
        <v>4158</v>
      </c>
      <c r="D164" s="29" t="s">
        <v>883</v>
      </c>
      <c r="E164" s="29" t="s">
        <v>2942</v>
      </c>
      <c r="F164" s="335"/>
      <c r="G164" s="335"/>
      <c r="H164" s="394"/>
      <c r="I164" s="394"/>
      <c r="J164" s="394"/>
      <c r="K164" s="394"/>
      <c r="L164" s="335"/>
      <c r="M164" s="82" t="s">
        <v>3880</v>
      </c>
      <c r="N164" s="57">
        <v>3871.3464566929138</v>
      </c>
      <c r="O164" s="30">
        <v>3871.3464566929138</v>
      </c>
      <c r="P164" s="29" t="s">
        <v>3457</v>
      </c>
      <c r="Q164" s="29"/>
      <c r="R164" s="104" t="s">
        <v>4158</v>
      </c>
      <c r="S164" s="103" t="s">
        <v>4159</v>
      </c>
      <c r="T164" s="403">
        <v>4000</v>
      </c>
      <c r="U164" s="403">
        <v>13310</v>
      </c>
      <c r="V164" s="123" t="s">
        <v>1</v>
      </c>
      <c r="W164" s="336" t="s">
        <v>0</v>
      </c>
      <c r="X164" s="123" t="s">
        <v>4120</v>
      </c>
      <c r="Y164" s="337"/>
      <c r="Z164" s="87">
        <v>1</v>
      </c>
      <c r="AA164" s="88"/>
      <c r="AB164" s="88"/>
      <c r="AC164" s="88"/>
      <c r="AD164" s="90"/>
      <c r="AE164" s="90"/>
      <c r="AF164" s="136"/>
      <c r="AG164" s="338"/>
      <c r="AH164" s="338"/>
      <c r="AI164" s="339"/>
      <c r="AJ164" s="339"/>
      <c r="AK164" s="91"/>
      <c r="AL164" s="92"/>
      <c r="AM164" s="93" t="s">
        <v>4121</v>
      </c>
      <c r="AN164" s="340"/>
      <c r="AO164" s="341"/>
      <c r="AP164" s="336"/>
      <c r="AQ164" s="342"/>
      <c r="AR164" s="343"/>
      <c r="AS164" s="342"/>
      <c r="AT164" s="94"/>
      <c r="AU164" s="341"/>
      <c r="AV164" s="136"/>
      <c r="AW164" s="339"/>
    </row>
    <row r="165" spans="1:49" ht="12.75" customHeight="1">
      <c r="A165">
        <v>162</v>
      </c>
      <c r="B165" s="29" t="s">
        <v>8415</v>
      </c>
      <c r="C165" s="104" t="s">
        <v>4160</v>
      </c>
      <c r="D165" s="29" t="s">
        <v>858</v>
      </c>
      <c r="E165" s="29" t="s">
        <v>2967</v>
      </c>
      <c r="F165" s="335"/>
      <c r="G165" s="335"/>
      <c r="H165" s="394"/>
      <c r="I165" s="394"/>
      <c r="J165" s="394"/>
      <c r="K165" s="394"/>
      <c r="L165" s="335"/>
      <c r="M165" s="82" t="s">
        <v>3880</v>
      </c>
      <c r="N165" s="57">
        <v>5102.3897637795271</v>
      </c>
      <c r="O165" s="30">
        <v>5102.3897637795271</v>
      </c>
      <c r="P165" s="29" t="s">
        <v>3862</v>
      </c>
      <c r="Q165" s="29"/>
      <c r="R165" s="104" t="s">
        <v>4160</v>
      </c>
      <c r="S165" s="103" t="s">
        <v>4161</v>
      </c>
      <c r="T165" s="403">
        <v>500</v>
      </c>
      <c r="U165" s="403">
        <v>12065</v>
      </c>
      <c r="V165" s="123" t="s">
        <v>1</v>
      </c>
      <c r="W165" s="336" t="s">
        <v>0</v>
      </c>
      <c r="X165" s="123" t="s">
        <v>4120</v>
      </c>
      <c r="Y165" s="337"/>
      <c r="Z165" s="87">
        <v>1</v>
      </c>
      <c r="AA165" s="88"/>
      <c r="AB165" s="88"/>
      <c r="AC165" s="88"/>
      <c r="AD165" s="90"/>
      <c r="AE165" s="90"/>
      <c r="AF165" s="136"/>
      <c r="AG165" s="338"/>
      <c r="AH165" s="338"/>
      <c r="AI165" s="339"/>
      <c r="AJ165" s="339"/>
      <c r="AK165" s="91"/>
      <c r="AL165" s="92"/>
      <c r="AM165" s="93" t="s">
        <v>4121</v>
      </c>
      <c r="AN165" s="340"/>
      <c r="AO165" s="341"/>
      <c r="AP165" s="336"/>
      <c r="AQ165" s="342"/>
      <c r="AR165" s="343"/>
      <c r="AS165" s="342"/>
      <c r="AT165" s="94"/>
      <c r="AU165" s="341"/>
      <c r="AV165" s="136"/>
      <c r="AW165" s="339"/>
    </row>
    <row r="166" spans="1:49" ht="12.75" customHeight="1">
      <c r="A166">
        <v>163</v>
      </c>
      <c r="B166" s="29" t="s">
        <v>8392</v>
      </c>
      <c r="C166" s="104" t="s">
        <v>4162</v>
      </c>
      <c r="D166" s="29" t="s">
        <v>876</v>
      </c>
      <c r="E166" s="29" t="s">
        <v>2949</v>
      </c>
      <c r="F166" s="335"/>
      <c r="G166" s="335"/>
      <c r="H166" s="394"/>
      <c r="I166" s="394"/>
      <c r="J166" s="394"/>
      <c r="K166" s="394"/>
      <c r="L166" s="335"/>
      <c r="M166" s="82" t="s">
        <v>3880</v>
      </c>
      <c r="N166" s="57">
        <v>4109.3267716535438</v>
      </c>
      <c r="O166" s="30">
        <v>4109.3267716535438</v>
      </c>
      <c r="P166" s="29" t="s">
        <v>3859</v>
      </c>
      <c r="Q166" s="29"/>
      <c r="R166" s="104" t="s">
        <v>4162</v>
      </c>
      <c r="S166" s="103" t="s">
        <v>4163</v>
      </c>
      <c r="T166" s="403">
        <v>2000</v>
      </c>
      <c r="U166" s="403">
        <v>12480</v>
      </c>
      <c r="V166" s="123" t="s">
        <v>1</v>
      </c>
      <c r="W166" s="336" t="s">
        <v>0</v>
      </c>
      <c r="X166" s="123" t="s">
        <v>4120</v>
      </c>
      <c r="Y166" s="337"/>
      <c r="Z166" s="87">
        <v>1</v>
      </c>
      <c r="AA166" s="88"/>
      <c r="AB166" s="88"/>
      <c r="AC166" s="88"/>
      <c r="AD166" s="90"/>
      <c r="AE166" s="90"/>
      <c r="AF166" s="136"/>
      <c r="AG166" s="338"/>
      <c r="AH166" s="338"/>
      <c r="AI166" s="339"/>
      <c r="AJ166" s="339"/>
      <c r="AK166" s="91"/>
      <c r="AL166" s="92"/>
      <c r="AM166" s="93" t="s">
        <v>4121</v>
      </c>
      <c r="AN166" s="340"/>
      <c r="AO166" s="341"/>
      <c r="AP166" s="336"/>
      <c r="AQ166" s="342"/>
      <c r="AR166" s="343"/>
      <c r="AS166" s="342"/>
      <c r="AT166" s="94"/>
      <c r="AU166" s="341"/>
      <c r="AV166" s="136"/>
      <c r="AW166" s="339"/>
    </row>
    <row r="167" spans="1:49" ht="12.75" customHeight="1">
      <c r="A167">
        <v>164</v>
      </c>
      <c r="B167" s="29" t="s">
        <v>8393</v>
      </c>
      <c r="C167" s="104" t="s">
        <v>4164</v>
      </c>
      <c r="D167" s="29" t="s">
        <v>881</v>
      </c>
      <c r="E167" s="29" t="s">
        <v>2944</v>
      </c>
      <c r="F167" s="335"/>
      <c r="G167" s="335"/>
      <c r="H167" s="394"/>
      <c r="I167" s="394"/>
      <c r="J167" s="394"/>
      <c r="K167" s="394"/>
      <c r="L167" s="335"/>
      <c r="M167" s="82" t="s">
        <v>3880</v>
      </c>
      <c r="N167" s="57">
        <v>4269.0078740157478</v>
      </c>
      <c r="O167" s="30">
        <v>4269.0078740157478</v>
      </c>
      <c r="P167" s="29" t="s">
        <v>3457</v>
      </c>
      <c r="Q167" s="29"/>
      <c r="R167" s="104" t="s">
        <v>4164</v>
      </c>
      <c r="S167" s="103" t="s">
        <v>4165</v>
      </c>
      <c r="T167" s="403">
        <v>3500</v>
      </c>
      <c r="U167" s="403">
        <v>12895</v>
      </c>
      <c r="V167" s="123" t="s">
        <v>1</v>
      </c>
      <c r="W167" s="336" t="s">
        <v>0</v>
      </c>
      <c r="X167" s="123" t="s">
        <v>4120</v>
      </c>
      <c r="Y167" s="337"/>
      <c r="Z167" s="87">
        <v>1</v>
      </c>
      <c r="AA167" s="88"/>
      <c r="AB167" s="88"/>
      <c r="AC167" s="88"/>
      <c r="AD167" s="90"/>
      <c r="AE167" s="90"/>
      <c r="AF167" s="136"/>
      <c r="AG167" s="338"/>
      <c r="AH167" s="338"/>
      <c r="AI167" s="339"/>
      <c r="AJ167" s="339"/>
      <c r="AK167" s="91"/>
      <c r="AL167" s="92"/>
      <c r="AM167" s="93" t="s">
        <v>4121</v>
      </c>
      <c r="AN167" s="340"/>
      <c r="AO167" s="341"/>
      <c r="AP167" s="336"/>
      <c r="AQ167" s="342"/>
      <c r="AR167" s="343"/>
      <c r="AS167" s="342"/>
      <c r="AT167" s="94"/>
      <c r="AU167" s="341"/>
      <c r="AV167" s="136"/>
      <c r="AW167" s="339"/>
    </row>
    <row r="168" spans="1:49" ht="12.75" customHeight="1">
      <c r="A168">
        <v>165</v>
      </c>
      <c r="B168" s="29" t="s">
        <v>8416</v>
      </c>
      <c r="C168" s="104" t="s">
        <v>4166</v>
      </c>
      <c r="D168" s="29" t="s">
        <v>840</v>
      </c>
      <c r="E168" s="29" t="s">
        <v>2985</v>
      </c>
      <c r="F168" s="335"/>
      <c r="G168" s="335"/>
      <c r="H168" s="394"/>
      <c r="I168" s="394"/>
      <c r="J168" s="394"/>
      <c r="K168" s="394"/>
      <c r="L168" s="335"/>
      <c r="M168" s="82" t="s">
        <v>3880</v>
      </c>
      <c r="N168" s="57">
        <v>4458.070866141732</v>
      </c>
      <c r="O168" s="30">
        <v>4458.070866141732</v>
      </c>
      <c r="P168" s="29" t="s">
        <v>3863</v>
      </c>
      <c r="Q168" s="29"/>
      <c r="R168" s="104" t="s">
        <v>4166</v>
      </c>
      <c r="S168" s="103" t="s">
        <v>4167</v>
      </c>
      <c r="T168" s="403">
        <v>-2575.56</v>
      </c>
      <c r="U168" s="403">
        <v>10648.95</v>
      </c>
      <c r="V168" s="123" t="s">
        <v>1</v>
      </c>
      <c r="W168" s="336" t="s">
        <v>0</v>
      </c>
      <c r="X168" s="123" t="s">
        <v>4120</v>
      </c>
      <c r="Y168" s="337"/>
      <c r="Z168" s="87">
        <v>1</v>
      </c>
      <c r="AA168" s="88"/>
      <c r="AB168" s="88"/>
      <c r="AC168" s="88"/>
      <c r="AD168" s="90"/>
      <c r="AE168" s="90"/>
      <c r="AF168" s="136"/>
      <c r="AG168" s="338"/>
      <c r="AH168" s="338"/>
      <c r="AI168" s="339"/>
      <c r="AJ168" s="339"/>
      <c r="AK168" s="91"/>
      <c r="AL168" s="92"/>
      <c r="AM168" s="93" t="s">
        <v>4121</v>
      </c>
      <c r="AN168" s="340"/>
      <c r="AO168" s="341"/>
      <c r="AP168" s="336"/>
      <c r="AQ168" s="342"/>
      <c r="AR168" s="343"/>
      <c r="AS168" s="342"/>
      <c r="AT168" s="94"/>
      <c r="AU168" s="341"/>
      <c r="AV168" s="136"/>
      <c r="AW168" s="339"/>
    </row>
    <row r="169" spans="1:49" ht="12.75" customHeight="1">
      <c r="A169">
        <v>166</v>
      </c>
      <c r="B169" s="29" t="s">
        <v>8417</v>
      </c>
      <c r="C169" s="104" t="s">
        <v>4168</v>
      </c>
      <c r="D169" s="29" t="s">
        <v>843</v>
      </c>
      <c r="E169" s="29" t="s">
        <v>2982</v>
      </c>
      <c r="F169" s="335"/>
      <c r="G169" s="335"/>
      <c r="H169" s="394"/>
      <c r="I169" s="394"/>
      <c r="J169" s="394"/>
      <c r="K169" s="394"/>
      <c r="L169" s="335"/>
      <c r="M169" s="82" t="s">
        <v>3880</v>
      </c>
      <c r="N169" s="57">
        <v>4804.3031496062995</v>
      </c>
      <c r="O169" s="30">
        <v>4804.3031496062995</v>
      </c>
      <c r="P169" s="29" t="s">
        <v>3863</v>
      </c>
      <c r="Q169" s="29"/>
      <c r="R169" s="104" t="s">
        <v>4168</v>
      </c>
      <c r="S169" s="103" t="s">
        <v>4169</v>
      </c>
      <c r="T169" s="403">
        <v>-4292.6000000000004</v>
      </c>
      <c r="U169" s="403">
        <v>8667.75</v>
      </c>
      <c r="V169" s="123" t="s">
        <v>1</v>
      </c>
      <c r="W169" s="336" t="s">
        <v>0</v>
      </c>
      <c r="X169" s="123" t="s">
        <v>4120</v>
      </c>
      <c r="Y169" s="337"/>
      <c r="Z169" s="87">
        <v>1</v>
      </c>
      <c r="AA169" s="88"/>
      <c r="AB169" s="88"/>
      <c r="AC169" s="88"/>
      <c r="AD169" s="90"/>
      <c r="AE169" s="90"/>
      <c r="AF169" s="136"/>
      <c r="AG169" s="338"/>
      <c r="AH169" s="338"/>
      <c r="AI169" s="339"/>
      <c r="AJ169" s="339"/>
      <c r="AK169" s="91"/>
      <c r="AL169" s="92"/>
      <c r="AM169" s="93" t="s">
        <v>4121</v>
      </c>
      <c r="AN169" s="340"/>
      <c r="AO169" s="341"/>
      <c r="AP169" s="336"/>
      <c r="AQ169" s="342"/>
      <c r="AR169" s="343"/>
      <c r="AS169" s="342"/>
      <c r="AT169" s="94"/>
      <c r="AU169" s="341"/>
      <c r="AV169" s="136"/>
      <c r="AW169" s="339"/>
    </row>
    <row r="170" spans="1:49" ht="12.75" customHeight="1">
      <c r="A170">
        <v>167</v>
      </c>
      <c r="B170" s="29" t="s">
        <v>8448</v>
      </c>
      <c r="C170" s="104" t="s">
        <v>4170</v>
      </c>
      <c r="D170" s="29" t="s">
        <v>891</v>
      </c>
      <c r="E170" s="29" t="s">
        <v>2934</v>
      </c>
      <c r="F170" s="335"/>
      <c r="G170" s="335"/>
      <c r="H170" s="394"/>
      <c r="I170" s="394"/>
      <c r="J170" s="394"/>
      <c r="K170" s="394"/>
      <c r="L170" s="335"/>
      <c r="M170" s="82" t="s">
        <v>3880</v>
      </c>
      <c r="N170" s="57">
        <v>4811.3503937007872</v>
      </c>
      <c r="O170" s="30">
        <v>4811.3503937007872</v>
      </c>
      <c r="P170" s="29" t="s">
        <v>3861</v>
      </c>
      <c r="Q170" s="29"/>
      <c r="R170" s="104" t="s">
        <v>4170</v>
      </c>
      <c r="S170" s="103" t="s">
        <v>4171</v>
      </c>
      <c r="T170" s="403">
        <v>-4500</v>
      </c>
      <c r="U170" s="403">
        <v>12065</v>
      </c>
      <c r="V170" s="123" t="s">
        <v>1</v>
      </c>
      <c r="W170" s="336" t="s">
        <v>0</v>
      </c>
      <c r="X170" s="123"/>
      <c r="Y170" s="337"/>
      <c r="Z170" s="87">
        <v>1</v>
      </c>
      <c r="AA170" s="88"/>
      <c r="AB170" s="88"/>
      <c r="AC170" s="88"/>
      <c r="AD170" s="90"/>
      <c r="AE170" s="90"/>
      <c r="AF170" s="136"/>
      <c r="AG170" s="338"/>
      <c r="AH170" s="338"/>
      <c r="AI170" s="339"/>
      <c r="AJ170" s="339"/>
      <c r="AK170" s="91"/>
      <c r="AL170" s="92"/>
      <c r="AM170" s="93" t="s">
        <v>4121</v>
      </c>
      <c r="AN170" s="340"/>
      <c r="AO170" s="341"/>
      <c r="AP170" s="336"/>
      <c r="AQ170" s="342"/>
      <c r="AR170" s="343"/>
      <c r="AS170" s="342"/>
      <c r="AT170" s="94"/>
      <c r="AU170" s="341"/>
      <c r="AV170" s="136"/>
      <c r="AW170" s="339"/>
    </row>
    <row r="171" spans="1:49" ht="12.75" customHeight="1">
      <c r="A171">
        <v>168</v>
      </c>
      <c r="B171" s="29" t="s">
        <v>8449</v>
      </c>
      <c r="C171" s="104" t="s">
        <v>4172</v>
      </c>
      <c r="D171" s="29" t="s">
        <v>890</v>
      </c>
      <c r="E171" s="29" t="s">
        <v>2935</v>
      </c>
      <c r="F171" s="335"/>
      <c r="G171" s="335"/>
      <c r="H171" s="394"/>
      <c r="I171" s="394"/>
      <c r="J171" s="394"/>
      <c r="K171" s="394"/>
      <c r="L171" s="335"/>
      <c r="M171" s="82" t="s">
        <v>3880</v>
      </c>
      <c r="N171" s="57">
        <v>4691.0905511811025</v>
      </c>
      <c r="O171" s="30">
        <v>4691.0905511811025</v>
      </c>
      <c r="P171" s="29" t="s">
        <v>3861</v>
      </c>
      <c r="Q171" s="29"/>
      <c r="R171" s="104" t="s">
        <v>4172</v>
      </c>
      <c r="S171" s="103" t="s">
        <v>4173</v>
      </c>
      <c r="T171" s="403">
        <v>-4500</v>
      </c>
      <c r="U171" s="403">
        <v>12895</v>
      </c>
      <c r="V171" s="123" t="s">
        <v>1</v>
      </c>
      <c r="W171" s="336" t="s">
        <v>0</v>
      </c>
      <c r="X171" s="123"/>
      <c r="Y171" s="337"/>
      <c r="Z171" s="87">
        <v>1</v>
      </c>
      <c r="AA171" s="88"/>
      <c r="AB171" s="88"/>
      <c r="AC171" s="88"/>
      <c r="AD171" s="90"/>
      <c r="AE171" s="90"/>
      <c r="AF171" s="136"/>
      <c r="AG171" s="338"/>
      <c r="AH171" s="338"/>
      <c r="AI171" s="339"/>
      <c r="AJ171" s="339"/>
      <c r="AK171" s="91"/>
      <c r="AL171" s="92"/>
      <c r="AM171" s="93" t="s">
        <v>4121</v>
      </c>
      <c r="AN171" s="340"/>
      <c r="AO171" s="341"/>
      <c r="AP171" s="336"/>
      <c r="AQ171" s="342"/>
      <c r="AR171" s="343"/>
      <c r="AS171" s="342"/>
      <c r="AT171" s="94"/>
      <c r="AU171" s="341"/>
      <c r="AV171" s="136"/>
      <c r="AW171" s="339"/>
    </row>
    <row r="172" spans="1:49" ht="12.75" customHeight="1">
      <c r="A172">
        <v>169</v>
      </c>
      <c r="B172" s="29" t="s">
        <v>8450</v>
      </c>
      <c r="C172" s="104" t="s">
        <v>4174</v>
      </c>
      <c r="D172" s="29" t="s">
        <v>911</v>
      </c>
      <c r="E172" s="29" t="s">
        <v>2914</v>
      </c>
      <c r="F172" s="335"/>
      <c r="G172" s="335"/>
      <c r="H172" s="394"/>
      <c r="I172" s="394"/>
      <c r="J172" s="394"/>
      <c r="K172" s="394"/>
      <c r="L172" s="335"/>
      <c r="M172" s="82" t="s">
        <v>3880</v>
      </c>
      <c r="N172" s="57">
        <v>4606.5118110236217</v>
      </c>
      <c r="O172" s="30">
        <v>4606.5118110236217</v>
      </c>
      <c r="P172" s="29" t="s">
        <v>3861</v>
      </c>
      <c r="Q172" s="29"/>
      <c r="R172" s="104" t="s">
        <v>4174</v>
      </c>
      <c r="S172" s="103" t="s">
        <v>4175</v>
      </c>
      <c r="T172" s="403">
        <v>-1717.04</v>
      </c>
      <c r="U172" s="403">
        <v>10153.65</v>
      </c>
      <c r="V172" s="123" t="s">
        <v>1</v>
      </c>
      <c r="W172" s="336" t="s">
        <v>0</v>
      </c>
      <c r="X172" s="123"/>
      <c r="Y172" s="337"/>
      <c r="Z172" s="87">
        <v>1</v>
      </c>
      <c r="AA172" s="88"/>
      <c r="AB172" s="88"/>
      <c r="AC172" s="88"/>
      <c r="AD172" s="90"/>
      <c r="AE172" s="90"/>
      <c r="AF172" s="136"/>
      <c r="AG172" s="338"/>
      <c r="AH172" s="338"/>
      <c r="AI172" s="339"/>
      <c r="AJ172" s="339"/>
      <c r="AK172" s="91"/>
      <c r="AL172" s="92"/>
      <c r="AM172" s="93" t="s">
        <v>4121</v>
      </c>
      <c r="AN172" s="340"/>
      <c r="AO172" s="341"/>
      <c r="AP172" s="336"/>
      <c r="AQ172" s="342"/>
      <c r="AR172" s="343"/>
      <c r="AS172" s="342"/>
      <c r="AT172" s="94"/>
      <c r="AU172" s="341"/>
      <c r="AV172" s="136"/>
      <c r="AW172" s="339"/>
    </row>
    <row r="173" spans="1:49" ht="12.75" customHeight="1">
      <c r="A173">
        <v>170</v>
      </c>
      <c r="B173" s="29" t="s">
        <v>8370</v>
      </c>
      <c r="C173" s="104" t="s">
        <v>4176</v>
      </c>
      <c r="D173" s="29" t="s">
        <v>452</v>
      </c>
      <c r="E173" s="29" t="s">
        <v>3373</v>
      </c>
      <c r="F173" s="335"/>
      <c r="G173" s="335"/>
      <c r="H173" s="394"/>
      <c r="I173" s="394"/>
      <c r="J173" s="394"/>
      <c r="K173" s="394"/>
      <c r="L173" s="335"/>
      <c r="M173" s="82" t="s">
        <v>3880</v>
      </c>
      <c r="N173" s="57">
        <v>10843.649606299212</v>
      </c>
      <c r="O173" s="30">
        <v>10843.649606299212</v>
      </c>
      <c r="P173" s="29" t="s">
        <v>3860</v>
      </c>
      <c r="Q173" s="29"/>
      <c r="R173" s="104" t="s">
        <v>4176</v>
      </c>
      <c r="S173" s="103" t="s">
        <v>4177</v>
      </c>
      <c r="T173" s="403">
        <v>-3500</v>
      </c>
      <c r="U173" s="403">
        <v>12895</v>
      </c>
      <c r="V173" s="123" t="s">
        <v>1</v>
      </c>
      <c r="W173" s="336" t="s">
        <v>0</v>
      </c>
      <c r="X173" s="123"/>
      <c r="Y173" s="337"/>
      <c r="Z173" s="87">
        <v>1</v>
      </c>
      <c r="AA173" s="88"/>
      <c r="AB173" s="88"/>
      <c r="AC173" s="88"/>
      <c r="AD173" s="90"/>
      <c r="AE173" s="90"/>
      <c r="AF173" s="136"/>
      <c r="AG173" s="338"/>
      <c r="AH173" s="338"/>
      <c r="AI173" s="339"/>
      <c r="AJ173" s="339"/>
      <c r="AK173" s="91"/>
      <c r="AL173" s="92"/>
      <c r="AM173" s="93"/>
      <c r="AN173" s="340"/>
      <c r="AO173" s="341"/>
      <c r="AP173" s="336"/>
      <c r="AQ173" s="342"/>
      <c r="AR173" s="343"/>
      <c r="AS173" s="342"/>
      <c r="AT173" s="94"/>
      <c r="AU173" s="341"/>
      <c r="AV173" s="136"/>
      <c r="AW173" s="339"/>
    </row>
    <row r="174" spans="1:49" ht="12.75" customHeight="1">
      <c r="A174">
        <v>171</v>
      </c>
      <c r="B174" s="29" t="s">
        <v>8371</v>
      </c>
      <c r="C174" s="104" t="s">
        <v>4178</v>
      </c>
      <c r="D174" s="29" t="s">
        <v>814</v>
      </c>
      <c r="E174" s="29" t="s">
        <v>3011</v>
      </c>
      <c r="F174" s="335"/>
      <c r="G174" s="335"/>
      <c r="H174" s="394"/>
      <c r="I174" s="394"/>
      <c r="J174" s="394"/>
      <c r="K174" s="394"/>
      <c r="L174" s="335"/>
      <c r="M174" s="82" t="s">
        <v>3880</v>
      </c>
      <c r="N174" s="57">
        <v>6649.7952755905517</v>
      </c>
      <c r="O174" s="30">
        <v>6649.7952755905517</v>
      </c>
      <c r="P174" s="29" t="s">
        <v>3455</v>
      </c>
      <c r="Q174" s="29"/>
      <c r="R174" s="104" t="s">
        <v>4178</v>
      </c>
      <c r="S174" s="103" t="s">
        <v>4179</v>
      </c>
      <c r="T174" s="403">
        <v>-3434.08</v>
      </c>
      <c r="U174" s="403">
        <v>9163.0499999999993</v>
      </c>
      <c r="V174" s="123" t="s">
        <v>1</v>
      </c>
      <c r="W174" s="336" t="s">
        <v>0</v>
      </c>
      <c r="X174" s="123"/>
      <c r="Y174" s="337"/>
      <c r="Z174" s="87">
        <v>1</v>
      </c>
      <c r="AA174" s="88"/>
      <c r="AB174" s="88"/>
      <c r="AC174" s="88"/>
      <c r="AD174" s="90"/>
      <c r="AE174" s="90"/>
      <c r="AF174" s="136"/>
      <c r="AG174" s="338"/>
      <c r="AH174" s="338"/>
      <c r="AI174" s="339"/>
      <c r="AJ174" s="339"/>
      <c r="AK174" s="91"/>
      <c r="AL174" s="92"/>
      <c r="AM174" s="93"/>
      <c r="AN174" s="340"/>
      <c r="AO174" s="341"/>
      <c r="AP174" s="336"/>
      <c r="AQ174" s="342"/>
      <c r="AR174" s="343"/>
      <c r="AS174" s="342"/>
      <c r="AT174" s="94"/>
      <c r="AU174" s="341"/>
      <c r="AV174" s="136"/>
      <c r="AW174" s="339"/>
    </row>
    <row r="175" spans="1:49" ht="12.75" customHeight="1">
      <c r="A175">
        <v>172</v>
      </c>
      <c r="B175" s="29" t="s">
        <v>8372</v>
      </c>
      <c r="C175" s="104" t="s">
        <v>4180</v>
      </c>
      <c r="D175" s="29" t="s">
        <v>472</v>
      </c>
      <c r="E175" s="29" t="s">
        <v>3353</v>
      </c>
      <c r="F175" s="335"/>
      <c r="G175" s="335"/>
      <c r="H175" s="394"/>
      <c r="I175" s="394"/>
      <c r="J175" s="394"/>
      <c r="K175" s="394"/>
      <c r="L175" s="335"/>
      <c r="M175" s="82" t="s">
        <v>3880</v>
      </c>
      <c r="N175" s="57">
        <v>10104.118110236222</v>
      </c>
      <c r="O175" s="30">
        <v>10104.118110236222</v>
      </c>
      <c r="P175" s="29" t="s">
        <v>3457</v>
      </c>
      <c r="Q175" s="29"/>
      <c r="R175" s="104" t="s">
        <v>4180</v>
      </c>
      <c r="S175" s="103" t="s">
        <v>4181</v>
      </c>
      <c r="T175" s="403">
        <v>-3000</v>
      </c>
      <c r="U175" s="403">
        <v>12480</v>
      </c>
      <c r="V175" s="123" t="s">
        <v>1</v>
      </c>
      <c r="W175" s="336" t="s">
        <v>0</v>
      </c>
      <c r="X175" s="123"/>
      <c r="Y175" s="337"/>
      <c r="Z175" s="87">
        <v>1</v>
      </c>
      <c r="AA175" s="88"/>
      <c r="AB175" s="88"/>
      <c r="AC175" s="88"/>
      <c r="AD175" s="90"/>
      <c r="AE175" s="90"/>
      <c r="AF175" s="136"/>
      <c r="AG175" s="338"/>
      <c r="AH175" s="338"/>
      <c r="AI175" s="339"/>
      <c r="AJ175" s="339"/>
      <c r="AK175" s="91"/>
      <c r="AL175" s="92"/>
      <c r="AM175" s="93"/>
      <c r="AN175" s="340"/>
      <c r="AO175" s="341"/>
      <c r="AP175" s="336"/>
      <c r="AQ175" s="342"/>
      <c r="AR175" s="343"/>
      <c r="AS175" s="342"/>
      <c r="AT175" s="94"/>
      <c r="AU175" s="341"/>
      <c r="AV175" s="136"/>
      <c r="AW175" s="339"/>
    </row>
    <row r="176" spans="1:49" ht="12.75" customHeight="1">
      <c r="A176">
        <v>173</v>
      </c>
      <c r="B176" s="29" t="s">
        <v>8373</v>
      </c>
      <c r="C176" s="104" t="s">
        <v>4182</v>
      </c>
      <c r="D176" s="29" t="s">
        <v>476</v>
      </c>
      <c r="E176" s="29" t="s">
        <v>3349</v>
      </c>
      <c r="F176" s="335"/>
      <c r="G176" s="335"/>
      <c r="H176" s="394"/>
      <c r="I176" s="394"/>
      <c r="J176" s="394"/>
      <c r="K176" s="394"/>
      <c r="L176" s="335"/>
      <c r="M176" s="82" t="s">
        <v>3880</v>
      </c>
      <c r="N176" s="57">
        <v>11826.70472440945</v>
      </c>
      <c r="O176" s="30">
        <v>11826.70472440945</v>
      </c>
      <c r="P176" s="29" t="s">
        <v>3860</v>
      </c>
      <c r="Q176" s="29"/>
      <c r="R176" s="104" t="s">
        <v>4182</v>
      </c>
      <c r="S176" s="103" t="s">
        <v>4183</v>
      </c>
      <c r="T176" s="403">
        <v>-2500</v>
      </c>
      <c r="U176" s="403">
        <v>12065</v>
      </c>
      <c r="V176" s="123" t="s">
        <v>1</v>
      </c>
      <c r="W176" s="336" t="s">
        <v>0</v>
      </c>
      <c r="X176" s="123"/>
      <c r="Y176" s="337"/>
      <c r="Z176" s="87">
        <v>1</v>
      </c>
      <c r="AA176" s="88"/>
      <c r="AB176" s="88"/>
      <c r="AC176" s="88"/>
      <c r="AD176" s="90"/>
      <c r="AE176" s="90"/>
      <c r="AF176" s="136"/>
      <c r="AG176" s="338"/>
      <c r="AH176" s="338"/>
      <c r="AI176" s="339"/>
      <c r="AJ176" s="339"/>
      <c r="AK176" s="91"/>
      <c r="AL176" s="92"/>
      <c r="AM176" s="93"/>
      <c r="AN176" s="340"/>
      <c r="AO176" s="341"/>
      <c r="AP176" s="336"/>
      <c r="AQ176" s="342"/>
      <c r="AR176" s="343"/>
      <c r="AS176" s="342"/>
      <c r="AT176" s="94"/>
      <c r="AU176" s="341"/>
      <c r="AV176" s="136"/>
      <c r="AW176" s="339"/>
    </row>
    <row r="177" spans="1:49" ht="12.75" customHeight="1">
      <c r="A177">
        <v>174</v>
      </c>
      <c r="B177" s="29" t="s">
        <v>8374</v>
      </c>
      <c r="C177" s="104" t="s">
        <v>4184</v>
      </c>
      <c r="D177" s="29" t="s">
        <v>446</v>
      </c>
      <c r="E177" s="29" t="s">
        <v>3379</v>
      </c>
      <c r="F177" s="335"/>
      <c r="G177" s="335"/>
      <c r="H177" s="394"/>
      <c r="I177" s="394"/>
      <c r="J177" s="394"/>
      <c r="K177" s="394"/>
      <c r="L177" s="335"/>
      <c r="M177" s="82" t="s">
        <v>3880</v>
      </c>
      <c r="N177" s="57">
        <v>9749.3976377952768</v>
      </c>
      <c r="O177" s="30">
        <v>9749.3976377952768</v>
      </c>
      <c r="P177" s="29" t="s">
        <v>3457</v>
      </c>
      <c r="Q177" s="29"/>
      <c r="R177" s="104" t="s">
        <v>4184</v>
      </c>
      <c r="S177" s="103" t="s">
        <v>4185</v>
      </c>
      <c r="T177" s="403">
        <v>-5000</v>
      </c>
      <c r="U177" s="403">
        <v>12480</v>
      </c>
      <c r="V177" s="123" t="s">
        <v>1</v>
      </c>
      <c r="W177" s="336" t="s">
        <v>0</v>
      </c>
      <c r="X177" s="123"/>
      <c r="Y177" s="337"/>
      <c r="Z177" s="87">
        <v>1</v>
      </c>
      <c r="AA177" s="88"/>
      <c r="AB177" s="88"/>
      <c r="AC177" s="88"/>
      <c r="AD177" s="90"/>
      <c r="AE177" s="90"/>
      <c r="AF177" s="136"/>
      <c r="AG177" s="338"/>
      <c r="AH177" s="338"/>
      <c r="AI177" s="339"/>
      <c r="AJ177" s="339"/>
      <c r="AK177" s="91"/>
      <c r="AL177" s="92"/>
      <c r="AM177" s="93"/>
      <c r="AN177" s="340"/>
      <c r="AO177" s="341"/>
      <c r="AP177" s="336"/>
      <c r="AQ177" s="342"/>
      <c r="AR177" s="343"/>
      <c r="AS177" s="342"/>
      <c r="AT177" s="94"/>
      <c r="AU177" s="341"/>
      <c r="AV177" s="136"/>
      <c r="AW177" s="339"/>
    </row>
    <row r="178" spans="1:49" ht="12.75" customHeight="1">
      <c r="A178">
        <v>175</v>
      </c>
      <c r="B178" s="29" t="s">
        <v>8375</v>
      </c>
      <c r="C178" s="104" t="s">
        <v>4186</v>
      </c>
      <c r="D178" s="29" t="s">
        <v>468</v>
      </c>
      <c r="E178" s="29" t="s">
        <v>3357</v>
      </c>
      <c r="F178" s="335"/>
      <c r="G178" s="335"/>
      <c r="H178" s="394"/>
      <c r="I178" s="394"/>
      <c r="J178" s="394"/>
      <c r="K178" s="394"/>
      <c r="L178" s="335"/>
      <c r="M178" s="82" t="s">
        <v>3880</v>
      </c>
      <c r="N178" s="57">
        <v>11164.13779527559</v>
      </c>
      <c r="O178" s="30">
        <v>11164.13779527559</v>
      </c>
      <c r="P178" s="29" t="s">
        <v>3860</v>
      </c>
      <c r="Q178" s="29"/>
      <c r="R178" s="104" t="s">
        <v>4186</v>
      </c>
      <c r="S178" s="103" t="s">
        <v>4187</v>
      </c>
      <c r="T178" s="403">
        <v>-2000</v>
      </c>
      <c r="U178" s="403">
        <v>13310</v>
      </c>
      <c r="V178" s="123" t="s">
        <v>1</v>
      </c>
      <c r="W178" s="336" t="s">
        <v>0</v>
      </c>
      <c r="X178" s="123"/>
      <c r="Y178" s="337"/>
      <c r="Z178" s="87">
        <v>1</v>
      </c>
      <c r="AA178" s="88"/>
      <c r="AB178" s="88"/>
      <c r="AC178" s="88"/>
      <c r="AD178" s="90"/>
      <c r="AE178" s="90"/>
      <c r="AF178" s="136"/>
      <c r="AG178" s="338"/>
      <c r="AH178" s="338"/>
      <c r="AI178" s="339"/>
      <c r="AJ178" s="339"/>
      <c r="AK178" s="91"/>
      <c r="AL178" s="92"/>
      <c r="AM178" s="93"/>
      <c r="AN178" s="340"/>
      <c r="AO178" s="341"/>
      <c r="AP178" s="336"/>
      <c r="AQ178" s="342"/>
      <c r="AR178" s="343"/>
      <c r="AS178" s="342"/>
      <c r="AT178" s="94"/>
      <c r="AU178" s="341"/>
      <c r="AV178" s="136"/>
      <c r="AW178" s="339"/>
    </row>
    <row r="179" spans="1:49" ht="12.75" customHeight="1">
      <c r="A179">
        <v>176</v>
      </c>
      <c r="B179" s="29" t="s">
        <v>8376</v>
      </c>
      <c r="C179" s="104" t="s">
        <v>4188</v>
      </c>
      <c r="D179" s="29" t="s">
        <v>450</v>
      </c>
      <c r="E179" s="29" t="s">
        <v>3375</v>
      </c>
      <c r="F179" s="335"/>
      <c r="G179" s="335"/>
      <c r="H179" s="394"/>
      <c r="I179" s="394"/>
      <c r="J179" s="394"/>
      <c r="K179" s="394"/>
      <c r="L179" s="335"/>
      <c r="M179" s="82" t="s">
        <v>3880</v>
      </c>
      <c r="N179" s="57">
        <v>11024.248031496063</v>
      </c>
      <c r="O179" s="30">
        <v>11024.248031496063</v>
      </c>
      <c r="P179" s="29" t="s">
        <v>3860</v>
      </c>
      <c r="Q179" s="29"/>
      <c r="R179" s="104" t="s">
        <v>4188</v>
      </c>
      <c r="S179" s="103" t="s">
        <v>4189</v>
      </c>
      <c r="T179" s="403">
        <v>-3000</v>
      </c>
      <c r="U179" s="403">
        <v>13310</v>
      </c>
      <c r="V179" s="123" t="s">
        <v>1</v>
      </c>
      <c r="W179" s="336" t="s">
        <v>0</v>
      </c>
      <c r="X179" s="123"/>
      <c r="Y179" s="337"/>
      <c r="Z179" s="87">
        <v>1</v>
      </c>
      <c r="AA179" s="88"/>
      <c r="AB179" s="88"/>
      <c r="AC179" s="88"/>
      <c r="AD179" s="90"/>
      <c r="AE179" s="90"/>
      <c r="AF179" s="136"/>
      <c r="AG179" s="338"/>
      <c r="AH179" s="338"/>
      <c r="AI179" s="339"/>
      <c r="AJ179" s="339"/>
      <c r="AK179" s="91"/>
      <c r="AL179" s="92"/>
      <c r="AM179" s="93"/>
      <c r="AN179" s="340"/>
      <c r="AO179" s="341"/>
      <c r="AP179" s="336"/>
      <c r="AQ179" s="342"/>
      <c r="AR179" s="343"/>
      <c r="AS179" s="342"/>
      <c r="AT179" s="94"/>
      <c r="AU179" s="341"/>
      <c r="AV179" s="136"/>
      <c r="AW179" s="339"/>
    </row>
    <row r="180" spans="1:49" ht="12.75" customHeight="1">
      <c r="A180">
        <v>177</v>
      </c>
      <c r="B180" s="29" t="s">
        <v>8418</v>
      </c>
      <c r="C180" s="104" t="s">
        <v>4190</v>
      </c>
      <c r="D180" s="29" t="s">
        <v>841</v>
      </c>
      <c r="E180" s="29" t="s">
        <v>2984</v>
      </c>
      <c r="F180" s="335"/>
      <c r="G180" s="335"/>
      <c r="H180" s="394"/>
      <c r="I180" s="394"/>
      <c r="J180" s="394"/>
      <c r="K180" s="394"/>
      <c r="L180" s="335"/>
      <c r="M180" s="82" t="s">
        <v>3880</v>
      </c>
      <c r="N180" s="57">
        <v>4609.7244094488196</v>
      </c>
      <c r="O180" s="30">
        <v>4609.7244094488196</v>
      </c>
      <c r="P180" s="29" t="s">
        <v>3863</v>
      </c>
      <c r="Q180" s="29"/>
      <c r="R180" s="104" t="s">
        <v>4190</v>
      </c>
      <c r="S180" s="103" t="s">
        <v>4191</v>
      </c>
      <c r="T180" s="403">
        <v>-3434.08</v>
      </c>
      <c r="U180" s="403">
        <v>8172.45</v>
      </c>
      <c r="V180" s="123" t="s">
        <v>1</v>
      </c>
      <c r="W180" s="336" t="s">
        <v>0</v>
      </c>
      <c r="X180" s="123" t="s">
        <v>4120</v>
      </c>
      <c r="Y180" s="337"/>
      <c r="Z180" s="87">
        <v>1</v>
      </c>
      <c r="AA180" s="88"/>
      <c r="AB180" s="88"/>
      <c r="AC180" s="88"/>
      <c r="AD180" s="90"/>
      <c r="AE180" s="90"/>
      <c r="AF180" s="136"/>
      <c r="AG180" s="338"/>
      <c r="AH180" s="338"/>
      <c r="AI180" s="339"/>
      <c r="AJ180" s="339"/>
      <c r="AK180" s="91"/>
      <c r="AL180" s="92"/>
      <c r="AM180" s="93" t="s">
        <v>4121</v>
      </c>
      <c r="AN180" s="340"/>
      <c r="AO180" s="341"/>
      <c r="AP180" s="336"/>
      <c r="AQ180" s="342"/>
      <c r="AR180" s="343"/>
      <c r="AS180" s="342"/>
      <c r="AT180" s="94"/>
      <c r="AU180" s="341"/>
      <c r="AV180" s="136"/>
      <c r="AW180" s="339"/>
    </row>
    <row r="181" spans="1:49" ht="12.75" customHeight="1">
      <c r="A181">
        <v>178</v>
      </c>
      <c r="B181" s="29" t="s">
        <v>8377</v>
      </c>
      <c r="C181" s="104" t="s">
        <v>4192</v>
      </c>
      <c r="D181" s="29" t="s">
        <v>449</v>
      </c>
      <c r="E181" s="29" t="s">
        <v>3376</v>
      </c>
      <c r="F181" s="335"/>
      <c r="G181" s="335"/>
      <c r="H181" s="394"/>
      <c r="I181" s="394"/>
      <c r="J181" s="394"/>
      <c r="K181" s="394"/>
      <c r="L181" s="335"/>
      <c r="M181" s="82" t="s">
        <v>3880</v>
      </c>
      <c r="N181" s="57">
        <v>10764.433070866144</v>
      </c>
      <c r="O181" s="30">
        <v>10764.433070866144</v>
      </c>
      <c r="P181" s="29" t="s">
        <v>3860</v>
      </c>
      <c r="Q181" s="29"/>
      <c r="R181" s="104" t="s">
        <v>4192</v>
      </c>
      <c r="S181" s="103" t="s">
        <v>4193</v>
      </c>
      <c r="T181" s="403">
        <v>-5000</v>
      </c>
      <c r="U181" s="403">
        <v>13310</v>
      </c>
      <c r="V181" s="123" t="s">
        <v>1</v>
      </c>
      <c r="W181" s="336" t="s">
        <v>0</v>
      </c>
      <c r="X181" s="123"/>
      <c r="Y181" s="337"/>
      <c r="Z181" s="87">
        <v>1</v>
      </c>
      <c r="AA181" s="88"/>
      <c r="AB181" s="88"/>
      <c r="AC181" s="88"/>
      <c r="AD181" s="90"/>
      <c r="AE181" s="90"/>
      <c r="AF181" s="136"/>
      <c r="AG181" s="338"/>
      <c r="AH181" s="338"/>
      <c r="AI181" s="339"/>
      <c r="AJ181" s="339"/>
      <c r="AK181" s="91"/>
      <c r="AL181" s="92"/>
      <c r="AM181" s="93"/>
      <c r="AN181" s="340"/>
      <c r="AO181" s="341"/>
      <c r="AP181" s="336"/>
      <c r="AQ181" s="342"/>
      <c r="AR181" s="343"/>
      <c r="AS181" s="342"/>
      <c r="AT181" s="94"/>
      <c r="AU181" s="341"/>
      <c r="AV181" s="136"/>
      <c r="AW181" s="339"/>
    </row>
    <row r="182" spans="1:49" ht="12.75" customHeight="1">
      <c r="A182">
        <v>179</v>
      </c>
      <c r="B182" s="29" t="s">
        <v>8378</v>
      </c>
      <c r="C182" s="104" t="s">
        <v>4194</v>
      </c>
      <c r="D182" s="29" t="s">
        <v>470</v>
      </c>
      <c r="E182" s="29" t="s">
        <v>3355</v>
      </c>
      <c r="F182" s="335"/>
      <c r="G182" s="335"/>
      <c r="H182" s="394"/>
      <c r="I182" s="394"/>
      <c r="J182" s="394"/>
      <c r="K182" s="394"/>
      <c r="L182" s="335"/>
      <c r="M182" s="82" t="s">
        <v>3880</v>
      </c>
      <c r="N182" s="57">
        <v>9730.3582677165359</v>
      </c>
      <c r="O182" s="30">
        <v>9730.3582677165359</v>
      </c>
      <c r="P182" s="29" t="s">
        <v>3457</v>
      </c>
      <c r="Q182" s="29"/>
      <c r="R182" s="104" t="s">
        <v>4194</v>
      </c>
      <c r="S182" s="103" t="s">
        <v>4195</v>
      </c>
      <c r="T182" s="403">
        <v>-3500</v>
      </c>
      <c r="U182" s="403">
        <v>12065</v>
      </c>
      <c r="V182" s="123" t="s">
        <v>1</v>
      </c>
      <c r="W182" s="336" t="s">
        <v>0</v>
      </c>
      <c r="X182" s="123"/>
      <c r="Y182" s="337"/>
      <c r="Z182" s="87">
        <v>1</v>
      </c>
      <c r="AA182" s="88"/>
      <c r="AB182" s="88"/>
      <c r="AC182" s="88"/>
      <c r="AD182" s="90"/>
      <c r="AE182" s="90"/>
      <c r="AF182" s="136"/>
      <c r="AG182" s="338"/>
      <c r="AH182" s="338"/>
      <c r="AI182" s="339"/>
      <c r="AJ182" s="339"/>
      <c r="AK182" s="91"/>
      <c r="AL182" s="92"/>
      <c r="AM182" s="93"/>
      <c r="AN182" s="340"/>
      <c r="AO182" s="341"/>
      <c r="AP182" s="336"/>
      <c r="AQ182" s="342"/>
      <c r="AR182" s="343"/>
      <c r="AS182" s="342"/>
      <c r="AT182" s="94"/>
      <c r="AU182" s="341"/>
      <c r="AV182" s="136"/>
      <c r="AW182" s="339"/>
    </row>
    <row r="183" spans="1:49" ht="12.75" customHeight="1">
      <c r="A183">
        <v>180</v>
      </c>
      <c r="B183" s="29" t="s">
        <v>8379</v>
      </c>
      <c r="C183" s="104" t="s">
        <v>4196</v>
      </c>
      <c r="D183" s="29" t="s">
        <v>863</v>
      </c>
      <c r="E183" s="29" t="s">
        <v>2962</v>
      </c>
      <c r="F183" s="335"/>
      <c r="G183" s="335"/>
      <c r="H183" s="394"/>
      <c r="I183" s="394"/>
      <c r="J183" s="394"/>
      <c r="K183" s="394"/>
      <c r="L183" s="335"/>
      <c r="M183" s="82" t="s">
        <v>3880</v>
      </c>
      <c r="N183" s="57">
        <v>7929.6496062992128</v>
      </c>
      <c r="O183" s="30">
        <v>7929.6496062992128</v>
      </c>
      <c r="P183" s="29" t="s">
        <v>3455</v>
      </c>
      <c r="Q183" s="29"/>
      <c r="R183" s="104" t="s">
        <v>4196</v>
      </c>
      <c r="S183" s="103" t="s">
        <v>4197</v>
      </c>
      <c r="T183" s="403">
        <v>-4292.6000000000004</v>
      </c>
      <c r="U183" s="403">
        <v>10648.95</v>
      </c>
      <c r="V183" s="123" t="s">
        <v>1</v>
      </c>
      <c r="W183" s="336" t="s">
        <v>0</v>
      </c>
      <c r="X183" s="123"/>
      <c r="Y183" s="337"/>
      <c r="Z183" s="87">
        <v>1</v>
      </c>
      <c r="AA183" s="88"/>
      <c r="AB183" s="88"/>
      <c r="AC183" s="88"/>
      <c r="AD183" s="90"/>
      <c r="AE183" s="90"/>
      <c r="AF183" s="136"/>
      <c r="AG183" s="338"/>
      <c r="AH183" s="338"/>
      <c r="AI183" s="339"/>
      <c r="AJ183" s="339"/>
      <c r="AK183" s="91"/>
      <c r="AL183" s="92"/>
      <c r="AM183" s="93"/>
      <c r="AN183" s="340"/>
      <c r="AO183" s="341"/>
      <c r="AP183" s="336"/>
      <c r="AQ183" s="342"/>
      <c r="AR183" s="343"/>
      <c r="AS183" s="342"/>
      <c r="AT183" s="94"/>
      <c r="AU183" s="341"/>
      <c r="AV183" s="136"/>
      <c r="AW183" s="339"/>
    </row>
    <row r="184" spans="1:49" ht="12.75" customHeight="1">
      <c r="A184">
        <v>181</v>
      </c>
      <c r="B184" s="29" t="s">
        <v>8369</v>
      </c>
      <c r="C184" s="104" t="s">
        <v>4198</v>
      </c>
      <c r="D184" s="29" t="s">
        <v>861</v>
      </c>
      <c r="E184" s="29" t="s">
        <v>2964</v>
      </c>
      <c r="F184" s="335"/>
      <c r="G184" s="335"/>
      <c r="H184" s="394"/>
      <c r="I184" s="394"/>
      <c r="J184" s="394"/>
      <c r="K184" s="394"/>
      <c r="L184" s="335"/>
      <c r="M184" s="82" t="s">
        <v>3880</v>
      </c>
      <c r="N184" s="57">
        <v>7843.5393700787399</v>
      </c>
      <c r="O184" s="30">
        <v>7843.5393700787399</v>
      </c>
      <c r="P184" s="29" t="s">
        <v>3455</v>
      </c>
      <c r="Q184" s="29"/>
      <c r="R184" s="104" t="s">
        <v>4198</v>
      </c>
      <c r="S184" s="103" t="s">
        <v>4199</v>
      </c>
      <c r="T184" s="403">
        <v>-3434.08</v>
      </c>
      <c r="U184" s="403">
        <v>10153.65</v>
      </c>
      <c r="V184" s="123" t="s">
        <v>1</v>
      </c>
      <c r="W184" s="336" t="s">
        <v>0</v>
      </c>
      <c r="X184" s="123"/>
      <c r="Y184" s="337"/>
      <c r="Z184" s="87">
        <v>1</v>
      </c>
      <c r="AA184" s="88"/>
      <c r="AB184" s="88"/>
      <c r="AC184" s="88"/>
      <c r="AD184" s="90"/>
      <c r="AE184" s="90"/>
      <c r="AF184" s="136"/>
      <c r="AG184" s="338"/>
      <c r="AH184" s="338"/>
      <c r="AI184" s="339"/>
      <c r="AJ184" s="339"/>
      <c r="AK184" s="91"/>
      <c r="AL184" s="92"/>
      <c r="AM184" s="93"/>
      <c r="AN184" s="340"/>
      <c r="AO184" s="341"/>
      <c r="AP184" s="336"/>
      <c r="AQ184" s="342"/>
      <c r="AR184" s="343"/>
      <c r="AS184" s="342"/>
      <c r="AT184" s="94"/>
      <c r="AU184" s="341"/>
      <c r="AV184" s="136"/>
      <c r="AW184" s="339"/>
    </row>
    <row r="185" spans="1:49" ht="12.75" customHeight="1">
      <c r="A185">
        <v>182</v>
      </c>
      <c r="B185" s="29" t="s">
        <v>8419</v>
      </c>
      <c r="C185" s="104" t="s">
        <v>4200</v>
      </c>
      <c r="D185" s="29" t="s">
        <v>859</v>
      </c>
      <c r="E185" s="29" t="s">
        <v>2966</v>
      </c>
      <c r="F185" s="335"/>
      <c r="G185" s="335"/>
      <c r="H185" s="394"/>
      <c r="I185" s="394"/>
      <c r="J185" s="394"/>
      <c r="K185" s="394"/>
      <c r="L185" s="335"/>
      <c r="M185" s="82" t="s">
        <v>3880</v>
      </c>
      <c r="N185" s="57">
        <v>5388.0472440944886</v>
      </c>
      <c r="O185" s="30">
        <v>5388.0472440944886</v>
      </c>
      <c r="P185" s="29" t="s">
        <v>3862</v>
      </c>
      <c r="Q185" s="29"/>
      <c r="R185" s="104" t="s">
        <v>4200</v>
      </c>
      <c r="S185" s="103" t="s">
        <v>4201</v>
      </c>
      <c r="T185" s="403">
        <v>-4000</v>
      </c>
      <c r="U185" s="403">
        <v>12480</v>
      </c>
      <c r="V185" s="123" t="s">
        <v>1</v>
      </c>
      <c r="W185" s="336" t="s">
        <v>0</v>
      </c>
      <c r="X185" s="123" t="s">
        <v>4120</v>
      </c>
      <c r="Y185" s="337"/>
      <c r="Z185" s="87">
        <v>1</v>
      </c>
      <c r="AA185" s="88"/>
      <c r="AB185" s="88"/>
      <c r="AC185" s="88"/>
      <c r="AD185" s="90"/>
      <c r="AE185" s="90"/>
      <c r="AF185" s="136"/>
      <c r="AG185" s="338"/>
      <c r="AH185" s="338"/>
      <c r="AI185" s="339"/>
      <c r="AJ185" s="339"/>
      <c r="AK185" s="91"/>
      <c r="AL185" s="92"/>
      <c r="AM185" s="93" t="s">
        <v>4121</v>
      </c>
      <c r="AN185" s="340"/>
      <c r="AO185" s="341"/>
      <c r="AP185" s="336"/>
      <c r="AQ185" s="342"/>
      <c r="AR185" s="343"/>
      <c r="AS185" s="342"/>
      <c r="AT185" s="94"/>
      <c r="AU185" s="341"/>
      <c r="AV185" s="136"/>
      <c r="AW185" s="339"/>
    </row>
    <row r="186" spans="1:49" ht="12.75" customHeight="1">
      <c r="A186">
        <v>183</v>
      </c>
      <c r="B186" s="29" t="s">
        <v>8420</v>
      </c>
      <c r="C186" s="104" t="s">
        <v>4202</v>
      </c>
      <c r="D186" s="29" t="s">
        <v>842</v>
      </c>
      <c r="E186" s="29" t="s">
        <v>2983</v>
      </c>
      <c r="F186" s="335"/>
      <c r="G186" s="335"/>
      <c r="H186" s="394"/>
      <c r="I186" s="394"/>
      <c r="J186" s="394"/>
      <c r="K186" s="394"/>
      <c r="L186" s="335"/>
      <c r="M186" s="82" t="s">
        <v>3880</v>
      </c>
      <c r="N186" s="57">
        <v>4525.7716535433074</v>
      </c>
      <c r="O186" s="30">
        <v>4525.7716535433074</v>
      </c>
      <c r="P186" s="29" t="s">
        <v>3863</v>
      </c>
      <c r="Q186" s="29"/>
      <c r="R186" s="104" t="s">
        <v>4202</v>
      </c>
      <c r="S186" s="103" t="s">
        <v>4203</v>
      </c>
      <c r="T186" s="403">
        <v>-2575.56</v>
      </c>
      <c r="U186" s="403">
        <v>9658.35</v>
      </c>
      <c r="V186" s="123" t="s">
        <v>1</v>
      </c>
      <c r="W186" s="336" t="s">
        <v>0</v>
      </c>
      <c r="X186" s="123" t="s">
        <v>4120</v>
      </c>
      <c r="Y186" s="337"/>
      <c r="Z186" s="87">
        <v>1</v>
      </c>
      <c r="AA186" s="88"/>
      <c r="AB186" s="88"/>
      <c r="AC186" s="88"/>
      <c r="AD186" s="90"/>
      <c r="AE186" s="90"/>
      <c r="AF186" s="136"/>
      <c r="AG186" s="338"/>
      <c r="AH186" s="338"/>
      <c r="AI186" s="339"/>
      <c r="AJ186" s="339"/>
      <c r="AK186" s="91"/>
      <c r="AL186" s="92"/>
      <c r="AM186" s="93" t="s">
        <v>4121</v>
      </c>
      <c r="AN186" s="340"/>
      <c r="AO186" s="341"/>
      <c r="AP186" s="336"/>
      <c r="AQ186" s="342"/>
      <c r="AR186" s="343"/>
      <c r="AS186" s="342"/>
      <c r="AT186" s="94"/>
      <c r="AU186" s="341"/>
      <c r="AV186" s="136"/>
      <c r="AW186" s="339"/>
    </row>
    <row r="187" spans="1:49" ht="12.75" customHeight="1">
      <c r="A187">
        <v>184</v>
      </c>
      <c r="B187" s="29" t="s">
        <v>8421</v>
      </c>
      <c r="C187" s="104" t="s">
        <v>4204</v>
      </c>
      <c r="D187" s="29" t="s">
        <v>878</v>
      </c>
      <c r="E187" s="29" t="s">
        <v>2947</v>
      </c>
      <c r="F187" s="335"/>
      <c r="G187" s="335"/>
      <c r="H187" s="394"/>
      <c r="I187" s="394"/>
      <c r="J187" s="394"/>
      <c r="K187" s="394"/>
      <c r="L187" s="335"/>
      <c r="M187" s="82" t="s">
        <v>3880</v>
      </c>
      <c r="N187" s="57">
        <v>4353.2992125984256</v>
      </c>
      <c r="O187" s="30">
        <v>4353.2992125984256</v>
      </c>
      <c r="P187" s="29" t="s">
        <v>3863</v>
      </c>
      <c r="Q187" s="29"/>
      <c r="R187" s="104" t="s">
        <v>4204</v>
      </c>
      <c r="S187" s="103" t="s">
        <v>4205</v>
      </c>
      <c r="T187" s="403">
        <v>-858.52</v>
      </c>
      <c r="U187" s="403">
        <v>9658.35</v>
      </c>
      <c r="V187" s="123" t="s">
        <v>1</v>
      </c>
      <c r="W187" s="336" t="s">
        <v>0</v>
      </c>
      <c r="X187" s="123" t="s">
        <v>4120</v>
      </c>
      <c r="Y187" s="337"/>
      <c r="Z187" s="87">
        <v>1</v>
      </c>
      <c r="AA187" s="88"/>
      <c r="AB187" s="88"/>
      <c r="AC187" s="88"/>
      <c r="AD187" s="90"/>
      <c r="AE187" s="90"/>
      <c r="AF187" s="136"/>
      <c r="AG187" s="338"/>
      <c r="AH187" s="338"/>
      <c r="AI187" s="339"/>
      <c r="AJ187" s="339"/>
      <c r="AK187" s="91"/>
      <c r="AL187" s="92"/>
      <c r="AM187" s="93" t="s">
        <v>4121</v>
      </c>
      <c r="AN187" s="340"/>
      <c r="AO187" s="341"/>
      <c r="AP187" s="336"/>
      <c r="AQ187" s="342"/>
      <c r="AR187" s="343"/>
      <c r="AS187" s="342"/>
      <c r="AT187" s="94"/>
      <c r="AU187" s="341"/>
      <c r="AV187" s="136"/>
      <c r="AW187" s="339"/>
    </row>
    <row r="188" spans="1:49" ht="12.75" customHeight="1">
      <c r="A188">
        <v>185</v>
      </c>
      <c r="B188" s="29" t="s">
        <v>8422</v>
      </c>
      <c r="C188" s="104" t="s">
        <v>4206</v>
      </c>
      <c r="D188" s="29" t="s">
        <v>857</v>
      </c>
      <c r="E188" s="29" t="s">
        <v>2968</v>
      </c>
      <c r="F188" s="335"/>
      <c r="G188" s="335"/>
      <c r="H188" s="394"/>
      <c r="I188" s="394"/>
      <c r="J188" s="394"/>
      <c r="K188" s="394"/>
      <c r="L188" s="335"/>
      <c r="M188" s="82" t="s">
        <v>3880</v>
      </c>
      <c r="N188" s="57">
        <v>5183.8976377952758</v>
      </c>
      <c r="O188" s="30">
        <v>5183.8976377952758</v>
      </c>
      <c r="P188" s="29" t="s">
        <v>3862</v>
      </c>
      <c r="Q188" s="29"/>
      <c r="R188" s="104" t="s">
        <v>4206</v>
      </c>
      <c r="S188" s="103" t="s">
        <v>4207</v>
      </c>
      <c r="T188" s="403">
        <v>-2000</v>
      </c>
      <c r="U188" s="403">
        <v>12480</v>
      </c>
      <c r="V188" s="123" t="s">
        <v>1</v>
      </c>
      <c r="W188" s="336" t="s">
        <v>0</v>
      </c>
      <c r="X188" s="123" t="s">
        <v>4120</v>
      </c>
      <c r="Y188" s="337"/>
      <c r="Z188" s="87">
        <v>1</v>
      </c>
      <c r="AA188" s="88"/>
      <c r="AB188" s="88"/>
      <c r="AC188" s="88"/>
      <c r="AD188" s="90"/>
      <c r="AE188" s="90"/>
      <c r="AF188" s="136"/>
      <c r="AG188" s="338"/>
      <c r="AH188" s="338"/>
      <c r="AI188" s="339"/>
      <c r="AJ188" s="339"/>
      <c r="AK188" s="91"/>
      <c r="AL188" s="92"/>
      <c r="AM188" s="93" t="s">
        <v>4121</v>
      </c>
      <c r="AN188" s="340"/>
      <c r="AO188" s="341"/>
      <c r="AP188" s="336"/>
      <c r="AQ188" s="342"/>
      <c r="AR188" s="343"/>
      <c r="AS188" s="342"/>
      <c r="AT188" s="94"/>
      <c r="AU188" s="341"/>
      <c r="AV188" s="136"/>
      <c r="AW188" s="339"/>
    </row>
    <row r="189" spans="1:49" ht="12.75" customHeight="1">
      <c r="A189">
        <v>186</v>
      </c>
      <c r="B189" s="29" t="s">
        <v>8423</v>
      </c>
      <c r="C189" s="104" t="s">
        <v>4208</v>
      </c>
      <c r="D189" s="29" t="s">
        <v>807</v>
      </c>
      <c r="E189" s="29" t="s">
        <v>3018</v>
      </c>
      <c r="F189" s="335"/>
      <c r="G189" s="335"/>
      <c r="H189" s="394"/>
      <c r="I189" s="394"/>
      <c r="J189" s="394"/>
      <c r="K189" s="394"/>
      <c r="L189" s="335"/>
      <c r="M189" s="82" t="s">
        <v>3880</v>
      </c>
      <c r="N189" s="57">
        <v>4833.429133858268</v>
      </c>
      <c r="O189" s="30">
        <v>4833.429133858268</v>
      </c>
      <c r="P189" s="29" t="s">
        <v>3859</v>
      </c>
      <c r="Q189" s="29"/>
      <c r="R189" s="104" t="s">
        <v>4208</v>
      </c>
      <c r="S189" s="103" t="s">
        <v>4209</v>
      </c>
      <c r="T189" s="403">
        <v>-4000</v>
      </c>
      <c r="U189" s="403">
        <v>13310</v>
      </c>
      <c r="V189" s="123" t="s">
        <v>1</v>
      </c>
      <c r="W189" s="336" t="s">
        <v>0</v>
      </c>
      <c r="X189" s="123" t="s">
        <v>4120</v>
      </c>
      <c r="Y189" s="337"/>
      <c r="Z189" s="87">
        <v>1</v>
      </c>
      <c r="AA189" s="88"/>
      <c r="AB189" s="88"/>
      <c r="AC189" s="88"/>
      <c r="AD189" s="90"/>
      <c r="AE189" s="90"/>
      <c r="AF189" s="136"/>
      <c r="AG189" s="338"/>
      <c r="AH189" s="338"/>
      <c r="AI189" s="339"/>
      <c r="AJ189" s="339"/>
      <c r="AK189" s="91"/>
      <c r="AL189" s="92"/>
      <c r="AM189" s="93" t="s">
        <v>4121</v>
      </c>
      <c r="AN189" s="340"/>
      <c r="AO189" s="341"/>
      <c r="AP189" s="336"/>
      <c r="AQ189" s="342"/>
      <c r="AR189" s="343"/>
      <c r="AS189" s="342"/>
      <c r="AT189" s="94"/>
      <c r="AU189" s="341"/>
      <c r="AV189" s="136"/>
      <c r="AW189" s="339"/>
    </row>
    <row r="190" spans="1:49" ht="12.75" customHeight="1">
      <c r="A190">
        <v>187</v>
      </c>
      <c r="B190" s="29" t="s">
        <v>8451</v>
      </c>
      <c r="C190" s="104" t="s">
        <v>4210</v>
      </c>
      <c r="D190" s="29" t="s">
        <v>912</v>
      </c>
      <c r="E190" s="29" t="s">
        <v>2913</v>
      </c>
      <c r="F190" s="335"/>
      <c r="G190" s="335"/>
      <c r="H190" s="394"/>
      <c r="I190" s="394"/>
      <c r="J190" s="394"/>
      <c r="K190" s="394"/>
      <c r="L190" s="335"/>
      <c r="M190" s="82" t="s">
        <v>3880</v>
      </c>
      <c r="N190" s="57">
        <v>4426.712598425197</v>
      </c>
      <c r="O190" s="30">
        <v>4426.712598425197</v>
      </c>
      <c r="P190" s="29" t="s">
        <v>3861</v>
      </c>
      <c r="Q190" s="29"/>
      <c r="R190" s="104" t="s">
        <v>4210</v>
      </c>
      <c r="S190" s="103" t="s">
        <v>4211</v>
      </c>
      <c r="T190" s="403">
        <v>-858.52</v>
      </c>
      <c r="U190" s="403">
        <v>10648.95</v>
      </c>
      <c r="V190" s="123" t="s">
        <v>1</v>
      </c>
      <c r="W190" s="336" t="s">
        <v>0</v>
      </c>
      <c r="X190" s="123"/>
      <c r="Y190" s="337"/>
      <c r="Z190" s="87">
        <v>1</v>
      </c>
      <c r="AA190" s="88"/>
      <c r="AB190" s="88"/>
      <c r="AC190" s="88"/>
      <c r="AD190" s="90"/>
      <c r="AE190" s="90"/>
      <c r="AF190" s="136"/>
      <c r="AG190" s="338"/>
      <c r="AH190" s="338"/>
      <c r="AI190" s="339"/>
      <c r="AJ190" s="339"/>
      <c r="AK190" s="91"/>
      <c r="AL190" s="92"/>
      <c r="AM190" s="93" t="s">
        <v>4121</v>
      </c>
      <c r="AN190" s="340"/>
      <c r="AO190" s="341"/>
      <c r="AP190" s="336"/>
      <c r="AQ190" s="342"/>
      <c r="AR190" s="343"/>
      <c r="AS190" s="342"/>
      <c r="AT190" s="94"/>
      <c r="AU190" s="341"/>
      <c r="AV190" s="136"/>
      <c r="AW190" s="339"/>
    </row>
    <row r="191" spans="1:49" ht="12.75" customHeight="1">
      <c r="A191">
        <v>188</v>
      </c>
      <c r="B191" s="29" t="s">
        <v>8452</v>
      </c>
      <c r="C191" s="104" t="s">
        <v>4212</v>
      </c>
      <c r="D191" s="29" t="s">
        <v>889</v>
      </c>
      <c r="E191" s="29" t="s">
        <v>2936</v>
      </c>
      <c r="F191" s="335"/>
      <c r="G191" s="335"/>
      <c r="H191" s="394"/>
      <c r="I191" s="394"/>
      <c r="J191" s="394"/>
      <c r="K191" s="394"/>
      <c r="L191" s="335"/>
      <c r="M191" s="82" t="s">
        <v>3880</v>
      </c>
      <c r="N191" s="57">
        <v>4435.2559055118118</v>
      </c>
      <c r="O191" s="30">
        <v>4435.2559055118118</v>
      </c>
      <c r="P191" s="29" t="s">
        <v>3861</v>
      </c>
      <c r="Q191" s="29"/>
      <c r="R191" s="104" t="s">
        <v>4212</v>
      </c>
      <c r="S191" s="103" t="s">
        <v>4213</v>
      </c>
      <c r="T191" s="403">
        <v>-2500</v>
      </c>
      <c r="U191" s="403">
        <v>12895</v>
      </c>
      <c r="V191" s="123" t="s">
        <v>1</v>
      </c>
      <c r="W191" s="336" t="s">
        <v>0</v>
      </c>
      <c r="X191" s="123"/>
      <c r="Y191" s="337"/>
      <c r="Z191" s="87">
        <v>1</v>
      </c>
      <c r="AA191" s="88"/>
      <c r="AB191" s="88"/>
      <c r="AC191" s="88"/>
      <c r="AD191" s="90"/>
      <c r="AE191" s="90"/>
      <c r="AF191" s="136"/>
      <c r="AG191" s="338"/>
      <c r="AH191" s="338"/>
      <c r="AI191" s="339"/>
      <c r="AJ191" s="339"/>
      <c r="AK191" s="91"/>
      <c r="AL191" s="92"/>
      <c r="AM191" s="93" t="s">
        <v>4121</v>
      </c>
      <c r="AN191" s="340"/>
      <c r="AO191" s="341"/>
      <c r="AP191" s="336"/>
      <c r="AQ191" s="342"/>
      <c r="AR191" s="343"/>
      <c r="AS191" s="342"/>
      <c r="AT191" s="94"/>
      <c r="AU191" s="341"/>
      <c r="AV191" s="136"/>
      <c r="AW191" s="339"/>
    </row>
    <row r="192" spans="1:49" ht="12.75" customHeight="1">
      <c r="A192">
        <v>189</v>
      </c>
      <c r="B192" s="29" t="s">
        <v>8380</v>
      </c>
      <c r="C192" s="104" t="s">
        <v>4214</v>
      </c>
      <c r="D192" s="29" t="s">
        <v>465</v>
      </c>
      <c r="E192" s="29" t="s">
        <v>3360</v>
      </c>
      <c r="F192" s="335"/>
      <c r="G192" s="335"/>
      <c r="H192" s="335"/>
      <c r="I192" s="335"/>
      <c r="J192" s="335"/>
      <c r="K192" s="335"/>
      <c r="L192" s="335"/>
      <c r="M192" s="82" t="s">
        <v>3880</v>
      </c>
      <c r="N192" s="57">
        <v>11008.830708661419</v>
      </c>
      <c r="O192" s="30">
        <v>11008.830708661419</v>
      </c>
      <c r="P192" s="29" t="s">
        <v>3861</v>
      </c>
      <c r="Q192" s="29"/>
      <c r="R192" s="104" t="s">
        <v>4214</v>
      </c>
      <c r="S192" s="103" t="s">
        <v>4215</v>
      </c>
      <c r="T192" s="403">
        <v>-6009.64</v>
      </c>
      <c r="U192" s="403">
        <v>7677.15</v>
      </c>
      <c r="V192" s="123" t="s">
        <v>1</v>
      </c>
      <c r="W192" s="336" t="s">
        <v>0</v>
      </c>
      <c r="X192" s="123"/>
      <c r="Y192" s="337"/>
      <c r="Z192" s="87">
        <v>1</v>
      </c>
      <c r="AA192" s="88"/>
      <c r="AB192" s="88"/>
      <c r="AC192" s="88"/>
      <c r="AD192" s="90"/>
      <c r="AE192" s="90"/>
      <c r="AF192" s="136"/>
      <c r="AG192" s="338"/>
      <c r="AH192" s="338"/>
      <c r="AI192" s="339"/>
      <c r="AJ192" s="339"/>
      <c r="AK192" s="91"/>
      <c r="AL192" s="92"/>
      <c r="AM192" s="93"/>
      <c r="AN192" s="340"/>
      <c r="AO192" s="341"/>
      <c r="AP192" s="336"/>
      <c r="AQ192" s="342"/>
      <c r="AR192" s="343"/>
      <c r="AS192" s="342"/>
      <c r="AT192" s="94"/>
      <c r="AU192" s="341"/>
      <c r="AV192" s="136"/>
      <c r="AW192" s="339"/>
    </row>
    <row r="193" spans="1:49" ht="12.75" customHeight="1">
      <c r="A193">
        <v>190</v>
      </c>
      <c r="B193" s="29" t="s">
        <v>8384</v>
      </c>
      <c r="C193" s="104" t="s">
        <v>4216</v>
      </c>
      <c r="D193" s="29" t="s">
        <v>458</v>
      </c>
      <c r="E193" s="29" t="s">
        <v>3367</v>
      </c>
      <c r="F193" s="335"/>
      <c r="G193" s="335"/>
      <c r="H193" s="335"/>
      <c r="I193" s="335"/>
      <c r="J193" s="335"/>
      <c r="K193" s="335"/>
      <c r="L193" s="335"/>
      <c r="M193" s="82" t="s">
        <v>3880</v>
      </c>
      <c r="N193" s="57">
        <v>10668.287401574802</v>
      </c>
      <c r="O193" s="30">
        <v>10668.287401574802</v>
      </c>
      <c r="P193" s="29" t="s">
        <v>3861</v>
      </c>
      <c r="Q193" s="29"/>
      <c r="R193" s="104" t="s">
        <v>4216</v>
      </c>
      <c r="S193" s="103" t="s">
        <v>4217</v>
      </c>
      <c r="T193" s="403">
        <v>-6868.16</v>
      </c>
      <c r="U193" s="403">
        <v>4210.05</v>
      </c>
      <c r="V193" s="123" t="s">
        <v>1</v>
      </c>
      <c r="W193" s="336" t="s">
        <v>0</v>
      </c>
      <c r="X193" s="123"/>
      <c r="Y193" s="337"/>
      <c r="Z193" s="87">
        <v>1</v>
      </c>
      <c r="AA193" s="88"/>
      <c r="AB193" s="88"/>
      <c r="AC193" s="88"/>
      <c r="AD193" s="90"/>
      <c r="AE193" s="90"/>
      <c r="AF193" s="136"/>
      <c r="AG193" s="338"/>
      <c r="AH193" s="338"/>
      <c r="AI193" s="339"/>
      <c r="AJ193" s="339"/>
      <c r="AK193" s="91"/>
      <c r="AL193" s="92"/>
      <c r="AM193" s="93"/>
      <c r="AN193" s="340"/>
      <c r="AO193" s="341"/>
      <c r="AP193" s="336"/>
      <c r="AQ193" s="342"/>
      <c r="AR193" s="343"/>
      <c r="AS193" s="342"/>
      <c r="AT193" s="94"/>
      <c r="AU193" s="341"/>
      <c r="AV193" s="136"/>
      <c r="AW193" s="339"/>
    </row>
    <row r="194" spans="1:49" ht="12.75" customHeight="1">
      <c r="A194">
        <v>191</v>
      </c>
      <c r="B194" s="29" t="s">
        <v>8381</v>
      </c>
      <c r="C194" s="104" t="s">
        <v>4218</v>
      </c>
      <c r="D194" s="29" t="s">
        <v>522</v>
      </c>
      <c r="E194" s="29" t="s">
        <v>3303</v>
      </c>
      <c r="F194" s="335"/>
      <c r="G194" s="335"/>
      <c r="H194" s="335"/>
      <c r="I194" s="335"/>
      <c r="J194" s="335"/>
      <c r="K194" s="335"/>
      <c r="L194" s="335"/>
      <c r="M194" s="82" t="s">
        <v>3880</v>
      </c>
      <c r="N194" s="57">
        <v>12276.043307086615</v>
      </c>
      <c r="O194" s="30">
        <v>12276.043307086615</v>
      </c>
      <c r="P194" s="29" t="s">
        <v>3861</v>
      </c>
      <c r="Q194" s="29"/>
      <c r="R194" s="104" t="s">
        <v>4218</v>
      </c>
      <c r="S194" s="103" t="s">
        <v>4219</v>
      </c>
      <c r="T194" s="403">
        <v>-5151.12</v>
      </c>
      <c r="U194" s="403">
        <v>10153.65</v>
      </c>
      <c r="V194" s="123" t="s">
        <v>1</v>
      </c>
      <c r="W194" s="336" t="s">
        <v>0</v>
      </c>
      <c r="X194" s="123"/>
      <c r="Y194" s="337"/>
      <c r="Z194" s="87">
        <v>1</v>
      </c>
      <c r="AA194" s="88"/>
      <c r="AB194" s="88"/>
      <c r="AC194" s="88"/>
      <c r="AD194" s="90"/>
      <c r="AE194" s="90"/>
      <c r="AF194" s="136"/>
      <c r="AG194" s="338"/>
      <c r="AH194" s="338"/>
      <c r="AI194" s="339"/>
      <c r="AJ194" s="339"/>
      <c r="AK194" s="91"/>
      <c r="AL194" s="92"/>
      <c r="AM194" s="93"/>
      <c r="AN194" s="340"/>
      <c r="AO194" s="341"/>
      <c r="AP194" s="336"/>
      <c r="AQ194" s="342"/>
      <c r="AR194" s="343"/>
      <c r="AS194" s="342"/>
      <c r="AT194" s="94"/>
      <c r="AU194" s="341"/>
      <c r="AV194" s="136"/>
      <c r="AW194" s="339"/>
    </row>
    <row r="195" spans="1:49" ht="12.75" customHeight="1">
      <c r="A195">
        <v>192</v>
      </c>
      <c r="B195" s="29" t="s">
        <v>8382</v>
      </c>
      <c r="C195" s="104" t="s">
        <v>4220</v>
      </c>
      <c r="D195" s="29" t="s">
        <v>460</v>
      </c>
      <c r="E195" s="29" t="s">
        <v>3365</v>
      </c>
      <c r="F195" s="335"/>
      <c r="G195" s="335"/>
      <c r="H195" s="335"/>
      <c r="I195" s="335"/>
      <c r="J195" s="335"/>
      <c r="K195" s="335"/>
      <c r="L195" s="335"/>
      <c r="M195" s="82" t="s">
        <v>3880</v>
      </c>
      <c r="N195" s="57">
        <v>10374.858267716538</v>
      </c>
      <c r="O195" s="30">
        <v>10374.858267716538</v>
      </c>
      <c r="P195" s="29" t="s">
        <v>3861</v>
      </c>
      <c r="Q195" s="29"/>
      <c r="R195" s="104" t="s">
        <v>4220</v>
      </c>
      <c r="S195" s="103" t="s">
        <v>4221</v>
      </c>
      <c r="T195" s="403">
        <v>-7726.68</v>
      </c>
      <c r="U195" s="403">
        <v>3714.75</v>
      </c>
      <c r="V195" s="123" t="s">
        <v>1</v>
      </c>
      <c r="W195" s="336" t="s">
        <v>0</v>
      </c>
      <c r="X195" s="123"/>
      <c r="Y195" s="337"/>
      <c r="Z195" s="87">
        <v>1</v>
      </c>
      <c r="AA195" s="88"/>
      <c r="AB195" s="88"/>
      <c r="AC195" s="88"/>
      <c r="AD195" s="90"/>
      <c r="AE195" s="90"/>
      <c r="AF195" s="136"/>
      <c r="AG195" s="338"/>
      <c r="AH195" s="338"/>
      <c r="AI195" s="339"/>
      <c r="AJ195" s="339"/>
      <c r="AK195" s="91"/>
      <c r="AL195" s="92"/>
      <c r="AM195" s="93"/>
      <c r="AN195" s="340"/>
      <c r="AO195" s="341"/>
      <c r="AP195" s="336"/>
      <c r="AQ195" s="342"/>
      <c r="AR195" s="343"/>
      <c r="AS195" s="342"/>
      <c r="AT195" s="94"/>
      <c r="AU195" s="341"/>
      <c r="AV195" s="136"/>
      <c r="AW195" s="339"/>
    </row>
    <row r="196" spans="1:49" ht="12.75" customHeight="1">
      <c r="A196">
        <v>193</v>
      </c>
      <c r="B196" s="29" t="s">
        <v>8383</v>
      </c>
      <c r="C196" s="104" t="s">
        <v>3630</v>
      </c>
      <c r="D196" s="29" t="s">
        <v>410</v>
      </c>
      <c r="E196" s="29" t="s">
        <v>3415</v>
      </c>
      <c r="F196" s="335"/>
      <c r="G196" s="335"/>
      <c r="H196" s="335"/>
      <c r="I196" s="335"/>
      <c r="J196" s="335"/>
      <c r="K196" s="335"/>
      <c r="L196" s="335"/>
      <c r="M196" s="82" t="s">
        <v>3880</v>
      </c>
      <c r="N196" s="57">
        <v>10195.263779527559</v>
      </c>
      <c r="O196" s="30">
        <v>10195.263779527559</v>
      </c>
      <c r="P196" s="29" t="s">
        <v>3863</v>
      </c>
      <c r="Q196" s="29"/>
      <c r="R196" s="104" t="s">
        <v>3630</v>
      </c>
      <c r="S196" s="103" t="s">
        <v>4222</v>
      </c>
      <c r="T196" s="403">
        <v>-9443.7199999999993</v>
      </c>
      <c r="U196" s="403">
        <v>2724.15</v>
      </c>
      <c r="V196" s="123" t="s">
        <v>1</v>
      </c>
      <c r="W196" s="336" t="s">
        <v>0</v>
      </c>
      <c r="X196" s="123"/>
      <c r="Y196" s="337"/>
      <c r="Z196" s="87">
        <v>1</v>
      </c>
      <c r="AA196" s="88"/>
      <c r="AB196" s="88"/>
      <c r="AC196" s="88"/>
      <c r="AD196" s="90"/>
      <c r="AE196" s="90"/>
      <c r="AF196" s="136"/>
      <c r="AG196" s="338"/>
      <c r="AH196" s="338"/>
      <c r="AI196" s="339"/>
      <c r="AJ196" s="339"/>
      <c r="AK196" s="91"/>
      <c r="AL196" s="92"/>
      <c r="AM196" s="93"/>
      <c r="AN196" s="340"/>
      <c r="AO196" s="341"/>
      <c r="AP196" s="336"/>
      <c r="AQ196" s="342"/>
      <c r="AR196" s="343"/>
      <c r="AS196" s="342"/>
      <c r="AT196" s="94"/>
      <c r="AU196" s="341"/>
      <c r="AV196" s="136"/>
      <c r="AW196" s="339"/>
    </row>
    <row r="197" spans="1:49" ht="12.75" customHeight="1">
      <c r="A197">
        <v>194</v>
      </c>
      <c r="B197" s="29" t="s">
        <v>8455</v>
      </c>
      <c r="C197" s="104" t="s">
        <v>4223</v>
      </c>
      <c r="D197" s="29" t="s">
        <v>403</v>
      </c>
      <c r="E197" s="29" t="s">
        <v>3422</v>
      </c>
      <c r="F197" s="335"/>
      <c r="G197" s="335"/>
      <c r="H197" s="335"/>
      <c r="I197" s="335"/>
      <c r="J197" s="335"/>
      <c r="K197" s="335"/>
      <c r="L197" s="335"/>
      <c r="M197" s="82" t="s">
        <v>3880</v>
      </c>
      <c r="N197" s="57">
        <v>10628.606299212601</v>
      </c>
      <c r="O197" s="30">
        <v>10628.606299212601</v>
      </c>
      <c r="P197" s="29" t="s">
        <v>3859</v>
      </c>
      <c r="Q197" s="29"/>
      <c r="R197" s="104" t="s">
        <v>4223</v>
      </c>
      <c r="S197" s="103" t="s">
        <v>4224</v>
      </c>
      <c r="T197" s="403">
        <v>-6868.16</v>
      </c>
      <c r="U197" s="403">
        <v>7181.85</v>
      </c>
      <c r="V197" s="123" t="s">
        <v>1</v>
      </c>
      <c r="W197" s="336" t="s">
        <v>0</v>
      </c>
      <c r="X197" s="123"/>
      <c r="Y197" s="337"/>
      <c r="Z197" s="87">
        <v>1</v>
      </c>
      <c r="AA197" s="88"/>
      <c r="AB197" s="88"/>
      <c r="AC197" s="88"/>
      <c r="AD197" s="90"/>
      <c r="AE197" s="90"/>
      <c r="AF197" s="136"/>
      <c r="AG197" s="338"/>
      <c r="AH197" s="338"/>
      <c r="AI197" s="339"/>
      <c r="AJ197" s="339"/>
      <c r="AK197" s="91"/>
      <c r="AL197" s="92"/>
      <c r="AM197" s="93" t="s">
        <v>4489</v>
      </c>
      <c r="AN197" s="340"/>
      <c r="AO197" s="341"/>
      <c r="AP197" s="336"/>
      <c r="AQ197" s="342"/>
      <c r="AR197" s="343"/>
      <c r="AS197" s="342"/>
      <c r="AT197" s="94"/>
      <c r="AU197" s="341"/>
      <c r="AV197" s="136"/>
      <c r="AW197" s="339"/>
    </row>
    <row r="198" spans="1:49" ht="12.75" customHeight="1">
      <c r="A198">
        <v>195</v>
      </c>
      <c r="B198" s="29" t="s">
        <v>8385</v>
      </c>
      <c r="C198" s="104" t="s">
        <v>4225</v>
      </c>
      <c r="D198" s="29" t="s">
        <v>456</v>
      </c>
      <c r="E198" s="29" t="s">
        <v>3369</v>
      </c>
      <c r="F198" s="335"/>
      <c r="G198" s="335"/>
      <c r="H198" s="335"/>
      <c r="I198" s="335"/>
      <c r="J198" s="335"/>
      <c r="K198" s="335"/>
      <c r="L198" s="335"/>
      <c r="M198" s="82" t="s">
        <v>3880</v>
      </c>
      <c r="N198" s="57">
        <v>11077.377952755907</v>
      </c>
      <c r="O198" s="30">
        <v>11077.377952755907</v>
      </c>
      <c r="P198" s="29" t="s">
        <v>3861</v>
      </c>
      <c r="Q198" s="29"/>
      <c r="R198" s="104" t="s">
        <v>4225</v>
      </c>
      <c r="S198" s="103" t="s">
        <v>4226</v>
      </c>
      <c r="T198" s="403">
        <v>-6868.16</v>
      </c>
      <c r="U198" s="403">
        <v>6191.25</v>
      </c>
      <c r="V198" s="123" t="s">
        <v>1</v>
      </c>
      <c r="W198" s="336" t="s">
        <v>0</v>
      </c>
      <c r="X198" s="123"/>
      <c r="Y198" s="337"/>
      <c r="Z198" s="87">
        <v>1</v>
      </c>
      <c r="AA198" s="88"/>
      <c r="AB198" s="88"/>
      <c r="AC198" s="88"/>
      <c r="AD198" s="90"/>
      <c r="AE198" s="90"/>
      <c r="AF198" s="136"/>
      <c r="AG198" s="338"/>
      <c r="AH198" s="338"/>
      <c r="AI198" s="339"/>
      <c r="AJ198" s="339"/>
      <c r="AK198" s="91"/>
      <c r="AL198" s="92"/>
      <c r="AM198" s="93"/>
      <c r="AN198" s="340"/>
      <c r="AO198" s="341"/>
      <c r="AP198" s="336"/>
      <c r="AQ198" s="342"/>
      <c r="AR198" s="343"/>
      <c r="AS198" s="342"/>
      <c r="AT198" s="94"/>
      <c r="AU198" s="341"/>
      <c r="AV198" s="136"/>
      <c r="AW198" s="339"/>
    </row>
    <row r="199" spans="1:49" ht="12.75" customHeight="1">
      <c r="A199">
        <v>196</v>
      </c>
      <c r="B199" s="29" t="s">
        <v>8386</v>
      </c>
      <c r="C199" s="104" t="s">
        <v>4227</v>
      </c>
      <c r="D199" s="29" t="s">
        <v>455</v>
      </c>
      <c r="E199" s="29" t="s">
        <v>3370</v>
      </c>
      <c r="F199" s="335"/>
      <c r="G199" s="335"/>
      <c r="H199" s="335"/>
      <c r="I199" s="335"/>
      <c r="J199" s="335"/>
      <c r="K199" s="335"/>
      <c r="L199" s="335"/>
      <c r="M199" s="82" t="s">
        <v>3880</v>
      </c>
      <c r="N199" s="57">
        <v>10710.901574803149</v>
      </c>
      <c r="O199" s="30">
        <v>10710.901574803149</v>
      </c>
      <c r="P199" s="29" t="s">
        <v>3861</v>
      </c>
      <c r="Q199" s="29"/>
      <c r="R199" s="104" t="s">
        <v>4227</v>
      </c>
      <c r="S199" s="103" t="s">
        <v>4228</v>
      </c>
      <c r="T199" s="403">
        <v>-6868.16</v>
      </c>
      <c r="U199" s="403">
        <v>3219.45</v>
      </c>
      <c r="V199" s="123" t="s">
        <v>1</v>
      </c>
      <c r="W199" s="336" t="s">
        <v>0</v>
      </c>
      <c r="X199" s="123"/>
      <c r="Y199" s="337"/>
      <c r="Z199" s="87">
        <v>1</v>
      </c>
      <c r="AA199" s="88"/>
      <c r="AB199" s="88"/>
      <c r="AC199" s="88"/>
      <c r="AD199" s="90"/>
      <c r="AE199" s="90"/>
      <c r="AF199" s="136"/>
      <c r="AG199" s="338"/>
      <c r="AH199" s="338"/>
      <c r="AI199" s="339"/>
      <c r="AJ199" s="339"/>
      <c r="AK199" s="91"/>
      <c r="AL199" s="92"/>
      <c r="AM199" s="93"/>
      <c r="AN199" s="340"/>
      <c r="AO199" s="341"/>
      <c r="AP199" s="336"/>
      <c r="AQ199" s="342"/>
      <c r="AR199" s="343"/>
      <c r="AS199" s="342"/>
      <c r="AT199" s="94"/>
      <c r="AU199" s="341"/>
      <c r="AV199" s="136"/>
      <c r="AW199" s="339"/>
    </row>
    <row r="200" spans="1:49" ht="12.75" customHeight="1">
      <c r="A200">
        <v>197</v>
      </c>
      <c r="B200" s="29" t="s">
        <v>8387</v>
      </c>
      <c r="C200" s="104" t="s">
        <v>4229</v>
      </c>
      <c r="D200" s="29" t="s">
        <v>457</v>
      </c>
      <c r="E200" s="29" t="s">
        <v>3368</v>
      </c>
      <c r="F200" s="335"/>
      <c r="G200" s="335"/>
      <c r="H200" s="335"/>
      <c r="I200" s="335"/>
      <c r="J200" s="335"/>
      <c r="K200" s="335"/>
      <c r="L200" s="335"/>
      <c r="M200" s="82" t="s">
        <v>3880</v>
      </c>
      <c r="N200" s="57">
        <v>10504.035433070867</v>
      </c>
      <c r="O200" s="30">
        <v>10504.035433070867</v>
      </c>
      <c r="P200" s="29" t="s">
        <v>3861</v>
      </c>
      <c r="Q200" s="29"/>
      <c r="R200" s="104" t="s">
        <v>4229</v>
      </c>
      <c r="S200" s="104" t="s">
        <v>4230</v>
      </c>
      <c r="T200" s="403">
        <v>-6868.16</v>
      </c>
      <c r="U200" s="403">
        <v>2228.85</v>
      </c>
      <c r="V200" s="123" t="s">
        <v>1</v>
      </c>
      <c r="W200" s="336" t="s">
        <v>0</v>
      </c>
      <c r="X200" s="123"/>
      <c r="Y200" s="337"/>
      <c r="Z200" s="87">
        <v>1</v>
      </c>
      <c r="AA200" s="88"/>
      <c r="AB200" s="88"/>
      <c r="AC200" s="88"/>
      <c r="AD200" s="90"/>
      <c r="AE200" s="90"/>
      <c r="AF200" s="136"/>
      <c r="AG200" s="338"/>
      <c r="AH200" s="338"/>
      <c r="AI200" s="339"/>
      <c r="AJ200" s="339"/>
      <c r="AK200" s="91"/>
      <c r="AL200" s="92"/>
      <c r="AM200" s="93"/>
      <c r="AN200" s="340"/>
      <c r="AO200" s="341"/>
      <c r="AP200" s="336"/>
      <c r="AQ200" s="342"/>
      <c r="AR200" s="343"/>
      <c r="AS200" s="342"/>
      <c r="AT200" s="94"/>
      <c r="AU200" s="341"/>
      <c r="AV200" s="136"/>
      <c r="AW200" s="339"/>
    </row>
    <row r="201" spans="1:49" ht="12.75" customHeight="1">
      <c r="A201">
        <v>198</v>
      </c>
      <c r="B201" s="29" t="s">
        <v>8388</v>
      </c>
      <c r="C201" s="104" t="s">
        <v>4231</v>
      </c>
      <c r="D201" s="29" t="s">
        <v>459</v>
      </c>
      <c r="E201" s="29" t="s">
        <v>3366</v>
      </c>
      <c r="F201" s="335"/>
      <c r="G201" s="335"/>
      <c r="H201" s="335"/>
      <c r="I201" s="335"/>
      <c r="J201" s="335"/>
      <c r="K201" s="335"/>
      <c r="L201" s="335"/>
      <c r="M201" s="82" t="s">
        <v>3880</v>
      </c>
      <c r="N201" s="57">
        <v>10557.582677165356</v>
      </c>
      <c r="O201" s="30">
        <v>10557.582677165356</v>
      </c>
      <c r="P201" s="29" t="s">
        <v>3861</v>
      </c>
      <c r="Q201" s="29"/>
      <c r="R201" s="104" t="s">
        <v>4231</v>
      </c>
      <c r="S201" s="103" t="s">
        <v>4232</v>
      </c>
      <c r="T201" s="403">
        <v>-6868.16</v>
      </c>
      <c r="U201" s="403">
        <v>5200.6499999999996</v>
      </c>
      <c r="V201" s="123" t="s">
        <v>1</v>
      </c>
      <c r="W201" s="336" t="s">
        <v>0</v>
      </c>
      <c r="X201" s="123"/>
      <c r="Y201" s="337"/>
      <c r="Z201" s="87">
        <v>1</v>
      </c>
      <c r="AA201" s="88"/>
      <c r="AB201" s="88"/>
      <c r="AC201" s="88"/>
      <c r="AD201" s="90"/>
      <c r="AE201" s="90"/>
      <c r="AF201" s="136"/>
      <c r="AG201" s="338"/>
      <c r="AH201" s="338"/>
      <c r="AI201" s="339"/>
      <c r="AJ201" s="339"/>
      <c r="AK201" s="91"/>
      <c r="AL201" s="92"/>
      <c r="AM201" s="93"/>
      <c r="AN201" s="340"/>
      <c r="AO201" s="341"/>
      <c r="AP201" s="336"/>
      <c r="AQ201" s="342"/>
      <c r="AR201" s="343"/>
      <c r="AS201" s="342"/>
      <c r="AT201" s="94"/>
      <c r="AU201" s="341"/>
      <c r="AV201" s="136"/>
      <c r="AW201" s="339"/>
    </row>
    <row r="202" spans="1:49" ht="12.75" customHeight="1">
      <c r="A202">
        <v>199</v>
      </c>
      <c r="B202" s="29" t="s">
        <v>8389</v>
      </c>
      <c r="C202" s="104" t="s">
        <v>4233</v>
      </c>
      <c r="D202" s="29" t="s">
        <v>454</v>
      </c>
      <c r="E202" s="29" t="s">
        <v>3371</v>
      </c>
      <c r="F202" s="335"/>
      <c r="G202" s="335"/>
      <c r="H202" s="335"/>
      <c r="I202" s="335"/>
      <c r="J202" s="335"/>
      <c r="K202" s="335"/>
      <c r="L202" s="335"/>
      <c r="M202" s="82" t="s">
        <v>3880</v>
      </c>
      <c r="N202" s="57">
        <v>11362.023622047243</v>
      </c>
      <c r="O202" s="30">
        <v>11362.023622047243</v>
      </c>
      <c r="P202" s="29" t="s">
        <v>3861</v>
      </c>
      <c r="Q202" s="29"/>
      <c r="R202" s="104" t="s">
        <v>4233</v>
      </c>
      <c r="S202" s="103" t="s">
        <v>4234</v>
      </c>
      <c r="T202" s="403">
        <v>-5151.12</v>
      </c>
      <c r="U202" s="403">
        <v>8172.45</v>
      </c>
      <c r="V202" s="123" t="s">
        <v>1</v>
      </c>
      <c r="W202" s="336" t="s">
        <v>0</v>
      </c>
      <c r="X202" s="123"/>
      <c r="Y202" s="337"/>
      <c r="Z202" s="87">
        <v>1</v>
      </c>
      <c r="AA202" s="88"/>
      <c r="AB202" s="88"/>
      <c r="AC202" s="88"/>
      <c r="AD202" s="90"/>
      <c r="AE202" s="90"/>
      <c r="AF202" s="136"/>
      <c r="AG202" s="338"/>
      <c r="AH202" s="338"/>
      <c r="AI202" s="339"/>
      <c r="AJ202" s="339"/>
      <c r="AK202" s="91"/>
      <c r="AL202" s="92"/>
      <c r="AM202" s="93"/>
      <c r="AN202" s="340"/>
      <c r="AO202" s="341"/>
      <c r="AP202" s="336"/>
      <c r="AQ202" s="342"/>
      <c r="AR202" s="343"/>
      <c r="AS202" s="342"/>
      <c r="AT202" s="94"/>
      <c r="AU202" s="341"/>
      <c r="AV202" s="136"/>
      <c r="AW202" s="339"/>
    </row>
    <row r="203" spans="1:49" ht="12.75" customHeight="1">
      <c r="A203">
        <v>200</v>
      </c>
      <c r="B203" s="29" t="s">
        <v>8390</v>
      </c>
      <c r="C203" s="104" t="s">
        <v>4235</v>
      </c>
      <c r="D203" s="29" t="s">
        <v>408</v>
      </c>
      <c r="E203" s="29" t="s">
        <v>3417</v>
      </c>
      <c r="F203" s="335"/>
      <c r="G203" s="335"/>
      <c r="H203" s="335"/>
      <c r="I203" s="335"/>
      <c r="J203" s="335"/>
      <c r="K203" s="335"/>
      <c r="L203" s="335"/>
      <c r="M203" s="82" t="s">
        <v>3880</v>
      </c>
      <c r="N203" s="57">
        <v>10319.157480314962</v>
      </c>
      <c r="O203" s="30">
        <v>10319.157480314962</v>
      </c>
      <c r="P203" s="29" t="s">
        <v>3863</v>
      </c>
      <c r="Q203" s="29"/>
      <c r="R203" s="104" t="s">
        <v>4235</v>
      </c>
      <c r="S203" s="104" t="s">
        <v>4236</v>
      </c>
      <c r="T203" s="403">
        <v>-8585.2000000000007</v>
      </c>
      <c r="U203" s="403">
        <v>3219.45</v>
      </c>
      <c r="V203" s="123" t="s">
        <v>1</v>
      </c>
      <c r="W203" s="336" t="s">
        <v>0</v>
      </c>
      <c r="X203" s="123"/>
      <c r="Y203" s="337"/>
      <c r="Z203" s="87">
        <v>1</v>
      </c>
      <c r="AA203" s="88"/>
      <c r="AB203" s="88"/>
      <c r="AC203" s="88"/>
      <c r="AD203" s="90"/>
      <c r="AE203" s="90"/>
      <c r="AF203" s="136"/>
      <c r="AG203" s="338"/>
      <c r="AH203" s="338"/>
      <c r="AI203" s="339"/>
      <c r="AJ203" s="339"/>
      <c r="AK203" s="91"/>
      <c r="AL203" s="92"/>
      <c r="AM203" s="93"/>
      <c r="AN203" s="340"/>
      <c r="AO203" s="341"/>
      <c r="AP203" s="336"/>
      <c r="AQ203" s="342"/>
      <c r="AR203" s="343"/>
      <c r="AS203" s="342"/>
      <c r="AT203" s="94"/>
      <c r="AU203" s="341"/>
      <c r="AV203" s="136"/>
      <c r="AW203" s="339"/>
    </row>
    <row r="204" spans="1:49" ht="12.75" customHeight="1">
      <c r="A204">
        <v>201</v>
      </c>
      <c r="B204" s="29" t="s">
        <v>8391</v>
      </c>
      <c r="C204" s="104" t="s">
        <v>4237</v>
      </c>
      <c r="D204" s="29" t="s">
        <v>466</v>
      </c>
      <c r="E204" s="29" t="s">
        <v>3359</v>
      </c>
      <c r="F204" s="335"/>
      <c r="G204" s="335"/>
      <c r="H204" s="335"/>
      <c r="I204" s="335"/>
      <c r="J204" s="335"/>
      <c r="K204" s="335"/>
      <c r="L204" s="335"/>
      <c r="M204" s="82" t="s">
        <v>3880</v>
      </c>
      <c r="N204" s="57">
        <v>11906.622047244095</v>
      </c>
      <c r="O204" s="30">
        <v>11906.622047244095</v>
      </c>
      <c r="P204" s="29" t="s">
        <v>3861</v>
      </c>
      <c r="Q204" s="29"/>
      <c r="R204" s="104" t="s">
        <v>4237</v>
      </c>
      <c r="S204" s="103" t="s">
        <v>4238</v>
      </c>
      <c r="T204" s="403">
        <v>-5151.12</v>
      </c>
      <c r="U204" s="403">
        <v>9163.0499999999993</v>
      </c>
      <c r="V204" s="123" t="s">
        <v>1</v>
      </c>
      <c r="W204" s="336" t="s">
        <v>0</v>
      </c>
      <c r="X204" s="123"/>
      <c r="Y204" s="337"/>
      <c r="Z204" s="87">
        <v>1</v>
      </c>
      <c r="AA204" s="88"/>
      <c r="AB204" s="88"/>
      <c r="AC204" s="88"/>
      <c r="AD204" s="90"/>
      <c r="AE204" s="90"/>
      <c r="AF204" s="136"/>
      <c r="AG204" s="338"/>
      <c r="AH204" s="338"/>
      <c r="AI204" s="339"/>
      <c r="AJ204" s="339"/>
      <c r="AK204" s="91"/>
      <c r="AL204" s="92"/>
      <c r="AM204" s="93"/>
      <c r="AN204" s="340"/>
      <c r="AO204" s="341"/>
      <c r="AP204" s="336"/>
      <c r="AQ204" s="342"/>
      <c r="AR204" s="343"/>
      <c r="AS204" s="342"/>
      <c r="AT204" s="94"/>
      <c r="AU204" s="341"/>
      <c r="AV204" s="136"/>
      <c r="AW204" s="339"/>
    </row>
    <row r="205" spans="1:49" ht="12.75" customHeight="1">
      <c r="A205">
        <v>202</v>
      </c>
      <c r="B205" s="29" t="s">
        <v>8424</v>
      </c>
      <c r="C205" s="104" t="s">
        <v>4239</v>
      </c>
      <c r="D205" s="29" t="s">
        <v>1022</v>
      </c>
      <c r="E205" s="29" t="s">
        <v>2803</v>
      </c>
      <c r="F205" s="335"/>
      <c r="G205" s="335"/>
      <c r="H205" s="335"/>
      <c r="I205" s="335"/>
      <c r="J205" s="335"/>
      <c r="K205" s="335"/>
      <c r="L205" s="335"/>
      <c r="M205" s="82" t="s">
        <v>3880</v>
      </c>
      <c r="N205" s="57">
        <v>3843.4409448818901</v>
      </c>
      <c r="O205" s="30">
        <v>3843.4409448818901</v>
      </c>
      <c r="P205" s="29" t="s">
        <v>3458</v>
      </c>
      <c r="Q205" s="29"/>
      <c r="R205" s="104" t="s">
        <v>4239</v>
      </c>
      <c r="S205" s="103" t="s">
        <v>4240</v>
      </c>
      <c r="T205" s="403">
        <v>13736.32</v>
      </c>
      <c r="U205" s="403">
        <v>-1733.55</v>
      </c>
      <c r="V205" s="123" t="s">
        <v>1</v>
      </c>
      <c r="W205" s="336" t="s">
        <v>0</v>
      </c>
      <c r="X205" s="123" t="s">
        <v>4120</v>
      </c>
      <c r="Y205" s="337"/>
      <c r="Z205" s="87">
        <v>1</v>
      </c>
      <c r="AA205" s="88"/>
      <c r="AB205" s="88"/>
      <c r="AC205" s="88"/>
      <c r="AD205" s="90"/>
      <c r="AE205" s="90"/>
      <c r="AF205" s="136"/>
      <c r="AG205" s="338"/>
      <c r="AH205" s="338"/>
      <c r="AI205" s="339"/>
      <c r="AJ205" s="339"/>
      <c r="AK205" s="91"/>
      <c r="AL205" s="92"/>
      <c r="AM205" s="93" t="s">
        <v>4121</v>
      </c>
      <c r="AN205" s="340"/>
      <c r="AO205" s="341"/>
      <c r="AP205" s="336"/>
      <c r="AQ205" s="342"/>
      <c r="AR205" s="343"/>
      <c r="AS205" s="342"/>
      <c r="AT205" s="94"/>
      <c r="AU205" s="341"/>
      <c r="AV205" s="136"/>
      <c r="AW205" s="339"/>
    </row>
    <row r="206" spans="1:49" ht="12.75" customHeight="1">
      <c r="A206">
        <v>203</v>
      </c>
      <c r="B206" s="29" t="s">
        <v>8435</v>
      </c>
      <c r="C206" s="104" t="s">
        <v>150</v>
      </c>
      <c r="D206" s="29" t="s">
        <v>983</v>
      </c>
      <c r="E206" s="29" t="s">
        <v>2842</v>
      </c>
      <c r="F206" s="335"/>
      <c r="G206" s="335"/>
      <c r="H206" s="335"/>
      <c r="I206" s="335"/>
      <c r="J206" s="335"/>
      <c r="K206" s="335"/>
      <c r="L206" s="335"/>
      <c r="M206" s="82" t="s">
        <v>3880</v>
      </c>
      <c r="N206" s="57">
        <v>4220.2362204724413</v>
      </c>
      <c r="O206" s="30">
        <v>4220.2362204724413</v>
      </c>
      <c r="P206" s="29" t="s">
        <v>3458</v>
      </c>
      <c r="Q206" s="29"/>
      <c r="R206" s="104" t="s">
        <v>150</v>
      </c>
      <c r="S206" s="103" t="s">
        <v>4241</v>
      </c>
      <c r="T206" s="403">
        <v>12877.8</v>
      </c>
      <c r="U206" s="403">
        <v>-247.65</v>
      </c>
      <c r="V206" s="123" t="s">
        <v>1</v>
      </c>
      <c r="W206" s="336" t="s">
        <v>0</v>
      </c>
      <c r="X206" s="123" t="s">
        <v>4120</v>
      </c>
      <c r="Y206" s="337"/>
      <c r="Z206" s="87">
        <v>1</v>
      </c>
      <c r="AA206" s="88"/>
      <c r="AB206" s="88"/>
      <c r="AC206" s="88"/>
      <c r="AD206" s="90"/>
      <c r="AE206" s="90"/>
      <c r="AF206" s="136"/>
      <c r="AG206" s="338"/>
      <c r="AH206" s="338"/>
      <c r="AI206" s="339"/>
      <c r="AJ206" s="339"/>
      <c r="AK206" s="91"/>
      <c r="AL206" s="92"/>
      <c r="AM206" s="93" t="s">
        <v>4121</v>
      </c>
      <c r="AN206" s="340"/>
      <c r="AO206" s="341"/>
      <c r="AP206" s="336"/>
      <c r="AQ206" s="342"/>
      <c r="AR206" s="343"/>
      <c r="AS206" s="342"/>
      <c r="AT206" s="94"/>
      <c r="AU206" s="341"/>
      <c r="AV206" s="136"/>
      <c r="AW206" s="339"/>
    </row>
    <row r="207" spans="1:49" ht="12.75" customHeight="1">
      <c r="A207">
        <v>204</v>
      </c>
      <c r="B207" s="29" t="s">
        <v>8425</v>
      </c>
      <c r="C207" s="104" t="s">
        <v>4242</v>
      </c>
      <c r="D207" s="29" t="s">
        <v>1001</v>
      </c>
      <c r="E207" s="29" t="s">
        <v>2824</v>
      </c>
      <c r="F207" s="335"/>
      <c r="G207" s="335"/>
      <c r="H207" s="335"/>
      <c r="I207" s="335"/>
      <c r="J207" s="335"/>
      <c r="K207" s="335"/>
      <c r="L207" s="335"/>
      <c r="M207" s="82" t="s">
        <v>3880</v>
      </c>
      <c r="N207" s="57">
        <v>3484.7007874015749</v>
      </c>
      <c r="O207" s="30">
        <v>3484.7007874015749</v>
      </c>
      <c r="P207" s="29" t="s">
        <v>3455</v>
      </c>
      <c r="Q207" s="29"/>
      <c r="R207" s="104" t="s">
        <v>4242</v>
      </c>
      <c r="S207" s="103" t="s">
        <v>4243</v>
      </c>
      <c r="T207" s="403">
        <v>13736.32</v>
      </c>
      <c r="U207" s="403">
        <v>247.65</v>
      </c>
      <c r="V207" s="123" t="s">
        <v>1</v>
      </c>
      <c r="W207" s="336" t="s">
        <v>0</v>
      </c>
      <c r="X207" s="123" t="s">
        <v>4120</v>
      </c>
      <c r="Y207" s="337"/>
      <c r="Z207" s="87">
        <v>1</v>
      </c>
      <c r="AA207" s="88"/>
      <c r="AB207" s="88"/>
      <c r="AC207" s="88"/>
      <c r="AD207" s="90"/>
      <c r="AE207" s="90"/>
      <c r="AF207" s="136"/>
      <c r="AG207" s="338"/>
      <c r="AH207" s="338"/>
      <c r="AI207" s="339"/>
      <c r="AJ207" s="339"/>
      <c r="AK207" s="91"/>
      <c r="AL207" s="92"/>
      <c r="AM207" s="93" t="s">
        <v>4121</v>
      </c>
      <c r="AN207" s="340"/>
      <c r="AO207" s="341"/>
      <c r="AP207" s="336"/>
      <c r="AQ207" s="342"/>
      <c r="AR207" s="343"/>
      <c r="AS207" s="342"/>
      <c r="AT207" s="94"/>
      <c r="AU207" s="341"/>
      <c r="AV207" s="136"/>
      <c r="AW207" s="339"/>
    </row>
    <row r="208" spans="1:49" ht="12.75" customHeight="1">
      <c r="A208">
        <v>205</v>
      </c>
      <c r="B208" s="29" t="s">
        <v>8426</v>
      </c>
      <c r="C208" s="104" t="s">
        <v>4244</v>
      </c>
      <c r="D208" s="29" t="s">
        <v>963</v>
      </c>
      <c r="E208" s="29" t="s">
        <v>2862</v>
      </c>
      <c r="F208" s="335"/>
      <c r="G208" s="335"/>
      <c r="H208" s="335"/>
      <c r="I208" s="335"/>
      <c r="J208" s="335"/>
      <c r="K208" s="335"/>
      <c r="L208" s="335"/>
      <c r="M208" s="82" t="s">
        <v>3880</v>
      </c>
      <c r="N208" s="57">
        <v>3118.8385826771655</v>
      </c>
      <c r="O208" s="30">
        <v>3118.8385826771655</v>
      </c>
      <c r="P208" s="29" t="s">
        <v>3456</v>
      </c>
      <c r="Q208" s="29"/>
      <c r="R208" s="104" t="s">
        <v>4244</v>
      </c>
      <c r="S208" s="103" t="s">
        <v>4245</v>
      </c>
      <c r="T208" s="403">
        <v>12877.8</v>
      </c>
      <c r="U208" s="403">
        <v>1733.55</v>
      </c>
      <c r="V208" s="123" t="s">
        <v>1</v>
      </c>
      <c r="W208" s="336" t="s">
        <v>0</v>
      </c>
      <c r="X208" s="123" t="s">
        <v>4120</v>
      </c>
      <c r="Y208" s="337"/>
      <c r="Z208" s="87">
        <v>1</v>
      </c>
      <c r="AA208" s="88"/>
      <c r="AB208" s="88"/>
      <c r="AC208" s="88"/>
      <c r="AD208" s="90"/>
      <c r="AE208" s="90"/>
      <c r="AF208" s="136"/>
      <c r="AG208" s="338"/>
      <c r="AH208" s="338"/>
      <c r="AI208" s="339"/>
      <c r="AJ208" s="339"/>
      <c r="AK208" s="91"/>
      <c r="AL208" s="92"/>
      <c r="AM208" s="93" t="s">
        <v>4121</v>
      </c>
      <c r="AN208" s="340"/>
      <c r="AO208" s="341"/>
      <c r="AP208" s="336"/>
      <c r="AQ208" s="342"/>
      <c r="AR208" s="343"/>
      <c r="AS208" s="342"/>
      <c r="AT208" s="94"/>
      <c r="AU208" s="341"/>
      <c r="AV208" s="136"/>
      <c r="AW208" s="339"/>
    </row>
    <row r="209" spans="1:49" ht="12.75" customHeight="1">
      <c r="A209">
        <v>206</v>
      </c>
      <c r="B209" s="29" t="s">
        <v>8427</v>
      </c>
      <c r="C209" s="104" t="s">
        <v>82</v>
      </c>
      <c r="D209" s="29" t="s">
        <v>968</v>
      </c>
      <c r="E209" s="29" t="s">
        <v>2857</v>
      </c>
      <c r="F209" s="335"/>
      <c r="G209" s="335"/>
      <c r="H209" s="335"/>
      <c r="I209" s="335"/>
      <c r="J209" s="335"/>
      <c r="K209" s="335"/>
      <c r="L209" s="335"/>
      <c r="M209" s="82" t="s">
        <v>3880</v>
      </c>
      <c r="N209" s="57">
        <v>3415.5866141732286</v>
      </c>
      <c r="O209" s="30">
        <v>3415.5866141732286</v>
      </c>
      <c r="P209" s="29" t="s">
        <v>3455</v>
      </c>
      <c r="Q209" s="29"/>
      <c r="R209" s="104" t="s">
        <v>82</v>
      </c>
      <c r="S209" s="103" t="s">
        <v>4246</v>
      </c>
      <c r="T209" s="403">
        <v>13736.32</v>
      </c>
      <c r="U209" s="403">
        <v>1238.25</v>
      </c>
      <c r="V209" s="123" t="s">
        <v>1</v>
      </c>
      <c r="W209" s="336" t="s">
        <v>0</v>
      </c>
      <c r="X209" s="123" t="s">
        <v>4120</v>
      </c>
      <c r="Y209" s="337"/>
      <c r="Z209" s="87">
        <v>1</v>
      </c>
      <c r="AA209" s="88"/>
      <c r="AB209" s="88"/>
      <c r="AC209" s="88"/>
      <c r="AD209" s="90"/>
      <c r="AE209" s="90"/>
      <c r="AF209" s="136"/>
      <c r="AG209" s="338"/>
      <c r="AH209" s="338"/>
      <c r="AI209" s="339"/>
      <c r="AJ209" s="339"/>
      <c r="AK209" s="91"/>
      <c r="AL209" s="92"/>
      <c r="AM209" s="93" t="s">
        <v>4121</v>
      </c>
      <c r="AN209" s="340"/>
      <c r="AO209" s="341"/>
      <c r="AP209" s="336"/>
      <c r="AQ209" s="342"/>
      <c r="AR209" s="343"/>
      <c r="AS209" s="342"/>
      <c r="AT209" s="94"/>
      <c r="AU209" s="341"/>
      <c r="AV209" s="136"/>
      <c r="AW209" s="339"/>
    </row>
    <row r="210" spans="1:49" ht="12.75" customHeight="1">
      <c r="A210">
        <v>207</v>
      </c>
      <c r="B210" s="29" t="s">
        <v>8428</v>
      </c>
      <c r="C210" s="104" t="s">
        <v>224</v>
      </c>
      <c r="D210" s="29" t="s">
        <v>966</v>
      </c>
      <c r="E210" s="29" t="s">
        <v>2859</v>
      </c>
      <c r="F210" s="335"/>
      <c r="G210" s="335"/>
      <c r="H210" s="335"/>
      <c r="I210" s="335"/>
      <c r="J210" s="335"/>
      <c r="K210" s="335"/>
      <c r="L210" s="335"/>
      <c r="M210" s="82" t="s">
        <v>3880</v>
      </c>
      <c r="N210" s="57">
        <v>3382.4566929133862</v>
      </c>
      <c r="O210" s="30">
        <v>3382.4566929133862</v>
      </c>
      <c r="P210" s="29" t="s">
        <v>3455</v>
      </c>
      <c r="Q210" s="29"/>
      <c r="R210" s="104" t="s">
        <v>224</v>
      </c>
      <c r="S210" s="103" t="s">
        <v>4247</v>
      </c>
      <c r="T210" s="403">
        <v>12019.28</v>
      </c>
      <c r="U210" s="403">
        <v>1238.25</v>
      </c>
      <c r="V210" s="123" t="s">
        <v>1</v>
      </c>
      <c r="W210" s="336" t="s">
        <v>0</v>
      </c>
      <c r="X210" s="123" t="s">
        <v>4120</v>
      </c>
      <c r="Y210" s="337"/>
      <c r="Z210" s="87">
        <v>1</v>
      </c>
      <c r="AA210" s="88"/>
      <c r="AB210" s="88"/>
      <c r="AC210" s="88"/>
      <c r="AD210" s="90"/>
      <c r="AE210" s="90"/>
      <c r="AF210" s="136"/>
      <c r="AG210" s="338"/>
      <c r="AH210" s="338"/>
      <c r="AI210" s="339"/>
      <c r="AJ210" s="339"/>
      <c r="AK210" s="91"/>
      <c r="AL210" s="92"/>
      <c r="AM210" s="93" t="s">
        <v>4121</v>
      </c>
      <c r="AN210" s="340"/>
      <c r="AO210" s="341"/>
      <c r="AP210" s="336"/>
      <c r="AQ210" s="342"/>
      <c r="AR210" s="343"/>
      <c r="AS210" s="342"/>
      <c r="AT210" s="94"/>
      <c r="AU210" s="341"/>
      <c r="AV210" s="136"/>
      <c r="AW210" s="339"/>
    </row>
    <row r="211" spans="1:49" ht="12.75" customHeight="1">
      <c r="A211">
        <v>208</v>
      </c>
      <c r="B211" s="29" t="s">
        <v>8429</v>
      </c>
      <c r="C211" s="104" t="s">
        <v>4248</v>
      </c>
      <c r="D211" s="29" t="s">
        <v>1003</v>
      </c>
      <c r="E211" s="29" t="s">
        <v>2822</v>
      </c>
      <c r="F211" s="335"/>
      <c r="G211" s="335"/>
      <c r="H211" s="335"/>
      <c r="I211" s="335"/>
      <c r="J211" s="335"/>
      <c r="K211" s="335"/>
      <c r="L211" s="335"/>
      <c r="M211" s="82" t="s">
        <v>3880</v>
      </c>
      <c r="N211" s="57">
        <v>3470.7598425196852</v>
      </c>
      <c r="O211" s="30">
        <v>3470.7598425196852</v>
      </c>
      <c r="P211" s="29" t="s">
        <v>3455</v>
      </c>
      <c r="Q211" s="29"/>
      <c r="R211" s="104" t="s">
        <v>4248</v>
      </c>
      <c r="S211" s="103" t="s">
        <v>4249</v>
      </c>
      <c r="T211" s="403">
        <v>12019.28</v>
      </c>
      <c r="U211" s="403">
        <v>247.65</v>
      </c>
      <c r="V211" s="123" t="s">
        <v>1</v>
      </c>
      <c r="W211" s="336" t="s">
        <v>0</v>
      </c>
      <c r="X211" s="123" t="s">
        <v>4120</v>
      </c>
      <c r="Y211" s="337"/>
      <c r="Z211" s="87">
        <v>1</v>
      </c>
      <c r="AA211" s="88"/>
      <c r="AB211" s="88"/>
      <c r="AC211" s="88"/>
      <c r="AD211" s="90"/>
      <c r="AE211" s="90"/>
      <c r="AF211" s="136"/>
      <c r="AG211" s="338"/>
      <c r="AH211" s="338"/>
      <c r="AI211" s="339"/>
      <c r="AJ211" s="339"/>
      <c r="AK211" s="91"/>
      <c r="AL211" s="92"/>
      <c r="AM211" s="93" t="s">
        <v>4121</v>
      </c>
      <c r="AN211" s="340"/>
      <c r="AO211" s="341"/>
      <c r="AP211" s="336"/>
      <c r="AQ211" s="342"/>
      <c r="AR211" s="343"/>
      <c r="AS211" s="342"/>
      <c r="AT211" s="94"/>
      <c r="AU211" s="341"/>
      <c r="AV211" s="136"/>
      <c r="AW211" s="339"/>
    </row>
    <row r="212" spans="1:49" ht="12.75" customHeight="1">
      <c r="A212">
        <v>209</v>
      </c>
      <c r="B212" s="29" t="s">
        <v>8430</v>
      </c>
      <c r="C212" s="104" t="s">
        <v>4250</v>
      </c>
      <c r="D212" s="29" t="s">
        <v>965</v>
      </c>
      <c r="E212" s="29" t="s">
        <v>2860</v>
      </c>
      <c r="F212" s="335"/>
      <c r="G212" s="335"/>
      <c r="H212" s="335"/>
      <c r="I212" s="335"/>
      <c r="J212" s="335"/>
      <c r="K212" s="335"/>
      <c r="L212" s="335"/>
      <c r="M212" s="82" t="s">
        <v>3880</v>
      </c>
      <c r="N212" s="57">
        <v>3111.7913385826773</v>
      </c>
      <c r="O212" s="30">
        <v>3111.7913385826773</v>
      </c>
      <c r="P212" s="29" t="s">
        <v>3456</v>
      </c>
      <c r="Q212" s="29"/>
      <c r="R212" s="104" t="s">
        <v>4250</v>
      </c>
      <c r="S212" s="103" t="s">
        <v>4251</v>
      </c>
      <c r="T212" s="403">
        <v>11160.76</v>
      </c>
      <c r="U212" s="403">
        <v>1733.55</v>
      </c>
      <c r="V212" s="123" t="s">
        <v>1</v>
      </c>
      <c r="W212" s="336" t="s">
        <v>0</v>
      </c>
      <c r="X212" s="123" t="s">
        <v>4120</v>
      </c>
      <c r="Y212" s="337"/>
      <c r="Z212" s="87">
        <v>1</v>
      </c>
      <c r="AA212" s="88"/>
      <c r="AB212" s="88"/>
      <c r="AC212" s="88"/>
      <c r="AD212" s="90"/>
      <c r="AE212" s="90"/>
      <c r="AF212" s="136"/>
      <c r="AG212" s="338"/>
      <c r="AH212" s="338"/>
      <c r="AI212" s="339"/>
      <c r="AJ212" s="339"/>
      <c r="AK212" s="91"/>
      <c r="AL212" s="92"/>
      <c r="AM212" s="93" t="s">
        <v>4121</v>
      </c>
      <c r="AN212" s="340"/>
      <c r="AO212" s="341"/>
      <c r="AP212" s="336"/>
      <c r="AQ212" s="342"/>
      <c r="AR212" s="343"/>
      <c r="AS212" s="342"/>
      <c r="AT212" s="94"/>
      <c r="AU212" s="341"/>
      <c r="AV212" s="136"/>
      <c r="AW212" s="339"/>
    </row>
    <row r="213" spans="1:49" ht="12.75" customHeight="1">
      <c r="A213">
        <v>210</v>
      </c>
      <c r="B213" s="29" t="s">
        <v>8431</v>
      </c>
      <c r="C213" s="104" t="s">
        <v>4252</v>
      </c>
      <c r="D213" s="29" t="s">
        <v>925</v>
      </c>
      <c r="E213" s="29" t="s">
        <v>2900</v>
      </c>
      <c r="F213" s="335"/>
      <c r="G213" s="335"/>
      <c r="H213" s="335"/>
      <c r="I213" s="335"/>
      <c r="J213" s="335"/>
      <c r="K213" s="335"/>
      <c r="L213" s="335"/>
      <c r="M213" s="82" t="s">
        <v>3880</v>
      </c>
      <c r="N213" s="57">
        <v>3207.944881889764</v>
      </c>
      <c r="O213" s="30">
        <v>3207.944881889764</v>
      </c>
      <c r="P213" s="29" t="s">
        <v>3456</v>
      </c>
      <c r="Q213" s="29"/>
      <c r="R213" s="104" t="s">
        <v>4252</v>
      </c>
      <c r="S213" s="103" t="s">
        <v>4253</v>
      </c>
      <c r="T213" s="403">
        <v>11160.76</v>
      </c>
      <c r="U213" s="403">
        <v>2724.15</v>
      </c>
      <c r="V213" s="123" t="s">
        <v>1</v>
      </c>
      <c r="W213" s="336" t="s">
        <v>0</v>
      </c>
      <c r="X213" s="123" t="s">
        <v>4120</v>
      </c>
      <c r="Y213" s="337"/>
      <c r="Z213" s="87">
        <v>1</v>
      </c>
      <c r="AA213" s="88"/>
      <c r="AB213" s="88"/>
      <c r="AC213" s="88"/>
      <c r="AD213" s="90"/>
      <c r="AE213" s="90"/>
      <c r="AF213" s="136"/>
      <c r="AG213" s="338"/>
      <c r="AH213" s="338"/>
      <c r="AI213" s="339"/>
      <c r="AJ213" s="339"/>
      <c r="AK213" s="91"/>
      <c r="AL213" s="92"/>
      <c r="AM213" s="93" t="s">
        <v>4121</v>
      </c>
      <c r="AN213" s="340"/>
      <c r="AO213" s="341"/>
      <c r="AP213" s="336"/>
      <c r="AQ213" s="342"/>
      <c r="AR213" s="343"/>
      <c r="AS213" s="342"/>
      <c r="AT213" s="94"/>
      <c r="AU213" s="341"/>
      <c r="AV213" s="136"/>
      <c r="AW213" s="339"/>
    </row>
    <row r="214" spans="1:49" ht="12.75" customHeight="1">
      <c r="A214">
        <v>211</v>
      </c>
      <c r="B214" s="29" t="s">
        <v>8432</v>
      </c>
      <c r="C214" s="104" t="s">
        <v>4254</v>
      </c>
      <c r="D214" s="29" t="s">
        <v>967</v>
      </c>
      <c r="E214" s="29" t="s">
        <v>2858</v>
      </c>
      <c r="F214" s="335"/>
      <c r="G214" s="335"/>
      <c r="H214" s="335"/>
      <c r="I214" s="335"/>
      <c r="J214" s="335"/>
      <c r="K214" s="335"/>
      <c r="L214" s="335"/>
      <c r="M214" s="82" t="s">
        <v>3880</v>
      </c>
      <c r="N214" s="57">
        <v>3375.3464566929138</v>
      </c>
      <c r="O214" s="30">
        <v>3375.3464566929138</v>
      </c>
      <c r="P214" s="29" t="s">
        <v>3455</v>
      </c>
      <c r="Q214" s="29"/>
      <c r="R214" s="104" t="s">
        <v>4254</v>
      </c>
      <c r="S214" s="103" t="s">
        <v>4255</v>
      </c>
      <c r="T214" s="403">
        <v>10302.24</v>
      </c>
      <c r="U214" s="403">
        <v>1238.25</v>
      </c>
      <c r="V214" s="123" t="s">
        <v>1</v>
      </c>
      <c r="W214" s="336" t="s">
        <v>0</v>
      </c>
      <c r="X214" s="123" t="s">
        <v>4120</v>
      </c>
      <c r="Y214" s="337"/>
      <c r="Z214" s="87">
        <v>1</v>
      </c>
      <c r="AA214" s="88"/>
      <c r="AB214" s="88"/>
      <c r="AC214" s="88"/>
      <c r="AD214" s="90"/>
      <c r="AE214" s="90"/>
      <c r="AF214" s="136"/>
      <c r="AG214" s="338"/>
      <c r="AH214" s="338"/>
      <c r="AI214" s="339"/>
      <c r="AJ214" s="339"/>
      <c r="AK214" s="91"/>
      <c r="AL214" s="92"/>
      <c r="AM214" s="93" t="s">
        <v>4121</v>
      </c>
      <c r="AN214" s="340"/>
      <c r="AO214" s="341"/>
      <c r="AP214" s="336"/>
      <c r="AQ214" s="342"/>
      <c r="AR214" s="343"/>
      <c r="AS214" s="342"/>
      <c r="AT214" s="94"/>
      <c r="AU214" s="341"/>
      <c r="AV214" s="136"/>
      <c r="AW214" s="339"/>
    </row>
    <row r="215" spans="1:49" ht="12.75" customHeight="1">
      <c r="A215">
        <v>212</v>
      </c>
      <c r="B215" s="29" t="s">
        <v>8433</v>
      </c>
      <c r="C215" s="104" t="s">
        <v>4256</v>
      </c>
      <c r="D215" s="29" t="s">
        <v>1002</v>
      </c>
      <c r="E215" s="29" t="s">
        <v>2823</v>
      </c>
      <c r="F215" s="335"/>
      <c r="G215" s="335"/>
      <c r="H215" s="335"/>
      <c r="I215" s="335"/>
      <c r="J215" s="335"/>
      <c r="K215" s="335"/>
      <c r="L215" s="335"/>
      <c r="M215" s="82" t="s">
        <v>3880</v>
      </c>
      <c r="N215" s="57">
        <v>3698.8149606299212</v>
      </c>
      <c r="O215" s="30">
        <v>3698.8149606299212</v>
      </c>
      <c r="P215" s="29" t="s">
        <v>3455</v>
      </c>
      <c r="Q215" s="29"/>
      <c r="R215" s="104" t="s">
        <v>4256</v>
      </c>
      <c r="S215" s="103" t="s">
        <v>4257</v>
      </c>
      <c r="T215" s="403">
        <v>10302.24</v>
      </c>
      <c r="U215" s="403">
        <v>247.65</v>
      </c>
      <c r="V215" s="123" t="s">
        <v>1</v>
      </c>
      <c r="W215" s="336" t="s">
        <v>0</v>
      </c>
      <c r="X215" s="123" t="s">
        <v>4120</v>
      </c>
      <c r="Y215" s="337"/>
      <c r="Z215" s="87">
        <v>1</v>
      </c>
      <c r="AA215" s="88"/>
      <c r="AB215" s="88"/>
      <c r="AC215" s="88"/>
      <c r="AD215" s="90"/>
      <c r="AE215" s="90"/>
      <c r="AF215" s="136"/>
      <c r="AG215" s="338"/>
      <c r="AH215" s="338"/>
      <c r="AI215" s="339"/>
      <c r="AJ215" s="339"/>
      <c r="AK215" s="91"/>
      <c r="AL215" s="92"/>
      <c r="AM215" s="93" t="s">
        <v>4121</v>
      </c>
      <c r="AN215" s="340"/>
      <c r="AO215" s="341"/>
      <c r="AP215" s="336"/>
      <c r="AQ215" s="342"/>
      <c r="AR215" s="343"/>
      <c r="AS215" s="342"/>
      <c r="AT215" s="94"/>
      <c r="AU215" s="341"/>
      <c r="AV215" s="136"/>
      <c r="AW215" s="339"/>
    </row>
    <row r="216" spans="1:49" ht="12.75" customHeight="1">
      <c r="A216">
        <v>213</v>
      </c>
      <c r="B216" s="29" t="s">
        <v>8434</v>
      </c>
      <c r="C216" s="104" t="s">
        <v>4258</v>
      </c>
      <c r="D216" s="29" t="s">
        <v>962</v>
      </c>
      <c r="E216" s="29" t="s">
        <v>2863</v>
      </c>
      <c r="F216" s="335"/>
      <c r="G216" s="335"/>
      <c r="H216" s="335"/>
      <c r="I216" s="335"/>
      <c r="J216" s="335"/>
      <c r="K216" s="335"/>
      <c r="L216" s="335"/>
      <c r="M216" s="82" t="s">
        <v>3880</v>
      </c>
      <c r="N216" s="57">
        <v>3210.4212598425202</v>
      </c>
      <c r="O216" s="30">
        <v>3210.4212598425202</v>
      </c>
      <c r="P216" s="29" t="s">
        <v>3456</v>
      </c>
      <c r="Q216" s="29"/>
      <c r="R216" s="104" t="s">
        <v>4258</v>
      </c>
      <c r="S216" s="103" t="s">
        <v>4259</v>
      </c>
      <c r="T216" s="403">
        <v>12877.8</v>
      </c>
      <c r="U216" s="403">
        <v>2724.15</v>
      </c>
      <c r="V216" s="123" t="s">
        <v>1</v>
      </c>
      <c r="W216" s="336" t="s">
        <v>0</v>
      </c>
      <c r="X216" s="123" t="s">
        <v>4120</v>
      </c>
      <c r="Y216" s="337"/>
      <c r="Z216" s="87">
        <v>1</v>
      </c>
      <c r="AA216" s="88"/>
      <c r="AB216" s="88"/>
      <c r="AC216" s="88"/>
      <c r="AD216" s="90"/>
      <c r="AE216" s="90"/>
      <c r="AF216" s="136"/>
      <c r="AG216" s="338"/>
      <c r="AH216" s="338"/>
      <c r="AI216" s="339"/>
      <c r="AJ216" s="339"/>
      <c r="AK216" s="91"/>
      <c r="AL216" s="92"/>
      <c r="AM216" s="93" t="s">
        <v>4121</v>
      </c>
      <c r="AN216" s="340"/>
      <c r="AO216" s="341"/>
      <c r="AP216" s="336"/>
      <c r="AQ216" s="342"/>
      <c r="AR216" s="343"/>
      <c r="AS216" s="342"/>
      <c r="AT216" s="94"/>
      <c r="AU216" s="341"/>
      <c r="AV216" s="136"/>
      <c r="AW216" s="339"/>
    </row>
    <row r="217" spans="1:49" ht="12.75" customHeight="1">
      <c r="A217">
        <v>214</v>
      </c>
      <c r="B217" s="29" t="s">
        <v>8440</v>
      </c>
      <c r="C217" s="104" t="s">
        <v>4260</v>
      </c>
      <c r="D217" s="29" t="s">
        <v>984</v>
      </c>
      <c r="E217" s="29" t="s">
        <v>2841</v>
      </c>
      <c r="F217" s="335"/>
      <c r="G217" s="335"/>
      <c r="H217" s="335"/>
      <c r="I217" s="335"/>
      <c r="J217" s="335"/>
      <c r="K217" s="335"/>
      <c r="L217" s="335"/>
      <c r="M217" s="82" t="s">
        <v>3880</v>
      </c>
      <c r="N217" s="57">
        <v>4393.0472440944886</v>
      </c>
      <c r="O217" s="30">
        <v>4393.0472440944886</v>
      </c>
      <c r="P217" s="29" t="s">
        <v>3458</v>
      </c>
      <c r="Q217" s="29"/>
      <c r="R217" s="104" t="s">
        <v>4260</v>
      </c>
      <c r="S217" s="103" t="s">
        <v>4261</v>
      </c>
      <c r="T217" s="403">
        <v>7726.68</v>
      </c>
      <c r="U217" s="403">
        <v>-247.65</v>
      </c>
      <c r="V217" s="123" t="s">
        <v>1</v>
      </c>
      <c r="W217" s="336" t="s">
        <v>0</v>
      </c>
      <c r="X217" s="123" t="s">
        <v>4120</v>
      </c>
      <c r="Y217" s="337"/>
      <c r="Z217" s="87">
        <v>1</v>
      </c>
      <c r="AA217" s="88"/>
      <c r="AB217" s="88"/>
      <c r="AC217" s="88"/>
      <c r="AD217" s="90"/>
      <c r="AE217" s="90"/>
      <c r="AF217" s="136"/>
      <c r="AG217" s="338"/>
      <c r="AH217" s="338"/>
      <c r="AI217" s="339"/>
      <c r="AJ217" s="339"/>
      <c r="AK217" s="91"/>
      <c r="AL217" s="92"/>
      <c r="AM217" s="93" t="s">
        <v>4121</v>
      </c>
      <c r="AN217" s="340"/>
      <c r="AO217" s="341"/>
      <c r="AP217" s="336"/>
      <c r="AQ217" s="342"/>
      <c r="AR217" s="343"/>
      <c r="AS217" s="342"/>
      <c r="AT217" s="94"/>
      <c r="AU217" s="341"/>
      <c r="AV217" s="136"/>
      <c r="AW217" s="339"/>
    </row>
    <row r="218" spans="1:49" ht="12.75" customHeight="1">
      <c r="A218">
        <v>215</v>
      </c>
      <c r="B218" s="29" t="s">
        <v>8436</v>
      </c>
      <c r="C218" s="104" t="s">
        <v>42</v>
      </c>
      <c r="D218" s="29" t="s">
        <v>928</v>
      </c>
      <c r="E218" s="29" t="s">
        <v>2897</v>
      </c>
      <c r="F218" s="335"/>
      <c r="G218" s="335"/>
      <c r="H218" s="335"/>
      <c r="I218" s="335"/>
      <c r="J218" s="335"/>
      <c r="K218" s="335"/>
      <c r="L218" s="335"/>
      <c r="M218" s="82" t="s">
        <v>3880</v>
      </c>
      <c r="N218" s="57">
        <v>3466.9173228346463</v>
      </c>
      <c r="O218" s="30">
        <v>3466.9173228346463</v>
      </c>
      <c r="P218" s="29" t="s">
        <v>3456</v>
      </c>
      <c r="Q218" s="29"/>
      <c r="R218" s="104" t="s">
        <v>42</v>
      </c>
      <c r="S218" s="103" t="s">
        <v>4262</v>
      </c>
      <c r="T218" s="403">
        <v>7726.68</v>
      </c>
      <c r="U218" s="403">
        <v>2724.15</v>
      </c>
      <c r="V218" s="123" t="s">
        <v>1</v>
      </c>
      <c r="W218" s="336" t="s">
        <v>0</v>
      </c>
      <c r="X218" s="123" t="s">
        <v>4120</v>
      </c>
      <c r="Y218" s="337"/>
      <c r="Z218" s="87">
        <v>1</v>
      </c>
      <c r="AA218" s="88"/>
      <c r="AB218" s="88"/>
      <c r="AC218" s="88"/>
      <c r="AD218" s="90"/>
      <c r="AE218" s="90"/>
      <c r="AF218" s="136"/>
      <c r="AG218" s="338"/>
      <c r="AH218" s="338"/>
      <c r="AI218" s="339"/>
      <c r="AJ218" s="339"/>
      <c r="AK218" s="91"/>
      <c r="AL218" s="92"/>
      <c r="AM218" s="93" t="s">
        <v>4121</v>
      </c>
      <c r="AN218" s="340"/>
      <c r="AO218" s="341"/>
      <c r="AP218" s="336"/>
      <c r="AQ218" s="342"/>
      <c r="AR218" s="343"/>
      <c r="AS218" s="342"/>
      <c r="AT218" s="94"/>
      <c r="AU218" s="341"/>
      <c r="AV218" s="136"/>
      <c r="AW218" s="339"/>
    </row>
    <row r="219" spans="1:49" ht="12.75" customHeight="1">
      <c r="A219">
        <v>216</v>
      </c>
      <c r="B219" s="29" t="s">
        <v>8437</v>
      </c>
      <c r="C219" s="104" t="s">
        <v>4263</v>
      </c>
      <c r="D219" s="29" t="s">
        <v>964</v>
      </c>
      <c r="E219" s="29" t="s">
        <v>2861</v>
      </c>
      <c r="F219" s="335"/>
      <c r="G219" s="335"/>
      <c r="H219" s="335"/>
      <c r="I219" s="335"/>
      <c r="J219" s="335"/>
      <c r="K219" s="335"/>
      <c r="L219" s="335"/>
      <c r="M219" s="82" t="s">
        <v>3880</v>
      </c>
      <c r="N219" s="57">
        <v>3227.3110236220473</v>
      </c>
      <c r="O219" s="30">
        <v>3227.3110236220473</v>
      </c>
      <c r="P219" s="29" t="s">
        <v>3456</v>
      </c>
      <c r="Q219" s="29"/>
      <c r="R219" s="104" t="s">
        <v>4263</v>
      </c>
      <c r="S219" s="103" t="s">
        <v>4264</v>
      </c>
      <c r="T219" s="403">
        <v>9443.7199999999993</v>
      </c>
      <c r="U219" s="403">
        <v>1733.55</v>
      </c>
      <c r="V219" s="123" t="s">
        <v>1</v>
      </c>
      <c r="W219" s="336" t="s">
        <v>0</v>
      </c>
      <c r="X219" s="123" t="s">
        <v>4120</v>
      </c>
      <c r="Y219" s="337"/>
      <c r="Z219" s="87">
        <v>1</v>
      </c>
      <c r="AA219" s="88"/>
      <c r="AB219" s="88"/>
      <c r="AC219" s="88"/>
      <c r="AD219" s="90"/>
      <c r="AE219" s="90"/>
      <c r="AF219" s="136"/>
      <c r="AG219" s="338"/>
      <c r="AH219" s="338"/>
      <c r="AI219" s="339"/>
      <c r="AJ219" s="339"/>
      <c r="AK219" s="91"/>
      <c r="AL219" s="92"/>
      <c r="AM219" s="93" t="s">
        <v>4121</v>
      </c>
      <c r="AN219" s="340"/>
      <c r="AO219" s="341"/>
      <c r="AP219" s="336"/>
      <c r="AQ219" s="342"/>
      <c r="AR219" s="343"/>
      <c r="AS219" s="342"/>
      <c r="AT219" s="94"/>
      <c r="AU219" s="341"/>
      <c r="AV219" s="136"/>
      <c r="AW219" s="339"/>
    </row>
    <row r="220" spans="1:49" ht="12.75" customHeight="1">
      <c r="A220">
        <v>217</v>
      </c>
      <c r="B220" s="29" t="s">
        <v>8438</v>
      </c>
      <c r="C220" s="104" t="s">
        <v>4265</v>
      </c>
      <c r="D220" s="29" t="s">
        <v>969</v>
      </c>
      <c r="E220" s="29" t="s">
        <v>2856</v>
      </c>
      <c r="F220" s="335"/>
      <c r="G220" s="335"/>
      <c r="H220" s="335"/>
      <c r="I220" s="335"/>
      <c r="J220" s="335"/>
      <c r="K220" s="335"/>
      <c r="L220" s="335"/>
      <c r="M220" s="82" t="s">
        <v>3880</v>
      </c>
      <c r="N220" s="57">
        <v>3560.0078740157483</v>
      </c>
      <c r="O220" s="30">
        <v>3560.0078740157483</v>
      </c>
      <c r="P220" s="29" t="s">
        <v>3455</v>
      </c>
      <c r="Q220" s="29"/>
      <c r="R220" s="104" t="s">
        <v>4265</v>
      </c>
      <c r="S220" s="103" t="s">
        <v>4266</v>
      </c>
      <c r="T220" s="403">
        <v>8585.2000000000007</v>
      </c>
      <c r="U220" s="403">
        <v>1238.25</v>
      </c>
      <c r="V220" s="123" t="s">
        <v>1</v>
      </c>
      <c r="W220" s="336" t="s">
        <v>0</v>
      </c>
      <c r="X220" s="123" t="s">
        <v>4120</v>
      </c>
      <c r="Y220" s="337"/>
      <c r="Z220" s="87">
        <v>1</v>
      </c>
      <c r="AA220" s="88"/>
      <c r="AB220" s="88"/>
      <c r="AC220" s="88"/>
      <c r="AD220" s="90"/>
      <c r="AE220" s="90"/>
      <c r="AF220" s="136"/>
      <c r="AG220" s="338"/>
      <c r="AH220" s="338"/>
      <c r="AI220" s="339"/>
      <c r="AJ220" s="339"/>
      <c r="AK220" s="91"/>
      <c r="AL220" s="92"/>
      <c r="AM220" s="93" t="s">
        <v>4121</v>
      </c>
      <c r="AN220" s="340"/>
      <c r="AO220" s="341"/>
      <c r="AP220" s="336"/>
      <c r="AQ220" s="342"/>
      <c r="AR220" s="343"/>
      <c r="AS220" s="342"/>
      <c r="AT220" s="94"/>
      <c r="AU220" s="341"/>
      <c r="AV220" s="136"/>
      <c r="AW220" s="339"/>
    </row>
    <row r="221" spans="1:49" ht="12.75" customHeight="1">
      <c r="A221">
        <v>218</v>
      </c>
      <c r="B221" s="29" t="s">
        <v>8439</v>
      </c>
      <c r="C221" s="104" t="s">
        <v>4267</v>
      </c>
      <c r="D221" s="29" t="s">
        <v>926</v>
      </c>
      <c r="E221" s="29" t="s">
        <v>2899</v>
      </c>
      <c r="F221" s="335"/>
      <c r="G221" s="335"/>
      <c r="H221" s="335"/>
      <c r="I221" s="335"/>
      <c r="J221" s="335"/>
      <c r="K221" s="335"/>
      <c r="L221" s="335"/>
      <c r="M221" s="82" t="s">
        <v>3880</v>
      </c>
      <c r="N221" s="57">
        <v>3237.287401574803</v>
      </c>
      <c r="O221" s="30">
        <v>3237.287401574803</v>
      </c>
      <c r="P221" s="29" t="s">
        <v>3456</v>
      </c>
      <c r="Q221" s="29"/>
      <c r="R221" s="104" t="s">
        <v>4267</v>
      </c>
      <c r="S221" s="103" t="s">
        <v>4268</v>
      </c>
      <c r="T221" s="403">
        <v>9443.7199999999993</v>
      </c>
      <c r="U221" s="403">
        <v>2724.15</v>
      </c>
      <c r="V221" s="123" t="s">
        <v>1</v>
      </c>
      <c r="W221" s="336" t="s">
        <v>0</v>
      </c>
      <c r="X221" s="123" t="s">
        <v>4120</v>
      </c>
      <c r="Y221" s="337"/>
      <c r="Z221" s="87">
        <v>1</v>
      </c>
      <c r="AA221" s="88"/>
      <c r="AB221" s="88"/>
      <c r="AC221" s="88"/>
      <c r="AD221" s="90"/>
      <c r="AE221" s="90"/>
      <c r="AF221" s="136"/>
      <c r="AG221" s="338"/>
      <c r="AH221" s="338"/>
      <c r="AI221" s="339"/>
      <c r="AJ221" s="339"/>
      <c r="AK221" s="91"/>
      <c r="AL221" s="92"/>
      <c r="AM221" s="93" t="s">
        <v>4121</v>
      </c>
      <c r="AN221" s="340"/>
      <c r="AO221" s="341"/>
      <c r="AP221" s="336"/>
      <c r="AQ221" s="342"/>
      <c r="AR221" s="343"/>
      <c r="AS221" s="342"/>
      <c r="AT221" s="94"/>
      <c r="AU221" s="341"/>
      <c r="AV221" s="136"/>
      <c r="AW221" s="339"/>
    </row>
    <row r="222" spans="1:49" ht="12.75" customHeight="1">
      <c r="A222">
        <v>219</v>
      </c>
      <c r="B222" s="29" t="s">
        <v>8441</v>
      </c>
      <c r="C222" s="104" t="s">
        <v>77</v>
      </c>
      <c r="D222" s="29" t="s">
        <v>981</v>
      </c>
      <c r="E222" s="29" t="s">
        <v>2844</v>
      </c>
      <c r="F222" s="335"/>
      <c r="G222" s="335"/>
      <c r="H222" s="335"/>
      <c r="I222" s="335"/>
      <c r="J222" s="335"/>
      <c r="K222" s="335"/>
      <c r="L222" s="335"/>
      <c r="M222" s="82" t="s">
        <v>3880</v>
      </c>
      <c r="N222" s="57">
        <v>4205.3858267716541</v>
      </c>
      <c r="O222" s="30">
        <v>4205.3858267716541</v>
      </c>
      <c r="P222" s="29" t="s">
        <v>3458</v>
      </c>
      <c r="Q222" s="29"/>
      <c r="R222" s="104" t="s">
        <v>77</v>
      </c>
      <c r="S222" s="103" t="s">
        <v>4269</v>
      </c>
      <c r="T222" s="403">
        <v>11160.76</v>
      </c>
      <c r="U222" s="403">
        <v>-247.65</v>
      </c>
      <c r="V222" s="123" t="s">
        <v>1</v>
      </c>
      <c r="W222" s="336" t="s">
        <v>0</v>
      </c>
      <c r="X222" s="123" t="s">
        <v>4120</v>
      </c>
      <c r="Y222" s="337"/>
      <c r="Z222" s="87">
        <v>1</v>
      </c>
      <c r="AA222" s="88"/>
      <c r="AB222" s="88"/>
      <c r="AC222" s="88"/>
      <c r="AD222" s="90"/>
      <c r="AE222" s="90"/>
      <c r="AF222" s="136"/>
      <c r="AG222" s="338"/>
      <c r="AH222" s="338"/>
      <c r="AI222" s="339"/>
      <c r="AJ222" s="339"/>
      <c r="AK222" s="91"/>
      <c r="AL222" s="92"/>
      <c r="AM222" s="93" t="s">
        <v>4121</v>
      </c>
      <c r="AN222" s="340"/>
      <c r="AO222" s="341"/>
      <c r="AP222" s="336"/>
      <c r="AQ222" s="342"/>
      <c r="AR222" s="343"/>
      <c r="AS222" s="342"/>
      <c r="AT222" s="94"/>
      <c r="AU222" s="341"/>
      <c r="AV222" s="136"/>
      <c r="AW222" s="339"/>
    </row>
    <row r="223" spans="1:49" ht="12.75" customHeight="1">
      <c r="A223">
        <v>220</v>
      </c>
      <c r="B223" s="29" t="s">
        <v>8442</v>
      </c>
      <c r="C223" s="104" t="s">
        <v>3718</v>
      </c>
      <c r="D223" s="29" t="s">
        <v>1023</v>
      </c>
      <c r="E223" s="29" t="s">
        <v>2802</v>
      </c>
      <c r="F223" s="335"/>
      <c r="G223" s="335"/>
      <c r="H223" s="335"/>
      <c r="I223" s="335"/>
      <c r="J223" s="335"/>
      <c r="K223" s="335"/>
      <c r="L223" s="335"/>
      <c r="M223" s="82" t="s">
        <v>3880</v>
      </c>
      <c r="N223" s="57">
        <v>4117.1968503937014</v>
      </c>
      <c r="O223" s="30">
        <v>4117.1968503937014</v>
      </c>
      <c r="P223" s="29" t="s">
        <v>3458</v>
      </c>
      <c r="Q223" s="29"/>
      <c r="R223" s="104" t="s">
        <v>3718</v>
      </c>
      <c r="S223" s="103" t="s">
        <v>4270</v>
      </c>
      <c r="T223" s="403">
        <v>11160.76</v>
      </c>
      <c r="U223" s="403">
        <v>-1238.25</v>
      </c>
      <c r="V223" s="123" t="s">
        <v>1</v>
      </c>
      <c r="W223" s="336" t="s">
        <v>0</v>
      </c>
      <c r="X223" s="123" t="s">
        <v>4120</v>
      </c>
      <c r="Y223" s="337"/>
      <c r="Z223" s="87">
        <v>1</v>
      </c>
      <c r="AA223" s="88"/>
      <c r="AB223" s="88"/>
      <c r="AC223" s="88"/>
      <c r="AD223" s="90"/>
      <c r="AE223" s="90"/>
      <c r="AF223" s="136"/>
      <c r="AG223" s="338"/>
      <c r="AH223" s="338"/>
      <c r="AI223" s="339"/>
      <c r="AJ223" s="339"/>
      <c r="AK223" s="91"/>
      <c r="AL223" s="92"/>
      <c r="AM223" s="93" t="s">
        <v>4121</v>
      </c>
      <c r="AN223" s="340"/>
      <c r="AO223" s="341"/>
      <c r="AP223" s="336"/>
      <c r="AQ223" s="342"/>
      <c r="AR223" s="343"/>
      <c r="AS223" s="342"/>
      <c r="AT223" s="94"/>
      <c r="AU223" s="341"/>
      <c r="AV223" s="136"/>
      <c r="AW223" s="339"/>
    </row>
    <row r="224" spans="1:49" ht="12.75" customHeight="1">
      <c r="A224">
        <v>221</v>
      </c>
      <c r="B224" s="29" t="s">
        <v>8443</v>
      </c>
      <c r="C224" s="104" t="s">
        <v>4271</v>
      </c>
      <c r="D224" s="29" t="s">
        <v>1021</v>
      </c>
      <c r="E224" s="29" t="s">
        <v>2804</v>
      </c>
      <c r="F224" s="335"/>
      <c r="G224" s="335"/>
      <c r="H224" s="335"/>
      <c r="I224" s="335"/>
      <c r="J224" s="335"/>
      <c r="K224" s="335"/>
      <c r="L224" s="335"/>
      <c r="M224" s="82" t="s">
        <v>3880</v>
      </c>
      <c r="N224" s="57">
        <v>4089.8464566929133</v>
      </c>
      <c r="O224" s="30">
        <v>4089.8464566929133</v>
      </c>
      <c r="P224" s="29" t="s">
        <v>3458</v>
      </c>
      <c r="Q224" s="29"/>
      <c r="R224" s="104" t="s">
        <v>4271</v>
      </c>
      <c r="S224" s="103" t="s">
        <v>4272</v>
      </c>
      <c r="T224" s="403">
        <v>9443.7199999999993</v>
      </c>
      <c r="U224" s="403">
        <v>-1238.25</v>
      </c>
      <c r="V224" s="123" t="s">
        <v>1</v>
      </c>
      <c r="W224" s="336" t="s">
        <v>0</v>
      </c>
      <c r="X224" s="123" t="s">
        <v>4120</v>
      </c>
      <c r="Y224" s="337"/>
      <c r="Z224" s="87">
        <v>1</v>
      </c>
      <c r="AA224" s="88"/>
      <c r="AB224" s="88"/>
      <c r="AC224" s="88"/>
      <c r="AD224" s="90"/>
      <c r="AE224" s="90"/>
      <c r="AF224" s="136"/>
      <c r="AG224" s="338"/>
      <c r="AH224" s="338"/>
      <c r="AI224" s="339"/>
      <c r="AJ224" s="339"/>
      <c r="AK224" s="91"/>
      <c r="AL224" s="92"/>
      <c r="AM224" s="93" t="s">
        <v>4121</v>
      </c>
      <c r="AN224" s="340"/>
      <c r="AO224" s="341"/>
      <c r="AP224" s="336"/>
      <c r="AQ224" s="342"/>
      <c r="AR224" s="343"/>
      <c r="AS224" s="342"/>
      <c r="AT224" s="94"/>
      <c r="AU224" s="341"/>
      <c r="AV224" s="136"/>
      <c r="AW224" s="339"/>
    </row>
    <row r="225" spans="1:49" ht="12.75" customHeight="1">
      <c r="A225">
        <v>222</v>
      </c>
      <c r="B225" s="29" t="s">
        <v>8444</v>
      </c>
      <c r="C225" s="104" t="s">
        <v>74</v>
      </c>
      <c r="D225" s="29" t="s">
        <v>1004</v>
      </c>
      <c r="E225" s="29" t="s">
        <v>2821</v>
      </c>
      <c r="F225" s="335"/>
      <c r="G225" s="335"/>
      <c r="H225" s="335"/>
      <c r="I225" s="335"/>
      <c r="J225" s="335"/>
      <c r="K225" s="335"/>
      <c r="L225" s="335"/>
      <c r="M225" s="82" t="s">
        <v>3880</v>
      </c>
      <c r="N225" s="57">
        <v>3664.4566929133862</v>
      </c>
      <c r="O225" s="30">
        <v>3664.4566929133862</v>
      </c>
      <c r="P225" s="29" t="s">
        <v>3455</v>
      </c>
      <c r="Q225" s="29"/>
      <c r="R225" s="104" t="s">
        <v>74</v>
      </c>
      <c r="S225" s="103" t="s">
        <v>4273</v>
      </c>
      <c r="T225" s="403">
        <v>8585.2000000000007</v>
      </c>
      <c r="U225" s="403">
        <v>247.65</v>
      </c>
      <c r="V225" s="123" t="s">
        <v>1</v>
      </c>
      <c r="W225" s="336" t="s">
        <v>0</v>
      </c>
      <c r="X225" s="123" t="s">
        <v>4120</v>
      </c>
      <c r="Y225" s="337"/>
      <c r="Z225" s="87">
        <v>1</v>
      </c>
      <c r="AA225" s="88"/>
      <c r="AB225" s="88"/>
      <c r="AC225" s="88"/>
      <c r="AD225" s="90"/>
      <c r="AE225" s="90"/>
      <c r="AF225" s="136"/>
      <c r="AG225" s="338"/>
      <c r="AH225" s="338"/>
      <c r="AI225" s="339"/>
      <c r="AJ225" s="339"/>
      <c r="AK225" s="91"/>
      <c r="AL225" s="92"/>
      <c r="AM225" s="93" t="s">
        <v>4121</v>
      </c>
      <c r="AN225" s="340"/>
      <c r="AO225" s="341"/>
      <c r="AP225" s="336"/>
      <c r="AQ225" s="342"/>
      <c r="AR225" s="343"/>
      <c r="AS225" s="342"/>
      <c r="AT225" s="94"/>
      <c r="AU225" s="341"/>
      <c r="AV225" s="136"/>
      <c r="AW225" s="339"/>
    </row>
    <row r="226" spans="1:49" ht="12.75" customHeight="1">
      <c r="A226">
        <v>223</v>
      </c>
      <c r="B226" s="29" t="s">
        <v>8445</v>
      </c>
      <c r="C226" s="104" t="s">
        <v>4274</v>
      </c>
      <c r="D226" s="29" t="s">
        <v>982</v>
      </c>
      <c r="E226" s="29" t="s">
        <v>2843</v>
      </c>
      <c r="F226" s="335"/>
      <c r="G226" s="335"/>
      <c r="H226" s="335"/>
      <c r="I226" s="335"/>
      <c r="J226" s="335"/>
      <c r="K226" s="335"/>
      <c r="L226" s="335"/>
      <c r="M226" s="82" t="s">
        <v>3880</v>
      </c>
      <c r="N226" s="57">
        <v>4295.2598425196848</v>
      </c>
      <c r="O226" s="30">
        <v>4295.2598425196848</v>
      </c>
      <c r="P226" s="29" t="s">
        <v>3458</v>
      </c>
      <c r="Q226" s="29"/>
      <c r="R226" s="104" t="s">
        <v>4274</v>
      </c>
      <c r="S226" s="103" t="s">
        <v>4275</v>
      </c>
      <c r="T226" s="403">
        <v>9443.7199999999993</v>
      </c>
      <c r="U226" s="403">
        <v>-247.65</v>
      </c>
      <c r="V226" s="123" t="s">
        <v>1</v>
      </c>
      <c r="W226" s="336" t="s">
        <v>0</v>
      </c>
      <c r="X226" s="123" t="s">
        <v>4120</v>
      </c>
      <c r="Y226" s="337"/>
      <c r="Z226" s="87">
        <v>1</v>
      </c>
      <c r="AA226" s="88"/>
      <c r="AB226" s="88"/>
      <c r="AC226" s="88"/>
      <c r="AD226" s="90"/>
      <c r="AE226" s="90"/>
      <c r="AF226" s="136"/>
      <c r="AG226" s="338"/>
      <c r="AH226" s="338"/>
      <c r="AI226" s="339"/>
      <c r="AJ226" s="339"/>
      <c r="AK226" s="91"/>
      <c r="AL226" s="92"/>
      <c r="AM226" s="93" t="s">
        <v>4121</v>
      </c>
      <c r="AN226" s="340"/>
      <c r="AO226" s="341"/>
      <c r="AP226" s="336"/>
      <c r="AQ226" s="342"/>
      <c r="AR226" s="343"/>
      <c r="AS226" s="342"/>
      <c r="AT226" s="94"/>
      <c r="AU226" s="341"/>
      <c r="AV226" s="136"/>
      <c r="AW226" s="339"/>
    </row>
    <row r="227" spans="1:49" ht="12.75" customHeight="1">
      <c r="A227">
        <v>224</v>
      </c>
      <c r="B227" s="29" t="s">
        <v>8446</v>
      </c>
      <c r="C227" s="104" t="s">
        <v>217</v>
      </c>
      <c r="D227" s="29" t="s">
        <v>1024</v>
      </c>
      <c r="E227" s="29" t="s">
        <v>2801</v>
      </c>
      <c r="F227" s="335"/>
      <c r="G227" s="335"/>
      <c r="H227" s="335"/>
      <c r="I227" s="335"/>
      <c r="J227" s="335"/>
      <c r="K227" s="335"/>
      <c r="L227" s="335"/>
      <c r="M227" s="82" t="s">
        <v>3880</v>
      </c>
      <c r="N227" s="57">
        <v>3988.4606299212601</v>
      </c>
      <c r="O227" s="30">
        <v>3988.4606299212601</v>
      </c>
      <c r="P227" s="29" t="s">
        <v>3458</v>
      </c>
      <c r="Q227" s="29"/>
      <c r="R227" s="104" t="s">
        <v>217</v>
      </c>
      <c r="S227" s="103" t="s">
        <v>4276</v>
      </c>
      <c r="T227" s="403">
        <v>12877.8</v>
      </c>
      <c r="U227" s="403">
        <v>-1238.25</v>
      </c>
      <c r="V227" s="123" t="s">
        <v>1</v>
      </c>
      <c r="W227" s="336" t="s">
        <v>0</v>
      </c>
      <c r="X227" s="123" t="s">
        <v>4120</v>
      </c>
      <c r="Y227" s="337"/>
      <c r="Z227" s="87">
        <v>1</v>
      </c>
      <c r="AA227" s="88"/>
      <c r="AB227" s="88"/>
      <c r="AC227" s="88"/>
      <c r="AD227" s="90"/>
      <c r="AE227" s="90"/>
      <c r="AF227" s="136"/>
      <c r="AG227" s="338"/>
      <c r="AH227" s="338"/>
      <c r="AI227" s="339"/>
      <c r="AJ227" s="339"/>
      <c r="AK227" s="91"/>
      <c r="AL227" s="92"/>
      <c r="AM227" s="93" t="s">
        <v>4121</v>
      </c>
      <c r="AN227" s="340"/>
      <c r="AO227" s="341"/>
      <c r="AP227" s="336"/>
      <c r="AQ227" s="342"/>
      <c r="AR227" s="343"/>
      <c r="AS227" s="342"/>
      <c r="AT227" s="94"/>
      <c r="AU227" s="341"/>
      <c r="AV227" s="136"/>
      <c r="AW227" s="339"/>
    </row>
    <row r="228" spans="1:49" ht="12.75" customHeight="1">
      <c r="A228">
        <v>225</v>
      </c>
      <c r="B228" s="29" t="s">
        <v>8447</v>
      </c>
      <c r="C228" s="104" t="s">
        <v>47</v>
      </c>
      <c r="D228" s="29" t="s">
        <v>1005</v>
      </c>
      <c r="E228" s="29" t="s">
        <v>2820</v>
      </c>
      <c r="F228" s="335"/>
      <c r="G228" s="335"/>
      <c r="H228" s="335"/>
      <c r="I228" s="335"/>
      <c r="J228" s="335"/>
      <c r="K228" s="335"/>
      <c r="L228" s="335"/>
      <c r="M228" s="82" t="s">
        <v>3880</v>
      </c>
      <c r="N228" s="57">
        <v>3446.1456692913389</v>
      </c>
      <c r="O228" s="30">
        <v>3446.1456692913389</v>
      </c>
      <c r="P228" s="29" t="s">
        <v>3456</v>
      </c>
      <c r="Q228" s="29"/>
      <c r="R228" s="104" t="s">
        <v>47</v>
      </c>
      <c r="S228" s="103" t="s">
        <v>4277</v>
      </c>
      <c r="T228" s="403">
        <v>7726.68</v>
      </c>
      <c r="U228" s="403">
        <v>1733.55</v>
      </c>
      <c r="V228" s="123" t="s">
        <v>1</v>
      </c>
      <c r="W228" s="336" t="s">
        <v>0</v>
      </c>
      <c r="X228" s="123" t="s">
        <v>4120</v>
      </c>
      <c r="Y228" s="337"/>
      <c r="Z228" s="87">
        <v>1</v>
      </c>
      <c r="AA228" s="88"/>
      <c r="AB228" s="88"/>
      <c r="AC228" s="88"/>
      <c r="AD228" s="90"/>
      <c r="AE228" s="90"/>
      <c r="AF228" s="136"/>
      <c r="AG228" s="338"/>
      <c r="AH228" s="338"/>
      <c r="AI228" s="339"/>
      <c r="AJ228" s="339"/>
      <c r="AK228" s="91"/>
      <c r="AL228" s="92"/>
      <c r="AM228" s="93" t="s">
        <v>4121</v>
      </c>
      <c r="AN228" s="340"/>
      <c r="AO228" s="341"/>
      <c r="AP228" s="336"/>
      <c r="AQ228" s="342"/>
      <c r="AR228" s="343"/>
      <c r="AS228" s="342"/>
      <c r="AT228" s="94"/>
      <c r="AU228" s="341"/>
      <c r="AV228" s="136"/>
      <c r="AW228" s="339"/>
    </row>
    <row r="229" spans="1:49" ht="12.75" customHeight="1">
      <c r="A229">
        <v>226</v>
      </c>
      <c r="B229" s="29" t="s">
        <v>8149</v>
      </c>
      <c r="C229" s="104" t="s">
        <v>145</v>
      </c>
      <c r="D229" s="29" t="s">
        <v>950</v>
      </c>
      <c r="E229" s="29" t="s">
        <v>2875</v>
      </c>
      <c r="F229" s="335"/>
      <c r="G229" s="335"/>
      <c r="H229" s="335"/>
      <c r="I229" s="335"/>
      <c r="J229" s="335"/>
      <c r="K229" s="335"/>
      <c r="L229" s="335"/>
      <c r="M229" s="82" t="s">
        <v>3880</v>
      </c>
      <c r="N229" s="57">
        <v>3796.909448818898</v>
      </c>
      <c r="O229" s="30">
        <v>3796.909448818898</v>
      </c>
      <c r="P229" s="29" t="s">
        <v>3861</v>
      </c>
      <c r="Q229" s="29"/>
      <c r="R229" s="104" t="s">
        <v>145</v>
      </c>
      <c r="S229" s="103" t="s">
        <v>4278</v>
      </c>
      <c r="T229" s="403">
        <v>12019.28</v>
      </c>
      <c r="U229" s="403">
        <v>4210.05</v>
      </c>
      <c r="V229" s="123" t="s">
        <v>1</v>
      </c>
      <c r="W229" s="336" t="s">
        <v>0</v>
      </c>
      <c r="X229" s="123"/>
      <c r="Y229" s="337"/>
      <c r="Z229" s="87">
        <v>1</v>
      </c>
      <c r="AA229" s="88"/>
      <c r="AB229" s="88"/>
      <c r="AC229" s="88"/>
      <c r="AD229" s="90"/>
      <c r="AE229" s="90"/>
      <c r="AF229" s="136"/>
      <c r="AG229" s="338"/>
      <c r="AH229" s="338"/>
      <c r="AI229" s="339"/>
      <c r="AJ229" s="339"/>
      <c r="AK229" s="91"/>
      <c r="AL229" s="92"/>
      <c r="AM229" s="93"/>
      <c r="AN229" s="340"/>
      <c r="AO229" s="341"/>
      <c r="AP229" s="336"/>
      <c r="AQ229" s="342"/>
      <c r="AR229" s="343"/>
      <c r="AS229" s="342"/>
      <c r="AT229" s="94"/>
      <c r="AU229" s="341"/>
      <c r="AV229" s="136"/>
      <c r="AW229" s="339"/>
    </row>
    <row r="230" spans="1:49" ht="12.75" customHeight="1">
      <c r="A230">
        <v>227</v>
      </c>
      <c r="B230" s="29" t="s">
        <v>8160</v>
      </c>
      <c r="C230" s="104" t="s">
        <v>234</v>
      </c>
      <c r="D230" s="29" t="s">
        <v>952</v>
      </c>
      <c r="E230" s="29" t="s">
        <v>2873</v>
      </c>
      <c r="F230" s="335"/>
      <c r="G230" s="335"/>
      <c r="H230" s="335"/>
      <c r="I230" s="335"/>
      <c r="J230" s="335"/>
      <c r="K230" s="335"/>
      <c r="L230" s="335"/>
      <c r="M230" s="82" t="s">
        <v>3880</v>
      </c>
      <c r="N230" s="57">
        <v>3893.1496062992128</v>
      </c>
      <c r="O230" s="30">
        <v>3893.1496062992128</v>
      </c>
      <c r="P230" s="29" t="s">
        <v>3859</v>
      </c>
      <c r="Q230" s="29"/>
      <c r="R230" s="104" t="s">
        <v>234</v>
      </c>
      <c r="S230" s="103" t="s">
        <v>4279</v>
      </c>
      <c r="T230" s="403">
        <v>10302.24</v>
      </c>
      <c r="U230" s="403">
        <v>3219.45</v>
      </c>
      <c r="V230" s="123" t="s">
        <v>1</v>
      </c>
      <c r="W230" s="336" t="s">
        <v>0</v>
      </c>
      <c r="X230" s="123"/>
      <c r="Y230" s="337"/>
      <c r="Z230" s="87">
        <v>1</v>
      </c>
      <c r="AA230" s="88"/>
      <c r="AB230" s="88"/>
      <c r="AC230" s="88"/>
      <c r="AD230" s="90"/>
      <c r="AE230" s="90"/>
      <c r="AF230" s="136"/>
      <c r="AG230" s="338"/>
      <c r="AH230" s="338"/>
      <c r="AI230" s="339"/>
      <c r="AJ230" s="339"/>
      <c r="AK230" s="91"/>
      <c r="AL230" s="92"/>
      <c r="AM230" s="93"/>
      <c r="AN230" s="340"/>
      <c r="AO230" s="341"/>
      <c r="AP230" s="336"/>
      <c r="AQ230" s="342"/>
      <c r="AR230" s="343"/>
      <c r="AS230" s="342"/>
      <c r="AT230" s="94"/>
      <c r="AU230" s="341"/>
      <c r="AV230" s="136"/>
      <c r="AW230" s="339"/>
    </row>
    <row r="231" spans="1:49" ht="12.75" customHeight="1">
      <c r="A231">
        <v>228</v>
      </c>
      <c r="B231" s="29" t="s">
        <v>8150</v>
      </c>
      <c r="C231" s="104" t="s">
        <v>4280</v>
      </c>
      <c r="D231" s="29" t="s">
        <v>940</v>
      </c>
      <c r="E231" s="29" t="s">
        <v>2885</v>
      </c>
      <c r="F231" s="335"/>
      <c r="G231" s="335"/>
      <c r="H231" s="335"/>
      <c r="I231" s="335"/>
      <c r="J231" s="335"/>
      <c r="K231" s="335"/>
      <c r="L231" s="335"/>
      <c r="M231" s="82" t="s">
        <v>3880</v>
      </c>
      <c r="N231" s="57">
        <v>3896.232283464567</v>
      </c>
      <c r="O231" s="30">
        <v>3896.232283464567</v>
      </c>
      <c r="P231" s="29" t="s">
        <v>3861</v>
      </c>
      <c r="Q231" s="29"/>
      <c r="R231" s="104" t="s">
        <v>4280</v>
      </c>
      <c r="S231" s="103" t="s">
        <v>4281</v>
      </c>
      <c r="T231" s="403">
        <v>12019.28</v>
      </c>
      <c r="U231" s="403">
        <v>6191.25</v>
      </c>
      <c r="V231" s="123" t="s">
        <v>1</v>
      </c>
      <c r="W231" s="336" t="s">
        <v>0</v>
      </c>
      <c r="X231" s="123"/>
      <c r="Y231" s="337"/>
      <c r="Z231" s="87">
        <v>1</v>
      </c>
      <c r="AA231" s="88"/>
      <c r="AB231" s="88"/>
      <c r="AC231" s="88"/>
      <c r="AD231" s="90"/>
      <c r="AE231" s="90"/>
      <c r="AF231" s="136"/>
      <c r="AG231" s="338"/>
      <c r="AH231" s="338"/>
      <c r="AI231" s="339"/>
      <c r="AJ231" s="339"/>
      <c r="AK231" s="91"/>
      <c r="AL231" s="92"/>
      <c r="AM231" s="93"/>
      <c r="AN231" s="340"/>
      <c r="AO231" s="341"/>
      <c r="AP231" s="336"/>
      <c r="AQ231" s="342"/>
      <c r="AR231" s="343"/>
      <c r="AS231" s="342"/>
      <c r="AT231" s="94"/>
      <c r="AU231" s="341"/>
      <c r="AV231" s="136"/>
      <c r="AW231" s="339"/>
    </row>
    <row r="232" spans="1:49" ht="12.75" customHeight="1">
      <c r="A232">
        <v>229</v>
      </c>
      <c r="B232" s="29" t="s">
        <v>8151</v>
      </c>
      <c r="C232" s="104" t="s">
        <v>36</v>
      </c>
      <c r="D232" s="29" t="s">
        <v>930</v>
      </c>
      <c r="E232" s="29" t="s">
        <v>2895</v>
      </c>
      <c r="F232" s="335"/>
      <c r="G232" s="335"/>
      <c r="H232" s="335"/>
      <c r="I232" s="335"/>
      <c r="J232" s="335"/>
      <c r="K232" s="335"/>
      <c r="L232" s="335"/>
      <c r="M232" s="82" t="s">
        <v>3880</v>
      </c>
      <c r="N232" s="57">
        <v>3576.7007874015753</v>
      </c>
      <c r="O232" s="30">
        <v>3576.7007874015753</v>
      </c>
      <c r="P232" s="29" t="s">
        <v>3862</v>
      </c>
      <c r="Q232" s="29"/>
      <c r="R232" s="104" t="s">
        <v>36</v>
      </c>
      <c r="S232" s="103" t="s">
        <v>4282</v>
      </c>
      <c r="T232" s="403">
        <v>7726.68</v>
      </c>
      <c r="U232" s="403">
        <v>4705.3500000000004</v>
      </c>
      <c r="V232" s="123" t="s">
        <v>1</v>
      </c>
      <c r="W232" s="336" t="s">
        <v>0</v>
      </c>
      <c r="X232" s="123"/>
      <c r="Y232" s="337"/>
      <c r="Z232" s="87">
        <v>1</v>
      </c>
      <c r="AA232" s="88"/>
      <c r="AB232" s="88"/>
      <c r="AC232" s="88"/>
      <c r="AD232" s="90"/>
      <c r="AE232" s="90"/>
      <c r="AF232" s="136"/>
      <c r="AG232" s="338"/>
      <c r="AH232" s="338"/>
      <c r="AI232" s="339"/>
      <c r="AJ232" s="339"/>
      <c r="AK232" s="91"/>
      <c r="AL232" s="92"/>
      <c r="AM232" s="93"/>
      <c r="AN232" s="340"/>
      <c r="AO232" s="341"/>
      <c r="AP232" s="336"/>
      <c r="AQ232" s="342"/>
      <c r="AR232" s="343"/>
      <c r="AS232" s="342"/>
      <c r="AT232" s="94"/>
      <c r="AU232" s="341"/>
      <c r="AV232" s="136"/>
      <c r="AW232" s="339"/>
    </row>
    <row r="233" spans="1:49" ht="12.75" customHeight="1">
      <c r="A233">
        <v>230</v>
      </c>
      <c r="B233" s="29" t="s">
        <v>8152</v>
      </c>
      <c r="C233" s="104" t="s">
        <v>3737</v>
      </c>
      <c r="D233" s="29" t="s">
        <v>937</v>
      </c>
      <c r="E233" s="29" t="s">
        <v>2888</v>
      </c>
      <c r="F233" s="335"/>
      <c r="G233" s="335"/>
      <c r="H233" s="335"/>
      <c r="I233" s="335"/>
      <c r="J233" s="335"/>
      <c r="K233" s="335"/>
      <c r="L233" s="335"/>
      <c r="M233" s="82" t="s">
        <v>3880</v>
      </c>
      <c r="N233" s="57">
        <v>3876.6062992125985</v>
      </c>
      <c r="O233" s="30">
        <v>3876.6062992125985</v>
      </c>
      <c r="P233" s="29" t="s">
        <v>3861</v>
      </c>
      <c r="Q233" s="29"/>
      <c r="R233" s="104" t="s">
        <v>3737</v>
      </c>
      <c r="S233" s="103" t="s">
        <v>4283</v>
      </c>
      <c r="T233" s="403">
        <v>11160.76</v>
      </c>
      <c r="U233" s="403">
        <v>5695.95</v>
      </c>
      <c r="V233" s="123" t="s">
        <v>1</v>
      </c>
      <c r="W233" s="336" t="s">
        <v>0</v>
      </c>
      <c r="X233" s="123"/>
      <c r="Y233" s="337"/>
      <c r="Z233" s="87">
        <v>1</v>
      </c>
      <c r="AA233" s="88"/>
      <c r="AB233" s="88"/>
      <c r="AC233" s="88"/>
      <c r="AD233" s="90"/>
      <c r="AE233" s="90"/>
      <c r="AF233" s="136"/>
      <c r="AG233" s="338"/>
      <c r="AH233" s="338"/>
      <c r="AI233" s="339"/>
      <c r="AJ233" s="339"/>
      <c r="AK233" s="91"/>
      <c r="AL233" s="92"/>
      <c r="AM233" s="93"/>
      <c r="AN233" s="340"/>
      <c r="AO233" s="341"/>
      <c r="AP233" s="336"/>
      <c r="AQ233" s="342"/>
      <c r="AR233" s="343"/>
      <c r="AS233" s="342"/>
      <c r="AT233" s="94"/>
      <c r="AU233" s="341"/>
      <c r="AV233" s="136"/>
      <c r="AW233" s="339"/>
    </row>
    <row r="234" spans="1:49" ht="12.75" customHeight="1">
      <c r="A234">
        <v>231</v>
      </c>
      <c r="B234" s="29" t="s">
        <v>8153</v>
      </c>
      <c r="C234" s="104" t="s">
        <v>4284</v>
      </c>
      <c r="D234" s="29" t="s">
        <v>920</v>
      </c>
      <c r="E234" s="29" t="s">
        <v>2905</v>
      </c>
      <c r="F234" s="335"/>
      <c r="G234" s="335"/>
      <c r="H234" s="335"/>
      <c r="I234" s="335"/>
      <c r="J234" s="335"/>
      <c r="K234" s="335"/>
      <c r="L234" s="335"/>
      <c r="M234" s="82" t="s">
        <v>3880</v>
      </c>
      <c r="N234" s="57">
        <v>3887.6141732283468</v>
      </c>
      <c r="O234" s="30">
        <v>3887.6141732283468</v>
      </c>
      <c r="P234" s="29" t="s">
        <v>3862</v>
      </c>
      <c r="Q234" s="29"/>
      <c r="R234" s="104" t="s">
        <v>4284</v>
      </c>
      <c r="S234" s="103" t="s">
        <v>4285</v>
      </c>
      <c r="T234" s="403">
        <v>8585.2000000000007</v>
      </c>
      <c r="U234" s="403">
        <v>4210.05</v>
      </c>
      <c r="V234" s="123" t="s">
        <v>1</v>
      </c>
      <c r="W234" s="336" t="s">
        <v>0</v>
      </c>
      <c r="X234" s="123"/>
      <c r="Y234" s="337"/>
      <c r="Z234" s="87">
        <v>1</v>
      </c>
      <c r="AA234" s="88"/>
      <c r="AB234" s="88"/>
      <c r="AC234" s="88"/>
      <c r="AD234" s="90"/>
      <c r="AE234" s="90"/>
      <c r="AF234" s="136"/>
      <c r="AG234" s="338"/>
      <c r="AH234" s="338"/>
      <c r="AI234" s="339"/>
      <c r="AJ234" s="339"/>
      <c r="AK234" s="91"/>
      <c r="AL234" s="92"/>
      <c r="AM234" s="93"/>
      <c r="AN234" s="340"/>
      <c r="AO234" s="341"/>
      <c r="AP234" s="336"/>
      <c r="AQ234" s="342"/>
      <c r="AR234" s="343"/>
      <c r="AS234" s="342"/>
      <c r="AT234" s="94"/>
      <c r="AU234" s="341"/>
      <c r="AV234" s="136"/>
      <c r="AW234" s="339"/>
    </row>
    <row r="235" spans="1:49" ht="12.75" customHeight="1">
      <c r="A235">
        <v>232</v>
      </c>
      <c r="B235" s="29" t="s">
        <v>8154</v>
      </c>
      <c r="C235" s="104" t="s">
        <v>90</v>
      </c>
      <c r="D235" s="29" t="s">
        <v>1086</v>
      </c>
      <c r="E235" s="29" t="s">
        <v>2739</v>
      </c>
      <c r="F235" s="335"/>
      <c r="G235" s="335"/>
      <c r="H235" s="335"/>
      <c r="I235" s="335"/>
      <c r="J235" s="335"/>
      <c r="K235" s="335"/>
      <c r="L235" s="335"/>
      <c r="M235" s="82" t="s">
        <v>3880</v>
      </c>
      <c r="N235" s="57">
        <v>3599.464566929134</v>
      </c>
      <c r="O235" s="30">
        <v>3599.464566929134</v>
      </c>
      <c r="P235" s="29" t="s">
        <v>3863</v>
      </c>
      <c r="Q235" s="29"/>
      <c r="R235" s="104" t="s">
        <v>90</v>
      </c>
      <c r="S235" s="103" t="s">
        <v>4286</v>
      </c>
      <c r="T235" s="403">
        <v>13736.32</v>
      </c>
      <c r="U235" s="403">
        <v>3219.45</v>
      </c>
      <c r="V235" s="123" t="s">
        <v>1</v>
      </c>
      <c r="W235" s="336" t="s">
        <v>0</v>
      </c>
      <c r="X235" s="123"/>
      <c r="Y235" s="337"/>
      <c r="Z235" s="87">
        <v>1</v>
      </c>
      <c r="AA235" s="88"/>
      <c r="AB235" s="88"/>
      <c r="AC235" s="88"/>
      <c r="AD235" s="90"/>
      <c r="AE235" s="90"/>
      <c r="AF235" s="136"/>
      <c r="AG235" s="338"/>
      <c r="AH235" s="338"/>
      <c r="AI235" s="339"/>
      <c r="AJ235" s="339"/>
      <c r="AK235" s="91"/>
      <c r="AL235" s="92"/>
      <c r="AM235" s="93"/>
      <c r="AN235" s="340"/>
      <c r="AO235" s="341"/>
      <c r="AP235" s="336"/>
      <c r="AQ235" s="342"/>
      <c r="AR235" s="343"/>
      <c r="AS235" s="342"/>
      <c r="AT235" s="94"/>
      <c r="AU235" s="341"/>
      <c r="AV235" s="136"/>
      <c r="AW235" s="339"/>
    </row>
    <row r="236" spans="1:49" ht="12.75" customHeight="1">
      <c r="A236">
        <v>233</v>
      </c>
      <c r="B236" s="29" t="s">
        <v>8155</v>
      </c>
      <c r="C236" s="104" t="s">
        <v>3741</v>
      </c>
      <c r="D236" s="29" t="s">
        <v>924</v>
      </c>
      <c r="E236" s="29" t="s">
        <v>2901</v>
      </c>
      <c r="F236" s="335"/>
      <c r="G236" s="335"/>
      <c r="H236" s="335"/>
      <c r="I236" s="335"/>
      <c r="J236" s="335"/>
      <c r="K236" s="335"/>
      <c r="L236" s="335"/>
      <c r="M236" s="82" t="s">
        <v>3880</v>
      </c>
      <c r="N236" s="57">
        <v>3430.6692913385828</v>
      </c>
      <c r="O236" s="30">
        <v>3430.6692913385828</v>
      </c>
      <c r="P236" s="29" t="s">
        <v>3862</v>
      </c>
      <c r="Q236" s="29"/>
      <c r="R236" s="104" t="s">
        <v>3741</v>
      </c>
      <c r="S236" s="103" t="s">
        <v>4287</v>
      </c>
      <c r="T236" s="403">
        <v>8585.2000000000007</v>
      </c>
      <c r="U236" s="403">
        <v>6191.25</v>
      </c>
      <c r="V236" s="123" t="s">
        <v>1</v>
      </c>
      <c r="W236" s="336" t="s">
        <v>0</v>
      </c>
      <c r="X236" s="123"/>
      <c r="Y236" s="337"/>
      <c r="Z236" s="87">
        <v>1</v>
      </c>
      <c r="AA236" s="88"/>
      <c r="AB236" s="88"/>
      <c r="AC236" s="88"/>
      <c r="AD236" s="90"/>
      <c r="AE236" s="90"/>
      <c r="AF236" s="136"/>
      <c r="AG236" s="338"/>
      <c r="AH236" s="338"/>
      <c r="AI236" s="339"/>
      <c r="AJ236" s="339"/>
      <c r="AK236" s="91"/>
      <c r="AL236" s="92"/>
      <c r="AM236" s="93"/>
      <c r="AN236" s="340"/>
      <c r="AO236" s="341"/>
      <c r="AP236" s="336"/>
      <c r="AQ236" s="342"/>
      <c r="AR236" s="343"/>
      <c r="AS236" s="342"/>
      <c r="AT236" s="94"/>
      <c r="AU236" s="341"/>
      <c r="AV236" s="136"/>
      <c r="AW236" s="339"/>
    </row>
    <row r="237" spans="1:49" ht="12.75" customHeight="1">
      <c r="A237">
        <v>234</v>
      </c>
      <c r="B237" s="29" t="s">
        <v>8156</v>
      </c>
      <c r="C237" s="104" t="s">
        <v>3738</v>
      </c>
      <c r="D237" s="29" t="s">
        <v>918</v>
      </c>
      <c r="E237" s="29" t="s">
        <v>2907</v>
      </c>
      <c r="F237" s="335"/>
      <c r="G237" s="335"/>
      <c r="H237" s="335"/>
      <c r="I237" s="335"/>
      <c r="J237" s="335"/>
      <c r="K237" s="335"/>
      <c r="L237" s="335"/>
      <c r="M237" s="82" t="s">
        <v>3880</v>
      </c>
      <c r="N237" s="57">
        <v>3767.5669291338586</v>
      </c>
      <c r="O237" s="30">
        <v>3767.5669291338586</v>
      </c>
      <c r="P237" s="29" t="s">
        <v>3859</v>
      </c>
      <c r="Q237" s="29"/>
      <c r="R237" s="104" t="s">
        <v>3738</v>
      </c>
      <c r="S237" s="103" t="s">
        <v>4288</v>
      </c>
      <c r="T237" s="403">
        <v>9443.7199999999993</v>
      </c>
      <c r="U237" s="403">
        <v>5695.95</v>
      </c>
      <c r="V237" s="123" t="s">
        <v>1</v>
      </c>
      <c r="W237" s="336" t="s">
        <v>0</v>
      </c>
      <c r="X237" s="123"/>
      <c r="Y237" s="337"/>
      <c r="Z237" s="87">
        <v>1</v>
      </c>
      <c r="AA237" s="88"/>
      <c r="AB237" s="88"/>
      <c r="AC237" s="88"/>
      <c r="AD237" s="90"/>
      <c r="AE237" s="90"/>
      <c r="AF237" s="136"/>
      <c r="AG237" s="338"/>
      <c r="AH237" s="338"/>
      <c r="AI237" s="339"/>
      <c r="AJ237" s="339"/>
      <c r="AK237" s="91"/>
      <c r="AL237" s="92"/>
      <c r="AM237" s="93"/>
      <c r="AN237" s="340"/>
      <c r="AO237" s="341"/>
      <c r="AP237" s="336"/>
      <c r="AQ237" s="342"/>
      <c r="AR237" s="343"/>
      <c r="AS237" s="342"/>
      <c r="AT237" s="94"/>
      <c r="AU237" s="341"/>
      <c r="AV237" s="136"/>
      <c r="AW237" s="339"/>
    </row>
    <row r="238" spans="1:49" ht="12.75" customHeight="1">
      <c r="A238">
        <v>235</v>
      </c>
      <c r="B238" s="29" t="s">
        <v>8157</v>
      </c>
      <c r="C238" s="104" t="s">
        <v>3736</v>
      </c>
      <c r="D238" s="29" t="s">
        <v>1056</v>
      </c>
      <c r="E238" s="29" t="s">
        <v>2769</v>
      </c>
      <c r="F238" s="335"/>
      <c r="G238" s="335"/>
      <c r="H238" s="335"/>
      <c r="I238" s="335"/>
      <c r="J238" s="335"/>
      <c r="K238" s="335"/>
      <c r="L238" s="335"/>
      <c r="M238" s="82" t="s">
        <v>3880</v>
      </c>
      <c r="N238" s="57">
        <v>3980.7677165354335</v>
      </c>
      <c r="O238" s="30">
        <v>3980.7677165354335</v>
      </c>
      <c r="P238" s="29" t="s">
        <v>3863</v>
      </c>
      <c r="Q238" s="29"/>
      <c r="R238" s="104" t="s">
        <v>3736</v>
      </c>
      <c r="S238" s="103" t="s">
        <v>4289</v>
      </c>
      <c r="T238" s="403">
        <v>12877.8</v>
      </c>
      <c r="U238" s="403">
        <v>5695.95</v>
      </c>
      <c r="V238" s="123" t="s">
        <v>1</v>
      </c>
      <c r="W238" s="336" t="s">
        <v>0</v>
      </c>
      <c r="X238" s="123"/>
      <c r="Y238" s="337"/>
      <c r="Z238" s="87">
        <v>1</v>
      </c>
      <c r="AA238" s="88"/>
      <c r="AB238" s="88"/>
      <c r="AC238" s="88"/>
      <c r="AD238" s="90"/>
      <c r="AE238" s="90"/>
      <c r="AF238" s="136"/>
      <c r="AG238" s="338"/>
      <c r="AH238" s="338"/>
      <c r="AI238" s="339"/>
      <c r="AJ238" s="339"/>
      <c r="AK238" s="91"/>
      <c r="AL238" s="92"/>
      <c r="AM238" s="93"/>
      <c r="AN238" s="340"/>
      <c r="AO238" s="341"/>
      <c r="AP238" s="336"/>
      <c r="AQ238" s="342"/>
      <c r="AR238" s="343"/>
      <c r="AS238" s="342"/>
      <c r="AT238" s="94"/>
      <c r="AU238" s="341"/>
      <c r="AV238" s="136"/>
      <c r="AW238" s="339"/>
    </row>
    <row r="239" spans="1:49" ht="12.75" customHeight="1">
      <c r="A239">
        <v>236</v>
      </c>
      <c r="B239" s="29" t="s">
        <v>8158</v>
      </c>
      <c r="C239" s="104" t="s">
        <v>4290</v>
      </c>
      <c r="D239" s="29" t="s">
        <v>1055</v>
      </c>
      <c r="E239" s="29" t="s">
        <v>2770</v>
      </c>
      <c r="F239" s="335"/>
      <c r="G239" s="335"/>
      <c r="H239" s="335"/>
      <c r="I239" s="335"/>
      <c r="J239" s="335"/>
      <c r="K239" s="335"/>
      <c r="L239" s="335"/>
      <c r="M239" s="82" t="s">
        <v>3880</v>
      </c>
      <c r="N239" s="57">
        <v>3736.6456692913384</v>
      </c>
      <c r="O239" s="30">
        <v>3736.6456692913384</v>
      </c>
      <c r="P239" s="29" t="s">
        <v>3863</v>
      </c>
      <c r="Q239" s="29"/>
      <c r="R239" s="104" t="s">
        <v>4290</v>
      </c>
      <c r="S239" s="103" t="s">
        <v>4291</v>
      </c>
      <c r="T239" s="403">
        <v>13736.32</v>
      </c>
      <c r="U239" s="403">
        <v>6191.25</v>
      </c>
      <c r="V239" s="123" t="s">
        <v>1</v>
      </c>
      <c r="W239" s="336" t="s">
        <v>0</v>
      </c>
      <c r="X239" s="123"/>
      <c r="Y239" s="337"/>
      <c r="Z239" s="87">
        <v>1</v>
      </c>
      <c r="AA239" s="88"/>
      <c r="AB239" s="88"/>
      <c r="AC239" s="88"/>
      <c r="AD239" s="90"/>
      <c r="AE239" s="90"/>
      <c r="AF239" s="136"/>
      <c r="AG239" s="338"/>
      <c r="AH239" s="338"/>
      <c r="AI239" s="339"/>
      <c r="AJ239" s="339"/>
      <c r="AK239" s="91"/>
      <c r="AL239" s="92"/>
      <c r="AM239" s="93"/>
      <c r="AN239" s="340"/>
      <c r="AO239" s="341"/>
      <c r="AP239" s="336"/>
      <c r="AQ239" s="342"/>
      <c r="AR239" s="343"/>
      <c r="AS239" s="342"/>
      <c r="AT239" s="94"/>
      <c r="AU239" s="341"/>
      <c r="AV239" s="136"/>
      <c r="AW239" s="339"/>
    </row>
    <row r="240" spans="1:49" ht="12.75" customHeight="1">
      <c r="A240">
        <v>237</v>
      </c>
      <c r="B240" s="29" t="s">
        <v>8159</v>
      </c>
      <c r="C240" s="104" t="s">
        <v>4292</v>
      </c>
      <c r="D240" s="29" t="s">
        <v>916</v>
      </c>
      <c r="E240" s="29" t="s">
        <v>2909</v>
      </c>
      <c r="F240" s="335"/>
      <c r="G240" s="335"/>
      <c r="H240" s="335"/>
      <c r="I240" s="335"/>
      <c r="J240" s="335"/>
      <c r="K240" s="335"/>
      <c r="L240" s="335"/>
      <c r="M240" s="82" t="s">
        <v>3880</v>
      </c>
      <c r="N240" s="57">
        <v>3844.6456692913384</v>
      </c>
      <c r="O240" s="30">
        <v>3844.6456692913384</v>
      </c>
      <c r="P240" s="29" t="s">
        <v>3859</v>
      </c>
      <c r="Q240" s="29"/>
      <c r="R240" s="104" t="s">
        <v>4292</v>
      </c>
      <c r="S240" s="103" t="s">
        <v>4293</v>
      </c>
      <c r="T240" s="403">
        <v>10302.24</v>
      </c>
      <c r="U240" s="403">
        <v>6191.25</v>
      </c>
      <c r="V240" s="123" t="s">
        <v>1</v>
      </c>
      <c r="W240" s="336" t="s">
        <v>0</v>
      </c>
      <c r="X240" s="123"/>
      <c r="Y240" s="337"/>
      <c r="Z240" s="87">
        <v>1</v>
      </c>
      <c r="AA240" s="88"/>
      <c r="AB240" s="88"/>
      <c r="AC240" s="88"/>
      <c r="AD240" s="90"/>
      <c r="AE240" s="90"/>
      <c r="AF240" s="136"/>
      <c r="AG240" s="338"/>
      <c r="AH240" s="338"/>
      <c r="AI240" s="339"/>
      <c r="AJ240" s="339"/>
      <c r="AK240" s="91"/>
      <c r="AL240" s="92"/>
      <c r="AM240" s="93"/>
      <c r="AN240" s="340"/>
      <c r="AO240" s="341"/>
      <c r="AP240" s="336"/>
      <c r="AQ240" s="342"/>
      <c r="AR240" s="343"/>
      <c r="AS240" s="342"/>
      <c r="AT240" s="94"/>
      <c r="AU240" s="341"/>
      <c r="AV240" s="136"/>
      <c r="AW240" s="339"/>
    </row>
    <row r="241" spans="1:49" ht="12.75" customHeight="1">
      <c r="A241">
        <v>238</v>
      </c>
      <c r="B241" s="29" t="s">
        <v>8165</v>
      </c>
      <c r="C241" s="104" t="s">
        <v>3742</v>
      </c>
      <c r="D241" s="29" t="s">
        <v>886</v>
      </c>
      <c r="E241" s="29" t="s">
        <v>2939</v>
      </c>
      <c r="F241" s="335"/>
      <c r="G241" s="335"/>
      <c r="H241" s="335"/>
      <c r="I241" s="335"/>
      <c r="J241" s="335"/>
      <c r="K241" s="335"/>
      <c r="L241" s="335"/>
      <c r="M241" s="82" t="s">
        <v>3880</v>
      </c>
      <c r="N241" s="57">
        <v>3900.5866141732286</v>
      </c>
      <c r="O241" s="30">
        <v>3900.5866141732286</v>
      </c>
      <c r="P241" s="29" t="s">
        <v>3860</v>
      </c>
      <c r="Q241" s="29"/>
      <c r="R241" s="104" t="s">
        <v>3742</v>
      </c>
      <c r="S241" s="103" t="s">
        <v>4294</v>
      </c>
      <c r="T241" s="403">
        <v>6868.16</v>
      </c>
      <c r="U241" s="403">
        <v>6191.25</v>
      </c>
      <c r="V241" s="123" t="s">
        <v>1</v>
      </c>
      <c r="W241" s="336" t="s">
        <v>0</v>
      </c>
      <c r="X241" s="123"/>
      <c r="Y241" s="337"/>
      <c r="Z241" s="87">
        <v>1</v>
      </c>
      <c r="AA241" s="88"/>
      <c r="AB241" s="88"/>
      <c r="AC241" s="88"/>
      <c r="AD241" s="90"/>
      <c r="AE241" s="90"/>
      <c r="AF241" s="136"/>
      <c r="AG241" s="338"/>
      <c r="AH241" s="338"/>
      <c r="AI241" s="339"/>
      <c r="AJ241" s="339"/>
      <c r="AK241" s="91"/>
      <c r="AL241" s="92"/>
      <c r="AM241" s="93"/>
      <c r="AN241" s="340"/>
      <c r="AO241" s="341"/>
      <c r="AP241" s="336"/>
      <c r="AQ241" s="342"/>
      <c r="AR241" s="343"/>
      <c r="AS241" s="342"/>
      <c r="AT241" s="94"/>
      <c r="AU241" s="341"/>
      <c r="AV241" s="136"/>
      <c r="AW241" s="339"/>
    </row>
    <row r="242" spans="1:49" ht="12.75" customHeight="1">
      <c r="A242">
        <v>239</v>
      </c>
      <c r="B242" s="29" t="s">
        <v>8161</v>
      </c>
      <c r="C242" s="104" t="s">
        <v>4295</v>
      </c>
      <c r="D242" s="29" t="s">
        <v>936</v>
      </c>
      <c r="E242" s="29" t="s">
        <v>2889</v>
      </c>
      <c r="F242" s="335"/>
      <c r="G242" s="335"/>
      <c r="H242" s="335"/>
      <c r="I242" s="335"/>
      <c r="J242" s="335"/>
      <c r="K242" s="335"/>
      <c r="L242" s="335"/>
      <c r="M242" s="82" t="s">
        <v>3880</v>
      </c>
      <c r="N242" s="57">
        <v>3902.1456692913389</v>
      </c>
      <c r="O242" s="30">
        <v>3902.1456692913389</v>
      </c>
      <c r="P242" s="29" t="s">
        <v>3859</v>
      </c>
      <c r="Q242" s="29"/>
      <c r="R242" s="104" t="s">
        <v>4295</v>
      </c>
      <c r="S242" s="103" t="s">
        <v>4296</v>
      </c>
      <c r="T242" s="403">
        <v>9443.7199999999993</v>
      </c>
      <c r="U242" s="403">
        <v>4705.3500000000004</v>
      </c>
      <c r="V242" s="123" t="s">
        <v>1</v>
      </c>
      <c r="W242" s="336" t="s">
        <v>0</v>
      </c>
      <c r="X242" s="123"/>
      <c r="Y242" s="337"/>
      <c r="Z242" s="87">
        <v>1</v>
      </c>
      <c r="AA242" s="88"/>
      <c r="AB242" s="88"/>
      <c r="AC242" s="88"/>
      <c r="AD242" s="90"/>
      <c r="AE242" s="90"/>
      <c r="AF242" s="136"/>
      <c r="AG242" s="338"/>
      <c r="AH242" s="338"/>
      <c r="AI242" s="339"/>
      <c r="AJ242" s="339"/>
      <c r="AK242" s="91"/>
      <c r="AL242" s="92"/>
      <c r="AM242" s="93"/>
      <c r="AN242" s="340"/>
      <c r="AO242" s="341"/>
      <c r="AP242" s="336"/>
      <c r="AQ242" s="342"/>
      <c r="AR242" s="343"/>
      <c r="AS242" s="342"/>
      <c r="AT242" s="94"/>
      <c r="AU242" s="341"/>
      <c r="AV242" s="136"/>
      <c r="AW242" s="339"/>
    </row>
    <row r="243" spans="1:49" ht="12.75" customHeight="1">
      <c r="A243">
        <v>240</v>
      </c>
      <c r="B243" s="29" t="s">
        <v>8162</v>
      </c>
      <c r="C243" s="104" t="s">
        <v>4297</v>
      </c>
      <c r="D243" s="29" t="s">
        <v>1057</v>
      </c>
      <c r="E243" s="29" t="s">
        <v>2768</v>
      </c>
      <c r="F243" s="335"/>
      <c r="G243" s="335"/>
      <c r="H243" s="335"/>
      <c r="I243" s="335"/>
      <c r="J243" s="335"/>
      <c r="K243" s="335"/>
      <c r="L243" s="335"/>
      <c r="M243" s="82" t="s">
        <v>3880</v>
      </c>
      <c r="N243" s="57">
        <v>3947.2992125984251</v>
      </c>
      <c r="O243" s="30">
        <v>3947.2992125984251</v>
      </c>
      <c r="P243" s="29" t="s">
        <v>3863</v>
      </c>
      <c r="Q243" s="29"/>
      <c r="R243" s="104" t="s">
        <v>4297</v>
      </c>
      <c r="S243" s="103" t="s">
        <v>4298</v>
      </c>
      <c r="T243" s="403">
        <v>13736.32</v>
      </c>
      <c r="U243" s="403">
        <v>7181.85</v>
      </c>
      <c r="V243" s="123" t="s">
        <v>1</v>
      </c>
      <c r="W243" s="336" t="s">
        <v>0</v>
      </c>
      <c r="X243" s="123"/>
      <c r="Y243" s="337"/>
      <c r="Z243" s="87">
        <v>1</v>
      </c>
      <c r="AA243" s="88"/>
      <c r="AB243" s="88"/>
      <c r="AC243" s="88"/>
      <c r="AD243" s="90"/>
      <c r="AE243" s="90"/>
      <c r="AF243" s="136"/>
      <c r="AG243" s="338"/>
      <c r="AH243" s="338"/>
      <c r="AI243" s="339"/>
      <c r="AJ243" s="339"/>
      <c r="AK243" s="91"/>
      <c r="AL243" s="92"/>
      <c r="AM243" s="93"/>
      <c r="AN243" s="340"/>
      <c r="AO243" s="341"/>
      <c r="AP243" s="336"/>
      <c r="AQ243" s="342"/>
      <c r="AR243" s="343"/>
      <c r="AS243" s="342"/>
      <c r="AT243" s="94"/>
      <c r="AU243" s="341"/>
      <c r="AV243" s="136"/>
      <c r="AW243" s="339"/>
    </row>
    <row r="244" spans="1:49" ht="12.75" customHeight="1">
      <c r="A244">
        <v>241</v>
      </c>
      <c r="B244" s="29" t="s">
        <v>8163</v>
      </c>
      <c r="C244" s="104" t="s">
        <v>4299</v>
      </c>
      <c r="D244" s="29" t="s">
        <v>922</v>
      </c>
      <c r="E244" s="29" t="s">
        <v>2903</v>
      </c>
      <c r="F244" s="335"/>
      <c r="G244" s="335"/>
      <c r="H244" s="335"/>
      <c r="I244" s="335"/>
      <c r="J244" s="335"/>
      <c r="K244" s="335"/>
      <c r="L244" s="335"/>
      <c r="M244" s="82" t="s">
        <v>3880</v>
      </c>
      <c r="N244" s="57">
        <v>3585.5236220472443</v>
      </c>
      <c r="O244" s="30">
        <v>3585.5236220472443</v>
      </c>
      <c r="P244" s="29" t="s">
        <v>3862</v>
      </c>
      <c r="Q244" s="29"/>
      <c r="R244" s="104" t="s">
        <v>4299</v>
      </c>
      <c r="S244" s="103" t="s">
        <v>4300</v>
      </c>
      <c r="T244" s="403">
        <v>7726.68</v>
      </c>
      <c r="U244" s="403">
        <v>5695.95</v>
      </c>
      <c r="V244" s="123" t="s">
        <v>1</v>
      </c>
      <c r="W244" s="336" t="s">
        <v>0</v>
      </c>
      <c r="X244" s="123"/>
      <c r="Y244" s="337"/>
      <c r="Z244" s="87">
        <v>1</v>
      </c>
      <c r="AA244" s="88"/>
      <c r="AB244" s="88"/>
      <c r="AC244" s="88"/>
      <c r="AD244" s="90"/>
      <c r="AE244" s="90"/>
      <c r="AF244" s="136"/>
      <c r="AG244" s="338"/>
      <c r="AH244" s="338"/>
      <c r="AI244" s="339"/>
      <c r="AJ244" s="339"/>
      <c r="AK244" s="91"/>
      <c r="AL244" s="92"/>
      <c r="AM244" s="93"/>
      <c r="AN244" s="340"/>
      <c r="AO244" s="341"/>
      <c r="AP244" s="336"/>
      <c r="AQ244" s="342"/>
      <c r="AR244" s="343"/>
      <c r="AS244" s="342"/>
      <c r="AT244" s="94"/>
      <c r="AU244" s="341"/>
      <c r="AV244" s="136"/>
      <c r="AW244" s="339"/>
    </row>
    <row r="245" spans="1:49" ht="12.75" customHeight="1">
      <c r="A245">
        <v>242</v>
      </c>
      <c r="B245" s="29" t="s">
        <v>8164</v>
      </c>
      <c r="C245" s="104" t="s">
        <v>4301</v>
      </c>
      <c r="D245" s="29" t="s">
        <v>948</v>
      </c>
      <c r="E245" s="29" t="s">
        <v>2877</v>
      </c>
      <c r="F245" s="335"/>
      <c r="G245" s="335"/>
      <c r="H245" s="335"/>
      <c r="I245" s="335"/>
      <c r="J245" s="335"/>
      <c r="K245" s="335"/>
      <c r="L245" s="335"/>
      <c r="M245" s="82" t="s">
        <v>3880</v>
      </c>
      <c r="N245" s="57">
        <v>3916.9763779527561</v>
      </c>
      <c r="O245" s="30">
        <v>3916.9763779527561</v>
      </c>
      <c r="P245" s="29" t="s">
        <v>3861</v>
      </c>
      <c r="Q245" s="29"/>
      <c r="R245" s="104" t="s">
        <v>4301</v>
      </c>
      <c r="S245" s="103" t="s">
        <v>4302</v>
      </c>
      <c r="T245" s="403">
        <v>11160.76</v>
      </c>
      <c r="U245" s="403">
        <v>4705.3500000000004</v>
      </c>
      <c r="V245" s="123" t="s">
        <v>1</v>
      </c>
      <c r="W245" s="336" t="s">
        <v>0</v>
      </c>
      <c r="X245" s="123"/>
      <c r="Y245" s="337"/>
      <c r="Z245" s="87">
        <v>1</v>
      </c>
      <c r="AA245" s="88"/>
      <c r="AB245" s="88"/>
      <c r="AC245" s="88"/>
      <c r="AD245" s="90"/>
      <c r="AE245" s="90"/>
      <c r="AF245" s="136"/>
      <c r="AG245" s="338"/>
      <c r="AH245" s="338"/>
      <c r="AI245" s="339"/>
      <c r="AJ245" s="339"/>
      <c r="AK245" s="91"/>
      <c r="AL245" s="92"/>
      <c r="AM245" s="93"/>
      <c r="AN245" s="340"/>
      <c r="AO245" s="341"/>
      <c r="AP245" s="336"/>
      <c r="AQ245" s="342"/>
      <c r="AR245" s="343"/>
      <c r="AS245" s="342"/>
      <c r="AT245" s="94"/>
      <c r="AU245" s="341"/>
      <c r="AV245" s="136"/>
      <c r="AW245" s="339"/>
    </row>
    <row r="246" spans="1:49" ht="12.75" customHeight="1">
      <c r="A246">
        <v>243</v>
      </c>
      <c r="B246" s="29" t="s">
        <v>8166</v>
      </c>
      <c r="C246" s="104" t="s">
        <v>114</v>
      </c>
      <c r="D246" s="29" t="s">
        <v>1085</v>
      </c>
      <c r="E246" s="29" t="s">
        <v>2740</v>
      </c>
      <c r="F246" s="335"/>
      <c r="G246" s="335"/>
      <c r="H246" s="335"/>
      <c r="I246" s="335"/>
      <c r="J246" s="335"/>
      <c r="K246" s="335"/>
      <c r="L246" s="335"/>
      <c r="M246" s="82" t="s">
        <v>3880</v>
      </c>
      <c r="N246" s="57">
        <v>3502.8110236220473</v>
      </c>
      <c r="O246" s="30">
        <v>3502.8110236220473</v>
      </c>
      <c r="P246" s="29" t="s">
        <v>3863</v>
      </c>
      <c r="Q246" s="29"/>
      <c r="R246" s="104" t="s">
        <v>114</v>
      </c>
      <c r="S246" s="103" t="s">
        <v>4303</v>
      </c>
      <c r="T246" s="403">
        <v>13736.32</v>
      </c>
      <c r="U246" s="403">
        <v>4210.05</v>
      </c>
      <c r="V246" s="123" t="s">
        <v>1</v>
      </c>
      <c r="W246" s="336" t="s">
        <v>0</v>
      </c>
      <c r="X246" s="123"/>
      <c r="Y246" s="337"/>
      <c r="Z246" s="87">
        <v>1</v>
      </c>
      <c r="AA246" s="88"/>
      <c r="AB246" s="88"/>
      <c r="AC246" s="88"/>
      <c r="AD246" s="90"/>
      <c r="AE246" s="90"/>
      <c r="AF246" s="136"/>
      <c r="AG246" s="338"/>
      <c r="AH246" s="338"/>
      <c r="AI246" s="339"/>
      <c r="AJ246" s="339"/>
      <c r="AK246" s="91"/>
      <c r="AL246" s="92"/>
      <c r="AM246" s="93"/>
      <c r="AN246" s="340"/>
      <c r="AO246" s="341"/>
      <c r="AP246" s="336"/>
      <c r="AQ246" s="342"/>
      <c r="AR246" s="343"/>
      <c r="AS246" s="342"/>
      <c r="AT246" s="94"/>
      <c r="AU246" s="341"/>
      <c r="AV246" s="136"/>
      <c r="AW246" s="339"/>
    </row>
    <row r="247" spans="1:49" ht="12.75" customHeight="1">
      <c r="A247">
        <v>244</v>
      </c>
      <c r="B247" s="29" t="s">
        <v>8167</v>
      </c>
      <c r="C247" s="104" t="s">
        <v>4304</v>
      </c>
      <c r="D247" s="29" t="s">
        <v>1083</v>
      </c>
      <c r="E247" s="29" t="s">
        <v>2742</v>
      </c>
      <c r="F247" s="335"/>
      <c r="G247" s="335"/>
      <c r="H247" s="335"/>
      <c r="I247" s="335"/>
      <c r="J247" s="335"/>
      <c r="K247" s="335"/>
      <c r="L247" s="335"/>
      <c r="M247" s="82" t="s">
        <v>3880</v>
      </c>
      <c r="N247" s="57">
        <v>3632.7637795275591</v>
      </c>
      <c r="O247" s="30">
        <v>3632.7637795275591</v>
      </c>
      <c r="P247" s="29" t="s">
        <v>3863</v>
      </c>
      <c r="Q247" s="29"/>
      <c r="R247" s="104" t="s">
        <v>4304</v>
      </c>
      <c r="S247" s="103" t="s">
        <v>4305</v>
      </c>
      <c r="T247" s="403">
        <v>12877.8</v>
      </c>
      <c r="U247" s="403">
        <v>4705.3500000000004</v>
      </c>
      <c r="V247" s="123" t="s">
        <v>1</v>
      </c>
      <c r="W247" s="336" t="s">
        <v>0</v>
      </c>
      <c r="X247" s="123"/>
      <c r="Y247" s="337"/>
      <c r="Z247" s="87">
        <v>1</v>
      </c>
      <c r="AA247" s="88"/>
      <c r="AB247" s="88"/>
      <c r="AC247" s="88"/>
      <c r="AD247" s="90"/>
      <c r="AE247" s="90"/>
      <c r="AF247" s="136"/>
      <c r="AG247" s="338"/>
      <c r="AH247" s="338"/>
      <c r="AI247" s="339"/>
      <c r="AJ247" s="339"/>
      <c r="AK247" s="91"/>
      <c r="AL247" s="92"/>
      <c r="AM247" s="93"/>
      <c r="AN247" s="340"/>
      <c r="AO247" s="341"/>
      <c r="AP247" s="336"/>
      <c r="AQ247" s="342"/>
      <c r="AR247" s="343"/>
      <c r="AS247" s="342"/>
      <c r="AT247" s="94"/>
      <c r="AU247" s="341"/>
      <c r="AV247" s="136"/>
      <c r="AW247" s="339"/>
    </row>
    <row r="248" spans="1:49" ht="12.75" customHeight="1">
      <c r="A248">
        <v>245</v>
      </c>
      <c r="B248" s="29" t="s">
        <v>8168</v>
      </c>
      <c r="C248" s="104" t="s">
        <v>40</v>
      </c>
      <c r="D248" s="29" t="s">
        <v>929</v>
      </c>
      <c r="E248" s="29" t="s">
        <v>2896</v>
      </c>
      <c r="F248" s="335"/>
      <c r="G248" s="335"/>
      <c r="H248" s="335"/>
      <c r="I248" s="335"/>
      <c r="J248" s="335"/>
      <c r="K248" s="335"/>
      <c r="L248" s="335"/>
      <c r="M248" s="82" t="s">
        <v>3880</v>
      </c>
      <c r="N248" s="57">
        <v>3736.7834645669291</v>
      </c>
      <c r="O248" s="30">
        <v>3736.7834645669291</v>
      </c>
      <c r="P248" s="29" t="s">
        <v>3862</v>
      </c>
      <c r="Q248" s="29"/>
      <c r="R248" s="104" t="s">
        <v>40</v>
      </c>
      <c r="S248" s="103" t="s">
        <v>4306</v>
      </c>
      <c r="T248" s="403">
        <v>7726.68</v>
      </c>
      <c r="U248" s="403">
        <v>3714.75</v>
      </c>
      <c r="V248" s="123" t="s">
        <v>1</v>
      </c>
      <c r="W248" s="336" t="s">
        <v>0</v>
      </c>
      <c r="X248" s="123"/>
      <c r="Y248" s="337"/>
      <c r="Z248" s="87">
        <v>1</v>
      </c>
      <c r="AA248" s="88"/>
      <c r="AB248" s="88"/>
      <c r="AC248" s="88"/>
      <c r="AD248" s="90"/>
      <c r="AE248" s="90"/>
      <c r="AF248" s="136"/>
      <c r="AG248" s="338"/>
      <c r="AH248" s="338"/>
      <c r="AI248" s="339"/>
      <c r="AJ248" s="339"/>
      <c r="AK248" s="91"/>
      <c r="AL248" s="92"/>
      <c r="AM248" s="93"/>
      <c r="AN248" s="340"/>
      <c r="AO248" s="341"/>
      <c r="AP248" s="336"/>
      <c r="AQ248" s="342"/>
      <c r="AR248" s="343"/>
      <c r="AS248" s="342"/>
      <c r="AT248" s="94"/>
      <c r="AU248" s="341"/>
      <c r="AV248" s="136"/>
      <c r="AW248" s="339"/>
    </row>
    <row r="249" spans="1:49" ht="12.75" customHeight="1">
      <c r="A249">
        <v>246</v>
      </c>
      <c r="B249" s="29" t="s">
        <v>8169</v>
      </c>
      <c r="C249" s="104" t="s">
        <v>4307</v>
      </c>
      <c r="D249" s="29" t="s">
        <v>958</v>
      </c>
      <c r="E249" s="29" t="s">
        <v>2867</v>
      </c>
      <c r="F249" s="335"/>
      <c r="G249" s="335"/>
      <c r="H249" s="335"/>
      <c r="I249" s="335"/>
      <c r="J249" s="335"/>
      <c r="K249" s="335"/>
      <c r="L249" s="335"/>
      <c r="M249" s="82" t="s">
        <v>3880</v>
      </c>
      <c r="N249" s="57">
        <v>3804.0118110236222</v>
      </c>
      <c r="O249" s="30">
        <v>3804.0118110236222</v>
      </c>
      <c r="P249" s="29" t="s">
        <v>3862</v>
      </c>
      <c r="Q249" s="29"/>
      <c r="R249" s="104" t="s">
        <v>4307</v>
      </c>
      <c r="S249" s="103" t="s">
        <v>4308</v>
      </c>
      <c r="T249" s="403">
        <v>8585.2000000000007</v>
      </c>
      <c r="U249" s="403">
        <v>3219.45</v>
      </c>
      <c r="V249" s="123" t="s">
        <v>1</v>
      </c>
      <c r="W249" s="336" t="s">
        <v>0</v>
      </c>
      <c r="X249" s="123"/>
      <c r="Y249" s="337"/>
      <c r="Z249" s="87">
        <v>1</v>
      </c>
      <c r="AA249" s="88"/>
      <c r="AB249" s="88"/>
      <c r="AC249" s="88"/>
      <c r="AD249" s="90"/>
      <c r="AE249" s="90"/>
      <c r="AF249" s="136"/>
      <c r="AG249" s="338"/>
      <c r="AH249" s="338"/>
      <c r="AI249" s="339"/>
      <c r="AJ249" s="339"/>
      <c r="AK249" s="91"/>
      <c r="AL249" s="92"/>
      <c r="AM249" s="93"/>
      <c r="AN249" s="340"/>
      <c r="AO249" s="341"/>
      <c r="AP249" s="336"/>
      <c r="AQ249" s="342"/>
      <c r="AR249" s="343"/>
      <c r="AS249" s="342"/>
      <c r="AT249" s="94"/>
      <c r="AU249" s="341"/>
      <c r="AV249" s="136"/>
      <c r="AW249" s="339"/>
    </row>
    <row r="250" spans="1:49" ht="12.75" customHeight="1">
      <c r="A250">
        <v>247</v>
      </c>
      <c r="B250" s="29" t="s">
        <v>8170</v>
      </c>
      <c r="C250" s="104" t="s">
        <v>149</v>
      </c>
      <c r="D250" s="29" t="s">
        <v>935</v>
      </c>
      <c r="E250" s="29" t="s">
        <v>2890</v>
      </c>
      <c r="F250" s="335"/>
      <c r="G250" s="335"/>
      <c r="H250" s="335"/>
      <c r="I250" s="335"/>
      <c r="J250" s="335"/>
      <c r="K250" s="335"/>
      <c r="L250" s="335"/>
      <c r="M250" s="82" t="s">
        <v>3880</v>
      </c>
      <c r="N250" s="57">
        <v>3909.0826771653547</v>
      </c>
      <c r="O250" s="30">
        <v>3909.0826771653547</v>
      </c>
      <c r="P250" s="29" t="s">
        <v>3859</v>
      </c>
      <c r="Q250" s="29"/>
      <c r="R250" s="104" t="s">
        <v>149</v>
      </c>
      <c r="S250" s="103" t="s">
        <v>4309</v>
      </c>
      <c r="T250" s="403">
        <v>10302.24</v>
      </c>
      <c r="U250" s="403">
        <v>4210.05</v>
      </c>
      <c r="V250" s="123" t="s">
        <v>1</v>
      </c>
      <c r="W250" s="336" t="s">
        <v>0</v>
      </c>
      <c r="X250" s="123"/>
      <c r="Y250" s="337"/>
      <c r="Z250" s="87">
        <v>1</v>
      </c>
      <c r="AA250" s="88"/>
      <c r="AB250" s="88"/>
      <c r="AC250" s="88"/>
      <c r="AD250" s="90"/>
      <c r="AE250" s="90"/>
      <c r="AF250" s="136"/>
      <c r="AG250" s="338"/>
      <c r="AH250" s="338"/>
      <c r="AI250" s="339"/>
      <c r="AJ250" s="339"/>
      <c r="AK250" s="91"/>
      <c r="AL250" s="92"/>
      <c r="AM250" s="93"/>
      <c r="AN250" s="340"/>
      <c r="AO250" s="341"/>
      <c r="AP250" s="336"/>
      <c r="AQ250" s="342"/>
      <c r="AR250" s="343"/>
      <c r="AS250" s="342"/>
      <c r="AT250" s="94"/>
      <c r="AU250" s="341"/>
      <c r="AV250" s="136"/>
      <c r="AW250" s="339"/>
    </row>
    <row r="251" spans="1:49" ht="12.75" customHeight="1">
      <c r="A251">
        <v>248</v>
      </c>
      <c r="B251" s="29" t="s">
        <v>8171</v>
      </c>
      <c r="C251" s="104" t="s">
        <v>4310</v>
      </c>
      <c r="D251" s="29" t="s">
        <v>938</v>
      </c>
      <c r="E251" s="29" t="s">
        <v>2887</v>
      </c>
      <c r="F251" s="335"/>
      <c r="G251" s="335"/>
      <c r="H251" s="335"/>
      <c r="I251" s="335"/>
      <c r="J251" s="335"/>
      <c r="K251" s="335"/>
      <c r="L251" s="335"/>
      <c r="M251" s="82" t="s">
        <v>3880</v>
      </c>
      <c r="N251" s="57">
        <v>3824.1732283464567</v>
      </c>
      <c r="O251" s="30">
        <v>3824.1732283464567</v>
      </c>
      <c r="P251" s="29" t="s">
        <v>3861</v>
      </c>
      <c r="Q251" s="29"/>
      <c r="R251" s="104" t="s">
        <v>4310</v>
      </c>
      <c r="S251" s="103" t="s">
        <v>4311</v>
      </c>
      <c r="T251" s="403">
        <v>12019.28</v>
      </c>
      <c r="U251" s="403">
        <v>7181.85</v>
      </c>
      <c r="V251" s="123" t="s">
        <v>1</v>
      </c>
      <c r="W251" s="336" t="s">
        <v>0</v>
      </c>
      <c r="X251" s="123"/>
      <c r="Y251" s="337"/>
      <c r="Z251" s="87">
        <v>1</v>
      </c>
      <c r="AA251" s="88"/>
      <c r="AB251" s="88"/>
      <c r="AC251" s="88"/>
      <c r="AD251" s="90"/>
      <c r="AE251" s="90"/>
      <c r="AF251" s="136"/>
      <c r="AG251" s="338"/>
      <c r="AH251" s="338"/>
      <c r="AI251" s="339"/>
      <c r="AJ251" s="339"/>
      <c r="AK251" s="91"/>
      <c r="AL251" s="92"/>
      <c r="AM251" s="93"/>
      <c r="AN251" s="340"/>
      <c r="AO251" s="341"/>
      <c r="AP251" s="336"/>
      <c r="AQ251" s="342"/>
      <c r="AR251" s="343"/>
      <c r="AS251" s="342"/>
      <c r="AT251" s="94"/>
      <c r="AU251" s="341"/>
      <c r="AV251" s="136"/>
      <c r="AW251" s="339"/>
    </row>
    <row r="252" spans="1:49" ht="12.75" customHeight="1">
      <c r="A252">
        <v>249</v>
      </c>
      <c r="B252" s="29" t="s">
        <v>8172</v>
      </c>
      <c r="C252" s="104" t="s">
        <v>103</v>
      </c>
      <c r="D252" s="29" t="s">
        <v>949</v>
      </c>
      <c r="E252" s="29" t="s">
        <v>2876</v>
      </c>
      <c r="F252" s="335"/>
      <c r="G252" s="335"/>
      <c r="H252" s="335"/>
      <c r="I252" s="335"/>
      <c r="J252" s="335"/>
      <c r="K252" s="335"/>
      <c r="L252" s="335"/>
      <c r="M252" s="82" t="s">
        <v>3880</v>
      </c>
      <c r="N252" s="57">
        <v>3913.4488188976379</v>
      </c>
      <c r="O252" s="30">
        <v>3913.4488188976379</v>
      </c>
      <c r="P252" s="29" t="s">
        <v>3861</v>
      </c>
      <c r="Q252" s="29"/>
      <c r="R252" s="104" t="s">
        <v>103</v>
      </c>
      <c r="S252" s="103" t="s">
        <v>4312</v>
      </c>
      <c r="T252" s="403">
        <v>12019.28</v>
      </c>
      <c r="U252" s="403">
        <v>3219.45</v>
      </c>
      <c r="V252" s="123" t="s">
        <v>1</v>
      </c>
      <c r="W252" s="336" t="s">
        <v>0</v>
      </c>
      <c r="X252" s="123"/>
      <c r="Y252" s="337"/>
      <c r="Z252" s="87">
        <v>1</v>
      </c>
      <c r="AA252" s="88"/>
      <c r="AB252" s="88"/>
      <c r="AC252" s="88"/>
      <c r="AD252" s="90"/>
      <c r="AE252" s="90"/>
      <c r="AF252" s="136"/>
      <c r="AG252" s="338"/>
      <c r="AH252" s="338"/>
      <c r="AI252" s="339"/>
      <c r="AJ252" s="339"/>
      <c r="AK252" s="91"/>
      <c r="AL252" s="92"/>
      <c r="AM252" s="93"/>
      <c r="AN252" s="340"/>
      <c r="AO252" s="341"/>
      <c r="AP252" s="336"/>
      <c r="AQ252" s="342"/>
      <c r="AR252" s="343"/>
      <c r="AS252" s="342"/>
      <c r="AT252" s="94"/>
      <c r="AU252" s="341"/>
      <c r="AV252" s="136"/>
      <c r="AW252" s="339"/>
    </row>
    <row r="253" spans="1:49" ht="12.75" customHeight="1">
      <c r="A253">
        <v>250</v>
      </c>
      <c r="B253" s="29" t="s">
        <v>8173</v>
      </c>
      <c r="C253" s="104" t="s">
        <v>4313</v>
      </c>
      <c r="D253" s="29" t="s">
        <v>945</v>
      </c>
      <c r="E253" s="29" t="s">
        <v>2880</v>
      </c>
      <c r="F253" s="335"/>
      <c r="G253" s="335"/>
      <c r="H253" s="335"/>
      <c r="I253" s="335"/>
      <c r="J253" s="335"/>
      <c r="K253" s="335"/>
      <c r="L253" s="335"/>
      <c r="M253" s="82" t="s">
        <v>3880</v>
      </c>
      <c r="N253" s="57">
        <v>4335.5551181102364</v>
      </c>
      <c r="O253" s="30">
        <v>4335.5551181102364</v>
      </c>
      <c r="P253" s="29" t="s">
        <v>3858</v>
      </c>
      <c r="Q253" s="29"/>
      <c r="R253" s="104" t="s">
        <v>4313</v>
      </c>
      <c r="S253" s="103" t="s">
        <v>4314</v>
      </c>
      <c r="T253" s="403">
        <v>15065</v>
      </c>
      <c r="U253" s="403">
        <v>2500</v>
      </c>
      <c r="V253" s="123" t="s">
        <v>1</v>
      </c>
      <c r="W253" s="336" t="s">
        <v>0</v>
      </c>
      <c r="X253" s="123"/>
      <c r="Y253" s="337"/>
      <c r="Z253" s="87">
        <v>1</v>
      </c>
      <c r="AA253" s="88"/>
      <c r="AB253" s="88"/>
      <c r="AC253" s="88"/>
      <c r="AD253" s="90"/>
      <c r="AE253" s="90"/>
      <c r="AF253" s="136"/>
      <c r="AG253" s="338"/>
      <c r="AH253" s="338"/>
      <c r="AI253" s="339"/>
      <c r="AJ253" s="339"/>
      <c r="AK253" s="91"/>
      <c r="AL253" s="92"/>
      <c r="AM253" s="93"/>
      <c r="AN253" s="340"/>
      <c r="AO253" s="341"/>
      <c r="AP253" s="336"/>
      <c r="AQ253" s="342"/>
      <c r="AR253" s="343"/>
      <c r="AS253" s="342"/>
      <c r="AT253" s="94"/>
      <c r="AU253" s="341"/>
      <c r="AV253" s="136"/>
      <c r="AW253" s="339"/>
    </row>
    <row r="254" spans="1:49" ht="12.75" customHeight="1">
      <c r="A254">
        <v>251</v>
      </c>
      <c r="B254" s="29" t="s">
        <v>8178</v>
      </c>
      <c r="C254" s="104" t="s">
        <v>39</v>
      </c>
      <c r="D254" s="29" t="s">
        <v>905</v>
      </c>
      <c r="E254" s="29" t="s">
        <v>2920</v>
      </c>
      <c r="F254" s="335"/>
      <c r="G254" s="335"/>
      <c r="H254" s="335"/>
      <c r="I254" s="335"/>
      <c r="J254" s="335"/>
      <c r="K254" s="335"/>
      <c r="L254" s="335"/>
      <c r="M254" s="82" t="s">
        <v>3880</v>
      </c>
      <c r="N254" s="57">
        <v>4477.1299212598424</v>
      </c>
      <c r="O254" s="30">
        <v>4477.1299212598424</v>
      </c>
      <c r="P254" s="29" t="s">
        <v>3858</v>
      </c>
      <c r="Q254" s="29"/>
      <c r="R254" s="104" t="s">
        <v>39</v>
      </c>
      <c r="S254" s="103" t="s">
        <v>4315</v>
      </c>
      <c r="T254" s="403">
        <v>15065</v>
      </c>
      <c r="U254" s="403">
        <v>3500</v>
      </c>
      <c r="V254" s="123" t="s">
        <v>1</v>
      </c>
      <c r="W254" s="336" t="s">
        <v>0</v>
      </c>
      <c r="X254" s="123"/>
      <c r="Y254" s="337"/>
      <c r="Z254" s="87">
        <v>1</v>
      </c>
      <c r="AA254" s="88"/>
      <c r="AB254" s="88"/>
      <c r="AC254" s="88"/>
      <c r="AD254" s="90"/>
      <c r="AE254" s="90"/>
      <c r="AF254" s="136"/>
      <c r="AG254" s="338"/>
      <c r="AH254" s="338"/>
      <c r="AI254" s="339"/>
      <c r="AJ254" s="339"/>
      <c r="AK254" s="91"/>
      <c r="AL254" s="92"/>
      <c r="AM254" s="93"/>
      <c r="AN254" s="340"/>
      <c r="AO254" s="341"/>
      <c r="AP254" s="336"/>
      <c r="AQ254" s="342"/>
      <c r="AR254" s="343"/>
      <c r="AS254" s="342"/>
      <c r="AT254" s="94"/>
      <c r="AU254" s="341"/>
      <c r="AV254" s="136"/>
      <c r="AW254" s="339"/>
    </row>
    <row r="255" spans="1:49" ht="12.75" customHeight="1">
      <c r="A255">
        <v>252</v>
      </c>
      <c r="B255" s="29" t="s">
        <v>8267</v>
      </c>
      <c r="C255" s="104" t="s">
        <v>117</v>
      </c>
      <c r="D255" s="29" t="s">
        <v>927</v>
      </c>
      <c r="E255" s="29" t="s">
        <v>2898</v>
      </c>
      <c r="F255" s="335"/>
      <c r="G255" s="335"/>
      <c r="H255" s="335"/>
      <c r="I255" s="335"/>
      <c r="J255" s="335"/>
      <c r="K255" s="335"/>
      <c r="L255" s="335"/>
      <c r="M255" s="82" t="s">
        <v>3880</v>
      </c>
      <c r="N255" s="57">
        <v>3135.01968503937</v>
      </c>
      <c r="O255" s="30">
        <v>3135.01968503937</v>
      </c>
      <c r="P255" s="29" t="s">
        <v>3456</v>
      </c>
      <c r="Q255" s="29"/>
      <c r="R255" s="104" t="s">
        <v>117</v>
      </c>
      <c r="S255" s="103" t="s">
        <v>4316</v>
      </c>
      <c r="T255" s="403">
        <v>15065</v>
      </c>
      <c r="U255" s="403">
        <v>4500</v>
      </c>
      <c r="V255" s="123" t="s">
        <v>1</v>
      </c>
      <c r="W255" s="336" t="s">
        <v>0</v>
      </c>
      <c r="X255" s="123" t="s">
        <v>4120</v>
      </c>
      <c r="Y255" s="337"/>
      <c r="Z255" s="87">
        <v>1</v>
      </c>
      <c r="AA255" s="88"/>
      <c r="AB255" s="88"/>
      <c r="AC255" s="88"/>
      <c r="AD255" s="90"/>
      <c r="AE255" s="90"/>
      <c r="AF255" s="136"/>
      <c r="AG255" s="338"/>
      <c r="AH255" s="338"/>
      <c r="AI255" s="339"/>
      <c r="AJ255" s="339"/>
      <c r="AK255" s="91"/>
      <c r="AL255" s="92"/>
      <c r="AM255" s="93" t="s">
        <v>4121</v>
      </c>
      <c r="AN255" s="340"/>
      <c r="AO255" s="341"/>
      <c r="AP255" s="336"/>
      <c r="AQ255" s="342"/>
      <c r="AR255" s="343"/>
      <c r="AS255" s="342"/>
      <c r="AT255" s="94"/>
      <c r="AU255" s="341"/>
      <c r="AV255" s="136"/>
      <c r="AW255" s="339"/>
    </row>
    <row r="256" spans="1:49" ht="12.75" customHeight="1">
      <c r="A256">
        <v>253</v>
      </c>
      <c r="B256" s="29" t="s">
        <v>8268</v>
      </c>
      <c r="C256" s="104" t="s">
        <v>4317</v>
      </c>
      <c r="D256" s="29" t="s">
        <v>932</v>
      </c>
      <c r="E256" s="29" t="s">
        <v>2893</v>
      </c>
      <c r="F256" s="335"/>
      <c r="G256" s="335"/>
      <c r="H256" s="335"/>
      <c r="I256" s="335"/>
      <c r="J256" s="335"/>
      <c r="K256" s="335"/>
      <c r="L256" s="335"/>
      <c r="M256" s="82" t="s">
        <v>3880</v>
      </c>
      <c r="N256" s="57">
        <v>3276.2007874015753</v>
      </c>
      <c r="O256" s="30">
        <v>3276.2007874015753</v>
      </c>
      <c r="P256" s="29" t="s">
        <v>3860</v>
      </c>
      <c r="Q256" s="29"/>
      <c r="R256" s="104" t="s">
        <v>4317</v>
      </c>
      <c r="S256" s="103" t="s">
        <v>4318</v>
      </c>
      <c r="T256" s="403">
        <v>16310</v>
      </c>
      <c r="U256" s="403">
        <v>6000</v>
      </c>
      <c r="V256" s="123" t="s">
        <v>1</v>
      </c>
      <c r="W256" s="336" t="s">
        <v>0</v>
      </c>
      <c r="X256" s="123" t="s">
        <v>4120</v>
      </c>
      <c r="Y256" s="337"/>
      <c r="Z256" s="87">
        <v>1</v>
      </c>
      <c r="AA256" s="88"/>
      <c r="AB256" s="88"/>
      <c r="AC256" s="88"/>
      <c r="AD256" s="90"/>
      <c r="AE256" s="90"/>
      <c r="AF256" s="136"/>
      <c r="AG256" s="338"/>
      <c r="AH256" s="338"/>
      <c r="AI256" s="339"/>
      <c r="AJ256" s="339"/>
      <c r="AK256" s="91"/>
      <c r="AL256" s="92"/>
      <c r="AM256" s="93" t="s">
        <v>4121</v>
      </c>
      <c r="AN256" s="340"/>
      <c r="AO256" s="341"/>
      <c r="AP256" s="336"/>
      <c r="AQ256" s="342"/>
      <c r="AR256" s="343"/>
      <c r="AS256" s="342"/>
      <c r="AT256" s="94"/>
      <c r="AU256" s="341"/>
      <c r="AV256" s="136"/>
      <c r="AW256" s="339"/>
    </row>
    <row r="257" spans="1:49" ht="12.75" customHeight="1">
      <c r="A257">
        <v>254</v>
      </c>
      <c r="B257" s="29" t="s">
        <v>8269</v>
      </c>
      <c r="C257" s="104" t="s">
        <v>4319</v>
      </c>
      <c r="D257" s="29" t="s">
        <v>931</v>
      </c>
      <c r="E257" s="29" t="s">
        <v>2894</v>
      </c>
      <c r="F257" s="335"/>
      <c r="G257" s="335"/>
      <c r="H257" s="335"/>
      <c r="I257" s="335"/>
      <c r="J257" s="335"/>
      <c r="K257" s="335"/>
      <c r="L257" s="335"/>
      <c r="M257" s="82" t="s">
        <v>3880</v>
      </c>
      <c r="N257" s="57">
        <v>3288.3149606299216</v>
      </c>
      <c r="O257" s="30">
        <v>3288.3149606299216</v>
      </c>
      <c r="P257" s="29" t="s">
        <v>3860</v>
      </c>
      <c r="Q257" s="29"/>
      <c r="R257" s="104" t="s">
        <v>4319</v>
      </c>
      <c r="S257" s="103" t="s">
        <v>4320</v>
      </c>
      <c r="T257" s="403">
        <v>16310</v>
      </c>
      <c r="U257" s="403">
        <v>5000</v>
      </c>
      <c r="V257" s="123" t="s">
        <v>1</v>
      </c>
      <c r="W257" s="336" t="s">
        <v>0</v>
      </c>
      <c r="X257" s="123" t="s">
        <v>4120</v>
      </c>
      <c r="Y257" s="337"/>
      <c r="Z257" s="87">
        <v>1</v>
      </c>
      <c r="AA257" s="88"/>
      <c r="AB257" s="88"/>
      <c r="AC257" s="88"/>
      <c r="AD257" s="90"/>
      <c r="AE257" s="90"/>
      <c r="AF257" s="136"/>
      <c r="AG257" s="338"/>
      <c r="AH257" s="338"/>
      <c r="AI257" s="339"/>
      <c r="AJ257" s="339"/>
      <c r="AK257" s="91"/>
      <c r="AL257" s="92"/>
      <c r="AM257" s="93" t="s">
        <v>4121</v>
      </c>
      <c r="AN257" s="340"/>
      <c r="AO257" s="341"/>
      <c r="AP257" s="336"/>
      <c r="AQ257" s="342"/>
      <c r="AR257" s="343"/>
      <c r="AS257" s="342"/>
      <c r="AT257" s="94"/>
      <c r="AU257" s="341"/>
      <c r="AV257" s="136"/>
      <c r="AW257" s="339"/>
    </row>
    <row r="258" spans="1:49" ht="12.75" customHeight="1">
      <c r="A258">
        <v>255</v>
      </c>
      <c r="B258" s="29" t="s">
        <v>8270</v>
      </c>
      <c r="C258" s="104" t="s">
        <v>4321</v>
      </c>
      <c r="D258" s="29" t="s">
        <v>933</v>
      </c>
      <c r="E258" s="29" t="s">
        <v>2892</v>
      </c>
      <c r="F258" s="335"/>
      <c r="G258" s="335"/>
      <c r="H258" s="335"/>
      <c r="I258" s="335"/>
      <c r="J258" s="335"/>
      <c r="K258" s="335"/>
      <c r="L258" s="335"/>
      <c r="M258" s="82" t="s">
        <v>3880</v>
      </c>
      <c r="N258" s="57">
        <v>3535.7165354330709</v>
      </c>
      <c r="O258" s="30">
        <v>3535.7165354330709</v>
      </c>
      <c r="P258" s="29" t="s">
        <v>3860</v>
      </c>
      <c r="Q258" s="29"/>
      <c r="R258" s="104" t="s">
        <v>4321</v>
      </c>
      <c r="S258" s="103" t="s">
        <v>4322</v>
      </c>
      <c r="T258" s="403">
        <v>16310</v>
      </c>
      <c r="U258" s="403">
        <v>4000</v>
      </c>
      <c r="V258" s="123" t="s">
        <v>1</v>
      </c>
      <c r="W258" s="336" t="s">
        <v>0</v>
      </c>
      <c r="X258" s="123" t="s">
        <v>4120</v>
      </c>
      <c r="Y258" s="337"/>
      <c r="Z258" s="87">
        <v>1</v>
      </c>
      <c r="AA258" s="88"/>
      <c r="AB258" s="88"/>
      <c r="AC258" s="88"/>
      <c r="AD258" s="90"/>
      <c r="AE258" s="90"/>
      <c r="AF258" s="136"/>
      <c r="AG258" s="338"/>
      <c r="AH258" s="338"/>
      <c r="AI258" s="339"/>
      <c r="AJ258" s="339"/>
      <c r="AK258" s="91"/>
      <c r="AL258" s="92"/>
      <c r="AM258" s="93" t="s">
        <v>4121</v>
      </c>
      <c r="AN258" s="340"/>
      <c r="AO258" s="341"/>
      <c r="AP258" s="336"/>
      <c r="AQ258" s="342"/>
      <c r="AR258" s="343"/>
      <c r="AS258" s="342"/>
      <c r="AT258" s="94"/>
      <c r="AU258" s="341"/>
      <c r="AV258" s="136"/>
      <c r="AW258" s="339"/>
    </row>
    <row r="259" spans="1:49" ht="12.75" customHeight="1">
      <c r="A259">
        <v>256</v>
      </c>
      <c r="B259" s="29" t="s">
        <v>8174</v>
      </c>
      <c r="C259" s="104" t="s">
        <v>3574</v>
      </c>
      <c r="D259" s="29" t="s">
        <v>1101</v>
      </c>
      <c r="E259" s="29" t="s">
        <v>2724</v>
      </c>
      <c r="F259" s="335"/>
      <c r="G259" s="335"/>
      <c r="H259" s="335"/>
      <c r="I259" s="335"/>
      <c r="J259" s="335"/>
      <c r="K259" s="335"/>
      <c r="L259" s="335"/>
      <c r="M259" s="82" t="s">
        <v>3880</v>
      </c>
      <c r="N259" s="57">
        <v>4553.070866141732</v>
      </c>
      <c r="O259" s="30">
        <v>4553.070866141732</v>
      </c>
      <c r="P259" s="29" t="s">
        <v>3457</v>
      </c>
      <c r="Q259" s="29"/>
      <c r="R259" s="104" t="s">
        <v>3574</v>
      </c>
      <c r="S259" s="103" t="s">
        <v>4323</v>
      </c>
      <c r="T259" s="403">
        <v>15895</v>
      </c>
      <c r="U259" s="403">
        <v>5500</v>
      </c>
      <c r="V259" s="123" t="s">
        <v>1</v>
      </c>
      <c r="W259" s="336" t="s">
        <v>0</v>
      </c>
      <c r="X259" s="123"/>
      <c r="Y259" s="337"/>
      <c r="Z259" s="87">
        <v>1</v>
      </c>
      <c r="AA259" s="88"/>
      <c r="AB259" s="88"/>
      <c r="AC259" s="88"/>
      <c r="AD259" s="90"/>
      <c r="AE259" s="90"/>
      <c r="AF259" s="136"/>
      <c r="AG259" s="338"/>
      <c r="AH259" s="338"/>
      <c r="AI259" s="339"/>
      <c r="AJ259" s="339"/>
      <c r="AK259" s="91"/>
      <c r="AL259" s="92"/>
      <c r="AM259" s="93"/>
      <c r="AN259" s="340"/>
      <c r="AO259" s="341"/>
      <c r="AP259" s="336"/>
      <c r="AQ259" s="342"/>
      <c r="AR259" s="343"/>
      <c r="AS259" s="342"/>
      <c r="AT259" s="94"/>
      <c r="AU259" s="341"/>
      <c r="AV259" s="136"/>
      <c r="AW259" s="339"/>
    </row>
    <row r="260" spans="1:49" ht="12.75" customHeight="1">
      <c r="A260">
        <v>257</v>
      </c>
      <c r="B260" s="29" t="s">
        <v>8309</v>
      </c>
      <c r="C260" s="104" t="s">
        <v>3569</v>
      </c>
      <c r="D260" s="29" t="s">
        <v>894</v>
      </c>
      <c r="E260" s="29" t="s">
        <v>2931</v>
      </c>
      <c r="F260" s="335"/>
      <c r="G260" s="335"/>
      <c r="H260" s="335"/>
      <c r="I260" s="335"/>
      <c r="J260" s="335"/>
      <c r="K260" s="335"/>
      <c r="L260" s="335"/>
      <c r="M260" s="82" t="s">
        <v>3880</v>
      </c>
      <c r="N260" s="57">
        <v>3824.9212598425202</v>
      </c>
      <c r="O260" s="30">
        <v>3824.9212598425202</v>
      </c>
      <c r="P260" s="29" t="s">
        <v>3458</v>
      </c>
      <c r="Q260" s="29"/>
      <c r="R260" s="104" t="s">
        <v>3569</v>
      </c>
      <c r="S260" s="103" t="s">
        <v>4324</v>
      </c>
      <c r="T260" s="403">
        <v>15480</v>
      </c>
      <c r="U260" s="403">
        <v>5000</v>
      </c>
      <c r="V260" s="123" t="s">
        <v>1</v>
      </c>
      <c r="W260" s="336" t="s">
        <v>0</v>
      </c>
      <c r="X260" s="123"/>
      <c r="Y260" s="337"/>
      <c r="Z260" s="87">
        <v>1</v>
      </c>
      <c r="AA260" s="88"/>
      <c r="AB260" s="88"/>
      <c r="AC260" s="88"/>
      <c r="AD260" s="90"/>
      <c r="AE260" s="90"/>
      <c r="AF260" s="136"/>
      <c r="AG260" s="338"/>
      <c r="AH260" s="338"/>
      <c r="AI260" s="339"/>
      <c r="AJ260" s="339"/>
      <c r="AK260" s="91"/>
      <c r="AL260" s="92"/>
      <c r="AM260" s="93" t="s">
        <v>4121</v>
      </c>
      <c r="AN260" s="340"/>
      <c r="AO260" s="341"/>
      <c r="AP260" s="336"/>
      <c r="AQ260" s="342"/>
      <c r="AR260" s="343"/>
      <c r="AS260" s="342"/>
      <c r="AT260" s="94"/>
      <c r="AU260" s="341"/>
      <c r="AV260" s="136"/>
      <c r="AW260" s="339"/>
    </row>
    <row r="261" spans="1:49" ht="12.75" customHeight="1">
      <c r="A261">
        <v>258</v>
      </c>
      <c r="B261" s="29" t="s">
        <v>8175</v>
      </c>
      <c r="C261" s="104" t="s">
        <v>4325</v>
      </c>
      <c r="D261" s="29" t="s">
        <v>941</v>
      </c>
      <c r="E261" s="29" t="s">
        <v>2884</v>
      </c>
      <c r="F261" s="335"/>
      <c r="G261" s="335"/>
      <c r="H261" s="335"/>
      <c r="I261" s="335"/>
      <c r="J261" s="335"/>
      <c r="K261" s="335"/>
      <c r="L261" s="335"/>
      <c r="M261" s="82" t="s">
        <v>3880</v>
      </c>
      <c r="N261" s="57">
        <v>4156.9527559055123</v>
      </c>
      <c r="O261" s="30">
        <v>4156.9527559055123</v>
      </c>
      <c r="P261" s="29" t="s">
        <v>3860</v>
      </c>
      <c r="Q261" s="29"/>
      <c r="R261" s="104" t="s">
        <v>4325</v>
      </c>
      <c r="S261" s="103" t="s">
        <v>4326</v>
      </c>
      <c r="T261" s="403">
        <v>16310</v>
      </c>
      <c r="U261" s="403">
        <v>7000</v>
      </c>
      <c r="V261" s="123" t="s">
        <v>1</v>
      </c>
      <c r="W261" s="336" t="s">
        <v>0</v>
      </c>
      <c r="X261" s="123"/>
      <c r="Y261" s="337"/>
      <c r="Z261" s="87">
        <v>1</v>
      </c>
      <c r="AA261" s="88"/>
      <c r="AB261" s="88"/>
      <c r="AC261" s="88"/>
      <c r="AD261" s="90"/>
      <c r="AE261" s="90"/>
      <c r="AF261" s="136"/>
      <c r="AG261" s="338"/>
      <c r="AH261" s="338"/>
      <c r="AI261" s="339"/>
      <c r="AJ261" s="339"/>
      <c r="AK261" s="91"/>
      <c r="AL261" s="92"/>
      <c r="AM261" s="93"/>
      <c r="AN261" s="340"/>
      <c r="AO261" s="341"/>
      <c r="AP261" s="336"/>
      <c r="AQ261" s="342"/>
      <c r="AR261" s="343"/>
      <c r="AS261" s="342"/>
      <c r="AT261" s="94"/>
      <c r="AU261" s="341"/>
      <c r="AV261" s="136"/>
      <c r="AW261" s="339"/>
    </row>
    <row r="262" spans="1:49" ht="12.75" customHeight="1">
      <c r="A262">
        <v>259</v>
      </c>
      <c r="B262" s="29" t="s">
        <v>8176</v>
      </c>
      <c r="C262" s="104" t="s">
        <v>3740</v>
      </c>
      <c r="D262" s="29" t="s">
        <v>943</v>
      </c>
      <c r="E262" s="29" t="s">
        <v>2882</v>
      </c>
      <c r="F262" s="335"/>
      <c r="G262" s="335"/>
      <c r="H262" s="335"/>
      <c r="I262" s="335"/>
      <c r="J262" s="335"/>
      <c r="K262" s="335"/>
      <c r="L262" s="335"/>
      <c r="M262" s="82" t="s">
        <v>3880</v>
      </c>
      <c r="N262" s="57">
        <v>4304.7362204724413</v>
      </c>
      <c r="O262" s="30">
        <v>4304.7362204724413</v>
      </c>
      <c r="P262" s="29" t="s">
        <v>3455</v>
      </c>
      <c r="Q262" s="29"/>
      <c r="R262" s="104" t="s">
        <v>3740</v>
      </c>
      <c r="S262" s="104" t="s">
        <v>4327</v>
      </c>
      <c r="T262" s="403">
        <v>15065</v>
      </c>
      <c r="U262" s="403">
        <v>6500</v>
      </c>
      <c r="V262" s="123" t="s">
        <v>1</v>
      </c>
      <c r="W262" s="336" t="s">
        <v>0</v>
      </c>
      <c r="X262" s="123"/>
      <c r="Y262" s="337"/>
      <c r="Z262" s="87">
        <v>1</v>
      </c>
      <c r="AA262" s="88"/>
      <c r="AB262" s="88"/>
      <c r="AC262" s="88"/>
      <c r="AD262" s="90"/>
      <c r="AE262" s="90"/>
      <c r="AF262" s="136"/>
      <c r="AG262" s="338"/>
      <c r="AH262" s="338"/>
      <c r="AI262" s="339"/>
      <c r="AJ262" s="339"/>
      <c r="AK262" s="91"/>
      <c r="AL262" s="92"/>
      <c r="AM262" s="93"/>
      <c r="AN262" s="340"/>
      <c r="AO262" s="341"/>
      <c r="AP262" s="336"/>
      <c r="AQ262" s="342"/>
      <c r="AR262" s="343"/>
      <c r="AS262" s="342"/>
      <c r="AT262" s="94"/>
      <c r="AU262" s="341"/>
      <c r="AV262" s="136"/>
      <c r="AW262" s="339"/>
    </row>
    <row r="263" spans="1:49" ht="12.75" customHeight="1">
      <c r="A263">
        <v>260</v>
      </c>
      <c r="B263" s="29" t="s">
        <v>8310</v>
      </c>
      <c r="C263" s="104" t="s">
        <v>3575</v>
      </c>
      <c r="D263" s="29" t="s">
        <v>405</v>
      </c>
      <c r="E263" s="29" t="s">
        <v>3420</v>
      </c>
      <c r="F263" s="335"/>
      <c r="G263" s="335"/>
      <c r="H263" s="335"/>
      <c r="I263" s="335"/>
      <c r="J263" s="335"/>
      <c r="K263" s="335"/>
      <c r="L263" s="335"/>
      <c r="M263" s="82" t="s">
        <v>3880</v>
      </c>
      <c r="N263" s="57">
        <v>12875.637795275592</v>
      </c>
      <c r="O263" s="30">
        <v>12875.637795275592</v>
      </c>
      <c r="P263" s="29" t="s">
        <v>3858</v>
      </c>
      <c r="Q263" s="29"/>
      <c r="R263" s="104" t="s">
        <v>3575</v>
      </c>
      <c r="S263" s="103" t="s">
        <v>4328</v>
      </c>
      <c r="T263" s="403">
        <v>15065</v>
      </c>
      <c r="U263" s="403">
        <v>5500</v>
      </c>
      <c r="V263" s="123" t="s">
        <v>1</v>
      </c>
      <c r="W263" s="336" t="s">
        <v>0</v>
      </c>
      <c r="X263" s="123"/>
      <c r="Y263" s="337"/>
      <c r="Z263" s="87">
        <v>1</v>
      </c>
      <c r="AA263" s="88"/>
      <c r="AB263" s="88"/>
      <c r="AC263" s="88"/>
      <c r="AD263" s="90"/>
      <c r="AE263" s="90"/>
      <c r="AF263" s="136"/>
      <c r="AG263" s="338"/>
      <c r="AH263" s="338"/>
      <c r="AI263" s="339"/>
      <c r="AJ263" s="339"/>
      <c r="AK263" s="91"/>
      <c r="AL263" s="92"/>
      <c r="AM263" s="93" t="s">
        <v>4489</v>
      </c>
      <c r="AN263" s="340"/>
      <c r="AO263" s="341"/>
      <c r="AP263" s="336"/>
      <c r="AQ263" s="342"/>
      <c r="AR263" s="343"/>
      <c r="AS263" s="342"/>
      <c r="AT263" s="94"/>
      <c r="AU263" s="341"/>
      <c r="AV263" s="136"/>
      <c r="AW263" s="339"/>
    </row>
    <row r="264" spans="1:49" ht="12.75" customHeight="1">
      <c r="A264">
        <v>261</v>
      </c>
      <c r="B264" s="29" t="s">
        <v>8177</v>
      </c>
      <c r="C264" s="104" t="s">
        <v>3734</v>
      </c>
      <c r="D264" s="29" t="s">
        <v>875</v>
      </c>
      <c r="E264" s="29" t="s">
        <v>2950</v>
      </c>
      <c r="F264" s="335"/>
      <c r="G264" s="335"/>
      <c r="H264" s="335"/>
      <c r="I264" s="335"/>
      <c r="J264" s="335"/>
      <c r="K264" s="335"/>
      <c r="L264" s="335"/>
      <c r="M264" s="82" t="s">
        <v>3880</v>
      </c>
      <c r="N264" s="57">
        <v>3620.7086614173227</v>
      </c>
      <c r="O264" s="30">
        <v>3620.7086614173227</v>
      </c>
      <c r="P264" s="29" t="s">
        <v>3458</v>
      </c>
      <c r="Q264" s="29"/>
      <c r="R264" s="104" t="s">
        <v>3734</v>
      </c>
      <c r="S264" s="103" t="s">
        <v>4329</v>
      </c>
      <c r="T264" s="403">
        <v>15480</v>
      </c>
      <c r="U264" s="403">
        <v>6000</v>
      </c>
      <c r="V264" s="123" t="s">
        <v>1</v>
      </c>
      <c r="W264" s="336" t="s">
        <v>0</v>
      </c>
      <c r="X264" s="123"/>
      <c r="Y264" s="337"/>
      <c r="Z264" s="87">
        <v>1</v>
      </c>
      <c r="AA264" s="88"/>
      <c r="AB264" s="88"/>
      <c r="AC264" s="88"/>
      <c r="AD264" s="90"/>
      <c r="AE264" s="90"/>
      <c r="AF264" s="136"/>
      <c r="AG264" s="338"/>
      <c r="AH264" s="338"/>
      <c r="AI264" s="339"/>
      <c r="AJ264" s="339"/>
      <c r="AK264" s="91"/>
      <c r="AL264" s="92"/>
      <c r="AM264" s="93"/>
      <c r="AN264" s="340"/>
      <c r="AO264" s="341"/>
      <c r="AP264" s="336"/>
      <c r="AQ264" s="342"/>
      <c r="AR264" s="343"/>
      <c r="AS264" s="342"/>
      <c r="AT264" s="94"/>
      <c r="AU264" s="341"/>
      <c r="AV264" s="136"/>
      <c r="AW264" s="339"/>
    </row>
    <row r="265" spans="1:49" ht="12.75" customHeight="1">
      <c r="A265">
        <v>262</v>
      </c>
      <c r="B265" s="29" t="s">
        <v>8183</v>
      </c>
      <c r="C265" s="104" t="s">
        <v>41</v>
      </c>
      <c r="D265" s="29" t="s">
        <v>908</v>
      </c>
      <c r="E265" s="29" t="s">
        <v>2917</v>
      </c>
      <c r="F265" s="335"/>
      <c r="G265" s="335"/>
      <c r="H265" s="335"/>
      <c r="I265" s="335"/>
      <c r="J265" s="335"/>
      <c r="K265" s="335"/>
      <c r="L265" s="335"/>
      <c r="M265" s="82" t="s">
        <v>3880</v>
      </c>
      <c r="N265" s="57">
        <v>4370.7755905511813</v>
      </c>
      <c r="O265" s="30">
        <v>4370.7755905511813</v>
      </c>
      <c r="P265" s="29" t="s">
        <v>3858</v>
      </c>
      <c r="Q265" s="29"/>
      <c r="R265" s="104" t="s">
        <v>41</v>
      </c>
      <c r="S265" s="103" t="s">
        <v>4330</v>
      </c>
      <c r="T265" s="403">
        <v>15480</v>
      </c>
      <c r="U265" s="403">
        <v>3000</v>
      </c>
      <c r="V265" s="123" t="s">
        <v>1</v>
      </c>
      <c r="W265" s="336" t="s">
        <v>0</v>
      </c>
      <c r="X265" s="123"/>
      <c r="Y265" s="337"/>
      <c r="Z265" s="87">
        <v>1</v>
      </c>
      <c r="AA265" s="88"/>
      <c r="AB265" s="88"/>
      <c r="AC265" s="88"/>
      <c r="AD265" s="90"/>
      <c r="AE265" s="90"/>
      <c r="AF265" s="136"/>
      <c r="AG265" s="338"/>
      <c r="AH265" s="338"/>
      <c r="AI265" s="339"/>
      <c r="AJ265" s="339"/>
      <c r="AK265" s="91"/>
      <c r="AL265" s="92"/>
      <c r="AM265" s="93"/>
      <c r="AN265" s="340"/>
      <c r="AO265" s="341"/>
      <c r="AP265" s="336"/>
      <c r="AQ265" s="342"/>
      <c r="AR265" s="343"/>
      <c r="AS265" s="342"/>
      <c r="AT265" s="94"/>
      <c r="AU265" s="341"/>
      <c r="AV265" s="136"/>
      <c r="AW265" s="339"/>
    </row>
    <row r="266" spans="1:49" ht="12.75" customHeight="1">
      <c r="A266">
        <v>263</v>
      </c>
      <c r="B266" s="29" t="s">
        <v>8179</v>
      </c>
      <c r="C266" s="104" t="s">
        <v>3576</v>
      </c>
      <c r="D266" s="29" t="s">
        <v>873</v>
      </c>
      <c r="E266" s="29" t="s">
        <v>2952</v>
      </c>
      <c r="F266" s="335"/>
      <c r="G266" s="335"/>
      <c r="H266" s="335"/>
      <c r="I266" s="335"/>
      <c r="J266" s="335"/>
      <c r="K266" s="335"/>
      <c r="L266" s="335"/>
      <c r="M266" s="82" t="s">
        <v>3880</v>
      </c>
      <c r="N266" s="57">
        <v>3736.8228346456694</v>
      </c>
      <c r="O266" s="30">
        <v>3736.8228346456694</v>
      </c>
      <c r="P266" s="29" t="s">
        <v>3458</v>
      </c>
      <c r="Q266" s="29"/>
      <c r="R266" s="104" t="s">
        <v>3576</v>
      </c>
      <c r="S266" s="103" t="s">
        <v>4331</v>
      </c>
      <c r="T266" s="403">
        <v>15480</v>
      </c>
      <c r="U266" s="403">
        <v>7000</v>
      </c>
      <c r="V266" s="123" t="s">
        <v>1</v>
      </c>
      <c r="W266" s="336" t="s">
        <v>0</v>
      </c>
      <c r="X266" s="123"/>
      <c r="Y266" s="337"/>
      <c r="Z266" s="87">
        <v>1</v>
      </c>
      <c r="AA266" s="88"/>
      <c r="AB266" s="88"/>
      <c r="AC266" s="88"/>
      <c r="AD266" s="90"/>
      <c r="AE266" s="90"/>
      <c r="AF266" s="136"/>
      <c r="AG266" s="338"/>
      <c r="AH266" s="338"/>
      <c r="AI266" s="339"/>
      <c r="AJ266" s="339"/>
      <c r="AK266" s="91"/>
      <c r="AL266" s="92"/>
      <c r="AM266" s="93"/>
      <c r="AN266" s="340"/>
      <c r="AO266" s="341"/>
      <c r="AP266" s="336"/>
      <c r="AQ266" s="342"/>
      <c r="AR266" s="343"/>
      <c r="AS266" s="342"/>
      <c r="AT266" s="94"/>
      <c r="AU266" s="341"/>
      <c r="AV266" s="136"/>
      <c r="AW266" s="339"/>
    </row>
    <row r="267" spans="1:49" ht="12.75" customHeight="1">
      <c r="A267">
        <v>264</v>
      </c>
      <c r="B267" s="29" t="s">
        <v>8180</v>
      </c>
      <c r="C267" s="104" t="s">
        <v>3568</v>
      </c>
      <c r="D267" s="29" t="s">
        <v>1103</v>
      </c>
      <c r="E267" s="29" t="s">
        <v>2722</v>
      </c>
      <c r="F267" s="335"/>
      <c r="G267" s="335"/>
      <c r="H267" s="335"/>
      <c r="I267" s="335"/>
      <c r="J267" s="335"/>
      <c r="K267" s="335"/>
      <c r="L267" s="335"/>
      <c r="M267" s="82" t="s">
        <v>3880</v>
      </c>
      <c r="N267" s="57">
        <v>4638.287401574803</v>
      </c>
      <c r="O267" s="30">
        <v>4638.287401574803</v>
      </c>
      <c r="P267" s="29" t="s">
        <v>3457</v>
      </c>
      <c r="Q267" s="29"/>
      <c r="R267" s="104" t="s">
        <v>3568</v>
      </c>
      <c r="S267" s="103" t="s">
        <v>4332</v>
      </c>
      <c r="T267" s="403">
        <v>15895</v>
      </c>
      <c r="U267" s="403">
        <v>4500</v>
      </c>
      <c r="V267" s="123" t="s">
        <v>1</v>
      </c>
      <c r="W267" s="336" t="s">
        <v>0</v>
      </c>
      <c r="X267" s="123"/>
      <c r="Y267" s="337"/>
      <c r="Z267" s="87">
        <v>1</v>
      </c>
      <c r="AA267" s="88"/>
      <c r="AB267" s="88"/>
      <c r="AC267" s="88"/>
      <c r="AD267" s="90"/>
      <c r="AE267" s="90"/>
      <c r="AF267" s="136"/>
      <c r="AG267" s="338"/>
      <c r="AH267" s="338"/>
      <c r="AI267" s="339"/>
      <c r="AJ267" s="339"/>
      <c r="AK267" s="91"/>
      <c r="AL267" s="92"/>
      <c r="AM267" s="93"/>
      <c r="AN267" s="340"/>
      <c r="AO267" s="341"/>
      <c r="AP267" s="336"/>
      <c r="AQ267" s="342"/>
      <c r="AR267" s="343"/>
      <c r="AS267" s="342"/>
      <c r="AT267" s="94"/>
      <c r="AU267" s="341"/>
      <c r="AV267" s="136"/>
      <c r="AW267" s="339"/>
    </row>
    <row r="268" spans="1:49" ht="12.75" customHeight="1">
      <c r="A268">
        <v>265</v>
      </c>
      <c r="B268" s="29" t="s">
        <v>8181</v>
      </c>
      <c r="C268" s="104" t="s">
        <v>4333</v>
      </c>
      <c r="D268" s="29" t="s">
        <v>903</v>
      </c>
      <c r="E268" s="29" t="s">
        <v>2922</v>
      </c>
      <c r="F268" s="335"/>
      <c r="G268" s="335"/>
      <c r="H268" s="335"/>
      <c r="I268" s="335"/>
      <c r="J268" s="335"/>
      <c r="K268" s="335"/>
      <c r="L268" s="335"/>
      <c r="M268" s="82" t="s">
        <v>3880</v>
      </c>
      <c r="N268" s="57">
        <v>4271.6259842519685</v>
      </c>
      <c r="O268" s="30">
        <v>4271.6259842519685</v>
      </c>
      <c r="P268" s="29" t="s">
        <v>3456</v>
      </c>
      <c r="Q268" s="29"/>
      <c r="R268" s="104" t="s">
        <v>4333</v>
      </c>
      <c r="S268" s="103" t="s">
        <v>4334</v>
      </c>
      <c r="T268" s="403">
        <v>15895</v>
      </c>
      <c r="U268" s="403">
        <v>7500</v>
      </c>
      <c r="V268" s="123" t="s">
        <v>1</v>
      </c>
      <c r="W268" s="336" t="s">
        <v>0</v>
      </c>
      <c r="X268" s="123"/>
      <c r="Y268" s="337"/>
      <c r="Z268" s="87">
        <v>1</v>
      </c>
      <c r="AA268" s="88"/>
      <c r="AB268" s="88"/>
      <c r="AC268" s="88"/>
      <c r="AD268" s="90"/>
      <c r="AE268" s="90"/>
      <c r="AF268" s="136"/>
      <c r="AG268" s="338"/>
      <c r="AH268" s="338"/>
      <c r="AI268" s="339"/>
      <c r="AJ268" s="339"/>
      <c r="AK268" s="91"/>
      <c r="AL268" s="92"/>
      <c r="AM268" s="93"/>
      <c r="AN268" s="340"/>
      <c r="AO268" s="341"/>
      <c r="AP268" s="336"/>
      <c r="AQ268" s="342"/>
      <c r="AR268" s="343"/>
      <c r="AS268" s="342"/>
      <c r="AT268" s="94"/>
      <c r="AU268" s="341"/>
      <c r="AV268" s="136"/>
      <c r="AW268" s="339"/>
    </row>
    <row r="269" spans="1:49" ht="12.75" customHeight="1">
      <c r="A269">
        <v>266</v>
      </c>
      <c r="B269" s="29" t="s">
        <v>8182</v>
      </c>
      <c r="C269" s="104" t="s">
        <v>4335</v>
      </c>
      <c r="D269" s="29" t="s">
        <v>946</v>
      </c>
      <c r="E269" s="29" t="s">
        <v>2879</v>
      </c>
      <c r="F269" s="335"/>
      <c r="G269" s="335"/>
      <c r="H269" s="335"/>
      <c r="I269" s="335"/>
      <c r="J269" s="335"/>
      <c r="K269" s="335"/>
      <c r="L269" s="335"/>
      <c r="M269" s="82" t="s">
        <v>3880</v>
      </c>
      <c r="N269" s="57">
        <v>4340.3267716535429</v>
      </c>
      <c r="O269" s="30">
        <v>4340.3267716535429</v>
      </c>
      <c r="P269" s="29" t="s">
        <v>3455</v>
      </c>
      <c r="Q269" s="29"/>
      <c r="R269" s="104" t="s">
        <v>4335</v>
      </c>
      <c r="S269" s="103" t="s">
        <v>4336</v>
      </c>
      <c r="T269" s="403">
        <v>15065</v>
      </c>
      <c r="U269" s="403">
        <v>7500</v>
      </c>
      <c r="V269" s="123" t="s">
        <v>1</v>
      </c>
      <c r="W269" s="336" t="s">
        <v>0</v>
      </c>
      <c r="X269" s="123"/>
      <c r="Y269" s="337"/>
      <c r="Z269" s="87">
        <v>1</v>
      </c>
      <c r="AA269" s="88"/>
      <c r="AB269" s="88"/>
      <c r="AC269" s="88"/>
      <c r="AD269" s="90"/>
      <c r="AE269" s="90"/>
      <c r="AF269" s="136"/>
      <c r="AG269" s="338"/>
      <c r="AH269" s="338"/>
      <c r="AI269" s="339"/>
      <c r="AJ269" s="339"/>
      <c r="AK269" s="91"/>
      <c r="AL269" s="92"/>
      <c r="AM269" s="93"/>
      <c r="AN269" s="340"/>
      <c r="AO269" s="341"/>
      <c r="AP269" s="336"/>
      <c r="AQ269" s="342"/>
      <c r="AR269" s="343"/>
      <c r="AS269" s="342"/>
      <c r="AT269" s="94"/>
      <c r="AU269" s="341"/>
      <c r="AV269" s="136"/>
      <c r="AW269" s="339"/>
    </row>
    <row r="270" spans="1:49" ht="12.75" customHeight="1">
      <c r="A270">
        <v>267</v>
      </c>
      <c r="B270" s="29" t="s">
        <v>8184</v>
      </c>
      <c r="C270" s="104" t="s">
        <v>4337</v>
      </c>
      <c r="D270" s="29" t="s">
        <v>951</v>
      </c>
      <c r="E270" s="29" t="s">
        <v>2874</v>
      </c>
      <c r="F270" s="335"/>
      <c r="G270" s="335"/>
      <c r="H270" s="335"/>
      <c r="I270" s="335"/>
      <c r="J270" s="335"/>
      <c r="K270" s="335"/>
      <c r="L270" s="335"/>
      <c r="M270" s="82" t="s">
        <v>3880</v>
      </c>
      <c r="N270" s="57">
        <v>3710.9291338582675</v>
      </c>
      <c r="O270" s="30">
        <v>3710.9291338582675</v>
      </c>
      <c r="P270" s="29" t="s">
        <v>3861</v>
      </c>
      <c r="Q270" s="29"/>
      <c r="R270" s="104" t="s">
        <v>4337</v>
      </c>
      <c r="S270" s="103" t="s">
        <v>4338</v>
      </c>
      <c r="T270" s="403">
        <v>16310</v>
      </c>
      <c r="U270" s="403">
        <v>2000</v>
      </c>
      <c r="V270" s="123" t="s">
        <v>1</v>
      </c>
      <c r="W270" s="336" t="s">
        <v>0</v>
      </c>
      <c r="X270" s="123"/>
      <c r="Y270" s="337"/>
      <c r="Z270" s="87">
        <v>1</v>
      </c>
      <c r="AA270" s="88"/>
      <c r="AB270" s="88"/>
      <c r="AC270" s="88"/>
      <c r="AD270" s="90"/>
      <c r="AE270" s="90"/>
      <c r="AF270" s="136"/>
      <c r="AG270" s="338"/>
      <c r="AH270" s="338"/>
      <c r="AI270" s="339"/>
      <c r="AJ270" s="339"/>
      <c r="AK270" s="91"/>
      <c r="AL270" s="92"/>
      <c r="AM270" s="93"/>
      <c r="AN270" s="340"/>
      <c r="AO270" s="341"/>
      <c r="AP270" s="336"/>
      <c r="AQ270" s="342"/>
      <c r="AR270" s="343"/>
      <c r="AS270" s="342"/>
      <c r="AT270" s="94"/>
      <c r="AU270" s="341"/>
      <c r="AV270" s="136"/>
      <c r="AW270" s="339"/>
    </row>
    <row r="271" spans="1:49" ht="12.75" customHeight="1">
      <c r="A271">
        <v>268</v>
      </c>
      <c r="B271" s="29" t="s">
        <v>8185</v>
      </c>
      <c r="C271" s="104" t="s">
        <v>4339</v>
      </c>
      <c r="D271" s="29" t="s">
        <v>1072</v>
      </c>
      <c r="E271" s="29" t="s">
        <v>2753</v>
      </c>
      <c r="F271" s="335"/>
      <c r="G271" s="335"/>
      <c r="H271" s="335"/>
      <c r="I271" s="335"/>
      <c r="J271" s="335"/>
      <c r="K271" s="335"/>
      <c r="L271" s="335"/>
      <c r="M271" s="82" t="s">
        <v>3880</v>
      </c>
      <c r="N271" s="57">
        <v>5240.2322834645674</v>
      </c>
      <c r="O271" s="30">
        <v>5240.2322834645674</v>
      </c>
      <c r="P271" s="29" t="s">
        <v>3457</v>
      </c>
      <c r="Q271" s="29"/>
      <c r="R271" s="104" t="s">
        <v>4339</v>
      </c>
      <c r="S271" s="103" t="s">
        <v>4340</v>
      </c>
      <c r="T271" s="403">
        <v>15895</v>
      </c>
      <c r="U271" s="403">
        <v>2500</v>
      </c>
      <c r="V271" s="123" t="s">
        <v>1</v>
      </c>
      <c r="W271" s="336" t="s">
        <v>0</v>
      </c>
      <c r="X271" s="123"/>
      <c r="Y271" s="337"/>
      <c r="Z271" s="87">
        <v>1</v>
      </c>
      <c r="AA271" s="88"/>
      <c r="AB271" s="88"/>
      <c r="AC271" s="88"/>
      <c r="AD271" s="90"/>
      <c r="AE271" s="90"/>
      <c r="AF271" s="136"/>
      <c r="AG271" s="338"/>
      <c r="AH271" s="338"/>
      <c r="AI271" s="339"/>
      <c r="AJ271" s="339"/>
      <c r="AK271" s="91"/>
      <c r="AL271" s="92"/>
      <c r="AM271" s="93"/>
      <c r="AN271" s="340"/>
      <c r="AO271" s="341"/>
      <c r="AP271" s="336"/>
      <c r="AQ271" s="342"/>
      <c r="AR271" s="343"/>
      <c r="AS271" s="342"/>
      <c r="AT271" s="94"/>
      <c r="AU271" s="341"/>
      <c r="AV271" s="136"/>
      <c r="AW271" s="339"/>
    </row>
    <row r="272" spans="1:49" ht="12.75" customHeight="1">
      <c r="A272">
        <v>269</v>
      </c>
      <c r="B272" s="29" t="s">
        <v>8186</v>
      </c>
      <c r="C272" s="104" t="s">
        <v>120</v>
      </c>
      <c r="D272" s="29" t="s">
        <v>893</v>
      </c>
      <c r="E272" s="29" t="s">
        <v>2932</v>
      </c>
      <c r="F272" s="335"/>
      <c r="G272" s="335"/>
      <c r="H272" s="335"/>
      <c r="I272" s="335"/>
      <c r="J272" s="335"/>
      <c r="K272" s="335"/>
      <c r="L272" s="335"/>
      <c r="M272" s="82" t="s">
        <v>3880</v>
      </c>
      <c r="N272" s="57">
        <v>3886.177165354331</v>
      </c>
      <c r="O272" s="30">
        <v>3886.177165354331</v>
      </c>
      <c r="P272" s="29" t="s">
        <v>3458</v>
      </c>
      <c r="Q272" s="29"/>
      <c r="R272" s="104" t="s">
        <v>120</v>
      </c>
      <c r="S272" s="103" t="s">
        <v>4341</v>
      </c>
      <c r="T272" s="403">
        <v>15480</v>
      </c>
      <c r="U272" s="403">
        <v>4000</v>
      </c>
      <c r="V272" s="123" t="s">
        <v>1</v>
      </c>
      <c r="W272" s="336" t="s">
        <v>0</v>
      </c>
      <c r="X272" s="123"/>
      <c r="Y272" s="337"/>
      <c r="Z272" s="87">
        <v>1</v>
      </c>
      <c r="AA272" s="88"/>
      <c r="AB272" s="88"/>
      <c r="AC272" s="88"/>
      <c r="AD272" s="90"/>
      <c r="AE272" s="90"/>
      <c r="AF272" s="136"/>
      <c r="AG272" s="338"/>
      <c r="AH272" s="338"/>
      <c r="AI272" s="339"/>
      <c r="AJ272" s="339"/>
      <c r="AK272" s="91"/>
      <c r="AL272" s="92"/>
      <c r="AM272" s="93"/>
      <c r="AN272" s="340"/>
      <c r="AO272" s="341"/>
      <c r="AP272" s="336"/>
      <c r="AQ272" s="342"/>
      <c r="AR272" s="343"/>
      <c r="AS272" s="342"/>
      <c r="AT272" s="94"/>
      <c r="AU272" s="341"/>
      <c r="AV272" s="136"/>
      <c r="AW272" s="339"/>
    </row>
    <row r="273" spans="1:49" ht="12.75" customHeight="1">
      <c r="A273">
        <v>270</v>
      </c>
      <c r="B273" s="29" t="s">
        <v>8271</v>
      </c>
      <c r="C273" s="104" t="s">
        <v>123</v>
      </c>
      <c r="D273" s="29" t="s">
        <v>1006</v>
      </c>
      <c r="E273" s="29" t="s">
        <v>2819</v>
      </c>
      <c r="F273" s="335"/>
      <c r="G273" s="335"/>
      <c r="H273" s="335"/>
      <c r="I273" s="335"/>
      <c r="J273" s="335"/>
      <c r="K273" s="335"/>
      <c r="L273" s="335"/>
      <c r="M273" s="82" t="s">
        <v>3880</v>
      </c>
      <c r="N273" s="57">
        <v>3154.0866141732286</v>
      </c>
      <c r="O273" s="30">
        <v>3154.0866141732286</v>
      </c>
      <c r="P273" s="29" t="s">
        <v>3860</v>
      </c>
      <c r="Q273" s="29"/>
      <c r="R273" s="104" t="s">
        <v>123</v>
      </c>
      <c r="S273" s="103" t="s">
        <v>4342</v>
      </c>
      <c r="T273" s="403">
        <v>15895</v>
      </c>
      <c r="U273" s="403">
        <v>3500</v>
      </c>
      <c r="V273" s="123" t="s">
        <v>1</v>
      </c>
      <c r="W273" s="336" t="s">
        <v>0</v>
      </c>
      <c r="X273" s="123" t="s">
        <v>4120</v>
      </c>
      <c r="Y273" s="337"/>
      <c r="Z273" s="87">
        <v>1</v>
      </c>
      <c r="AA273" s="88"/>
      <c r="AB273" s="88"/>
      <c r="AC273" s="88"/>
      <c r="AD273" s="90"/>
      <c r="AE273" s="90"/>
      <c r="AF273" s="136"/>
      <c r="AG273" s="338"/>
      <c r="AH273" s="338"/>
      <c r="AI273" s="339"/>
      <c r="AJ273" s="339"/>
      <c r="AK273" s="91"/>
      <c r="AL273" s="92"/>
      <c r="AM273" s="93" t="s">
        <v>4121</v>
      </c>
      <c r="AN273" s="340"/>
      <c r="AO273" s="341"/>
      <c r="AP273" s="336"/>
      <c r="AQ273" s="342"/>
      <c r="AR273" s="343"/>
      <c r="AS273" s="342"/>
      <c r="AT273" s="94"/>
      <c r="AU273" s="341"/>
      <c r="AV273" s="136"/>
      <c r="AW273" s="339"/>
    </row>
    <row r="274" spans="1:49" ht="12.75" customHeight="1">
      <c r="A274">
        <v>271</v>
      </c>
      <c r="B274" s="29" t="s">
        <v>8272</v>
      </c>
      <c r="C274" s="104" t="s">
        <v>136</v>
      </c>
      <c r="D274" s="29" t="s">
        <v>1008</v>
      </c>
      <c r="E274" s="29" t="s">
        <v>2817</v>
      </c>
      <c r="F274" s="335"/>
      <c r="G274" s="335"/>
      <c r="H274" s="335"/>
      <c r="I274" s="335"/>
      <c r="J274" s="335"/>
      <c r="K274" s="335"/>
      <c r="L274" s="335"/>
      <c r="M274" s="82" t="s">
        <v>3880</v>
      </c>
      <c r="N274" s="57">
        <v>2916.0078740157478</v>
      </c>
      <c r="O274" s="30">
        <v>2916.0078740157478</v>
      </c>
      <c r="P274" s="29" t="s">
        <v>3860</v>
      </c>
      <c r="Q274" s="29"/>
      <c r="R274" s="104" t="s">
        <v>136</v>
      </c>
      <c r="S274" s="103" t="s">
        <v>4343</v>
      </c>
      <c r="T274" s="403">
        <v>16310</v>
      </c>
      <c r="U274" s="403">
        <v>3000</v>
      </c>
      <c r="V274" s="123" t="s">
        <v>1</v>
      </c>
      <c r="W274" s="336" t="s">
        <v>0</v>
      </c>
      <c r="X274" s="123" t="s">
        <v>4120</v>
      </c>
      <c r="Y274" s="337"/>
      <c r="Z274" s="87">
        <v>1</v>
      </c>
      <c r="AA274" s="88"/>
      <c r="AB274" s="88"/>
      <c r="AC274" s="88"/>
      <c r="AD274" s="90"/>
      <c r="AE274" s="90"/>
      <c r="AF274" s="136"/>
      <c r="AG274" s="338"/>
      <c r="AH274" s="338"/>
      <c r="AI274" s="339"/>
      <c r="AJ274" s="339"/>
      <c r="AK274" s="91"/>
      <c r="AL274" s="92"/>
      <c r="AM274" s="93" t="s">
        <v>4121</v>
      </c>
      <c r="AN274" s="340"/>
      <c r="AO274" s="341"/>
      <c r="AP274" s="336"/>
      <c r="AQ274" s="342"/>
      <c r="AR274" s="343"/>
      <c r="AS274" s="342"/>
      <c r="AT274" s="94"/>
      <c r="AU274" s="341"/>
      <c r="AV274" s="136"/>
      <c r="AW274" s="339"/>
    </row>
    <row r="275" spans="1:49" ht="12.75" customHeight="1">
      <c r="A275">
        <v>272</v>
      </c>
      <c r="B275" s="29" t="s">
        <v>8273</v>
      </c>
      <c r="C275" s="104" t="s">
        <v>4344</v>
      </c>
      <c r="D275" s="29" t="s">
        <v>1007</v>
      </c>
      <c r="E275" s="29" t="s">
        <v>2818</v>
      </c>
      <c r="F275" s="335"/>
      <c r="G275" s="335"/>
      <c r="H275" s="335"/>
      <c r="I275" s="335"/>
      <c r="J275" s="335"/>
      <c r="K275" s="335"/>
      <c r="L275" s="335"/>
      <c r="M275" s="82" t="s">
        <v>3880</v>
      </c>
      <c r="N275" s="57">
        <v>3026.48031496063</v>
      </c>
      <c r="O275" s="30">
        <v>3026.48031496063</v>
      </c>
      <c r="P275" s="29" t="s">
        <v>3860</v>
      </c>
      <c r="Q275" s="29"/>
      <c r="R275" s="104" t="s">
        <v>4344</v>
      </c>
      <c r="S275" s="104" t="s">
        <v>4345</v>
      </c>
      <c r="T275" s="403">
        <v>15480</v>
      </c>
      <c r="U275" s="403">
        <v>2000</v>
      </c>
      <c r="V275" s="123" t="s">
        <v>1</v>
      </c>
      <c r="W275" s="336" t="s">
        <v>0</v>
      </c>
      <c r="X275" s="123" t="s">
        <v>4120</v>
      </c>
      <c r="Y275" s="337"/>
      <c r="Z275" s="87">
        <v>1</v>
      </c>
      <c r="AA275" s="88"/>
      <c r="AB275" s="88"/>
      <c r="AC275" s="88"/>
      <c r="AD275" s="90"/>
      <c r="AE275" s="90"/>
      <c r="AF275" s="136"/>
      <c r="AG275" s="338"/>
      <c r="AH275" s="338"/>
      <c r="AI275" s="339"/>
      <c r="AJ275" s="339"/>
      <c r="AK275" s="91"/>
      <c r="AL275" s="92"/>
      <c r="AM275" s="93" t="s">
        <v>4121</v>
      </c>
      <c r="AN275" s="340"/>
      <c r="AO275" s="341"/>
      <c r="AP275" s="336"/>
      <c r="AQ275" s="342"/>
      <c r="AR275" s="343"/>
      <c r="AS275" s="342"/>
      <c r="AT275" s="94"/>
      <c r="AU275" s="341"/>
      <c r="AV275" s="136"/>
      <c r="AW275" s="339"/>
    </row>
    <row r="276" spans="1:49" ht="12.75" customHeight="1">
      <c r="A276">
        <v>273</v>
      </c>
      <c r="B276" s="29" t="s">
        <v>8274</v>
      </c>
      <c r="C276" s="104" t="s">
        <v>4346</v>
      </c>
      <c r="D276" s="29" t="s">
        <v>934</v>
      </c>
      <c r="E276" s="29" t="s">
        <v>2891</v>
      </c>
      <c r="F276" s="335"/>
      <c r="G276" s="335"/>
      <c r="H276" s="335"/>
      <c r="I276" s="335"/>
      <c r="J276" s="335"/>
      <c r="K276" s="335"/>
      <c r="L276" s="335"/>
      <c r="M276" s="82" t="s">
        <v>3880</v>
      </c>
      <c r="N276" s="57">
        <v>3516.5866141732281</v>
      </c>
      <c r="O276" s="30">
        <v>3516.5866141732281</v>
      </c>
      <c r="P276" s="29" t="s">
        <v>3860</v>
      </c>
      <c r="Q276" s="29"/>
      <c r="R276" s="104" t="s">
        <v>4346</v>
      </c>
      <c r="S276" s="103" t="s">
        <v>4347</v>
      </c>
      <c r="T276" s="403">
        <v>15895</v>
      </c>
      <c r="U276" s="403">
        <v>6500</v>
      </c>
      <c r="V276" s="123" t="s">
        <v>1</v>
      </c>
      <c r="W276" s="336" t="s">
        <v>0</v>
      </c>
      <c r="X276" s="123" t="s">
        <v>4120</v>
      </c>
      <c r="Y276" s="337"/>
      <c r="Z276" s="87">
        <v>1</v>
      </c>
      <c r="AA276" s="88"/>
      <c r="AB276" s="88"/>
      <c r="AC276" s="88"/>
      <c r="AD276" s="90"/>
      <c r="AE276" s="90"/>
      <c r="AF276" s="136"/>
      <c r="AG276" s="338"/>
      <c r="AH276" s="338"/>
      <c r="AI276" s="339"/>
      <c r="AJ276" s="339"/>
      <c r="AK276" s="91"/>
      <c r="AL276" s="92"/>
      <c r="AM276" s="93" t="s">
        <v>4121</v>
      </c>
      <c r="AN276" s="340"/>
      <c r="AO276" s="341"/>
      <c r="AP276" s="336"/>
      <c r="AQ276" s="342"/>
      <c r="AR276" s="343"/>
      <c r="AS276" s="342"/>
      <c r="AT276" s="94"/>
      <c r="AU276" s="341"/>
      <c r="AV276" s="136"/>
      <c r="AW276" s="339"/>
    </row>
    <row r="277" spans="1:49" ht="12.75" customHeight="1">
      <c r="A277">
        <v>274</v>
      </c>
      <c r="B277" s="29" t="s">
        <v>8188</v>
      </c>
      <c r="C277" s="104" t="s">
        <v>3451</v>
      </c>
      <c r="D277" s="29" t="s">
        <v>910</v>
      </c>
      <c r="E277" s="29" t="s">
        <v>2915</v>
      </c>
      <c r="F277" s="335"/>
      <c r="G277" s="335"/>
      <c r="H277" s="335"/>
      <c r="I277" s="335"/>
      <c r="J277" s="335"/>
      <c r="K277" s="335"/>
      <c r="L277" s="335"/>
      <c r="M277" s="82" t="s">
        <v>3880</v>
      </c>
      <c r="N277" s="57">
        <v>4173.5944881889764</v>
      </c>
      <c r="O277" s="30">
        <v>4173.5944881889764</v>
      </c>
      <c r="P277" s="29" t="s">
        <v>3863</v>
      </c>
      <c r="Q277" s="29"/>
      <c r="R277" s="104" t="s">
        <v>3451</v>
      </c>
      <c r="S277" s="103" t="s">
        <v>4348</v>
      </c>
      <c r="T277" s="403">
        <v>8000</v>
      </c>
      <c r="U277" s="403">
        <v>13310</v>
      </c>
      <c r="V277" s="123" t="s">
        <v>1</v>
      </c>
      <c r="W277" s="336" t="s">
        <v>0</v>
      </c>
      <c r="X277" s="123"/>
      <c r="Y277" s="337"/>
      <c r="Z277" s="87">
        <v>1</v>
      </c>
      <c r="AA277" s="88"/>
      <c r="AB277" s="88"/>
      <c r="AC277" s="88"/>
      <c r="AD277" s="90"/>
      <c r="AE277" s="90"/>
      <c r="AF277" s="136"/>
      <c r="AG277" s="338"/>
      <c r="AH277" s="338"/>
      <c r="AI277" s="339"/>
      <c r="AJ277" s="339"/>
      <c r="AK277" s="91"/>
      <c r="AL277" s="92"/>
      <c r="AM277" s="93"/>
      <c r="AN277" s="340"/>
      <c r="AO277" s="341"/>
      <c r="AP277" s="336"/>
      <c r="AQ277" s="342"/>
      <c r="AR277" s="343"/>
      <c r="AS277" s="342"/>
      <c r="AT277" s="94"/>
      <c r="AU277" s="341"/>
      <c r="AV277" s="136"/>
      <c r="AW277" s="339"/>
    </row>
    <row r="278" spans="1:49" ht="12.75" customHeight="1">
      <c r="A278">
        <v>275</v>
      </c>
      <c r="B278" s="29" t="s">
        <v>8189</v>
      </c>
      <c r="C278" s="104" t="s">
        <v>3603</v>
      </c>
      <c r="D278" s="29" t="s">
        <v>869</v>
      </c>
      <c r="E278" s="29" t="s">
        <v>2956</v>
      </c>
      <c r="F278" s="335"/>
      <c r="G278" s="335"/>
      <c r="H278" s="335"/>
      <c r="I278" s="335"/>
      <c r="J278" s="335"/>
      <c r="K278" s="335"/>
      <c r="L278" s="335"/>
      <c r="M278" s="82" t="s">
        <v>3880</v>
      </c>
      <c r="N278" s="57">
        <v>4369.6299212598433</v>
      </c>
      <c r="O278" s="30">
        <v>4369.6299212598433</v>
      </c>
      <c r="P278" s="29" t="s">
        <v>3455</v>
      </c>
      <c r="Q278" s="29"/>
      <c r="R278" s="104" t="s">
        <v>3603</v>
      </c>
      <c r="S278" s="103" t="s">
        <v>4349</v>
      </c>
      <c r="T278" s="403">
        <v>7500</v>
      </c>
      <c r="U278" s="403">
        <v>12065</v>
      </c>
      <c r="V278" s="123" t="s">
        <v>1</v>
      </c>
      <c r="W278" s="336" t="s">
        <v>0</v>
      </c>
      <c r="X278" s="123"/>
      <c r="Y278" s="337"/>
      <c r="Z278" s="87">
        <v>1</v>
      </c>
      <c r="AA278" s="88"/>
      <c r="AB278" s="88"/>
      <c r="AC278" s="88"/>
      <c r="AD278" s="90"/>
      <c r="AE278" s="90"/>
      <c r="AF278" s="136"/>
      <c r="AG278" s="338"/>
      <c r="AH278" s="338"/>
      <c r="AI278" s="339"/>
      <c r="AJ278" s="339"/>
      <c r="AK278" s="91"/>
      <c r="AL278" s="92"/>
      <c r="AM278" s="93"/>
      <c r="AN278" s="340"/>
      <c r="AO278" s="341"/>
      <c r="AP278" s="336"/>
      <c r="AQ278" s="342"/>
      <c r="AR278" s="343"/>
      <c r="AS278" s="342"/>
      <c r="AT278" s="94"/>
      <c r="AU278" s="341"/>
      <c r="AV278" s="136"/>
      <c r="AW278" s="339"/>
    </row>
    <row r="279" spans="1:49" ht="12.75" customHeight="1">
      <c r="A279">
        <v>276</v>
      </c>
      <c r="B279" s="29" t="s">
        <v>8187</v>
      </c>
      <c r="C279" s="104" t="s">
        <v>3605</v>
      </c>
      <c r="D279" s="29" t="s">
        <v>849</v>
      </c>
      <c r="E279" s="29" t="s">
        <v>2976</v>
      </c>
      <c r="F279" s="335"/>
      <c r="G279" s="335"/>
      <c r="H279" s="335"/>
      <c r="I279" s="335"/>
      <c r="J279" s="335"/>
      <c r="K279" s="335"/>
      <c r="L279" s="335"/>
      <c r="M279" s="82" t="s">
        <v>3880</v>
      </c>
      <c r="N279" s="57">
        <v>4299.6259842519685</v>
      </c>
      <c r="O279" s="30">
        <v>4299.6259842519685</v>
      </c>
      <c r="P279" s="29" t="s">
        <v>3455</v>
      </c>
      <c r="Q279" s="29"/>
      <c r="R279" s="104" t="s">
        <v>3605</v>
      </c>
      <c r="S279" s="103" t="s">
        <v>4350</v>
      </c>
      <c r="T279" s="403">
        <v>5500</v>
      </c>
      <c r="U279" s="403">
        <v>12065</v>
      </c>
      <c r="V279" s="123" t="s">
        <v>1</v>
      </c>
      <c r="W279" s="336" t="s">
        <v>0</v>
      </c>
      <c r="X279" s="123"/>
      <c r="Y279" s="337"/>
      <c r="Z279" s="87">
        <v>1</v>
      </c>
      <c r="AA279" s="88"/>
      <c r="AB279" s="88"/>
      <c r="AC279" s="88"/>
      <c r="AD279" s="90"/>
      <c r="AE279" s="90"/>
      <c r="AF279" s="136"/>
      <c r="AG279" s="338"/>
      <c r="AH279" s="338"/>
      <c r="AI279" s="339"/>
      <c r="AJ279" s="339"/>
      <c r="AK279" s="91"/>
      <c r="AL279" s="92"/>
      <c r="AM279" s="93"/>
      <c r="AN279" s="340"/>
      <c r="AO279" s="341"/>
      <c r="AP279" s="336"/>
      <c r="AQ279" s="342"/>
      <c r="AR279" s="343"/>
      <c r="AS279" s="342"/>
      <c r="AT279" s="94"/>
      <c r="AU279" s="341"/>
      <c r="AV279" s="136"/>
      <c r="AW279" s="339"/>
    </row>
    <row r="280" spans="1:49" ht="12.75" customHeight="1">
      <c r="A280">
        <v>277</v>
      </c>
      <c r="B280" s="29" t="s">
        <v>7513</v>
      </c>
      <c r="C280" s="104" t="s">
        <v>3616</v>
      </c>
      <c r="D280" s="29" t="s">
        <v>3880</v>
      </c>
      <c r="E280" s="29" t="s">
        <v>3880</v>
      </c>
      <c r="F280" s="335" t="s">
        <v>7514</v>
      </c>
      <c r="G280" s="335"/>
      <c r="H280" s="335"/>
      <c r="I280" s="335"/>
      <c r="J280" s="335"/>
      <c r="K280" s="335"/>
      <c r="L280" s="335"/>
      <c r="M280" s="82" t="s">
        <v>3880</v>
      </c>
      <c r="N280" s="57">
        <v>164.9212598425197</v>
      </c>
      <c r="O280" s="30">
        <v>164.9212598425197</v>
      </c>
      <c r="P280" s="29" t="s">
        <v>3459</v>
      </c>
      <c r="Q280" s="29"/>
      <c r="R280" s="104" t="s">
        <v>3616</v>
      </c>
      <c r="S280" s="103" t="s">
        <v>4351</v>
      </c>
      <c r="T280" s="403">
        <v>5500</v>
      </c>
      <c r="U280" s="403">
        <v>12895</v>
      </c>
      <c r="V280" s="123" t="s">
        <v>1</v>
      </c>
      <c r="W280" s="336" t="s">
        <v>0</v>
      </c>
      <c r="X280" s="123"/>
      <c r="Y280" s="337"/>
      <c r="Z280" s="87"/>
      <c r="AA280" s="88"/>
      <c r="AB280" s="88"/>
      <c r="AC280" s="98"/>
      <c r="AD280" s="90"/>
      <c r="AE280" s="90"/>
      <c r="AF280" s="136"/>
      <c r="AG280" s="338"/>
      <c r="AH280" s="338"/>
      <c r="AI280" s="339"/>
      <c r="AJ280" s="339"/>
      <c r="AK280" s="91"/>
      <c r="AL280" s="92"/>
      <c r="AM280" s="93"/>
      <c r="AN280" s="340"/>
      <c r="AO280" s="341"/>
      <c r="AP280" s="336"/>
      <c r="AQ280" s="342"/>
      <c r="AR280" s="343"/>
      <c r="AS280" s="342"/>
      <c r="AT280" s="94"/>
      <c r="AU280" s="341"/>
      <c r="AV280" s="136"/>
      <c r="AW280" s="339"/>
    </row>
    <row r="281" spans="1:49" ht="12.75" customHeight="1">
      <c r="A281">
        <v>278</v>
      </c>
      <c r="B281" s="29" t="s">
        <v>8190</v>
      </c>
      <c r="C281" s="104" t="s">
        <v>3452</v>
      </c>
      <c r="D281" s="29" t="s">
        <v>909</v>
      </c>
      <c r="E281" s="29" t="s">
        <v>2916</v>
      </c>
      <c r="F281" s="335"/>
      <c r="G281" s="335"/>
      <c r="H281" s="335"/>
      <c r="I281" s="335"/>
      <c r="J281" s="335"/>
      <c r="K281" s="335"/>
      <c r="L281" s="335"/>
      <c r="M281" s="82" t="s">
        <v>3880</v>
      </c>
      <c r="N281" s="57">
        <v>4228.9448818897636</v>
      </c>
      <c r="O281" s="30">
        <v>4228.9448818897636</v>
      </c>
      <c r="P281" s="29" t="s">
        <v>3863</v>
      </c>
      <c r="Q281" s="29"/>
      <c r="R281" s="104" t="s">
        <v>3452</v>
      </c>
      <c r="S281" s="103" t="s">
        <v>4352</v>
      </c>
      <c r="T281" s="403">
        <v>7000</v>
      </c>
      <c r="U281" s="403">
        <v>13310</v>
      </c>
      <c r="V281" s="123" t="s">
        <v>1</v>
      </c>
      <c r="W281" s="336" t="s">
        <v>0</v>
      </c>
      <c r="X281" s="123"/>
      <c r="Y281" s="337"/>
      <c r="Z281" s="87">
        <v>1</v>
      </c>
      <c r="AA281" s="88"/>
      <c r="AB281" s="88"/>
      <c r="AC281" s="88"/>
      <c r="AD281" s="90"/>
      <c r="AE281" s="90"/>
      <c r="AF281" s="136"/>
      <c r="AG281" s="338"/>
      <c r="AH281" s="338"/>
      <c r="AI281" s="339"/>
      <c r="AJ281" s="339"/>
      <c r="AK281" s="91"/>
      <c r="AL281" s="92"/>
      <c r="AM281" s="93"/>
      <c r="AN281" s="340"/>
      <c r="AO281" s="341"/>
      <c r="AP281" s="336"/>
      <c r="AQ281" s="342"/>
      <c r="AR281" s="343"/>
      <c r="AS281" s="342"/>
      <c r="AT281" s="94"/>
      <c r="AU281" s="341"/>
      <c r="AV281" s="136"/>
      <c r="AW281" s="339"/>
    </row>
    <row r="282" spans="1:49" ht="12.75" customHeight="1">
      <c r="A282">
        <v>279</v>
      </c>
      <c r="B282" s="29" t="s">
        <v>8191</v>
      </c>
      <c r="C282" s="104" t="s">
        <v>3615</v>
      </c>
      <c r="D282" s="29" t="s">
        <v>822</v>
      </c>
      <c r="E282" s="29" t="s">
        <v>3003</v>
      </c>
      <c r="F282" s="335"/>
      <c r="G282" s="335"/>
      <c r="H282" s="335"/>
      <c r="I282" s="335"/>
      <c r="J282" s="335"/>
      <c r="K282" s="335"/>
      <c r="L282" s="335"/>
      <c r="M282" s="82" t="s">
        <v>3880</v>
      </c>
      <c r="N282" s="57">
        <v>4771.1062992125981</v>
      </c>
      <c r="O282" s="30">
        <v>4771.1062992125981</v>
      </c>
      <c r="P282" s="29" t="s">
        <v>3456</v>
      </c>
      <c r="Q282" s="29"/>
      <c r="R282" s="104" t="s">
        <v>3615</v>
      </c>
      <c r="S282" s="103" t="s">
        <v>4353</v>
      </c>
      <c r="T282" s="403">
        <v>6500</v>
      </c>
      <c r="U282" s="403">
        <v>12895</v>
      </c>
      <c r="V282" s="123" t="s">
        <v>1</v>
      </c>
      <c r="W282" s="336" t="s">
        <v>0</v>
      </c>
      <c r="X282" s="123"/>
      <c r="Y282" s="337"/>
      <c r="Z282" s="87">
        <v>1</v>
      </c>
      <c r="AA282" s="88"/>
      <c r="AB282" s="88"/>
      <c r="AC282" s="88"/>
      <c r="AD282" s="90"/>
      <c r="AE282" s="90"/>
      <c r="AF282" s="136"/>
      <c r="AG282" s="338"/>
      <c r="AH282" s="338"/>
      <c r="AI282" s="339"/>
      <c r="AJ282" s="339"/>
      <c r="AK282" s="91"/>
      <c r="AL282" s="92"/>
      <c r="AM282" s="93"/>
      <c r="AN282" s="340"/>
      <c r="AO282" s="341"/>
      <c r="AP282" s="336"/>
      <c r="AQ282" s="342"/>
      <c r="AR282" s="343"/>
      <c r="AS282" s="342"/>
      <c r="AT282" s="94"/>
      <c r="AU282" s="341"/>
      <c r="AV282" s="136"/>
      <c r="AW282" s="339"/>
    </row>
    <row r="283" spans="1:49" ht="12.75" customHeight="1">
      <c r="A283">
        <v>280</v>
      </c>
      <c r="B283" s="29" t="s">
        <v>8192</v>
      </c>
      <c r="C283" s="104" t="s">
        <v>3609</v>
      </c>
      <c r="D283" s="29" t="s">
        <v>785</v>
      </c>
      <c r="E283" s="29" t="s">
        <v>3040</v>
      </c>
      <c r="F283" s="335"/>
      <c r="G283" s="335"/>
      <c r="H283" s="335"/>
      <c r="I283" s="335"/>
      <c r="J283" s="335"/>
      <c r="K283" s="335"/>
      <c r="L283" s="335"/>
      <c r="M283" s="82" t="s">
        <v>3880</v>
      </c>
      <c r="N283" s="57">
        <v>5160.9094488188975</v>
      </c>
      <c r="O283" s="30">
        <v>5160.9094488188975</v>
      </c>
      <c r="P283" s="29" t="s">
        <v>3458</v>
      </c>
      <c r="Q283" s="29"/>
      <c r="R283" s="104" t="s">
        <v>3609</v>
      </c>
      <c r="S283" s="103" t="s">
        <v>4354</v>
      </c>
      <c r="T283" s="403">
        <v>8000</v>
      </c>
      <c r="U283" s="403">
        <v>12480</v>
      </c>
      <c r="V283" s="123" t="s">
        <v>1</v>
      </c>
      <c r="W283" s="336" t="s">
        <v>0</v>
      </c>
      <c r="X283" s="123"/>
      <c r="Y283" s="337"/>
      <c r="Z283" s="87">
        <v>1</v>
      </c>
      <c r="AA283" s="88"/>
      <c r="AB283" s="88"/>
      <c r="AC283" s="88"/>
      <c r="AD283" s="90"/>
      <c r="AE283" s="90"/>
      <c r="AF283" s="136"/>
      <c r="AG283" s="338"/>
      <c r="AH283" s="338"/>
      <c r="AI283" s="339"/>
      <c r="AJ283" s="339"/>
      <c r="AK283" s="91"/>
      <c r="AL283" s="92"/>
      <c r="AM283" s="93"/>
      <c r="AN283" s="340"/>
      <c r="AO283" s="341"/>
      <c r="AP283" s="336"/>
      <c r="AQ283" s="342"/>
      <c r="AR283" s="343"/>
      <c r="AS283" s="342"/>
      <c r="AT283" s="94"/>
      <c r="AU283" s="341"/>
      <c r="AV283" s="136"/>
      <c r="AW283" s="339"/>
    </row>
    <row r="284" spans="1:49" ht="12.75" customHeight="1">
      <c r="A284">
        <v>281</v>
      </c>
      <c r="B284" s="29" t="s">
        <v>8193</v>
      </c>
      <c r="C284" s="104" t="s">
        <v>3611</v>
      </c>
      <c r="D284" s="29" t="s">
        <v>887</v>
      </c>
      <c r="E284" s="29" t="s">
        <v>2938</v>
      </c>
      <c r="F284" s="335"/>
      <c r="G284" s="335"/>
      <c r="H284" s="335"/>
      <c r="I284" s="335"/>
      <c r="J284" s="335"/>
      <c r="K284" s="335"/>
      <c r="L284" s="335"/>
      <c r="M284" s="82" t="s">
        <v>3880</v>
      </c>
      <c r="N284" s="57">
        <v>3694.8267716535438</v>
      </c>
      <c r="O284" s="30">
        <v>3694.8267716535438</v>
      </c>
      <c r="P284" s="29" t="s">
        <v>3860</v>
      </c>
      <c r="Q284" s="29"/>
      <c r="R284" s="104" t="s">
        <v>3611</v>
      </c>
      <c r="S284" s="103" t="s">
        <v>4355</v>
      </c>
      <c r="T284" s="403">
        <v>6000</v>
      </c>
      <c r="U284" s="403">
        <v>12480</v>
      </c>
      <c r="V284" s="123" t="s">
        <v>1</v>
      </c>
      <c r="W284" s="336" t="s">
        <v>0</v>
      </c>
      <c r="X284" s="123"/>
      <c r="Y284" s="337"/>
      <c r="Z284" s="87">
        <v>1</v>
      </c>
      <c r="AA284" s="88"/>
      <c r="AB284" s="88"/>
      <c r="AC284" s="88"/>
      <c r="AD284" s="90"/>
      <c r="AE284" s="90"/>
      <c r="AF284" s="136"/>
      <c r="AG284" s="338"/>
      <c r="AH284" s="338"/>
      <c r="AI284" s="339"/>
      <c r="AJ284" s="339"/>
      <c r="AK284" s="91"/>
      <c r="AL284" s="92"/>
      <c r="AM284" s="93"/>
      <c r="AN284" s="340"/>
      <c r="AO284" s="341"/>
      <c r="AP284" s="336"/>
      <c r="AQ284" s="342"/>
      <c r="AR284" s="343"/>
      <c r="AS284" s="342"/>
      <c r="AT284" s="94"/>
      <c r="AU284" s="341"/>
      <c r="AV284" s="136"/>
      <c r="AW284" s="339"/>
    </row>
    <row r="285" spans="1:49" ht="12.75" customHeight="1">
      <c r="A285">
        <v>282</v>
      </c>
      <c r="B285" s="29" t="s">
        <v>8194</v>
      </c>
      <c r="C285" s="104" t="s">
        <v>3604</v>
      </c>
      <c r="D285" s="29" t="s">
        <v>867</v>
      </c>
      <c r="E285" s="29" t="s">
        <v>2958</v>
      </c>
      <c r="F285" s="335"/>
      <c r="G285" s="335"/>
      <c r="H285" s="335"/>
      <c r="I285" s="335"/>
      <c r="J285" s="335"/>
      <c r="K285" s="335"/>
      <c r="L285" s="335"/>
      <c r="M285" s="82" t="s">
        <v>3880</v>
      </c>
      <c r="N285" s="57">
        <v>4534.570866141732</v>
      </c>
      <c r="O285" s="30">
        <v>4534.570866141732</v>
      </c>
      <c r="P285" s="29" t="s">
        <v>3455</v>
      </c>
      <c r="Q285" s="29"/>
      <c r="R285" s="104" t="s">
        <v>3604</v>
      </c>
      <c r="S285" s="103" t="s">
        <v>4356</v>
      </c>
      <c r="T285" s="403">
        <v>6500</v>
      </c>
      <c r="U285" s="403">
        <v>12065</v>
      </c>
      <c r="V285" s="123" t="s">
        <v>1</v>
      </c>
      <c r="W285" s="336" t="s">
        <v>0</v>
      </c>
      <c r="X285" s="123"/>
      <c r="Y285" s="337"/>
      <c r="Z285" s="87">
        <v>1</v>
      </c>
      <c r="AA285" s="88"/>
      <c r="AB285" s="88"/>
      <c r="AC285" s="88"/>
      <c r="AD285" s="90"/>
      <c r="AE285" s="90"/>
      <c r="AF285" s="136"/>
      <c r="AG285" s="338"/>
      <c r="AH285" s="338"/>
      <c r="AI285" s="339"/>
      <c r="AJ285" s="339"/>
      <c r="AK285" s="91"/>
      <c r="AL285" s="92"/>
      <c r="AM285" s="93"/>
      <c r="AN285" s="340"/>
      <c r="AO285" s="341"/>
      <c r="AP285" s="336"/>
      <c r="AQ285" s="342"/>
      <c r="AR285" s="343"/>
      <c r="AS285" s="342"/>
      <c r="AT285" s="94"/>
      <c r="AU285" s="341"/>
      <c r="AV285" s="136"/>
      <c r="AW285" s="339"/>
    </row>
    <row r="286" spans="1:49" ht="12.75" customHeight="1">
      <c r="A286">
        <v>283</v>
      </c>
      <c r="B286" s="29" t="s">
        <v>8195</v>
      </c>
      <c r="C286" s="104" t="s">
        <v>3453</v>
      </c>
      <c r="D286" s="29" t="s">
        <v>892</v>
      </c>
      <c r="E286" s="29" t="s">
        <v>2933</v>
      </c>
      <c r="F286" s="335"/>
      <c r="G286" s="335"/>
      <c r="H286" s="335"/>
      <c r="I286" s="335"/>
      <c r="J286" s="335"/>
      <c r="K286" s="335"/>
      <c r="L286" s="335"/>
      <c r="M286" s="82" t="s">
        <v>3880</v>
      </c>
      <c r="N286" s="57">
        <v>4213.7401574803152</v>
      </c>
      <c r="O286" s="30">
        <v>4213.7401574803152</v>
      </c>
      <c r="P286" s="29" t="s">
        <v>3863</v>
      </c>
      <c r="Q286" s="29"/>
      <c r="R286" s="104" t="s">
        <v>3453</v>
      </c>
      <c r="S286" s="103" t="s">
        <v>4357</v>
      </c>
      <c r="T286" s="403">
        <v>6000</v>
      </c>
      <c r="U286" s="403">
        <v>13310</v>
      </c>
      <c r="V286" s="123" t="s">
        <v>1</v>
      </c>
      <c r="W286" s="336" t="s">
        <v>0</v>
      </c>
      <c r="X286" s="123"/>
      <c r="Y286" s="337"/>
      <c r="Z286" s="87">
        <v>1</v>
      </c>
      <c r="AA286" s="88"/>
      <c r="AB286" s="88"/>
      <c r="AC286" s="88"/>
      <c r="AD286" s="90"/>
      <c r="AE286" s="90"/>
      <c r="AF286" s="136"/>
      <c r="AG286" s="338"/>
      <c r="AH286" s="338"/>
      <c r="AI286" s="339"/>
      <c r="AJ286" s="339"/>
      <c r="AK286" s="91"/>
      <c r="AL286" s="92"/>
      <c r="AM286" s="93"/>
      <c r="AN286" s="340"/>
      <c r="AO286" s="341"/>
      <c r="AP286" s="336"/>
      <c r="AQ286" s="342"/>
      <c r="AR286" s="343"/>
      <c r="AS286" s="342"/>
      <c r="AT286" s="94"/>
      <c r="AU286" s="341"/>
      <c r="AV286" s="136"/>
      <c r="AW286" s="339"/>
    </row>
    <row r="287" spans="1:49" ht="12.75" customHeight="1">
      <c r="A287">
        <v>284</v>
      </c>
      <c r="B287" s="29" t="s">
        <v>8196</v>
      </c>
      <c r="C287" s="104" t="s">
        <v>3610</v>
      </c>
      <c r="D287" s="29" t="s">
        <v>784</v>
      </c>
      <c r="E287" s="29" t="s">
        <v>3041</v>
      </c>
      <c r="F287" s="335"/>
      <c r="G287" s="335"/>
      <c r="H287" s="335"/>
      <c r="I287" s="335"/>
      <c r="J287" s="335"/>
      <c r="K287" s="335"/>
      <c r="L287" s="335"/>
      <c r="M287" s="82" t="s">
        <v>3880</v>
      </c>
      <c r="N287" s="57">
        <v>5182.3661417322837</v>
      </c>
      <c r="O287" s="30">
        <v>5182.3661417322837</v>
      </c>
      <c r="P287" s="29" t="s">
        <v>3458</v>
      </c>
      <c r="Q287" s="29"/>
      <c r="R287" s="104" t="s">
        <v>3610</v>
      </c>
      <c r="S287" s="103" t="s">
        <v>4358</v>
      </c>
      <c r="T287" s="403">
        <v>7000</v>
      </c>
      <c r="U287" s="403">
        <v>12480</v>
      </c>
      <c r="V287" s="123" t="s">
        <v>1</v>
      </c>
      <c r="W287" s="336" t="s">
        <v>0</v>
      </c>
      <c r="X287" s="123"/>
      <c r="Y287" s="337"/>
      <c r="Z287" s="87">
        <v>1</v>
      </c>
      <c r="AA287" s="88"/>
      <c r="AB287" s="88"/>
      <c r="AC287" s="88"/>
      <c r="AD287" s="90"/>
      <c r="AE287" s="90"/>
      <c r="AF287" s="136"/>
      <c r="AG287" s="338"/>
      <c r="AH287" s="338"/>
      <c r="AI287" s="339"/>
      <c r="AJ287" s="339"/>
      <c r="AK287" s="91"/>
      <c r="AL287" s="92"/>
      <c r="AM287" s="93"/>
      <c r="AN287" s="340"/>
      <c r="AO287" s="341"/>
      <c r="AP287" s="336"/>
      <c r="AQ287" s="342"/>
      <c r="AR287" s="343"/>
      <c r="AS287" s="342"/>
      <c r="AT287" s="94"/>
      <c r="AU287" s="341"/>
      <c r="AV287" s="136"/>
      <c r="AW287" s="339"/>
    </row>
    <row r="288" spans="1:49" ht="12.75" customHeight="1">
      <c r="A288">
        <v>285</v>
      </c>
      <c r="B288" s="29" t="s">
        <v>8197</v>
      </c>
      <c r="C288" s="104" t="s">
        <v>3614</v>
      </c>
      <c r="D288" s="29" t="s">
        <v>823</v>
      </c>
      <c r="E288" s="29" t="s">
        <v>3002</v>
      </c>
      <c r="F288" s="335"/>
      <c r="G288" s="335"/>
      <c r="H288" s="335"/>
      <c r="I288" s="335"/>
      <c r="J288" s="335"/>
      <c r="K288" s="335"/>
      <c r="L288" s="335"/>
      <c r="M288" s="82" t="s">
        <v>3880</v>
      </c>
      <c r="N288" s="57">
        <v>4682.4566929133862</v>
      </c>
      <c r="O288" s="30">
        <v>4682.4566929133862</v>
      </c>
      <c r="P288" s="29" t="s">
        <v>3456</v>
      </c>
      <c r="Q288" s="29"/>
      <c r="R288" s="104" t="s">
        <v>3614</v>
      </c>
      <c r="S288" s="103" t="s">
        <v>4359</v>
      </c>
      <c r="T288" s="403">
        <v>7500</v>
      </c>
      <c r="U288" s="403">
        <v>12895</v>
      </c>
      <c r="V288" s="123" t="s">
        <v>1</v>
      </c>
      <c r="W288" s="336" t="s">
        <v>0</v>
      </c>
      <c r="X288" s="123"/>
      <c r="Y288" s="337"/>
      <c r="Z288" s="87">
        <v>1</v>
      </c>
      <c r="AA288" s="88"/>
      <c r="AB288" s="88"/>
      <c r="AC288" s="88"/>
      <c r="AD288" s="90"/>
      <c r="AE288" s="90"/>
      <c r="AF288" s="136"/>
      <c r="AG288" s="338"/>
      <c r="AH288" s="338"/>
      <c r="AI288" s="339"/>
      <c r="AJ288" s="339"/>
      <c r="AK288" s="91"/>
      <c r="AL288" s="92"/>
      <c r="AM288" s="93"/>
      <c r="AN288" s="340"/>
      <c r="AO288" s="341"/>
      <c r="AP288" s="336"/>
      <c r="AQ288" s="342"/>
      <c r="AR288" s="343"/>
      <c r="AS288" s="342"/>
      <c r="AT288" s="94"/>
      <c r="AU288" s="341"/>
      <c r="AV288" s="136"/>
      <c r="AW288" s="339"/>
    </row>
    <row r="289" spans="1:49" ht="12.75" customHeight="1">
      <c r="A289">
        <v>286</v>
      </c>
      <c r="B289" s="29" t="s">
        <v>8198</v>
      </c>
      <c r="C289" s="104" t="s">
        <v>4360</v>
      </c>
      <c r="D289" s="29" t="s">
        <v>1042</v>
      </c>
      <c r="E289" s="29" t="s">
        <v>2783</v>
      </c>
      <c r="F289" s="335"/>
      <c r="G289" s="335"/>
      <c r="H289" s="335"/>
      <c r="I289" s="335"/>
      <c r="J289" s="335"/>
      <c r="K289" s="335"/>
      <c r="L289" s="335"/>
      <c r="M289" s="82" t="s">
        <v>3880</v>
      </c>
      <c r="N289" s="57">
        <v>3778.070866141732</v>
      </c>
      <c r="O289" s="30">
        <v>3778.070866141732</v>
      </c>
      <c r="P289" s="29" t="s">
        <v>3863</v>
      </c>
      <c r="Q289" s="29"/>
      <c r="R289" s="104" t="s">
        <v>4360</v>
      </c>
      <c r="S289" s="103" t="s">
        <v>4361</v>
      </c>
      <c r="T289" s="403">
        <v>16310</v>
      </c>
      <c r="U289" s="403">
        <v>9000</v>
      </c>
      <c r="V289" s="123" t="s">
        <v>1</v>
      </c>
      <c r="W289" s="336" t="s">
        <v>0</v>
      </c>
      <c r="X289" s="123"/>
      <c r="Y289" s="337"/>
      <c r="Z289" s="87">
        <v>1</v>
      </c>
      <c r="AA289" s="88"/>
      <c r="AB289" s="88"/>
      <c r="AC289" s="88"/>
      <c r="AD289" s="90"/>
      <c r="AE289" s="90"/>
      <c r="AF289" s="136"/>
      <c r="AG289" s="338"/>
      <c r="AH289" s="338"/>
      <c r="AI289" s="339"/>
      <c r="AJ289" s="339"/>
      <c r="AK289" s="91"/>
      <c r="AL289" s="92"/>
      <c r="AM289" s="93"/>
      <c r="AN289" s="340"/>
      <c r="AO289" s="341"/>
      <c r="AP289" s="336"/>
      <c r="AQ289" s="342"/>
      <c r="AR289" s="343"/>
      <c r="AS289" s="342"/>
      <c r="AT289" s="94"/>
      <c r="AU289" s="341"/>
      <c r="AV289" s="136"/>
      <c r="AW289" s="339"/>
    </row>
    <row r="290" spans="1:49" ht="12.75" customHeight="1">
      <c r="A290">
        <v>287</v>
      </c>
      <c r="B290" s="29" t="s">
        <v>8209</v>
      </c>
      <c r="C290" s="104" t="s">
        <v>4362</v>
      </c>
      <c r="D290" s="29" t="s">
        <v>944</v>
      </c>
      <c r="E290" s="29" t="s">
        <v>2881</v>
      </c>
      <c r="F290" s="335"/>
      <c r="G290" s="335"/>
      <c r="H290" s="335"/>
      <c r="I290" s="335"/>
      <c r="J290" s="335"/>
      <c r="K290" s="335"/>
      <c r="L290" s="335"/>
      <c r="M290" s="82" t="s">
        <v>3880</v>
      </c>
      <c r="N290" s="57">
        <v>4204.1968503937014</v>
      </c>
      <c r="O290" s="30">
        <v>4204.1968503937014</v>
      </c>
      <c r="P290" s="29" t="s">
        <v>3455</v>
      </c>
      <c r="Q290" s="29"/>
      <c r="R290" s="104" t="s">
        <v>4362</v>
      </c>
      <c r="S290" s="103" t="s">
        <v>4363</v>
      </c>
      <c r="T290" s="403">
        <v>15065</v>
      </c>
      <c r="U290" s="403">
        <v>8500</v>
      </c>
      <c r="V290" s="123" t="s">
        <v>1</v>
      </c>
      <c r="W290" s="336" t="s">
        <v>0</v>
      </c>
      <c r="X290" s="123"/>
      <c r="Y290" s="337"/>
      <c r="Z290" s="87">
        <v>1</v>
      </c>
      <c r="AA290" s="88"/>
      <c r="AB290" s="88"/>
      <c r="AC290" s="88"/>
      <c r="AD290" s="90"/>
      <c r="AE290" s="90"/>
      <c r="AF290" s="136"/>
      <c r="AG290" s="338"/>
      <c r="AH290" s="338"/>
      <c r="AI290" s="339"/>
      <c r="AJ290" s="339"/>
      <c r="AK290" s="91"/>
      <c r="AL290" s="92"/>
      <c r="AM290" s="93"/>
      <c r="AN290" s="340"/>
      <c r="AO290" s="341"/>
      <c r="AP290" s="336"/>
      <c r="AQ290" s="342"/>
      <c r="AR290" s="343"/>
      <c r="AS290" s="342"/>
      <c r="AT290" s="94"/>
      <c r="AU290" s="341"/>
      <c r="AV290" s="136"/>
      <c r="AW290" s="339"/>
    </row>
    <row r="291" spans="1:49" ht="12.75" customHeight="1">
      <c r="A291">
        <v>288</v>
      </c>
      <c r="B291" s="29" t="s">
        <v>8199</v>
      </c>
      <c r="C291" s="104" t="s">
        <v>4364</v>
      </c>
      <c r="D291" s="29" t="s">
        <v>831</v>
      </c>
      <c r="E291" s="29" t="s">
        <v>2994</v>
      </c>
      <c r="F291" s="335"/>
      <c r="G291" s="335"/>
      <c r="H291" s="335"/>
      <c r="I291" s="335"/>
      <c r="J291" s="335"/>
      <c r="K291" s="335"/>
      <c r="L291" s="335"/>
      <c r="M291" s="82" t="s">
        <v>3880</v>
      </c>
      <c r="N291" s="57">
        <v>4010.1377952755906</v>
      </c>
      <c r="O291" s="30">
        <v>4010.1377952755906</v>
      </c>
      <c r="P291" s="29" t="s">
        <v>3458</v>
      </c>
      <c r="Q291" s="29"/>
      <c r="R291" s="104" t="s">
        <v>4364</v>
      </c>
      <c r="S291" s="103" t="s">
        <v>4365</v>
      </c>
      <c r="T291" s="403">
        <v>14784.4</v>
      </c>
      <c r="U291" s="403">
        <v>12580</v>
      </c>
      <c r="V291" s="123" t="s">
        <v>1</v>
      </c>
      <c r="W291" s="336" t="s">
        <v>0</v>
      </c>
      <c r="X291" s="123"/>
      <c r="Y291" s="337"/>
      <c r="Z291" s="87">
        <v>1</v>
      </c>
      <c r="AA291" s="88"/>
      <c r="AB291" s="88"/>
      <c r="AC291" s="88"/>
      <c r="AD291" s="90"/>
      <c r="AE291" s="90"/>
      <c r="AF291" s="136"/>
      <c r="AG291" s="338"/>
      <c r="AH291" s="338"/>
      <c r="AI291" s="339"/>
      <c r="AJ291" s="339"/>
      <c r="AK291" s="91"/>
      <c r="AL291" s="92"/>
      <c r="AM291" s="93"/>
      <c r="AN291" s="340"/>
      <c r="AO291" s="341"/>
      <c r="AP291" s="336"/>
      <c r="AQ291" s="342"/>
      <c r="AR291" s="343"/>
      <c r="AS291" s="342"/>
      <c r="AT291" s="94"/>
      <c r="AU291" s="341"/>
      <c r="AV291" s="136"/>
      <c r="AW291" s="339"/>
    </row>
    <row r="292" spans="1:49" ht="12.75" customHeight="1">
      <c r="A292">
        <v>289</v>
      </c>
      <c r="B292" s="29" t="s">
        <v>8200</v>
      </c>
      <c r="C292" s="104" t="s">
        <v>4366</v>
      </c>
      <c r="D292" s="29" t="s">
        <v>899</v>
      </c>
      <c r="E292" s="29" t="s">
        <v>2926</v>
      </c>
      <c r="F292" s="335"/>
      <c r="G292" s="335"/>
      <c r="H292" s="335"/>
      <c r="I292" s="335"/>
      <c r="J292" s="335"/>
      <c r="K292" s="335"/>
      <c r="L292" s="335"/>
      <c r="M292" s="82" t="s">
        <v>3880</v>
      </c>
      <c r="N292" s="57">
        <v>4142.4803149606296</v>
      </c>
      <c r="O292" s="30">
        <v>4142.4803149606296</v>
      </c>
      <c r="P292" s="29" t="s">
        <v>3455</v>
      </c>
      <c r="Q292" s="29"/>
      <c r="R292" s="104" t="s">
        <v>4366</v>
      </c>
      <c r="S292" s="103" t="s">
        <v>4367</v>
      </c>
      <c r="T292" s="403">
        <v>13500</v>
      </c>
      <c r="U292" s="403">
        <v>12065</v>
      </c>
      <c r="V292" s="123" t="s">
        <v>1</v>
      </c>
      <c r="W292" s="336" t="s">
        <v>0</v>
      </c>
      <c r="X292" s="123"/>
      <c r="Y292" s="337"/>
      <c r="Z292" s="87">
        <v>1</v>
      </c>
      <c r="AA292" s="88"/>
      <c r="AB292" s="88"/>
      <c r="AC292" s="88"/>
      <c r="AD292" s="90"/>
      <c r="AE292" s="90"/>
      <c r="AF292" s="136"/>
      <c r="AG292" s="338"/>
      <c r="AH292" s="338"/>
      <c r="AI292" s="339"/>
      <c r="AJ292" s="339"/>
      <c r="AK292" s="91"/>
      <c r="AL292" s="92"/>
      <c r="AM292" s="93"/>
      <c r="AN292" s="340"/>
      <c r="AO292" s="341"/>
      <c r="AP292" s="336"/>
      <c r="AQ292" s="342"/>
      <c r="AR292" s="343"/>
      <c r="AS292" s="342"/>
      <c r="AT292" s="94"/>
      <c r="AU292" s="341"/>
      <c r="AV292" s="136"/>
      <c r="AW292" s="339"/>
    </row>
    <row r="293" spans="1:49" ht="12.75" customHeight="1">
      <c r="A293">
        <v>290</v>
      </c>
      <c r="B293" s="29" t="s">
        <v>8201</v>
      </c>
      <c r="C293" s="104" t="s">
        <v>3761</v>
      </c>
      <c r="D293" s="29" t="s">
        <v>846</v>
      </c>
      <c r="E293" s="29" t="s">
        <v>2979</v>
      </c>
      <c r="F293" s="335"/>
      <c r="G293" s="335"/>
      <c r="H293" s="335"/>
      <c r="I293" s="335"/>
      <c r="J293" s="335"/>
      <c r="K293" s="335"/>
      <c r="L293" s="335"/>
      <c r="M293" s="82" t="s">
        <v>3880</v>
      </c>
      <c r="N293" s="57">
        <v>4021.8385826771655</v>
      </c>
      <c r="O293" s="30">
        <v>4021.8385826771655</v>
      </c>
      <c r="P293" s="29" t="s">
        <v>3458</v>
      </c>
      <c r="Q293" s="29"/>
      <c r="R293" s="104" t="s">
        <v>3761</v>
      </c>
      <c r="S293" s="103" t="s">
        <v>4368</v>
      </c>
      <c r="T293" s="403">
        <v>14851.5</v>
      </c>
      <c r="U293" s="403">
        <v>11386.15</v>
      </c>
      <c r="V293" s="123" t="s">
        <v>1</v>
      </c>
      <c r="W293" s="336" t="s">
        <v>0</v>
      </c>
      <c r="X293" s="123"/>
      <c r="Y293" s="337"/>
      <c r="Z293" s="87">
        <v>1</v>
      </c>
      <c r="AA293" s="88"/>
      <c r="AB293" s="88"/>
      <c r="AC293" s="88"/>
      <c r="AD293" s="90"/>
      <c r="AE293" s="90"/>
      <c r="AF293" s="136"/>
      <c r="AG293" s="338"/>
      <c r="AH293" s="338"/>
      <c r="AI293" s="339"/>
      <c r="AJ293" s="339"/>
      <c r="AK293" s="91"/>
      <c r="AL293" s="92"/>
      <c r="AM293" s="93"/>
      <c r="AN293" s="340"/>
      <c r="AO293" s="341"/>
      <c r="AP293" s="336"/>
      <c r="AQ293" s="342"/>
      <c r="AR293" s="343"/>
      <c r="AS293" s="342"/>
      <c r="AT293" s="94"/>
      <c r="AU293" s="341"/>
      <c r="AV293" s="136"/>
      <c r="AW293" s="339"/>
    </row>
    <row r="294" spans="1:49" ht="12.75" customHeight="1">
      <c r="A294">
        <v>291</v>
      </c>
      <c r="B294" s="29" t="s">
        <v>8202</v>
      </c>
      <c r="C294" s="104" t="s">
        <v>4369</v>
      </c>
      <c r="D294" s="29" t="s">
        <v>828</v>
      </c>
      <c r="E294" s="29" t="s">
        <v>2997</v>
      </c>
      <c r="F294" s="335"/>
      <c r="G294" s="335"/>
      <c r="H294" s="335"/>
      <c r="I294" s="335"/>
      <c r="J294" s="335"/>
      <c r="K294" s="335"/>
      <c r="L294" s="335"/>
      <c r="M294" s="82" t="s">
        <v>3880</v>
      </c>
      <c r="N294" s="57">
        <v>4772.1377952755911</v>
      </c>
      <c r="O294" s="30">
        <v>4772.1377952755911</v>
      </c>
      <c r="P294" s="29" t="s">
        <v>3458</v>
      </c>
      <c r="Q294" s="29"/>
      <c r="R294" s="104" t="s">
        <v>4369</v>
      </c>
      <c r="S294" s="103" t="s">
        <v>4370</v>
      </c>
      <c r="T294" s="403">
        <v>12000</v>
      </c>
      <c r="U294" s="403">
        <v>12480</v>
      </c>
      <c r="V294" s="123" t="s">
        <v>1</v>
      </c>
      <c r="W294" s="336" t="s">
        <v>0</v>
      </c>
      <c r="X294" s="123"/>
      <c r="Y294" s="337"/>
      <c r="Z294" s="87">
        <v>1</v>
      </c>
      <c r="AA294" s="88"/>
      <c r="AB294" s="88"/>
      <c r="AC294" s="88"/>
      <c r="AD294" s="90"/>
      <c r="AE294" s="90"/>
      <c r="AF294" s="136"/>
      <c r="AG294" s="338"/>
      <c r="AH294" s="338"/>
      <c r="AI294" s="339"/>
      <c r="AJ294" s="339"/>
      <c r="AK294" s="91"/>
      <c r="AL294" s="92"/>
      <c r="AM294" s="93"/>
      <c r="AN294" s="340"/>
      <c r="AO294" s="341"/>
      <c r="AP294" s="336"/>
      <c r="AQ294" s="342"/>
      <c r="AR294" s="343"/>
      <c r="AS294" s="342"/>
      <c r="AT294" s="94"/>
      <c r="AU294" s="341"/>
      <c r="AV294" s="136"/>
      <c r="AW294" s="339"/>
    </row>
    <row r="295" spans="1:49" ht="12.75" customHeight="1">
      <c r="A295">
        <v>292</v>
      </c>
      <c r="B295" s="29" t="s">
        <v>8203</v>
      </c>
      <c r="C295" s="104" t="s">
        <v>3607</v>
      </c>
      <c r="D295" s="29" t="s">
        <v>829</v>
      </c>
      <c r="E295" s="29" t="s">
        <v>2996</v>
      </c>
      <c r="F295" s="335"/>
      <c r="G295" s="335"/>
      <c r="H295" s="335"/>
      <c r="I295" s="335"/>
      <c r="J295" s="335"/>
      <c r="K295" s="335"/>
      <c r="L295" s="335"/>
      <c r="M295" s="82" t="s">
        <v>3880</v>
      </c>
      <c r="N295" s="57">
        <v>4175.2677165354335</v>
      </c>
      <c r="O295" s="30">
        <v>4175.2677165354335</v>
      </c>
      <c r="P295" s="29" t="s">
        <v>3458</v>
      </c>
      <c r="Q295" s="29"/>
      <c r="R295" s="104" t="s">
        <v>3607</v>
      </c>
      <c r="S295" s="103" t="s">
        <v>4371</v>
      </c>
      <c r="T295" s="403">
        <v>14000</v>
      </c>
      <c r="U295" s="403">
        <v>12580</v>
      </c>
      <c r="V295" s="123" t="s">
        <v>1</v>
      </c>
      <c r="W295" s="336" t="s">
        <v>0</v>
      </c>
      <c r="X295" s="123"/>
      <c r="Y295" s="337"/>
      <c r="Z295" s="87">
        <v>1</v>
      </c>
      <c r="AA295" s="88"/>
      <c r="AB295" s="88"/>
      <c r="AC295" s="88"/>
      <c r="AD295" s="90"/>
      <c r="AE295" s="90"/>
      <c r="AF295" s="136"/>
      <c r="AG295" s="338"/>
      <c r="AH295" s="338"/>
      <c r="AI295" s="339"/>
      <c r="AJ295" s="339"/>
      <c r="AK295" s="91"/>
      <c r="AL295" s="92"/>
      <c r="AM295" s="93"/>
      <c r="AN295" s="340"/>
      <c r="AO295" s="341"/>
      <c r="AP295" s="336"/>
      <c r="AQ295" s="342"/>
      <c r="AR295" s="343"/>
      <c r="AS295" s="342"/>
      <c r="AT295" s="94"/>
      <c r="AU295" s="341"/>
      <c r="AV295" s="136"/>
      <c r="AW295" s="339"/>
    </row>
    <row r="296" spans="1:49" ht="12.75" customHeight="1">
      <c r="A296">
        <v>293</v>
      </c>
      <c r="B296" s="29" t="s">
        <v>8204</v>
      </c>
      <c r="C296" s="104" t="s">
        <v>4372</v>
      </c>
      <c r="D296" s="29" t="s">
        <v>830</v>
      </c>
      <c r="E296" s="29" t="s">
        <v>2995</v>
      </c>
      <c r="F296" s="335"/>
      <c r="G296" s="335"/>
      <c r="H296" s="335"/>
      <c r="I296" s="335"/>
      <c r="J296" s="335"/>
      <c r="K296" s="335"/>
      <c r="L296" s="335"/>
      <c r="M296" s="82" t="s">
        <v>3880</v>
      </c>
      <c r="N296" s="57">
        <v>4490.8110236220473</v>
      </c>
      <c r="O296" s="30">
        <v>4490.8110236220473</v>
      </c>
      <c r="P296" s="29" t="s">
        <v>3458</v>
      </c>
      <c r="Q296" s="29"/>
      <c r="R296" s="104" t="s">
        <v>4372</v>
      </c>
      <c r="S296" s="103" t="s">
        <v>4373</v>
      </c>
      <c r="T296" s="403">
        <v>13000</v>
      </c>
      <c r="U296" s="403">
        <v>12480</v>
      </c>
      <c r="V296" s="123" t="s">
        <v>1</v>
      </c>
      <c r="W296" s="336" t="s">
        <v>0</v>
      </c>
      <c r="X296" s="123"/>
      <c r="Y296" s="337"/>
      <c r="Z296" s="87">
        <v>1</v>
      </c>
      <c r="AA296" s="88"/>
      <c r="AB296" s="88"/>
      <c r="AC296" s="88"/>
      <c r="AD296" s="90"/>
      <c r="AE296" s="90"/>
      <c r="AF296" s="136"/>
      <c r="AG296" s="338"/>
      <c r="AH296" s="338"/>
      <c r="AI296" s="339"/>
      <c r="AJ296" s="339"/>
      <c r="AK296" s="91"/>
      <c r="AL296" s="92"/>
      <c r="AM296" s="93"/>
      <c r="AN296" s="340"/>
      <c r="AO296" s="341"/>
      <c r="AP296" s="336"/>
      <c r="AQ296" s="342"/>
      <c r="AR296" s="343"/>
      <c r="AS296" s="342"/>
      <c r="AT296" s="94"/>
      <c r="AU296" s="341"/>
      <c r="AV296" s="136"/>
      <c r="AW296" s="339"/>
    </row>
    <row r="297" spans="1:49" ht="12.75" customHeight="1">
      <c r="A297">
        <v>294</v>
      </c>
      <c r="B297" s="29" t="s">
        <v>8205</v>
      </c>
      <c r="C297" s="104" t="s">
        <v>4374</v>
      </c>
      <c r="D297" s="29" t="s">
        <v>900</v>
      </c>
      <c r="E297" s="29" t="s">
        <v>2925</v>
      </c>
      <c r="F297" s="335"/>
      <c r="G297" s="335"/>
      <c r="H297" s="335"/>
      <c r="I297" s="335"/>
      <c r="J297" s="335"/>
      <c r="K297" s="335"/>
      <c r="L297" s="335"/>
      <c r="M297" s="82" t="s">
        <v>3880</v>
      </c>
      <c r="N297" s="57">
        <v>4146.2874015748039</v>
      </c>
      <c r="O297" s="30">
        <v>4146.2874015748039</v>
      </c>
      <c r="P297" s="29" t="s">
        <v>3455</v>
      </c>
      <c r="Q297" s="29"/>
      <c r="R297" s="104" t="s">
        <v>4374</v>
      </c>
      <c r="S297" s="103" t="s">
        <v>4375</v>
      </c>
      <c r="T297" s="403">
        <v>12500</v>
      </c>
      <c r="U297" s="403">
        <v>12065</v>
      </c>
      <c r="V297" s="123" t="s">
        <v>1</v>
      </c>
      <c r="W297" s="336" t="s">
        <v>0</v>
      </c>
      <c r="X297" s="123"/>
      <c r="Y297" s="337"/>
      <c r="Z297" s="87">
        <v>1</v>
      </c>
      <c r="AA297" s="88"/>
      <c r="AB297" s="88"/>
      <c r="AC297" s="88"/>
      <c r="AD297" s="90"/>
      <c r="AE297" s="90"/>
      <c r="AF297" s="136"/>
      <c r="AG297" s="338"/>
      <c r="AH297" s="338"/>
      <c r="AI297" s="339"/>
      <c r="AJ297" s="339"/>
      <c r="AK297" s="91"/>
      <c r="AL297" s="92"/>
      <c r="AM297" s="93"/>
      <c r="AN297" s="340"/>
      <c r="AO297" s="341"/>
      <c r="AP297" s="336"/>
      <c r="AQ297" s="342"/>
      <c r="AR297" s="343"/>
      <c r="AS297" s="342"/>
      <c r="AT297" s="94"/>
      <c r="AU297" s="341"/>
      <c r="AV297" s="136"/>
      <c r="AW297" s="339"/>
    </row>
    <row r="298" spans="1:49" ht="12.75" customHeight="1">
      <c r="A298">
        <v>295</v>
      </c>
      <c r="B298" s="29" t="s">
        <v>8206</v>
      </c>
      <c r="C298" s="104" t="s">
        <v>4376</v>
      </c>
      <c r="D298" s="29" t="s">
        <v>939</v>
      </c>
      <c r="E298" s="29" t="s">
        <v>2886</v>
      </c>
      <c r="F298" s="335"/>
      <c r="G298" s="335"/>
      <c r="H298" s="335"/>
      <c r="I298" s="335"/>
      <c r="J298" s="335"/>
      <c r="K298" s="335"/>
      <c r="L298" s="335"/>
      <c r="M298" s="82" t="s">
        <v>3880</v>
      </c>
      <c r="N298" s="57">
        <v>3918.7716535433074</v>
      </c>
      <c r="O298" s="30">
        <v>3918.7716535433074</v>
      </c>
      <c r="P298" s="29" t="s">
        <v>3863</v>
      </c>
      <c r="Q298" s="29"/>
      <c r="R298" s="104" t="s">
        <v>4376</v>
      </c>
      <c r="S298" s="103" t="s">
        <v>4377</v>
      </c>
      <c r="T298" s="403">
        <v>12000</v>
      </c>
      <c r="U298" s="403">
        <v>13310</v>
      </c>
      <c r="V298" s="123" t="s">
        <v>1</v>
      </c>
      <c r="W298" s="336" t="s">
        <v>0</v>
      </c>
      <c r="X298" s="123"/>
      <c r="Y298" s="337"/>
      <c r="Z298" s="87">
        <v>1</v>
      </c>
      <c r="AA298" s="88"/>
      <c r="AB298" s="88"/>
      <c r="AC298" s="88"/>
      <c r="AD298" s="90"/>
      <c r="AE298" s="90"/>
      <c r="AF298" s="136"/>
      <c r="AG298" s="338"/>
      <c r="AH298" s="338"/>
      <c r="AI298" s="339"/>
      <c r="AJ298" s="339"/>
      <c r="AK298" s="91"/>
      <c r="AL298" s="92"/>
      <c r="AM298" s="93"/>
      <c r="AN298" s="340"/>
      <c r="AO298" s="341"/>
      <c r="AP298" s="336"/>
      <c r="AQ298" s="342"/>
      <c r="AR298" s="343"/>
      <c r="AS298" s="342"/>
      <c r="AT298" s="94"/>
      <c r="AU298" s="341"/>
      <c r="AV298" s="136"/>
      <c r="AW298" s="339"/>
    </row>
    <row r="299" spans="1:49" ht="12.75" customHeight="1">
      <c r="A299">
        <v>296</v>
      </c>
      <c r="B299" s="29" t="s">
        <v>8207</v>
      </c>
      <c r="C299" s="104" t="s">
        <v>4378</v>
      </c>
      <c r="D299" s="29" t="s">
        <v>864</v>
      </c>
      <c r="E299" s="29" t="s">
        <v>2961</v>
      </c>
      <c r="F299" s="335"/>
      <c r="G299" s="335"/>
      <c r="H299" s="335"/>
      <c r="I299" s="335"/>
      <c r="J299" s="335"/>
      <c r="K299" s="335"/>
      <c r="L299" s="335"/>
      <c r="M299" s="82" t="s">
        <v>3880</v>
      </c>
      <c r="N299" s="57">
        <v>4503.6692913385823</v>
      </c>
      <c r="O299" s="30">
        <v>4503.6692913385823</v>
      </c>
      <c r="P299" s="29" t="s">
        <v>3456</v>
      </c>
      <c r="Q299" s="29"/>
      <c r="R299" s="104" t="s">
        <v>4378</v>
      </c>
      <c r="S299" s="103" t="s">
        <v>4379</v>
      </c>
      <c r="T299" s="403">
        <v>12500</v>
      </c>
      <c r="U299" s="403">
        <v>12895</v>
      </c>
      <c r="V299" s="123" t="s">
        <v>1</v>
      </c>
      <c r="W299" s="336" t="s">
        <v>0</v>
      </c>
      <c r="X299" s="123"/>
      <c r="Y299" s="337"/>
      <c r="Z299" s="87">
        <v>1</v>
      </c>
      <c r="AA299" s="88"/>
      <c r="AB299" s="88"/>
      <c r="AC299" s="88"/>
      <c r="AD299" s="90"/>
      <c r="AE299" s="90"/>
      <c r="AF299" s="136"/>
      <c r="AG299" s="338"/>
      <c r="AH299" s="338"/>
      <c r="AI299" s="339"/>
      <c r="AJ299" s="339"/>
      <c r="AK299" s="91"/>
      <c r="AL299" s="92"/>
      <c r="AM299" s="93"/>
      <c r="AN299" s="340"/>
      <c r="AO299" s="341"/>
      <c r="AP299" s="336"/>
      <c r="AQ299" s="342"/>
      <c r="AR299" s="343"/>
      <c r="AS299" s="342"/>
      <c r="AT299" s="94"/>
      <c r="AU299" s="341"/>
      <c r="AV299" s="136"/>
      <c r="AW299" s="339"/>
    </row>
    <row r="300" spans="1:49" ht="12.75" customHeight="1">
      <c r="A300">
        <v>297</v>
      </c>
      <c r="B300" s="29" t="s">
        <v>8208</v>
      </c>
      <c r="C300" s="104" t="s">
        <v>4380</v>
      </c>
      <c r="D300" s="29" t="s">
        <v>854</v>
      </c>
      <c r="E300" s="29" t="s">
        <v>2971</v>
      </c>
      <c r="F300" s="335"/>
      <c r="G300" s="335"/>
      <c r="H300" s="335"/>
      <c r="I300" s="335"/>
      <c r="J300" s="335"/>
      <c r="K300" s="335"/>
      <c r="L300" s="335"/>
      <c r="M300" s="82" t="s">
        <v>3880</v>
      </c>
      <c r="N300" s="57">
        <v>4337.1614173228345</v>
      </c>
      <c r="O300" s="30">
        <v>4337.1614173228345</v>
      </c>
      <c r="P300" s="29" t="s">
        <v>3456</v>
      </c>
      <c r="Q300" s="29"/>
      <c r="R300" s="104" t="s">
        <v>4380</v>
      </c>
      <c r="S300" s="103" t="s">
        <v>4381</v>
      </c>
      <c r="T300" s="403">
        <v>10500</v>
      </c>
      <c r="U300" s="403">
        <v>12895</v>
      </c>
      <c r="V300" s="123" t="s">
        <v>1</v>
      </c>
      <c r="W300" s="336" t="s">
        <v>0</v>
      </c>
      <c r="X300" s="123"/>
      <c r="Y300" s="337"/>
      <c r="Z300" s="87">
        <v>1</v>
      </c>
      <c r="AA300" s="88"/>
      <c r="AB300" s="88"/>
      <c r="AC300" s="88"/>
      <c r="AD300" s="90"/>
      <c r="AE300" s="90"/>
      <c r="AF300" s="136"/>
      <c r="AG300" s="338"/>
      <c r="AH300" s="338"/>
      <c r="AI300" s="339"/>
      <c r="AJ300" s="339"/>
      <c r="AK300" s="91"/>
      <c r="AL300" s="92"/>
      <c r="AM300" s="93"/>
      <c r="AN300" s="340"/>
      <c r="AO300" s="341"/>
      <c r="AP300" s="336"/>
      <c r="AQ300" s="342"/>
      <c r="AR300" s="343"/>
      <c r="AS300" s="342"/>
      <c r="AT300" s="94"/>
      <c r="AU300" s="341"/>
      <c r="AV300" s="136"/>
      <c r="AW300" s="339"/>
    </row>
    <row r="301" spans="1:49" ht="12.75" customHeight="1">
      <c r="A301">
        <v>298</v>
      </c>
      <c r="B301" s="29" t="s">
        <v>8214</v>
      </c>
      <c r="C301" s="104" t="s">
        <v>4382</v>
      </c>
      <c r="D301" s="29" t="s">
        <v>901</v>
      </c>
      <c r="E301" s="29" t="s">
        <v>2924</v>
      </c>
      <c r="F301" s="335"/>
      <c r="G301" s="335"/>
      <c r="H301" s="335"/>
      <c r="I301" s="335"/>
      <c r="J301" s="335"/>
      <c r="K301" s="335"/>
      <c r="L301" s="335"/>
      <c r="M301" s="82" t="s">
        <v>3880</v>
      </c>
      <c r="N301" s="57">
        <v>4204.3976377952758</v>
      </c>
      <c r="O301" s="30">
        <v>4204.3976377952758</v>
      </c>
      <c r="P301" s="29" t="s">
        <v>3455</v>
      </c>
      <c r="Q301" s="29"/>
      <c r="R301" s="104" t="s">
        <v>4382</v>
      </c>
      <c r="S301" s="103" t="s">
        <v>4383</v>
      </c>
      <c r="T301" s="403">
        <v>15065</v>
      </c>
      <c r="U301" s="403">
        <v>10500</v>
      </c>
      <c r="V301" s="123" t="s">
        <v>1</v>
      </c>
      <c r="W301" s="336" t="s">
        <v>0</v>
      </c>
      <c r="X301" s="123"/>
      <c r="Y301" s="337"/>
      <c r="Z301" s="87">
        <v>1</v>
      </c>
      <c r="AA301" s="88"/>
      <c r="AB301" s="88"/>
      <c r="AC301" s="88"/>
      <c r="AD301" s="90"/>
      <c r="AE301" s="90"/>
      <c r="AF301" s="136"/>
      <c r="AG301" s="338"/>
      <c r="AH301" s="338"/>
      <c r="AI301" s="339"/>
      <c r="AJ301" s="339"/>
      <c r="AK301" s="91"/>
      <c r="AL301" s="92"/>
      <c r="AM301" s="93"/>
      <c r="AN301" s="340"/>
      <c r="AO301" s="341"/>
      <c r="AP301" s="336"/>
      <c r="AQ301" s="342"/>
      <c r="AR301" s="343"/>
      <c r="AS301" s="342"/>
      <c r="AT301" s="94"/>
      <c r="AU301" s="341"/>
      <c r="AV301" s="136"/>
      <c r="AW301" s="339"/>
    </row>
    <row r="302" spans="1:49" ht="12.75" customHeight="1">
      <c r="A302">
        <v>299</v>
      </c>
      <c r="B302" s="29" t="s">
        <v>8210</v>
      </c>
      <c r="C302" s="104" t="s">
        <v>4384</v>
      </c>
      <c r="D302" s="29" t="s">
        <v>812</v>
      </c>
      <c r="E302" s="29" t="s">
        <v>3013</v>
      </c>
      <c r="F302" s="335"/>
      <c r="G302" s="335"/>
      <c r="H302" s="335"/>
      <c r="I302" s="335"/>
      <c r="J302" s="335"/>
      <c r="K302" s="335"/>
      <c r="L302" s="335"/>
      <c r="M302" s="82" t="s">
        <v>3880</v>
      </c>
      <c r="N302" s="57">
        <v>5108.1023622047251</v>
      </c>
      <c r="O302" s="30">
        <v>5108.1023622047251</v>
      </c>
      <c r="P302" s="29" t="s">
        <v>3458</v>
      </c>
      <c r="Q302" s="29"/>
      <c r="R302" s="104" t="s">
        <v>4384</v>
      </c>
      <c r="S302" s="103" t="s">
        <v>4385</v>
      </c>
      <c r="T302" s="403">
        <v>11000</v>
      </c>
      <c r="U302" s="403">
        <v>12480</v>
      </c>
      <c r="V302" s="123" t="s">
        <v>1</v>
      </c>
      <c r="W302" s="336" t="s">
        <v>0</v>
      </c>
      <c r="X302" s="123"/>
      <c r="Y302" s="337"/>
      <c r="Z302" s="87">
        <v>1</v>
      </c>
      <c r="AA302" s="88"/>
      <c r="AB302" s="88"/>
      <c r="AC302" s="88"/>
      <c r="AD302" s="90"/>
      <c r="AE302" s="90"/>
      <c r="AF302" s="136"/>
      <c r="AG302" s="338"/>
      <c r="AH302" s="338"/>
      <c r="AI302" s="339"/>
      <c r="AJ302" s="339"/>
      <c r="AK302" s="91"/>
      <c r="AL302" s="92"/>
      <c r="AM302" s="93"/>
      <c r="AN302" s="340"/>
      <c r="AO302" s="341"/>
      <c r="AP302" s="336"/>
      <c r="AQ302" s="342"/>
      <c r="AR302" s="343"/>
      <c r="AS302" s="342"/>
      <c r="AT302" s="94"/>
      <c r="AU302" s="341"/>
      <c r="AV302" s="136"/>
      <c r="AW302" s="339"/>
    </row>
    <row r="303" spans="1:49" ht="12.75" customHeight="1">
      <c r="A303">
        <v>300</v>
      </c>
      <c r="B303" s="29" t="s">
        <v>8211</v>
      </c>
      <c r="C303" s="104" t="s">
        <v>4386</v>
      </c>
      <c r="D303" s="29" t="s">
        <v>902</v>
      </c>
      <c r="E303" s="29" t="s">
        <v>2923</v>
      </c>
      <c r="F303" s="335"/>
      <c r="G303" s="335"/>
      <c r="H303" s="335"/>
      <c r="I303" s="335"/>
      <c r="J303" s="335"/>
      <c r="K303" s="335"/>
      <c r="L303" s="335"/>
      <c r="M303" s="82" t="s">
        <v>3880</v>
      </c>
      <c r="N303" s="57">
        <v>4351.5866141732286</v>
      </c>
      <c r="O303" s="30">
        <v>4351.5866141732286</v>
      </c>
      <c r="P303" s="29" t="s">
        <v>3455</v>
      </c>
      <c r="Q303" s="29"/>
      <c r="R303" s="104" t="s">
        <v>4386</v>
      </c>
      <c r="S303" s="103" t="s">
        <v>4387</v>
      </c>
      <c r="T303" s="403">
        <v>11500</v>
      </c>
      <c r="U303" s="403">
        <v>12065</v>
      </c>
      <c r="V303" s="123" t="s">
        <v>1</v>
      </c>
      <c r="W303" s="336" t="s">
        <v>0</v>
      </c>
      <c r="X303" s="123"/>
      <c r="Y303" s="337"/>
      <c r="Z303" s="87">
        <v>1</v>
      </c>
      <c r="AA303" s="88"/>
      <c r="AB303" s="88"/>
      <c r="AC303" s="88"/>
      <c r="AD303" s="90"/>
      <c r="AE303" s="90"/>
      <c r="AF303" s="136"/>
      <c r="AG303" s="338"/>
      <c r="AH303" s="338"/>
      <c r="AI303" s="339"/>
      <c r="AJ303" s="339"/>
      <c r="AK303" s="91"/>
      <c r="AL303" s="92"/>
      <c r="AM303" s="93"/>
      <c r="AN303" s="340"/>
      <c r="AO303" s="341"/>
      <c r="AP303" s="336"/>
      <c r="AQ303" s="342"/>
      <c r="AR303" s="343"/>
      <c r="AS303" s="342"/>
      <c r="AT303" s="94"/>
      <c r="AU303" s="341"/>
      <c r="AV303" s="136"/>
      <c r="AW303" s="339"/>
    </row>
    <row r="304" spans="1:49" ht="12.75" customHeight="1">
      <c r="A304">
        <v>301</v>
      </c>
      <c r="B304" s="29" t="s">
        <v>8212</v>
      </c>
      <c r="C304" s="104" t="s">
        <v>4388</v>
      </c>
      <c r="D304" s="29" t="s">
        <v>866</v>
      </c>
      <c r="E304" s="29" t="s">
        <v>2959</v>
      </c>
      <c r="F304" s="335"/>
      <c r="G304" s="335"/>
      <c r="H304" s="335"/>
      <c r="I304" s="335"/>
      <c r="J304" s="335"/>
      <c r="K304" s="335"/>
      <c r="L304" s="335"/>
      <c r="M304" s="82" t="s">
        <v>3880</v>
      </c>
      <c r="N304" s="57">
        <v>4111.6102362204729</v>
      </c>
      <c r="O304" s="30">
        <v>4111.6102362204729</v>
      </c>
      <c r="P304" s="29" t="s">
        <v>3456</v>
      </c>
      <c r="Q304" s="29"/>
      <c r="R304" s="104" t="s">
        <v>4388</v>
      </c>
      <c r="S304" s="103" t="s">
        <v>4389</v>
      </c>
      <c r="T304" s="403">
        <v>11500</v>
      </c>
      <c r="U304" s="403">
        <v>12895</v>
      </c>
      <c r="V304" s="123" t="s">
        <v>1</v>
      </c>
      <c r="W304" s="336" t="s">
        <v>0</v>
      </c>
      <c r="X304" s="123"/>
      <c r="Y304" s="337"/>
      <c r="Z304" s="87">
        <v>1</v>
      </c>
      <c r="AA304" s="88"/>
      <c r="AB304" s="88"/>
      <c r="AC304" s="88"/>
      <c r="AD304" s="90"/>
      <c r="AE304" s="90"/>
      <c r="AF304" s="136"/>
      <c r="AG304" s="338"/>
      <c r="AH304" s="338"/>
      <c r="AI304" s="339"/>
      <c r="AJ304" s="339"/>
      <c r="AK304" s="91"/>
      <c r="AL304" s="92"/>
      <c r="AM304" s="93"/>
      <c r="AN304" s="340"/>
      <c r="AO304" s="341"/>
      <c r="AP304" s="336"/>
      <c r="AQ304" s="342"/>
      <c r="AR304" s="343"/>
      <c r="AS304" s="342"/>
      <c r="AT304" s="94"/>
      <c r="AU304" s="341"/>
      <c r="AV304" s="136"/>
      <c r="AW304" s="339"/>
    </row>
    <row r="305" spans="1:49" ht="12.75" customHeight="1">
      <c r="A305">
        <v>302</v>
      </c>
      <c r="B305" s="29" t="s">
        <v>8213</v>
      </c>
      <c r="C305" s="104" t="s">
        <v>4390</v>
      </c>
      <c r="D305" s="29" t="s">
        <v>871</v>
      </c>
      <c r="E305" s="29" t="s">
        <v>2954</v>
      </c>
      <c r="F305" s="335"/>
      <c r="G305" s="335"/>
      <c r="H305" s="335"/>
      <c r="I305" s="335"/>
      <c r="J305" s="335"/>
      <c r="K305" s="335"/>
      <c r="L305" s="335"/>
      <c r="M305" s="82" t="s">
        <v>3880</v>
      </c>
      <c r="N305" s="57">
        <v>4024.3818897637798</v>
      </c>
      <c r="O305" s="30">
        <v>4024.3818897637798</v>
      </c>
      <c r="P305" s="29" t="s">
        <v>3455</v>
      </c>
      <c r="Q305" s="29"/>
      <c r="R305" s="104" t="s">
        <v>4390</v>
      </c>
      <c r="S305" s="103" t="s">
        <v>4391</v>
      </c>
      <c r="T305" s="403">
        <v>10500</v>
      </c>
      <c r="U305" s="403">
        <v>12065</v>
      </c>
      <c r="V305" s="123" t="s">
        <v>1</v>
      </c>
      <c r="W305" s="336" t="s">
        <v>0</v>
      </c>
      <c r="X305" s="123"/>
      <c r="Y305" s="337"/>
      <c r="Z305" s="87">
        <v>1</v>
      </c>
      <c r="AA305" s="88"/>
      <c r="AB305" s="88"/>
      <c r="AC305" s="88"/>
      <c r="AD305" s="90"/>
      <c r="AE305" s="90"/>
      <c r="AF305" s="136"/>
      <c r="AG305" s="338"/>
      <c r="AH305" s="338"/>
      <c r="AI305" s="339"/>
      <c r="AJ305" s="339"/>
      <c r="AK305" s="91"/>
      <c r="AL305" s="92"/>
      <c r="AM305" s="93"/>
      <c r="AN305" s="340"/>
      <c r="AO305" s="341"/>
      <c r="AP305" s="336"/>
      <c r="AQ305" s="342"/>
      <c r="AR305" s="343"/>
      <c r="AS305" s="342"/>
      <c r="AT305" s="94"/>
      <c r="AU305" s="341"/>
      <c r="AV305" s="136"/>
      <c r="AW305" s="339"/>
    </row>
    <row r="306" spans="1:49" ht="12.75" customHeight="1">
      <c r="A306">
        <v>303</v>
      </c>
      <c r="B306" s="29" t="s">
        <v>8215</v>
      </c>
      <c r="C306" s="104" t="s">
        <v>4392</v>
      </c>
      <c r="D306" s="29" t="s">
        <v>906</v>
      </c>
      <c r="E306" s="29" t="s">
        <v>2919</v>
      </c>
      <c r="F306" s="335"/>
      <c r="G306" s="335"/>
      <c r="H306" s="335"/>
      <c r="I306" s="335"/>
      <c r="J306" s="335"/>
      <c r="K306" s="335"/>
      <c r="L306" s="335"/>
      <c r="M306" s="82" t="s">
        <v>3880</v>
      </c>
      <c r="N306" s="57">
        <v>4346.9330708661419</v>
      </c>
      <c r="O306" s="30">
        <v>4346.9330708661419</v>
      </c>
      <c r="P306" s="29" t="s">
        <v>3456</v>
      </c>
      <c r="Q306" s="29"/>
      <c r="R306" s="104" t="s">
        <v>4392</v>
      </c>
      <c r="S306" s="103" t="s">
        <v>4393</v>
      </c>
      <c r="T306" s="403">
        <v>15895</v>
      </c>
      <c r="U306" s="403">
        <v>8500</v>
      </c>
      <c r="V306" s="123" t="s">
        <v>1</v>
      </c>
      <c r="W306" s="336" t="s">
        <v>0</v>
      </c>
      <c r="X306" s="123"/>
      <c r="Y306" s="337"/>
      <c r="Z306" s="87">
        <v>1</v>
      </c>
      <c r="AA306" s="88"/>
      <c r="AB306" s="88"/>
      <c r="AC306" s="88"/>
      <c r="AD306" s="90"/>
      <c r="AE306" s="90"/>
      <c r="AF306" s="136"/>
      <c r="AG306" s="338"/>
      <c r="AH306" s="338"/>
      <c r="AI306" s="339"/>
      <c r="AJ306" s="339"/>
      <c r="AK306" s="91"/>
      <c r="AL306" s="92"/>
      <c r="AM306" s="93"/>
      <c r="AN306" s="340"/>
      <c r="AO306" s="341"/>
      <c r="AP306" s="336"/>
      <c r="AQ306" s="342"/>
      <c r="AR306" s="343"/>
      <c r="AS306" s="342"/>
      <c r="AT306" s="94"/>
      <c r="AU306" s="341"/>
      <c r="AV306" s="136"/>
      <c r="AW306" s="339"/>
    </row>
    <row r="307" spans="1:49" ht="12.75" customHeight="1">
      <c r="A307">
        <v>304</v>
      </c>
      <c r="B307" s="29" t="s">
        <v>8216</v>
      </c>
      <c r="C307" s="104" t="s">
        <v>4394</v>
      </c>
      <c r="D307" s="29" t="s">
        <v>870</v>
      </c>
      <c r="E307" s="29" t="s">
        <v>2955</v>
      </c>
      <c r="F307" s="335"/>
      <c r="G307" s="335"/>
      <c r="H307" s="335"/>
      <c r="I307" s="335"/>
      <c r="J307" s="335"/>
      <c r="K307" s="335"/>
      <c r="L307" s="335"/>
      <c r="M307" s="82" t="s">
        <v>3880</v>
      </c>
      <c r="N307" s="57">
        <v>4030.6102362204724</v>
      </c>
      <c r="O307" s="30">
        <v>4030.6102362204724</v>
      </c>
      <c r="P307" s="29" t="s">
        <v>3458</v>
      </c>
      <c r="Q307" s="29"/>
      <c r="R307" s="104" t="s">
        <v>4394</v>
      </c>
      <c r="S307" s="103" t="s">
        <v>4395</v>
      </c>
      <c r="T307" s="403">
        <v>15480</v>
      </c>
      <c r="U307" s="403">
        <v>9000</v>
      </c>
      <c r="V307" s="123" t="s">
        <v>1</v>
      </c>
      <c r="W307" s="336" t="s">
        <v>0</v>
      </c>
      <c r="X307" s="123"/>
      <c r="Y307" s="337"/>
      <c r="Z307" s="87">
        <v>1</v>
      </c>
      <c r="AA307" s="88"/>
      <c r="AB307" s="88"/>
      <c r="AC307" s="88"/>
      <c r="AD307" s="90"/>
      <c r="AE307" s="90"/>
      <c r="AF307" s="136"/>
      <c r="AG307" s="338"/>
      <c r="AH307" s="338"/>
      <c r="AI307" s="339"/>
      <c r="AJ307" s="339"/>
      <c r="AK307" s="91"/>
      <c r="AL307" s="92"/>
      <c r="AM307" s="93"/>
      <c r="AN307" s="340"/>
      <c r="AO307" s="341"/>
      <c r="AP307" s="336"/>
      <c r="AQ307" s="342"/>
      <c r="AR307" s="343"/>
      <c r="AS307" s="342"/>
      <c r="AT307" s="94"/>
      <c r="AU307" s="341"/>
      <c r="AV307" s="136"/>
      <c r="AW307" s="339"/>
    </row>
    <row r="308" spans="1:49" ht="12.75" customHeight="1">
      <c r="A308">
        <v>305</v>
      </c>
      <c r="B308" s="29" t="s">
        <v>8217</v>
      </c>
      <c r="C308" s="104" t="s">
        <v>3762</v>
      </c>
      <c r="D308" s="29" t="s">
        <v>847</v>
      </c>
      <c r="E308" s="29" t="s">
        <v>2978</v>
      </c>
      <c r="F308" s="335"/>
      <c r="G308" s="335"/>
      <c r="H308" s="335"/>
      <c r="I308" s="335"/>
      <c r="J308" s="335"/>
      <c r="K308" s="335"/>
      <c r="L308" s="335"/>
      <c r="M308" s="82" t="s">
        <v>3880</v>
      </c>
      <c r="N308" s="57">
        <v>4081.4055118110236</v>
      </c>
      <c r="O308" s="30">
        <v>4081.4055118110236</v>
      </c>
      <c r="P308" s="29" t="s">
        <v>3458</v>
      </c>
      <c r="Q308" s="29"/>
      <c r="R308" s="104" t="s">
        <v>3762</v>
      </c>
      <c r="S308" s="103" t="s">
        <v>4396</v>
      </c>
      <c r="T308" s="403">
        <v>14000</v>
      </c>
      <c r="U308" s="403">
        <v>11650</v>
      </c>
      <c r="V308" s="123" t="s">
        <v>1</v>
      </c>
      <c r="W308" s="336" t="s">
        <v>0</v>
      </c>
      <c r="X308" s="123"/>
      <c r="Y308" s="337"/>
      <c r="Z308" s="87">
        <v>1</v>
      </c>
      <c r="AA308" s="88"/>
      <c r="AB308" s="88"/>
      <c r="AC308" s="88"/>
      <c r="AD308" s="90"/>
      <c r="AE308" s="90"/>
      <c r="AF308" s="136"/>
      <c r="AG308" s="338"/>
      <c r="AH308" s="338"/>
      <c r="AI308" s="339"/>
      <c r="AJ308" s="339"/>
      <c r="AK308" s="91"/>
      <c r="AL308" s="92"/>
      <c r="AM308" s="93"/>
      <c r="AN308" s="340"/>
      <c r="AO308" s="341"/>
      <c r="AP308" s="336"/>
      <c r="AQ308" s="342"/>
      <c r="AR308" s="343"/>
      <c r="AS308" s="342"/>
      <c r="AT308" s="94"/>
      <c r="AU308" s="341"/>
      <c r="AV308" s="136"/>
      <c r="AW308" s="339"/>
    </row>
    <row r="309" spans="1:49" ht="12.75" customHeight="1">
      <c r="A309">
        <v>306</v>
      </c>
      <c r="B309" s="29" t="s">
        <v>8218</v>
      </c>
      <c r="C309" s="104" t="s">
        <v>4397</v>
      </c>
      <c r="D309" s="29" t="s">
        <v>942</v>
      </c>
      <c r="E309" s="29" t="s">
        <v>2883</v>
      </c>
      <c r="F309" s="335"/>
      <c r="G309" s="335"/>
      <c r="H309" s="335"/>
      <c r="I309" s="335"/>
      <c r="J309" s="335"/>
      <c r="K309" s="335"/>
      <c r="L309" s="335"/>
      <c r="M309" s="82" t="s">
        <v>3880</v>
      </c>
      <c r="N309" s="57">
        <v>4064.2086614173231</v>
      </c>
      <c r="O309" s="30">
        <v>4064.2086614173231</v>
      </c>
      <c r="P309" s="29" t="s">
        <v>3863</v>
      </c>
      <c r="Q309" s="29"/>
      <c r="R309" s="104" t="s">
        <v>4397</v>
      </c>
      <c r="S309" s="103" t="s">
        <v>4398</v>
      </c>
      <c r="T309" s="403">
        <v>11000</v>
      </c>
      <c r="U309" s="403">
        <v>13310</v>
      </c>
      <c r="V309" s="123" t="s">
        <v>1</v>
      </c>
      <c r="W309" s="336" t="s">
        <v>0</v>
      </c>
      <c r="X309" s="123"/>
      <c r="Y309" s="337"/>
      <c r="Z309" s="87">
        <v>1</v>
      </c>
      <c r="AA309" s="88"/>
      <c r="AB309" s="88"/>
      <c r="AC309" s="88"/>
      <c r="AD309" s="90"/>
      <c r="AE309" s="90"/>
      <c r="AF309" s="136"/>
      <c r="AG309" s="338"/>
      <c r="AH309" s="338"/>
      <c r="AI309" s="339"/>
      <c r="AJ309" s="339"/>
      <c r="AK309" s="91"/>
      <c r="AL309" s="92"/>
      <c r="AM309" s="93"/>
      <c r="AN309" s="340"/>
      <c r="AO309" s="341"/>
      <c r="AP309" s="336"/>
      <c r="AQ309" s="342"/>
      <c r="AR309" s="343"/>
      <c r="AS309" s="342"/>
      <c r="AT309" s="94"/>
      <c r="AU309" s="341"/>
      <c r="AV309" s="136"/>
      <c r="AW309" s="339"/>
    </row>
    <row r="310" spans="1:49" ht="12.75" customHeight="1">
      <c r="A310">
        <v>307</v>
      </c>
      <c r="B310" s="29" t="s">
        <v>8219</v>
      </c>
      <c r="C310" s="104" t="s">
        <v>4399</v>
      </c>
      <c r="D310" s="29" t="s">
        <v>904</v>
      </c>
      <c r="E310" s="29" t="s">
        <v>2921</v>
      </c>
      <c r="F310" s="335"/>
      <c r="G310" s="335"/>
      <c r="H310" s="335"/>
      <c r="I310" s="335"/>
      <c r="J310" s="335"/>
      <c r="K310" s="335"/>
      <c r="L310" s="335"/>
      <c r="M310" s="82" t="s">
        <v>3880</v>
      </c>
      <c r="N310" s="57">
        <v>4266.5433070866138</v>
      </c>
      <c r="O310" s="30">
        <v>4266.5433070866138</v>
      </c>
      <c r="P310" s="29" t="s">
        <v>3456</v>
      </c>
      <c r="Q310" s="29"/>
      <c r="R310" s="104" t="s">
        <v>4399</v>
      </c>
      <c r="S310" s="103" t="s">
        <v>4400</v>
      </c>
      <c r="T310" s="403">
        <v>15895</v>
      </c>
      <c r="U310" s="403">
        <v>9500</v>
      </c>
      <c r="V310" s="123" t="s">
        <v>1</v>
      </c>
      <c r="W310" s="336" t="s">
        <v>0</v>
      </c>
      <c r="X310" s="123"/>
      <c r="Y310" s="337"/>
      <c r="Z310" s="87">
        <v>1</v>
      </c>
      <c r="AA310" s="88"/>
      <c r="AB310" s="88"/>
      <c r="AC310" s="88"/>
      <c r="AD310" s="90"/>
      <c r="AE310" s="90"/>
      <c r="AF310" s="136"/>
      <c r="AG310" s="338"/>
      <c r="AH310" s="338"/>
      <c r="AI310" s="339"/>
      <c r="AJ310" s="339"/>
      <c r="AK310" s="91"/>
      <c r="AL310" s="92"/>
      <c r="AM310" s="93"/>
      <c r="AN310" s="340"/>
      <c r="AO310" s="341"/>
      <c r="AP310" s="336"/>
      <c r="AQ310" s="342"/>
      <c r="AR310" s="343"/>
      <c r="AS310" s="342"/>
      <c r="AT310" s="94"/>
      <c r="AU310" s="341"/>
      <c r="AV310" s="136"/>
      <c r="AW310" s="339"/>
    </row>
    <row r="311" spans="1:49" ht="12.75" customHeight="1">
      <c r="A311">
        <v>308</v>
      </c>
      <c r="B311" s="29" t="s">
        <v>8220</v>
      </c>
      <c r="C311" s="104" t="s">
        <v>4401</v>
      </c>
      <c r="D311" s="29" t="s">
        <v>907</v>
      </c>
      <c r="E311" s="29" t="s">
        <v>2918</v>
      </c>
      <c r="F311" s="335"/>
      <c r="G311" s="335"/>
      <c r="H311" s="335"/>
      <c r="I311" s="335"/>
      <c r="J311" s="335"/>
      <c r="K311" s="335"/>
      <c r="L311" s="335"/>
      <c r="M311" s="82" t="s">
        <v>3880</v>
      </c>
      <c r="N311" s="57">
        <v>4327.2598425196857</v>
      </c>
      <c r="O311" s="30">
        <v>4327.2598425196857</v>
      </c>
      <c r="P311" s="29" t="s">
        <v>3455</v>
      </c>
      <c r="Q311" s="29"/>
      <c r="R311" s="104" t="s">
        <v>4401</v>
      </c>
      <c r="S311" s="103" t="s">
        <v>4402</v>
      </c>
      <c r="T311" s="403">
        <v>15065</v>
      </c>
      <c r="U311" s="403">
        <v>9500</v>
      </c>
      <c r="V311" s="123" t="s">
        <v>1</v>
      </c>
      <c r="W311" s="336" t="s">
        <v>0</v>
      </c>
      <c r="X311" s="123"/>
      <c r="Y311" s="337"/>
      <c r="Z311" s="87">
        <v>1</v>
      </c>
      <c r="AA311" s="88"/>
      <c r="AB311" s="88"/>
      <c r="AC311" s="88"/>
      <c r="AD311" s="90"/>
      <c r="AE311" s="90"/>
      <c r="AF311" s="136"/>
      <c r="AG311" s="338"/>
      <c r="AH311" s="338"/>
      <c r="AI311" s="339"/>
      <c r="AJ311" s="339"/>
      <c r="AK311" s="91"/>
      <c r="AL311" s="92"/>
      <c r="AM311" s="93"/>
      <c r="AN311" s="340"/>
      <c r="AO311" s="341"/>
      <c r="AP311" s="336"/>
      <c r="AQ311" s="342"/>
      <c r="AR311" s="343"/>
      <c r="AS311" s="342"/>
      <c r="AT311" s="94"/>
      <c r="AU311" s="341"/>
      <c r="AV311" s="136"/>
      <c r="AW311" s="339"/>
    </row>
    <row r="312" spans="1:49" ht="12.75" customHeight="1">
      <c r="A312">
        <v>309</v>
      </c>
      <c r="B312" s="29" t="s">
        <v>8221</v>
      </c>
      <c r="C312" s="104" t="s">
        <v>4403</v>
      </c>
      <c r="D312" s="29" t="s">
        <v>868</v>
      </c>
      <c r="E312" s="29" t="s">
        <v>2957</v>
      </c>
      <c r="F312" s="335"/>
      <c r="G312" s="335"/>
      <c r="H312" s="335"/>
      <c r="I312" s="335"/>
      <c r="J312" s="335"/>
      <c r="K312" s="335"/>
      <c r="L312" s="335"/>
      <c r="M312" s="82" t="s">
        <v>3880</v>
      </c>
      <c r="N312" s="57">
        <v>4210.9724409448818</v>
      </c>
      <c r="O312" s="30">
        <v>4210.9724409448818</v>
      </c>
      <c r="P312" s="29" t="s">
        <v>3458</v>
      </c>
      <c r="Q312" s="29"/>
      <c r="R312" s="104" t="s">
        <v>4403</v>
      </c>
      <c r="S312" s="103" t="s">
        <v>4404</v>
      </c>
      <c r="T312" s="403">
        <v>15480</v>
      </c>
      <c r="U312" s="403">
        <v>10000</v>
      </c>
      <c r="V312" s="123" t="s">
        <v>1</v>
      </c>
      <c r="W312" s="336" t="s">
        <v>0</v>
      </c>
      <c r="X312" s="123"/>
      <c r="Y312" s="337"/>
      <c r="Z312" s="87">
        <v>1</v>
      </c>
      <c r="AA312" s="88"/>
      <c r="AB312" s="88"/>
      <c r="AC312" s="88"/>
      <c r="AD312" s="90"/>
      <c r="AE312" s="90"/>
      <c r="AF312" s="136"/>
      <c r="AG312" s="338"/>
      <c r="AH312" s="338"/>
      <c r="AI312" s="339"/>
      <c r="AJ312" s="339"/>
      <c r="AK312" s="91"/>
      <c r="AL312" s="92"/>
      <c r="AM312" s="93"/>
      <c r="AN312" s="340"/>
      <c r="AO312" s="341"/>
      <c r="AP312" s="336"/>
      <c r="AQ312" s="342"/>
      <c r="AR312" s="343"/>
      <c r="AS312" s="342"/>
      <c r="AT312" s="94"/>
      <c r="AU312" s="341"/>
      <c r="AV312" s="136"/>
      <c r="AW312" s="339"/>
    </row>
    <row r="313" spans="1:49" ht="12.75" customHeight="1">
      <c r="A313">
        <v>310</v>
      </c>
      <c r="B313" s="29" t="s">
        <v>8223</v>
      </c>
      <c r="C313" s="104" t="s">
        <v>4405</v>
      </c>
      <c r="D313" s="29" t="s">
        <v>978</v>
      </c>
      <c r="E313" s="29" t="s">
        <v>2847</v>
      </c>
      <c r="F313" s="335"/>
      <c r="G313" s="335"/>
      <c r="H313" s="335"/>
      <c r="I313" s="335"/>
      <c r="J313" s="335"/>
      <c r="K313" s="335"/>
      <c r="L313" s="335"/>
      <c r="M313" s="82" t="s">
        <v>3880</v>
      </c>
      <c r="N313" s="57">
        <v>3821.5590551181103</v>
      </c>
      <c r="O313" s="30">
        <v>3821.5590551181103</v>
      </c>
      <c r="P313" s="29" t="s">
        <v>3861</v>
      </c>
      <c r="Q313" s="29"/>
      <c r="R313" s="104" t="s">
        <v>4405</v>
      </c>
      <c r="S313" s="103" t="s">
        <v>4406</v>
      </c>
      <c r="T313" s="403">
        <v>16310</v>
      </c>
      <c r="U313" s="403">
        <v>-1000</v>
      </c>
      <c r="V313" s="123" t="s">
        <v>1</v>
      </c>
      <c r="W313" s="336" t="s">
        <v>0</v>
      </c>
      <c r="X313" s="123"/>
      <c r="Y313" s="337"/>
      <c r="Z313" s="87">
        <v>1</v>
      </c>
      <c r="AA313" s="88"/>
      <c r="AB313" s="88"/>
      <c r="AC313" s="88"/>
      <c r="AD313" s="90"/>
      <c r="AE313" s="90"/>
      <c r="AF313" s="136"/>
      <c r="AG313" s="338"/>
      <c r="AH313" s="338"/>
      <c r="AI313" s="339"/>
      <c r="AJ313" s="339"/>
      <c r="AK313" s="91"/>
      <c r="AL313" s="92"/>
      <c r="AM313" s="93"/>
      <c r="AN313" s="340"/>
      <c r="AO313" s="341"/>
      <c r="AP313" s="336"/>
      <c r="AQ313" s="342"/>
      <c r="AR313" s="343"/>
      <c r="AS313" s="342"/>
      <c r="AT313" s="94"/>
      <c r="AU313" s="341"/>
      <c r="AV313" s="136"/>
      <c r="AW313" s="339"/>
    </row>
    <row r="314" spans="1:49" ht="12.75" customHeight="1">
      <c r="A314">
        <v>311</v>
      </c>
      <c r="B314" s="29" t="s">
        <v>8225</v>
      </c>
      <c r="C314" s="104" t="s">
        <v>4407</v>
      </c>
      <c r="D314" s="29" t="s">
        <v>977</v>
      </c>
      <c r="E314" s="29" t="s">
        <v>2848</v>
      </c>
      <c r="F314" s="335"/>
      <c r="G314" s="335"/>
      <c r="H314" s="335"/>
      <c r="I314" s="335"/>
      <c r="J314" s="335"/>
      <c r="K314" s="335"/>
      <c r="L314" s="335"/>
      <c r="M314" s="82" t="s">
        <v>3880</v>
      </c>
      <c r="N314" s="57">
        <v>3683.5984251968507</v>
      </c>
      <c r="O314" s="30">
        <v>3683.5984251968507</v>
      </c>
      <c r="P314" s="29" t="s">
        <v>3861</v>
      </c>
      <c r="Q314" s="29"/>
      <c r="R314" s="104" t="s">
        <v>4407</v>
      </c>
      <c r="S314" s="103" t="s">
        <v>4408</v>
      </c>
      <c r="T314" s="403">
        <v>16310</v>
      </c>
      <c r="U314" s="403">
        <v>0</v>
      </c>
      <c r="V314" s="123" t="s">
        <v>1</v>
      </c>
      <c r="W314" s="336" t="s">
        <v>0</v>
      </c>
      <c r="X314" s="123"/>
      <c r="Y314" s="337"/>
      <c r="Z314" s="87">
        <v>1</v>
      </c>
      <c r="AA314" s="88"/>
      <c r="AB314" s="88"/>
      <c r="AC314" s="88"/>
      <c r="AD314" s="90"/>
      <c r="AE314" s="90"/>
      <c r="AF314" s="136"/>
      <c r="AG314" s="338"/>
      <c r="AH314" s="338"/>
      <c r="AI314" s="339"/>
      <c r="AJ314" s="339"/>
      <c r="AK314" s="91"/>
      <c r="AL314" s="92"/>
      <c r="AM314" s="93"/>
      <c r="AN314" s="340"/>
      <c r="AO314" s="341"/>
      <c r="AP314" s="336"/>
      <c r="AQ314" s="342"/>
      <c r="AR314" s="343"/>
      <c r="AS314" s="342"/>
      <c r="AT314" s="94"/>
      <c r="AU314" s="341"/>
      <c r="AV314" s="136"/>
      <c r="AW314" s="339"/>
    </row>
    <row r="315" spans="1:49" ht="12.75" customHeight="1">
      <c r="A315">
        <v>312</v>
      </c>
      <c r="B315" s="29" t="s">
        <v>8224</v>
      </c>
      <c r="C315" s="104" t="s">
        <v>4409</v>
      </c>
      <c r="D315" s="29" t="s">
        <v>956</v>
      </c>
      <c r="E315" s="29" t="s">
        <v>2869</v>
      </c>
      <c r="F315" s="335"/>
      <c r="G315" s="335"/>
      <c r="H315" s="335"/>
      <c r="I315" s="335"/>
      <c r="J315" s="335"/>
      <c r="K315" s="335"/>
      <c r="L315" s="335"/>
      <c r="M315" s="82" t="s">
        <v>3880</v>
      </c>
      <c r="N315" s="57">
        <v>3574.157480314961</v>
      </c>
      <c r="O315" s="30">
        <v>3574.157480314961</v>
      </c>
      <c r="P315" s="29" t="s">
        <v>3862</v>
      </c>
      <c r="Q315" s="29"/>
      <c r="R315" s="104" t="s">
        <v>4409</v>
      </c>
      <c r="S315" s="103" t="s">
        <v>4410</v>
      </c>
      <c r="T315" s="403">
        <v>15065</v>
      </c>
      <c r="U315" s="403">
        <v>-1500</v>
      </c>
      <c r="V315" s="123" t="s">
        <v>1</v>
      </c>
      <c r="W315" s="336" t="s">
        <v>0</v>
      </c>
      <c r="X315" s="123"/>
      <c r="Y315" s="337"/>
      <c r="Z315" s="87">
        <v>1</v>
      </c>
      <c r="AA315" s="88"/>
      <c r="AB315" s="88"/>
      <c r="AC315" s="88"/>
      <c r="AD315" s="90"/>
      <c r="AE315" s="90"/>
      <c r="AF315" s="136"/>
      <c r="AG315" s="338"/>
      <c r="AH315" s="338"/>
      <c r="AI315" s="339"/>
      <c r="AJ315" s="339"/>
      <c r="AK315" s="91"/>
      <c r="AL315" s="92"/>
      <c r="AM315" s="93"/>
      <c r="AN315" s="340"/>
      <c r="AO315" s="341"/>
      <c r="AP315" s="336"/>
      <c r="AQ315" s="342"/>
      <c r="AR315" s="343"/>
      <c r="AS315" s="342"/>
      <c r="AT315" s="94"/>
      <c r="AU315" s="341"/>
      <c r="AV315" s="136"/>
      <c r="AW315" s="339"/>
    </row>
    <row r="316" spans="1:49" ht="12.75" customHeight="1">
      <c r="A316">
        <v>313</v>
      </c>
      <c r="B316" s="29" t="s">
        <v>7515</v>
      </c>
      <c r="C316" s="104" t="s">
        <v>4411</v>
      </c>
      <c r="D316" s="29" t="s">
        <v>3880</v>
      </c>
      <c r="E316" s="29" t="s">
        <v>3880</v>
      </c>
      <c r="F316" s="335" t="s">
        <v>7516</v>
      </c>
      <c r="G316" s="335"/>
      <c r="H316" s="335"/>
      <c r="I316" s="335"/>
      <c r="J316" s="335"/>
      <c r="K316" s="335"/>
      <c r="L316" s="335"/>
      <c r="M316" s="82" t="s">
        <v>3880</v>
      </c>
      <c r="N316" s="57">
        <v>226.46850393700788</v>
      </c>
      <c r="O316" s="30">
        <v>226.46850393700788</v>
      </c>
      <c r="P316" s="29" t="s">
        <v>3459</v>
      </c>
      <c r="Q316" s="29"/>
      <c r="R316" s="104" t="s">
        <v>4411</v>
      </c>
      <c r="S316" s="103" t="s">
        <v>4412</v>
      </c>
      <c r="T316" s="403">
        <v>15065</v>
      </c>
      <c r="U316" s="403">
        <v>500</v>
      </c>
      <c r="V316" s="123" t="s">
        <v>1</v>
      </c>
      <c r="W316" s="336" t="s">
        <v>0</v>
      </c>
      <c r="X316" s="123"/>
      <c r="Y316" s="337"/>
      <c r="Z316" s="87"/>
      <c r="AA316" s="88"/>
      <c r="AB316" s="88"/>
      <c r="AC316" s="98"/>
      <c r="AD316" s="90"/>
      <c r="AE316" s="90"/>
      <c r="AF316" s="136"/>
      <c r="AG316" s="338"/>
      <c r="AH316" s="338"/>
      <c r="AI316" s="339"/>
      <c r="AJ316" s="339"/>
      <c r="AK316" s="91"/>
      <c r="AL316" s="92"/>
      <c r="AM316" s="93"/>
      <c r="AN316" s="340"/>
      <c r="AO316" s="341"/>
      <c r="AP316" s="336"/>
      <c r="AQ316" s="342"/>
      <c r="AR316" s="343"/>
      <c r="AS316" s="342"/>
      <c r="AT316" s="94"/>
      <c r="AU316" s="341"/>
      <c r="AV316" s="136"/>
      <c r="AW316" s="339"/>
    </row>
    <row r="317" spans="1:49" ht="12.75" customHeight="1">
      <c r="A317">
        <v>314</v>
      </c>
      <c r="B317" s="29" t="s">
        <v>8226</v>
      </c>
      <c r="C317" s="104" t="s">
        <v>4413</v>
      </c>
      <c r="D317" s="29" t="s">
        <v>979</v>
      </c>
      <c r="E317" s="29" t="s">
        <v>2846</v>
      </c>
      <c r="F317" s="335"/>
      <c r="G317" s="335"/>
      <c r="H317" s="335"/>
      <c r="I317" s="335"/>
      <c r="J317" s="335"/>
      <c r="K317" s="335"/>
      <c r="L317" s="335"/>
      <c r="M317" s="82" t="s">
        <v>3880</v>
      </c>
      <c r="N317" s="57">
        <v>3795.2244094488192</v>
      </c>
      <c r="O317" s="30">
        <v>3795.2244094488192</v>
      </c>
      <c r="P317" s="29" t="s">
        <v>3861</v>
      </c>
      <c r="Q317" s="29"/>
      <c r="R317" s="104" t="s">
        <v>4413</v>
      </c>
      <c r="S317" s="103" t="s">
        <v>4414</v>
      </c>
      <c r="T317" s="403">
        <v>16310</v>
      </c>
      <c r="U317" s="403">
        <v>1000</v>
      </c>
      <c r="V317" s="123" t="s">
        <v>1</v>
      </c>
      <c r="W317" s="336" t="s">
        <v>0</v>
      </c>
      <c r="X317" s="123"/>
      <c r="Y317" s="337"/>
      <c r="Z317" s="87">
        <v>1</v>
      </c>
      <c r="AA317" s="88"/>
      <c r="AB317" s="88"/>
      <c r="AC317" s="88"/>
      <c r="AD317" s="90"/>
      <c r="AE317" s="90"/>
      <c r="AF317" s="136"/>
      <c r="AG317" s="338"/>
      <c r="AH317" s="338"/>
      <c r="AI317" s="339"/>
      <c r="AJ317" s="339"/>
      <c r="AK317" s="91"/>
      <c r="AL317" s="92"/>
      <c r="AM317" s="93"/>
      <c r="AN317" s="340"/>
      <c r="AO317" s="341"/>
      <c r="AP317" s="336"/>
      <c r="AQ317" s="342"/>
      <c r="AR317" s="343"/>
      <c r="AS317" s="342"/>
      <c r="AT317" s="94"/>
      <c r="AU317" s="341"/>
      <c r="AV317" s="136"/>
      <c r="AW317" s="339"/>
    </row>
    <row r="318" spans="1:49" ht="12.75" customHeight="1">
      <c r="A318">
        <v>315</v>
      </c>
      <c r="B318" s="29" t="s">
        <v>8227</v>
      </c>
      <c r="C318" s="104" t="s">
        <v>4415</v>
      </c>
      <c r="D318" s="29" t="s">
        <v>1084</v>
      </c>
      <c r="E318" s="29" t="s">
        <v>2741</v>
      </c>
      <c r="F318" s="335"/>
      <c r="G318" s="335"/>
      <c r="H318" s="335"/>
      <c r="I318" s="335"/>
      <c r="J318" s="335"/>
      <c r="K318" s="335"/>
      <c r="L318" s="335"/>
      <c r="M318" s="82" t="s">
        <v>3880</v>
      </c>
      <c r="N318" s="57">
        <v>3617.7834645669291</v>
      </c>
      <c r="O318" s="30">
        <v>3617.7834645669291</v>
      </c>
      <c r="P318" s="29" t="s">
        <v>3863</v>
      </c>
      <c r="Q318" s="29"/>
      <c r="R318" s="104" t="s">
        <v>4415</v>
      </c>
      <c r="S318" s="103" t="s">
        <v>4416</v>
      </c>
      <c r="T318" s="403">
        <v>15480</v>
      </c>
      <c r="U318" s="403">
        <v>1000</v>
      </c>
      <c r="V318" s="123" t="s">
        <v>1</v>
      </c>
      <c r="W318" s="336" t="s">
        <v>0</v>
      </c>
      <c r="X318" s="123"/>
      <c r="Y318" s="337"/>
      <c r="Z318" s="87">
        <v>1</v>
      </c>
      <c r="AA318" s="88"/>
      <c r="AB318" s="88"/>
      <c r="AC318" s="88"/>
      <c r="AD318" s="90"/>
      <c r="AE318" s="90"/>
      <c r="AF318" s="136"/>
      <c r="AG318" s="338"/>
      <c r="AH318" s="338"/>
      <c r="AI318" s="339"/>
      <c r="AJ318" s="339"/>
      <c r="AK318" s="91"/>
      <c r="AL318" s="92"/>
      <c r="AM318" s="93"/>
      <c r="AN318" s="340"/>
      <c r="AO318" s="341"/>
      <c r="AP318" s="336"/>
      <c r="AQ318" s="342"/>
      <c r="AR318" s="343"/>
      <c r="AS318" s="342"/>
      <c r="AT318" s="94"/>
      <c r="AU318" s="341"/>
      <c r="AV318" s="136"/>
      <c r="AW318" s="339"/>
    </row>
    <row r="319" spans="1:49" ht="12.75" customHeight="1">
      <c r="A319">
        <v>316</v>
      </c>
      <c r="B319" s="29" t="s">
        <v>8228</v>
      </c>
      <c r="C319" s="104" t="s">
        <v>4417</v>
      </c>
      <c r="D319" s="29" t="s">
        <v>1088</v>
      </c>
      <c r="E319" s="29" t="s">
        <v>2737</v>
      </c>
      <c r="F319" s="335"/>
      <c r="G319" s="335"/>
      <c r="H319" s="335"/>
      <c r="I319" s="335"/>
      <c r="J319" s="335"/>
      <c r="K319" s="335"/>
      <c r="L319" s="335"/>
      <c r="M319" s="82" t="s">
        <v>3880</v>
      </c>
      <c r="N319" s="57">
        <v>3340.1692913385828</v>
      </c>
      <c r="O319" s="30">
        <v>3340.1692913385828</v>
      </c>
      <c r="P319" s="29" t="s">
        <v>3863</v>
      </c>
      <c r="Q319" s="29"/>
      <c r="R319" s="104" t="s">
        <v>4417</v>
      </c>
      <c r="S319" s="103" t="s">
        <v>4418</v>
      </c>
      <c r="T319" s="403">
        <v>15480</v>
      </c>
      <c r="U319" s="403">
        <v>0</v>
      </c>
      <c r="V319" s="123" t="s">
        <v>1</v>
      </c>
      <c r="W319" s="336" t="s">
        <v>0</v>
      </c>
      <c r="X319" s="123"/>
      <c r="Y319" s="337"/>
      <c r="Z319" s="87">
        <v>1</v>
      </c>
      <c r="AA319" s="88"/>
      <c r="AB319" s="88"/>
      <c r="AC319" s="88"/>
      <c r="AD319" s="90"/>
      <c r="AE319" s="90"/>
      <c r="AF319" s="136"/>
      <c r="AG319" s="338"/>
      <c r="AH319" s="338"/>
      <c r="AI319" s="339"/>
      <c r="AJ319" s="339"/>
      <c r="AK319" s="91"/>
      <c r="AL319" s="92"/>
      <c r="AM319" s="93"/>
      <c r="AN319" s="340"/>
      <c r="AO319" s="341"/>
      <c r="AP319" s="336"/>
      <c r="AQ319" s="342"/>
      <c r="AR319" s="343"/>
      <c r="AS319" s="342"/>
      <c r="AT319" s="94"/>
      <c r="AU319" s="341"/>
      <c r="AV319" s="136"/>
      <c r="AW319" s="339"/>
    </row>
    <row r="320" spans="1:49" ht="12.75" customHeight="1">
      <c r="A320">
        <v>317</v>
      </c>
      <c r="B320" s="29" t="s">
        <v>8229</v>
      </c>
      <c r="C320" s="104" t="s">
        <v>4419</v>
      </c>
      <c r="D320" s="29" t="s">
        <v>1112</v>
      </c>
      <c r="E320" s="29" t="s">
        <v>2713</v>
      </c>
      <c r="F320" s="335"/>
      <c r="G320" s="335"/>
      <c r="H320" s="335"/>
      <c r="I320" s="335"/>
      <c r="J320" s="335"/>
      <c r="K320" s="335"/>
      <c r="L320" s="335"/>
      <c r="M320" s="82" t="s">
        <v>3880</v>
      </c>
      <c r="N320" s="57">
        <v>5243.748031496064</v>
      </c>
      <c r="O320" s="30">
        <v>5243.748031496064</v>
      </c>
      <c r="P320" s="29" t="s">
        <v>3457</v>
      </c>
      <c r="Q320" s="29"/>
      <c r="R320" s="104" t="s">
        <v>4419</v>
      </c>
      <c r="S320" s="103" t="s">
        <v>4420</v>
      </c>
      <c r="T320" s="403">
        <v>15895</v>
      </c>
      <c r="U320" s="403">
        <v>500</v>
      </c>
      <c r="V320" s="123" t="s">
        <v>1</v>
      </c>
      <c r="W320" s="336" t="s">
        <v>0</v>
      </c>
      <c r="X320" s="123"/>
      <c r="Y320" s="337"/>
      <c r="Z320" s="87">
        <v>1</v>
      </c>
      <c r="AA320" s="88"/>
      <c r="AB320" s="88"/>
      <c r="AC320" s="88"/>
      <c r="AD320" s="90"/>
      <c r="AE320" s="90"/>
      <c r="AF320" s="136"/>
      <c r="AG320" s="338"/>
      <c r="AH320" s="338"/>
      <c r="AI320" s="339"/>
      <c r="AJ320" s="339"/>
      <c r="AK320" s="91"/>
      <c r="AL320" s="92"/>
      <c r="AM320" s="93"/>
      <c r="AN320" s="340"/>
      <c r="AO320" s="341"/>
      <c r="AP320" s="336"/>
      <c r="AQ320" s="342"/>
      <c r="AR320" s="343"/>
      <c r="AS320" s="342"/>
      <c r="AT320" s="94"/>
      <c r="AU320" s="341"/>
      <c r="AV320" s="136"/>
      <c r="AW320" s="339"/>
    </row>
    <row r="321" spans="1:49" ht="12.75" customHeight="1">
      <c r="A321">
        <v>318</v>
      </c>
      <c r="B321" s="29" t="s">
        <v>8230</v>
      </c>
      <c r="C321" s="104" t="s">
        <v>4421</v>
      </c>
      <c r="D321" s="29" t="s">
        <v>1141</v>
      </c>
      <c r="E321" s="29" t="s">
        <v>2684</v>
      </c>
      <c r="F321" s="335"/>
      <c r="G321" s="335"/>
      <c r="H321" s="335"/>
      <c r="I321" s="335"/>
      <c r="J321" s="335"/>
      <c r="K321" s="335"/>
      <c r="L321" s="335"/>
      <c r="M321" s="82" t="s">
        <v>3880</v>
      </c>
      <c r="N321" s="57">
        <v>4604.322834645669</v>
      </c>
      <c r="O321" s="30">
        <v>4604.322834645669</v>
      </c>
      <c r="P321" s="29" t="s">
        <v>3457</v>
      </c>
      <c r="Q321" s="29"/>
      <c r="R321" s="104" t="s">
        <v>4421</v>
      </c>
      <c r="S321" s="103" t="s">
        <v>4422</v>
      </c>
      <c r="T321" s="403">
        <v>15895</v>
      </c>
      <c r="U321" s="403">
        <v>-500</v>
      </c>
      <c r="V321" s="123" t="s">
        <v>1</v>
      </c>
      <c r="W321" s="336" t="s">
        <v>0</v>
      </c>
      <c r="X321" s="123"/>
      <c r="Y321" s="337"/>
      <c r="Z321" s="87">
        <v>1</v>
      </c>
      <c r="AA321" s="88"/>
      <c r="AB321" s="88"/>
      <c r="AC321" s="88"/>
      <c r="AD321" s="90"/>
      <c r="AE321" s="90"/>
      <c r="AF321" s="136"/>
      <c r="AG321" s="338"/>
      <c r="AH321" s="338"/>
      <c r="AI321" s="339"/>
      <c r="AJ321" s="339"/>
      <c r="AK321" s="91"/>
      <c r="AL321" s="92"/>
      <c r="AM321" s="93"/>
      <c r="AN321" s="340"/>
      <c r="AO321" s="341"/>
      <c r="AP321" s="336"/>
      <c r="AQ321" s="342"/>
      <c r="AR321" s="343"/>
      <c r="AS321" s="342"/>
      <c r="AT321" s="94"/>
      <c r="AU321" s="341"/>
      <c r="AV321" s="136"/>
      <c r="AW321" s="339"/>
    </row>
    <row r="322" spans="1:49" ht="12.75" customHeight="1">
      <c r="A322">
        <v>319</v>
      </c>
      <c r="B322" s="29" t="s">
        <v>8222</v>
      </c>
      <c r="C322" s="104" t="s">
        <v>4423</v>
      </c>
      <c r="D322" s="29" t="s">
        <v>1143</v>
      </c>
      <c r="E322" s="29" t="s">
        <v>2682</v>
      </c>
      <c r="F322" s="335"/>
      <c r="G322" s="335"/>
      <c r="H322" s="335"/>
      <c r="I322" s="335"/>
      <c r="J322" s="335"/>
      <c r="K322" s="335"/>
      <c r="L322" s="335"/>
      <c r="M322" s="82" t="s">
        <v>3880</v>
      </c>
      <c r="N322" s="57">
        <v>4763.5787401574808</v>
      </c>
      <c r="O322" s="30">
        <v>4763.5787401574808</v>
      </c>
      <c r="P322" s="29" t="s">
        <v>3457</v>
      </c>
      <c r="Q322" s="29"/>
      <c r="R322" s="104" t="s">
        <v>4423</v>
      </c>
      <c r="S322" s="103" t="s">
        <v>4424</v>
      </c>
      <c r="T322" s="403">
        <v>15895</v>
      </c>
      <c r="U322" s="403">
        <v>-1500</v>
      </c>
      <c r="V322" s="123" t="s">
        <v>1</v>
      </c>
      <c r="W322" s="336" t="s">
        <v>0</v>
      </c>
      <c r="X322" s="123"/>
      <c r="Y322" s="337"/>
      <c r="Z322" s="87">
        <v>1</v>
      </c>
      <c r="AA322" s="88"/>
      <c r="AB322" s="88"/>
      <c r="AC322" s="88"/>
      <c r="AD322" s="90"/>
      <c r="AE322" s="90"/>
      <c r="AF322" s="136"/>
      <c r="AG322" s="338"/>
      <c r="AH322" s="338"/>
      <c r="AI322" s="339"/>
      <c r="AJ322" s="339"/>
      <c r="AK322" s="91"/>
      <c r="AL322" s="92"/>
      <c r="AM322" s="93"/>
      <c r="AN322" s="340"/>
      <c r="AO322" s="341"/>
      <c r="AP322" s="336"/>
      <c r="AQ322" s="342"/>
      <c r="AR322" s="343"/>
      <c r="AS322" s="342"/>
      <c r="AT322" s="94"/>
      <c r="AU322" s="341"/>
      <c r="AV322" s="136"/>
      <c r="AW322" s="339"/>
    </row>
    <row r="323" spans="1:49" ht="12.75" customHeight="1">
      <c r="A323">
        <v>320</v>
      </c>
      <c r="B323" s="29" t="s">
        <v>8231</v>
      </c>
      <c r="C323" s="104" t="s">
        <v>4425</v>
      </c>
      <c r="D323" s="29" t="s">
        <v>1087</v>
      </c>
      <c r="E323" s="29" t="s">
        <v>2738</v>
      </c>
      <c r="F323" s="335"/>
      <c r="G323" s="335"/>
      <c r="H323" s="335"/>
      <c r="I323" s="335"/>
      <c r="J323" s="335"/>
      <c r="K323" s="335"/>
      <c r="L323" s="335"/>
      <c r="M323" s="82" t="s">
        <v>3880</v>
      </c>
      <c r="N323" s="57">
        <v>3382.1692913385828</v>
      </c>
      <c r="O323" s="30">
        <v>3382.1692913385828</v>
      </c>
      <c r="P323" s="29" t="s">
        <v>3863</v>
      </c>
      <c r="Q323" s="29"/>
      <c r="R323" s="104" t="s">
        <v>4425</v>
      </c>
      <c r="S323" s="103" t="s">
        <v>4426</v>
      </c>
      <c r="T323" s="403">
        <v>15480</v>
      </c>
      <c r="U323" s="403">
        <v>-1000</v>
      </c>
      <c r="V323" s="123" t="s">
        <v>1</v>
      </c>
      <c r="W323" s="336" t="s">
        <v>0</v>
      </c>
      <c r="X323" s="123"/>
      <c r="Y323" s="337"/>
      <c r="Z323" s="87">
        <v>1</v>
      </c>
      <c r="AA323" s="88"/>
      <c r="AB323" s="88"/>
      <c r="AC323" s="88"/>
      <c r="AD323" s="90"/>
      <c r="AE323" s="90"/>
      <c r="AF323" s="136"/>
      <c r="AG323" s="338"/>
      <c r="AH323" s="338"/>
      <c r="AI323" s="339"/>
      <c r="AJ323" s="339"/>
      <c r="AK323" s="91"/>
      <c r="AL323" s="92"/>
      <c r="AM323" s="93"/>
      <c r="AN323" s="340"/>
      <c r="AO323" s="341"/>
      <c r="AP323" s="336"/>
      <c r="AQ323" s="342"/>
      <c r="AR323" s="343"/>
      <c r="AS323" s="342"/>
      <c r="AT323" s="94"/>
      <c r="AU323" s="341"/>
      <c r="AV323" s="136"/>
      <c r="AW323" s="339"/>
    </row>
    <row r="324" spans="1:49" ht="12.75" customHeight="1">
      <c r="A324">
        <v>321</v>
      </c>
      <c r="B324" s="29" t="s">
        <v>8232</v>
      </c>
      <c r="C324" s="104" t="s">
        <v>4427</v>
      </c>
      <c r="D324" s="29" t="s">
        <v>960</v>
      </c>
      <c r="E324" s="29" t="s">
        <v>2865</v>
      </c>
      <c r="F324" s="335"/>
      <c r="G324" s="335"/>
      <c r="H324" s="335"/>
      <c r="I324" s="335"/>
      <c r="J324" s="335"/>
      <c r="K324" s="335"/>
      <c r="L324" s="335"/>
      <c r="M324" s="82" t="s">
        <v>3880</v>
      </c>
      <c r="N324" s="57">
        <v>3385.5472440944886</v>
      </c>
      <c r="O324" s="30">
        <v>3385.5472440944886</v>
      </c>
      <c r="P324" s="29" t="s">
        <v>3862</v>
      </c>
      <c r="Q324" s="29"/>
      <c r="R324" s="104" t="s">
        <v>4427</v>
      </c>
      <c r="S324" s="103" t="s">
        <v>4428</v>
      </c>
      <c r="T324" s="403">
        <v>15065</v>
      </c>
      <c r="U324" s="403">
        <v>-500</v>
      </c>
      <c r="V324" s="123" t="s">
        <v>1</v>
      </c>
      <c r="W324" s="336" t="s">
        <v>0</v>
      </c>
      <c r="X324" s="123"/>
      <c r="Y324" s="337"/>
      <c r="Z324" s="87">
        <v>1</v>
      </c>
      <c r="AA324" s="88"/>
      <c r="AB324" s="88"/>
      <c r="AC324" s="88"/>
      <c r="AD324" s="90"/>
      <c r="AE324" s="90"/>
      <c r="AF324" s="136"/>
      <c r="AG324" s="338"/>
      <c r="AH324" s="338"/>
      <c r="AI324" s="339"/>
      <c r="AJ324" s="339"/>
      <c r="AK324" s="91"/>
      <c r="AL324" s="92"/>
      <c r="AM324" s="93"/>
      <c r="AN324" s="340"/>
      <c r="AO324" s="341"/>
      <c r="AP324" s="336"/>
      <c r="AQ324" s="342"/>
      <c r="AR324" s="343"/>
      <c r="AS324" s="342"/>
      <c r="AT324" s="94"/>
      <c r="AU324" s="341"/>
      <c r="AV324" s="136"/>
      <c r="AW324" s="339"/>
    </row>
    <row r="325" spans="1:49" ht="12.75" customHeight="1">
      <c r="A325">
        <v>322</v>
      </c>
      <c r="B325" s="29" t="s">
        <v>8233</v>
      </c>
      <c r="C325" s="104" t="s">
        <v>4429</v>
      </c>
      <c r="D325" s="29" t="s">
        <v>1067</v>
      </c>
      <c r="E325" s="29" t="s">
        <v>2758</v>
      </c>
      <c r="F325" s="335"/>
      <c r="G325" s="335"/>
      <c r="H325" s="335"/>
      <c r="I325" s="335"/>
      <c r="J325" s="335"/>
      <c r="K325" s="335"/>
      <c r="L325" s="335"/>
      <c r="M325" s="82" t="s">
        <v>3880</v>
      </c>
      <c r="N325" s="57">
        <v>6267.0157480314965</v>
      </c>
      <c r="O325" s="30">
        <v>6267.0157480314965</v>
      </c>
      <c r="P325" s="29" t="s">
        <v>3459</v>
      </c>
      <c r="Q325" s="29"/>
      <c r="R325" s="104" t="s">
        <v>4429</v>
      </c>
      <c r="S325" s="103" t="s">
        <v>4430</v>
      </c>
      <c r="T325" s="403">
        <v>7726.68</v>
      </c>
      <c r="U325" s="403">
        <v>-2228.85</v>
      </c>
      <c r="V325" s="123" t="s">
        <v>1</v>
      </c>
      <c r="W325" s="336" t="s">
        <v>0</v>
      </c>
      <c r="X325" s="123"/>
      <c r="Y325" s="337"/>
      <c r="Z325" s="87">
        <v>1</v>
      </c>
      <c r="AA325" s="88"/>
      <c r="AB325" s="88"/>
      <c r="AC325" s="88"/>
      <c r="AD325" s="90"/>
      <c r="AE325" s="90"/>
      <c r="AF325" s="136"/>
      <c r="AG325" s="338"/>
      <c r="AH325" s="338"/>
      <c r="AI325" s="339"/>
      <c r="AJ325" s="339"/>
      <c r="AK325" s="91"/>
      <c r="AL325" s="92"/>
      <c r="AM325" s="93"/>
      <c r="AN325" s="340"/>
      <c r="AO325" s="341"/>
      <c r="AP325" s="336"/>
      <c r="AQ325" s="342"/>
      <c r="AR325" s="343"/>
      <c r="AS325" s="342"/>
      <c r="AT325" s="94"/>
      <c r="AU325" s="341"/>
      <c r="AV325" s="136"/>
      <c r="AW325" s="339"/>
    </row>
    <row r="326" spans="1:49" ht="12.75" customHeight="1">
      <c r="A326">
        <v>323</v>
      </c>
      <c r="B326" s="29" t="s">
        <v>8234</v>
      </c>
      <c r="C326" s="104" t="s">
        <v>4431</v>
      </c>
      <c r="D326" s="29" t="s">
        <v>1027</v>
      </c>
      <c r="E326" s="29" t="s">
        <v>2798</v>
      </c>
      <c r="F326" s="335"/>
      <c r="G326" s="335"/>
      <c r="H326" s="335"/>
      <c r="I326" s="335"/>
      <c r="J326" s="335"/>
      <c r="K326" s="335"/>
      <c r="L326" s="335"/>
      <c r="M326" s="82" t="s">
        <v>3880</v>
      </c>
      <c r="N326" s="57">
        <v>6358.6968503937005</v>
      </c>
      <c r="O326" s="30">
        <v>6358.6968503937005</v>
      </c>
      <c r="P326" s="29" t="s">
        <v>3459</v>
      </c>
      <c r="Q326" s="29"/>
      <c r="R326" s="104" t="s">
        <v>4431</v>
      </c>
      <c r="S326" s="103" t="s">
        <v>4432</v>
      </c>
      <c r="T326" s="403">
        <v>7726.68</v>
      </c>
      <c r="U326" s="403">
        <v>-3219.45</v>
      </c>
      <c r="V326" s="123" t="s">
        <v>1</v>
      </c>
      <c r="W326" s="336" t="s">
        <v>0</v>
      </c>
      <c r="X326" s="123"/>
      <c r="Y326" s="337"/>
      <c r="Z326" s="87">
        <v>1</v>
      </c>
      <c r="AA326" s="88"/>
      <c r="AB326" s="88"/>
      <c r="AC326" s="88"/>
      <c r="AD326" s="90"/>
      <c r="AE326" s="90"/>
      <c r="AF326" s="136"/>
      <c r="AG326" s="338"/>
      <c r="AH326" s="338"/>
      <c r="AI326" s="339"/>
      <c r="AJ326" s="339"/>
      <c r="AK326" s="91"/>
      <c r="AL326" s="92"/>
      <c r="AM326" s="93"/>
      <c r="AN326" s="340"/>
      <c r="AO326" s="341"/>
      <c r="AP326" s="336"/>
      <c r="AQ326" s="342"/>
      <c r="AR326" s="343"/>
      <c r="AS326" s="342"/>
      <c r="AT326" s="94"/>
      <c r="AU326" s="341"/>
      <c r="AV326" s="136"/>
      <c r="AW326" s="339"/>
    </row>
    <row r="327" spans="1:49" ht="12.75" customHeight="1">
      <c r="A327">
        <v>324</v>
      </c>
      <c r="B327" s="29" t="s">
        <v>8235</v>
      </c>
      <c r="C327" s="104" t="s">
        <v>3519</v>
      </c>
      <c r="D327" s="29" t="s">
        <v>1109</v>
      </c>
      <c r="E327" s="29" t="s">
        <v>2716</v>
      </c>
      <c r="F327" s="335"/>
      <c r="G327" s="335"/>
      <c r="H327" s="335"/>
      <c r="I327" s="335"/>
      <c r="J327" s="335"/>
      <c r="K327" s="335"/>
      <c r="L327" s="335"/>
      <c r="M327" s="82" t="s">
        <v>3880</v>
      </c>
      <c r="N327" s="57">
        <v>4804.0984251968512</v>
      </c>
      <c r="O327" s="30">
        <v>4804.0984251968512</v>
      </c>
      <c r="P327" s="29" t="s">
        <v>3860</v>
      </c>
      <c r="Q327" s="29"/>
      <c r="R327" s="104" t="s">
        <v>3519</v>
      </c>
      <c r="S327" s="103" t="s">
        <v>4433</v>
      </c>
      <c r="T327" s="403">
        <v>10302.24</v>
      </c>
      <c r="U327" s="403">
        <v>-4705.3500000000004</v>
      </c>
      <c r="V327" s="123" t="s">
        <v>1</v>
      </c>
      <c r="W327" s="336" t="s">
        <v>0</v>
      </c>
      <c r="X327" s="123"/>
      <c r="Y327" s="337"/>
      <c r="Z327" s="87">
        <v>1</v>
      </c>
      <c r="AA327" s="88"/>
      <c r="AB327" s="88"/>
      <c r="AC327" s="88"/>
      <c r="AD327" s="90"/>
      <c r="AE327" s="90"/>
      <c r="AF327" s="136"/>
      <c r="AG327" s="338"/>
      <c r="AH327" s="338"/>
      <c r="AI327" s="339"/>
      <c r="AJ327" s="339"/>
      <c r="AK327" s="91"/>
      <c r="AL327" s="92"/>
      <c r="AM327" s="93"/>
      <c r="AN327" s="340"/>
      <c r="AO327" s="341"/>
      <c r="AP327" s="336"/>
      <c r="AQ327" s="342"/>
      <c r="AR327" s="343"/>
      <c r="AS327" s="342"/>
      <c r="AT327" s="94"/>
      <c r="AU327" s="341"/>
      <c r="AV327" s="136"/>
      <c r="AW327" s="339"/>
    </row>
    <row r="328" spans="1:49" ht="12.75" customHeight="1">
      <c r="A328">
        <v>325</v>
      </c>
      <c r="B328" s="29" t="s">
        <v>8236</v>
      </c>
      <c r="C328" s="104" t="s">
        <v>3707</v>
      </c>
      <c r="D328" s="29" t="s">
        <v>985</v>
      </c>
      <c r="E328" s="29" t="s">
        <v>2840</v>
      </c>
      <c r="F328" s="335"/>
      <c r="G328" s="335"/>
      <c r="H328" s="335"/>
      <c r="I328" s="335"/>
      <c r="J328" s="335"/>
      <c r="K328" s="335"/>
      <c r="L328" s="335"/>
      <c r="M328" s="82" t="s">
        <v>3880</v>
      </c>
      <c r="N328" s="57">
        <v>6147.606299212599</v>
      </c>
      <c r="O328" s="30">
        <v>6147.606299212599</v>
      </c>
      <c r="P328" s="29" t="s">
        <v>3459</v>
      </c>
      <c r="Q328" s="29"/>
      <c r="R328" s="104" t="s">
        <v>3707</v>
      </c>
      <c r="S328" s="103" t="s">
        <v>4434</v>
      </c>
      <c r="T328" s="403">
        <v>11160.76</v>
      </c>
      <c r="U328" s="403">
        <v>-3219.45</v>
      </c>
      <c r="V328" s="123" t="s">
        <v>1</v>
      </c>
      <c r="W328" s="336" t="s">
        <v>0</v>
      </c>
      <c r="X328" s="123"/>
      <c r="Y328" s="337"/>
      <c r="Z328" s="87">
        <v>1</v>
      </c>
      <c r="AA328" s="88"/>
      <c r="AB328" s="88"/>
      <c r="AC328" s="88"/>
      <c r="AD328" s="90"/>
      <c r="AE328" s="90"/>
      <c r="AF328" s="136"/>
      <c r="AG328" s="338"/>
      <c r="AH328" s="338"/>
      <c r="AI328" s="339"/>
      <c r="AJ328" s="339"/>
      <c r="AK328" s="91"/>
      <c r="AL328" s="92"/>
      <c r="AM328" s="93"/>
      <c r="AN328" s="340"/>
      <c r="AO328" s="341"/>
      <c r="AP328" s="336"/>
      <c r="AQ328" s="342"/>
      <c r="AR328" s="343"/>
      <c r="AS328" s="342"/>
      <c r="AT328" s="94"/>
      <c r="AU328" s="341"/>
      <c r="AV328" s="136"/>
      <c r="AW328" s="339"/>
    </row>
    <row r="329" spans="1:49" ht="12.75" customHeight="1">
      <c r="A329">
        <v>326</v>
      </c>
      <c r="B329" s="29" t="s">
        <v>8237</v>
      </c>
      <c r="C329" s="104" t="s">
        <v>4435</v>
      </c>
      <c r="D329" s="29" t="s">
        <v>1104</v>
      </c>
      <c r="E329" s="29" t="s">
        <v>2721</v>
      </c>
      <c r="F329" s="335"/>
      <c r="G329" s="335"/>
      <c r="H329" s="335"/>
      <c r="I329" s="335"/>
      <c r="J329" s="335"/>
      <c r="K329" s="335"/>
      <c r="L329" s="335"/>
      <c r="M329" s="82" t="s">
        <v>3880</v>
      </c>
      <c r="N329" s="57">
        <v>4465.0275590551182</v>
      </c>
      <c r="O329" s="30">
        <v>4465.0275590551182</v>
      </c>
      <c r="P329" s="29" t="s">
        <v>3860</v>
      </c>
      <c r="Q329" s="29"/>
      <c r="R329" s="104" t="s">
        <v>4435</v>
      </c>
      <c r="S329" s="103" t="s">
        <v>4436</v>
      </c>
      <c r="T329" s="403">
        <v>11160.76</v>
      </c>
      <c r="U329" s="403">
        <v>-4210.05</v>
      </c>
      <c r="V329" s="123" t="s">
        <v>1</v>
      </c>
      <c r="W329" s="336" t="s">
        <v>0</v>
      </c>
      <c r="X329" s="123"/>
      <c r="Y329" s="337"/>
      <c r="Z329" s="87">
        <v>1</v>
      </c>
      <c r="AA329" s="88"/>
      <c r="AB329" s="88"/>
      <c r="AC329" s="88"/>
      <c r="AD329" s="90"/>
      <c r="AE329" s="90"/>
      <c r="AF329" s="136"/>
      <c r="AG329" s="338"/>
      <c r="AH329" s="338"/>
      <c r="AI329" s="339"/>
      <c r="AJ329" s="339"/>
      <c r="AK329" s="91"/>
      <c r="AL329" s="92"/>
      <c r="AM329" s="93"/>
      <c r="AN329" s="340"/>
      <c r="AO329" s="341"/>
      <c r="AP329" s="336"/>
      <c r="AQ329" s="342"/>
      <c r="AR329" s="343"/>
      <c r="AS329" s="342"/>
      <c r="AT329" s="94"/>
      <c r="AU329" s="341"/>
      <c r="AV329" s="136"/>
      <c r="AW329" s="339"/>
    </row>
    <row r="330" spans="1:49" ht="12.75" customHeight="1">
      <c r="A330">
        <v>327</v>
      </c>
      <c r="B330" s="29" t="s">
        <v>8238</v>
      </c>
      <c r="C330" s="104" t="s">
        <v>6</v>
      </c>
      <c r="D330" s="29" t="s">
        <v>1105</v>
      </c>
      <c r="E330" s="29" t="s">
        <v>2720</v>
      </c>
      <c r="F330" s="335"/>
      <c r="G330" s="335"/>
      <c r="H330" s="335"/>
      <c r="I330" s="335"/>
      <c r="J330" s="335"/>
      <c r="K330" s="335"/>
      <c r="L330" s="335"/>
      <c r="M330" s="82" t="s">
        <v>3880</v>
      </c>
      <c r="N330" s="57">
        <v>4487.1929133858266</v>
      </c>
      <c r="O330" s="30">
        <v>4487.1929133858266</v>
      </c>
      <c r="P330" s="29" t="s">
        <v>3860</v>
      </c>
      <c r="Q330" s="29"/>
      <c r="R330" s="104" t="s">
        <v>6</v>
      </c>
      <c r="S330" s="103" t="s">
        <v>4437</v>
      </c>
      <c r="T330" s="403">
        <v>12019.28</v>
      </c>
      <c r="U330" s="403">
        <v>-4705.3500000000004</v>
      </c>
      <c r="V330" s="123" t="s">
        <v>1</v>
      </c>
      <c r="W330" s="336" t="s">
        <v>0</v>
      </c>
      <c r="X330" s="123"/>
      <c r="Y330" s="337"/>
      <c r="Z330" s="87">
        <v>1</v>
      </c>
      <c r="AA330" s="88"/>
      <c r="AB330" s="88"/>
      <c r="AC330" s="88"/>
      <c r="AD330" s="90"/>
      <c r="AE330" s="90"/>
      <c r="AF330" s="136"/>
      <c r="AG330" s="338"/>
      <c r="AH330" s="338"/>
      <c r="AI330" s="339"/>
      <c r="AJ330" s="339"/>
      <c r="AK330" s="91"/>
      <c r="AL330" s="92"/>
      <c r="AM330" s="93"/>
      <c r="AN330" s="340"/>
      <c r="AO330" s="341"/>
      <c r="AP330" s="336"/>
      <c r="AQ330" s="342"/>
      <c r="AR330" s="343"/>
      <c r="AS330" s="342"/>
      <c r="AT330" s="94"/>
      <c r="AU330" s="341"/>
      <c r="AV330" s="136"/>
      <c r="AW330" s="339"/>
    </row>
    <row r="331" spans="1:49" ht="12.75" customHeight="1">
      <c r="A331">
        <v>328</v>
      </c>
      <c r="B331" s="29" t="s">
        <v>8239</v>
      </c>
      <c r="C331" s="104" t="s">
        <v>4</v>
      </c>
      <c r="D331" s="29" t="s">
        <v>1107</v>
      </c>
      <c r="E331" s="29" t="s">
        <v>2718</v>
      </c>
      <c r="F331" s="335"/>
      <c r="G331" s="335"/>
      <c r="H331" s="335"/>
      <c r="I331" s="335"/>
      <c r="J331" s="335"/>
      <c r="K331" s="335"/>
      <c r="L331" s="335"/>
      <c r="M331" s="82" t="s">
        <v>3880</v>
      </c>
      <c r="N331" s="57">
        <v>4492.9606299212601</v>
      </c>
      <c r="O331" s="30">
        <v>4492.9606299212601</v>
      </c>
      <c r="P331" s="29" t="s">
        <v>3860</v>
      </c>
      <c r="Q331" s="29"/>
      <c r="R331" s="104" t="s">
        <v>4</v>
      </c>
      <c r="S331" s="103" t="s">
        <v>4438</v>
      </c>
      <c r="T331" s="403">
        <v>13736.32</v>
      </c>
      <c r="U331" s="403">
        <v>-4705.3500000000004</v>
      </c>
      <c r="V331" s="123" t="s">
        <v>1</v>
      </c>
      <c r="W331" s="336" t="s">
        <v>0</v>
      </c>
      <c r="X331" s="123"/>
      <c r="Y331" s="337"/>
      <c r="Z331" s="87">
        <v>1</v>
      </c>
      <c r="AA331" s="88"/>
      <c r="AB331" s="88"/>
      <c r="AC331" s="88"/>
      <c r="AD331" s="90"/>
      <c r="AE331" s="90"/>
      <c r="AF331" s="136"/>
      <c r="AG331" s="338"/>
      <c r="AH331" s="338"/>
      <c r="AI331" s="339"/>
      <c r="AJ331" s="339"/>
      <c r="AK331" s="91"/>
      <c r="AL331" s="92"/>
      <c r="AM331" s="93"/>
      <c r="AN331" s="340"/>
      <c r="AO331" s="341"/>
      <c r="AP331" s="336"/>
      <c r="AQ331" s="342"/>
      <c r="AR331" s="343"/>
      <c r="AS331" s="342"/>
      <c r="AT331" s="94"/>
      <c r="AU331" s="341"/>
      <c r="AV331" s="136"/>
      <c r="AW331" s="339"/>
    </row>
    <row r="332" spans="1:49" ht="12.75" customHeight="1">
      <c r="A332">
        <v>329</v>
      </c>
      <c r="B332" s="29" t="s">
        <v>8240</v>
      </c>
      <c r="C332" s="104" t="s">
        <v>4439</v>
      </c>
      <c r="D332" s="29" t="s">
        <v>1068</v>
      </c>
      <c r="E332" s="29" t="s">
        <v>2757</v>
      </c>
      <c r="F332" s="335"/>
      <c r="G332" s="335"/>
      <c r="H332" s="335"/>
      <c r="I332" s="335"/>
      <c r="J332" s="335"/>
      <c r="K332" s="335"/>
      <c r="L332" s="335"/>
      <c r="M332" s="82" t="s">
        <v>3880</v>
      </c>
      <c r="N332" s="57">
        <v>4599.4173228346453</v>
      </c>
      <c r="O332" s="30">
        <v>4599.4173228346453</v>
      </c>
      <c r="P332" s="29" t="s">
        <v>3860</v>
      </c>
      <c r="Q332" s="29"/>
      <c r="R332" s="104" t="s">
        <v>4439</v>
      </c>
      <c r="S332" s="103" t="s">
        <v>4440</v>
      </c>
      <c r="T332" s="403">
        <v>12877.8</v>
      </c>
      <c r="U332" s="403">
        <v>-4210.05</v>
      </c>
      <c r="V332" s="123" t="s">
        <v>1</v>
      </c>
      <c r="W332" s="336" t="s">
        <v>0</v>
      </c>
      <c r="X332" s="123"/>
      <c r="Y332" s="337"/>
      <c r="Z332" s="87">
        <v>1</v>
      </c>
      <c r="AA332" s="88"/>
      <c r="AB332" s="88"/>
      <c r="AC332" s="88"/>
      <c r="AD332" s="90"/>
      <c r="AE332" s="90"/>
      <c r="AF332" s="136"/>
      <c r="AG332" s="338"/>
      <c r="AH332" s="338"/>
      <c r="AI332" s="339"/>
      <c r="AJ332" s="339"/>
      <c r="AK332" s="91"/>
      <c r="AL332" s="92"/>
      <c r="AM332" s="93"/>
      <c r="AN332" s="340"/>
      <c r="AO332" s="341"/>
      <c r="AP332" s="336"/>
      <c r="AQ332" s="342"/>
      <c r="AR332" s="343"/>
      <c r="AS332" s="342"/>
      <c r="AT332" s="94"/>
      <c r="AU332" s="341"/>
      <c r="AV332" s="136"/>
      <c r="AW332" s="339"/>
    </row>
    <row r="333" spans="1:49" ht="12.75" customHeight="1">
      <c r="A333">
        <v>330</v>
      </c>
      <c r="B333" s="29" t="s">
        <v>8241</v>
      </c>
      <c r="C333" s="104" t="s">
        <v>4441</v>
      </c>
      <c r="D333" s="29" t="s">
        <v>1069</v>
      </c>
      <c r="E333" s="29" t="s">
        <v>2756</v>
      </c>
      <c r="F333" s="335"/>
      <c r="G333" s="335"/>
      <c r="H333" s="335"/>
      <c r="I333" s="335"/>
      <c r="J333" s="335"/>
      <c r="K333" s="335"/>
      <c r="L333" s="335"/>
      <c r="M333" s="82" t="s">
        <v>3880</v>
      </c>
      <c r="N333" s="57">
        <v>4478.1889763779527</v>
      </c>
      <c r="O333" s="30">
        <v>4478.1889763779527</v>
      </c>
      <c r="P333" s="29" t="s">
        <v>3860</v>
      </c>
      <c r="Q333" s="29"/>
      <c r="R333" s="104" t="s">
        <v>4441</v>
      </c>
      <c r="S333" s="103" t="s">
        <v>4442</v>
      </c>
      <c r="T333" s="403">
        <v>13736.32</v>
      </c>
      <c r="U333" s="403">
        <v>-2724.15</v>
      </c>
      <c r="V333" s="123" t="s">
        <v>1</v>
      </c>
      <c r="W333" s="336" t="s">
        <v>0</v>
      </c>
      <c r="X333" s="123"/>
      <c r="Y333" s="337"/>
      <c r="Z333" s="87">
        <v>1</v>
      </c>
      <c r="AA333" s="88"/>
      <c r="AB333" s="88"/>
      <c r="AC333" s="88"/>
      <c r="AD333" s="90"/>
      <c r="AE333" s="90"/>
      <c r="AF333" s="136"/>
      <c r="AG333" s="338"/>
      <c r="AH333" s="338"/>
      <c r="AI333" s="339"/>
      <c r="AJ333" s="339"/>
      <c r="AK333" s="91"/>
      <c r="AL333" s="92"/>
      <c r="AM333" s="93"/>
      <c r="AN333" s="340"/>
      <c r="AO333" s="341"/>
      <c r="AP333" s="336"/>
      <c r="AQ333" s="342"/>
      <c r="AR333" s="343"/>
      <c r="AS333" s="342"/>
      <c r="AT333" s="94"/>
      <c r="AU333" s="341"/>
      <c r="AV333" s="136"/>
      <c r="AW333" s="339"/>
    </row>
    <row r="334" spans="1:49" ht="12.75" customHeight="1">
      <c r="A334">
        <v>331</v>
      </c>
      <c r="B334" s="29" t="s">
        <v>8242</v>
      </c>
      <c r="C334" s="104" t="s">
        <v>4443</v>
      </c>
      <c r="D334" s="29" t="s">
        <v>1029</v>
      </c>
      <c r="E334" s="29" t="s">
        <v>2796</v>
      </c>
      <c r="F334" s="335"/>
      <c r="G334" s="335"/>
      <c r="H334" s="335"/>
      <c r="I334" s="335"/>
      <c r="J334" s="335"/>
      <c r="K334" s="335"/>
      <c r="L334" s="335"/>
      <c r="M334" s="82" t="s">
        <v>3880</v>
      </c>
      <c r="N334" s="57">
        <v>4569.7677165354335</v>
      </c>
      <c r="O334" s="30">
        <v>4569.7677165354335</v>
      </c>
      <c r="P334" s="29" t="s">
        <v>3860</v>
      </c>
      <c r="Q334" s="29"/>
      <c r="R334" s="104" t="s">
        <v>4443</v>
      </c>
      <c r="S334" s="103" t="s">
        <v>4444</v>
      </c>
      <c r="T334" s="403">
        <v>12019.28</v>
      </c>
      <c r="U334" s="403">
        <v>-1733.55</v>
      </c>
      <c r="V334" s="123" t="s">
        <v>1</v>
      </c>
      <c r="W334" s="336" t="s">
        <v>0</v>
      </c>
      <c r="X334" s="123"/>
      <c r="Y334" s="337"/>
      <c r="Z334" s="87">
        <v>1</v>
      </c>
      <c r="AA334" s="88"/>
      <c r="AB334" s="88"/>
      <c r="AC334" s="88"/>
      <c r="AD334" s="90"/>
      <c r="AE334" s="90"/>
      <c r="AF334" s="136"/>
      <c r="AG334" s="338"/>
      <c r="AH334" s="338"/>
      <c r="AI334" s="339"/>
      <c r="AJ334" s="339"/>
      <c r="AK334" s="91"/>
      <c r="AL334" s="92"/>
      <c r="AM334" s="93"/>
      <c r="AN334" s="340"/>
      <c r="AO334" s="341"/>
      <c r="AP334" s="336"/>
      <c r="AQ334" s="342"/>
      <c r="AR334" s="343"/>
      <c r="AS334" s="342"/>
      <c r="AT334" s="94"/>
      <c r="AU334" s="341"/>
      <c r="AV334" s="136"/>
      <c r="AW334" s="339"/>
    </row>
    <row r="335" spans="1:49" ht="12.75" customHeight="1">
      <c r="A335">
        <v>332</v>
      </c>
      <c r="B335" s="29" t="s">
        <v>8243</v>
      </c>
      <c r="C335" s="104" t="s">
        <v>3505</v>
      </c>
      <c r="D335" s="29" t="s">
        <v>986</v>
      </c>
      <c r="E335" s="29" t="s">
        <v>2839</v>
      </c>
      <c r="F335" s="335"/>
      <c r="G335" s="335"/>
      <c r="H335" s="335"/>
      <c r="I335" s="335"/>
      <c r="J335" s="335"/>
      <c r="K335" s="335"/>
      <c r="L335" s="335"/>
      <c r="M335" s="82" t="s">
        <v>3880</v>
      </c>
      <c r="N335" s="57">
        <v>6427.9133858267724</v>
      </c>
      <c r="O335" s="30">
        <v>6427.9133858267724</v>
      </c>
      <c r="P335" s="29" t="s">
        <v>3459</v>
      </c>
      <c r="Q335" s="29"/>
      <c r="R335" s="104" t="s">
        <v>3505</v>
      </c>
      <c r="S335" s="103" t="s">
        <v>4445</v>
      </c>
      <c r="T335" s="403">
        <v>8585.2000000000007</v>
      </c>
      <c r="U335" s="403">
        <v>-2724.15</v>
      </c>
      <c r="V335" s="123" t="s">
        <v>1</v>
      </c>
      <c r="W335" s="336" t="s">
        <v>0</v>
      </c>
      <c r="X335" s="123"/>
      <c r="Y335" s="337"/>
      <c r="Z335" s="87">
        <v>1</v>
      </c>
      <c r="AA335" s="88"/>
      <c r="AB335" s="88"/>
      <c r="AC335" s="88"/>
      <c r="AD335" s="90"/>
      <c r="AE335" s="90"/>
      <c r="AF335" s="136"/>
      <c r="AG335" s="338"/>
      <c r="AH335" s="338"/>
      <c r="AI335" s="339"/>
      <c r="AJ335" s="339"/>
      <c r="AK335" s="91"/>
      <c r="AL335" s="92"/>
      <c r="AM335" s="93"/>
      <c r="AN335" s="340"/>
      <c r="AO335" s="341"/>
      <c r="AP335" s="336"/>
      <c r="AQ335" s="342"/>
      <c r="AR335" s="343"/>
      <c r="AS335" s="342"/>
      <c r="AT335" s="94"/>
      <c r="AU335" s="341"/>
      <c r="AV335" s="136"/>
      <c r="AW335" s="339"/>
    </row>
    <row r="336" spans="1:49" ht="12.75" customHeight="1">
      <c r="A336">
        <v>333</v>
      </c>
      <c r="B336" s="29" t="s">
        <v>8244</v>
      </c>
      <c r="C336" s="104" t="s">
        <v>4446</v>
      </c>
      <c r="D336" s="29" t="s">
        <v>1030</v>
      </c>
      <c r="E336" s="29" t="s">
        <v>2795</v>
      </c>
      <c r="F336" s="335"/>
      <c r="G336" s="335"/>
      <c r="H336" s="335"/>
      <c r="I336" s="335"/>
      <c r="J336" s="335"/>
      <c r="K336" s="335"/>
      <c r="L336" s="335"/>
      <c r="M336" s="82" t="s">
        <v>3880</v>
      </c>
      <c r="N336" s="57">
        <v>4694.0984251968503</v>
      </c>
      <c r="O336" s="30">
        <v>4694.0984251968503</v>
      </c>
      <c r="P336" s="29" t="s">
        <v>3860</v>
      </c>
      <c r="Q336" s="29"/>
      <c r="R336" s="104" t="s">
        <v>4446</v>
      </c>
      <c r="S336" s="103" t="s">
        <v>4447</v>
      </c>
      <c r="T336" s="403">
        <v>10302.24</v>
      </c>
      <c r="U336" s="403">
        <v>-2724.15</v>
      </c>
      <c r="V336" s="123" t="s">
        <v>1</v>
      </c>
      <c r="W336" s="336" t="s">
        <v>0</v>
      </c>
      <c r="X336" s="123"/>
      <c r="Y336" s="337"/>
      <c r="Z336" s="87">
        <v>1</v>
      </c>
      <c r="AA336" s="88"/>
      <c r="AB336" s="88"/>
      <c r="AC336" s="88"/>
      <c r="AD336" s="90"/>
      <c r="AE336" s="90"/>
      <c r="AF336" s="136"/>
      <c r="AG336" s="338"/>
      <c r="AH336" s="338"/>
      <c r="AI336" s="339"/>
      <c r="AJ336" s="339"/>
      <c r="AK336" s="91"/>
      <c r="AL336" s="92"/>
      <c r="AM336" s="93"/>
      <c r="AN336" s="340"/>
      <c r="AO336" s="341"/>
      <c r="AP336" s="336"/>
      <c r="AQ336" s="342"/>
      <c r="AR336" s="343"/>
      <c r="AS336" s="342"/>
      <c r="AT336" s="94"/>
      <c r="AU336" s="341"/>
      <c r="AV336" s="136"/>
      <c r="AW336" s="339"/>
    </row>
    <row r="337" spans="1:49" ht="12.75" customHeight="1">
      <c r="A337">
        <v>334</v>
      </c>
      <c r="B337" s="29" t="s">
        <v>8245</v>
      </c>
      <c r="C337" s="104" t="s">
        <v>4448</v>
      </c>
      <c r="D337" s="29" t="s">
        <v>1031</v>
      </c>
      <c r="E337" s="29" t="s">
        <v>2794</v>
      </c>
      <c r="F337" s="335"/>
      <c r="G337" s="335"/>
      <c r="H337" s="335"/>
      <c r="I337" s="335"/>
      <c r="J337" s="335"/>
      <c r="K337" s="335"/>
      <c r="L337" s="335"/>
      <c r="M337" s="82" t="s">
        <v>3880</v>
      </c>
      <c r="N337" s="57">
        <v>4519.5118110236217</v>
      </c>
      <c r="O337" s="30">
        <v>4519.5118110236217</v>
      </c>
      <c r="P337" s="29" t="s">
        <v>3860</v>
      </c>
      <c r="Q337" s="29"/>
      <c r="R337" s="104" t="s">
        <v>4448</v>
      </c>
      <c r="S337" s="103" t="s">
        <v>4449</v>
      </c>
      <c r="T337" s="403">
        <v>12019.28</v>
      </c>
      <c r="U337" s="403">
        <v>-2724.15</v>
      </c>
      <c r="V337" s="123" t="s">
        <v>1</v>
      </c>
      <c r="W337" s="336" t="s">
        <v>0</v>
      </c>
      <c r="X337" s="123"/>
      <c r="Y337" s="337"/>
      <c r="Z337" s="87">
        <v>1</v>
      </c>
      <c r="AA337" s="88"/>
      <c r="AB337" s="88"/>
      <c r="AC337" s="88"/>
      <c r="AD337" s="90"/>
      <c r="AE337" s="90"/>
      <c r="AF337" s="136"/>
      <c r="AG337" s="338"/>
      <c r="AH337" s="338"/>
      <c r="AI337" s="339"/>
      <c r="AJ337" s="339"/>
      <c r="AK337" s="91"/>
      <c r="AL337" s="92"/>
      <c r="AM337" s="93"/>
      <c r="AN337" s="340"/>
      <c r="AO337" s="341"/>
      <c r="AP337" s="336"/>
      <c r="AQ337" s="342"/>
      <c r="AR337" s="343"/>
      <c r="AS337" s="342"/>
      <c r="AT337" s="94"/>
      <c r="AU337" s="341"/>
      <c r="AV337" s="136"/>
      <c r="AW337" s="339"/>
    </row>
    <row r="338" spans="1:49" ht="12.75" customHeight="1">
      <c r="A338">
        <v>335</v>
      </c>
      <c r="B338" s="29" t="s">
        <v>8246</v>
      </c>
      <c r="C338" s="104" t="s">
        <v>4450</v>
      </c>
      <c r="D338" s="29" t="s">
        <v>1106</v>
      </c>
      <c r="E338" s="29" t="s">
        <v>2719</v>
      </c>
      <c r="F338" s="335"/>
      <c r="G338" s="335"/>
      <c r="H338" s="335"/>
      <c r="I338" s="335"/>
      <c r="J338" s="335"/>
      <c r="K338" s="335"/>
      <c r="L338" s="335"/>
      <c r="M338" s="82" t="s">
        <v>3880</v>
      </c>
      <c r="N338" s="57">
        <v>4859.7637795275596</v>
      </c>
      <c r="O338" s="30">
        <v>4859.7637795275596</v>
      </c>
      <c r="P338" s="29" t="s">
        <v>3860</v>
      </c>
      <c r="Q338" s="29"/>
      <c r="R338" s="104" t="s">
        <v>4450</v>
      </c>
      <c r="S338" s="103" t="s">
        <v>4451</v>
      </c>
      <c r="T338" s="403">
        <v>8585.2000000000007</v>
      </c>
      <c r="U338" s="403">
        <v>-4705.3500000000004</v>
      </c>
      <c r="V338" s="123" t="s">
        <v>1</v>
      </c>
      <c r="W338" s="336" t="s">
        <v>0</v>
      </c>
      <c r="X338" s="123"/>
      <c r="Y338" s="337"/>
      <c r="Z338" s="87">
        <v>1</v>
      </c>
      <c r="AA338" s="88"/>
      <c r="AB338" s="88"/>
      <c r="AC338" s="88"/>
      <c r="AD338" s="90"/>
      <c r="AE338" s="90"/>
      <c r="AF338" s="136"/>
      <c r="AG338" s="338"/>
      <c r="AH338" s="338"/>
      <c r="AI338" s="339"/>
      <c r="AJ338" s="339"/>
      <c r="AK338" s="91"/>
      <c r="AL338" s="92"/>
      <c r="AM338" s="93"/>
      <c r="AN338" s="340"/>
      <c r="AO338" s="341"/>
      <c r="AP338" s="336"/>
      <c r="AQ338" s="342"/>
      <c r="AR338" s="343"/>
      <c r="AS338" s="342"/>
      <c r="AT338" s="94"/>
      <c r="AU338" s="341"/>
      <c r="AV338" s="136"/>
      <c r="AW338" s="339"/>
    </row>
    <row r="339" spans="1:49" ht="12.75" customHeight="1">
      <c r="A339">
        <v>336</v>
      </c>
      <c r="B339" s="29" t="s">
        <v>8247</v>
      </c>
      <c r="C339" s="104" t="s">
        <v>3699</v>
      </c>
      <c r="D339" s="29" t="s">
        <v>1110</v>
      </c>
      <c r="E339" s="29" t="s">
        <v>2715</v>
      </c>
      <c r="F339" s="335"/>
      <c r="G339" s="335"/>
      <c r="H339" s="335"/>
      <c r="I339" s="335"/>
      <c r="J339" s="335"/>
      <c r="K339" s="335"/>
      <c r="L339" s="335"/>
      <c r="M339" s="82" t="s">
        <v>3880</v>
      </c>
      <c r="N339" s="57">
        <v>5156.5314960629921</v>
      </c>
      <c r="O339" s="30">
        <v>5156.5314960629921</v>
      </c>
      <c r="P339" s="29" t="s">
        <v>3860</v>
      </c>
      <c r="Q339" s="29"/>
      <c r="R339" s="104" t="s">
        <v>3699</v>
      </c>
      <c r="S339" s="103" t="s">
        <v>4452</v>
      </c>
      <c r="T339" s="403">
        <v>7726.68</v>
      </c>
      <c r="U339" s="403">
        <v>-4210.05</v>
      </c>
      <c r="V339" s="123" t="s">
        <v>1</v>
      </c>
      <c r="W339" s="336" t="s">
        <v>0</v>
      </c>
      <c r="X339" s="123"/>
      <c r="Y339" s="337"/>
      <c r="Z339" s="87">
        <v>1</v>
      </c>
      <c r="AA339" s="88"/>
      <c r="AB339" s="88"/>
      <c r="AC339" s="88"/>
      <c r="AD339" s="90"/>
      <c r="AE339" s="90"/>
      <c r="AF339" s="136"/>
      <c r="AG339" s="338"/>
      <c r="AH339" s="338"/>
      <c r="AI339" s="339"/>
      <c r="AJ339" s="339"/>
      <c r="AK339" s="91"/>
      <c r="AL339" s="92"/>
      <c r="AM339" s="93"/>
      <c r="AN339" s="340"/>
      <c r="AO339" s="341"/>
      <c r="AP339" s="336"/>
      <c r="AQ339" s="342"/>
      <c r="AR339" s="343"/>
      <c r="AS339" s="342"/>
      <c r="AT339" s="94"/>
      <c r="AU339" s="341"/>
      <c r="AV339" s="136"/>
      <c r="AW339" s="339"/>
    </row>
    <row r="340" spans="1:49" ht="12.75" customHeight="1">
      <c r="A340">
        <v>337</v>
      </c>
      <c r="B340" s="29" t="s">
        <v>8248</v>
      </c>
      <c r="C340" s="104" t="s">
        <v>4453</v>
      </c>
      <c r="D340" s="29" t="s">
        <v>990</v>
      </c>
      <c r="E340" s="29" t="s">
        <v>2835</v>
      </c>
      <c r="F340" s="335"/>
      <c r="G340" s="335"/>
      <c r="H340" s="335"/>
      <c r="I340" s="335"/>
      <c r="J340" s="335"/>
      <c r="K340" s="335"/>
      <c r="L340" s="335"/>
      <c r="M340" s="82" t="s">
        <v>3880</v>
      </c>
      <c r="N340" s="57">
        <v>6290.7165354330709</v>
      </c>
      <c r="O340" s="30">
        <v>6290.7165354330709</v>
      </c>
      <c r="P340" s="29" t="s">
        <v>3459</v>
      </c>
      <c r="Q340" s="29"/>
      <c r="R340" s="104" t="s">
        <v>4453</v>
      </c>
      <c r="S340" s="103" t="s">
        <v>4454</v>
      </c>
      <c r="T340" s="403">
        <v>9443.7199999999993</v>
      </c>
      <c r="U340" s="403">
        <v>-4210.05</v>
      </c>
      <c r="V340" s="123" t="s">
        <v>1</v>
      </c>
      <c r="W340" s="336" t="s">
        <v>0</v>
      </c>
      <c r="X340" s="123"/>
      <c r="Y340" s="337"/>
      <c r="Z340" s="87">
        <v>1</v>
      </c>
      <c r="AA340" s="88"/>
      <c r="AB340" s="88"/>
      <c r="AC340" s="88"/>
      <c r="AD340" s="90"/>
      <c r="AE340" s="90"/>
      <c r="AF340" s="136"/>
      <c r="AG340" s="338"/>
      <c r="AH340" s="338"/>
      <c r="AI340" s="339"/>
      <c r="AJ340" s="339"/>
      <c r="AK340" s="91"/>
      <c r="AL340" s="92"/>
      <c r="AM340" s="93"/>
      <c r="AN340" s="340"/>
      <c r="AO340" s="341"/>
      <c r="AP340" s="336"/>
      <c r="AQ340" s="342"/>
      <c r="AR340" s="343"/>
      <c r="AS340" s="342"/>
      <c r="AT340" s="94"/>
      <c r="AU340" s="341"/>
      <c r="AV340" s="136"/>
      <c r="AW340" s="339"/>
    </row>
    <row r="341" spans="1:49" ht="12.75" customHeight="1">
      <c r="A341">
        <v>338</v>
      </c>
      <c r="B341" s="29" t="s">
        <v>8249</v>
      </c>
      <c r="C341" s="104" t="s">
        <v>338</v>
      </c>
      <c r="D341" s="29" t="s">
        <v>1032</v>
      </c>
      <c r="E341" s="29" t="s">
        <v>2793</v>
      </c>
      <c r="F341" s="335"/>
      <c r="G341" s="335"/>
      <c r="H341" s="335"/>
      <c r="I341" s="335"/>
      <c r="J341" s="335"/>
      <c r="K341" s="335"/>
      <c r="L341" s="335"/>
      <c r="M341" s="82" t="s">
        <v>3880</v>
      </c>
      <c r="N341" s="57">
        <v>4553.1692913385823</v>
      </c>
      <c r="O341" s="30">
        <v>4553.1692913385823</v>
      </c>
      <c r="P341" s="29" t="s">
        <v>3860</v>
      </c>
      <c r="Q341" s="29"/>
      <c r="R341" s="104" t="s">
        <v>338</v>
      </c>
      <c r="S341" s="103" t="s">
        <v>4455</v>
      </c>
      <c r="T341" s="403">
        <v>12877.8</v>
      </c>
      <c r="U341" s="403">
        <v>-3219.45</v>
      </c>
      <c r="V341" s="123" t="s">
        <v>1</v>
      </c>
      <c r="W341" s="336" t="s">
        <v>0</v>
      </c>
      <c r="X341" s="123"/>
      <c r="Y341" s="337"/>
      <c r="Z341" s="87">
        <v>1</v>
      </c>
      <c r="AA341" s="88"/>
      <c r="AB341" s="88"/>
      <c r="AC341" s="88"/>
      <c r="AD341" s="90"/>
      <c r="AE341" s="90"/>
      <c r="AF341" s="136"/>
      <c r="AG341" s="338"/>
      <c r="AH341" s="338"/>
      <c r="AI341" s="339"/>
      <c r="AJ341" s="339"/>
      <c r="AK341" s="91"/>
      <c r="AL341" s="92"/>
      <c r="AM341" s="93"/>
      <c r="AN341" s="340"/>
      <c r="AO341" s="341"/>
      <c r="AP341" s="336"/>
      <c r="AQ341" s="342"/>
      <c r="AR341" s="343"/>
      <c r="AS341" s="342"/>
      <c r="AT341" s="94"/>
      <c r="AU341" s="341"/>
      <c r="AV341" s="136"/>
      <c r="AW341" s="339"/>
    </row>
    <row r="342" spans="1:49" ht="12.75" customHeight="1">
      <c r="A342">
        <v>339</v>
      </c>
      <c r="B342" s="29" t="s">
        <v>8250</v>
      </c>
      <c r="C342" s="104" t="s">
        <v>3708</v>
      </c>
      <c r="D342" s="29" t="s">
        <v>1028</v>
      </c>
      <c r="E342" s="29" t="s">
        <v>2797</v>
      </c>
      <c r="F342" s="335"/>
      <c r="G342" s="335"/>
      <c r="H342" s="335"/>
      <c r="I342" s="335"/>
      <c r="J342" s="335"/>
      <c r="K342" s="335"/>
      <c r="L342" s="335"/>
      <c r="M342" s="82" t="s">
        <v>3880</v>
      </c>
      <c r="N342" s="57">
        <v>6308.4645669291349</v>
      </c>
      <c r="O342" s="30">
        <v>6308.4645669291349</v>
      </c>
      <c r="P342" s="29" t="s">
        <v>3459</v>
      </c>
      <c r="Q342" s="29"/>
      <c r="R342" s="104" t="s">
        <v>3708</v>
      </c>
      <c r="S342" s="103" t="s">
        <v>4456</v>
      </c>
      <c r="T342" s="403">
        <v>9443.7199999999993</v>
      </c>
      <c r="U342" s="403">
        <v>-3219.45</v>
      </c>
      <c r="V342" s="123" t="s">
        <v>1</v>
      </c>
      <c r="W342" s="336" t="s">
        <v>0</v>
      </c>
      <c r="X342" s="123"/>
      <c r="Y342" s="337"/>
      <c r="Z342" s="87">
        <v>1</v>
      </c>
      <c r="AA342" s="88"/>
      <c r="AB342" s="88"/>
      <c r="AC342" s="88"/>
      <c r="AD342" s="90"/>
      <c r="AE342" s="90"/>
      <c r="AF342" s="136"/>
      <c r="AG342" s="338"/>
      <c r="AH342" s="338"/>
      <c r="AI342" s="339"/>
      <c r="AJ342" s="339"/>
      <c r="AK342" s="91"/>
      <c r="AL342" s="92"/>
      <c r="AM342" s="93"/>
      <c r="AN342" s="340"/>
      <c r="AO342" s="341"/>
      <c r="AP342" s="336"/>
      <c r="AQ342" s="342"/>
      <c r="AR342" s="343"/>
      <c r="AS342" s="342"/>
      <c r="AT342" s="94"/>
      <c r="AU342" s="341"/>
      <c r="AV342" s="136"/>
      <c r="AW342" s="339"/>
    </row>
    <row r="343" spans="1:49" ht="12.75" customHeight="1">
      <c r="A343">
        <v>340</v>
      </c>
      <c r="B343" s="29" t="s">
        <v>8251</v>
      </c>
      <c r="C343" s="104" t="s">
        <v>3506</v>
      </c>
      <c r="D343" s="29" t="s">
        <v>953</v>
      </c>
      <c r="E343" s="29" t="s">
        <v>2872</v>
      </c>
      <c r="F343" s="335"/>
      <c r="G343" s="335"/>
      <c r="H343" s="335"/>
      <c r="I343" s="335"/>
      <c r="J343" s="335"/>
      <c r="K343" s="335"/>
      <c r="L343" s="335"/>
      <c r="M343" s="82" t="s">
        <v>3880</v>
      </c>
      <c r="N343" s="57">
        <v>3922.5629921259842</v>
      </c>
      <c r="O343" s="30">
        <v>3922.5629921259842</v>
      </c>
      <c r="P343" s="29" t="s">
        <v>3859</v>
      </c>
      <c r="Q343" s="29"/>
      <c r="R343" s="104" t="s">
        <v>3506</v>
      </c>
      <c r="S343" s="103" t="s">
        <v>4457</v>
      </c>
      <c r="T343" s="403">
        <v>8585.2000000000007</v>
      </c>
      <c r="U343" s="403">
        <v>-1733.55</v>
      </c>
      <c r="V343" s="123" t="s">
        <v>1</v>
      </c>
      <c r="W343" s="336" t="s">
        <v>0</v>
      </c>
      <c r="X343" s="123"/>
      <c r="Y343" s="337"/>
      <c r="Z343" s="87">
        <v>1</v>
      </c>
      <c r="AA343" s="88"/>
      <c r="AB343" s="88"/>
      <c r="AC343" s="88"/>
      <c r="AD343" s="90"/>
      <c r="AE343" s="90"/>
      <c r="AF343" s="136"/>
      <c r="AG343" s="338"/>
      <c r="AH343" s="338"/>
      <c r="AI343" s="339"/>
      <c r="AJ343" s="339"/>
      <c r="AK343" s="91"/>
      <c r="AL343" s="92"/>
      <c r="AM343" s="93"/>
      <c r="AN343" s="340"/>
      <c r="AO343" s="341"/>
      <c r="AP343" s="336"/>
      <c r="AQ343" s="342"/>
      <c r="AR343" s="343"/>
      <c r="AS343" s="342"/>
      <c r="AT343" s="94"/>
      <c r="AU343" s="341"/>
      <c r="AV343" s="136"/>
      <c r="AW343" s="339"/>
    </row>
    <row r="344" spans="1:49" ht="12.75" customHeight="1">
      <c r="A344">
        <v>341</v>
      </c>
      <c r="B344" s="29" t="s">
        <v>8252</v>
      </c>
      <c r="C344" s="104" t="s">
        <v>4458</v>
      </c>
      <c r="D344" s="29" t="s">
        <v>1108</v>
      </c>
      <c r="E344" s="29" t="s">
        <v>2717</v>
      </c>
      <c r="F344" s="335"/>
      <c r="G344" s="335"/>
      <c r="H344" s="335"/>
      <c r="I344" s="335"/>
      <c r="J344" s="335"/>
      <c r="K344" s="335"/>
      <c r="L344" s="335"/>
      <c r="M344" s="82" t="s">
        <v>3880</v>
      </c>
      <c r="N344" s="57">
        <v>7232.0118110236217</v>
      </c>
      <c r="O344" s="30">
        <v>7232.0118110236217</v>
      </c>
      <c r="P344" s="29" t="s">
        <v>3457</v>
      </c>
      <c r="Q344" s="29"/>
      <c r="R344" s="104" t="s">
        <v>4458</v>
      </c>
      <c r="S344" s="103" t="s">
        <v>4459</v>
      </c>
      <c r="T344" s="403">
        <v>-7726.68</v>
      </c>
      <c r="U344" s="403">
        <v>1733.55</v>
      </c>
      <c r="V344" s="123" t="s">
        <v>1</v>
      </c>
      <c r="W344" s="336" t="s">
        <v>0</v>
      </c>
      <c r="X344" s="123"/>
      <c r="Y344" s="337"/>
      <c r="Z344" s="87">
        <v>1</v>
      </c>
      <c r="AA344" s="88"/>
      <c r="AB344" s="88"/>
      <c r="AC344" s="88"/>
      <c r="AD344" s="90"/>
      <c r="AE344" s="90"/>
      <c r="AF344" s="136"/>
      <c r="AG344" s="338"/>
      <c r="AH344" s="338"/>
      <c r="AI344" s="339"/>
      <c r="AJ344" s="339"/>
      <c r="AK344" s="91"/>
      <c r="AL344" s="92"/>
      <c r="AM344" s="93"/>
      <c r="AN344" s="340"/>
      <c r="AO344" s="341"/>
      <c r="AP344" s="336"/>
      <c r="AQ344" s="342"/>
      <c r="AR344" s="343"/>
      <c r="AS344" s="342"/>
      <c r="AT344" s="94"/>
      <c r="AU344" s="341"/>
      <c r="AV344" s="136"/>
      <c r="AW344" s="339"/>
    </row>
    <row r="345" spans="1:49" ht="12.75" customHeight="1">
      <c r="A345">
        <v>342</v>
      </c>
      <c r="B345" s="29" t="s">
        <v>8325</v>
      </c>
      <c r="C345" s="104" t="s">
        <v>3545</v>
      </c>
      <c r="D345" s="29" t="s">
        <v>463</v>
      </c>
      <c r="E345" s="29" t="s">
        <v>3362</v>
      </c>
      <c r="F345" s="335"/>
      <c r="G345" s="335"/>
      <c r="H345" s="335"/>
      <c r="I345" s="335"/>
      <c r="J345" s="335"/>
      <c r="K345" s="335"/>
      <c r="L345" s="335"/>
      <c r="M345" s="82" t="s">
        <v>3880</v>
      </c>
      <c r="N345" s="57">
        <v>9299.3976377952768</v>
      </c>
      <c r="O345" s="30">
        <v>9299.3976377952768</v>
      </c>
      <c r="P345" s="29" t="s">
        <v>3859</v>
      </c>
      <c r="Q345" s="29"/>
      <c r="R345" s="104" t="s">
        <v>3545</v>
      </c>
      <c r="S345" s="103" t="s">
        <v>4460</v>
      </c>
      <c r="T345" s="403">
        <v>-7726.68</v>
      </c>
      <c r="U345" s="403">
        <v>-4210.05</v>
      </c>
      <c r="V345" s="123" t="s">
        <v>1</v>
      </c>
      <c r="W345" s="336" t="s">
        <v>0</v>
      </c>
      <c r="X345" s="123"/>
      <c r="Y345" s="337"/>
      <c r="Z345" s="87">
        <v>1</v>
      </c>
      <c r="AA345" s="88"/>
      <c r="AB345" s="88"/>
      <c r="AC345" s="88"/>
      <c r="AD345" s="90"/>
      <c r="AE345" s="90"/>
      <c r="AF345" s="136"/>
      <c r="AG345" s="338"/>
      <c r="AH345" s="338"/>
      <c r="AI345" s="339"/>
      <c r="AJ345" s="339"/>
      <c r="AK345" s="91"/>
      <c r="AL345" s="92"/>
      <c r="AM345" s="93" t="s">
        <v>4461</v>
      </c>
      <c r="AN345" s="340"/>
      <c r="AO345" s="341"/>
      <c r="AP345" s="336"/>
      <c r="AQ345" s="342"/>
      <c r="AR345" s="343"/>
      <c r="AS345" s="342"/>
      <c r="AT345" s="94"/>
      <c r="AU345" s="341"/>
      <c r="AV345" s="136"/>
      <c r="AW345" s="339"/>
    </row>
    <row r="346" spans="1:49" ht="12.75" customHeight="1">
      <c r="A346">
        <v>343</v>
      </c>
      <c r="B346" s="29" t="s">
        <v>8326</v>
      </c>
      <c r="C346" s="104" t="s">
        <v>4462</v>
      </c>
      <c r="D346" s="29" t="s">
        <v>510</v>
      </c>
      <c r="E346" s="29" t="s">
        <v>3315</v>
      </c>
      <c r="F346" s="335"/>
      <c r="G346" s="335"/>
      <c r="H346" s="335"/>
      <c r="I346" s="335"/>
      <c r="J346" s="335"/>
      <c r="K346" s="335"/>
      <c r="L346" s="335"/>
      <c r="M346" s="82" t="s">
        <v>3880</v>
      </c>
      <c r="N346" s="57">
        <v>9968.2362204724413</v>
      </c>
      <c r="O346" s="30">
        <v>9968.2362204724413</v>
      </c>
      <c r="P346" s="29" t="s">
        <v>3859</v>
      </c>
      <c r="Q346" s="29"/>
      <c r="R346" s="104" t="s">
        <v>4462</v>
      </c>
      <c r="S346" s="103" t="s">
        <v>4463</v>
      </c>
      <c r="T346" s="403">
        <v>-8585.2000000000007</v>
      </c>
      <c r="U346" s="403">
        <v>-5695.95</v>
      </c>
      <c r="V346" s="123" t="s">
        <v>1</v>
      </c>
      <c r="W346" s="336" t="s">
        <v>0</v>
      </c>
      <c r="X346" s="123"/>
      <c r="Y346" s="337"/>
      <c r="Z346" s="87">
        <v>1</v>
      </c>
      <c r="AA346" s="88"/>
      <c r="AB346" s="88"/>
      <c r="AC346" s="88"/>
      <c r="AD346" s="90"/>
      <c r="AE346" s="90"/>
      <c r="AF346" s="136"/>
      <c r="AG346" s="338"/>
      <c r="AH346" s="338"/>
      <c r="AI346" s="339"/>
      <c r="AJ346" s="339"/>
      <c r="AK346" s="91"/>
      <c r="AL346" s="92"/>
      <c r="AM346" s="93" t="s">
        <v>4461</v>
      </c>
      <c r="AN346" s="340"/>
      <c r="AO346" s="341"/>
      <c r="AP346" s="336"/>
      <c r="AQ346" s="342"/>
      <c r="AR346" s="343"/>
      <c r="AS346" s="342"/>
      <c r="AT346" s="94"/>
      <c r="AU346" s="341"/>
      <c r="AV346" s="136"/>
      <c r="AW346" s="339"/>
    </row>
    <row r="347" spans="1:49" ht="12.75" customHeight="1">
      <c r="A347">
        <v>344</v>
      </c>
      <c r="B347" s="29" t="s">
        <v>8327</v>
      </c>
      <c r="C347" s="104" t="s">
        <v>4464</v>
      </c>
      <c r="D347" s="29" t="s">
        <v>462</v>
      </c>
      <c r="E347" s="29" t="s">
        <v>3363</v>
      </c>
      <c r="F347" s="335"/>
      <c r="G347" s="335"/>
      <c r="H347" s="335"/>
      <c r="I347" s="335"/>
      <c r="J347" s="335"/>
      <c r="K347" s="335"/>
      <c r="L347" s="335"/>
      <c r="M347" s="82" t="s">
        <v>3880</v>
      </c>
      <c r="N347" s="57">
        <v>9089.8425196850403</v>
      </c>
      <c r="O347" s="30">
        <v>9089.8425196850403</v>
      </c>
      <c r="P347" s="29" t="s">
        <v>3859</v>
      </c>
      <c r="Q347" s="29"/>
      <c r="R347" s="104" t="s">
        <v>4464</v>
      </c>
      <c r="S347" s="103" t="s">
        <v>4465</v>
      </c>
      <c r="T347" s="403">
        <v>-8585.2000000000007</v>
      </c>
      <c r="U347" s="403">
        <v>-4705.3500000000004</v>
      </c>
      <c r="V347" s="123" t="s">
        <v>1</v>
      </c>
      <c r="W347" s="336" t="s">
        <v>0</v>
      </c>
      <c r="X347" s="123"/>
      <c r="Y347" s="337"/>
      <c r="Z347" s="87">
        <v>1</v>
      </c>
      <c r="AA347" s="88"/>
      <c r="AB347" s="88"/>
      <c r="AC347" s="88"/>
      <c r="AD347" s="90"/>
      <c r="AE347" s="90"/>
      <c r="AF347" s="136"/>
      <c r="AG347" s="338"/>
      <c r="AH347" s="338"/>
      <c r="AI347" s="339"/>
      <c r="AJ347" s="339"/>
      <c r="AK347" s="91"/>
      <c r="AL347" s="92"/>
      <c r="AM347" s="93" t="s">
        <v>4461</v>
      </c>
      <c r="AN347" s="340"/>
      <c r="AO347" s="341"/>
      <c r="AP347" s="336"/>
      <c r="AQ347" s="342"/>
      <c r="AR347" s="343"/>
      <c r="AS347" s="342"/>
      <c r="AT347" s="94"/>
      <c r="AU347" s="341"/>
      <c r="AV347" s="136"/>
      <c r="AW347" s="339"/>
    </row>
    <row r="348" spans="1:49" ht="12.75" customHeight="1">
      <c r="A348">
        <v>345</v>
      </c>
      <c r="B348" s="29" t="s">
        <v>8328</v>
      </c>
      <c r="C348" s="104" t="s">
        <v>3547</v>
      </c>
      <c r="D348" s="29" t="s">
        <v>464</v>
      </c>
      <c r="E348" s="29" t="s">
        <v>3361</v>
      </c>
      <c r="F348" s="335"/>
      <c r="G348" s="335"/>
      <c r="H348" s="335"/>
      <c r="I348" s="335"/>
      <c r="J348" s="335"/>
      <c r="K348" s="335"/>
      <c r="L348" s="335"/>
      <c r="M348" s="82" t="s">
        <v>3880</v>
      </c>
      <c r="N348" s="57">
        <v>9246.2244094488196</v>
      </c>
      <c r="O348" s="30">
        <v>9246.2244094488196</v>
      </c>
      <c r="P348" s="29" t="s">
        <v>3859</v>
      </c>
      <c r="Q348" s="29"/>
      <c r="R348" s="104" t="s">
        <v>3547</v>
      </c>
      <c r="S348" s="103" t="s">
        <v>4466</v>
      </c>
      <c r="T348" s="403">
        <v>-7726.68</v>
      </c>
      <c r="U348" s="403">
        <v>-5200.6499999999996</v>
      </c>
      <c r="V348" s="123" t="s">
        <v>1</v>
      </c>
      <c r="W348" s="336" t="s">
        <v>0</v>
      </c>
      <c r="X348" s="123"/>
      <c r="Y348" s="337"/>
      <c r="Z348" s="87">
        <v>1</v>
      </c>
      <c r="AA348" s="88"/>
      <c r="AB348" s="88"/>
      <c r="AC348" s="88"/>
      <c r="AD348" s="90"/>
      <c r="AE348" s="90"/>
      <c r="AF348" s="136"/>
      <c r="AG348" s="338"/>
      <c r="AH348" s="338"/>
      <c r="AI348" s="339"/>
      <c r="AJ348" s="339"/>
      <c r="AK348" s="91"/>
      <c r="AL348" s="92"/>
      <c r="AM348" s="93" t="s">
        <v>4461</v>
      </c>
      <c r="AN348" s="340"/>
      <c r="AO348" s="341"/>
      <c r="AP348" s="336"/>
      <c r="AQ348" s="342"/>
      <c r="AR348" s="343"/>
      <c r="AS348" s="342"/>
      <c r="AT348" s="94"/>
      <c r="AU348" s="341"/>
      <c r="AV348" s="136"/>
      <c r="AW348" s="339"/>
    </row>
    <row r="349" spans="1:49" ht="12.75" customHeight="1">
      <c r="A349">
        <v>346</v>
      </c>
      <c r="B349" s="29" t="s">
        <v>8329</v>
      </c>
      <c r="C349" s="104" t="s">
        <v>4467</v>
      </c>
      <c r="D349" s="29" t="s">
        <v>461</v>
      </c>
      <c r="E349" s="29" t="s">
        <v>3364</v>
      </c>
      <c r="F349" s="335"/>
      <c r="G349" s="335"/>
      <c r="H349" s="335"/>
      <c r="I349" s="335"/>
      <c r="J349" s="335"/>
      <c r="K349" s="335"/>
      <c r="L349" s="335"/>
      <c r="M349" s="82" t="s">
        <v>3880</v>
      </c>
      <c r="N349" s="57">
        <v>9089.8188976377969</v>
      </c>
      <c r="O349" s="30">
        <v>9089.8188976377969</v>
      </c>
      <c r="P349" s="29" t="s">
        <v>3859</v>
      </c>
      <c r="Q349" s="29"/>
      <c r="R349" s="104" t="s">
        <v>4467</v>
      </c>
      <c r="S349" s="103" t="s">
        <v>4468</v>
      </c>
      <c r="T349" s="403">
        <v>-7726.68</v>
      </c>
      <c r="U349" s="403">
        <v>-247.65</v>
      </c>
      <c r="V349" s="123" t="s">
        <v>1</v>
      </c>
      <c r="W349" s="336" t="s">
        <v>0</v>
      </c>
      <c r="X349" s="123"/>
      <c r="Y349" s="337"/>
      <c r="Z349" s="87">
        <v>1</v>
      </c>
      <c r="AA349" s="88"/>
      <c r="AB349" s="88"/>
      <c r="AC349" s="88"/>
      <c r="AD349" s="90"/>
      <c r="AE349" s="90"/>
      <c r="AF349" s="136"/>
      <c r="AG349" s="338"/>
      <c r="AH349" s="338"/>
      <c r="AI349" s="339"/>
      <c r="AJ349" s="339"/>
      <c r="AK349" s="91"/>
      <c r="AL349" s="92"/>
      <c r="AM349" s="93" t="s">
        <v>4461</v>
      </c>
      <c r="AN349" s="340"/>
      <c r="AO349" s="341"/>
      <c r="AP349" s="336"/>
      <c r="AQ349" s="342"/>
      <c r="AR349" s="343"/>
      <c r="AS349" s="342"/>
      <c r="AT349" s="94"/>
      <c r="AU349" s="341"/>
      <c r="AV349" s="136"/>
      <c r="AW349" s="339"/>
    </row>
    <row r="350" spans="1:49" ht="12.75" customHeight="1">
      <c r="A350">
        <v>347</v>
      </c>
      <c r="B350" s="29" t="s">
        <v>8321</v>
      </c>
      <c r="C350" s="104" t="s">
        <v>3728</v>
      </c>
      <c r="D350" s="29" t="s">
        <v>1132</v>
      </c>
      <c r="E350" s="29" t="s">
        <v>2693</v>
      </c>
      <c r="F350" s="335"/>
      <c r="G350" s="335"/>
      <c r="H350" s="335"/>
      <c r="I350" s="335"/>
      <c r="J350" s="335"/>
      <c r="K350" s="335"/>
      <c r="L350" s="335"/>
      <c r="M350" s="82" t="s">
        <v>3880</v>
      </c>
      <c r="N350" s="57">
        <v>5716.3818897637802</v>
      </c>
      <c r="O350" s="30">
        <v>5716.3818897637802</v>
      </c>
      <c r="P350" s="29" t="s">
        <v>3862</v>
      </c>
      <c r="Q350" s="29"/>
      <c r="R350" s="104" t="s">
        <v>3728</v>
      </c>
      <c r="S350" s="103" t="s">
        <v>4469</v>
      </c>
      <c r="T350" s="403">
        <v>-8585.2000000000007</v>
      </c>
      <c r="U350" s="403">
        <v>247.65</v>
      </c>
      <c r="V350" s="123" t="s">
        <v>1</v>
      </c>
      <c r="W350" s="336" t="s">
        <v>0</v>
      </c>
      <c r="X350" s="123"/>
      <c r="Y350" s="337"/>
      <c r="Z350" s="87">
        <v>1</v>
      </c>
      <c r="AA350" s="88"/>
      <c r="AB350" s="88"/>
      <c r="AC350" s="88"/>
      <c r="AD350" s="90"/>
      <c r="AE350" s="90"/>
      <c r="AF350" s="136"/>
      <c r="AG350" s="338"/>
      <c r="AH350" s="338"/>
      <c r="AI350" s="339"/>
      <c r="AJ350" s="339"/>
      <c r="AK350" s="91"/>
      <c r="AL350" s="92"/>
      <c r="AM350" s="93" t="s">
        <v>4470</v>
      </c>
      <c r="AN350" s="340"/>
      <c r="AO350" s="341"/>
      <c r="AP350" s="336"/>
      <c r="AQ350" s="342"/>
      <c r="AR350" s="343"/>
      <c r="AS350" s="342"/>
      <c r="AT350" s="94"/>
      <c r="AU350" s="341"/>
      <c r="AV350" s="136"/>
      <c r="AW350" s="339"/>
    </row>
    <row r="351" spans="1:49" ht="12.75" customHeight="1">
      <c r="A351">
        <v>348</v>
      </c>
      <c r="B351" s="29" t="s">
        <v>8322</v>
      </c>
      <c r="C351" s="104" t="s">
        <v>3626</v>
      </c>
      <c r="D351" s="29" t="s">
        <v>1133</v>
      </c>
      <c r="E351" s="29" t="s">
        <v>2692</v>
      </c>
      <c r="F351" s="335"/>
      <c r="G351" s="335"/>
      <c r="H351" s="335"/>
      <c r="I351" s="335"/>
      <c r="J351" s="335"/>
      <c r="K351" s="335"/>
      <c r="L351" s="335"/>
      <c r="M351" s="82" t="s">
        <v>3880</v>
      </c>
      <c r="N351" s="57">
        <v>5693.9606299212601</v>
      </c>
      <c r="O351" s="30">
        <v>5693.9606299212601</v>
      </c>
      <c r="P351" s="29" t="s">
        <v>3862</v>
      </c>
      <c r="Q351" s="29"/>
      <c r="R351" s="104" t="s">
        <v>3626</v>
      </c>
      <c r="S351" s="103" t="s">
        <v>4471</v>
      </c>
      <c r="T351" s="403">
        <v>-7726.68</v>
      </c>
      <c r="U351" s="403">
        <v>742.95</v>
      </c>
      <c r="V351" s="123" t="s">
        <v>1</v>
      </c>
      <c r="W351" s="336" t="s">
        <v>0</v>
      </c>
      <c r="X351" s="123"/>
      <c r="Y351" s="337"/>
      <c r="Z351" s="87">
        <v>1</v>
      </c>
      <c r="AA351" s="88"/>
      <c r="AB351" s="88"/>
      <c r="AC351" s="88"/>
      <c r="AD351" s="90"/>
      <c r="AE351" s="90"/>
      <c r="AF351" s="136"/>
      <c r="AG351" s="338"/>
      <c r="AH351" s="338"/>
      <c r="AI351" s="339"/>
      <c r="AJ351" s="339"/>
      <c r="AK351" s="91"/>
      <c r="AL351" s="92"/>
      <c r="AM351" s="93" t="s">
        <v>4470</v>
      </c>
      <c r="AN351" s="340"/>
      <c r="AO351" s="341"/>
      <c r="AP351" s="336"/>
      <c r="AQ351" s="342"/>
      <c r="AR351" s="343"/>
      <c r="AS351" s="342"/>
      <c r="AT351" s="94"/>
      <c r="AU351" s="341"/>
      <c r="AV351" s="136"/>
      <c r="AW351" s="339"/>
    </row>
    <row r="352" spans="1:49" ht="12.75" customHeight="1">
      <c r="A352">
        <v>349</v>
      </c>
      <c r="B352" s="29" t="s">
        <v>8323</v>
      </c>
      <c r="C352" s="104" t="s">
        <v>4472</v>
      </c>
      <c r="D352" s="29" t="s">
        <v>1135</v>
      </c>
      <c r="E352" s="29" t="s">
        <v>2690</v>
      </c>
      <c r="F352" s="335"/>
      <c r="G352" s="335"/>
      <c r="H352" s="335"/>
      <c r="I352" s="335"/>
      <c r="J352" s="335"/>
      <c r="K352" s="335"/>
      <c r="L352" s="335"/>
      <c r="M352" s="82" t="s">
        <v>3880</v>
      </c>
      <c r="N352" s="57">
        <v>6135.6732283464571</v>
      </c>
      <c r="O352" s="30">
        <v>6135.6732283464571</v>
      </c>
      <c r="P352" s="29" t="s">
        <v>3862</v>
      </c>
      <c r="Q352" s="29"/>
      <c r="R352" s="104" t="s">
        <v>4472</v>
      </c>
      <c r="S352" s="103" t="s">
        <v>4473</v>
      </c>
      <c r="T352" s="403">
        <v>-8585.2000000000007</v>
      </c>
      <c r="U352" s="403">
        <v>1238.25</v>
      </c>
      <c r="V352" s="123" t="s">
        <v>1</v>
      </c>
      <c r="W352" s="336" t="s">
        <v>0</v>
      </c>
      <c r="X352" s="123"/>
      <c r="Y352" s="337"/>
      <c r="Z352" s="87">
        <v>1</v>
      </c>
      <c r="AA352" s="88"/>
      <c r="AB352" s="88"/>
      <c r="AC352" s="88"/>
      <c r="AD352" s="90"/>
      <c r="AE352" s="90"/>
      <c r="AF352" s="136"/>
      <c r="AG352" s="338"/>
      <c r="AH352" s="338"/>
      <c r="AI352" s="339"/>
      <c r="AJ352" s="339"/>
      <c r="AK352" s="91"/>
      <c r="AL352" s="92"/>
      <c r="AM352" s="93" t="s">
        <v>4470</v>
      </c>
      <c r="AN352" s="340"/>
      <c r="AO352" s="341"/>
      <c r="AP352" s="336"/>
      <c r="AQ352" s="342"/>
      <c r="AR352" s="343"/>
      <c r="AS352" s="342"/>
      <c r="AT352" s="94"/>
      <c r="AU352" s="341"/>
      <c r="AV352" s="136"/>
      <c r="AW352" s="339"/>
    </row>
    <row r="353" spans="1:49" ht="12.75" customHeight="1">
      <c r="A353">
        <v>350</v>
      </c>
      <c r="B353" s="29" t="s">
        <v>8324</v>
      </c>
      <c r="C353" s="104" t="s">
        <v>4474</v>
      </c>
      <c r="D353" s="29" t="s">
        <v>1130</v>
      </c>
      <c r="E353" s="29" t="s">
        <v>2695</v>
      </c>
      <c r="F353" s="335"/>
      <c r="G353" s="335"/>
      <c r="H353" s="335"/>
      <c r="I353" s="335"/>
      <c r="J353" s="335"/>
      <c r="K353" s="335"/>
      <c r="L353" s="335"/>
      <c r="M353" s="82" t="s">
        <v>3880</v>
      </c>
      <c r="N353" s="57">
        <v>5101.6023622047251</v>
      </c>
      <c r="O353" s="30">
        <v>5101.6023622047251</v>
      </c>
      <c r="P353" s="29" t="s">
        <v>3862</v>
      </c>
      <c r="Q353" s="29"/>
      <c r="R353" s="104" t="s">
        <v>4474</v>
      </c>
      <c r="S353" s="103" t="s">
        <v>4475</v>
      </c>
      <c r="T353" s="403">
        <v>-7726.68</v>
      </c>
      <c r="U353" s="403">
        <v>-1238.25</v>
      </c>
      <c r="V353" s="123" t="s">
        <v>1</v>
      </c>
      <c r="W353" s="336" t="s">
        <v>0</v>
      </c>
      <c r="X353" s="123"/>
      <c r="Y353" s="337"/>
      <c r="Z353" s="87">
        <v>1</v>
      </c>
      <c r="AA353" s="88"/>
      <c r="AB353" s="88"/>
      <c r="AC353" s="88"/>
      <c r="AD353" s="90"/>
      <c r="AE353" s="90"/>
      <c r="AF353" s="136"/>
      <c r="AG353" s="338"/>
      <c r="AH353" s="338"/>
      <c r="AI353" s="339"/>
      <c r="AJ353" s="339"/>
      <c r="AK353" s="91"/>
      <c r="AL353" s="92"/>
      <c r="AM353" s="93" t="s">
        <v>4470</v>
      </c>
      <c r="AN353" s="340"/>
      <c r="AO353" s="341"/>
      <c r="AP353" s="336"/>
      <c r="AQ353" s="342"/>
      <c r="AR353" s="343"/>
      <c r="AS353" s="342"/>
      <c r="AT353" s="94"/>
      <c r="AU353" s="341"/>
      <c r="AV353" s="136"/>
      <c r="AW353" s="339"/>
    </row>
    <row r="354" spans="1:49" ht="12.75" customHeight="1">
      <c r="A354">
        <v>351</v>
      </c>
      <c r="B354" s="29" t="s">
        <v>8320</v>
      </c>
      <c r="C354" s="104" t="s">
        <v>4476</v>
      </c>
      <c r="D354" s="29" t="s">
        <v>1131</v>
      </c>
      <c r="E354" s="29" t="s">
        <v>2694</v>
      </c>
      <c r="F354" s="335"/>
      <c r="G354" s="335"/>
      <c r="H354" s="335"/>
      <c r="I354" s="335"/>
      <c r="J354" s="335"/>
      <c r="K354" s="335"/>
      <c r="L354" s="335"/>
      <c r="M354" s="82" t="s">
        <v>3880</v>
      </c>
      <c r="N354" s="57">
        <v>5093.9409448818897</v>
      </c>
      <c r="O354" s="30">
        <v>5093.9409448818897</v>
      </c>
      <c r="P354" s="29" t="s">
        <v>3862</v>
      </c>
      <c r="Q354" s="29"/>
      <c r="R354" s="104" t="s">
        <v>4476</v>
      </c>
      <c r="S354" s="103" t="s">
        <v>4477</v>
      </c>
      <c r="T354" s="403">
        <v>-7726.68</v>
      </c>
      <c r="U354" s="403">
        <v>-2228.85</v>
      </c>
      <c r="V354" s="123" t="s">
        <v>1</v>
      </c>
      <c r="W354" s="336" t="s">
        <v>0</v>
      </c>
      <c r="X354" s="123"/>
      <c r="Y354" s="337"/>
      <c r="Z354" s="87">
        <v>1</v>
      </c>
      <c r="AA354" s="88"/>
      <c r="AB354" s="88"/>
      <c r="AC354" s="88"/>
      <c r="AD354" s="90"/>
      <c r="AE354" s="90"/>
      <c r="AF354" s="136"/>
      <c r="AG354" s="338"/>
      <c r="AH354" s="338"/>
      <c r="AI354" s="339"/>
      <c r="AJ354" s="339"/>
      <c r="AK354" s="91"/>
      <c r="AL354" s="92"/>
      <c r="AM354" s="93" t="s">
        <v>4470</v>
      </c>
      <c r="AN354" s="340"/>
      <c r="AO354" s="341"/>
      <c r="AP354" s="336"/>
      <c r="AQ354" s="342"/>
      <c r="AR354" s="343"/>
      <c r="AS354" s="342"/>
      <c r="AT354" s="94"/>
      <c r="AU354" s="341"/>
      <c r="AV354" s="136"/>
      <c r="AW354" s="339"/>
    </row>
    <row r="355" spans="1:49" ht="12.75" customHeight="1">
      <c r="A355">
        <v>352</v>
      </c>
      <c r="B355" s="29" t="s">
        <v>8253</v>
      </c>
      <c r="C355" s="104" t="s">
        <v>4478</v>
      </c>
      <c r="D355" s="29" t="s">
        <v>404</v>
      </c>
      <c r="E355" s="29" t="s">
        <v>3421</v>
      </c>
      <c r="F355" s="335" t="s">
        <v>9124</v>
      </c>
      <c r="G355" s="394" t="s">
        <v>9126</v>
      </c>
      <c r="H355" s="394"/>
      <c r="I355" s="394"/>
      <c r="J355" s="394"/>
      <c r="K355" s="394"/>
      <c r="L355" s="335"/>
      <c r="M355" s="82">
        <v>1469.3503937007874</v>
      </c>
      <c r="N355" s="57">
        <v>10312.73622047244</v>
      </c>
      <c r="O355" s="30">
        <v>11782.086614173228</v>
      </c>
      <c r="P355" s="29" t="s">
        <v>9216</v>
      </c>
      <c r="Q355" s="29"/>
      <c r="R355" s="104" t="s">
        <v>4478</v>
      </c>
      <c r="S355" s="103" t="s">
        <v>4479</v>
      </c>
      <c r="T355" s="403">
        <v>3434.08</v>
      </c>
      <c r="U355" s="403">
        <v>10153.65</v>
      </c>
      <c r="V355" s="123" t="s">
        <v>1</v>
      </c>
      <c r="W355" s="336" t="s">
        <v>0</v>
      </c>
      <c r="X355" s="123"/>
      <c r="Y355" s="337"/>
      <c r="Z355" s="87">
        <v>1</v>
      </c>
      <c r="AA355" s="88"/>
      <c r="AB355" s="88"/>
      <c r="AC355" s="98"/>
      <c r="AD355" s="90"/>
      <c r="AE355" s="90"/>
      <c r="AF355" s="136"/>
      <c r="AG355" s="338"/>
      <c r="AH355" s="338"/>
      <c r="AI355" s="339"/>
      <c r="AJ355" s="339"/>
      <c r="AK355" s="91"/>
      <c r="AL355" s="92"/>
      <c r="AM355" s="93"/>
      <c r="AN355" s="340"/>
      <c r="AO355" s="341"/>
      <c r="AP355" s="336"/>
      <c r="AQ355" s="342"/>
      <c r="AR355" s="343"/>
      <c r="AS355" s="342"/>
      <c r="AT355" s="94"/>
      <c r="AU355" s="341"/>
      <c r="AV355" s="136"/>
      <c r="AW355" s="339"/>
    </row>
    <row r="356" spans="1:49" ht="12.75" customHeight="1">
      <c r="A356">
        <v>353</v>
      </c>
      <c r="B356" s="29" t="s">
        <v>8254</v>
      </c>
      <c r="C356" s="104" t="s">
        <v>4480</v>
      </c>
      <c r="D356" s="29" t="s">
        <v>406</v>
      </c>
      <c r="E356" s="29" t="s">
        <v>3419</v>
      </c>
      <c r="F356" s="335" t="s">
        <v>9125</v>
      </c>
      <c r="G356" s="394" t="s">
        <v>9127</v>
      </c>
      <c r="H356" s="394"/>
      <c r="I356" s="394"/>
      <c r="J356" s="394"/>
      <c r="K356" s="394"/>
      <c r="L356" s="335"/>
      <c r="M356" s="82">
        <v>1469.3503937007874</v>
      </c>
      <c r="N356" s="57">
        <v>10312.73622047244</v>
      </c>
      <c r="O356" s="30">
        <v>11782.086614173228</v>
      </c>
      <c r="P356" s="29" t="s">
        <v>9216</v>
      </c>
      <c r="Q356" s="29"/>
      <c r="R356" s="104" t="s">
        <v>4480</v>
      </c>
      <c r="S356" s="103" t="s">
        <v>4481</v>
      </c>
      <c r="T356" s="403">
        <v>3434.08</v>
      </c>
      <c r="U356" s="403">
        <v>9163.0499999999993</v>
      </c>
      <c r="V356" s="123" t="s">
        <v>1</v>
      </c>
      <c r="W356" s="336" t="s">
        <v>0</v>
      </c>
      <c r="X356" s="123"/>
      <c r="Y356" s="337"/>
      <c r="Z356" s="87">
        <v>1</v>
      </c>
      <c r="AA356" s="88"/>
      <c r="AB356" s="88"/>
      <c r="AC356" s="98"/>
      <c r="AD356" s="90"/>
      <c r="AE356" s="90"/>
      <c r="AF356" s="136"/>
      <c r="AG356" s="338"/>
      <c r="AH356" s="338"/>
      <c r="AI356" s="339"/>
      <c r="AJ356" s="339"/>
      <c r="AK356" s="91"/>
      <c r="AL356" s="92"/>
      <c r="AM356" s="93"/>
      <c r="AN356" s="340"/>
      <c r="AO356" s="341"/>
      <c r="AP356" s="336"/>
      <c r="AQ356" s="342"/>
      <c r="AR356" s="343"/>
      <c r="AS356" s="342"/>
      <c r="AT356" s="94"/>
      <c r="AU356" s="341"/>
      <c r="AV356" s="136"/>
      <c r="AW356" s="339"/>
    </row>
    <row r="357" spans="1:49" ht="12.75" customHeight="1">
      <c r="A357">
        <v>354</v>
      </c>
      <c r="B357" s="29" t="s">
        <v>7810</v>
      </c>
      <c r="C357" s="104" t="s">
        <v>3757</v>
      </c>
      <c r="D357" s="29" t="s">
        <v>473</v>
      </c>
      <c r="E357" s="29" t="s">
        <v>3352</v>
      </c>
      <c r="F357" s="335" t="s">
        <v>9102</v>
      </c>
      <c r="G357" s="394" t="s">
        <v>9103</v>
      </c>
      <c r="H357" s="394"/>
      <c r="I357" s="394"/>
      <c r="J357" s="394"/>
      <c r="K357" s="394"/>
      <c r="L357" s="335"/>
      <c r="M357" s="82">
        <v>2008.2913385826771</v>
      </c>
      <c r="N357" s="57">
        <v>10792.314960629921</v>
      </c>
      <c r="O357" s="30">
        <v>12800.606299212599</v>
      </c>
      <c r="P357" s="29" t="s">
        <v>3860</v>
      </c>
      <c r="Q357" s="29"/>
      <c r="R357" s="104" t="s">
        <v>3757</v>
      </c>
      <c r="S357" s="103" t="s">
        <v>4482</v>
      </c>
      <c r="T357" s="403">
        <v>5151.12</v>
      </c>
      <c r="U357" s="403">
        <v>9163.0499999999993</v>
      </c>
      <c r="V357" s="123" t="s">
        <v>1</v>
      </c>
      <c r="W357" s="336" t="s">
        <v>0</v>
      </c>
      <c r="X357" s="123"/>
      <c r="Y357" s="337"/>
      <c r="Z357" s="87">
        <v>1</v>
      </c>
      <c r="AA357" s="88" t="s">
        <v>4483</v>
      </c>
      <c r="AB357" s="88">
        <v>2.5</v>
      </c>
      <c r="AC357" s="88">
        <v>100</v>
      </c>
      <c r="AD357" s="90"/>
      <c r="AE357" s="90"/>
      <c r="AF357" s="136"/>
      <c r="AG357" s="338"/>
      <c r="AH357" s="338"/>
      <c r="AI357" s="339"/>
      <c r="AJ357" s="339"/>
      <c r="AK357" s="91"/>
      <c r="AL357" s="92"/>
      <c r="AM357" s="93"/>
      <c r="AN357" s="340"/>
      <c r="AO357" s="341"/>
      <c r="AP357" s="336"/>
      <c r="AQ357" s="342"/>
      <c r="AR357" s="343"/>
      <c r="AS357" s="342"/>
      <c r="AT357" s="94"/>
      <c r="AU357" s="341"/>
      <c r="AV357" s="136"/>
      <c r="AW357" s="339"/>
    </row>
    <row r="358" spans="1:49" ht="12.75" customHeight="1">
      <c r="A358">
        <v>355</v>
      </c>
      <c r="B358" s="29" t="s">
        <v>7811</v>
      </c>
      <c r="C358" s="104" t="s">
        <v>3598</v>
      </c>
      <c r="D358" s="29" t="s">
        <v>475</v>
      </c>
      <c r="E358" s="29" t="s">
        <v>3350</v>
      </c>
      <c r="F358" s="335" t="s">
        <v>9104</v>
      </c>
      <c r="G358" s="394" t="s">
        <v>9105</v>
      </c>
      <c r="H358" s="394"/>
      <c r="I358" s="394"/>
      <c r="J358" s="394"/>
      <c r="K358" s="394"/>
      <c r="L358" s="335"/>
      <c r="M358" s="82">
        <v>2008.2952755905512</v>
      </c>
      <c r="N358" s="57">
        <v>10792.314960629921</v>
      </c>
      <c r="O358" s="30">
        <v>12800.610236220473</v>
      </c>
      <c r="P358" s="29" t="s">
        <v>3860</v>
      </c>
      <c r="Q358" s="29"/>
      <c r="R358" s="104" t="s">
        <v>3598</v>
      </c>
      <c r="S358" s="103" t="s">
        <v>4484</v>
      </c>
      <c r="T358" s="403">
        <v>5151.12</v>
      </c>
      <c r="U358" s="403">
        <v>10153.65</v>
      </c>
      <c r="V358" s="123" t="s">
        <v>1</v>
      </c>
      <c r="W358" s="336" t="s">
        <v>0</v>
      </c>
      <c r="X358" s="123"/>
      <c r="Y358" s="337"/>
      <c r="Z358" s="87">
        <v>1</v>
      </c>
      <c r="AA358" s="88" t="s">
        <v>4483</v>
      </c>
      <c r="AB358" s="88">
        <v>2.5</v>
      </c>
      <c r="AC358" s="88">
        <v>100</v>
      </c>
      <c r="AD358" s="90"/>
      <c r="AE358" s="90"/>
      <c r="AF358" s="136"/>
      <c r="AG358" s="338"/>
      <c r="AH358" s="338"/>
      <c r="AI358" s="339"/>
      <c r="AJ358" s="339"/>
      <c r="AK358" s="91"/>
      <c r="AL358" s="92"/>
      <c r="AM358" s="93"/>
      <c r="AN358" s="340"/>
      <c r="AO358" s="341"/>
      <c r="AP358" s="336"/>
      <c r="AQ358" s="342"/>
      <c r="AR358" s="343"/>
      <c r="AS358" s="342"/>
      <c r="AT358" s="94"/>
      <c r="AU358" s="341"/>
      <c r="AV358" s="136"/>
      <c r="AW358" s="339"/>
    </row>
    <row r="359" spans="1:49" ht="12.75" customHeight="1">
      <c r="A359">
        <v>356</v>
      </c>
      <c r="B359" s="29" t="s">
        <v>8474</v>
      </c>
      <c r="C359" s="104" t="s">
        <v>4485</v>
      </c>
      <c r="D359" s="29" t="s">
        <v>3880</v>
      </c>
      <c r="E359" s="29" t="s">
        <v>3880</v>
      </c>
      <c r="F359" s="335" t="s">
        <v>8475</v>
      </c>
      <c r="G359" s="335"/>
      <c r="H359" s="335"/>
      <c r="I359" s="335"/>
      <c r="J359" s="335"/>
      <c r="K359" s="335"/>
      <c r="L359" s="335"/>
      <c r="M359" s="82" t="s">
        <v>3880</v>
      </c>
      <c r="N359" s="57">
        <v>506.75984251968509</v>
      </c>
      <c r="O359" s="30">
        <v>506.75984251968509</v>
      </c>
      <c r="P359" s="29" t="s">
        <v>3863</v>
      </c>
      <c r="Q359" s="29"/>
      <c r="R359" s="104" t="s">
        <v>4485</v>
      </c>
      <c r="S359" s="103" t="s">
        <v>4486</v>
      </c>
      <c r="T359" s="403">
        <v>3434.08</v>
      </c>
      <c r="U359" s="403">
        <v>5200.6499999999996</v>
      </c>
      <c r="V359" s="123" t="s">
        <v>1</v>
      </c>
      <c r="W359" s="336" t="s">
        <v>0</v>
      </c>
      <c r="X359" s="123"/>
      <c r="Y359" s="337"/>
      <c r="Z359" s="87"/>
      <c r="AA359" s="88" t="s">
        <v>3880</v>
      </c>
      <c r="AB359" s="88"/>
      <c r="AC359" s="98"/>
      <c r="AD359" s="90"/>
      <c r="AE359" s="90"/>
      <c r="AF359" s="136"/>
      <c r="AG359" s="338"/>
      <c r="AH359" s="338"/>
      <c r="AI359" s="339"/>
      <c r="AJ359" s="339"/>
      <c r="AK359" s="91"/>
      <c r="AL359" s="92">
        <v>20</v>
      </c>
      <c r="AM359" s="93"/>
      <c r="AN359" s="340"/>
      <c r="AO359" s="341"/>
      <c r="AP359" s="336"/>
      <c r="AQ359" s="342"/>
      <c r="AR359" s="343"/>
      <c r="AS359" s="342"/>
      <c r="AT359" s="94"/>
      <c r="AU359" s="341"/>
      <c r="AV359" s="136"/>
      <c r="AW359" s="339"/>
    </row>
    <row r="360" spans="1:49" ht="12.75" customHeight="1">
      <c r="A360">
        <v>357</v>
      </c>
      <c r="B360" s="29" t="s">
        <v>8275</v>
      </c>
      <c r="C360" s="104" t="s">
        <v>4487</v>
      </c>
      <c r="D360" s="29" t="s">
        <v>451</v>
      </c>
      <c r="E360" s="29" t="s">
        <v>3374</v>
      </c>
      <c r="F360" s="335"/>
      <c r="G360" s="335"/>
      <c r="H360" s="335"/>
      <c r="I360" s="335"/>
      <c r="J360" s="335"/>
      <c r="K360" s="335"/>
      <c r="L360" s="335"/>
      <c r="M360" s="82" t="s">
        <v>3880</v>
      </c>
      <c r="N360" s="57">
        <v>11847.992125984254</v>
      </c>
      <c r="O360" s="30">
        <v>11847.992125984254</v>
      </c>
      <c r="P360" s="29" t="s">
        <v>3459</v>
      </c>
      <c r="Q360" s="29"/>
      <c r="R360" s="104" t="s">
        <v>4487</v>
      </c>
      <c r="S360" s="103" t="s">
        <v>4488</v>
      </c>
      <c r="T360" s="403">
        <v>9500</v>
      </c>
      <c r="U360" s="403">
        <v>12065</v>
      </c>
      <c r="V360" s="123" t="s">
        <v>1</v>
      </c>
      <c r="W360" s="336" t="s">
        <v>0</v>
      </c>
      <c r="X360" s="123" t="s">
        <v>4120</v>
      </c>
      <c r="Y360" s="337"/>
      <c r="Z360" s="87">
        <v>1</v>
      </c>
      <c r="AA360" s="88" t="s">
        <v>3880</v>
      </c>
      <c r="AB360" s="88"/>
      <c r="AC360" s="98"/>
      <c r="AD360" s="90"/>
      <c r="AE360" s="90"/>
      <c r="AF360" s="136"/>
      <c r="AG360" s="338"/>
      <c r="AH360" s="338"/>
      <c r="AI360" s="339"/>
      <c r="AJ360" s="339"/>
      <c r="AK360" s="91"/>
      <c r="AL360" s="92"/>
      <c r="AM360" s="93" t="s">
        <v>4489</v>
      </c>
      <c r="AN360" s="340"/>
      <c r="AO360" s="341"/>
      <c r="AP360" s="336"/>
      <c r="AQ360" s="342"/>
      <c r="AR360" s="343"/>
      <c r="AS360" s="342"/>
      <c r="AT360" s="94"/>
      <c r="AU360" s="341"/>
      <c r="AV360" s="136"/>
      <c r="AW360" s="339"/>
    </row>
    <row r="361" spans="1:49" ht="12.75" customHeight="1">
      <c r="A361">
        <v>358</v>
      </c>
      <c r="B361" s="29" t="s">
        <v>8311</v>
      </c>
      <c r="C361" s="104" t="s">
        <v>4490</v>
      </c>
      <c r="D361" s="29" t="s">
        <v>412</v>
      </c>
      <c r="E361" s="29" t="s">
        <v>3413</v>
      </c>
      <c r="F361" s="335"/>
      <c r="G361" s="335"/>
      <c r="H361" s="335"/>
      <c r="I361" s="335"/>
      <c r="J361" s="335"/>
      <c r="K361" s="335"/>
      <c r="L361" s="335"/>
      <c r="M361" s="82" t="s">
        <v>3880</v>
      </c>
      <c r="N361" s="57">
        <v>12274.523622047243</v>
      </c>
      <c r="O361" s="30">
        <v>12274.523622047243</v>
      </c>
      <c r="P361" s="29" t="s">
        <v>3858</v>
      </c>
      <c r="Q361" s="29"/>
      <c r="R361" s="104" t="s">
        <v>4490</v>
      </c>
      <c r="S361" s="103" t="s">
        <v>4491</v>
      </c>
      <c r="T361" s="403">
        <v>9500</v>
      </c>
      <c r="U361" s="403">
        <v>12895</v>
      </c>
      <c r="V361" s="123" t="s">
        <v>1</v>
      </c>
      <c r="W361" s="336" t="s">
        <v>0</v>
      </c>
      <c r="X361" s="123"/>
      <c r="Y361" s="337"/>
      <c r="Z361" s="87">
        <v>1</v>
      </c>
      <c r="AA361" s="88" t="s">
        <v>3880</v>
      </c>
      <c r="AB361" s="88"/>
      <c r="AC361" s="98"/>
      <c r="AD361" s="90"/>
      <c r="AE361" s="90"/>
      <c r="AF361" s="136"/>
      <c r="AG361" s="338"/>
      <c r="AH361" s="338"/>
      <c r="AI361" s="339"/>
      <c r="AJ361" s="339"/>
      <c r="AK361" s="91"/>
      <c r="AL361" s="92"/>
      <c r="AM361" s="93" t="s">
        <v>4489</v>
      </c>
      <c r="AN361" s="340"/>
      <c r="AO361" s="341"/>
      <c r="AP361" s="336"/>
      <c r="AQ361" s="342"/>
      <c r="AR361" s="343"/>
      <c r="AS361" s="342"/>
      <c r="AT361" s="94"/>
      <c r="AU361" s="341"/>
      <c r="AV361" s="136"/>
      <c r="AW361" s="339"/>
    </row>
    <row r="362" spans="1:49" ht="12.75" customHeight="1">
      <c r="A362">
        <v>359</v>
      </c>
      <c r="B362" s="29" t="s">
        <v>7812</v>
      </c>
      <c r="C362" s="134" t="s">
        <v>4492</v>
      </c>
      <c r="D362" s="29" t="s">
        <v>853</v>
      </c>
      <c r="E362" s="29" t="s">
        <v>2972</v>
      </c>
      <c r="F362" s="335" t="s">
        <v>7813</v>
      </c>
      <c r="G362" s="394" t="s">
        <v>7814</v>
      </c>
      <c r="H362" s="394"/>
      <c r="I362" s="394"/>
      <c r="J362" s="394"/>
      <c r="K362" s="394"/>
      <c r="L362" s="335"/>
      <c r="M362" s="82">
        <v>13000</v>
      </c>
      <c r="N362" s="57">
        <v>3000.0000000000005</v>
      </c>
      <c r="O362" s="30">
        <v>16000</v>
      </c>
      <c r="P362" s="29" t="s">
        <v>9170</v>
      </c>
      <c r="Q362" s="29"/>
      <c r="R362" s="134" t="s">
        <v>4492</v>
      </c>
      <c r="S362" s="103" t="s">
        <v>4493</v>
      </c>
      <c r="T362" s="403">
        <v>2575.56</v>
      </c>
      <c r="U362" s="403">
        <v>7677.15</v>
      </c>
      <c r="V362" s="123" t="s">
        <v>1</v>
      </c>
      <c r="W362" s="336" t="s">
        <v>0</v>
      </c>
      <c r="X362" s="123"/>
      <c r="Y362" s="337"/>
      <c r="Z362" s="87">
        <v>1</v>
      </c>
      <c r="AA362" s="88" t="s">
        <v>85</v>
      </c>
      <c r="AB362" s="88">
        <v>2.5</v>
      </c>
      <c r="AC362" s="88">
        <v>100</v>
      </c>
      <c r="AD362" s="90" t="s">
        <v>4494</v>
      </c>
      <c r="AE362" s="90">
        <v>2.5</v>
      </c>
      <c r="AF362" s="136"/>
      <c r="AG362" s="338"/>
      <c r="AH362" s="338"/>
      <c r="AI362" s="339"/>
      <c r="AJ362" s="339"/>
      <c r="AK362" s="91" t="s">
        <v>116</v>
      </c>
      <c r="AL362" s="92"/>
      <c r="AM362" s="93"/>
      <c r="AN362" s="340"/>
      <c r="AO362" s="341"/>
      <c r="AP362" s="336"/>
      <c r="AQ362" s="342"/>
      <c r="AR362" s="343" t="s">
        <v>4495</v>
      </c>
      <c r="AS362" s="342"/>
      <c r="AT362" s="94">
        <v>8000</v>
      </c>
      <c r="AU362" s="341"/>
      <c r="AV362" s="136"/>
      <c r="AW362" s="339"/>
    </row>
    <row r="363" spans="1:49" ht="12.75" customHeight="1">
      <c r="A363">
        <v>360</v>
      </c>
      <c r="B363" s="29" t="s">
        <v>7818</v>
      </c>
      <c r="C363" s="134" t="s">
        <v>4496</v>
      </c>
      <c r="D363" s="29" t="s">
        <v>817</v>
      </c>
      <c r="E363" s="29" t="s">
        <v>3008</v>
      </c>
      <c r="F363" s="335" t="s">
        <v>7819</v>
      </c>
      <c r="G363" s="394" t="s">
        <v>7820</v>
      </c>
      <c r="H363" s="394"/>
      <c r="I363" s="394"/>
      <c r="J363" s="394"/>
      <c r="K363" s="394"/>
      <c r="L363" s="335"/>
      <c r="M363" s="82">
        <v>13000</v>
      </c>
      <c r="N363" s="57">
        <v>3000.0000000000005</v>
      </c>
      <c r="O363" s="30">
        <v>16000</v>
      </c>
      <c r="P363" s="29" t="s">
        <v>9179</v>
      </c>
      <c r="Q363" s="29"/>
      <c r="R363" s="134" t="s">
        <v>4496</v>
      </c>
      <c r="S363" s="103" t="s">
        <v>4497</v>
      </c>
      <c r="T363" s="403">
        <v>3434.08</v>
      </c>
      <c r="U363" s="403">
        <v>7181.85</v>
      </c>
      <c r="V363" s="123" t="s">
        <v>1</v>
      </c>
      <c r="W363" s="336" t="s">
        <v>0</v>
      </c>
      <c r="X363" s="123"/>
      <c r="Y363" s="337"/>
      <c r="Z363" s="87">
        <v>1</v>
      </c>
      <c r="AA363" s="88" t="s">
        <v>4498</v>
      </c>
      <c r="AB363" s="88">
        <v>2.5</v>
      </c>
      <c r="AC363" s="88">
        <v>100</v>
      </c>
      <c r="AD363" s="90" t="s">
        <v>4494</v>
      </c>
      <c r="AE363" s="90">
        <v>2.5</v>
      </c>
      <c r="AF363" s="136"/>
      <c r="AG363" s="338"/>
      <c r="AH363" s="338"/>
      <c r="AI363" s="339"/>
      <c r="AJ363" s="339"/>
      <c r="AK363" s="91" t="s">
        <v>115</v>
      </c>
      <c r="AL363" s="92"/>
      <c r="AM363" s="93"/>
      <c r="AN363" s="340"/>
      <c r="AO363" s="341"/>
      <c r="AP363" s="336"/>
      <c r="AQ363" s="342"/>
      <c r="AR363" s="343" t="s">
        <v>4495</v>
      </c>
      <c r="AS363" s="342"/>
      <c r="AT363" s="94">
        <v>8000</v>
      </c>
      <c r="AU363" s="341"/>
      <c r="AV363" s="136"/>
      <c r="AW363" s="339"/>
    </row>
    <row r="364" spans="1:49" ht="12.75" customHeight="1">
      <c r="A364">
        <v>361</v>
      </c>
      <c r="B364" s="29" t="s">
        <v>7815</v>
      </c>
      <c r="C364" s="134" t="s">
        <v>4499</v>
      </c>
      <c r="D364" s="29" t="s">
        <v>855</v>
      </c>
      <c r="E364" s="29" t="s">
        <v>2970</v>
      </c>
      <c r="F364" s="335" t="s">
        <v>7816</v>
      </c>
      <c r="G364" s="394" t="s">
        <v>7817</v>
      </c>
      <c r="H364" s="394"/>
      <c r="I364" s="394"/>
      <c r="J364" s="394"/>
      <c r="K364" s="394"/>
      <c r="L364" s="335"/>
      <c r="M364" s="82">
        <v>13000</v>
      </c>
      <c r="N364" s="57">
        <v>3000.0000000000005</v>
      </c>
      <c r="O364" s="30">
        <v>16000</v>
      </c>
      <c r="P364" s="29" t="s">
        <v>9170</v>
      </c>
      <c r="Q364" s="29"/>
      <c r="R364" s="134" t="s">
        <v>4499</v>
      </c>
      <c r="S364" s="103" t="s">
        <v>4500</v>
      </c>
      <c r="T364" s="403">
        <v>2575.56</v>
      </c>
      <c r="U364" s="403">
        <v>6686.55</v>
      </c>
      <c r="V364" s="123" t="s">
        <v>1</v>
      </c>
      <c r="W364" s="336" t="s">
        <v>0</v>
      </c>
      <c r="X364" s="123"/>
      <c r="Y364" s="337"/>
      <c r="Z364" s="87">
        <v>1</v>
      </c>
      <c r="AA364" s="88" t="s">
        <v>85</v>
      </c>
      <c r="AB364" s="88">
        <v>2.5</v>
      </c>
      <c r="AC364" s="88">
        <v>100</v>
      </c>
      <c r="AD364" s="90" t="s">
        <v>4494</v>
      </c>
      <c r="AE364" s="90">
        <v>2.5</v>
      </c>
      <c r="AF364" s="136"/>
      <c r="AG364" s="338"/>
      <c r="AH364" s="338"/>
      <c r="AI364" s="339"/>
      <c r="AJ364" s="339"/>
      <c r="AK364" s="91" t="s">
        <v>113</v>
      </c>
      <c r="AL364" s="92"/>
      <c r="AM364" s="93"/>
      <c r="AN364" s="340"/>
      <c r="AO364" s="341"/>
      <c r="AP364" s="336"/>
      <c r="AQ364" s="342"/>
      <c r="AR364" s="343" t="s">
        <v>4495</v>
      </c>
      <c r="AS364" s="342"/>
      <c r="AT364" s="94">
        <v>8000</v>
      </c>
      <c r="AU364" s="341"/>
      <c r="AV364" s="136"/>
      <c r="AW364" s="339"/>
    </row>
    <row r="365" spans="1:49" ht="12.75" customHeight="1">
      <c r="A365">
        <v>362</v>
      </c>
      <c r="B365" s="29" t="s">
        <v>7821</v>
      </c>
      <c r="C365" s="134" t="s">
        <v>4501</v>
      </c>
      <c r="D365" s="29" t="s">
        <v>819</v>
      </c>
      <c r="E365" s="29" t="s">
        <v>3006</v>
      </c>
      <c r="F365" s="335" t="s">
        <v>7822</v>
      </c>
      <c r="G365" s="394" t="s">
        <v>7823</v>
      </c>
      <c r="H365" s="394"/>
      <c r="I365" s="394"/>
      <c r="J365" s="394"/>
      <c r="K365" s="394"/>
      <c r="L365" s="335"/>
      <c r="M365" s="82">
        <v>13000</v>
      </c>
      <c r="N365" s="57">
        <v>3000.0000000000005</v>
      </c>
      <c r="O365" s="30">
        <v>16000</v>
      </c>
      <c r="P365" s="29" t="s">
        <v>9179</v>
      </c>
      <c r="Q365" s="29"/>
      <c r="R365" s="134" t="s">
        <v>4501</v>
      </c>
      <c r="S365" s="103" t="s">
        <v>4502</v>
      </c>
      <c r="T365" s="403">
        <v>3434.08</v>
      </c>
      <c r="U365" s="403">
        <v>8172.45</v>
      </c>
      <c r="V365" s="123" t="s">
        <v>1</v>
      </c>
      <c r="W365" s="336" t="s">
        <v>0</v>
      </c>
      <c r="X365" s="123"/>
      <c r="Y365" s="337"/>
      <c r="Z365" s="87">
        <v>1</v>
      </c>
      <c r="AA365" s="88" t="s">
        <v>4498</v>
      </c>
      <c r="AB365" s="88">
        <v>2.5</v>
      </c>
      <c r="AC365" s="88">
        <v>100</v>
      </c>
      <c r="AD365" s="90" t="s">
        <v>4494</v>
      </c>
      <c r="AE365" s="90">
        <v>2.5</v>
      </c>
      <c r="AF365" s="136"/>
      <c r="AG365" s="338"/>
      <c r="AH365" s="338"/>
      <c r="AI365" s="339"/>
      <c r="AJ365" s="339"/>
      <c r="AK365" s="91" t="s">
        <v>112</v>
      </c>
      <c r="AL365" s="92"/>
      <c r="AM365" s="93"/>
      <c r="AN365" s="340"/>
      <c r="AO365" s="341"/>
      <c r="AP365" s="336"/>
      <c r="AQ365" s="342"/>
      <c r="AR365" s="343" t="s">
        <v>4495</v>
      </c>
      <c r="AS365" s="342"/>
      <c r="AT365" s="94">
        <v>8000</v>
      </c>
      <c r="AU365" s="341"/>
      <c r="AV365" s="136"/>
      <c r="AW365" s="339"/>
    </row>
    <row r="366" spans="1:49" ht="12.75" customHeight="1">
      <c r="A366">
        <v>363</v>
      </c>
      <c r="B366" s="29" t="s">
        <v>7824</v>
      </c>
      <c r="C366" s="134" t="s">
        <v>3595</v>
      </c>
      <c r="D366" s="29" t="s">
        <v>848</v>
      </c>
      <c r="E366" s="29" t="s">
        <v>2977</v>
      </c>
      <c r="F366" s="335" t="s">
        <v>7825</v>
      </c>
      <c r="G366" s="394" t="s">
        <v>7826</v>
      </c>
      <c r="H366" s="394"/>
      <c r="I366" s="394"/>
      <c r="J366" s="394"/>
      <c r="K366" s="394"/>
      <c r="L366" s="335"/>
      <c r="M366" s="82">
        <v>13000</v>
      </c>
      <c r="N366" s="57">
        <v>3000.0000000000005</v>
      </c>
      <c r="O366" s="30">
        <v>16000</v>
      </c>
      <c r="P366" s="29" t="s">
        <v>9180</v>
      </c>
      <c r="Q366" s="29"/>
      <c r="R366" s="134" t="s">
        <v>3595</v>
      </c>
      <c r="S366" s="103" t="s">
        <v>4503</v>
      </c>
      <c r="T366" s="403">
        <v>4292.6000000000004</v>
      </c>
      <c r="U366" s="403">
        <v>9658.35</v>
      </c>
      <c r="V366" s="123" t="s">
        <v>1</v>
      </c>
      <c r="W366" s="336" t="s">
        <v>0</v>
      </c>
      <c r="X366" s="123"/>
      <c r="Y366" s="337"/>
      <c r="Z366" s="87">
        <v>1</v>
      </c>
      <c r="AA366" s="88" t="s">
        <v>107</v>
      </c>
      <c r="AB366" s="88">
        <v>2.5</v>
      </c>
      <c r="AC366" s="88">
        <v>100</v>
      </c>
      <c r="AD366" s="90" t="s">
        <v>4494</v>
      </c>
      <c r="AE366" s="90">
        <v>2.5</v>
      </c>
      <c r="AF366" s="136"/>
      <c r="AG366" s="338"/>
      <c r="AH366" s="338"/>
      <c r="AI366" s="339"/>
      <c r="AJ366" s="339"/>
      <c r="AK366" s="91" t="s">
        <v>116</v>
      </c>
      <c r="AL366" s="92"/>
      <c r="AM366" s="93"/>
      <c r="AN366" s="340"/>
      <c r="AO366" s="341"/>
      <c r="AP366" s="336"/>
      <c r="AQ366" s="342"/>
      <c r="AR366" s="343" t="s">
        <v>4495</v>
      </c>
      <c r="AS366" s="342"/>
      <c r="AT366" s="94">
        <v>8000</v>
      </c>
      <c r="AU366" s="341"/>
      <c r="AV366" s="136"/>
      <c r="AW366" s="339"/>
    </row>
    <row r="367" spans="1:49" ht="12.75" customHeight="1">
      <c r="A367">
        <v>364</v>
      </c>
      <c r="B367" s="29" t="s">
        <v>7830</v>
      </c>
      <c r="C367" s="134" t="s">
        <v>4504</v>
      </c>
      <c r="D367" s="29" t="s">
        <v>827</v>
      </c>
      <c r="E367" s="29" t="s">
        <v>2998</v>
      </c>
      <c r="F367" s="335" t="s">
        <v>7831</v>
      </c>
      <c r="G367" s="394" t="s">
        <v>7832</v>
      </c>
      <c r="H367" s="394"/>
      <c r="I367" s="394"/>
      <c r="J367" s="394"/>
      <c r="K367" s="394"/>
      <c r="L367" s="335"/>
      <c r="M367" s="82">
        <v>13000</v>
      </c>
      <c r="N367" s="57">
        <v>3000.0000000000005</v>
      </c>
      <c r="O367" s="30">
        <v>16000</v>
      </c>
      <c r="P367" s="29" t="s">
        <v>9181</v>
      </c>
      <c r="Q367" s="29"/>
      <c r="R367" s="134" t="s">
        <v>4504</v>
      </c>
      <c r="S367" s="103" t="s">
        <v>4505</v>
      </c>
      <c r="T367" s="403">
        <v>6009.64</v>
      </c>
      <c r="U367" s="403">
        <v>9658.35</v>
      </c>
      <c r="V367" s="123" t="s">
        <v>1</v>
      </c>
      <c r="W367" s="336" t="s">
        <v>0</v>
      </c>
      <c r="X367" s="123"/>
      <c r="Y367" s="337"/>
      <c r="Z367" s="87">
        <v>1</v>
      </c>
      <c r="AA367" s="88" t="s">
        <v>4506</v>
      </c>
      <c r="AB367" s="88">
        <v>2.5</v>
      </c>
      <c r="AC367" s="88">
        <v>100</v>
      </c>
      <c r="AD367" s="90" t="s">
        <v>4494</v>
      </c>
      <c r="AE367" s="90">
        <v>2.5</v>
      </c>
      <c r="AF367" s="136"/>
      <c r="AG367" s="338"/>
      <c r="AH367" s="338"/>
      <c r="AI367" s="339"/>
      <c r="AJ367" s="339"/>
      <c r="AK367" s="91" t="s">
        <v>115</v>
      </c>
      <c r="AL367" s="92"/>
      <c r="AM367" s="93"/>
      <c r="AN367" s="340"/>
      <c r="AO367" s="341"/>
      <c r="AP367" s="336"/>
      <c r="AQ367" s="342"/>
      <c r="AR367" s="343" t="s">
        <v>4495</v>
      </c>
      <c r="AS367" s="342"/>
      <c r="AT367" s="94">
        <v>8000</v>
      </c>
      <c r="AU367" s="341"/>
      <c r="AV367" s="136"/>
      <c r="AW367" s="339"/>
    </row>
    <row r="368" spans="1:49" ht="12.75" customHeight="1">
      <c r="A368">
        <v>365</v>
      </c>
      <c r="B368" s="29" t="s">
        <v>7827</v>
      </c>
      <c r="C368" s="134" t="s">
        <v>4507</v>
      </c>
      <c r="D368" s="29" t="s">
        <v>850</v>
      </c>
      <c r="E368" s="29" t="s">
        <v>2975</v>
      </c>
      <c r="F368" s="335" t="s">
        <v>7828</v>
      </c>
      <c r="G368" s="394" t="s">
        <v>7829</v>
      </c>
      <c r="H368" s="394"/>
      <c r="I368" s="394"/>
      <c r="J368" s="394"/>
      <c r="K368" s="394"/>
      <c r="L368" s="335"/>
      <c r="M368" s="82">
        <v>13000</v>
      </c>
      <c r="N368" s="57">
        <v>3000.0000000000005</v>
      </c>
      <c r="O368" s="30">
        <v>16000</v>
      </c>
      <c r="P368" s="29" t="s">
        <v>9180</v>
      </c>
      <c r="Q368" s="29"/>
      <c r="R368" s="134" t="s">
        <v>4507</v>
      </c>
      <c r="S368" s="103" t="s">
        <v>4508</v>
      </c>
      <c r="T368" s="403">
        <v>4292.6000000000004</v>
      </c>
      <c r="U368" s="403">
        <v>10648.95</v>
      </c>
      <c r="V368" s="123" t="s">
        <v>1</v>
      </c>
      <c r="W368" s="336" t="s">
        <v>0</v>
      </c>
      <c r="X368" s="123"/>
      <c r="Y368" s="337"/>
      <c r="Z368" s="87">
        <v>1</v>
      </c>
      <c r="AA368" s="88" t="s">
        <v>107</v>
      </c>
      <c r="AB368" s="88">
        <v>2.5</v>
      </c>
      <c r="AC368" s="88">
        <v>100</v>
      </c>
      <c r="AD368" s="90" t="s">
        <v>4494</v>
      </c>
      <c r="AE368" s="90">
        <v>2.5</v>
      </c>
      <c r="AF368" s="136"/>
      <c r="AG368" s="338"/>
      <c r="AH368" s="338"/>
      <c r="AI368" s="339"/>
      <c r="AJ368" s="339"/>
      <c r="AK368" s="91" t="s">
        <v>113</v>
      </c>
      <c r="AL368" s="92"/>
      <c r="AM368" s="93"/>
      <c r="AN368" s="340"/>
      <c r="AO368" s="341"/>
      <c r="AP368" s="336"/>
      <c r="AQ368" s="342"/>
      <c r="AR368" s="343" t="s">
        <v>4495</v>
      </c>
      <c r="AS368" s="342"/>
      <c r="AT368" s="94">
        <v>8000</v>
      </c>
      <c r="AU368" s="341"/>
      <c r="AV368" s="136"/>
      <c r="AW368" s="339"/>
    </row>
    <row r="369" spans="1:49" ht="12.75" customHeight="1">
      <c r="A369">
        <v>366</v>
      </c>
      <c r="B369" s="29" t="s">
        <v>7833</v>
      </c>
      <c r="C369" s="134" t="s">
        <v>3601</v>
      </c>
      <c r="D369" s="29" t="s">
        <v>825</v>
      </c>
      <c r="E369" s="29" t="s">
        <v>3000</v>
      </c>
      <c r="F369" s="335" t="s">
        <v>7834</v>
      </c>
      <c r="G369" s="394" t="s">
        <v>7835</v>
      </c>
      <c r="H369" s="394"/>
      <c r="I369" s="394"/>
      <c r="J369" s="394"/>
      <c r="K369" s="394"/>
      <c r="L369" s="335"/>
      <c r="M369" s="82">
        <v>13000</v>
      </c>
      <c r="N369" s="57">
        <v>3000.0000000000005</v>
      </c>
      <c r="O369" s="30">
        <v>16000</v>
      </c>
      <c r="P369" s="29" t="s">
        <v>9181</v>
      </c>
      <c r="Q369" s="29"/>
      <c r="R369" s="134" t="s">
        <v>3601</v>
      </c>
      <c r="S369" s="103" t="s">
        <v>4509</v>
      </c>
      <c r="T369" s="403">
        <v>6009.64</v>
      </c>
      <c r="U369" s="403">
        <v>10648.95</v>
      </c>
      <c r="V369" s="123" t="s">
        <v>1</v>
      </c>
      <c r="W369" s="336" t="s">
        <v>0</v>
      </c>
      <c r="X369" s="123"/>
      <c r="Y369" s="337"/>
      <c r="Z369" s="87">
        <v>1</v>
      </c>
      <c r="AA369" s="88" t="s">
        <v>4506</v>
      </c>
      <c r="AB369" s="88">
        <v>2.5</v>
      </c>
      <c r="AC369" s="88">
        <v>100</v>
      </c>
      <c r="AD369" s="90" t="s">
        <v>4494</v>
      </c>
      <c r="AE369" s="90">
        <v>2.5</v>
      </c>
      <c r="AF369" s="136"/>
      <c r="AG369" s="338"/>
      <c r="AH369" s="338"/>
      <c r="AI369" s="339"/>
      <c r="AJ369" s="339"/>
      <c r="AK369" s="91" t="s">
        <v>112</v>
      </c>
      <c r="AL369" s="92"/>
      <c r="AM369" s="93"/>
      <c r="AN369" s="340"/>
      <c r="AO369" s="341"/>
      <c r="AP369" s="336"/>
      <c r="AQ369" s="342"/>
      <c r="AR369" s="343" t="s">
        <v>4495</v>
      </c>
      <c r="AS369" s="342"/>
      <c r="AT369" s="94">
        <v>8000</v>
      </c>
      <c r="AU369" s="341"/>
      <c r="AV369" s="136"/>
      <c r="AW369" s="339"/>
    </row>
    <row r="370" spans="1:49" ht="12.75" customHeight="1">
      <c r="A370">
        <v>367</v>
      </c>
      <c r="B370" s="29" t="s">
        <v>8255</v>
      </c>
      <c r="C370" s="104" t="s">
        <v>4510</v>
      </c>
      <c r="D370" s="29" t="s">
        <v>469</v>
      </c>
      <c r="E370" s="29" t="s">
        <v>3356</v>
      </c>
      <c r="F370" s="335" t="s">
        <v>9128</v>
      </c>
      <c r="G370" s="394" t="s">
        <v>9130</v>
      </c>
      <c r="H370" s="394"/>
      <c r="I370" s="394"/>
      <c r="J370" s="394"/>
      <c r="K370" s="394"/>
      <c r="L370" s="335"/>
      <c r="M370" s="82">
        <v>2174.6220472440946</v>
      </c>
      <c r="N370" s="57">
        <v>8426.6259842519685</v>
      </c>
      <c r="O370" s="30">
        <v>10601.248031496063</v>
      </c>
      <c r="P370" s="29" t="s">
        <v>3458</v>
      </c>
      <c r="Q370" s="29"/>
      <c r="R370" s="104" t="s">
        <v>4510</v>
      </c>
      <c r="S370" s="103" t="s">
        <v>4511</v>
      </c>
      <c r="T370" s="403">
        <v>-1717.04</v>
      </c>
      <c r="U370" s="403">
        <v>8172.45</v>
      </c>
      <c r="V370" s="123" t="s">
        <v>1</v>
      </c>
      <c r="W370" s="336" t="s">
        <v>0</v>
      </c>
      <c r="X370" s="123"/>
      <c r="Y370" s="337"/>
      <c r="Z370" s="87">
        <v>1</v>
      </c>
      <c r="AA370" s="88" t="s">
        <v>3880</v>
      </c>
      <c r="AB370" s="88"/>
      <c r="AC370" s="98"/>
      <c r="AD370" s="90"/>
      <c r="AE370" s="90"/>
      <c r="AF370" s="136"/>
      <c r="AG370" s="338"/>
      <c r="AH370" s="338"/>
      <c r="AI370" s="339"/>
      <c r="AJ370" s="339"/>
      <c r="AK370" s="91"/>
      <c r="AL370" s="92"/>
      <c r="AM370" s="93"/>
      <c r="AN370" s="340"/>
      <c r="AO370" s="341"/>
      <c r="AP370" s="336"/>
      <c r="AQ370" s="342"/>
      <c r="AR370" s="343"/>
      <c r="AS370" s="342"/>
      <c r="AT370" s="94"/>
      <c r="AU370" s="341"/>
      <c r="AV370" s="136"/>
      <c r="AW370" s="339"/>
    </row>
    <row r="371" spans="1:49" ht="12.75" customHeight="1">
      <c r="A371">
        <v>368</v>
      </c>
      <c r="B371" s="29" t="s">
        <v>8256</v>
      </c>
      <c r="C371" s="104" t="s">
        <v>4512</v>
      </c>
      <c r="D371" s="29" t="s">
        <v>467</v>
      </c>
      <c r="E371" s="29" t="s">
        <v>3358</v>
      </c>
      <c r="F371" s="335" t="s">
        <v>9129</v>
      </c>
      <c r="G371" s="394" t="s">
        <v>9131</v>
      </c>
      <c r="H371" s="394"/>
      <c r="I371" s="394"/>
      <c r="J371" s="394"/>
      <c r="K371" s="394"/>
      <c r="L371" s="335"/>
      <c r="M371" s="82">
        <v>2174.6220472440946</v>
      </c>
      <c r="N371" s="57">
        <v>8426.6220472440946</v>
      </c>
      <c r="O371" s="30">
        <v>10601.244094488189</v>
      </c>
      <c r="P371" s="29" t="s">
        <v>3458</v>
      </c>
      <c r="Q371" s="29"/>
      <c r="R371" s="104" t="s">
        <v>4512</v>
      </c>
      <c r="S371" s="103" t="s">
        <v>4513</v>
      </c>
      <c r="T371" s="403">
        <v>-1717.04</v>
      </c>
      <c r="U371" s="403">
        <v>7181.85</v>
      </c>
      <c r="V371" s="123" t="s">
        <v>1</v>
      </c>
      <c r="W371" s="336" t="s">
        <v>0</v>
      </c>
      <c r="X371" s="123"/>
      <c r="Y371" s="337"/>
      <c r="Z371" s="87">
        <v>1</v>
      </c>
      <c r="AA371" s="88" t="s">
        <v>3880</v>
      </c>
      <c r="AB371" s="88"/>
      <c r="AC371" s="98"/>
      <c r="AD371" s="90"/>
      <c r="AE371" s="90"/>
      <c r="AF371" s="136"/>
      <c r="AG371" s="338"/>
      <c r="AH371" s="338"/>
      <c r="AI371" s="339"/>
      <c r="AJ371" s="339"/>
      <c r="AK371" s="91"/>
      <c r="AL371" s="92"/>
      <c r="AM371" s="93"/>
      <c r="AN371" s="340"/>
      <c r="AO371" s="341"/>
      <c r="AP371" s="336"/>
      <c r="AQ371" s="342"/>
      <c r="AR371" s="343"/>
      <c r="AS371" s="342"/>
      <c r="AT371" s="94"/>
      <c r="AU371" s="341"/>
      <c r="AV371" s="136"/>
      <c r="AW371" s="339"/>
    </row>
    <row r="372" spans="1:49" ht="12.75" customHeight="1">
      <c r="A372">
        <v>369</v>
      </c>
      <c r="B372" s="29" t="s">
        <v>7836</v>
      </c>
      <c r="C372" s="104" t="s">
        <v>4514</v>
      </c>
      <c r="D372" s="29" t="s">
        <v>474</v>
      </c>
      <c r="E372" s="29" t="s">
        <v>3351</v>
      </c>
      <c r="F372" s="335" t="s">
        <v>9106</v>
      </c>
      <c r="G372" s="394" t="s">
        <v>9107</v>
      </c>
      <c r="H372" s="394"/>
      <c r="I372" s="394"/>
      <c r="J372" s="394"/>
      <c r="K372" s="394"/>
      <c r="L372" s="335"/>
      <c r="M372" s="82">
        <v>2097.2519685039374</v>
      </c>
      <c r="N372" s="57">
        <v>9959.1259842519685</v>
      </c>
      <c r="O372" s="30">
        <v>12056.377952755905</v>
      </c>
      <c r="P372" s="29" t="s">
        <v>3860</v>
      </c>
      <c r="Q372" s="29"/>
      <c r="R372" s="104" t="s">
        <v>4514</v>
      </c>
      <c r="S372" s="103" t="s">
        <v>4515</v>
      </c>
      <c r="T372" s="403">
        <v>1717.04</v>
      </c>
      <c r="U372" s="403">
        <v>9163.0499999999993</v>
      </c>
      <c r="V372" s="123" t="s">
        <v>1</v>
      </c>
      <c r="W372" s="336" t="s">
        <v>0</v>
      </c>
      <c r="X372" s="123"/>
      <c r="Y372" s="337"/>
      <c r="Z372" s="87">
        <v>1</v>
      </c>
      <c r="AA372" s="88" t="s">
        <v>104</v>
      </c>
      <c r="AB372" s="88">
        <v>2.5</v>
      </c>
      <c r="AC372" s="88">
        <v>100</v>
      </c>
      <c r="AD372" s="90"/>
      <c r="AE372" s="90"/>
      <c r="AF372" s="136"/>
      <c r="AG372" s="338"/>
      <c r="AH372" s="338"/>
      <c r="AI372" s="339"/>
      <c r="AJ372" s="339"/>
      <c r="AK372" s="91"/>
      <c r="AL372" s="92"/>
      <c r="AM372" s="93"/>
      <c r="AN372" s="340"/>
      <c r="AO372" s="341"/>
      <c r="AP372" s="336"/>
      <c r="AQ372" s="342"/>
      <c r="AR372" s="343"/>
      <c r="AS372" s="342"/>
      <c r="AT372" s="94"/>
      <c r="AU372" s="341"/>
      <c r="AV372" s="136"/>
      <c r="AW372" s="339"/>
    </row>
    <row r="373" spans="1:49" ht="12.75" customHeight="1">
      <c r="A373">
        <v>370</v>
      </c>
      <c r="B373" s="29" t="s">
        <v>7837</v>
      </c>
      <c r="C373" s="104" t="s">
        <v>4516</v>
      </c>
      <c r="D373" s="29" t="s">
        <v>471</v>
      </c>
      <c r="E373" s="29" t="s">
        <v>3354</v>
      </c>
      <c r="F373" s="335" t="s">
        <v>9108</v>
      </c>
      <c r="G373" s="394" t="s">
        <v>9109</v>
      </c>
      <c r="H373" s="394"/>
      <c r="I373" s="394"/>
      <c r="J373" s="394"/>
      <c r="K373" s="394"/>
      <c r="L373" s="335"/>
      <c r="M373" s="82">
        <v>2097.2519685039374</v>
      </c>
      <c r="N373" s="57">
        <v>9959.1259842519685</v>
      </c>
      <c r="O373" s="30">
        <v>12056.377952755905</v>
      </c>
      <c r="P373" s="29" t="s">
        <v>3860</v>
      </c>
      <c r="Q373" s="29"/>
      <c r="R373" s="104" t="s">
        <v>4516</v>
      </c>
      <c r="S373" s="103" t="s">
        <v>4517</v>
      </c>
      <c r="T373" s="403">
        <v>1717.04</v>
      </c>
      <c r="U373" s="403">
        <v>10153.65</v>
      </c>
      <c r="V373" s="123" t="s">
        <v>1</v>
      </c>
      <c r="W373" s="336" t="s">
        <v>0</v>
      </c>
      <c r="X373" s="123"/>
      <c r="Y373" s="337"/>
      <c r="Z373" s="87">
        <v>1</v>
      </c>
      <c r="AA373" s="88" t="s">
        <v>104</v>
      </c>
      <c r="AB373" s="88">
        <v>2.5</v>
      </c>
      <c r="AC373" s="88">
        <v>100</v>
      </c>
      <c r="AD373" s="90"/>
      <c r="AE373" s="90"/>
      <c r="AF373" s="136"/>
      <c r="AG373" s="338"/>
      <c r="AH373" s="338"/>
      <c r="AI373" s="339"/>
      <c r="AJ373" s="339"/>
      <c r="AK373" s="91"/>
      <c r="AL373" s="92"/>
      <c r="AM373" s="93"/>
      <c r="AN373" s="340"/>
      <c r="AO373" s="341"/>
      <c r="AP373" s="336"/>
      <c r="AQ373" s="342"/>
      <c r="AR373" s="343"/>
      <c r="AS373" s="342"/>
      <c r="AT373" s="94"/>
      <c r="AU373" s="341"/>
      <c r="AV373" s="136"/>
      <c r="AW373" s="339"/>
    </row>
    <row r="374" spans="1:49" ht="12.75" customHeight="1">
      <c r="A374">
        <v>371</v>
      </c>
      <c r="B374" s="29" t="s">
        <v>8476</v>
      </c>
      <c r="C374" s="104" t="s">
        <v>4518</v>
      </c>
      <c r="D374" s="29" t="s">
        <v>3880</v>
      </c>
      <c r="E374" s="29" t="s">
        <v>3880</v>
      </c>
      <c r="F374" s="335" t="s">
        <v>8477</v>
      </c>
      <c r="G374" s="335"/>
      <c r="H374" s="335"/>
      <c r="I374" s="335"/>
      <c r="J374" s="335"/>
      <c r="K374" s="335"/>
      <c r="L374" s="335"/>
      <c r="M374" s="82" t="s">
        <v>3880</v>
      </c>
      <c r="N374" s="57">
        <v>483.5787401574803</v>
      </c>
      <c r="O374" s="30">
        <v>483.5787401574803</v>
      </c>
      <c r="P374" s="29" t="s">
        <v>3456</v>
      </c>
      <c r="Q374" s="29"/>
      <c r="R374" s="104" t="s">
        <v>4518</v>
      </c>
      <c r="S374" s="103" t="s">
        <v>4519</v>
      </c>
      <c r="T374" s="403">
        <v>-2575.56</v>
      </c>
      <c r="U374" s="403">
        <v>5695.95</v>
      </c>
      <c r="V374" s="123" t="s">
        <v>1</v>
      </c>
      <c r="W374" s="336" t="s">
        <v>0</v>
      </c>
      <c r="X374" s="123"/>
      <c r="Y374" s="337"/>
      <c r="Z374" s="87"/>
      <c r="AA374" s="88" t="s">
        <v>3880</v>
      </c>
      <c r="AB374" s="88"/>
      <c r="AC374" s="98"/>
      <c r="AD374" s="90"/>
      <c r="AE374" s="90"/>
      <c r="AF374" s="136"/>
      <c r="AG374" s="338"/>
      <c r="AH374" s="338"/>
      <c r="AI374" s="339"/>
      <c r="AJ374" s="339"/>
      <c r="AK374" s="91"/>
      <c r="AL374" s="92">
        <v>20</v>
      </c>
      <c r="AM374" s="93"/>
      <c r="AN374" s="340"/>
      <c r="AO374" s="341"/>
      <c r="AP374" s="336"/>
      <c r="AQ374" s="342"/>
      <c r="AR374" s="343"/>
      <c r="AS374" s="342"/>
      <c r="AT374" s="94"/>
      <c r="AU374" s="341"/>
      <c r="AV374" s="136"/>
      <c r="AW374" s="339"/>
    </row>
    <row r="375" spans="1:49" ht="12.75" customHeight="1">
      <c r="A375">
        <v>372</v>
      </c>
      <c r="B375" s="29" t="s">
        <v>7838</v>
      </c>
      <c r="C375" s="134" t="s">
        <v>4520</v>
      </c>
      <c r="D375" s="29" t="s">
        <v>780</v>
      </c>
      <c r="E375" s="29" t="s">
        <v>3045</v>
      </c>
      <c r="F375" s="335" t="s">
        <v>7839</v>
      </c>
      <c r="G375" s="394" t="s">
        <v>7840</v>
      </c>
      <c r="H375" s="394"/>
      <c r="I375" s="394"/>
      <c r="J375" s="394"/>
      <c r="K375" s="394"/>
      <c r="L375" s="335"/>
      <c r="M375" s="82">
        <v>13000</v>
      </c>
      <c r="N375" s="57">
        <v>3000.0000000000005</v>
      </c>
      <c r="O375" s="30">
        <v>16000</v>
      </c>
      <c r="P375" s="29" t="s">
        <v>9179</v>
      </c>
      <c r="Q375" s="29"/>
      <c r="R375" s="134" t="s">
        <v>4520</v>
      </c>
      <c r="S375" s="103" t="s">
        <v>4521</v>
      </c>
      <c r="T375" s="403">
        <v>0</v>
      </c>
      <c r="U375" s="403">
        <v>8172.45</v>
      </c>
      <c r="V375" s="123" t="s">
        <v>1</v>
      </c>
      <c r="W375" s="336" t="s">
        <v>0</v>
      </c>
      <c r="X375" s="123"/>
      <c r="Y375" s="337"/>
      <c r="Z375" s="87">
        <v>1</v>
      </c>
      <c r="AA375" s="88" t="s">
        <v>4522</v>
      </c>
      <c r="AB375" s="88">
        <v>2.5</v>
      </c>
      <c r="AC375" s="88">
        <v>100</v>
      </c>
      <c r="AD375" s="90" t="s">
        <v>4494</v>
      </c>
      <c r="AE375" s="90">
        <v>2.5</v>
      </c>
      <c r="AF375" s="136"/>
      <c r="AG375" s="338"/>
      <c r="AH375" s="338"/>
      <c r="AI375" s="339"/>
      <c r="AJ375" s="339"/>
      <c r="AK375" s="91" t="s">
        <v>133</v>
      </c>
      <c r="AL375" s="92"/>
      <c r="AM375" s="93"/>
      <c r="AN375" s="340"/>
      <c r="AO375" s="341"/>
      <c r="AP375" s="336"/>
      <c r="AQ375" s="342"/>
      <c r="AR375" s="343" t="s">
        <v>4495</v>
      </c>
      <c r="AS375" s="342"/>
      <c r="AT375" s="94">
        <v>8000</v>
      </c>
      <c r="AU375" s="341"/>
      <c r="AV375" s="136"/>
      <c r="AW375" s="339"/>
    </row>
    <row r="376" spans="1:49" ht="12.75" customHeight="1">
      <c r="A376">
        <v>373</v>
      </c>
      <c r="B376" s="29" t="s">
        <v>7844</v>
      </c>
      <c r="C376" s="134" t="s">
        <v>4523</v>
      </c>
      <c r="D376" s="29" t="s">
        <v>818</v>
      </c>
      <c r="E376" s="29" t="s">
        <v>3007</v>
      </c>
      <c r="F376" s="335" t="s">
        <v>7845</v>
      </c>
      <c r="G376" s="394" t="s">
        <v>7846</v>
      </c>
      <c r="H376" s="394"/>
      <c r="I376" s="394"/>
      <c r="J376" s="394"/>
      <c r="K376" s="394"/>
      <c r="L376" s="335"/>
      <c r="M376" s="82">
        <v>13000</v>
      </c>
      <c r="N376" s="57">
        <v>3000.0000000000005</v>
      </c>
      <c r="O376" s="30">
        <v>16000</v>
      </c>
      <c r="P376" s="29" t="s">
        <v>9170</v>
      </c>
      <c r="Q376" s="29"/>
      <c r="R376" s="134" t="s">
        <v>4523</v>
      </c>
      <c r="S376" s="103" t="s">
        <v>4524</v>
      </c>
      <c r="T376" s="403">
        <v>858.52</v>
      </c>
      <c r="U376" s="403">
        <v>6686.55</v>
      </c>
      <c r="V376" s="123" t="s">
        <v>1</v>
      </c>
      <c r="W376" s="336" t="s">
        <v>0</v>
      </c>
      <c r="X376" s="123"/>
      <c r="Y376" s="337"/>
      <c r="Z376" s="87">
        <v>1</v>
      </c>
      <c r="AA376" s="88" t="s">
        <v>102</v>
      </c>
      <c r="AB376" s="88">
        <v>2.5</v>
      </c>
      <c r="AC376" s="88">
        <v>100</v>
      </c>
      <c r="AD376" s="90" t="s">
        <v>4494</v>
      </c>
      <c r="AE376" s="90">
        <v>2.5</v>
      </c>
      <c r="AF376" s="136"/>
      <c r="AG376" s="338"/>
      <c r="AH376" s="338"/>
      <c r="AI376" s="339"/>
      <c r="AJ376" s="339"/>
      <c r="AK376" s="91" t="s">
        <v>132</v>
      </c>
      <c r="AL376" s="92"/>
      <c r="AM376" s="93"/>
      <c r="AN376" s="340"/>
      <c r="AO376" s="341"/>
      <c r="AP376" s="336"/>
      <c r="AQ376" s="342"/>
      <c r="AR376" s="343" t="s">
        <v>4495</v>
      </c>
      <c r="AS376" s="342"/>
      <c r="AT376" s="94">
        <v>8000</v>
      </c>
      <c r="AU376" s="341"/>
      <c r="AV376" s="136"/>
      <c r="AW376" s="339"/>
    </row>
    <row r="377" spans="1:49" ht="12.75" customHeight="1">
      <c r="A377">
        <v>374</v>
      </c>
      <c r="B377" s="29" t="s">
        <v>7841</v>
      </c>
      <c r="C377" s="134" t="s">
        <v>4525</v>
      </c>
      <c r="D377" s="29" t="s">
        <v>781</v>
      </c>
      <c r="E377" s="29" t="s">
        <v>3044</v>
      </c>
      <c r="F377" s="335" t="s">
        <v>7842</v>
      </c>
      <c r="G377" s="394" t="s">
        <v>7843</v>
      </c>
      <c r="H377" s="394"/>
      <c r="I377" s="394"/>
      <c r="J377" s="394"/>
      <c r="K377" s="394"/>
      <c r="L377" s="335"/>
      <c r="M377" s="82">
        <v>13000</v>
      </c>
      <c r="N377" s="57">
        <v>3000.0000000000005</v>
      </c>
      <c r="O377" s="30">
        <v>16000</v>
      </c>
      <c r="P377" s="29" t="s">
        <v>9179</v>
      </c>
      <c r="Q377" s="29"/>
      <c r="R377" s="134" t="s">
        <v>4525</v>
      </c>
      <c r="S377" s="103" t="s">
        <v>4526</v>
      </c>
      <c r="T377" s="403">
        <v>0</v>
      </c>
      <c r="U377" s="403">
        <v>7181.85</v>
      </c>
      <c r="V377" s="123" t="s">
        <v>1</v>
      </c>
      <c r="W377" s="336" t="s">
        <v>0</v>
      </c>
      <c r="X377" s="123"/>
      <c r="Y377" s="337"/>
      <c r="Z377" s="87">
        <v>1</v>
      </c>
      <c r="AA377" s="88" t="s">
        <v>4522</v>
      </c>
      <c r="AB377" s="88">
        <v>2.5</v>
      </c>
      <c r="AC377" s="88">
        <v>100</v>
      </c>
      <c r="AD377" s="90" t="s">
        <v>4494</v>
      </c>
      <c r="AE377" s="90">
        <v>2.5</v>
      </c>
      <c r="AF377" s="136"/>
      <c r="AG377" s="338"/>
      <c r="AH377" s="338"/>
      <c r="AI377" s="339"/>
      <c r="AJ377" s="339"/>
      <c r="AK377" s="91" t="s">
        <v>131</v>
      </c>
      <c r="AL377" s="92"/>
      <c r="AM377" s="93"/>
      <c r="AN377" s="340"/>
      <c r="AO377" s="341"/>
      <c r="AP377" s="336"/>
      <c r="AQ377" s="342"/>
      <c r="AR377" s="343" t="s">
        <v>4495</v>
      </c>
      <c r="AS377" s="342"/>
      <c r="AT377" s="94">
        <v>8000</v>
      </c>
      <c r="AU377" s="341"/>
      <c r="AV377" s="136"/>
      <c r="AW377" s="339"/>
    </row>
    <row r="378" spans="1:49" ht="12.75" customHeight="1">
      <c r="A378">
        <v>375</v>
      </c>
      <c r="B378" s="29" t="s">
        <v>7847</v>
      </c>
      <c r="C378" s="134" t="s">
        <v>4527</v>
      </c>
      <c r="D378" s="29" t="s">
        <v>816</v>
      </c>
      <c r="E378" s="29" t="s">
        <v>3009</v>
      </c>
      <c r="F378" s="335" t="s">
        <v>7848</v>
      </c>
      <c r="G378" s="394" t="s">
        <v>7849</v>
      </c>
      <c r="H378" s="394"/>
      <c r="I378" s="394"/>
      <c r="J378" s="394"/>
      <c r="K378" s="394"/>
      <c r="L378" s="335"/>
      <c r="M378" s="82">
        <v>13000</v>
      </c>
      <c r="N378" s="57">
        <v>3000.0000000000005</v>
      </c>
      <c r="O378" s="30">
        <v>16000</v>
      </c>
      <c r="P378" s="29" t="s">
        <v>9170</v>
      </c>
      <c r="Q378" s="29"/>
      <c r="R378" s="134" t="s">
        <v>4527</v>
      </c>
      <c r="S378" s="103" t="s">
        <v>4528</v>
      </c>
      <c r="T378" s="403">
        <v>858.52</v>
      </c>
      <c r="U378" s="403">
        <v>7677.15</v>
      </c>
      <c r="V378" s="123" t="s">
        <v>1</v>
      </c>
      <c r="W378" s="336" t="s">
        <v>0</v>
      </c>
      <c r="X378" s="123"/>
      <c r="Y378" s="337"/>
      <c r="Z378" s="87">
        <v>1</v>
      </c>
      <c r="AA378" s="88" t="s">
        <v>102</v>
      </c>
      <c r="AB378" s="88">
        <v>2.5</v>
      </c>
      <c r="AC378" s="88">
        <v>100</v>
      </c>
      <c r="AD378" s="90" t="s">
        <v>4494</v>
      </c>
      <c r="AE378" s="90">
        <v>2.5</v>
      </c>
      <c r="AF378" s="136"/>
      <c r="AG378" s="338"/>
      <c r="AH378" s="338"/>
      <c r="AI378" s="339"/>
      <c r="AJ378" s="339"/>
      <c r="AK378" s="91" t="s">
        <v>130</v>
      </c>
      <c r="AL378" s="92"/>
      <c r="AM378" s="93"/>
      <c r="AN378" s="340"/>
      <c r="AO378" s="341"/>
      <c r="AP378" s="336"/>
      <c r="AQ378" s="342"/>
      <c r="AR378" s="343" t="s">
        <v>4495</v>
      </c>
      <c r="AS378" s="342"/>
      <c r="AT378" s="94">
        <v>8000</v>
      </c>
      <c r="AU378" s="341"/>
      <c r="AV378" s="136"/>
      <c r="AW378" s="339"/>
    </row>
    <row r="379" spans="1:49" ht="12.75" customHeight="1">
      <c r="A379">
        <v>376</v>
      </c>
      <c r="B379" s="29" t="s">
        <v>7850</v>
      </c>
      <c r="C379" s="134" t="s">
        <v>4529</v>
      </c>
      <c r="D379" s="29" t="s">
        <v>824</v>
      </c>
      <c r="E379" s="29" t="s">
        <v>3001</v>
      </c>
      <c r="F379" s="335" t="s">
        <v>7851</v>
      </c>
      <c r="G379" s="394" t="s">
        <v>7852</v>
      </c>
      <c r="H379" s="394"/>
      <c r="I379" s="394"/>
      <c r="J379" s="394"/>
      <c r="K379" s="394"/>
      <c r="L379" s="335"/>
      <c r="M379" s="82">
        <v>13000</v>
      </c>
      <c r="N379" s="57">
        <v>3000.0000000000005</v>
      </c>
      <c r="O379" s="30">
        <v>16000</v>
      </c>
      <c r="P379" s="29" t="s">
        <v>9181</v>
      </c>
      <c r="Q379" s="29"/>
      <c r="R379" s="134" t="s">
        <v>4529</v>
      </c>
      <c r="S379" s="103" t="s">
        <v>4530</v>
      </c>
      <c r="T379" s="403">
        <v>858.52</v>
      </c>
      <c r="U379" s="403">
        <v>9658.35</v>
      </c>
      <c r="V379" s="123" t="s">
        <v>1</v>
      </c>
      <c r="W379" s="336" t="s">
        <v>0</v>
      </c>
      <c r="X379" s="123"/>
      <c r="Y379" s="337"/>
      <c r="Z379" s="87">
        <v>1</v>
      </c>
      <c r="AA379" s="88" t="s">
        <v>4531</v>
      </c>
      <c r="AB379" s="88">
        <v>2.5</v>
      </c>
      <c r="AC379" s="88">
        <v>100</v>
      </c>
      <c r="AD379" s="90" t="s">
        <v>4494</v>
      </c>
      <c r="AE379" s="90">
        <v>2.5</v>
      </c>
      <c r="AF379" s="136"/>
      <c r="AG379" s="338"/>
      <c r="AH379" s="338"/>
      <c r="AI379" s="339"/>
      <c r="AJ379" s="339"/>
      <c r="AK379" s="91" t="s">
        <v>133</v>
      </c>
      <c r="AL379" s="92"/>
      <c r="AM379" s="93"/>
      <c r="AN379" s="340"/>
      <c r="AO379" s="341"/>
      <c r="AP379" s="336"/>
      <c r="AQ379" s="342"/>
      <c r="AR379" s="343" t="s">
        <v>4495</v>
      </c>
      <c r="AS379" s="342"/>
      <c r="AT379" s="94">
        <v>8000</v>
      </c>
      <c r="AU379" s="341"/>
      <c r="AV379" s="136"/>
      <c r="AW379" s="339"/>
    </row>
    <row r="380" spans="1:49" ht="12.75" customHeight="1">
      <c r="A380">
        <v>377</v>
      </c>
      <c r="B380" s="29" t="s">
        <v>7856</v>
      </c>
      <c r="C380" s="134" t="s">
        <v>4532</v>
      </c>
      <c r="D380" s="29" t="s">
        <v>815</v>
      </c>
      <c r="E380" s="29" t="s">
        <v>3010</v>
      </c>
      <c r="F380" s="335" t="s">
        <v>7857</v>
      </c>
      <c r="G380" s="394" t="s">
        <v>7858</v>
      </c>
      <c r="H380" s="394"/>
      <c r="I380" s="394"/>
      <c r="J380" s="394"/>
      <c r="K380" s="394"/>
      <c r="L380" s="335"/>
      <c r="M380" s="82">
        <v>13000</v>
      </c>
      <c r="N380" s="57">
        <v>3000.0000000000005</v>
      </c>
      <c r="O380" s="30">
        <v>16000</v>
      </c>
      <c r="P380" s="29" t="s">
        <v>9180</v>
      </c>
      <c r="Q380" s="29"/>
      <c r="R380" s="134" t="s">
        <v>4532</v>
      </c>
      <c r="S380" s="103" t="s">
        <v>4533</v>
      </c>
      <c r="T380" s="403">
        <v>2575.56</v>
      </c>
      <c r="U380" s="403">
        <v>10648.95</v>
      </c>
      <c r="V380" s="123" t="s">
        <v>1</v>
      </c>
      <c r="W380" s="336" t="s">
        <v>0</v>
      </c>
      <c r="X380" s="123"/>
      <c r="Y380" s="337"/>
      <c r="Z380" s="87">
        <v>1</v>
      </c>
      <c r="AA380" s="88" t="s">
        <v>100</v>
      </c>
      <c r="AB380" s="88">
        <v>2.5</v>
      </c>
      <c r="AC380" s="88">
        <v>100</v>
      </c>
      <c r="AD380" s="90" t="s">
        <v>4494</v>
      </c>
      <c r="AE380" s="90">
        <v>2.5</v>
      </c>
      <c r="AF380" s="136"/>
      <c r="AG380" s="338"/>
      <c r="AH380" s="338"/>
      <c r="AI380" s="339"/>
      <c r="AJ380" s="339"/>
      <c r="AK380" s="91" t="s">
        <v>132</v>
      </c>
      <c r="AL380" s="92"/>
      <c r="AM380" s="93"/>
      <c r="AN380" s="340"/>
      <c r="AO380" s="341"/>
      <c r="AP380" s="336"/>
      <c r="AQ380" s="342"/>
      <c r="AR380" s="343" t="s">
        <v>4495</v>
      </c>
      <c r="AS380" s="342"/>
      <c r="AT380" s="94">
        <v>8000</v>
      </c>
      <c r="AU380" s="341"/>
      <c r="AV380" s="136"/>
      <c r="AW380" s="339"/>
    </row>
    <row r="381" spans="1:49" ht="12.75" customHeight="1">
      <c r="A381">
        <v>378</v>
      </c>
      <c r="B381" s="29" t="s">
        <v>7853</v>
      </c>
      <c r="C381" s="134" t="s">
        <v>4534</v>
      </c>
      <c r="D381" s="29" t="s">
        <v>826</v>
      </c>
      <c r="E381" s="29" t="s">
        <v>2999</v>
      </c>
      <c r="F381" s="335" t="s">
        <v>7854</v>
      </c>
      <c r="G381" s="394" t="s">
        <v>7855</v>
      </c>
      <c r="H381" s="394"/>
      <c r="I381" s="394"/>
      <c r="J381" s="394"/>
      <c r="K381" s="394"/>
      <c r="L381" s="335"/>
      <c r="M381" s="82">
        <v>13000</v>
      </c>
      <c r="N381" s="57">
        <v>3000.0000000000005</v>
      </c>
      <c r="O381" s="30">
        <v>16000</v>
      </c>
      <c r="P381" s="29" t="s">
        <v>9181</v>
      </c>
      <c r="Q381" s="29"/>
      <c r="R381" s="134" t="s">
        <v>4534</v>
      </c>
      <c r="S381" s="103" t="s">
        <v>4535</v>
      </c>
      <c r="T381" s="403">
        <v>858.52</v>
      </c>
      <c r="U381" s="403">
        <v>10648.95</v>
      </c>
      <c r="V381" s="123" t="s">
        <v>1</v>
      </c>
      <c r="W381" s="336" t="s">
        <v>0</v>
      </c>
      <c r="X381" s="123"/>
      <c r="Y381" s="337"/>
      <c r="Z381" s="87">
        <v>1</v>
      </c>
      <c r="AA381" s="88" t="s">
        <v>4531</v>
      </c>
      <c r="AB381" s="88">
        <v>2.5</v>
      </c>
      <c r="AC381" s="88">
        <v>100</v>
      </c>
      <c r="AD381" s="90" t="s">
        <v>4494</v>
      </c>
      <c r="AE381" s="90">
        <v>2.5</v>
      </c>
      <c r="AF381" s="136"/>
      <c r="AG381" s="338"/>
      <c r="AH381" s="338"/>
      <c r="AI381" s="339"/>
      <c r="AJ381" s="339"/>
      <c r="AK381" s="91" t="s">
        <v>131</v>
      </c>
      <c r="AL381" s="92"/>
      <c r="AM381" s="93"/>
      <c r="AN381" s="340"/>
      <c r="AO381" s="341"/>
      <c r="AP381" s="336"/>
      <c r="AQ381" s="342"/>
      <c r="AR381" s="343" t="s">
        <v>4495</v>
      </c>
      <c r="AS381" s="342"/>
      <c r="AT381" s="94">
        <v>8000</v>
      </c>
      <c r="AU381" s="341"/>
      <c r="AV381" s="136"/>
      <c r="AW381" s="339"/>
    </row>
    <row r="382" spans="1:49" ht="12.75" customHeight="1">
      <c r="A382">
        <v>379</v>
      </c>
      <c r="B382" s="29" t="s">
        <v>7859</v>
      </c>
      <c r="C382" s="134" t="s">
        <v>4536</v>
      </c>
      <c r="D382" s="29" t="s">
        <v>813</v>
      </c>
      <c r="E382" s="29" t="s">
        <v>3012</v>
      </c>
      <c r="F382" s="335" t="s">
        <v>7860</v>
      </c>
      <c r="G382" s="394" t="s">
        <v>7861</v>
      </c>
      <c r="H382" s="394"/>
      <c r="I382" s="394"/>
      <c r="J382" s="394"/>
      <c r="K382" s="394"/>
      <c r="L382" s="335"/>
      <c r="M382" s="82">
        <v>13000</v>
      </c>
      <c r="N382" s="57">
        <v>3000.0000000000005</v>
      </c>
      <c r="O382" s="30">
        <v>16000</v>
      </c>
      <c r="P382" s="29" t="s">
        <v>9180</v>
      </c>
      <c r="Q382" s="29"/>
      <c r="R382" s="134" t="s">
        <v>4536</v>
      </c>
      <c r="S382" s="103" t="s">
        <v>4537</v>
      </c>
      <c r="T382" s="403">
        <v>2575.56</v>
      </c>
      <c r="U382" s="403">
        <v>9658.35</v>
      </c>
      <c r="V382" s="123" t="s">
        <v>1</v>
      </c>
      <c r="W382" s="336" t="s">
        <v>0</v>
      </c>
      <c r="X382" s="123"/>
      <c r="Y382" s="337"/>
      <c r="Z382" s="87">
        <v>1</v>
      </c>
      <c r="AA382" s="88" t="s">
        <v>100</v>
      </c>
      <c r="AB382" s="88">
        <v>2.5</v>
      </c>
      <c r="AC382" s="88">
        <v>100</v>
      </c>
      <c r="AD382" s="90" t="s">
        <v>4494</v>
      </c>
      <c r="AE382" s="90">
        <v>2.5</v>
      </c>
      <c r="AF382" s="136"/>
      <c r="AG382" s="338"/>
      <c r="AH382" s="338"/>
      <c r="AI382" s="339"/>
      <c r="AJ382" s="339"/>
      <c r="AK382" s="91" t="s">
        <v>130</v>
      </c>
      <c r="AL382" s="92"/>
      <c r="AM382" s="93"/>
      <c r="AN382" s="340"/>
      <c r="AO382" s="341"/>
      <c r="AP382" s="336"/>
      <c r="AQ382" s="342"/>
      <c r="AR382" s="343" t="s">
        <v>4495</v>
      </c>
      <c r="AS382" s="342"/>
      <c r="AT382" s="94">
        <v>8000</v>
      </c>
      <c r="AU382" s="341"/>
      <c r="AV382" s="136"/>
      <c r="AW382" s="339"/>
    </row>
    <row r="383" spans="1:49" ht="12.75" customHeight="1">
      <c r="A383">
        <v>380</v>
      </c>
      <c r="B383" s="29" t="s">
        <v>8257</v>
      </c>
      <c r="C383" s="104" t="s">
        <v>4538</v>
      </c>
      <c r="D383" s="29" t="s">
        <v>1074</v>
      </c>
      <c r="E383" s="29" t="s">
        <v>2751</v>
      </c>
      <c r="F383" s="335"/>
      <c r="G383" s="335"/>
      <c r="H383" s="335"/>
      <c r="I383" s="335"/>
      <c r="J383" s="335"/>
      <c r="K383" s="335"/>
      <c r="L383" s="335"/>
      <c r="M383" s="82" t="s">
        <v>3880</v>
      </c>
      <c r="N383" s="57">
        <v>4693.8976377952758</v>
      </c>
      <c r="O383" s="30">
        <v>4693.8976377952758</v>
      </c>
      <c r="P383" s="29" t="s">
        <v>3859</v>
      </c>
      <c r="Q383" s="29"/>
      <c r="R383" s="104" t="s">
        <v>4538</v>
      </c>
      <c r="S383" s="104" t="s">
        <v>4539</v>
      </c>
      <c r="T383" s="403">
        <v>6868.16</v>
      </c>
      <c r="U383" s="403">
        <v>-7677.15</v>
      </c>
      <c r="V383" s="123" t="s">
        <v>1</v>
      </c>
      <c r="W383" s="336" t="s">
        <v>0</v>
      </c>
      <c r="X383" s="123"/>
      <c r="Y383" s="337"/>
      <c r="Z383" s="87">
        <v>1</v>
      </c>
      <c r="AA383" s="88" t="s">
        <v>3880</v>
      </c>
      <c r="AB383" s="88"/>
      <c r="AC383" s="88"/>
      <c r="AD383" s="90"/>
      <c r="AE383" s="90"/>
      <c r="AF383" s="136"/>
      <c r="AG383" s="338"/>
      <c r="AH383" s="338"/>
      <c r="AI383" s="339"/>
      <c r="AJ383" s="339"/>
      <c r="AK383" s="91"/>
      <c r="AL383" s="92"/>
      <c r="AM383" s="93"/>
      <c r="AN383" s="340"/>
      <c r="AO383" s="341"/>
      <c r="AP383" s="336"/>
      <c r="AQ383" s="342"/>
      <c r="AR383" s="343"/>
      <c r="AS383" s="342"/>
      <c r="AT383" s="94"/>
      <c r="AU383" s="341"/>
      <c r="AV383" s="136"/>
      <c r="AW383" s="339"/>
    </row>
    <row r="384" spans="1:49" ht="12.75" customHeight="1">
      <c r="A384">
        <v>381</v>
      </c>
      <c r="B384" s="29" t="s">
        <v>9035</v>
      </c>
      <c r="C384" s="104" t="s">
        <v>4540</v>
      </c>
      <c r="D384" s="29" t="s">
        <v>3880</v>
      </c>
      <c r="E384" s="29" t="s">
        <v>3880</v>
      </c>
      <c r="F384" s="335"/>
      <c r="G384" s="335"/>
      <c r="H384" s="335"/>
      <c r="I384" s="335"/>
      <c r="J384" s="335"/>
      <c r="K384" s="335"/>
      <c r="L384" s="335"/>
      <c r="M384" s="82" t="s">
        <v>3880</v>
      </c>
      <c r="N384" s="57"/>
      <c r="O384" s="30"/>
      <c r="P384" s="29"/>
      <c r="Q384" s="29"/>
      <c r="R384" s="104" t="s">
        <v>4540</v>
      </c>
      <c r="S384" s="103" t="s">
        <v>4541</v>
      </c>
      <c r="T384" s="403">
        <v>15497.2</v>
      </c>
      <c r="U384" s="403">
        <v>12497.2</v>
      </c>
      <c r="V384" s="123" t="s">
        <v>2</v>
      </c>
      <c r="W384" s="336"/>
      <c r="X384" s="123"/>
      <c r="Y384" s="337"/>
      <c r="Z384" s="87"/>
      <c r="AA384" s="88" t="s">
        <v>3880</v>
      </c>
      <c r="AB384" s="88"/>
      <c r="AC384" s="88"/>
      <c r="AD384" s="90"/>
      <c r="AE384" s="90"/>
      <c r="AF384" s="136"/>
      <c r="AG384" s="338"/>
      <c r="AH384" s="338"/>
      <c r="AI384" s="339"/>
      <c r="AJ384" s="339"/>
      <c r="AK384" s="91"/>
      <c r="AL384" s="92"/>
      <c r="AM384" s="93"/>
      <c r="AN384" s="340"/>
      <c r="AO384" s="341"/>
      <c r="AP384" s="336"/>
      <c r="AQ384" s="342"/>
      <c r="AR384" s="343"/>
      <c r="AS384" s="342"/>
      <c r="AT384" s="94"/>
      <c r="AU384" s="341"/>
      <c r="AV384" s="136"/>
      <c r="AW384" s="339"/>
    </row>
    <row r="385" spans="1:49" ht="12.75" customHeight="1">
      <c r="A385">
        <v>382</v>
      </c>
      <c r="B385" s="29" t="s">
        <v>8258</v>
      </c>
      <c r="C385" s="104" t="s">
        <v>4542</v>
      </c>
      <c r="D385" s="29" t="s">
        <v>1018</v>
      </c>
      <c r="E385" s="29" t="s">
        <v>2807</v>
      </c>
      <c r="F385" s="335"/>
      <c r="G385" s="335"/>
      <c r="H385" s="335"/>
      <c r="I385" s="335"/>
      <c r="J385" s="335"/>
      <c r="K385" s="335"/>
      <c r="L385" s="335"/>
      <c r="M385" s="82" t="s">
        <v>3880</v>
      </c>
      <c r="N385" s="57">
        <v>4467.9724409448827</v>
      </c>
      <c r="O385" s="30">
        <v>4467.9724409448827</v>
      </c>
      <c r="P385" s="29" t="s">
        <v>3859</v>
      </c>
      <c r="Q385" s="29"/>
      <c r="R385" s="104" t="s">
        <v>4542</v>
      </c>
      <c r="S385" s="103" t="s">
        <v>4543</v>
      </c>
      <c r="T385" s="403">
        <v>9443.7199999999993</v>
      </c>
      <c r="U385" s="403">
        <v>-7181.85</v>
      </c>
      <c r="V385" s="123" t="s">
        <v>1</v>
      </c>
      <c r="W385" s="336" t="s">
        <v>0</v>
      </c>
      <c r="X385" s="123"/>
      <c r="Y385" s="337"/>
      <c r="Z385" s="87">
        <v>1</v>
      </c>
      <c r="AA385" s="88" t="s">
        <v>3880</v>
      </c>
      <c r="AB385" s="88"/>
      <c r="AC385" s="88"/>
      <c r="AD385" s="90"/>
      <c r="AE385" s="90"/>
      <c r="AF385" s="136"/>
      <c r="AG385" s="338"/>
      <c r="AH385" s="338"/>
      <c r="AI385" s="339"/>
      <c r="AJ385" s="339"/>
      <c r="AK385" s="91"/>
      <c r="AL385" s="92"/>
      <c r="AM385" s="93"/>
      <c r="AN385" s="340"/>
      <c r="AO385" s="341"/>
      <c r="AP385" s="336"/>
      <c r="AQ385" s="342"/>
      <c r="AR385" s="343"/>
      <c r="AS385" s="342"/>
      <c r="AT385" s="94"/>
      <c r="AU385" s="341"/>
      <c r="AV385" s="136"/>
      <c r="AW385" s="339"/>
    </row>
    <row r="386" spans="1:49" ht="12.75" customHeight="1">
      <c r="A386">
        <v>383</v>
      </c>
      <c r="B386" s="29" t="s">
        <v>7746</v>
      </c>
      <c r="C386" s="104" t="s">
        <v>3733</v>
      </c>
      <c r="D386" s="29" t="s">
        <v>3880</v>
      </c>
      <c r="E386" s="29" t="s">
        <v>3880</v>
      </c>
      <c r="F386" s="335" t="s">
        <v>7747</v>
      </c>
      <c r="G386" s="335"/>
      <c r="H386" s="335"/>
      <c r="I386" s="335"/>
      <c r="J386" s="335"/>
      <c r="K386" s="335"/>
      <c r="L386" s="335"/>
      <c r="M386" s="82" t="s">
        <v>3880</v>
      </c>
      <c r="N386" s="57">
        <v>2750</v>
      </c>
      <c r="O386" s="30">
        <v>2750</v>
      </c>
      <c r="P386" s="29" t="s">
        <v>3458</v>
      </c>
      <c r="Q386" s="29"/>
      <c r="R386" s="104" t="s">
        <v>3733</v>
      </c>
      <c r="S386" s="103" t="s">
        <v>4544</v>
      </c>
      <c r="T386" s="403">
        <v>-12019.28</v>
      </c>
      <c r="U386" s="403">
        <v>3219.45</v>
      </c>
      <c r="V386" s="123" t="s">
        <v>1</v>
      </c>
      <c r="W386" s="336" t="s">
        <v>0</v>
      </c>
      <c r="X386" s="123"/>
      <c r="Y386" s="337"/>
      <c r="Z386" s="87"/>
      <c r="AA386" s="88" t="s">
        <v>282</v>
      </c>
      <c r="AB386" s="88">
        <v>2.5</v>
      </c>
      <c r="AC386" s="135">
        <v>100</v>
      </c>
      <c r="AD386" s="90" t="s">
        <v>4545</v>
      </c>
      <c r="AE386" s="90">
        <v>2.5</v>
      </c>
      <c r="AF386" s="136"/>
      <c r="AG386" s="338"/>
      <c r="AH386" s="338"/>
      <c r="AI386" s="339"/>
      <c r="AJ386" s="339"/>
      <c r="AK386" s="91" t="s">
        <v>129</v>
      </c>
      <c r="AL386" s="92"/>
      <c r="AM386" s="93"/>
      <c r="AN386" s="340"/>
      <c r="AO386" s="341"/>
      <c r="AP386" s="336"/>
      <c r="AQ386" s="342"/>
      <c r="AR386" s="343" t="s">
        <v>3987</v>
      </c>
      <c r="AS386" s="342"/>
      <c r="AT386" s="94">
        <v>8000</v>
      </c>
      <c r="AU386" s="341"/>
      <c r="AV386" s="136"/>
      <c r="AW386" s="339"/>
    </row>
    <row r="387" spans="1:49" ht="12.75" customHeight="1">
      <c r="A387">
        <v>384</v>
      </c>
      <c r="B387" s="29" t="s">
        <v>7748</v>
      </c>
      <c r="C387" s="104" t="s">
        <v>4546</v>
      </c>
      <c r="D387" s="29" t="s">
        <v>3880</v>
      </c>
      <c r="E387" s="29" t="s">
        <v>3880</v>
      </c>
      <c r="F387" s="335" t="s">
        <v>7749</v>
      </c>
      <c r="G387" s="335"/>
      <c r="H387" s="335"/>
      <c r="I387" s="335"/>
      <c r="J387" s="335"/>
      <c r="K387" s="335"/>
      <c r="L387" s="335"/>
      <c r="M387" s="82" t="s">
        <v>3880</v>
      </c>
      <c r="N387" s="57">
        <v>2750</v>
      </c>
      <c r="O387" s="30">
        <v>2750</v>
      </c>
      <c r="P387" s="29" t="s">
        <v>3458</v>
      </c>
      <c r="Q387" s="29"/>
      <c r="R387" s="104" t="s">
        <v>4546</v>
      </c>
      <c r="S387" s="103" t="s">
        <v>4547</v>
      </c>
      <c r="T387" s="403">
        <v>-12877.8</v>
      </c>
      <c r="U387" s="403">
        <v>2724.15</v>
      </c>
      <c r="V387" s="123" t="s">
        <v>1</v>
      </c>
      <c r="W387" s="336" t="s">
        <v>0</v>
      </c>
      <c r="X387" s="123"/>
      <c r="Y387" s="337"/>
      <c r="Z387" s="87"/>
      <c r="AA387" s="88" t="s">
        <v>282</v>
      </c>
      <c r="AB387" s="88">
        <v>2.5</v>
      </c>
      <c r="AC387" s="135">
        <v>100</v>
      </c>
      <c r="AD387" s="90" t="s">
        <v>4545</v>
      </c>
      <c r="AE387" s="90">
        <v>2.5</v>
      </c>
      <c r="AF387" s="136"/>
      <c r="AG387" s="338"/>
      <c r="AH387" s="338"/>
      <c r="AI387" s="339"/>
      <c r="AJ387" s="339"/>
      <c r="AK387" s="91" t="s">
        <v>128</v>
      </c>
      <c r="AL387" s="92"/>
      <c r="AM387" s="93"/>
      <c r="AN387" s="340"/>
      <c r="AO387" s="341"/>
      <c r="AP387" s="336"/>
      <c r="AQ387" s="342"/>
      <c r="AR387" s="343" t="s">
        <v>3987</v>
      </c>
      <c r="AS387" s="342"/>
      <c r="AT387" s="94">
        <v>8000</v>
      </c>
      <c r="AU387" s="341"/>
      <c r="AV387" s="136"/>
      <c r="AW387" s="339"/>
    </row>
    <row r="388" spans="1:49" ht="12.75" customHeight="1">
      <c r="A388">
        <v>385</v>
      </c>
      <c r="B388" s="29" t="s">
        <v>7862</v>
      </c>
      <c r="C388" s="104" t="s">
        <v>4548</v>
      </c>
      <c r="D388" s="29" t="s">
        <v>3880</v>
      </c>
      <c r="E388" s="29" t="s">
        <v>3880</v>
      </c>
      <c r="F388" s="335" t="s">
        <v>7863</v>
      </c>
      <c r="G388" s="335"/>
      <c r="H388" s="335"/>
      <c r="I388" s="335"/>
      <c r="J388" s="335"/>
      <c r="K388" s="335"/>
      <c r="L388" s="335"/>
      <c r="M388" s="82" t="s">
        <v>3880</v>
      </c>
      <c r="N388" s="57">
        <v>2750</v>
      </c>
      <c r="O388" s="30">
        <v>2750</v>
      </c>
      <c r="P388" s="29" t="s">
        <v>3455</v>
      </c>
      <c r="Q388" s="29"/>
      <c r="R388" s="104" t="s">
        <v>4548</v>
      </c>
      <c r="S388" s="103" t="s">
        <v>4549</v>
      </c>
      <c r="T388" s="403">
        <v>-15480</v>
      </c>
      <c r="U388" s="403">
        <v>-3000</v>
      </c>
      <c r="V388" s="123" t="s">
        <v>1</v>
      </c>
      <c r="W388" s="336" t="s">
        <v>0</v>
      </c>
      <c r="X388" s="123"/>
      <c r="Y388" s="337"/>
      <c r="Z388" s="87"/>
      <c r="AA388" s="88" t="s">
        <v>4550</v>
      </c>
      <c r="AB388" s="88">
        <v>2.5</v>
      </c>
      <c r="AC388" s="135">
        <v>100</v>
      </c>
      <c r="AD388" s="90" t="s">
        <v>4545</v>
      </c>
      <c r="AE388" s="90">
        <v>2.5</v>
      </c>
      <c r="AF388" s="136"/>
      <c r="AG388" s="338"/>
      <c r="AH388" s="338"/>
      <c r="AI388" s="339"/>
      <c r="AJ388" s="339"/>
      <c r="AK388" s="91" t="s">
        <v>129</v>
      </c>
      <c r="AL388" s="92"/>
      <c r="AM388" s="93"/>
      <c r="AN388" s="340"/>
      <c r="AO388" s="341"/>
      <c r="AP388" s="336"/>
      <c r="AQ388" s="342"/>
      <c r="AR388" s="343" t="s">
        <v>3987</v>
      </c>
      <c r="AS388" s="342"/>
      <c r="AT388" s="94">
        <v>8000</v>
      </c>
      <c r="AU388" s="341"/>
      <c r="AV388" s="136"/>
      <c r="AW388" s="339"/>
    </row>
    <row r="389" spans="1:49" ht="12.75" customHeight="1">
      <c r="A389">
        <v>386</v>
      </c>
      <c r="B389" s="29" t="s">
        <v>7864</v>
      </c>
      <c r="C389" s="104" t="s">
        <v>4551</v>
      </c>
      <c r="D389" s="29" t="s">
        <v>3880</v>
      </c>
      <c r="E389" s="29" t="s">
        <v>3880</v>
      </c>
      <c r="F389" s="335" t="s">
        <v>7865</v>
      </c>
      <c r="G389" s="335"/>
      <c r="H389" s="335"/>
      <c r="I389" s="335"/>
      <c r="J389" s="335"/>
      <c r="K389" s="335"/>
      <c r="L389" s="335"/>
      <c r="M389" s="82" t="s">
        <v>3880</v>
      </c>
      <c r="N389" s="57">
        <v>2750</v>
      </c>
      <c r="O389" s="30">
        <v>2750</v>
      </c>
      <c r="P389" s="29" t="s">
        <v>3455</v>
      </c>
      <c r="Q389" s="29"/>
      <c r="R389" s="104" t="s">
        <v>4551</v>
      </c>
      <c r="S389" s="103" t="s">
        <v>4552</v>
      </c>
      <c r="T389" s="403">
        <v>-16310</v>
      </c>
      <c r="U389" s="403">
        <v>-3000</v>
      </c>
      <c r="V389" s="123" t="s">
        <v>1</v>
      </c>
      <c r="W389" s="336" t="s">
        <v>0</v>
      </c>
      <c r="X389" s="123"/>
      <c r="Y389" s="337"/>
      <c r="Z389" s="87"/>
      <c r="AA389" s="88" t="s">
        <v>4550</v>
      </c>
      <c r="AB389" s="88">
        <v>2.5</v>
      </c>
      <c r="AC389" s="135">
        <v>100</v>
      </c>
      <c r="AD389" s="90" t="s">
        <v>4545</v>
      </c>
      <c r="AE389" s="90">
        <v>2.5</v>
      </c>
      <c r="AF389" s="136"/>
      <c r="AG389" s="338"/>
      <c r="AH389" s="338"/>
      <c r="AI389" s="339"/>
      <c r="AJ389" s="339"/>
      <c r="AK389" s="91" t="s">
        <v>128</v>
      </c>
      <c r="AL389" s="92"/>
      <c r="AM389" s="93"/>
      <c r="AN389" s="340"/>
      <c r="AO389" s="341"/>
      <c r="AP389" s="336"/>
      <c r="AQ389" s="342"/>
      <c r="AR389" s="343" t="s">
        <v>3987</v>
      </c>
      <c r="AS389" s="342"/>
      <c r="AT389" s="94">
        <v>8000</v>
      </c>
      <c r="AU389" s="341"/>
      <c r="AV389" s="136"/>
      <c r="AW389" s="339"/>
    </row>
    <row r="390" spans="1:49" ht="12.75" customHeight="1">
      <c r="A390">
        <v>387</v>
      </c>
      <c r="B390" s="29" t="s">
        <v>7866</v>
      </c>
      <c r="C390" s="104" t="s">
        <v>4553</v>
      </c>
      <c r="D390" s="29" t="s">
        <v>439</v>
      </c>
      <c r="E390" s="29" t="s">
        <v>3386</v>
      </c>
      <c r="F390" s="335" t="s">
        <v>7867</v>
      </c>
      <c r="G390" s="394" t="s">
        <v>7868</v>
      </c>
      <c r="H390" s="394"/>
      <c r="I390" s="394"/>
      <c r="J390" s="394"/>
      <c r="K390" s="394"/>
      <c r="L390" s="335"/>
      <c r="M390" s="82">
        <v>14000.000000000002</v>
      </c>
      <c r="N390" s="57">
        <v>2750</v>
      </c>
      <c r="O390" s="30">
        <v>16750</v>
      </c>
      <c r="P390" s="29" t="s">
        <v>9189</v>
      </c>
      <c r="Q390" s="29"/>
      <c r="R390" s="104" t="s">
        <v>4553</v>
      </c>
      <c r="S390" s="103" t="s">
        <v>4554</v>
      </c>
      <c r="T390" s="403">
        <v>-13736.32</v>
      </c>
      <c r="U390" s="403">
        <v>2228.85</v>
      </c>
      <c r="V390" s="123" t="s">
        <v>1</v>
      </c>
      <c r="W390" s="336" t="s">
        <v>0</v>
      </c>
      <c r="X390" s="123"/>
      <c r="Y390" s="337"/>
      <c r="Z390" s="87">
        <v>1</v>
      </c>
      <c r="AA390" s="88" t="s">
        <v>98</v>
      </c>
      <c r="AB390" s="88">
        <v>2.5</v>
      </c>
      <c r="AC390" s="135">
        <v>100</v>
      </c>
      <c r="AD390" s="90" t="s">
        <v>4545</v>
      </c>
      <c r="AE390" s="90">
        <v>2.5</v>
      </c>
      <c r="AF390" s="136"/>
      <c r="AG390" s="338"/>
      <c r="AH390" s="338"/>
      <c r="AI390" s="339"/>
      <c r="AJ390" s="339"/>
      <c r="AK390" s="91" t="s">
        <v>127</v>
      </c>
      <c r="AL390" s="92"/>
      <c r="AM390" s="93"/>
      <c r="AN390" s="340"/>
      <c r="AO390" s="341"/>
      <c r="AP390" s="336"/>
      <c r="AQ390" s="342"/>
      <c r="AR390" s="343" t="s">
        <v>3987</v>
      </c>
      <c r="AS390" s="342"/>
      <c r="AT390" s="94">
        <v>8000</v>
      </c>
      <c r="AU390" s="341"/>
      <c r="AV390" s="136"/>
      <c r="AW390" s="339"/>
    </row>
    <row r="391" spans="1:49" ht="12.75" customHeight="1">
      <c r="A391">
        <v>388</v>
      </c>
      <c r="B391" s="29" t="s">
        <v>7869</v>
      </c>
      <c r="C391" s="104" t="s">
        <v>4555</v>
      </c>
      <c r="D391" s="29" t="s">
        <v>437</v>
      </c>
      <c r="E391" s="29" t="s">
        <v>3388</v>
      </c>
      <c r="F391" s="335" t="s">
        <v>7870</v>
      </c>
      <c r="G391" s="394" t="s">
        <v>7871</v>
      </c>
      <c r="H391" s="394"/>
      <c r="I391" s="394"/>
      <c r="J391" s="394"/>
      <c r="K391" s="394"/>
      <c r="L391" s="335"/>
      <c r="M391" s="82">
        <v>14000.000000000002</v>
      </c>
      <c r="N391" s="57">
        <v>2750</v>
      </c>
      <c r="O391" s="30">
        <v>16750</v>
      </c>
      <c r="P391" s="29" t="s">
        <v>9189</v>
      </c>
      <c r="Q391" s="29"/>
      <c r="R391" s="104" t="s">
        <v>4555</v>
      </c>
      <c r="S391" s="103" t="s">
        <v>4556</v>
      </c>
      <c r="T391" s="403">
        <v>-13736.32</v>
      </c>
      <c r="U391" s="403">
        <v>3219.45</v>
      </c>
      <c r="V391" s="123" t="s">
        <v>1</v>
      </c>
      <c r="W391" s="336" t="s">
        <v>0</v>
      </c>
      <c r="X391" s="123"/>
      <c r="Y391" s="337"/>
      <c r="Z391" s="87">
        <v>1</v>
      </c>
      <c r="AA391" s="88" t="s">
        <v>98</v>
      </c>
      <c r="AB391" s="88">
        <v>2.5</v>
      </c>
      <c r="AC391" s="135">
        <v>100</v>
      </c>
      <c r="AD391" s="90" t="s">
        <v>4545</v>
      </c>
      <c r="AE391" s="90">
        <v>2.5</v>
      </c>
      <c r="AF391" s="136"/>
      <c r="AG391" s="338"/>
      <c r="AH391" s="338"/>
      <c r="AI391" s="339"/>
      <c r="AJ391" s="339"/>
      <c r="AK391" s="91" t="s">
        <v>126</v>
      </c>
      <c r="AL391" s="92"/>
      <c r="AM391" s="93"/>
      <c r="AN391" s="340"/>
      <c r="AO391" s="341"/>
      <c r="AP391" s="336"/>
      <c r="AQ391" s="342"/>
      <c r="AR391" s="343" t="s">
        <v>3987</v>
      </c>
      <c r="AS391" s="342"/>
      <c r="AT391" s="94">
        <v>8000</v>
      </c>
      <c r="AU391" s="341"/>
      <c r="AV391" s="136"/>
      <c r="AW391" s="339"/>
    </row>
    <row r="392" spans="1:49" ht="12.75" customHeight="1">
      <c r="A392">
        <v>389</v>
      </c>
      <c r="B392" s="29" t="s">
        <v>7872</v>
      </c>
      <c r="C392" s="104" t="s">
        <v>4557</v>
      </c>
      <c r="D392" s="29" t="s">
        <v>434</v>
      </c>
      <c r="E392" s="29" t="s">
        <v>3391</v>
      </c>
      <c r="F392" s="335" t="s">
        <v>7873</v>
      </c>
      <c r="G392" s="394" t="s">
        <v>7874</v>
      </c>
      <c r="H392" s="394"/>
      <c r="I392" s="394"/>
      <c r="J392" s="394"/>
      <c r="K392" s="394"/>
      <c r="L392" s="335"/>
      <c r="M392" s="82">
        <v>14000.000000000002</v>
      </c>
      <c r="N392" s="57">
        <v>2750</v>
      </c>
      <c r="O392" s="30">
        <v>16750</v>
      </c>
      <c r="P392" s="29" t="s">
        <v>9185</v>
      </c>
      <c r="Q392" s="29"/>
      <c r="R392" s="104" t="s">
        <v>4557</v>
      </c>
      <c r="S392" s="103" t="s">
        <v>4558</v>
      </c>
      <c r="T392" s="403">
        <v>-15065</v>
      </c>
      <c r="U392" s="403">
        <v>-3500</v>
      </c>
      <c r="V392" s="123" t="s">
        <v>1</v>
      </c>
      <c r="W392" s="336" t="s">
        <v>0</v>
      </c>
      <c r="X392" s="123"/>
      <c r="Y392" s="337"/>
      <c r="Z392" s="87">
        <v>1</v>
      </c>
      <c r="AA392" s="88" t="s">
        <v>4559</v>
      </c>
      <c r="AB392" s="88">
        <v>2.5</v>
      </c>
      <c r="AC392" s="135">
        <v>100</v>
      </c>
      <c r="AD392" s="90" t="s">
        <v>4545</v>
      </c>
      <c r="AE392" s="90">
        <v>2.5</v>
      </c>
      <c r="AF392" s="136"/>
      <c r="AG392" s="338"/>
      <c r="AH392" s="338"/>
      <c r="AI392" s="339"/>
      <c r="AJ392" s="339"/>
      <c r="AK392" s="91" t="s">
        <v>127</v>
      </c>
      <c r="AL392" s="92"/>
      <c r="AM392" s="93"/>
      <c r="AN392" s="340"/>
      <c r="AO392" s="341"/>
      <c r="AP392" s="336"/>
      <c r="AQ392" s="342"/>
      <c r="AR392" s="343" t="s">
        <v>3987</v>
      </c>
      <c r="AS392" s="342"/>
      <c r="AT392" s="94">
        <v>8000</v>
      </c>
      <c r="AU392" s="341"/>
      <c r="AV392" s="136"/>
      <c r="AW392" s="339"/>
    </row>
    <row r="393" spans="1:49" ht="12.75" customHeight="1">
      <c r="A393">
        <v>390</v>
      </c>
      <c r="B393" s="29" t="s">
        <v>7875</v>
      </c>
      <c r="C393" s="104" t="s">
        <v>4560</v>
      </c>
      <c r="D393" s="29" t="s">
        <v>436</v>
      </c>
      <c r="E393" s="29" t="s">
        <v>3389</v>
      </c>
      <c r="F393" s="335" t="s">
        <v>7876</v>
      </c>
      <c r="G393" s="394" t="s">
        <v>7877</v>
      </c>
      <c r="H393" s="394"/>
      <c r="I393" s="394"/>
      <c r="J393" s="394"/>
      <c r="K393" s="394"/>
      <c r="L393" s="335"/>
      <c r="M393" s="82">
        <v>14000.000000000002</v>
      </c>
      <c r="N393" s="57">
        <v>2750</v>
      </c>
      <c r="O393" s="30">
        <v>16750</v>
      </c>
      <c r="P393" s="29" t="s">
        <v>9185</v>
      </c>
      <c r="Q393" s="29"/>
      <c r="R393" s="104" t="s">
        <v>4560</v>
      </c>
      <c r="S393" s="103" t="s">
        <v>4561</v>
      </c>
      <c r="T393" s="403">
        <v>-15895</v>
      </c>
      <c r="U393" s="403">
        <v>-3500</v>
      </c>
      <c r="V393" s="123" t="s">
        <v>1</v>
      </c>
      <c r="W393" s="336" t="s">
        <v>0</v>
      </c>
      <c r="X393" s="123"/>
      <c r="Y393" s="337"/>
      <c r="Z393" s="87">
        <v>1</v>
      </c>
      <c r="AA393" s="88" t="s">
        <v>4559</v>
      </c>
      <c r="AB393" s="88">
        <v>2.5</v>
      </c>
      <c r="AC393" s="135">
        <v>100</v>
      </c>
      <c r="AD393" s="90" t="s">
        <v>4545</v>
      </c>
      <c r="AE393" s="90">
        <v>2.5</v>
      </c>
      <c r="AF393" s="136"/>
      <c r="AG393" s="338"/>
      <c r="AH393" s="338"/>
      <c r="AI393" s="339"/>
      <c r="AJ393" s="339"/>
      <c r="AK393" s="91" t="s">
        <v>126</v>
      </c>
      <c r="AL393" s="92"/>
      <c r="AM393" s="93"/>
      <c r="AN393" s="340"/>
      <c r="AO393" s="341"/>
      <c r="AP393" s="336"/>
      <c r="AQ393" s="342"/>
      <c r="AR393" s="343" t="s">
        <v>3987</v>
      </c>
      <c r="AS393" s="342"/>
      <c r="AT393" s="94">
        <v>8000</v>
      </c>
      <c r="AU393" s="341"/>
      <c r="AV393" s="136"/>
      <c r="AW393" s="339"/>
    </row>
    <row r="394" spans="1:49" ht="12.75" customHeight="1">
      <c r="A394">
        <v>391</v>
      </c>
      <c r="B394" s="29" t="s">
        <v>7878</v>
      </c>
      <c r="C394" s="104" t="s">
        <v>4562</v>
      </c>
      <c r="D394" s="29" t="s">
        <v>419</v>
      </c>
      <c r="E394" s="29" t="s">
        <v>3406</v>
      </c>
      <c r="F394" s="335" t="s">
        <v>7879</v>
      </c>
      <c r="G394" s="394" t="s">
        <v>7880</v>
      </c>
      <c r="H394" s="394"/>
      <c r="I394" s="394"/>
      <c r="J394" s="394"/>
      <c r="K394" s="394"/>
      <c r="L394" s="335"/>
      <c r="M394" s="82">
        <v>14000.000000000002</v>
      </c>
      <c r="N394" s="57">
        <v>2750</v>
      </c>
      <c r="O394" s="30">
        <v>16750</v>
      </c>
      <c r="P394" s="29" t="s">
        <v>9184</v>
      </c>
      <c r="Q394" s="29"/>
      <c r="R394" s="104" t="s">
        <v>4562</v>
      </c>
      <c r="S394" s="103" t="s">
        <v>4563</v>
      </c>
      <c r="T394" s="403">
        <v>-11160.76</v>
      </c>
      <c r="U394" s="403">
        <v>1733.55</v>
      </c>
      <c r="V394" s="123" t="s">
        <v>1</v>
      </c>
      <c r="W394" s="336" t="s">
        <v>0</v>
      </c>
      <c r="X394" s="123"/>
      <c r="Y394" s="337"/>
      <c r="Z394" s="87">
        <v>1</v>
      </c>
      <c r="AA394" s="88" t="s">
        <v>4564</v>
      </c>
      <c r="AB394" s="88">
        <v>2.5</v>
      </c>
      <c r="AC394" s="135">
        <v>100</v>
      </c>
      <c r="AD394" s="90" t="s">
        <v>4545</v>
      </c>
      <c r="AE394" s="90">
        <v>2.5</v>
      </c>
      <c r="AF394" s="136"/>
      <c r="AG394" s="338"/>
      <c r="AH394" s="338"/>
      <c r="AI394" s="339"/>
      <c r="AJ394" s="339"/>
      <c r="AK394" s="91" t="s">
        <v>125</v>
      </c>
      <c r="AL394" s="92"/>
      <c r="AM394" s="93"/>
      <c r="AN394" s="340"/>
      <c r="AO394" s="341"/>
      <c r="AP394" s="336"/>
      <c r="AQ394" s="342"/>
      <c r="AR394" s="343" t="s">
        <v>3987</v>
      </c>
      <c r="AS394" s="342"/>
      <c r="AT394" s="94">
        <v>8000</v>
      </c>
      <c r="AU394" s="341"/>
      <c r="AV394" s="136"/>
      <c r="AW394" s="339"/>
    </row>
    <row r="395" spans="1:49" ht="12.75" customHeight="1">
      <c r="A395">
        <v>392</v>
      </c>
      <c r="B395" s="29" t="s">
        <v>7881</v>
      </c>
      <c r="C395" s="104" t="s">
        <v>3662</v>
      </c>
      <c r="D395" s="29" t="s">
        <v>421</v>
      </c>
      <c r="E395" s="29" t="s">
        <v>3404</v>
      </c>
      <c r="F395" s="335" t="s">
        <v>7882</v>
      </c>
      <c r="G395" s="394" t="s">
        <v>7883</v>
      </c>
      <c r="H395" s="394"/>
      <c r="I395" s="394"/>
      <c r="J395" s="394"/>
      <c r="K395" s="394"/>
      <c r="L395" s="335"/>
      <c r="M395" s="82">
        <v>14000.000000000002</v>
      </c>
      <c r="N395" s="57">
        <v>2750</v>
      </c>
      <c r="O395" s="30">
        <v>16750</v>
      </c>
      <c r="P395" s="29" t="s">
        <v>9184</v>
      </c>
      <c r="Q395" s="29"/>
      <c r="R395" s="104" t="s">
        <v>3662</v>
      </c>
      <c r="S395" s="103" t="s">
        <v>4565</v>
      </c>
      <c r="T395" s="403">
        <v>-12019.28</v>
      </c>
      <c r="U395" s="403">
        <v>2228.85</v>
      </c>
      <c r="V395" s="123" t="s">
        <v>1</v>
      </c>
      <c r="W395" s="336" t="s">
        <v>0</v>
      </c>
      <c r="X395" s="123"/>
      <c r="Y395" s="337"/>
      <c r="Z395" s="87">
        <v>1</v>
      </c>
      <c r="AA395" s="88" t="s">
        <v>4564</v>
      </c>
      <c r="AB395" s="88">
        <v>2.5</v>
      </c>
      <c r="AC395" s="135">
        <v>100</v>
      </c>
      <c r="AD395" s="90" t="s">
        <v>4545</v>
      </c>
      <c r="AE395" s="90">
        <v>2.5</v>
      </c>
      <c r="AF395" s="136"/>
      <c r="AG395" s="338"/>
      <c r="AH395" s="338"/>
      <c r="AI395" s="339"/>
      <c r="AJ395" s="339"/>
      <c r="AK395" s="91" t="s">
        <v>124</v>
      </c>
      <c r="AL395" s="92"/>
      <c r="AM395" s="93"/>
      <c r="AN395" s="340"/>
      <c r="AO395" s="341"/>
      <c r="AP395" s="336"/>
      <c r="AQ395" s="342"/>
      <c r="AR395" s="343" t="s">
        <v>3987</v>
      </c>
      <c r="AS395" s="342"/>
      <c r="AT395" s="94">
        <v>8000</v>
      </c>
      <c r="AU395" s="341"/>
      <c r="AV395" s="136"/>
      <c r="AW395" s="339"/>
    </row>
    <row r="396" spans="1:49" ht="12.75" customHeight="1">
      <c r="A396">
        <v>393</v>
      </c>
      <c r="B396" s="29" t="s">
        <v>7884</v>
      </c>
      <c r="C396" s="104" t="s">
        <v>4566</v>
      </c>
      <c r="D396" s="29" t="s">
        <v>443</v>
      </c>
      <c r="E396" s="29" t="s">
        <v>3382</v>
      </c>
      <c r="F396" s="335" t="s">
        <v>7885</v>
      </c>
      <c r="G396" s="394" t="s">
        <v>7886</v>
      </c>
      <c r="H396" s="394"/>
      <c r="I396" s="394"/>
      <c r="J396" s="394"/>
      <c r="K396" s="394"/>
      <c r="L396" s="335"/>
      <c r="M396" s="82">
        <v>14000.000000000002</v>
      </c>
      <c r="N396" s="57">
        <v>2750</v>
      </c>
      <c r="O396" s="30">
        <v>16750</v>
      </c>
      <c r="P396" s="29" t="s">
        <v>9171</v>
      </c>
      <c r="Q396" s="29"/>
      <c r="R396" s="104" t="s">
        <v>4566</v>
      </c>
      <c r="S396" s="103" t="s">
        <v>4567</v>
      </c>
      <c r="T396" s="403">
        <v>-15065</v>
      </c>
      <c r="U396" s="403">
        <v>-5500</v>
      </c>
      <c r="V396" s="123" t="s">
        <v>1</v>
      </c>
      <c r="W396" s="336" t="s">
        <v>0</v>
      </c>
      <c r="X396" s="123"/>
      <c r="Y396" s="337"/>
      <c r="Z396" s="87">
        <v>1</v>
      </c>
      <c r="AA396" s="88" t="s">
        <v>4568</v>
      </c>
      <c r="AB396" s="88">
        <v>2.5</v>
      </c>
      <c r="AC396" s="135">
        <v>100</v>
      </c>
      <c r="AD396" s="90" t="s">
        <v>4545</v>
      </c>
      <c r="AE396" s="90">
        <v>2.5</v>
      </c>
      <c r="AF396" s="136"/>
      <c r="AG396" s="338"/>
      <c r="AH396" s="338"/>
      <c r="AI396" s="339"/>
      <c r="AJ396" s="339"/>
      <c r="AK396" s="91" t="s">
        <v>125</v>
      </c>
      <c r="AL396" s="92"/>
      <c r="AM396" s="93"/>
      <c r="AN396" s="340"/>
      <c r="AO396" s="341"/>
      <c r="AP396" s="336"/>
      <c r="AQ396" s="342"/>
      <c r="AR396" s="343" t="s">
        <v>3987</v>
      </c>
      <c r="AS396" s="342"/>
      <c r="AT396" s="94">
        <v>8000</v>
      </c>
      <c r="AU396" s="341"/>
      <c r="AV396" s="136"/>
      <c r="AW396" s="339"/>
    </row>
    <row r="397" spans="1:49" ht="12.75" customHeight="1">
      <c r="A397">
        <v>394</v>
      </c>
      <c r="B397" s="29" t="s">
        <v>7887</v>
      </c>
      <c r="C397" s="104" t="s">
        <v>4569</v>
      </c>
      <c r="D397" s="29" t="s">
        <v>444</v>
      </c>
      <c r="E397" s="29" t="s">
        <v>3381</v>
      </c>
      <c r="F397" s="335" t="s">
        <v>7888</v>
      </c>
      <c r="G397" s="394" t="s">
        <v>7889</v>
      </c>
      <c r="H397" s="394"/>
      <c r="I397" s="394"/>
      <c r="J397" s="394"/>
      <c r="K397" s="394"/>
      <c r="L397" s="335"/>
      <c r="M397" s="82">
        <v>14000.000000000002</v>
      </c>
      <c r="N397" s="57">
        <v>2750</v>
      </c>
      <c r="O397" s="30">
        <v>16750</v>
      </c>
      <c r="P397" s="29" t="s">
        <v>9171</v>
      </c>
      <c r="Q397" s="29"/>
      <c r="R397" s="104" t="s">
        <v>4569</v>
      </c>
      <c r="S397" s="103" t="s">
        <v>4570</v>
      </c>
      <c r="T397" s="403">
        <v>-15895</v>
      </c>
      <c r="U397" s="403">
        <v>-5500</v>
      </c>
      <c r="V397" s="123" t="s">
        <v>1</v>
      </c>
      <c r="W397" s="336" t="s">
        <v>0</v>
      </c>
      <c r="X397" s="123"/>
      <c r="Y397" s="337"/>
      <c r="Z397" s="87">
        <v>1</v>
      </c>
      <c r="AA397" s="88" t="s">
        <v>4568</v>
      </c>
      <c r="AB397" s="88">
        <v>2.5</v>
      </c>
      <c r="AC397" s="135">
        <v>100</v>
      </c>
      <c r="AD397" s="90" t="s">
        <v>4545</v>
      </c>
      <c r="AE397" s="90">
        <v>2.5</v>
      </c>
      <c r="AF397" s="136"/>
      <c r="AG397" s="338"/>
      <c r="AH397" s="338"/>
      <c r="AI397" s="339"/>
      <c r="AJ397" s="339"/>
      <c r="AK397" s="91" t="s">
        <v>124</v>
      </c>
      <c r="AL397" s="92"/>
      <c r="AM397" s="93"/>
      <c r="AN397" s="340"/>
      <c r="AO397" s="341"/>
      <c r="AP397" s="336"/>
      <c r="AQ397" s="342"/>
      <c r="AR397" s="343" t="s">
        <v>3987</v>
      </c>
      <c r="AS397" s="342"/>
      <c r="AT397" s="94">
        <v>8000</v>
      </c>
      <c r="AU397" s="341"/>
      <c r="AV397" s="136"/>
      <c r="AW397" s="339"/>
    </row>
    <row r="398" spans="1:49" ht="12.75" customHeight="1">
      <c r="A398">
        <v>395</v>
      </c>
      <c r="B398" s="29" t="s">
        <v>7890</v>
      </c>
      <c r="C398" s="104" t="s">
        <v>3641</v>
      </c>
      <c r="D398" s="29" t="s">
        <v>3880</v>
      </c>
      <c r="E398" s="29" t="s">
        <v>3880</v>
      </c>
      <c r="F398" s="335" t="s">
        <v>7891</v>
      </c>
      <c r="G398" s="335"/>
      <c r="H398" s="335"/>
      <c r="I398" s="335"/>
      <c r="J398" s="335"/>
      <c r="K398" s="335"/>
      <c r="L398" s="335"/>
      <c r="M398" s="82" t="s">
        <v>3880</v>
      </c>
      <c r="N398" s="57">
        <v>2750</v>
      </c>
      <c r="O398" s="30">
        <v>2750</v>
      </c>
      <c r="P398" s="29" t="s">
        <v>3457</v>
      </c>
      <c r="Q398" s="29"/>
      <c r="R398" s="104" t="s">
        <v>3641</v>
      </c>
      <c r="S398" s="103" t="s">
        <v>4571</v>
      </c>
      <c r="T398" s="403">
        <v>-13736.32</v>
      </c>
      <c r="U398" s="403">
        <v>247.65</v>
      </c>
      <c r="V398" s="123" t="s">
        <v>1</v>
      </c>
      <c r="W398" s="336" t="s">
        <v>0</v>
      </c>
      <c r="X398" s="123"/>
      <c r="Y398" s="337"/>
      <c r="Z398" s="87"/>
      <c r="AA398" s="88" t="s">
        <v>241</v>
      </c>
      <c r="AB398" s="88">
        <v>2.5</v>
      </c>
      <c r="AC398" s="135">
        <v>100</v>
      </c>
      <c r="AD398" s="90" t="s">
        <v>4545</v>
      </c>
      <c r="AE398" s="90">
        <v>2.5</v>
      </c>
      <c r="AF398" s="136"/>
      <c r="AG398" s="338"/>
      <c r="AH398" s="338"/>
      <c r="AI398" s="339"/>
      <c r="AJ398" s="339"/>
      <c r="AK398" s="91" t="s">
        <v>110</v>
      </c>
      <c r="AL398" s="92"/>
      <c r="AM398" s="93"/>
      <c r="AN398" s="340"/>
      <c r="AO398" s="341"/>
      <c r="AP398" s="336"/>
      <c r="AQ398" s="342"/>
      <c r="AR398" s="343" t="s">
        <v>3987</v>
      </c>
      <c r="AS398" s="342"/>
      <c r="AT398" s="94">
        <v>8000</v>
      </c>
      <c r="AU398" s="341"/>
      <c r="AV398" s="136"/>
      <c r="AW398" s="339"/>
    </row>
    <row r="399" spans="1:49" ht="12.75" customHeight="1">
      <c r="A399">
        <v>396</v>
      </c>
      <c r="B399" s="29" t="s">
        <v>7892</v>
      </c>
      <c r="C399" s="104" t="s">
        <v>4572</v>
      </c>
      <c r="D399" s="29" t="s">
        <v>3880</v>
      </c>
      <c r="E399" s="29" t="s">
        <v>3880</v>
      </c>
      <c r="F399" s="335" t="s">
        <v>7893</v>
      </c>
      <c r="G399" s="335"/>
      <c r="H399" s="335"/>
      <c r="I399" s="335"/>
      <c r="J399" s="335"/>
      <c r="K399" s="335"/>
      <c r="L399" s="335"/>
      <c r="M399" s="82" t="s">
        <v>3880</v>
      </c>
      <c r="N399" s="57">
        <v>2750</v>
      </c>
      <c r="O399" s="30">
        <v>2750</v>
      </c>
      <c r="P399" s="29" t="s">
        <v>3457</v>
      </c>
      <c r="Q399" s="29"/>
      <c r="R399" s="104" t="s">
        <v>4572</v>
      </c>
      <c r="S399" s="103" t="s">
        <v>4573</v>
      </c>
      <c r="T399" s="403">
        <v>-12877.8</v>
      </c>
      <c r="U399" s="403">
        <v>742.95</v>
      </c>
      <c r="V399" s="123" t="s">
        <v>1</v>
      </c>
      <c r="W399" s="336" t="s">
        <v>0</v>
      </c>
      <c r="X399" s="123"/>
      <c r="Y399" s="337"/>
      <c r="Z399" s="87"/>
      <c r="AA399" s="88" t="s">
        <v>241</v>
      </c>
      <c r="AB399" s="88">
        <v>2.5</v>
      </c>
      <c r="AC399" s="135">
        <v>100</v>
      </c>
      <c r="AD399" s="90" t="s">
        <v>4545</v>
      </c>
      <c r="AE399" s="90">
        <v>2.5</v>
      </c>
      <c r="AF399" s="136"/>
      <c r="AG399" s="338"/>
      <c r="AH399" s="338"/>
      <c r="AI399" s="339"/>
      <c r="AJ399" s="339"/>
      <c r="AK399" s="91" t="s">
        <v>108</v>
      </c>
      <c r="AL399" s="92"/>
      <c r="AM399" s="93"/>
      <c r="AN399" s="340"/>
      <c r="AO399" s="341"/>
      <c r="AP399" s="336"/>
      <c r="AQ399" s="342"/>
      <c r="AR399" s="343" t="s">
        <v>3987</v>
      </c>
      <c r="AS399" s="342"/>
      <c r="AT399" s="94">
        <v>8000</v>
      </c>
      <c r="AU399" s="341"/>
      <c r="AV399" s="136"/>
      <c r="AW399" s="339"/>
    </row>
    <row r="400" spans="1:49" ht="12.75" customHeight="1">
      <c r="A400">
        <v>397</v>
      </c>
      <c r="B400" s="29" t="s">
        <v>7894</v>
      </c>
      <c r="C400" s="104" t="s">
        <v>4574</v>
      </c>
      <c r="D400" s="29" t="s">
        <v>3880</v>
      </c>
      <c r="E400" s="29" t="s">
        <v>3880</v>
      </c>
      <c r="F400" s="335" t="s">
        <v>7895</v>
      </c>
      <c r="G400" s="335"/>
      <c r="H400" s="335"/>
      <c r="I400" s="335"/>
      <c r="J400" s="335"/>
      <c r="K400" s="335"/>
      <c r="L400" s="335"/>
      <c r="M400" s="82" t="s">
        <v>3880</v>
      </c>
      <c r="N400" s="57">
        <v>2750</v>
      </c>
      <c r="O400" s="30">
        <v>2750</v>
      </c>
      <c r="P400" s="29" t="s">
        <v>3860</v>
      </c>
      <c r="Q400" s="29"/>
      <c r="R400" s="104" t="s">
        <v>4574</v>
      </c>
      <c r="S400" s="103" t="s">
        <v>4575</v>
      </c>
      <c r="T400" s="403">
        <v>-15480</v>
      </c>
      <c r="U400" s="403">
        <v>-6000</v>
      </c>
      <c r="V400" s="123" t="s">
        <v>1</v>
      </c>
      <c r="W400" s="336" t="s">
        <v>0</v>
      </c>
      <c r="X400" s="123"/>
      <c r="Y400" s="337"/>
      <c r="Z400" s="87"/>
      <c r="AA400" s="88" t="s">
        <v>4576</v>
      </c>
      <c r="AB400" s="88">
        <v>2.5</v>
      </c>
      <c r="AC400" s="135">
        <v>100</v>
      </c>
      <c r="AD400" s="90" t="s">
        <v>4545</v>
      </c>
      <c r="AE400" s="90">
        <v>2.5</v>
      </c>
      <c r="AF400" s="136"/>
      <c r="AG400" s="338"/>
      <c r="AH400" s="338"/>
      <c r="AI400" s="339"/>
      <c r="AJ400" s="339"/>
      <c r="AK400" s="91" t="s">
        <v>110</v>
      </c>
      <c r="AL400" s="92"/>
      <c r="AM400" s="93"/>
      <c r="AN400" s="340"/>
      <c r="AO400" s="341"/>
      <c r="AP400" s="336"/>
      <c r="AQ400" s="342"/>
      <c r="AR400" s="343" t="s">
        <v>3987</v>
      </c>
      <c r="AS400" s="342"/>
      <c r="AT400" s="94">
        <v>8000</v>
      </c>
      <c r="AU400" s="341"/>
      <c r="AV400" s="136"/>
      <c r="AW400" s="339"/>
    </row>
    <row r="401" spans="1:49" ht="12.75" customHeight="1">
      <c r="A401">
        <v>398</v>
      </c>
      <c r="B401" s="29" t="s">
        <v>7896</v>
      </c>
      <c r="C401" s="104" t="s">
        <v>4577</v>
      </c>
      <c r="D401" s="29" t="s">
        <v>3880</v>
      </c>
      <c r="E401" s="29" t="s">
        <v>3880</v>
      </c>
      <c r="F401" s="335" t="s">
        <v>7897</v>
      </c>
      <c r="G401" s="335"/>
      <c r="H401" s="335"/>
      <c r="I401" s="335"/>
      <c r="J401" s="335"/>
      <c r="K401" s="335"/>
      <c r="L401" s="335"/>
      <c r="M401" s="82" t="s">
        <v>3880</v>
      </c>
      <c r="N401" s="57">
        <v>2750</v>
      </c>
      <c r="O401" s="30">
        <v>2750</v>
      </c>
      <c r="P401" s="29" t="s">
        <v>3860</v>
      </c>
      <c r="Q401" s="29"/>
      <c r="R401" s="104" t="s">
        <v>4577</v>
      </c>
      <c r="S401" s="103" t="s">
        <v>4578</v>
      </c>
      <c r="T401" s="403">
        <v>-16310</v>
      </c>
      <c r="U401" s="403">
        <v>-6000</v>
      </c>
      <c r="V401" s="123" t="s">
        <v>1</v>
      </c>
      <c r="W401" s="336" t="s">
        <v>0</v>
      </c>
      <c r="X401" s="123"/>
      <c r="Y401" s="337"/>
      <c r="Z401" s="87"/>
      <c r="AA401" s="88" t="s">
        <v>4576</v>
      </c>
      <c r="AB401" s="88">
        <v>2.5</v>
      </c>
      <c r="AC401" s="135">
        <v>100</v>
      </c>
      <c r="AD401" s="90" t="s">
        <v>4545</v>
      </c>
      <c r="AE401" s="90">
        <v>2.5</v>
      </c>
      <c r="AF401" s="136"/>
      <c r="AG401" s="338"/>
      <c r="AH401" s="338"/>
      <c r="AI401" s="339"/>
      <c r="AJ401" s="339"/>
      <c r="AK401" s="91" t="s">
        <v>108</v>
      </c>
      <c r="AL401" s="92"/>
      <c r="AM401" s="93"/>
      <c r="AN401" s="340"/>
      <c r="AO401" s="341"/>
      <c r="AP401" s="336"/>
      <c r="AQ401" s="342"/>
      <c r="AR401" s="343" t="s">
        <v>3987</v>
      </c>
      <c r="AS401" s="342"/>
      <c r="AT401" s="94">
        <v>8000</v>
      </c>
      <c r="AU401" s="341"/>
      <c r="AV401" s="136"/>
      <c r="AW401" s="339"/>
    </row>
    <row r="402" spans="1:49" ht="12.75" customHeight="1">
      <c r="A402">
        <v>399</v>
      </c>
      <c r="B402" s="29" t="s">
        <v>7898</v>
      </c>
      <c r="C402" s="104" t="s">
        <v>3640</v>
      </c>
      <c r="D402" s="29" t="s">
        <v>3880</v>
      </c>
      <c r="E402" s="29" t="s">
        <v>3880</v>
      </c>
      <c r="F402" s="335" t="s">
        <v>7899</v>
      </c>
      <c r="G402" s="335"/>
      <c r="H402" s="335"/>
      <c r="I402" s="335"/>
      <c r="J402" s="335"/>
      <c r="K402" s="335"/>
      <c r="L402" s="335"/>
      <c r="M402" s="82" t="s">
        <v>3880</v>
      </c>
      <c r="N402" s="57">
        <v>2750</v>
      </c>
      <c r="O402" s="30">
        <v>2750</v>
      </c>
      <c r="P402" s="29" t="s">
        <v>3455</v>
      </c>
      <c r="Q402" s="29"/>
      <c r="R402" s="104" t="s">
        <v>3640</v>
      </c>
      <c r="S402" s="103" t="s">
        <v>4579</v>
      </c>
      <c r="T402" s="403">
        <v>-12877.8</v>
      </c>
      <c r="U402" s="403">
        <v>-247.65</v>
      </c>
      <c r="V402" s="123" t="s">
        <v>1</v>
      </c>
      <c r="W402" s="336" t="s">
        <v>0</v>
      </c>
      <c r="X402" s="123"/>
      <c r="Y402" s="337"/>
      <c r="Z402" s="87"/>
      <c r="AA402" s="88" t="s">
        <v>239</v>
      </c>
      <c r="AB402" s="88">
        <v>2.5</v>
      </c>
      <c r="AC402" s="135">
        <v>100</v>
      </c>
      <c r="AD402" s="90" t="s">
        <v>4545</v>
      </c>
      <c r="AE402" s="90">
        <v>2.5</v>
      </c>
      <c r="AF402" s="136"/>
      <c r="AG402" s="338"/>
      <c r="AH402" s="338"/>
      <c r="AI402" s="339"/>
      <c r="AJ402" s="339"/>
      <c r="AK402" s="91" t="s">
        <v>94</v>
      </c>
      <c r="AL402" s="92"/>
      <c r="AM402" s="93"/>
      <c r="AN402" s="340"/>
      <c r="AO402" s="341"/>
      <c r="AP402" s="336"/>
      <c r="AQ402" s="342"/>
      <c r="AR402" s="343" t="s">
        <v>3987</v>
      </c>
      <c r="AS402" s="342"/>
      <c r="AT402" s="94">
        <v>8000</v>
      </c>
      <c r="AU402" s="341"/>
      <c r="AV402" s="136"/>
      <c r="AW402" s="339"/>
    </row>
    <row r="403" spans="1:49" ht="12.75" customHeight="1">
      <c r="A403">
        <v>400</v>
      </c>
      <c r="B403" s="29" t="s">
        <v>7900</v>
      </c>
      <c r="C403" s="104" t="s">
        <v>4580</v>
      </c>
      <c r="D403" s="29" t="s">
        <v>3880</v>
      </c>
      <c r="E403" s="29" t="s">
        <v>3880</v>
      </c>
      <c r="F403" s="335" t="s">
        <v>7901</v>
      </c>
      <c r="G403" s="335"/>
      <c r="H403" s="335"/>
      <c r="I403" s="335"/>
      <c r="J403" s="335"/>
      <c r="K403" s="335"/>
      <c r="L403" s="335"/>
      <c r="M403" s="82" t="s">
        <v>3880</v>
      </c>
      <c r="N403" s="57">
        <v>2750</v>
      </c>
      <c r="O403" s="30">
        <v>2750</v>
      </c>
      <c r="P403" s="29" t="s">
        <v>3455</v>
      </c>
      <c r="Q403" s="29"/>
      <c r="R403" s="104" t="s">
        <v>4580</v>
      </c>
      <c r="S403" s="103" t="s">
        <v>4581</v>
      </c>
      <c r="T403" s="403">
        <v>-12019.28</v>
      </c>
      <c r="U403" s="403">
        <v>-742.95</v>
      </c>
      <c r="V403" s="123" t="s">
        <v>1</v>
      </c>
      <c r="W403" s="336" t="s">
        <v>0</v>
      </c>
      <c r="X403" s="123"/>
      <c r="Y403" s="337"/>
      <c r="Z403" s="87"/>
      <c r="AA403" s="88" t="s">
        <v>239</v>
      </c>
      <c r="AB403" s="88">
        <v>2.5</v>
      </c>
      <c r="AC403" s="135">
        <v>100</v>
      </c>
      <c r="AD403" s="90" t="s">
        <v>4545</v>
      </c>
      <c r="AE403" s="90">
        <v>2.5</v>
      </c>
      <c r="AF403" s="136"/>
      <c r="AG403" s="338"/>
      <c r="AH403" s="338"/>
      <c r="AI403" s="339"/>
      <c r="AJ403" s="339"/>
      <c r="AK403" s="91" t="s">
        <v>93</v>
      </c>
      <c r="AL403" s="92"/>
      <c r="AM403" s="93"/>
      <c r="AN403" s="340"/>
      <c r="AO403" s="341"/>
      <c r="AP403" s="336"/>
      <c r="AQ403" s="342"/>
      <c r="AR403" s="343" t="s">
        <v>3987</v>
      </c>
      <c r="AS403" s="342"/>
      <c r="AT403" s="94">
        <v>8000</v>
      </c>
      <c r="AU403" s="341"/>
      <c r="AV403" s="136"/>
      <c r="AW403" s="339"/>
    </row>
    <row r="404" spans="1:49" ht="12.75" customHeight="1">
      <c r="A404">
        <v>401</v>
      </c>
      <c r="B404" s="29" t="s">
        <v>7902</v>
      </c>
      <c r="C404" s="104" t="s">
        <v>3693</v>
      </c>
      <c r="D404" s="29" t="s">
        <v>3880</v>
      </c>
      <c r="E404" s="29" t="s">
        <v>3880</v>
      </c>
      <c r="F404" s="335" t="s">
        <v>7903</v>
      </c>
      <c r="G404" s="335"/>
      <c r="H404" s="335"/>
      <c r="I404" s="335"/>
      <c r="J404" s="335"/>
      <c r="K404" s="335"/>
      <c r="L404" s="335"/>
      <c r="M404" s="82" t="s">
        <v>3880</v>
      </c>
      <c r="N404" s="57">
        <v>2750</v>
      </c>
      <c r="O404" s="30">
        <v>2750</v>
      </c>
      <c r="P404" s="29" t="s">
        <v>3457</v>
      </c>
      <c r="Q404" s="29"/>
      <c r="R404" s="104" t="s">
        <v>3693</v>
      </c>
      <c r="S404" s="103" t="s">
        <v>4582</v>
      </c>
      <c r="T404" s="403">
        <v>-15065</v>
      </c>
      <c r="U404" s="403">
        <v>-6500</v>
      </c>
      <c r="V404" s="123" t="s">
        <v>1</v>
      </c>
      <c r="W404" s="336" t="s">
        <v>0</v>
      </c>
      <c r="X404" s="123"/>
      <c r="Y404" s="337"/>
      <c r="Z404" s="87"/>
      <c r="AA404" s="88" t="s">
        <v>4583</v>
      </c>
      <c r="AB404" s="88">
        <v>2.5</v>
      </c>
      <c r="AC404" s="135">
        <v>100</v>
      </c>
      <c r="AD404" s="90" t="s">
        <v>4545</v>
      </c>
      <c r="AE404" s="90">
        <v>2.5</v>
      </c>
      <c r="AF404" s="136"/>
      <c r="AG404" s="338"/>
      <c r="AH404" s="338"/>
      <c r="AI404" s="339"/>
      <c r="AJ404" s="339"/>
      <c r="AK404" s="91" t="s">
        <v>94</v>
      </c>
      <c r="AL404" s="92"/>
      <c r="AM404" s="93"/>
      <c r="AN404" s="340"/>
      <c r="AO404" s="341"/>
      <c r="AP404" s="336"/>
      <c r="AQ404" s="342"/>
      <c r="AR404" s="343" t="s">
        <v>3987</v>
      </c>
      <c r="AS404" s="342"/>
      <c r="AT404" s="94">
        <v>8000</v>
      </c>
      <c r="AU404" s="341"/>
      <c r="AV404" s="136"/>
      <c r="AW404" s="339"/>
    </row>
    <row r="405" spans="1:49" ht="12.75" customHeight="1">
      <c r="A405">
        <v>402</v>
      </c>
      <c r="B405" s="29" t="s">
        <v>7904</v>
      </c>
      <c r="C405" s="104" t="s">
        <v>3513</v>
      </c>
      <c r="D405" s="29" t="s">
        <v>3880</v>
      </c>
      <c r="E405" s="29" t="s">
        <v>3880</v>
      </c>
      <c r="F405" s="335" t="s">
        <v>7905</v>
      </c>
      <c r="G405" s="335"/>
      <c r="H405" s="335"/>
      <c r="I405" s="335"/>
      <c r="J405" s="335"/>
      <c r="K405" s="335"/>
      <c r="L405" s="335"/>
      <c r="M405" s="82" t="s">
        <v>3880</v>
      </c>
      <c r="N405" s="57">
        <v>2750</v>
      </c>
      <c r="O405" s="30">
        <v>2750</v>
      </c>
      <c r="P405" s="29" t="s">
        <v>3457</v>
      </c>
      <c r="Q405" s="29"/>
      <c r="R405" s="104" t="s">
        <v>3513</v>
      </c>
      <c r="S405" s="103" t="s">
        <v>4584</v>
      </c>
      <c r="T405" s="403">
        <v>-15895</v>
      </c>
      <c r="U405" s="403">
        <v>-6500</v>
      </c>
      <c r="V405" s="123" t="s">
        <v>1</v>
      </c>
      <c r="W405" s="336" t="s">
        <v>0</v>
      </c>
      <c r="X405" s="123"/>
      <c r="Y405" s="337"/>
      <c r="Z405" s="87"/>
      <c r="AA405" s="88" t="s">
        <v>4583</v>
      </c>
      <c r="AB405" s="88">
        <v>2.5</v>
      </c>
      <c r="AC405" s="135">
        <v>100</v>
      </c>
      <c r="AD405" s="90" t="s">
        <v>4545</v>
      </c>
      <c r="AE405" s="90">
        <v>2.5</v>
      </c>
      <c r="AF405" s="136"/>
      <c r="AG405" s="338"/>
      <c r="AH405" s="338"/>
      <c r="AI405" s="339"/>
      <c r="AJ405" s="339"/>
      <c r="AK405" s="91" t="s">
        <v>93</v>
      </c>
      <c r="AL405" s="92"/>
      <c r="AM405" s="93"/>
      <c r="AN405" s="340"/>
      <c r="AO405" s="341"/>
      <c r="AP405" s="336"/>
      <c r="AQ405" s="342"/>
      <c r="AR405" s="343" t="s">
        <v>3987</v>
      </c>
      <c r="AS405" s="342"/>
      <c r="AT405" s="94">
        <v>8000</v>
      </c>
      <c r="AU405" s="341"/>
      <c r="AV405" s="136"/>
      <c r="AW405" s="339"/>
    </row>
    <row r="406" spans="1:49" ht="12.75" customHeight="1">
      <c r="A406">
        <v>403</v>
      </c>
      <c r="B406" s="29" t="s">
        <v>7906</v>
      </c>
      <c r="C406" s="104" t="s">
        <v>3661</v>
      </c>
      <c r="D406" s="29" t="s">
        <v>3880</v>
      </c>
      <c r="E406" s="29" t="s">
        <v>3880</v>
      </c>
      <c r="F406" s="335" t="s">
        <v>7907</v>
      </c>
      <c r="G406" s="335"/>
      <c r="H406" s="335"/>
      <c r="I406" s="335"/>
      <c r="J406" s="335"/>
      <c r="K406" s="335"/>
      <c r="L406" s="335"/>
      <c r="M406" s="82" t="s">
        <v>3880</v>
      </c>
      <c r="N406" s="57">
        <v>2750</v>
      </c>
      <c r="O406" s="30">
        <v>2750</v>
      </c>
      <c r="P406" s="29" t="s">
        <v>3458</v>
      </c>
      <c r="Q406" s="29"/>
      <c r="R406" s="104" t="s">
        <v>3661</v>
      </c>
      <c r="S406" s="103" t="s">
        <v>4585</v>
      </c>
      <c r="T406" s="403">
        <v>-12019.28</v>
      </c>
      <c r="U406" s="403">
        <v>1238.25</v>
      </c>
      <c r="V406" s="123" t="s">
        <v>1</v>
      </c>
      <c r="W406" s="336" t="s">
        <v>0</v>
      </c>
      <c r="X406" s="123"/>
      <c r="Y406" s="337"/>
      <c r="Z406" s="87"/>
      <c r="AA406" s="88" t="s">
        <v>238</v>
      </c>
      <c r="AB406" s="88">
        <v>2.5</v>
      </c>
      <c r="AC406" s="135">
        <v>100</v>
      </c>
      <c r="AD406" s="90" t="s">
        <v>4545</v>
      </c>
      <c r="AE406" s="90">
        <v>2.5</v>
      </c>
      <c r="AF406" s="136"/>
      <c r="AG406" s="338"/>
      <c r="AH406" s="338"/>
      <c r="AI406" s="339"/>
      <c r="AJ406" s="339"/>
      <c r="AK406" s="91" t="s">
        <v>91</v>
      </c>
      <c r="AL406" s="92"/>
      <c r="AM406" s="93"/>
      <c r="AN406" s="340"/>
      <c r="AO406" s="341"/>
      <c r="AP406" s="336"/>
      <c r="AQ406" s="342"/>
      <c r="AR406" s="343" t="s">
        <v>3987</v>
      </c>
      <c r="AS406" s="342"/>
      <c r="AT406" s="94">
        <v>8000</v>
      </c>
      <c r="AU406" s="341"/>
      <c r="AV406" s="136"/>
      <c r="AW406" s="339"/>
    </row>
    <row r="407" spans="1:49" ht="12.75" customHeight="1">
      <c r="A407">
        <v>404</v>
      </c>
      <c r="B407" s="29" t="s">
        <v>7908</v>
      </c>
      <c r="C407" s="104" t="s">
        <v>4586</v>
      </c>
      <c r="D407" s="29" t="s">
        <v>3880</v>
      </c>
      <c r="E407" s="29" t="s">
        <v>3880</v>
      </c>
      <c r="F407" s="335" t="s">
        <v>7909</v>
      </c>
      <c r="G407" s="335"/>
      <c r="H407" s="335"/>
      <c r="I407" s="335"/>
      <c r="J407" s="335"/>
      <c r="K407" s="335"/>
      <c r="L407" s="335"/>
      <c r="M407" s="82" t="s">
        <v>3880</v>
      </c>
      <c r="N407" s="57">
        <v>2750</v>
      </c>
      <c r="O407" s="30">
        <v>2750</v>
      </c>
      <c r="P407" s="29" t="s">
        <v>3458</v>
      </c>
      <c r="Q407" s="29"/>
      <c r="R407" s="104" t="s">
        <v>4586</v>
      </c>
      <c r="S407" s="103" t="s">
        <v>4587</v>
      </c>
      <c r="T407" s="403">
        <v>-12019.28</v>
      </c>
      <c r="U407" s="403">
        <v>247.65</v>
      </c>
      <c r="V407" s="123" t="s">
        <v>1</v>
      </c>
      <c r="W407" s="336" t="s">
        <v>0</v>
      </c>
      <c r="X407" s="123"/>
      <c r="Y407" s="337"/>
      <c r="Z407" s="87"/>
      <c r="AA407" s="88" t="s">
        <v>238</v>
      </c>
      <c r="AB407" s="88">
        <v>2.5</v>
      </c>
      <c r="AC407" s="135">
        <v>100</v>
      </c>
      <c r="AD407" s="90" t="s">
        <v>4545</v>
      </c>
      <c r="AE407" s="90">
        <v>2.5</v>
      </c>
      <c r="AF407" s="136"/>
      <c r="AG407" s="338"/>
      <c r="AH407" s="338"/>
      <c r="AI407" s="339"/>
      <c r="AJ407" s="339"/>
      <c r="AK407" s="91" t="s">
        <v>89</v>
      </c>
      <c r="AL407" s="92"/>
      <c r="AM407" s="93"/>
      <c r="AN407" s="340"/>
      <c r="AO407" s="341"/>
      <c r="AP407" s="336"/>
      <c r="AQ407" s="342"/>
      <c r="AR407" s="343" t="s">
        <v>3987</v>
      </c>
      <c r="AS407" s="342"/>
      <c r="AT407" s="94">
        <v>8000</v>
      </c>
      <c r="AU407" s="341"/>
      <c r="AV407" s="136"/>
      <c r="AW407" s="339"/>
    </row>
    <row r="408" spans="1:49" ht="12.75" customHeight="1">
      <c r="A408">
        <v>405</v>
      </c>
      <c r="B408" s="29" t="s">
        <v>7910</v>
      </c>
      <c r="C408" s="104" t="s">
        <v>3690</v>
      </c>
      <c r="D408" s="29" t="s">
        <v>3880</v>
      </c>
      <c r="E408" s="29" t="s">
        <v>3880</v>
      </c>
      <c r="F408" s="335" t="s">
        <v>7911</v>
      </c>
      <c r="G408" s="335"/>
      <c r="H408" s="335"/>
      <c r="I408" s="335"/>
      <c r="J408" s="335"/>
      <c r="K408" s="335"/>
      <c r="L408" s="335"/>
      <c r="M408" s="82" t="s">
        <v>3880</v>
      </c>
      <c r="N408" s="57">
        <v>2750</v>
      </c>
      <c r="O408" s="30">
        <v>2750</v>
      </c>
      <c r="P408" s="29" t="s">
        <v>3459</v>
      </c>
      <c r="Q408" s="29"/>
      <c r="R408" s="104" t="s">
        <v>3690</v>
      </c>
      <c r="S408" s="103" t="s">
        <v>4588</v>
      </c>
      <c r="T408" s="403">
        <v>-15480</v>
      </c>
      <c r="U408" s="403">
        <v>-7000</v>
      </c>
      <c r="V408" s="123" t="s">
        <v>1</v>
      </c>
      <c r="W408" s="336" t="s">
        <v>0</v>
      </c>
      <c r="X408" s="123"/>
      <c r="Y408" s="337"/>
      <c r="Z408" s="87"/>
      <c r="AA408" s="88" t="s">
        <v>4589</v>
      </c>
      <c r="AB408" s="88">
        <v>2.5</v>
      </c>
      <c r="AC408" s="135">
        <v>100</v>
      </c>
      <c r="AD408" s="90" t="s">
        <v>4545</v>
      </c>
      <c r="AE408" s="90">
        <v>2.5</v>
      </c>
      <c r="AF408" s="136"/>
      <c r="AG408" s="338"/>
      <c r="AH408" s="338"/>
      <c r="AI408" s="339"/>
      <c r="AJ408" s="339"/>
      <c r="AK408" s="91" t="s">
        <v>91</v>
      </c>
      <c r="AL408" s="92"/>
      <c r="AM408" s="93"/>
      <c r="AN408" s="340"/>
      <c r="AO408" s="341"/>
      <c r="AP408" s="336"/>
      <c r="AQ408" s="342"/>
      <c r="AR408" s="343" t="s">
        <v>3987</v>
      </c>
      <c r="AS408" s="342"/>
      <c r="AT408" s="94">
        <v>8000</v>
      </c>
      <c r="AU408" s="341"/>
      <c r="AV408" s="136"/>
      <c r="AW408" s="339"/>
    </row>
    <row r="409" spans="1:49" ht="12.75" customHeight="1">
      <c r="A409">
        <v>406</v>
      </c>
      <c r="B409" s="29" t="s">
        <v>7912</v>
      </c>
      <c r="C409" s="104" t="s">
        <v>3691</v>
      </c>
      <c r="D409" s="29" t="s">
        <v>3880</v>
      </c>
      <c r="E409" s="29" t="s">
        <v>3880</v>
      </c>
      <c r="F409" s="335" t="s">
        <v>7913</v>
      </c>
      <c r="G409" s="335"/>
      <c r="H409" s="335"/>
      <c r="I409" s="335"/>
      <c r="J409" s="335"/>
      <c r="K409" s="335"/>
      <c r="L409" s="335"/>
      <c r="M409" s="82" t="s">
        <v>3880</v>
      </c>
      <c r="N409" s="57">
        <v>2750</v>
      </c>
      <c r="O409" s="30">
        <v>2750</v>
      </c>
      <c r="P409" s="29" t="s">
        <v>3459</v>
      </c>
      <c r="Q409" s="29"/>
      <c r="R409" s="104" t="s">
        <v>3691</v>
      </c>
      <c r="S409" s="103" t="s">
        <v>4590</v>
      </c>
      <c r="T409" s="403">
        <v>-16310</v>
      </c>
      <c r="U409" s="403">
        <v>-7000</v>
      </c>
      <c r="V409" s="123" t="s">
        <v>1</v>
      </c>
      <c r="W409" s="336" t="s">
        <v>0</v>
      </c>
      <c r="X409" s="123"/>
      <c r="Y409" s="337"/>
      <c r="Z409" s="87"/>
      <c r="AA409" s="88" t="s">
        <v>4589</v>
      </c>
      <c r="AB409" s="88">
        <v>2.5</v>
      </c>
      <c r="AC409" s="135">
        <v>100</v>
      </c>
      <c r="AD409" s="90" t="s">
        <v>4545</v>
      </c>
      <c r="AE409" s="90">
        <v>2.5</v>
      </c>
      <c r="AF409" s="136"/>
      <c r="AG409" s="338"/>
      <c r="AH409" s="338"/>
      <c r="AI409" s="339"/>
      <c r="AJ409" s="339"/>
      <c r="AK409" s="91" t="s">
        <v>89</v>
      </c>
      <c r="AL409" s="92"/>
      <c r="AM409" s="93"/>
      <c r="AN409" s="340"/>
      <c r="AO409" s="341"/>
      <c r="AP409" s="336"/>
      <c r="AQ409" s="342"/>
      <c r="AR409" s="343" t="s">
        <v>3987</v>
      </c>
      <c r="AS409" s="342"/>
      <c r="AT409" s="94">
        <v>8000</v>
      </c>
      <c r="AU409" s="341"/>
      <c r="AV409" s="136"/>
      <c r="AW409" s="339"/>
    </row>
    <row r="410" spans="1:49" ht="12.75" customHeight="1">
      <c r="A410">
        <v>407</v>
      </c>
      <c r="B410" s="29" t="s">
        <v>7914</v>
      </c>
      <c r="C410" s="104" t="s">
        <v>3713</v>
      </c>
      <c r="D410" s="29" t="s">
        <v>3880</v>
      </c>
      <c r="E410" s="29" t="s">
        <v>3880</v>
      </c>
      <c r="F410" s="335" t="s">
        <v>7915</v>
      </c>
      <c r="G410" s="335"/>
      <c r="H410" s="335"/>
      <c r="I410" s="335"/>
      <c r="J410" s="335"/>
      <c r="K410" s="335"/>
      <c r="L410" s="335"/>
      <c r="M410" s="82" t="s">
        <v>3880</v>
      </c>
      <c r="N410" s="57">
        <v>2750</v>
      </c>
      <c r="O410" s="30">
        <v>2750</v>
      </c>
      <c r="P410" s="29" t="s">
        <v>3458</v>
      </c>
      <c r="Q410" s="29"/>
      <c r="R410" s="104" t="s">
        <v>3713</v>
      </c>
      <c r="S410" s="103" t="s">
        <v>4591</v>
      </c>
      <c r="T410" s="403">
        <v>-12877.8</v>
      </c>
      <c r="U410" s="403">
        <v>-2228.85</v>
      </c>
      <c r="V410" s="123" t="s">
        <v>1</v>
      </c>
      <c r="W410" s="336" t="s">
        <v>0</v>
      </c>
      <c r="X410" s="123"/>
      <c r="Y410" s="337"/>
      <c r="Z410" s="87"/>
      <c r="AA410" s="88" t="s">
        <v>214</v>
      </c>
      <c r="AB410" s="88">
        <v>2.5</v>
      </c>
      <c r="AC410" s="135">
        <v>100</v>
      </c>
      <c r="AD410" s="90" t="s">
        <v>4545</v>
      </c>
      <c r="AE410" s="90">
        <v>2.5</v>
      </c>
      <c r="AF410" s="136"/>
      <c r="AG410" s="338"/>
      <c r="AH410" s="338"/>
      <c r="AI410" s="339"/>
      <c r="AJ410" s="339"/>
      <c r="AK410" s="91" t="s">
        <v>87</v>
      </c>
      <c r="AL410" s="92"/>
      <c r="AM410" s="93"/>
      <c r="AN410" s="340"/>
      <c r="AO410" s="341"/>
      <c r="AP410" s="336"/>
      <c r="AQ410" s="342"/>
      <c r="AR410" s="343" t="s">
        <v>3987</v>
      </c>
      <c r="AS410" s="342"/>
      <c r="AT410" s="94">
        <v>8000</v>
      </c>
      <c r="AU410" s="341"/>
      <c r="AV410" s="136"/>
      <c r="AW410" s="339"/>
    </row>
    <row r="411" spans="1:49" ht="12.75" customHeight="1">
      <c r="A411">
        <v>408</v>
      </c>
      <c r="B411" s="29" t="s">
        <v>7916</v>
      </c>
      <c r="C411" s="104" t="s">
        <v>3719</v>
      </c>
      <c r="D411" s="29" t="s">
        <v>3880</v>
      </c>
      <c r="E411" s="29" t="s">
        <v>3880</v>
      </c>
      <c r="F411" s="335" t="s">
        <v>7917</v>
      </c>
      <c r="G411" s="335"/>
      <c r="H411" s="335"/>
      <c r="I411" s="335"/>
      <c r="J411" s="335"/>
      <c r="K411" s="335"/>
      <c r="L411" s="335"/>
      <c r="M411" s="82" t="s">
        <v>3880</v>
      </c>
      <c r="N411" s="57">
        <v>2750</v>
      </c>
      <c r="O411" s="30">
        <v>2750</v>
      </c>
      <c r="P411" s="29" t="s">
        <v>3458</v>
      </c>
      <c r="Q411" s="29"/>
      <c r="R411" s="104" t="s">
        <v>3719</v>
      </c>
      <c r="S411" s="103" t="s">
        <v>4592</v>
      </c>
      <c r="T411" s="403">
        <v>-12877.8</v>
      </c>
      <c r="U411" s="403">
        <v>-1238.25</v>
      </c>
      <c r="V411" s="123" t="s">
        <v>1</v>
      </c>
      <c r="W411" s="336" t="s">
        <v>0</v>
      </c>
      <c r="X411" s="123"/>
      <c r="Y411" s="337"/>
      <c r="Z411" s="87"/>
      <c r="AA411" s="88" t="s">
        <v>214</v>
      </c>
      <c r="AB411" s="88">
        <v>2.5</v>
      </c>
      <c r="AC411" s="135">
        <v>100</v>
      </c>
      <c r="AD411" s="90" t="s">
        <v>4545</v>
      </c>
      <c r="AE411" s="90">
        <v>2.5</v>
      </c>
      <c r="AF411" s="136"/>
      <c r="AG411" s="338"/>
      <c r="AH411" s="338"/>
      <c r="AI411" s="339"/>
      <c r="AJ411" s="339"/>
      <c r="AK411" s="91" t="s">
        <v>86</v>
      </c>
      <c r="AL411" s="92"/>
      <c r="AM411" s="93"/>
      <c r="AN411" s="340"/>
      <c r="AO411" s="341"/>
      <c r="AP411" s="336"/>
      <c r="AQ411" s="342"/>
      <c r="AR411" s="343" t="s">
        <v>3987</v>
      </c>
      <c r="AS411" s="342"/>
      <c r="AT411" s="94">
        <v>8000</v>
      </c>
      <c r="AU411" s="341"/>
      <c r="AV411" s="136"/>
      <c r="AW411" s="339"/>
    </row>
    <row r="412" spans="1:49" ht="12.75" customHeight="1">
      <c r="A412">
        <v>409</v>
      </c>
      <c r="B412" s="29" t="s">
        <v>7918</v>
      </c>
      <c r="C412" s="104" t="s">
        <v>3531</v>
      </c>
      <c r="D412" s="29" t="s">
        <v>3880</v>
      </c>
      <c r="E412" s="29" t="s">
        <v>3880</v>
      </c>
      <c r="F412" s="335" t="s">
        <v>7919</v>
      </c>
      <c r="G412" s="335"/>
      <c r="H412" s="335"/>
      <c r="I412" s="335"/>
      <c r="J412" s="335"/>
      <c r="K412" s="335"/>
      <c r="L412" s="335"/>
      <c r="M412" s="82" t="s">
        <v>3880</v>
      </c>
      <c r="N412" s="57">
        <v>2750</v>
      </c>
      <c r="O412" s="30">
        <v>2750</v>
      </c>
      <c r="P412" s="29" t="s">
        <v>3860</v>
      </c>
      <c r="Q412" s="29"/>
      <c r="R412" s="104" t="s">
        <v>3531</v>
      </c>
      <c r="S412" s="103" t="s">
        <v>4593</v>
      </c>
      <c r="T412" s="403">
        <v>-15065</v>
      </c>
      <c r="U412" s="403">
        <v>-7500</v>
      </c>
      <c r="V412" s="123" t="s">
        <v>1</v>
      </c>
      <c r="W412" s="336" t="s">
        <v>0</v>
      </c>
      <c r="X412" s="123"/>
      <c r="Y412" s="337"/>
      <c r="Z412" s="87"/>
      <c r="AA412" s="88" t="s">
        <v>4594</v>
      </c>
      <c r="AB412" s="88">
        <v>2.5</v>
      </c>
      <c r="AC412" s="135">
        <v>100</v>
      </c>
      <c r="AD412" s="90" t="s">
        <v>4545</v>
      </c>
      <c r="AE412" s="90">
        <v>2.5</v>
      </c>
      <c r="AF412" s="136"/>
      <c r="AG412" s="338"/>
      <c r="AH412" s="338"/>
      <c r="AI412" s="339"/>
      <c r="AJ412" s="339"/>
      <c r="AK412" s="91" t="s">
        <v>87</v>
      </c>
      <c r="AL412" s="92"/>
      <c r="AM412" s="93"/>
      <c r="AN412" s="340"/>
      <c r="AO412" s="341"/>
      <c r="AP412" s="336"/>
      <c r="AQ412" s="342"/>
      <c r="AR412" s="343" t="s">
        <v>3987</v>
      </c>
      <c r="AS412" s="342"/>
      <c r="AT412" s="94">
        <v>8000</v>
      </c>
      <c r="AU412" s="341"/>
      <c r="AV412" s="136"/>
      <c r="AW412" s="339"/>
    </row>
    <row r="413" spans="1:49" ht="12.75" customHeight="1">
      <c r="A413">
        <v>410</v>
      </c>
      <c r="B413" s="29" t="s">
        <v>7920</v>
      </c>
      <c r="C413" s="104" t="s">
        <v>3686</v>
      </c>
      <c r="D413" s="29" t="s">
        <v>3880</v>
      </c>
      <c r="E413" s="29" t="s">
        <v>3880</v>
      </c>
      <c r="F413" s="335" t="s">
        <v>7921</v>
      </c>
      <c r="G413" s="335"/>
      <c r="H413" s="335"/>
      <c r="I413" s="335"/>
      <c r="J413" s="335"/>
      <c r="K413" s="335"/>
      <c r="L413" s="335"/>
      <c r="M413" s="82" t="s">
        <v>3880</v>
      </c>
      <c r="N413" s="57">
        <v>2750</v>
      </c>
      <c r="O413" s="30">
        <v>2750</v>
      </c>
      <c r="P413" s="29" t="s">
        <v>3860</v>
      </c>
      <c r="Q413" s="29"/>
      <c r="R413" s="104" t="s">
        <v>3686</v>
      </c>
      <c r="S413" s="103" t="s">
        <v>4595</v>
      </c>
      <c r="T413" s="403">
        <v>-15895</v>
      </c>
      <c r="U413" s="403">
        <v>-7500</v>
      </c>
      <c r="V413" s="123" t="s">
        <v>1</v>
      </c>
      <c r="W413" s="336" t="s">
        <v>0</v>
      </c>
      <c r="X413" s="123"/>
      <c r="Y413" s="337"/>
      <c r="Z413" s="87"/>
      <c r="AA413" s="88" t="s">
        <v>4594</v>
      </c>
      <c r="AB413" s="88">
        <v>2.5</v>
      </c>
      <c r="AC413" s="135">
        <v>100</v>
      </c>
      <c r="AD413" s="90" t="s">
        <v>4545</v>
      </c>
      <c r="AE413" s="90">
        <v>2.5</v>
      </c>
      <c r="AF413" s="136"/>
      <c r="AG413" s="338"/>
      <c r="AH413" s="338"/>
      <c r="AI413" s="339"/>
      <c r="AJ413" s="339"/>
      <c r="AK413" s="91" t="s">
        <v>86</v>
      </c>
      <c r="AL413" s="92"/>
      <c r="AM413" s="93"/>
      <c r="AN413" s="340"/>
      <c r="AO413" s="341"/>
      <c r="AP413" s="336"/>
      <c r="AQ413" s="342"/>
      <c r="AR413" s="343" t="s">
        <v>3987</v>
      </c>
      <c r="AS413" s="342"/>
      <c r="AT413" s="94">
        <v>8000</v>
      </c>
      <c r="AU413" s="341"/>
      <c r="AV413" s="136"/>
      <c r="AW413" s="339"/>
    </row>
    <row r="414" spans="1:49" ht="12.75" customHeight="1">
      <c r="A414">
        <v>411</v>
      </c>
      <c r="B414" s="29" t="s">
        <v>7922</v>
      </c>
      <c r="C414" s="104" t="s">
        <v>3497</v>
      </c>
      <c r="D414" s="29" t="s">
        <v>3880</v>
      </c>
      <c r="E414" s="29" t="s">
        <v>3880</v>
      </c>
      <c r="F414" s="335" t="s">
        <v>7923</v>
      </c>
      <c r="G414" s="335"/>
      <c r="H414" s="335"/>
      <c r="I414" s="335"/>
      <c r="J414" s="335"/>
      <c r="K414" s="335"/>
      <c r="L414" s="335"/>
      <c r="M414" s="82" t="s">
        <v>3880</v>
      </c>
      <c r="N414" s="57">
        <v>2750</v>
      </c>
      <c r="O414" s="30">
        <v>2750</v>
      </c>
      <c r="P414" s="29" t="s">
        <v>3458</v>
      </c>
      <c r="Q414" s="29"/>
      <c r="R414" s="104" t="s">
        <v>3497</v>
      </c>
      <c r="S414" s="103" t="s">
        <v>4596</v>
      </c>
      <c r="T414" s="403">
        <v>-11160.76</v>
      </c>
      <c r="U414" s="403">
        <v>-1238.25</v>
      </c>
      <c r="V414" s="123" t="s">
        <v>1</v>
      </c>
      <c r="W414" s="336" t="s">
        <v>0</v>
      </c>
      <c r="X414" s="123"/>
      <c r="Y414" s="337"/>
      <c r="Z414" s="87"/>
      <c r="AA414" s="88" t="s">
        <v>212</v>
      </c>
      <c r="AB414" s="88">
        <v>2.5</v>
      </c>
      <c r="AC414" s="135">
        <v>100</v>
      </c>
      <c r="AD414" s="90" t="s">
        <v>4545</v>
      </c>
      <c r="AE414" s="90">
        <v>2.5</v>
      </c>
      <c r="AF414" s="136"/>
      <c r="AG414" s="338"/>
      <c r="AH414" s="338"/>
      <c r="AI414" s="339"/>
      <c r="AJ414" s="339"/>
      <c r="AK414" s="91" t="s">
        <v>84</v>
      </c>
      <c r="AL414" s="92"/>
      <c r="AM414" s="93"/>
      <c r="AN414" s="340"/>
      <c r="AO414" s="341"/>
      <c r="AP414" s="336"/>
      <c r="AQ414" s="342"/>
      <c r="AR414" s="343" t="s">
        <v>3987</v>
      </c>
      <c r="AS414" s="342"/>
      <c r="AT414" s="94">
        <v>8000</v>
      </c>
      <c r="AU414" s="341"/>
      <c r="AV414" s="136"/>
      <c r="AW414" s="339"/>
    </row>
    <row r="415" spans="1:49" ht="12.75" customHeight="1">
      <c r="A415">
        <v>412</v>
      </c>
      <c r="B415" s="29" t="s">
        <v>7924</v>
      </c>
      <c r="C415" s="104" t="s">
        <v>4597</v>
      </c>
      <c r="D415" s="29" t="s">
        <v>3880</v>
      </c>
      <c r="E415" s="29" t="s">
        <v>3880</v>
      </c>
      <c r="F415" s="335" t="s">
        <v>7925</v>
      </c>
      <c r="G415" s="335"/>
      <c r="H415" s="335"/>
      <c r="I415" s="335"/>
      <c r="J415" s="335"/>
      <c r="K415" s="335"/>
      <c r="L415" s="335"/>
      <c r="M415" s="82" t="s">
        <v>3880</v>
      </c>
      <c r="N415" s="57">
        <v>2750</v>
      </c>
      <c r="O415" s="30">
        <v>2750</v>
      </c>
      <c r="P415" s="29" t="s">
        <v>3458</v>
      </c>
      <c r="Q415" s="29"/>
      <c r="R415" s="104" t="s">
        <v>4597</v>
      </c>
      <c r="S415" s="103" t="s">
        <v>4598</v>
      </c>
      <c r="T415" s="403">
        <v>-12019.28</v>
      </c>
      <c r="U415" s="403">
        <v>-1733.55</v>
      </c>
      <c r="V415" s="123" t="s">
        <v>1</v>
      </c>
      <c r="W415" s="336" t="s">
        <v>0</v>
      </c>
      <c r="X415" s="123"/>
      <c r="Y415" s="337"/>
      <c r="Z415" s="87"/>
      <c r="AA415" s="88" t="s">
        <v>212</v>
      </c>
      <c r="AB415" s="88">
        <v>2.5</v>
      </c>
      <c r="AC415" s="135">
        <v>100</v>
      </c>
      <c r="AD415" s="90" t="s">
        <v>4545</v>
      </c>
      <c r="AE415" s="90">
        <v>2.5</v>
      </c>
      <c r="AF415" s="136"/>
      <c r="AG415" s="338"/>
      <c r="AH415" s="338"/>
      <c r="AI415" s="339"/>
      <c r="AJ415" s="339"/>
      <c r="AK415" s="91" t="s">
        <v>83</v>
      </c>
      <c r="AL415" s="92"/>
      <c r="AM415" s="93"/>
      <c r="AN415" s="340"/>
      <c r="AO415" s="341"/>
      <c r="AP415" s="336"/>
      <c r="AQ415" s="342"/>
      <c r="AR415" s="343" t="s">
        <v>3987</v>
      </c>
      <c r="AS415" s="342"/>
      <c r="AT415" s="94">
        <v>8000</v>
      </c>
      <c r="AU415" s="341"/>
      <c r="AV415" s="136"/>
      <c r="AW415" s="339"/>
    </row>
    <row r="416" spans="1:49" ht="12.75" customHeight="1">
      <c r="A416">
        <v>413</v>
      </c>
      <c r="B416" s="29" t="s">
        <v>7926</v>
      </c>
      <c r="C416" s="104" t="s">
        <v>3532</v>
      </c>
      <c r="D416" s="29" t="s">
        <v>3880</v>
      </c>
      <c r="E416" s="29" t="s">
        <v>3880</v>
      </c>
      <c r="F416" s="335" t="s">
        <v>7927</v>
      </c>
      <c r="G416" s="335"/>
      <c r="H416" s="335"/>
      <c r="I416" s="335"/>
      <c r="J416" s="335"/>
      <c r="K416" s="335"/>
      <c r="L416" s="335"/>
      <c r="M416" s="82" t="s">
        <v>3880</v>
      </c>
      <c r="N416" s="57">
        <v>2750</v>
      </c>
      <c r="O416" s="30">
        <v>2750</v>
      </c>
      <c r="P416" s="29" t="s">
        <v>3457</v>
      </c>
      <c r="Q416" s="29"/>
      <c r="R416" s="104" t="s">
        <v>3532</v>
      </c>
      <c r="S416" s="103" t="s">
        <v>4599</v>
      </c>
      <c r="T416" s="403">
        <v>-15480</v>
      </c>
      <c r="U416" s="403">
        <v>-8000</v>
      </c>
      <c r="V416" s="123" t="s">
        <v>1</v>
      </c>
      <c r="W416" s="336" t="s">
        <v>0</v>
      </c>
      <c r="X416" s="123"/>
      <c r="Y416" s="337"/>
      <c r="Z416" s="87"/>
      <c r="AA416" s="88" t="s">
        <v>4600</v>
      </c>
      <c r="AB416" s="88">
        <v>2.5</v>
      </c>
      <c r="AC416" s="135">
        <v>100</v>
      </c>
      <c r="AD416" s="90" t="s">
        <v>4545</v>
      </c>
      <c r="AE416" s="90">
        <v>2.5</v>
      </c>
      <c r="AF416" s="136"/>
      <c r="AG416" s="338"/>
      <c r="AH416" s="338"/>
      <c r="AI416" s="339"/>
      <c r="AJ416" s="339"/>
      <c r="AK416" s="91" t="s">
        <v>84</v>
      </c>
      <c r="AL416" s="92"/>
      <c r="AM416" s="93"/>
      <c r="AN416" s="340"/>
      <c r="AO416" s="341"/>
      <c r="AP416" s="336"/>
      <c r="AQ416" s="342"/>
      <c r="AR416" s="343" t="s">
        <v>3987</v>
      </c>
      <c r="AS416" s="342"/>
      <c r="AT416" s="94">
        <v>8000</v>
      </c>
      <c r="AU416" s="341"/>
      <c r="AV416" s="136"/>
      <c r="AW416" s="339"/>
    </row>
    <row r="417" spans="1:49" ht="12.75" customHeight="1">
      <c r="A417">
        <v>414</v>
      </c>
      <c r="B417" s="29" t="s">
        <v>7928</v>
      </c>
      <c r="C417" s="104" t="s">
        <v>3527</v>
      </c>
      <c r="D417" s="29" t="s">
        <v>3880</v>
      </c>
      <c r="E417" s="29" t="s">
        <v>3880</v>
      </c>
      <c r="F417" s="335" t="s">
        <v>7929</v>
      </c>
      <c r="G417" s="335"/>
      <c r="H417" s="335"/>
      <c r="I417" s="335"/>
      <c r="J417" s="335"/>
      <c r="K417" s="335"/>
      <c r="L417" s="335"/>
      <c r="M417" s="82" t="s">
        <v>3880</v>
      </c>
      <c r="N417" s="57">
        <v>2750</v>
      </c>
      <c r="O417" s="30">
        <v>2750</v>
      </c>
      <c r="P417" s="29" t="s">
        <v>3457</v>
      </c>
      <c r="Q417" s="29"/>
      <c r="R417" s="104" t="s">
        <v>3527</v>
      </c>
      <c r="S417" s="103" t="s">
        <v>4601</v>
      </c>
      <c r="T417" s="403">
        <v>-16310</v>
      </c>
      <c r="U417" s="403">
        <v>-8000</v>
      </c>
      <c r="V417" s="123" t="s">
        <v>1</v>
      </c>
      <c r="W417" s="336" t="s">
        <v>0</v>
      </c>
      <c r="X417" s="123"/>
      <c r="Y417" s="337"/>
      <c r="Z417" s="87"/>
      <c r="AA417" s="88" t="s">
        <v>4600</v>
      </c>
      <c r="AB417" s="88">
        <v>2.5</v>
      </c>
      <c r="AC417" s="135">
        <v>100</v>
      </c>
      <c r="AD417" s="90" t="s">
        <v>4545</v>
      </c>
      <c r="AE417" s="90">
        <v>2.5</v>
      </c>
      <c r="AF417" s="136"/>
      <c r="AG417" s="338"/>
      <c r="AH417" s="338"/>
      <c r="AI417" s="339"/>
      <c r="AJ417" s="339"/>
      <c r="AK417" s="91" t="s">
        <v>83</v>
      </c>
      <c r="AL417" s="92"/>
      <c r="AM417" s="93"/>
      <c r="AN417" s="340"/>
      <c r="AO417" s="341"/>
      <c r="AP417" s="336"/>
      <c r="AQ417" s="342"/>
      <c r="AR417" s="343" t="s">
        <v>3987</v>
      </c>
      <c r="AS417" s="342"/>
      <c r="AT417" s="94">
        <v>8000</v>
      </c>
      <c r="AU417" s="341"/>
      <c r="AV417" s="136"/>
      <c r="AW417" s="339"/>
    </row>
    <row r="418" spans="1:49" ht="12.75" customHeight="1">
      <c r="A418">
        <v>415</v>
      </c>
      <c r="B418" s="29" t="s">
        <v>7930</v>
      </c>
      <c r="C418" s="104" t="s">
        <v>3628</v>
      </c>
      <c r="D418" s="29" t="s">
        <v>3880</v>
      </c>
      <c r="E418" s="29" t="s">
        <v>3880</v>
      </c>
      <c r="F418" s="335" t="s">
        <v>7931</v>
      </c>
      <c r="G418" s="335"/>
      <c r="H418" s="335"/>
      <c r="I418" s="335"/>
      <c r="J418" s="335"/>
      <c r="K418" s="335"/>
      <c r="L418" s="335"/>
      <c r="M418" s="82" t="s">
        <v>3880</v>
      </c>
      <c r="N418" s="57">
        <v>2750</v>
      </c>
      <c r="O418" s="30">
        <v>2750</v>
      </c>
      <c r="P418" s="29" t="s">
        <v>3860</v>
      </c>
      <c r="Q418" s="29"/>
      <c r="R418" s="104" t="s">
        <v>3628</v>
      </c>
      <c r="S418" s="103" t="s">
        <v>4602</v>
      </c>
      <c r="T418" s="403">
        <v>-10302.24</v>
      </c>
      <c r="U418" s="403">
        <v>1238.25</v>
      </c>
      <c r="V418" s="123" t="s">
        <v>1</v>
      </c>
      <c r="W418" s="336" t="s">
        <v>0</v>
      </c>
      <c r="X418" s="123"/>
      <c r="Y418" s="337"/>
      <c r="Z418" s="87"/>
      <c r="AA418" s="88" t="s">
        <v>207</v>
      </c>
      <c r="AB418" s="88">
        <v>2.5</v>
      </c>
      <c r="AC418" s="135">
        <v>100</v>
      </c>
      <c r="AD418" s="90" t="s">
        <v>4545</v>
      </c>
      <c r="AE418" s="90">
        <v>2.5</v>
      </c>
      <c r="AF418" s="136"/>
      <c r="AG418" s="338"/>
      <c r="AH418" s="338"/>
      <c r="AI418" s="339"/>
      <c r="AJ418" s="339"/>
      <c r="AK418" s="91" t="s">
        <v>106</v>
      </c>
      <c r="AL418" s="92"/>
      <c r="AM418" s="93"/>
      <c r="AN418" s="340"/>
      <c r="AO418" s="341"/>
      <c r="AP418" s="336"/>
      <c r="AQ418" s="342"/>
      <c r="AR418" s="343" t="s">
        <v>3987</v>
      </c>
      <c r="AS418" s="342"/>
      <c r="AT418" s="94">
        <v>8000</v>
      </c>
      <c r="AU418" s="341"/>
      <c r="AV418" s="136"/>
      <c r="AW418" s="339"/>
    </row>
    <row r="419" spans="1:49" ht="12.75" customHeight="1">
      <c r="A419">
        <v>416</v>
      </c>
      <c r="B419" s="29" t="s">
        <v>7932</v>
      </c>
      <c r="C419" s="104" t="s">
        <v>4603</v>
      </c>
      <c r="D419" s="29" t="s">
        <v>3880</v>
      </c>
      <c r="E419" s="29" t="s">
        <v>3880</v>
      </c>
      <c r="F419" s="335" t="s">
        <v>7933</v>
      </c>
      <c r="G419" s="335"/>
      <c r="H419" s="335"/>
      <c r="I419" s="335"/>
      <c r="J419" s="335"/>
      <c r="K419" s="335"/>
      <c r="L419" s="335"/>
      <c r="M419" s="82" t="s">
        <v>3880</v>
      </c>
      <c r="N419" s="57">
        <v>2750</v>
      </c>
      <c r="O419" s="30">
        <v>2750</v>
      </c>
      <c r="P419" s="29" t="s">
        <v>3860</v>
      </c>
      <c r="Q419" s="29"/>
      <c r="R419" s="104" t="s">
        <v>4603</v>
      </c>
      <c r="S419" s="103" t="s">
        <v>4604</v>
      </c>
      <c r="T419" s="403">
        <v>-11160.76</v>
      </c>
      <c r="U419" s="403">
        <v>742.95</v>
      </c>
      <c r="V419" s="123" t="s">
        <v>1</v>
      </c>
      <c r="W419" s="336" t="s">
        <v>0</v>
      </c>
      <c r="X419" s="123"/>
      <c r="Y419" s="337"/>
      <c r="Z419" s="87"/>
      <c r="AA419" s="88" t="s">
        <v>207</v>
      </c>
      <c r="AB419" s="88">
        <v>2.5</v>
      </c>
      <c r="AC419" s="135">
        <v>100</v>
      </c>
      <c r="AD419" s="90" t="s">
        <v>4545</v>
      </c>
      <c r="AE419" s="90">
        <v>2.5</v>
      </c>
      <c r="AF419" s="136"/>
      <c r="AG419" s="338"/>
      <c r="AH419" s="338"/>
      <c r="AI419" s="339"/>
      <c r="AJ419" s="339"/>
      <c r="AK419" s="91" t="s">
        <v>105</v>
      </c>
      <c r="AL419" s="92"/>
      <c r="AM419" s="93"/>
      <c r="AN419" s="340"/>
      <c r="AO419" s="341"/>
      <c r="AP419" s="336"/>
      <c r="AQ419" s="342"/>
      <c r="AR419" s="343" t="s">
        <v>3987</v>
      </c>
      <c r="AS419" s="342"/>
      <c r="AT419" s="94">
        <v>8000</v>
      </c>
      <c r="AU419" s="341"/>
      <c r="AV419" s="136"/>
      <c r="AW419" s="339"/>
    </row>
    <row r="420" spans="1:49" ht="12.75" customHeight="1">
      <c r="A420">
        <v>417</v>
      </c>
      <c r="B420" s="29" t="s">
        <v>7934</v>
      </c>
      <c r="C420" s="104" t="s">
        <v>3682</v>
      </c>
      <c r="D420" s="29" t="s">
        <v>3880</v>
      </c>
      <c r="E420" s="29" t="s">
        <v>3880</v>
      </c>
      <c r="F420" s="335" t="s">
        <v>7935</v>
      </c>
      <c r="G420" s="335"/>
      <c r="H420" s="335"/>
      <c r="I420" s="335"/>
      <c r="J420" s="335"/>
      <c r="K420" s="335"/>
      <c r="L420" s="335"/>
      <c r="M420" s="82" t="s">
        <v>3880</v>
      </c>
      <c r="N420" s="57">
        <v>2750</v>
      </c>
      <c r="O420" s="30">
        <v>2750</v>
      </c>
      <c r="P420" s="29" t="s">
        <v>3456</v>
      </c>
      <c r="Q420" s="29"/>
      <c r="R420" s="104" t="s">
        <v>3682</v>
      </c>
      <c r="S420" s="103" t="s">
        <v>4605</v>
      </c>
      <c r="T420" s="403">
        <v>-15065</v>
      </c>
      <c r="U420" s="403">
        <v>-8500</v>
      </c>
      <c r="V420" s="123" t="s">
        <v>1</v>
      </c>
      <c r="W420" s="336" t="s">
        <v>0</v>
      </c>
      <c r="X420" s="123"/>
      <c r="Y420" s="337"/>
      <c r="Z420" s="87"/>
      <c r="AA420" s="88" t="s">
        <v>4606</v>
      </c>
      <c r="AB420" s="88">
        <v>2.5</v>
      </c>
      <c r="AC420" s="135">
        <v>100</v>
      </c>
      <c r="AD420" s="90" t="s">
        <v>4545</v>
      </c>
      <c r="AE420" s="90">
        <v>2.5</v>
      </c>
      <c r="AF420" s="136"/>
      <c r="AG420" s="338"/>
      <c r="AH420" s="338"/>
      <c r="AI420" s="339"/>
      <c r="AJ420" s="339"/>
      <c r="AK420" s="91" t="s">
        <v>106</v>
      </c>
      <c r="AL420" s="92"/>
      <c r="AM420" s="93"/>
      <c r="AN420" s="340"/>
      <c r="AO420" s="341"/>
      <c r="AP420" s="336"/>
      <c r="AQ420" s="342"/>
      <c r="AR420" s="343" t="s">
        <v>3987</v>
      </c>
      <c r="AS420" s="342"/>
      <c r="AT420" s="94">
        <v>8000</v>
      </c>
      <c r="AU420" s="341"/>
      <c r="AV420" s="136"/>
      <c r="AW420" s="339"/>
    </row>
    <row r="421" spans="1:49" ht="12.75" customHeight="1">
      <c r="A421">
        <v>418</v>
      </c>
      <c r="B421" s="29" t="s">
        <v>7936</v>
      </c>
      <c r="C421" s="104" t="s">
        <v>3683</v>
      </c>
      <c r="D421" s="29" t="s">
        <v>3880</v>
      </c>
      <c r="E421" s="29" t="s">
        <v>3880</v>
      </c>
      <c r="F421" s="335" t="s">
        <v>7937</v>
      </c>
      <c r="G421" s="335"/>
      <c r="H421" s="335"/>
      <c r="I421" s="335"/>
      <c r="J421" s="335"/>
      <c r="K421" s="335"/>
      <c r="L421" s="335"/>
      <c r="M421" s="82" t="s">
        <v>3880</v>
      </c>
      <c r="N421" s="57">
        <v>2750</v>
      </c>
      <c r="O421" s="30">
        <v>2750</v>
      </c>
      <c r="P421" s="29" t="s">
        <v>3456</v>
      </c>
      <c r="Q421" s="29"/>
      <c r="R421" s="104" t="s">
        <v>3683</v>
      </c>
      <c r="S421" s="103" t="s">
        <v>4607</v>
      </c>
      <c r="T421" s="403">
        <v>-15895</v>
      </c>
      <c r="U421" s="403">
        <v>-8500</v>
      </c>
      <c r="V421" s="123" t="s">
        <v>1</v>
      </c>
      <c r="W421" s="336" t="s">
        <v>0</v>
      </c>
      <c r="X421" s="123"/>
      <c r="Y421" s="337"/>
      <c r="Z421" s="87"/>
      <c r="AA421" s="88" t="s">
        <v>4606</v>
      </c>
      <c r="AB421" s="88">
        <v>2.5</v>
      </c>
      <c r="AC421" s="135">
        <v>100</v>
      </c>
      <c r="AD421" s="90" t="s">
        <v>4545</v>
      </c>
      <c r="AE421" s="90">
        <v>2.5</v>
      </c>
      <c r="AF421" s="136"/>
      <c r="AG421" s="338"/>
      <c r="AH421" s="338"/>
      <c r="AI421" s="339"/>
      <c r="AJ421" s="339"/>
      <c r="AK421" s="91" t="s">
        <v>105</v>
      </c>
      <c r="AL421" s="92"/>
      <c r="AM421" s="93"/>
      <c r="AN421" s="340"/>
      <c r="AO421" s="341"/>
      <c r="AP421" s="336"/>
      <c r="AQ421" s="342"/>
      <c r="AR421" s="343" t="s">
        <v>3987</v>
      </c>
      <c r="AS421" s="342"/>
      <c r="AT421" s="94">
        <v>8000</v>
      </c>
      <c r="AU421" s="341"/>
      <c r="AV421" s="136"/>
      <c r="AW421" s="339"/>
    </row>
    <row r="422" spans="1:49" ht="12.75" customHeight="1">
      <c r="A422">
        <v>419</v>
      </c>
      <c r="B422" s="29" t="s">
        <v>7938</v>
      </c>
      <c r="C422" s="104" t="s">
        <v>4608</v>
      </c>
      <c r="D422" s="29" t="s">
        <v>440</v>
      </c>
      <c r="E422" s="29" t="s">
        <v>3385</v>
      </c>
      <c r="F422" s="335" t="s">
        <v>7939</v>
      </c>
      <c r="G422" s="394" t="s">
        <v>7940</v>
      </c>
      <c r="H422" s="394"/>
      <c r="I422" s="394"/>
      <c r="J422" s="394"/>
      <c r="K422" s="394"/>
      <c r="L422" s="335"/>
      <c r="M422" s="82">
        <v>14000.000000000002</v>
      </c>
      <c r="N422" s="57">
        <v>2750</v>
      </c>
      <c r="O422" s="30">
        <v>16750</v>
      </c>
      <c r="P422" s="29" t="s">
        <v>9212</v>
      </c>
      <c r="Q422" s="29"/>
      <c r="R422" s="104" t="s">
        <v>4608</v>
      </c>
      <c r="S422" s="103" t="s">
        <v>4609</v>
      </c>
      <c r="T422" s="403">
        <v>-11160.76</v>
      </c>
      <c r="U422" s="403">
        <v>-4210.05</v>
      </c>
      <c r="V422" s="123" t="s">
        <v>1</v>
      </c>
      <c r="W422" s="336" t="s">
        <v>0</v>
      </c>
      <c r="X422" s="123"/>
      <c r="Y422" s="337"/>
      <c r="Z422" s="87">
        <v>1</v>
      </c>
      <c r="AA422" s="88" t="s">
        <v>204</v>
      </c>
      <c r="AB422" s="88">
        <v>2.5</v>
      </c>
      <c r="AC422" s="135">
        <v>100</v>
      </c>
      <c r="AD422" s="90" t="s">
        <v>4545</v>
      </c>
      <c r="AE422" s="90">
        <v>2.5</v>
      </c>
      <c r="AF422" s="136"/>
      <c r="AG422" s="338"/>
      <c r="AH422" s="338"/>
      <c r="AI422" s="339"/>
      <c r="AJ422" s="339"/>
      <c r="AK422" s="91" t="s">
        <v>27</v>
      </c>
      <c r="AL422" s="92"/>
      <c r="AM422" s="93"/>
      <c r="AN422" s="340"/>
      <c r="AO422" s="341"/>
      <c r="AP422" s="336"/>
      <c r="AQ422" s="342"/>
      <c r="AR422" s="343" t="s">
        <v>3987</v>
      </c>
      <c r="AS422" s="342"/>
      <c r="AT422" s="94">
        <v>8000</v>
      </c>
      <c r="AU422" s="341"/>
      <c r="AV422" s="136"/>
      <c r="AW422" s="339"/>
    </row>
    <row r="423" spans="1:49" ht="12.75" customHeight="1">
      <c r="A423">
        <v>420</v>
      </c>
      <c r="B423" s="29" t="s">
        <v>7941</v>
      </c>
      <c r="C423" s="104" t="s">
        <v>3498</v>
      </c>
      <c r="D423" s="29" t="s">
        <v>438</v>
      </c>
      <c r="E423" s="29" t="s">
        <v>3387</v>
      </c>
      <c r="F423" s="335" t="s">
        <v>7942</v>
      </c>
      <c r="G423" s="394" t="s">
        <v>7943</v>
      </c>
      <c r="H423" s="394"/>
      <c r="I423" s="394"/>
      <c r="J423" s="394"/>
      <c r="K423" s="394"/>
      <c r="L423" s="335"/>
      <c r="M423" s="82">
        <v>14000.000000000002</v>
      </c>
      <c r="N423" s="57">
        <v>2750</v>
      </c>
      <c r="O423" s="30">
        <v>16750</v>
      </c>
      <c r="P423" s="29" t="s">
        <v>9212</v>
      </c>
      <c r="Q423" s="29"/>
      <c r="R423" s="104" t="s">
        <v>3498</v>
      </c>
      <c r="S423" s="103" t="s">
        <v>4610</v>
      </c>
      <c r="T423" s="403">
        <v>-11160.76</v>
      </c>
      <c r="U423" s="403">
        <v>-3219.45</v>
      </c>
      <c r="V423" s="123" t="s">
        <v>1</v>
      </c>
      <c r="W423" s="336" t="s">
        <v>0</v>
      </c>
      <c r="X423" s="123"/>
      <c r="Y423" s="337"/>
      <c r="Z423" s="87">
        <v>1</v>
      </c>
      <c r="AA423" s="88" t="s">
        <v>204</v>
      </c>
      <c r="AB423" s="88">
        <v>2.5</v>
      </c>
      <c r="AC423" s="135">
        <v>100</v>
      </c>
      <c r="AD423" s="90" t="s">
        <v>4545</v>
      </c>
      <c r="AE423" s="90">
        <v>2.5</v>
      </c>
      <c r="AF423" s="136"/>
      <c r="AG423" s="338"/>
      <c r="AH423" s="338"/>
      <c r="AI423" s="339"/>
      <c r="AJ423" s="339"/>
      <c r="AK423" s="91" t="s">
        <v>26</v>
      </c>
      <c r="AL423" s="92"/>
      <c r="AM423" s="93"/>
      <c r="AN423" s="340"/>
      <c r="AO423" s="341"/>
      <c r="AP423" s="336"/>
      <c r="AQ423" s="342"/>
      <c r="AR423" s="343" t="s">
        <v>3987</v>
      </c>
      <c r="AS423" s="342"/>
      <c r="AT423" s="94">
        <v>8000</v>
      </c>
      <c r="AU423" s="341"/>
      <c r="AV423" s="136"/>
      <c r="AW423" s="339"/>
    </row>
    <row r="424" spans="1:49" ht="12.75" customHeight="1">
      <c r="A424">
        <v>421</v>
      </c>
      <c r="B424" s="29" t="s">
        <v>7944</v>
      </c>
      <c r="C424" s="104" t="s">
        <v>173</v>
      </c>
      <c r="D424" s="29" t="s">
        <v>488</v>
      </c>
      <c r="E424" s="29" t="s">
        <v>3337</v>
      </c>
      <c r="F424" s="335" t="s">
        <v>7945</v>
      </c>
      <c r="G424" s="394" t="s">
        <v>7946</v>
      </c>
      <c r="H424" s="394"/>
      <c r="I424" s="394"/>
      <c r="J424" s="394"/>
      <c r="K424" s="394"/>
      <c r="L424" s="335"/>
      <c r="M424" s="82">
        <v>14000.000000000002</v>
      </c>
      <c r="N424" s="57">
        <v>2750</v>
      </c>
      <c r="O424" s="30">
        <v>16750</v>
      </c>
      <c r="P424" s="29" t="s">
        <v>9171</v>
      </c>
      <c r="Q424" s="29"/>
      <c r="R424" s="104" t="s">
        <v>173</v>
      </c>
      <c r="S424" s="103" t="s">
        <v>4611</v>
      </c>
      <c r="T424" s="403">
        <v>-15480</v>
      </c>
      <c r="U424" s="403">
        <v>-9000</v>
      </c>
      <c r="V424" s="123" t="s">
        <v>1</v>
      </c>
      <c r="W424" s="336" t="s">
        <v>0</v>
      </c>
      <c r="X424" s="123"/>
      <c r="Y424" s="337"/>
      <c r="Z424" s="87">
        <v>1</v>
      </c>
      <c r="AA424" s="88" t="s">
        <v>4612</v>
      </c>
      <c r="AB424" s="88">
        <v>2.5</v>
      </c>
      <c r="AC424" s="135">
        <v>100</v>
      </c>
      <c r="AD424" s="90" t="s">
        <v>4545</v>
      </c>
      <c r="AE424" s="90">
        <v>2.5</v>
      </c>
      <c r="AF424" s="136"/>
      <c r="AG424" s="338"/>
      <c r="AH424" s="338"/>
      <c r="AI424" s="339"/>
      <c r="AJ424" s="339"/>
      <c r="AK424" s="91" t="s">
        <v>27</v>
      </c>
      <c r="AL424" s="92"/>
      <c r="AM424" s="93"/>
      <c r="AN424" s="340"/>
      <c r="AO424" s="341"/>
      <c r="AP424" s="336"/>
      <c r="AQ424" s="342"/>
      <c r="AR424" s="343" t="s">
        <v>3987</v>
      </c>
      <c r="AS424" s="342"/>
      <c r="AT424" s="94">
        <v>8000</v>
      </c>
      <c r="AU424" s="341"/>
      <c r="AV424" s="136"/>
      <c r="AW424" s="339"/>
    </row>
    <row r="425" spans="1:49" ht="12.75" customHeight="1">
      <c r="A425">
        <v>422</v>
      </c>
      <c r="B425" s="29" t="s">
        <v>7947</v>
      </c>
      <c r="C425" s="104" t="s">
        <v>170</v>
      </c>
      <c r="D425" s="29" t="s">
        <v>487</v>
      </c>
      <c r="E425" s="29" t="s">
        <v>3338</v>
      </c>
      <c r="F425" s="335" t="s">
        <v>7948</v>
      </c>
      <c r="G425" s="394" t="s">
        <v>7949</v>
      </c>
      <c r="H425" s="394"/>
      <c r="I425" s="394"/>
      <c r="J425" s="394"/>
      <c r="K425" s="394"/>
      <c r="L425" s="335"/>
      <c r="M425" s="82">
        <v>14000.000000000002</v>
      </c>
      <c r="N425" s="57">
        <v>2750</v>
      </c>
      <c r="O425" s="30">
        <v>16750</v>
      </c>
      <c r="P425" s="29" t="s">
        <v>9171</v>
      </c>
      <c r="Q425" s="29"/>
      <c r="R425" s="104" t="s">
        <v>170</v>
      </c>
      <c r="S425" s="103" t="s">
        <v>4613</v>
      </c>
      <c r="T425" s="403">
        <v>-16310</v>
      </c>
      <c r="U425" s="403">
        <v>-9000</v>
      </c>
      <c r="V425" s="123" t="s">
        <v>1</v>
      </c>
      <c r="W425" s="336" t="s">
        <v>0</v>
      </c>
      <c r="X425" s="123"/>
      <c r="Y425" s="337"/>
      <c r="Z425" s="87">
        <v>1</v>
      </c>
      <c r="AA425" s="88" t="s">
        <v>4612</v>
      </c>
      <c r="AB425" s="88">
        <v>2.5</v>
      </c>
      <c r="AC425" s="135">
        <v>100</v>
      </c>
      <c r="AD425" s="90" t="s">
        <v>4545</v>
      </c>
      <c r="AE425" s="90">
        <v>2.5</v>
      </c>
      <c r="AF425" s="136"/>
      <c r="AG425" s="338"/>
      <c r="AH425" s="338"/>
      <c r="AI425" s="339"/>
      <c r="AJ425" s="339"/>
      <c r="AK425" s="91" t="s">
        <v>26</v>
      </c>
      <c r="AL425" s="92"/>
      <c r="AM425" s="93"/>
      <c r="AN425" s="340"/>
      <c r="AO425" s="341"/>
      <c r="AP425" s="336"/>
      <c r="AQ425" s="342"/>
      <c r="AR425" s="343" t="s">
        <v>3987</v>
      </c>
      <c r="AS425" s="342"/>
      <c r="AT425" s="94">
        <v>8000</v>
      </c>
      <c r="AU425" s="341"/>
      <c r="AV425" s="136"/>
      <c r="AW425" s="339"/>
    </row>
    <row r="426" spans="1:49" ht="12.75" customHeight="1">
      <c r="A426">
        <v>423</v>
      </c>
      <c r="B426" s="29" t="s">
        <v>7950</v>
      </c>
      <c r="C426" s="104" t="s">
        <v>4614</v>
      </c>
      <c r="D426" s="29" t="s">
        <v>498</v>
      </c>
      <c r="E426" s="29" t="s">
        <v>3327</v>
      </c>
      <c r="F426" s="335" t="s">
        <v>7951</v>
      </c>
      <c r="G426" s="394" t="s">
        <v>7952</v>
      </c>
      <c r="H426" s="394"/>
      <c r="I426" s="394"/>
      <c r="J426" s="394"/>
      <c r="K426" s="394"/>
      <c r="L426" s="335"/>
      <c r="M426" s="82">
        <v>14000.000000000002</v>
      </c>
      <c r="N426" s="57">
        <v>2750</v>
      </c>
      <c r="O426" s="30">
        <v>16750</v>
      </c>
      <c r="P426" s="29" t="s">
        <v>9169</v>
      </c>
      <c r="Q426" s="29"/>
      <c r="R426" s="104" t="s">
        <v>4614</v>
      </c>
      <c r="S426" s="103" t="s">
        <v>4615</v>
      </c>
      <c r="T426" s="403">
        <v>-15480</v>
      </c>
      <c r="U426" s="403">
        <v>1000</v>
      </c>
      <c r="V426" s="123" t="s">
        <v>1</v>
      </c>
      <c r="W426" s="336" t="s">
        <v>0</v>
      </c>
      <c r="X426" s="123"/>
      <c r="Y426" s="337"/>
      <c r="Z426" s="87">
        <v>1</v>
      </c>
      <c r="AA426" s="88" t="s">
        <v>201</v>
      </c>
      <c r="AB426" s="88">
        <v>2.5</v>
      </c>
      <c r="AC426" s="135">
        <v>100</v>
      </c>
      <c r="AD426" s="90" t="s">
        <v>4545</v>
      </c>
      <c r="AE426" s="90">
        <v>2.5</v>
      </c>
      <c r="AF426" s="136"/>
      <c r="AG426" s="338"/>
      <c r="AH426" s="338"/>
      <c r="AI426" s="339"/>
      <c r="AJ426" s="339"/>
      <c r="AK426" s="91" t="s">
        <v>101</v>
      </c>
      <c r="AL426" s="92"/>
      <c r="AM426" s="93"/>
      <c r="AN426" s="340"/>
      <c r="AO426" s="341"/>
      <c r="AP426" s="336"/>
      <c r="AQ426" s="342"/>
      <c r="AR426" s="343" t="s">
        <v>3987</v>
      </c>
      <c r="AS426" s="342"/>
      <c r="AT426" s="94">
        <v>8000</v>
      </c>
      <c r="AU426" s="341"/>
      <c r="AV426" s="136"/>
      <c r="AW426" s="339"/>
    </row>
    <row r="427" spans="1:49" ht="12.75" customHeight="1">
      <c r="A427">
        <v>424</v>
      </c>
      <c r="B427" s="29" t="s">
        <v>7953</v>
      </c>
      <c r="C427" s="104" t="s">
        <v>4616</v>
      </c>
      <c r="D427" s="29" t="s">
        <v>497</v>
      </c>
      <c r="E427" s="29" t="s">
        <v>3328</v>
      </c>
      <c r="F427" s="335" t="s">
        <v>7954</v>
      </c>
      <c r="G427" s="394" t="s">
        <v>7955</v>
      </c>
      <c r="H427" s="394"/>
      <c r="I427" s="394"/>
      <c r="J427" s="394"/>
      <c r="K427" s="394"/>
      <c r="L427" s="335"/>
      <c r="M427" s="82">
        <v>14000.000000000002</v>
      </c>
      <c r="N427" s="57">
        <v>2750</v>
      </c>
      <c r="O427" s="30">
        <v>16750</v>
      </c>
      <c r="P427" s="29" t="s">
        <v>9169</v>
      </c>
      <c r="Q427" s="29"/>
      <c r="R427" s="104" t="s">
        <v>4616</v>
      </c>
      <c r="S427" s="103" t="s">
        <v>4617</v>
      </c>
      <c r="T427" s="403">
        <v>-16310</v>
      </c>
      <c r="U427" s="403">
        <v>1000</v>
      </c>
      <c r="V427" s="123" t="s">
        <v>1</v>
      </c>
      <c r="W427" s="336" t="s">
        <v>0</v>
      </c>
      <c r="X427" s="123"/>
      <c r="Y427" s="337"/>
      <c r="Z427" s="87">
        <v>1</v>
      </c>
      <c r="AA427" s="88" t="s">
        <v>201</v>
      </c>
      <c r="AB427" s="88">
        <v>2.5</v>
      </c>
      <c r="AC427" s="135">
        <v>100</v>
      </c>
      <c r="AD427" s="90" t="s">
        <v>4545</v>
      </c>
      <c r="AE427" s="90">
        <v>2.5</v>
      </c>
      <c r="AF427" s="136"/>
      <c r="AG427" s="338"/>
      <c r="AH427" s="338"/>
      <c r="AI427" s="339"/>
      <c r="AJ427" s="339"/>
      <c r="AK427" s="91" t="s">
        <v>25</v>
      </c>
      <c r="AL427" s="92"/>
      <c r="AM427" s="93"/>
      <c r="AN427" s="340"/>
      <c r="AO427" s="341"/>
      <c r="AP427" s="336"/>
      <c r="AQ427" s="342"/>
      <c r="AR427" s="343" t="s">
        <v>3987</v>
      </c>
      <c r="AS427" s="342"/>
      <c r="AT427" s="94">
        <v>8000</v>
      </c>
      <c r="AU427" s="341"/>
      <c r="AV427" s="136"/>
      <c r="AW427" s="339"/>
    </row>
    <row r="428" spans="1:49" ht="12.75" customHeight="1">
      <c r="A428">
        <v>425</v>
      </c>
      <c r="B428" s="29" t="s">
        <v>7956</v>
      </c>
      <c r="C428" s="104" t="s">
        <v>3745</v>
      </c>
      <c r="D428" s="29" t="s">
        <v>442</v>
      </c>
      <c r="E428" s="29" t="s">
        <v>3383</v>
      </c>
      <c r="F428" s="335" t="s">
        <v>7957</v>
      </c>
      <c r="G428" s="394" t="s">
        <v>7958</v>
      </c>
      <c r="H428" s="394"/>
      <c r="I428" s="394"/>
      <c r="J428" s="394"/>
      <c r="K428" s="394"/>
      <c r="L428" s="335"/>
      <c r="M428" s="82">
        <v>14000.000000000002</v>
      </c>
      <c r="N428" s="57">
        <v>2750</v>
      </c>
      <c r="O428" s="30">
        <v>16750</v>
      </c>
      <c r="P428" s="29" t="s">
        <v>9188</v>
      </c>
      <c r="Q428" s="29"/>
      <c r="R428" s="104" t="s">
        <v>3745</v>
      </c>
      <c r="S428" s="103" t="s">
        <v>4618</v>
      </c>
      <c r="T428" s="403">
        <v>-13736.32</v>
      </c>
      <c r="U428" s="403">
        <v>7181.85</v>
      </c>
      <c r="V428" s="123" t="s">
        <v>1</v>
      </c>
      <c r="W428" s="336" t="s">
        <v>0</v>
      </c>
      <c r="X428" s="123"/>
      <c r="Y428" s="337"/>
      <c r="Z428" s="87">
        <v>1</v>
      </c>
      <c r="AA428" s="88" t="s">
        <v>4619</v>
      </c>
      <c r="AB428" s="88">
        <v>2.5</v>
      </c>
      <c r="AC428" s="135">
        <v>100</v>
      </c>
      <c r="AD428" s="90" t="s">
        <v>4545</v>
      </c>
      <c r="AE428" s="90">
        <v>2.5</v>
      </c>
      <c r="AF428" s="136"/>
      <c r="AG428" s="338"/>
      <c r="AH428" s="338"/>
      <c r="AI428" s="339"/>
      <c r="AJ428" s="339"/>
      <c r="AK428" s="91" t="s">
        <v>101</v>
      </c>
      <c r="AL428" s="92"/>
      <c r="AM428" s="93"/>
      <c r="AN428" s="340"/>
      <c r="AO428" s="341"/>
      <c r="AP428" s="336"/>
      <c r="AQ428" s="342"/>
      <c r="AR428" s="343" t="s">
        <v>3987</v>
      </c>
      <c r="AS428" s="342"/>
      <c r="AT428" s="94">
        <v>8000</v>
      </c>
      <c r="AU428" s="341"/>
      <c r="AV428" s="136"/>
      <c r="AW428" s="339"/>
    </row>
    <row r="429" spans="1:49" ht="12.75" customHeight="1">
      <c r="A429">
        <v>426</v>
      </c>
      <c r="B429" s="29" t="s">
        <v>7959</v>
      </c>
      <c r="C429" s="104" t="s">
        <v>3663</v>
      </c>
      <c r="D429" s="29" t="s">
        <v>441</v>
      </c>
      <c r="E429" s="29" t="s">
        <v>3384</v>
      </c>
      <c r="F429" s="335" t="s">
        <v>7960</v>
      </c>
      <c r="G429" s="394" t="s">
        <v>7961</v>
      </c>
      <c r="H429" s="394"/>
      <c r="I429" s="394"/>
      <c r="J429" s="394"/>
      <c r="K429" s="394"/>
      <c r="L429" s="335"/>
      <c r="M429" s="82">
        <v>14000.000000000002</v>
      </c>
      <c r="N429" s="57">
        <v>2750</v>
      </c>
      <c r="O429" s="30">
        <v>16750</v>
      </c>
      <c r="P429" s="29" t="s">
        <v>9188</v>
      </c>
      <c r="Q429" s="29"/>
      <c r="R429" s="104" t="s">
        <v>3663</v>
      </c>
      <c r="S429" s="103" t="s">
        <v>4620</v>
      </c>
      <c r="T429" s="403">
        <v>-13736.32</v>
      </c>
      <c r="U429" s="403">
        <v>8172.45</v>
      </c>
      <c r="V429" s="123" t="s">
        <v>1</v>
      </c>
      <c r="W429" s="336" t="s">
        <v>0</v>
      </c>
      <c r="X429" s="123"/>
      <c r="Y429" s="337"/>
      <c r="Z429" s="87">
        <v>1</v>
      </c>
      <c r="AA429" s="88" t="s">
        <v>4619</v>
      </c>
      <c r="AB429" s="88">
        <v>2.5</v>
      </c>
      <c r="AC429" s="135">
        <v>100</v>
      </c>
      <c r="AD429" s="90" t="s">
        <v>4545</v>
      </c>
      <c r="AE429" s="90">
        <v>2.5</v>
      </c>
      <c r="AF429" s="136"/>
      <c r="AG429" s="338"/>
      <c r="AH429" s="338"/>
      <c r="AI429" s="339"/>
      <c r="AJ429" s="339"/>
      <c r="AK429" s="91" t="s">
        <v>25</v>
      </c>
      <c r="AL429" s="92"/>
      <c r="AM429" s="93"/>
      <c r="AN429" s="340"/>
      <c r="AO429" s="341"/>
      <c r="AP429" s="336"/>
      <c r="AQ429" s="342"/>
      <c r="AR429" s="343" t="s">
        <v>3987</v>
      </c>
      <c r="AS429" s="342"/>
      <c r="AT429" s="94">
        <v>8000</v>
      </c>
      <c r="AU429" s="341"/>
      <c r="AV429" s="136"/>
      <c r="AW429" s="339"/>
    </row>
    <row r="430" spans="1:49" ht="12.75" customHeight="1">
      <c r="A430">
        <v>427</v>
      </c>
      <c r="B430" s="29" t="s">
        <v>7962</v>
      </c>
      <c r="C430" s="104" t="s">
        <v>3646</v>
      </c>
      <c r="D430" s="29" t="s">
        <v>3880</v>
      </c>
      <c r="E430" s="29" t="s">
        <v>3880</v>
      </c>
      <c r="F430" s="335" t="s">
        <v>7963</v>
      </c>
      <c r="G430" s="335"/>
      <c r="H430" s="335"/>
      <c r="I430" s="335"/>
      <c r="J430" s="335"/>
      <c r="K430" s="335"/>
      <c r="L430" s="335"/>
      <c r="M430" s="82" t="s">
        <v>3880</v>
      </c>
      <c r="N430" s="57">
        <v>2750</v>
      </c>
      <c r="O430" s="30">
        <v>2750</v>
      </c>
      <c r="P430" s="29" t="s">
        <v>3459</v>
      </c>
      <c r="Q430" s="29"/>
      <c r="R430" s="104" t="s">
        <v>3646</v>
      </c>
      <c r="S430" s="103" t="s">
        <v>4621</v>
      </c>
      <c r="T430" s="403">
        <v>-15065</v>
      </c>
      <c r="U430" s="403">
        <v>500</v>
      </c>
      <c r="V430" s="123" t="s">
        <v>1</v>
      </c>
      <c r="W430" s="336" t="s">
        <v>0</v>
      </c>
      <c r="X430" s="123"/>
      <c r="Y430" s="337"/>
      <c r="Z430" s="87"/>
      <c r="AA430" s="88" t="s">
        <v>200</v>
      </c>
      <c r="AB430" s="88">
        <v>2.5</v>
      </c>
      <c r="AC430" s="135">
        <v>100</v>
      </c>
      <c r="AD430" s="90" t="s">
        <v>4545</v>
      </c>
      <c r="AE430" s="90">
        <v>2.5</v>
      </c>
      <c r="AF430" s="136"/>
      <c r="AG430" s="338"/>
      <c r="AH430" s="338"/>
      <c r="AI430" s="339"/>
      <c r="AJ430" s="339"/>
      <c r="AK430" s="91" t="s">
        <v>24</v>
      </c>
      <c r="AL430" s="92"/>
      <c r="AM430" s="93"/>
      <c r="AN430" s="340"/>
      <c r="AO430" s="341"/>
      <c r="AP430" s="336"/>
      <c r="AQ430" s="342"/>
      <c r="AR430" s="343" t="s">
        <v>3987</v>
      </c>
      <c r="AS430" s="342"/>
      <c r="AT430" s="94">
        <v>8000</v>
      </c>
      <c r="AU430" s="341"/>
      <c r="AV430" s="136"/>
      <c r="AW430" s="339"/>
    </row>
    <row r="431" spans="1:49" ht="12.75" customHeight="1">
      <c r="A431">
        <v>428</v>
      </c>
      <c r="B431" s="29" t="s">
        <v>7964</v>
      </c>
      <c r="C431" s="104" t="s">
        <v>4622</v>
      </c>
      <c r="D431" s="29" t="s">
        <v>3880</v>
      </c>
      <c r="E431" s="29" t="s">
        <v>3880</v>
      </c>
      <c r="F431" s="335" t="s">
        <v>7965</v>
      </c>
      <c r="G431" s="335"/>
      <c r="H431" s="335"/>
      <c r="I431" s="335"/>
      <c r="J431" s="335"/>
      <c r="K431" s="335"/>
      <c r="L431" s="335"/>
      <c r="M431" s="82" t="s">
        <v>3880</v>
      </c>
      <c r="N431" s="57">
        <v>2750</v>
      </c>
      <c r="O431" s="30">
        <v>2750</v>
      </c>
      <c r="P431" s="29" t="s">
        <v>3459</v>
      </c>
      <c r="Q431" s="29"/>
      <c r="R431" s="104" t="s">
        <v>4622</v>
      </c>
      <c r="S431" s="103" t="s">
        <v>4623</v>
      </c>
      <c r="T431" s="403">
        <v>-15895</v>
      </c>
      <c r="U431" s="403">
        <v>500</v>
      </c>
      <c r="V431" s="123" t="s">
        <v>1</v>
      </c>
      <c r="W431" s="336" t="s">
        <v>0</v>
      </c>
      <c r="X431" s="123"/>
      <c r="Y431" s="337"/>
      <c r="Z431" s="87"/>
      <c r="AA431" s="88" t="s">
        <v>200</v>
      </c>
      <c r="AB431" s="88">
        <v>2.5</v>
      </c>
      <c r="AC431" s="135">
        <v>100</v>
      </c>
      <c r="AD431" s="90" t="s">
        <v>4545</v>
      </c>
      <c r="AE431" s="90">
        <v>2.5</v>
      </c>
      <c r="AF431" s="136"/>
      <c r="AG431" s="338"/>
      <c r="AH431" s="338"/>
      <c r="AI431" s="339"/>
      <c r="AJ431" s="339"/>
      <c r="AK431" s="91" t="s">
        <v>99</v>
      </c>
      <c r="AL431" s="92"/>
      <c r="AM431" s="93"/>
      <c r="AN431" s="340"/>
      <c r="AO431" s="341"/>
      <c r="AP431" s="336"/>
      <c r="AQ431" s="342"/>
      <c r="AR431" s="343" t="s">
        <v>3987</v>
      </c>
      <c r="AS431" s="342"/>
      <c r="AT431" s="94">
        <v>8000</v>
      </c>
      <c r="AU431" s="341"/>
      <c r="AV431" s="136"/>
      <c r="AW431" s="339"/>
    </row>
    <row r="432" spans="1:49" ht="12.75" customHeight="1">
      <c r="A432">
        <v>429</v>
      </c>
      <c r="B432" s="29" t="s">
        <v>7966</v>
      </c>
      <c r="C432" s="104" t="s">
        <v>3746</v>
      </c>
      <c r="D432" s="29" t="s">
        <v>3880</v>
      </c>
      <c r="E432" s="29" t="s">
        <v>3880</v>
      </c>
      <c r="F432" s="335" t="s">
        <v>7967</v>
      </c>
      <c r="G432" s="335"/>
      <c r="H432" s="335"/>
      <c r="I432" s="335"/>
      <c r="J432" s="335"/>
      <c r="K432" s="335"/>
      <c r="L432" s="335"/>
      <c r="M432" s="82" t="s">
        <v>3880</v>
      </c>
      <c r="N432" s="57">
        <v>2750</v>
      </c>
      <c r="O432" s="30">
        <v>2750</v>
      </c>
      <c r="P432" s="29" t="s">
        <v>3860</v>
      </c>
      <c r="Q432" s="29"/>
      <c r="R432" s="104" t="s">
        <v>3746</v>
      </c>
      <c r="S432" s="103" t="s">
        <v>4624</v>
      </c>
      <c r="T432" s="403">
        <v>-12877.8</v>
      </c>
      <c r="U432" s="403">
        <v>7677.15</v>
      </c>
      <c r="V432" s="123" t="s">
        <v>1</v>
      </c>
      <c r="W432" s="336" t="s">
        <v>0</v>
      </c>
      <c r="X432" s="123"/>
      <c r="Y432" s="337"/>
      <c r="Z432" s="87"/>
      <c r="AA432" s="88" t="s">
        <v>4625</v>
      </c>
      <c r="AB432" s="88">
        <v>2.5</v>
      </c>
      <c r="AC432" s="135">
        <v>100</v>
      </c>
      <c r="AD432" s="90" t="s">
        <v>4545</v>
      </c>
      <c r="AE432" s="90">
        <v>2.5</v>
      </c>
      <c r="AF432" s="136"/>
      <c r="AG432" s="338"/>
      <c r="AH432" s="338"/>
      <c r="AI432" s="339"/>
      <c r="AJ432" s="339"/>
      <c r="AK432" s="91" t="s">
        <v>24</v>
      </c>
      <c r="AL432" s="92"/>
      <c r="AM432" s="93"/>
      <c r="AN432" s="340"/>
      <c r="AO432" s="341"/>
      <c r="AP432" s="336"/>
      <c r="AQ432" s="342"/>
      <c r="AR432" s="343" t="s">
        <v>3987</v>
      </c>
      <c r="AS432" s="342"/>
      <c r="AT432" s="94">
        <v>8000</v>
      </c>
      <c r="AU432" s="341"/>
      <c r="AV432" s="136"/>
      <c r="AW432" s="339"/>
    </row>
    <row r="433" spans="1:49" ht="12.75" customHeight="1">
      <c r="A433">
        <v>430</v>
      </c>
      <c r="B433" s="29" t="s">
        <v>7968</v>
      </c>
      <c r="C433" s="104" t="s">
        <v>4626</v>
      </c>
      <c r="D433" s="29" t="s">
        <v>3880</v>
      </c>
      <c r="E433" s="29" t="s">
        <v>3880</v>
      </c>
      <c r="F433" s="335" t="s">
        <v>7969</v>
      </c>
      <c r="G433" s="335"/>
      <c r="H433" s="335"/>
      <c r="I433" s="335"/>
      <c r="J433" s="335"/>
      <c r="K433" s="335"/>
      <c r="L433" s="335"/>
      <c r="M433" s="82" t="s">
        <v>3880</v>
      </c>
      <c r="N433" s="57">
        <v>2750</v>
      </c>
      <c r="O433" s="30">
        <v>2750</v>
      </c>
      <c r="P433" s="29" t="s">
        <v>3860</v>
      </c>
      <c r="Q433" s="29"/>
      <c r="R433" s="104" t="s">
        <v>4626</v>
      </c>
      <c r="S433" s="103" t="s">
        <v>4627</v>
      </c>
      <c r="T433" s="403">
        <v>-12019.28</v>
      </c>
      <c r="U433" s="403">
        <v>8172.45</v>
      </c>
      <c r="V433" s="123" t="s">
        <v>1</v>
      </c>
      <c r="W433" s="336" t="s">
        <v>0</v>
      </c>
      <c r="X433" s="123"/>
      <c r="Y433" s="337"/>
      <c r="Z433" s="87"/>
      <c r="AA433" s="88" t="s">
        <v>4625</v>
      </c>
      <c r="AB433" s="88">
        <v>2.5</v>
      </c>
      <c r="AC433" s="135">
        <v>100</v>
      </c>
      <c r="AD433" s="90" t="s">
        <v>4545</v>
      </c>
      <c r="AE433" s="90">
        <v>2.5</v>
      </c>
      <c r="AF433" s="136"/>
      <c r="AG433" s="338"/>
      <c r="AH433" s="338"/>
      <c r="AI433" s="339"/>
      <c r="AJ433" s="339"/>
      <c r="AK433" s="91" t="s">
        <v>99</v>
      </c>
      <c r="AL433" s="92"/>
      <c r="AM433" s="93"/>
      <c r="AN433" s="340"/>
      <c r="AO433" s="341"/>
      <c r="AP433" s="336"/>
      <c r="AQ433" s="342"/>
      <c r="AR433" s="343" t="s">
        <v>3987</v>
      </c>
      <c r="AS433" s="342"/>
      <c r="AT433" s="94">
        <v>8000</v>
      </c>
      <c r="AU433" s="341"/>
      <c r="AV433" s="136"/>
      <c r="AW433" s="339"/>
    </row>
    <row r="434" spans="1:49" ht="12.75" customHeight="1">
      <c r="A434">
        <v>431</v>
      </c>
      <c r="B434" s="29" t="s">
        <v>7970</v>
      </c>
      <c r="C434" s="104" t="s">
        <v>3633</v>
      </c>
      <c r="D434" s="29" t="s">
        <v>3880</v>
      </c>
      <c r="E434" s="29" t="s">
        <v>3880</v>
      </c>
      <c r="F434" s="335" t="s">
        <v>7971</v>
      </c>
      <c r="G434" s="335"/>
      <c r="H434" s="335"/>
      <c r="I434" s="335"/>
      <c r="J434" s="335"/>
      <c r="K434" s="335"/>
      <c r="L434" s="335"/>
      <c r="M434" s="82" t="s">
        <v>3880</v>
      </c>
      <c r="N434" s="57">
        <v>2750</v>
      </c>
      <c r="O434" s="30">
        <v>2750</v>
      </c>
      <c r="P434" s="29" t="s">
        <v>3458</v>
      </c>
      <c r="Q434" s="29"/>
      <c r="R434" s="104" t="s">
        <v>3633</v>
      </c>
      <c r="S434" s="103" t="s">
        <v>4628</v>
      </c>
      <c r="T434" s="403">
        <v>-12019.28</v>
      </c>
      <c r="U434" s="403">
        <v>5200.6499999999996</v>
      </c>
      <c r="V434" s="123" t="s">
        <v>1</v>
      </c>
      <c r="W434" s="336" t="s">
        <v>0</v>
      </c>
      <c r="X434" s="123"/>
      <c r="Y434" s="337"/>
      <c r="Z434" s="87"/>
      <c r="AA434" s="88" t="s">
        <v>195</v>
      </c>
      <c r="AB434" s="88">
        <v>2.5</v>
      </c>
      <c r="AC434" s="135">
        <v>100</v>
      </c>
      <c r="AD434" s="90" t="s">
        <v>4545</v>
      </c>
      <c r="AE434" s="90">
        <v>2.5</v>
      </c>
      <c r="AF434" s="136"/>
      <c r="AG434" s="338"/>
      <c r="AH434" s="338"/>
      <c r="AI434" s="339"/>
      <c r="AJ434" s="339"/>
      <c r="AK434" s="91" t="s">
        <v>97</v>
      </c>
      <c r="AL434" s="92"/>
      <c r="AM434" s="93"/>
      <c r="AN434" s="340"/>
      <c r="AO434" s="341"/>
      <c r="AP434" s="336"/>
      <c r="AQ434" s="342"/>
      <c r="AR434" s="343" t="s">
        <v>3987</v>
      </c>
      <c r="AS434" s="342"/>
      <c r="AT434" s="94">
        <v>8000</v>
      </c>
      <c r="AU434" s="341"/>
      <c r="AV434" s="136"/>
      <c r="AW434" s="339"/>
    </row>
    <row r="435" spans="1:49" ht="12.75" customHeight="1">
      <c r="A435">
        <v>432</v>
      </c>
      <c r="B435" s="29" t="s">
        <v>7972</v>
      </c>
      <c r="C435" s="104" t="s">
        <v>3634</v>
      </c>
      <c r="D435" s="29" t="s">
        <v>3880</v>
      </c>
      <c r="E435" s="29" t="s">
        <v>3880</v>
      </c>
      <c r="F435" s="335" t="s">
        <v>7973</v>
      </c>
      <c r="G435" s="335"/>
      <c r="H435" s="335"/>
      <c r="I435" s="335"/>
      <c r="J435" s="335"/>
      <c r="K435" s="335"/>
      <c r="L435" s="335"/>
      <c r="M435" s="82" t="s">
        <v>3880</v>
      </c>
      <c r="N435" s="57">
        <v>2750</v>
      </c>
      <c r="O435" s="30">
        <v>2750</v>
      </c>
      <c r="P435" s="29" t="s">
        <v>3458</v>
      </c>
      <c r="Q435" s="29"/>
      <c r="R435" s="104" t="s">
        <v>3634</v>
      </c>
      <c r="S435" s="103" t="s">
        <v>4629</v>
      </c>
      <c r="T435" s="403">
        <v>-11160.76</v>
      </c>
      <c r="U435" s="403">
        <v>5695.95</v>
      </c>
      <c r="V435" s="123" t="s">
        <v>1</v>
      </c>
      <c r="W435" s="336" t="s">
        <v>0</v>
      </c>
      <c r="X435" s="123"/>
      <c r="Y435" s="337"/>
      <c r="Z435" s="87"/>
      <c r="AA435" s="88" t="s">
        <v>195</v>
      </c>
      <c r="AB435" s="88">
        <v>2.5</v>
      </c>
      <c r="AC435" s="135">
        <v>100</v>
      </c>
      <c r="AD435" s="90" t="s">
        <v>4545</v>
      </c>
      <c r="AE435" s="90">
        <v>2.5</v>
      </c>
      <c r="AF435" s="136"/>
      <c r="AG435" s="338"/>
      <c r="AH435" s="338"/>
      <c r="AI435" s="339"/>
      <c r="AJ435" s="339"/>
      <c r="AK435" s="91" t="s">
        <v>96</v>
      </c>
      <c r="AL435" s="92"/>
      <c r="AM435" s="93"/>
      <c r="AN435" s="340"/>
      <c r="AO435" s="341"/>
      <c r="AP435" s="336"/>
      <c r="AQ435" s="342"/>
      <c r="AR435" s="343" t="s">
        <v>3987</v>
      </c>
      <c r="AS435" s="342"/>
      <c r="AT435" s="94">
        <v>8000</v>
      </c>
      <c r="AU435" s="341"/>
      <c r="AV435" s="136"/>
      <c r="AW435" s="339"/>
    </row>
    <row r="436" spans="1:49" ht="12.75" customHeight="1">
      <c r="A436">
        <v>433</v>
      </c>
      <c r="B436" s="29" t="s">
        <v>7974</v>
      </c>
      <c r="C436" s="104" t="s">
        <v>3725</v>
      </c>
      <c r="D436" s="29" t="s">
        <v>3880</v>
      </c>
      <c r="E436" s="29" t="s">
        <v>3880</v>
      </c>
      <c r="F436" s="335" t="s">
        <v>7975</v>
      </c>
      <c r="G436" s="335"/>
      <c r="H436" s="335"/>
      <c r="I436" s="335"/>
      <c r="J436" s="335"/>
      <c r="K436" s="335"/>
      <c r="L436" s="335"/>
      <c r="M436" s="82" t="s">
        <v>3880</v>
      </c>
      <c r="N436" s="57">
        <v>2750</v>
      </c>
      <c r="O436" s="30">
        <v>2750</v>
      </c>
      <c r="P436" s="29" t="s">
        <v>3457</v>
      </c>
      <c r="Q436" s="29"/>
      <c r="R436" s="104" t="s">
        <v>3725</v>
      </c>
      <c r="S436" s="103" t="s">
        <v>4630</v>
      </c>
      <c r="T436" s="403">
        <v>-15480</v>
      </c>
      <c r="U436" s="403">
        <v>-1000</v>
      </c>
      <c r="V436" s="123" t="s">
        <v>1</v>
      </c>
      <c r="W436" s="336" t="s">
        <v>0</v>
      </c>
      <c r="X436" s="123"/>
      <c r="Y436" s="337"/>
      <c r="Z436" s="87"/>
      <c r="AA436" s="88" t="s">
        <v>4631</v>
      </c>
      <c r="AB436" s="88">
        <v>2.5</v>
      </c>
      <c r="AC436" s="135">
        <v>100</v>
      </c>
      <c r="AD436" s="90" t="s">
        <v>4545</v>
      </c>
      <c r="AE436" s="90">
        <v>2.5</v>
      </c>
      <c r="AF436" s="136"/>
      <c r="AG436" s="338"/>
      <c r="AH436" s="338"/>
      <c r="AI436" s="339"/>
      <c r="AJ436" s="339"/>
      <c r="AK436" s="91" t="s">
        <v>97</v>
      </c>
      <c r="AL436" s="92"/>
      <c r="AM436" s="93"/>
      <c r="AN436" s="340"/>
      <c r="AO436" s="341"/>
      <c r="AP436" s="336"/>
      <c r="AQ436" s="342"/>
      <c r="AR436" s="343" t="s">
        <v>3987</v>
      </c>
      <c r="AS436" s="342"/>
      <c r="AT436" s="94">
        <v>8000</v>
      </c>
      <c r="AU436" s="341"/>
      <c r="AV436" s="136"/>
      <c r="AW436" s="339"/>
    </row>
    <row r="437" spans="1:49" ht="12.75" customHeight="1">
      <c r="A437">
        <v>434</v>
      </c>
      <c r="B437" s="29" t="s">
        <v>7976</v>
      </c>
      <c r="C437" s="104" t="s">
        <v>4632</v>
      </c>
      <c r="D437" s="29" t="s">
        <v>3880</v>
      </c>
      <c r="E437" s="29" t="s">
        <v>3880</v>
      </c>
      <c r="F437" s="335" t="s">
        <v>7977</v>
      </c>
      <c r="G437" s="335"/>
      <c r="H437" s="335"/>
      <c r="I437" s="335"/>
      <c r="J437" s="335"/>
      <c r="K437" s="335"/>
      <c r="L437" s="335"/>
      <c r="M437" s="82" t="s">
        <v>3880</v>
      </c>
      <c r="N437" s="57">
        <v>2750</v>
      </c>
      <c r="O437" s="30">
        <v>2750</v>
      </c>
      <c r="P437" s="29" t="s">
        <v>3457</v>
      </c>
      <c r="Q437" s="29"/>
      <c r="R437" s="104" t="s">
        <v>4632</v>
      </c>
      <c r="S437" s="103" t="s">
        <v>4633</v>
      </c>
      <c r="T437" s="403">
        <v>-16310</v>
      </c>
      <c r="U437" s="403">
        <v>-1000</v>
      </c>
      <c r="V437" s="123" t="s">
        <v>1</v>
      </c>
      <c r="W437" s="336" t="s">
        <v>0</v>
      </c>
      <c r="X437" s="123"/>
      <c r="Y437" s="337"/>
      <c r="Z437" s="87"/>
      <c r="AA437" s="88" t="s">
        <v>4631</v>
      </c>
      <c r="AB437" s="88">
        <v>2.5</v>
      </c>
      <c r="AC437" s="135">
        <v>100</v>
      </c>
      <c r="AD437" s="90" t="s">
        <v>4545</v>
      </c>
      <c r="AE437" s="90">
        <v>2.5</v>
      </c>
      <c r="AF437" s="136"/>
      <c r="AG437" s="338"/>
      <c r="AH437" s="338"/>
      <c r="AI437" s="339"/>
      <c r="AJ437" s="339"/>
      <c r="AK437" s="91" t="s">
        <v>96</v>
      </c>
      <c r="AL437" s="92"/>
      <c r="AM437" s="93"/>
      <c r="AN437" s="340"/>
      <c r="AO437" s="341"/>
      <c r="AP437" s="336"/>
      <c r="AQ437" s="342"/>
      <c r="AR437" s="343" t="s">
        <v>3987</v>
      </c>
      <c r="AS437" s="342"/>
      <c r="AT437" s="94">
        <v>8000</v>
      </c>
      <c r="AU437" s="341"/>
      <c r="AV437" s="136"/>
      <c r="AW437" s="339"/>
    </row>
    <row r="438" spans="1:49" ht="12.75" customHeight="1">
      <c r="A438">
        <v>435</v>
      </c>
      <c r="B438" s="29" t="s">
        <v>7978</v>
      </c>
      <c r="C438" s="104" t="s">
        <v>4634</v>
      </c>
      <c r="D438" s="29" t="s">
        <v>3880</v>
      </c>
      <c r="E438" s="29" t="s">
        <v>3880</v>
      </c>
      <c r="F438" s="335" t="s">
        <v>7979</v>
      </c>
      <c r="G438" s="335"/>
      <c r="H438" s="335"/>
      <c r="I438" s="335"/>
      <c r="J438" s="335"/>
      <c r="K438" s="335"/>
      <c r="L438" s="335"/>
      <c r="M438" s="82" t="s">
        <v>3880</v>
      </c>
      <c r="N438" s="57">
        <v>2750</v>
      </c>
      <c r="O438" s="30">
        <v>2750</v>
      </c>
      <c r="P438" s="29" t="s">
        <v>3458</v>
      </c>
      <c r="Q438" s="29"/>
      <c r="R438" s="104" t="s">
        <v>4634</v>
      </c>
      <c r="S438" s="103" t="s">
        <v>4635</v>
      </c>
      <c r="T438" s="403">
        <v>-10302.24</v>
      </c>
      <c r="U438" s="403">
        <v>4210.05</v>
      </c>
      <c r="V438" s="123" t="s">
        <v>1</v>
      </c>
      <c r="W438" s="336" t="s">
        <v>0</v>
      </c>
      <c r="X438" s="123"/>
      <c r="Y438" s="337"/>
      <c r="Z438" s="87"/>
      <c r="AA438" s="88" t="s">
        <v>192</v>
      </c>
      <c r="AB438" s="88">
        <v>2.5</v>
      </c>
      <c r="AC438" s="135">
        <v>100</v>
      </c>
      <c r="AD438" s="90" t="s">
        <v>4545</v>
      </c>
      <c r="AE438" s="90">
        <v>2.5</v>
      </c>
      <c r="AF438" s="136"/>
      <c r="AG438" s="338"/>
      <c r="AH438" s="338"/>
      <c r="AI438" s="339"/>
      <c r="AJ438" s="339"/>
      <c r="AK438" s="91" t="s">
        <v>211</v>
      </c>
      <c r="AL438" s="92"/>
      <c r="AM438" s="93"/>
      <c r="AN438" s="340"/>
      <c r="AO438" s="341"/>
      <c r="AP438" s="336"/>
      <c r="AQ438" s="342"/>
      <c r="AR438" s="343" t="s">
        <v>3987</v>
      </c>
      <c r="AS438" s="342"/>
      <c r="AT438" s="94">
        <v>8000</v>
      </c>
      <c r="AU438" s="341"/>
      <c r="AV438" s="136"/>
      <c r="AW438" s="339"/>
    </row>
    <row r="439" spans="1:49" ht="12.75" customHeight="1">
      <c r="A439">
        <v>436</v>
      </c>
      <c r="B439" s="29" t="s">
        <v>7980</v>
      </c>
      <c r="C439" s="104" t="s">
        <v>4636</v>
      </c>
      <c r="D439" s="29" t="s">
        <v>3880</v>
      </c>
      <c r="E439" s="29" t="s">
        <v>3880</v>
      </c>
      <c r="F439" s="335" t="s">
        <v>7981</v>
      </c>
      <c r="G439" s="335"/>
      <c r="H439" s="335"/>
      <c r="I439" s="335"/>
      <c r="J439" s="335"/>
      <c r="K439" s="335"/>
      <c r="L439" s="335"/>
      <c r="M439" s="82" t="s">
        <v>3880</v>
      </c>
      <c r="N439" s="57">
        <v>2750</v>
      </c>
      <c r="O439" s="30">
        <v>2750</v>
      </c>
      <c r="P439" s="29" t="s">
        <v>3458</v>
      </c>
      <c r="Q439" s="29"/>
      <c r="R439" s="104" t="s">
        <v>4636</v>
      </c>
      <c r="S439" s="103" t="s">
        <v>4637</v>
      </c>
      <c r="T439" s="403">
        <v>-11160.76</v>
      </c>
      <c r="U439" s="403">
        <v>4705.3500000000004</v>
      </c>
      <c r="V439" s="123" t="s">
        <v>1</v>
      </c>
      <c r="W439" s="336" t="s">
        <v>0</v>
      </c>
      <c r="X439" s="123"/>
      <c r="Y439" s="337"/>
      <c r="Z439" s="87"/>
      <c r="AA439" s="88" t="s">
        <v>192</v>
      </c>
      <c r="AB439" s="88">
        <v>2.5</v>
      </c>
      <c r="AC439" s="135">
        <v>100</v>
      </c>
      <c r="AD439" s="90" t="s">
        <v>4545</v>
      </c>
      <c r="AE439" s="90">
        <v>2.5</v>
      </c>
      <c r="AF439" s="136"/>
      <c r="AG439" s="338"/>
      <c r="AH439" s="338"/>
      <c r="AI439" s="339"/>
      <c r="AJ439" s="339"/>
      <c r="AK439" s="91" t="s">
        <v>210</v>
      </c>
      <c r="AL439" s="92"/>
      <c r="AM439" s="93"/>
      <c r="AN439" s="340"/>
      <c r="AO439" s="341"/>
      <c r="AP439" s="336"/>
      <c r="AQ439" s="342"/>
      <c r="AR439" s="343" t="s">
        <v>3987</v>
      </c>
      <c r="AS439" s="342"/>
      <c r="AT439" s="94">
        <v>8000</v>
      </c>
      <c r="AU439" s="341"/>
      <c r="AV439" s="136"/>
      <c r="AW439" s="339"/>
    </row>
    <row r="440" spans="1:49" ht="12.75" customHeight="1">
      <c r="A440">
        <v>437</v>
      </c>
      <c r="B440" s="29" t="s">
        <v>7982</v>
      </c>
      <c r="C440" s="104" t="s">
        <v>3495</v>
      </c>
      <c r="D440" s="29" t="s">
        <v>3880</v>
      </c>
      <c r="E440" s="29" t="s">
        <v>3880</v>
      </c>
      <c r="F440" s="335" t="s">
        <v>7983</v>
      </c>
      <c r="G440" s="335"/>
      <c r="H440" s="335"/>
      <c r="I440" s="335"/>
      <c r="J440" s="335"/>
      <c r="K440" s="335"/>
      <c r="L440" s="335"/>
      <c r="M440" s="82" t="s">
        <v>3880</v>
      </c>
      <c r="N440" s="57">
        <v>2750</v>
      </c>
      <c r="O440" s="30">
        <v>2750</v>
      </c>
      <c r="P440" s="29" t="s">
        <v>3456</v>
      </c>
      <c r="Q440" s="29"/>
      <c r="R440" s="104" t="s">
        <v>3495</v>
      </c>
      <c r="S440" s="103" t="s">
        <v>4638</v>
      </c>
      <c r="T440" s="403">
        <v>-15065</v>
      </c>
      <c r="U440" s="403">
        <v>-1500</v>
      </c>
      <c r="V440" s="123" t="s">
        <v>1</v>
      </c>
      <c r="W440" s="336" t="s">
        <v>0</v>
      </c>
      <c r="X440" s="123"/>
      <c r="Y440" s="337"/>
      <c r="Z440" s="87"/>
      <c r="AA440" s="88" t="s">
        <v>4639</v>
      </c>
      <c r="AB440" s="88">
        <v>2.5</v>
      </c>
      <c r="AC440" s="135">
        <v>100</v>
      </c>
      <c r="AD440" s="90" t="s">
        <v>4545</v>
      </c>
      <c r="AE440" s="90">
        <v>2.5</v>
      </c>
      <c r="AF440" s="136"/>
      <c r="AG440" s="338"/>
      <c r="AH440" s="338"/>
      <c r="AI440" s="339"/>
      <c r="AJ440" s="339"/>
      <c r="AK440" s="91" t="s">
        <v>211</v>
      </c>
      <c r="AL440" s="92"/>
      <c r="AM440" s="93"/>
      <c r="AN440" s="340"/>
      <c r="AO440" s="341"/>
      <c r="AP440" s="336"/>
      <c r="AQ440" s="342"/>
      <c r="AR440" s="343" t="s">
        <v>3987</v>
      </c>
      <c r="AS440" s="342"/>
      <c r="AT440" s="94">
        <v>8000</v>
      </c>
      <c r="AU440" s="341"/>
      <c r="AV440" s="136"/>
      <c r="AW440" s="339"/>
    </row>
    <row r="441" spans="1:49" ht="12.75" customHeight="1">
      <c r="A441">
        <v>438</v>
      </c>
      <c r="B441" s="29" t="s">
        <v>7984</v>
      </c>
      <c r="C441" s="104" t="s">
        <v>3720</v>
      </c>
      <c r="D441" s="29" t="s">
        <v>3880</v>
      </c>
      <c r="E441" s="29" t="s">
        <v>3880</v>
      </c>
      <c r="F441" s="335" t="s">
        <v>7985</v>
      </c>
      <c r="G441" s="335"/>
      <c r="H441" s="335"/>
      <c r="I441" s="335"/>
      <c r="J441" s="335"/>
      <c r="K441" s="335"/>
      <c r="L441" s="335"/>
      <c r="M441" s="82" t="s">
        <v>3880</v>
      </c>
      <c r="N441" s="57">
        <v>2750</v>
      </c>
      <c r="O441" s="30">
        <v>2750</v>
      </c>
      <c r="P441" s="29" t="s">
        <v>3456</v>
      </c>
      <c r="Q441" s="29"/>
      <c r="R441" s="104" t="s">
        <v>3720</v>
      </c>
      <c r="S441" s="103" t="s">
        <v>4640</v>
      </c>
      <c r="T441" s="403">
        <v>-15895</v>
      </c>
      <c r="U441" s="403">
        <v>-1500</v>
      </c>
      <c r="V441" s="123" t="s">
        <v>1</v>
      </c>
      <c r="W441" s="336" t="s">
        <v>0</v>
      </c>
      <c r="X441" s="123"/>
      <c r="Y441" s="337"/>
      <c r="Z441" s="87"/>
      <c r="AA441" s="88" t="s">
        <v>4639</v>
      </c>
      <c r="AB441" s="88">
        <v>2.5</v>
      </c>
      <c r="AC441" s="135">
        <v>100</v>
      </c>
      <c r="AD441" s="90" t="s">
        <v>4545</v>
      </c>
      <c r="AE441" s="90">
        <v>2.5</v>
      </c>
      <c r="AF441" s="136"/>
      <c r="AG441" s="338"/>
      <c r="AH441" s="338"/>
      <c r="AI441" s="339"/>
      <c r="AJ441" s="339"/>
      <c r="AK441" s="91" t="s">
        <v>210</v>
      </c>
      <c r="AL441" s="92"/>
      <c r="AM441" s="93"/>
      <c r="AN441" s="340"/>
      <c r="AO441" s="341"/>
      <c r="AP441" s="336"/>
      <c r="AQ441" s="342"/>
      <c r="AR441" s="343" t="s">
        <v>3987</v>
      </c>
      <c r="AS441" s="342"/>
      <c r="AT441" s="94">
        <v>8000</v>
      </c>
      <c r="AU441" s="341"/>
      <c r="AV441" s="136"/>
      <c r="AW441" s="339"/>
    </row>
    <row r="442" spans="1:49" ht="12.75" customHeight="1">
      <c r="A442">
        <v>439</v>
      </c>
      <c r="B442" s="29" t="s">
        <v>7986</v>
      </c>
      <c r="C442" s="104" t="s">
        <v>4641</v>
      </c>
      <c r="D442" s="29" t="s">
        <v>424</v>
      </c>
      <c r="E442" s="29" t="s">
        <v>3401</v>
      </c>
      <c r="F442" s="335" t="s">
        <v>7987</v>
      </c>
      <c r="G442" s="394" t="s">
        <v>7988</v>
      </c>
      <c r="H442" s="394"/>
      <c r="I442" s="394"/>
      <c r="J442" s="394"/>
      <c r="K442" s="394"/>
      <c r="L442" s="335"/>
      <c r="M442" s="82">
        <v>14000.000000000002</v>
      </c>
      <c r="N442" s="57">
        <v>2750</v>
      </c>
      <c r="O442" s="30">
        <v>16750</v>
      </c>
      <c r="P442" s="29" t="s">
        <v>9184</v>
      </c>
      <c r="Q442" s="29"/>
      <c r="R442" s="104" t="s">
        <v>4641</v>
      </c>
      <c r="S442" s="103" t="s">
        <v>4642</v>
      </c>
      <c r="T442" s="403">
        <v>-12877.8</v>
      </c>
      <c r="U442" s="403">
        <v>4705.3500000000004</v>
      </c>
      <c r="V442" s="123" t="s">
        <v>1</v>
      </c>
      <c r="W442" s="336" t="s">
        <v>0</v>
      </c>
      <c r="X442" s="123"/>
      <c r="Y442" s="337"/>
      <c r="Z442" s="87">
        <v>1</v>
      </c>
      <c r="AA442" s="88" t="s">
        <v>189</v>
      </c>
      <c r="AB442" s="88">
        <v>2.5</v>
      </c>
      <c r="AC442" s="135">
        <v>100</v>
      </c>
      <c r="AD442" s="90" t="s">
        <v>4545</v>
      </c>
      <c r="AE442" s="90">
        <v>2.5</v>
      </c>
      <c r="AF442" s="136"/>
      <c r="AG442" s="338"/>
      <c r="AH442" s="338"/>
      <c r="AI442" s="339"/>
      <c r="AJ442" s="339"/>
      <c r="AK442" s="91" t="s">
        <v>209</v>
      </c>
      <c r="AL442" s="92"/>
      <c r="AM442" s="93"/>
      <c r="AN442" s="340"/>
      <c r="AO442" s="341"/>
      <c r="AP442" s="336"/>
      <c r="AQ442" s="342"/>
      <c r="AR442" s="343" t="s">
        <v>3987</v>
      </c>
      <c r="AS442" s="342"/>
      <c r="AT442" s="94">
        <v>8000</v>
      </c>
      <c r="AU442" s="341"/>
      <c r="AV442" s="136"/>
      <c r="AW442" s="339"/>
    </row>
    <row r="443" spans="1:49" ht="12.75" customHeight="1">
      <c r="A443">
        <v>440</v>
      </c>
      <c r="B443" s="29" t="s">
        <v>7989</v>
      </c>
      <c r="C443" s="104" t="s">
        <v>3668</v>
      </c>
      <c r="D443" s="29" t="s">
        <v>423</v>
      </c>
      <c r="E443" s="29" t="s">
        <v>3402</v>
      </c>
      <c r="F443" s="335" t="s">
        <v>7990</v>
      </c>
      <c r="G443" s="394" t="s">
        <v>7991</v>
      </c>
      <c r="H443" s="394"/>
      <c r="I443" s="394"/>
      <c r="J443" s="394"/>
      <c r="K443" s="394"/>
      <c r="L443" s="335"/>
      <c r="M443" s="82">
        <v>14000.000000000002</v>
      </c>
      <c r="N443" s="57">
        <v>2750</v>
      </c>
      <c r="O443" s="30">
        <v>16750</v>
      </c>
      <c r="P443" s="29" t="s">
        <v>9184</v>
      </c>
      <c r="Q443" s="29"/>
      <c r="R443" s="104" t="s">
        <v>3668</v>
      </c>
      <c r="S443" s="103" t="s">
        <v>4643</v>
      </c>
      <c r="T443" s="403">
        <v>-12877.8</v>
      </c>
      <c r="U443" s="403">
        <v>5695.95</v>
      </c>
      <c r="V443" s="123" t="s">
        <v>1</v>
      </c>
      <c r="W443" s="336" t="s">
        <v>0</v>
      </c>
      <c r="X443" s="123"/>
      <c r="Y443" s="337"/>
      <c r="Z443" s="87">
        <v>1</v>
      </c>
      <c r="AA443" s="88" t="s">
        <v>189</v>
      </c>
      <c r="AB443" s="88">
        <v>2.5</v>
      </c>
      <c r="AC443" s="135">
        <v>100</v>
      </c>
      <c r="AD443" s="90" t="s">
        <v>4545</v>
      </c>
      <c r="AE443" s="90">
        <v>2.5</v>
      </c>
      <c r="AF443" s="136"/>
      <c r="AG443" s="338"/>
      <c r="AH443" s="338"/>
      <c r="AI443" s="339"/>
      <c r="AJ443" s="339"/>
      <c r="AK443" s="91" t="s">
        <v>208</v>
      </c>
      <c r="AL443" s="92"/>
      <c r="AM443" s="93"/>
      <c r="AN443" s="340"/>
      <c r="AO443" s="341"/>
      <c r="AP443" s="336"/>
      <c r="AQ443" s="342"/>
      <c r="AR443" s="343" t="s">
        <v>3987</v>
      </c>
      <c r="AS443" s="342"/>
      <c r="AT443" s="94">
        <v>8000</v>
      </c>
      <c r="AU443" s="341"/>
      <c r="AV443" s="136"/>
      <c r="AW443" s="339"/>
    </row>
    <row r="444" spans="1:49" ht="12.75" customHeight="1">
      <c r="A444">
        <v>441</v>
      </c>
      <c r="B444" s="29" t="s">
        <v>7992</v>
      </c>
      <c r="C444" s="104" t="s">
        <v>4644</v>
      </c>
      <c r="D444" s="29" t="s">
        <v>435</v>
      </c>
      <c r="E444" s="29" t="s">
        <v>3390</v>
      </c>
      <c r="F444" s="335" t="s">
        <v>7993</v>
      </c>
      <c r="G444" s="394" t="s">
        <v>7994</v>
      </c>
      <c r="H444" s="394"/>
      <c r="I444" s="394"/>
      <c r="J444" s="394"/>
      <c r="K444" s="394"/>
      <c r="L444" s="335"/>
      <c r="M444" s="82">
        <v>14000.000000000002</v>
      </c>
      <c r="N444" s="57">
        <v>2750</v>
      </c>
      <c r="O444" s="30">
        <v>16750</v>
      </c>
      <c r="P444" s="29" t="s">
        <v>9185</v>
      </c>
      <c r="Q444" s="29"/>
      <c r="R444" s="104" t="s">
        <v>4644</v>
      </c>
      <c r="S444" s="103" t="s">
        <v>4645</v>
      </c>
      <c r="T444" s="403">
        <v>-15480</v>
      </c>
      <c r="U444" s="403">
        <v>-2000</v>
      </c>
      <c r="V444" s="123" t="s">
        <v>1</v>
      </c>
      <c r="W444" s="336" t="s">
        <v>0</v>
      </c>
      <c r="X444" s="123"/>
      <c r="Y444" s="337"/>
      <c r="Z444" s="87">
        <v>1</v>
      </c>
      <c r="AA444" s="88" t="s">
        <v>4646</v>
      </c>
      <c r="AB444" s="88">
        <v>2.5</v>
      </c>
      <c r="AC444" s="135">
        <v>100</v>
      </c>
      <c r="AD444" s="90" t="s">
        <v>4545</v>
      </c>
      <c r="AE444" s="90">
        <v>2.5</v>
      </c>
      <c r="AF444" s="136"/>
      <c r="AG444" s="338"/>
      <c r="AH444" s="338"/>
      <c r="AI444" s="339"/>
      <c r="AJ444" s="339"/>
      <c r="AK444" s="91" t="s">
        <v>209</v>
      </c>
      <c r="AL444" s="92"/>
      <c r="AM444" s="93"/>
      <c r="AN444" s="340"/>
      <c r="AO444" s="341"/>
      <c r="AP444" s="336"/>
      <c r="AQ444" s="342"/>
      <c r="AR444" s="343" t="s">
        <v>3987</v>
      </c>
      <c r="AS444" s="342"/>
      <c r="AT444" s="94">
        <v>8000</v>
      </c>
      <c r="AU444" s="341"/>
      <c r="AV444" s="136"/>
      <c r="AW444" s="339"/>
    </row>
    <row r="445" spans="1:49" ht="12.75" customHeight="1">
      <c r="A445">
        <v>442</v>
      </c>
      <c r="B445" s="29" t="s">
        <v>7995</v>
      </c>
      <c r="C445" s="104" t="s">
        <v>4647</v>
      </c>
      <c r="D445" s="29" t="s">
        <v>433</v>
      </c>
      <c r="E445" s="29" t="s">
        <v>3392</v>
      </c>
      <c r="F445" s="335" t="s">
        <v>7996</v>
      </c>
      <c r="G445" s="394" t="s">
        <v>7997</v>
      </c>
      <c r="H445" s="394"/>
      <c r="I445" s="394"/>
      <c r="J445" s="394"/>
      <c r="K445" s="394"/>
      <c r="L445" s="335"/>
      <c r="M445" s="82">
        <v>14000.000000000002</v>
      </c>
      <c r="N445" s="57">
        <v>2750</v>
      </c>
      <c r="O445" s="30">
        <v>16750</v>
      </c>
      <c r="P445" s="29" t="s">
        <v>9185</v>
      </c>
      <c r="Q445" s="29"/>
      <c r="R445" s="104" t="s">
        <v>4647</v>
      </c>
      <c r="S445" s="103" t="s">
        <v>4648</v>
      </c>
      <c r="T445" s="403">
        <v>-16310</v>
      </c>
      <c r="U445" s="403">
        <v>-2000</v>
      </c>
      <c r="V445" s="123" t="s">
        <v>1</v>
      </c>
      <c r="W445" s="336" t="s">
        <v>0</v>
      </c>
      <c r="X445" s="123"/>
      <c r="Y445" s="337"/>
      <c r="Z445" s="87">
        <v>1</v>
      </c>
      <c r="AA445" s="88" t="s">
        <v>4646</v>
      </c>
      <c r="AB445" s="88">
        <v>2.5</v>
      </c>
      <c r="AC445" s="135">
        <v>100</v>
      </c>
      <c r="AD445" s="90" t="s">
        <v>4545</v>
      </c>
      <c r="AE445" s="90">
        <v>2.5</v>
      </c>
      <c r="AF445" s="136"/>
      <c r="AG445" s="338"/>
      <c r="AH445" s="338"/>
      <c r="AI445" s="339"/>
      <c r="AJ445" s="339"/>
      <c r="AK445" s="91" t="s">
        <v>208</v>
      </c>
      <c r="AL445" s="92"/>
      <c r="AM445" s="93"/>
      <c r="AN445" s="340"/>
      <c r="AO445" s="341"/>
      <c r="AP445" s="336"/>
      <c r="AQ445" s="342"/>
      <c r="AR445" s="343" t="s">
        <v>3987</v>
      </c>
      <c r="AS445" s="342"/>
      <c r="AT445" s="94">
        <v>8000</v>
      </c>
      <c r="AU445" s="341"/>
      <c r="AV445" s="136"/>
      <c r="AW445" s="339"/>
    </row>
    <row r="446" spans="1:49" ht="12.75" customHeight="1">
      <c r="A446">
        <v>443</v>
      </c>
      <c r="B446" s="29" t="s">
        <v>7998</v>
      </c>
      <c r="C446" s="104" t="s">
        <v>4649</v>
      </c>
      <c r="D446" s="29" t="s">
        <v>485</v>
      </c>
      <c r="E446" s="29" t="s">
        <v>3340</v>
      </c>
      <c r="F446" s="335" t="s">
        <v>7999</v>
      </c>
      <c r="G446" s="394" t="s">
        <v>8000</v>
      </c>
      <c r="H446" s="394"/>
      <c r="I446" s="394"/>
      <c r="J446" s="394"/>
      <c r="K446" s="394"/>
      <c r="L446" s="335"/>
      <c r="M446" s="82">
        <v>14000.000000000002</v>
      </c>
      <c r="N446" s="57">
        <v>2750</v>
      </c>
      <c r="O446" s="30">
        <v>16750</v>
      </c>
      <c r="P446" s="29" t="s">
        <v>9188</v>
      </c>
      <c r="Q446" s="29"/>
      <c r="R446" s="104" t="s">
        <v>4649</v>
      </c>
      <c r="S446" s="103" t="s">
        <v>4650</v>
      </c>
      <c r="T446" s="403">
        <v>-12877.8</v>
      </c>
      <c r="U446" s="403">
        <v>3714.75</v>
      </c>
      <c r="V446" s="123" t="s">
        <v>1</v>
      </c>
      <c r="W446" s="336" t="s">
        <v>0</v>
      </c>
      <c r="X446" s="123"/>
      <c r="Y446" s="337"/>
      <c r="Z446" s="87">
        <v>1</v>
      </c>
      <c r="AA446" s="88" t="s">
        <v>188</v>
      </c>
      <c r="AB446" s="88">
        <v>2.5</v>
      </c>
      <c r="AC446" s="135">
        <v>100</v>
      </c>
      <c r="AD446" s="90" t="s">
        <v>4545</v>
      </c>
      <c r="AE446" s="90">
        <v>2.5</v>
      </c>
      <c r="AF446" s="136"/>
      <c r="AG446" s="338"/>
      <c r="AH446" s="338"/>
      <c r="AI446" s="339"/>
      <c r="AJ446" s="339"/>
      <c r="AK446" s="91" t="s">
        <v>206</v>
      </c>
      <c r="AL446" s="92"/>
      <c r="AM446" s="93"/>
      <c r="AN446" s="340"/>
      <c r="AO446" s="341"/>
      <c r="AP446" s="336"/>
      <c r="AQ446" s="342"/>
      <c r="AR446" s="343" t="s">
        <v>3987</v>
      </c>
      <c r="AS446" s="342"/>
      <c r="AT446" s="94">
        <v>8000</v>
      </c>
      <c r="AU446" s="341"/>
      <c r="AV446" s="136"/>
      <c r="AW446" s="339"/>
    </row>
    <row r="447" spans="1:49" ht="12.75" customHeight="1">
      <c r="A447">
        <v>444</v>
      </c>
      <c r="B447" s="29" t="s">
        <v>8001</v>
      </c>
      <c r="C447" s="104" t="s">
        <v>4651</v>
      </c>
      <c r="D447" s="29" t="s">
        <v>486</v>
      </c>
      <c r="E447" s="29" t="s">
        <v>3339</v>
      </c>
      <c r="F447" s="335" t="s">
        <v>8002</v>
      </c>
      <c r="G447" s="394" t="s">
        <v>8003</v>
      </c>
      <c r="H447" s="394"/>
      <c r="I447" s="394"/>
      <c r="J447" s="394"/>
      <c r="K447" s="394"/>
      <c r="L447" s="335"/>
      <c r="M447" s="82">
        <v>14000.000000000002</v>
      </c>
      <c r="N447" s="57">
        <v>2750</v>
      </c>
      <c r="O447" s="30">
        <v>16750</v>
      </c>
      <c r="P447" s="29" t="s">
        <v>9188</v>
      </c>
      <c r="Q447" s="29"/>
      <c r="R447" s="104" t="s">
        <v>4651</v>
      </c>
      <c r="S447" s="103" t="s">
        <v>4652</v>
      </c>
      <c r="T447" s="403">
        <v>-13736.32</v>
      </c>
      <c r="U447" s="403">
        <v>4210.05</v>
      </c>
      <c r="V447" s="123" t="s">
        <v>1</v>
      </c>
      <c r="W447" s="336" t="s">
        <v>0</v>
      </c>
      <c r="X447" s="123"/>
      <c r="Y447" s="337"/>
      <c r="Z447" s="87">
        <v>1</v>
      </c>
      <c r="AA447" s="88" t="s">
        <v>188</v>
      </c>
      <c r="AB447" s="88">
        <v>2.5</v>
      </c>
      <c r="AC447" s="135">
        <v>100</v>
      </c>
      <c r="AD447" s="90" t="s">
        <v>4545</v>
      </c>
      <c r="AE447" s="90">
        <v>2.5</v>
      </c>
      <c r="AF447" s="136"/>
      <c r="AG447" s="338"/>
      <c r="AH447" s="338"/>
      <c r="AI447" s="339"/>
      <c r="AJ447" s="339"/>
      <c r="AK447" s="91" t="s">
        <v>205</v>
      </c>
      <c r="AL447" s="92"/>
      <c r="AM447" s="93"/>
      <c r="AN447" s="340"/>
      <c r="AO447" s="341"/>
      <c r="AP447" s="336"/>
      <c r="AQ447" s="342"/>
      <c r="AR447" s="343" t="s">
        <v>3987</v>
      </c>
      <c r="AS447" s="342"/>
      <c r="AT447" s="94">
        <v>8000</v>
      </c>
      <c r="AU447" s="341"/>
      <c r="AV447" s="136"/>
      <c r="AW447" s="339"/>
    </row>
    <row r="448" spans="1:49" ht="12.75" customHeight="1">
      <c r="A448">
        <v>445</v>
      </c>
      <c r="B448" s="29" t="s">
        <v>8004</v>
      </c>
      <c r="C448" s="104" t="s">
        <v>4653</v>
      </c>
      <c r="D448" s="29" t="s">
        <v>493</v>
      </c>
      <c r="E448" s="29" t="s">
        <v>3332</v>
      </c>
      <c r="F448" s="335" t="s">
        <v>8005</v>
      </c>
      <c r="G448" s="394" t="s">
        <v>8006</v>
      </c>
      <c r="H448" s="394"/>
      <c r="I448" s="394"/>
      <c r="J448" s="394"/>
      <c r="K448" s="394"/>
      <c r="L448" s="335"/>
      <c r="M448" s="82">
        <v>14000.000000000002</v>
      </c>
      <c r="N448" s="57">
        <v>2750</v>
      </c>
      <c r="O448" s="30">
        <v>16750</v>
      </c>
      <c r="P448" s="29" t="s">
        <v>9169</v>
      </c>
      <c r="Q448" s="29"/>
      <c r="R448" s="104" t="s">
        <v>4653</v>
      </c>
      <c r="S448" s="103" t="s">
        <v>4654</v>
      </c>
      <c r="T448" s="403">
        <v>-15065</v>
      </c>
      <c r="U448" s="403">
        <v>-2500</v>
      </c>
      <c r="V448" s="123" t="s">
        <v>1</v>
      </c>
      <c r="W448" s="336" t="s">
        <v>0</v>
      </c>
      <c r="X448" s="123"/>
      <c r="Y448" s="337"/>
      <c r="Z448" s="87">
        <v>1</v>
      </c>
      <c r="AA448" s="88" t="s">
        <v>4655</v>
      </c>
      <c r="AB448" s="88">
        <v>2.5</v>
      </c>
      <c r="AC448" s="135">
        <v>100</v>
      </c>
      <c r="AD448" s="90" t="s">
        <v>4545</v>
      </c>
      <c r="AE448" s="90">
        <v>2.5</v>
      </c>
      <c r="AF448" s="136"/>
      <c r="AG448" s="338"/>
      <c r="AH448" s="338"/>
      <c r="AI448" s="339"/>
      <c r="AJ448" s="339"/>
      <c r="AK448" s="91" t="s">
        <v>206</v>
      </c>
      <c r="AL448" s="92"/>
      <c r="AM448" s="93"/>
      <c r="AN448" s="340"/>
      <c r="AO448" s="341"/>
      <c r="AP448" s="336"/>
      <c r="AQ448" s="342"/>
      <c r="AR448" s="343" t="s">
        <v>3987</v>
      </c>
      <c r="AS448" s="342"/>
      <c r="AT448" s="94">
        <v>8000</v>
      </c>
      <c r="AU448" s="341"/>
      <c r="AV448" s="136"/>
      <c r="AW448" s="339"/>
    </row>
    <row r="449" spans="1:49" ht="12.75" customHeight="1">
      <c r="A449">
        <v>446</v>
      </c>
      <c r="B449" s="29" t="s">
        <v>8007</v>
      </c>
      <c r="C449" s="104" t="s">
        <v>4656</v>
      </c>
      <c r="D449" s="29" t="s">
        <v>494</v>
      </c>
      <c r="E449" s="29" t="s">
        <v>3331</v>
      </c>
      <c r="F449" s="335" t="s">
        <v>8008</v>
      </c>
      <c r="G449" s="394" t="s">
        <v>8009</v>
      </c>
      <c r="H449" s="394"/>
      <c r="I449" s="394"/>
      <c r="J449" s="394"/>
      <c r="K449" s="394"/>
      <c r="L449" s="335"/>
      <c r="M449" s="82">
        <v>14000.000000000002</v>
      </c>
      <c r="N449" s="57">
        <v>2750</v>
      </c>
      <c r="O449" s="30">
        <v>16750</v>
      </c>
      <c r="P449" s="29" t="s">
        <v>9169</v>
      </c>
      <c r="Q449" s="29"/>
      <c r="R449" s="104" t="s">
        <v>4656</v>
      </c>
      <c r="S449" s="103" t="s">
        <v>4657</v>
      </c>
      <c r="T449" s="403">
        <v>-15895</v>
      </c>
      <c r="U449" s="403">
        <v>-2500</v>
      </c>
      <c r="V449" s="123" t="s">
        <v>1</v>
      </c>
      <c r="W449" s="336" t="s">
        <v>0</v>
      </c>
      <c r="X449" s="123"/>
      <c r="Y449" s="337"/>
      <c r="Z449" s="87">
        <v>1</v>
      </c>
      <c r="AA449" s="88" t="s">
        <v>4655</v>
      </c>
      <c r="AB449" s="88">
        <v>2.5</v>
      </c>
      <c r="AC449" s="135">
        <v>100</v>
      </c>
      <c r="AD449" s="90" t="s">
        <v>4545</v>
      </c>
      <c r="AE449" s="90">
        <v>2.5</v>
      </c>
      <c r="AF449" s="136"/>
      <c r="AG449" s="338"/>
      <c r="AH449" s="338"/>
      <c r="AI449" s="339"/>
      <c r="AJ449" s="339"/>
      <c r="AK449" s="91" t="s">
        <v>205</v>
      </c>
      <c r="AL449" s="92"/>
      <c r="AM449" s="93"/>
      <c r="AN449" s="340"/>
      <c r="AO449" s="341"/>
      <c r="AP449" s="336"/>
      <c r="AQ449" s="342"/>
      <c r="AR449" s="343" t="s">
        <v>3987</v>
      </c>
      <c r="AS449" s="342"/>
      <c r="AT449" s="94">
        <v>8000</v>
      </c>
      <c r="AU449" s="341"/>
      <c r="AV449" s="136"/>
      <c r="AW449" s="339"/>
    </row>
    <row r="450" spans="1:49" ht="12.75" customHeight="1">
      <c r="A450">
        <v>447</v>
      </c>
      <c r="B450" s="29" t="s">
        <v>8482</v>
      </c>
      <c r="C450" s="104" t="s">
        <v>4658</v>
      </c>
      <c r="D450" s="29" t="s">
        <v>3880</v>
      </c>
      <c r="E450" s="29" t="s">
        <v>3880</v>
      </c>
      <c r="F450" s="335" t="s">
        <v>8483</v>
      </c>
      <c r="G450" s="335"/>
      <c r="H450" s="335"/>
      <c r="I450" s="335"/>
      <c r="J450" s="335"/>
      <c r="K450" s="335"/>
      <c r="L450" s="335"/>
      <c r="M450" s="82" t="s">
        <v>3880</v>
      </c>
      <c r="N450" s="57">
        <v>454.95275590551182</v>
      </c>
      <c r="O450" s="30">
        <v>454.95275590551182</v>
      </c>
      <c r="P450" s="29" t="s">
        <v>3863</v>
      </c>
      <c r="Q450" s="29"/>
      <c r="R450" s="104" t="s">
        <v>4658</v>
      </c>
      <c r="S450" s="103" t="s">
        <v>4659</v>
      </c>
      <c r="T450" s="403">
        <v>-9443.7199999999993</v>
      </c>
      <c r="U450" s="403">
        <v>5695.95</v>
      </c>
      <c r="V450" s="123" t="s">
        <v>1</v>
      </c>
      <c r="W450" s="336" t="s">
        <v>0</v>
      </c>
      <c r="X450" s="123"/>
      <c r="Y450" s="337"/>
      <c r="Z450" s="87"/>
      <c r="AA450" s="88"/>
      <c r="AB450" s="88"/>
      <c r="AC450" s="98"/>
      <c r="AD450" s="90"/>
      <c r="AE450" s="90"/>
      <c r="AF450" s="136"/>
      <c r="AG450" s="338"/>
      <c r="AH450" s="338"/>
      <c r="AI450" s="339"/>
      <c r="AJ450" s="339"/>
      <c r="AK450" s="91"/>
      <c r="AL450" s="92">
        <v>20</v>
      </c>
      <c r="AM450" s="93"/>
      <c r="AN450" s="340"/>
      <c r="AO450" s="341"/>
      <c r="AP450" s="336"/>
      <c r="AQ450" s="342"/>
      <c r="AR450" s="343"/>
      <c r="AS450" s="342"/>
      <c r="AT450" s="94">
        <v>8000</v>
      </c>
      <c r="AU450" s="341"/>
      <c r="AV450" s="136"/>
      <c r="AW450" s="339"/>
    </row>
    <row r="451" spans="1:49" ht="12.75" customHeight="1">
      <c r="A451">
        <v>448</v>
      </c>
      <c r="B451" s="29" t="s">
        <v>8484</v>
      </c>
      <c r="C451" s="104" t="s">
        <v>4660</v>
      </c>
      <c r="D451" s="29" t="s">
        <v>3880</v>
      </c>
      <c r="E451" s="29" t="s">
        <v>3880</v>
      </c>
      <c r="F451" s="335" t="s">
        <v>8485</v>
      </c>
      <c r="G451" s="335"/>
      <c r="H451" s="335"/>
      <c r="I451" s="335"/>
      <c r="J451" s="335"/>
      <c r="K451" s="335"/>
      <c r="L451" s="335"/>
      <c r="M451" s="82" t="s">
        <v>3880</v>
      </c>
      <c r="N451" s="57">
        <v>490.05511811023626</v>
      </c>
      <c r="O451" s="30">
        <v>490.05511811023626</v>
      </c>
      <c r="P451" s="29" t="s">
        <v>3860</v>
      </c>
      <c r="Q451" s="29"/>
      <c r="R451" s="104" t="s">
        <v>4660</v>
      </c>
      <c r="S451" s="103" t="s">
        <v>4661</v>
      </c>
      <c r="T451" s="403">
        <v>-8585.2000000000007</v>
      </c>
      <c r="U451" s="403">
        <v>5200.6499999999996</v>
      </c>
      <c r="V451" s="123" t="s">
        <v>1</v>
      </c>
      <c r="W451" s="336" t="s">
        <v>0</v>
      </c>
      <c r="X451" s="123"/>
      <c r="Y451" s="337"/>
      <c r="Z451" s="87"/>
      <c r="AA451" s="88"/>
      <c r="AB451" s="88"/>
      <c r="AC451" s="98"/>
      <c r="AD451" s="90"/>
      <c r="AE451" s="90"/>
      <c r="AF451" s="136"/>
      <c r="AG451" s="338"/>
      <c r="AH451" s="338"/>
      <c r="AI451" s="339"/>
      <c r="AJ451" s="339"/>
      <c r="AK451" s="91"/>
      <c r="AL451" s="92">
        <v>20</v>
      </c>
      <c r="AM451" s="93"/>
      <c r="AN451" s="340"/>
      <c r="AO451" s="341"/>
      <c r="AP451" s="336"/>
      <c r="AQ451" s="342"/>
      <c r="AR451" s="343"/>
      <c r="AS451" s="342"/>
      <c r="AT451" s="94">
        <v>8000</v>
      </c>
      <c r="AU451" s="341"/>
      <c r="AV451" s="136"/>
      <c r="AW451" s="339"/>
    </row>
    <row r="452" spans="1:49" ht="12.75" customHeight="1">
      <c r="A452">
        <v>449</v>
      </c>
      <c r="B452" s="29" t="s">
        <v>7752</v>
      </c>
      <c r="C452" s="104" t="s">
        <v>4662</v>
      </c>
      <c r="D452" s="29" t="s">
        <v>513</v>
      </c>
      <c r="E452" s="29" t="s">
        <v>3312</v>
      </c>
      <c r="F452" s="335" t="s">
        <v>9098</v>
      </c>
      <c r="G452" s="394" t="s">
        <v>9099</v>
      </c>
      <c r="H452" s="394"/>
      <c r="I452" s="394"/>
      <c r="J452" s="394"/>
      <c r="K452" s="394"/>
      <c r="L452" s="335"/>
      <c r="M452" s="82">
        <v>1886.2047244094488</v>
      </c>
      <c r="N452" s="57">
        <v>10662.818897637795</v>
      </c>
      <c r="O452" s="30">
        <v>12549.023622047243</v>
      </c>
      <c r="P452" s="29" t="s">
        <v>3459</v>
      </c>
      <c r="Q452" s="29"/>
      <c r="R452" s="104" t="s">
        <v>4662</v>
      </c>
      <c r="S452" s="103" t="s">
        <v>4663</v>
      </c>
      <c r="T452" s="403">
        <v>-13500</v>
      </c>
      <c r="U452" s="403">
        <v>-12065</v>
      </c>
      <c r="V452" s="123" t="s">
        <v>1</v>
      </c>
      <c r="W452" s="336" t="s">
        <v>0</v>
      </c>
      <c r="X452" s="123"/>
      <c r="Y452" s="337"/>
      <c r="Z452" s="87">
        <v>1</v>
      </c>
      <c r="AA452" s="88" t="s">
        <v>280</v>
      </c>
      <c r="AB452" s="88">
        <v>2.5</v>
      </c>
      <c r="AC452" s="135">
        <v>100</v>
      </c>
      <c r="AD452" s="90"/>
      <c r="AE452" s="90"/>
      <c r="AF452" s="136"/>
      <c r="AG452" s="338"/>
      <c r="AH452" s="338"/>
      <c r="AI452" s="339"/>
      <c r="AJ452" s="339"/>
      <c r="AK452" s="91"/>
      <c r="AL452" s="92"/>
      <c r="AM452" s="93"/>
      <c r="AN452" s="340"/>
      <c r="AO452" s="341"/>
      <c r="AP452" s="336"/>
      <c r="AQ452" s="342"/>
      <c r="AR452" s="343"/>
      <c r="AS452" s="342"/>
      <c r="AT452" s="94"/>
      <c r="AU452" s="341"/>
      <c r="AV452" s="136"/>
      <c r="AW452" s="339"/>
    </row>
    <row r="453" spans="1:49" ht="12.75" customHeight="1">
      <c r="A453">
        <v>450</v>
      </c>
      <c r="B453" s="29" t="s">
        <v>7753</v>
      </c>
      <c r="C453" s="104" t="s">
        <v>4664</v>
      </c>
      <c r="D453" s="29" t="s">
        <v>511</v>
      </c>
      <c r="E453" s="29" t="s">
        <v>3314</v>
      </c>
      <c r="F453" s="335" t="s">
        <v>9100</v>
      </c>
      <c r="G453" s="394" t="s">
        <v>9101</v>
      </c>
      <c r="H453" s="394"/>
      <c r="I453" s="394"/>
      <c r="J453" s="394"/>
      <c r="K453" s="394"/>
      <c r="L453" s="335"/>
      <c r="M453" s="82">
        <v>1886.2047244094488</v>
      </c>
      <c r="N453" s="57">
        <v>10662.818897637795</v>
      </c>
      <c r="O453" s="30">
        <v>12549.023622047243</v>
      </c>
      <c r="P453" s="29" t="s">
        <v>3459</v>
      </c>
      <c r="Q453" s="29"/>
      <c r="R453" s="104" t="s">
        <v>4664</v>
      </c>
      <c r="S453" s="103" t="s">
        <v>4665</v>
      </c>
      <c r="T453" s="403">
        <v>-14000</v>
      </c>
      <c r="U453" s="403">
        <v>-11650</v>
      </c>
      <c r="V453" s="123" t="s">
        <v>1</v>
      </c>
      <c r="W453" s="336" t="s">
        <v>0</v>
      </c>
      <c r="X453" s="123"/>
      <c r="Y453" s="337"/>
      <c r="Z453" s="87">
        <v>1</v>
      </c>
      <c r="AA453" s="88" t="s">
        <v>280</v>
      </c>
      <c r="AB453" s="88">
        <v>2.5</v>
      </c>
      <c r="AC453" s="135">
        <v>100</v>
      </c>
      <c r="AD453" s="90"/>
      <c r="AE453" s="90"/>
      <c r="AF453" s="136"/>
      <c r="AG453" s="338"/>
      <c r="AH453" s="338"/>
      <c r="AI453" s="339"/>
      <c r="AJ453" s="339"/>
      <c r="AK453" s="91"/>
      <c r="AL453" s="92"/>
      <c r="AM453" s="93"/>
      <c r="AN453" s="340"/>
      <c r="AO453" s="341"/>
      <c r="AP453" s="336"/>
      <c r="AQ453" s="342"/>
      <c r="AR453" s="343"/>
      <c r="AS453" s="342"/>
      <c r="AT453" s="94"/>
      <c r="AU453" s="341"/>
      <c r="AV453" s="136"/>
      <c r="AW453" s="339"/>
    </row>
    <row r="454" spans="1:49" ht="12.75" customHeight="1">
      <c r="A454">
        <v>451</v>
      </c>
      <c r="B454" s="29" t="s">
        <v>7750</v>
      </c>
      <c r="C454" s="104" t="s">
        <v>3647</v>
      </c>
      <c r="D454" s="29" t="s">
        <v>520</v>
      </c>
      <c r="E454" s="29" t="s">
        <v>3305</v>
      </c>
      <c r="F454" s="335" t="s">
        <v>9094</v>
      </c>
      <c r="G454" s="394" t="s">
        <v>9095</v>
      </c>
      <c r="H454" s="394"/>
      <c r="I454" s="394"/>
      <c r="J454" s="394"/>
      <c r="K454" s="394"/>
      <c r="L454" s="335"/>
      <c r="M454" s="82">
        <v>2521.696850393701</v>
      </c>
      <c r="N454" s="57">
        <v>8138.4685039370079</v>
      </c>
      <c r="O454" s="30">
        <v>10660.165354330709</v>
      </c>
      <c r="P454" s="29" t="s">
        <v>3458</v>
      </c>
      <c r="Q454" s="29"/>
      <c r="R454" s="104" t="s">
        <v>3647</v>
      </c>
      <c r="S454" s="103" t="s">
        <v>4666</v>
      </c>
      <c r="T454" s="403">
        <v>-15065</v>
      </c>
      <c r="U454" s="403">
        <v>1500</v>
      </c>
      <c r="V454" s="123" t="s">
        <v>1</v>
      </c>
      <c r="W454" s="336" t="s">
        <v>0</v>
      </c>
      <c r="X454" s="123"/>
      <c r="Y454" s="337"/>
      <c r="Z454" s="87">
        <v>1</v>
      </c>
      <c r="AA454" s="88" t="s">
        <v>281</v>
      </c>
      <c r="AB454" s="88">
        <v>2.5</v>
      </c>
      <c r="AC454" s="135">
        <v>100</v>
      </c>
      <c r="AD454" s="90"/>
      <c r="AE454" s="90"/>
      <c r="AF454" s="136"/>
      <c r="AG454" s="338"/>
      <c r="AH454" s="338"/>
      <c r="AI454" s="339"/>
      <c r="AJ454" s="339"/>
      <c r="AK454" s="91"/>
      <c r="AL454" s="92"/>
      <c r="AM454" s="93"/>
      <c r="AN454" s="340"/>
      <c r="AO454" s="341"/>
      <c r="AP454" s="336"/>
      <c r="AQ454" s="342"/>
      <c r="AR454" s="343"/>
      <c r="AS454" s="342"/>
      <c r="AT454" s="94"/>
      <c r="AU454" s="341"/>
      <c r="AV454" s="136"/>
      <c r="AW454" s="339"/>
    </row>
    <row r="455" spans="1:49" ht="12.75" customHeight="1">
      <c r="A455">
        <v>452</v>
      </c>
      <c r="B455" s="29" t="s">
        <v>7751</v>
      </c>
      <c r="C455" s="104" t="s">
        <v>4667</v>
      </c>
      <c r="D455" s="29" t="s">
        <v>519</v>
      </c>
      <c r="E455" s="29" t="s">
        <v>3306</v>
      </c>
      <c r="F455" s="335" t="s">
        <v>9096</v>
      </c>
      <c r="G455" s="394" t="s">
        <v>9097</v>
      </c>
      <c r="H455" s="394"/>
      <c r="I455" s="394"/>
      <c r="J455" s="394"/>
      <c r="K455" s="394"/>
      <c r="L455" s="335"/>
      <c r="M455" s="82">
        <v>2521.696850393701</v>
      </c>
      <c r="N455" s="57">
        <v>8138.4685039370079</v>
      </c>
      <c r="O455" s="30">
        <v>10660.165354330709</v>
      </c>
      <c r="P455" s="29" t="s">
        <v>3458</v>
      </c>
      <c r="Q455" s="29"/>
      <c r="R455" s="104" t="s">
        <v>4667</v>
      </c>
      <c r="S455" s="103" t="s">
        <v>4668</v>
      </c>
      <c r="T455" s="403">
        <v>-15895</v>
      </c>
      <c r="U455" s="403">
        <v>1500</v>
      </c>
      <c r="V455" s="123" t="s">
        <v>1</v>
      </c>
      <c r="W455" s="336" t="s">
        <v>0</v>
      </c>
      <c r="X455" s="123"/>
      <c r="Y455" s="337"/>
      <c r="Z455" s="87">
        <v>1</v>
      </c>
      <c r="AA455" s="88" t="s">
        <v>281</v>
      </c>
      <c r="AB455" s="88">
        <v>2.5</v>
      </c>
      <c r="AC455" s="135">
        <v>100</v>
      </c>
      <c r="AD455" s="90"/>
      <c r="AE455" s="90"/>
      <c r="AF455" s="136"/>
      <c r="AG455" s="338"/>
      <c r="AH455" s="338"/>
      <c r="AI455" s="339"/>
      <c r="AJ455" s="339"/>
      <c r="AK455" s="91"/>
      <c r="AL455" s="92"/>
      <c r="AM455" s="93"/>
      <c r="AN455" s="340"/>
      <c r="AO455" s="341"/>
      <c r="AP455" s="336"/>
      <c r="AQ455" s="342"/>
      <c r="AR455" s="343"/>
      <c r="AS455" s="342"/>
      <c r="AT455" s="94"/>
      <c r="AU455" s="341"/>
      <c r="AV455" s="136"/>
      <c r="AW455" s="339"/>
    </row>
    <row r="456" spans="1:49" ht="12.75" customHeight="1">
      <c r="A456">
        <v>453</v>
      </c>
      <c r="B456" s="29" t="s">
        <v>8010</v>
      </c>
      <c r="C456" s="104" t="s">
        <v>4669</v>
      </c>
      <c r="D456" s="29" t="s">
        <v>515</v>
      </c>
      <c r="E456" s="29" t="s">
        <v>3310</v>
      </c>
      <c r="F456" s="335" t="s">
        <v>9110</v>
      </c>
      <c r="G456" s="394" t="s">
        <v>9111</v>
      </c>
      <c r="H456" s="394"/>
      <c r="I456" s="394"/>
      <c r="J456" s="394"/>
      <c r="K456" s="394"/>
      <c r="L456" s="335"/>
      <c r="M456" s="82">
        <v>2108.8346456692916</v>
      </c>
      <c r="N456" s="57">
        <v>10421.220472440946</v>
      </c>
      <c r="O456" s="30">
        <v>12530.055118110238</v>
      </c>
      <c r="P456" s="29" t="s">
        <v>3459</v>
      </c>
      <c r="Q456" s="29"/>
      <c r="R456" s="104" t="s">
        <v>4669</v>
      </c>
      <c r="S456" s="103" t="s">
        <v>4670</v>
      </c>
      <c r="T456" s="403">
        <v>-14356.45</v>
      </c>
      <c r="U456" s="403">
        <v>-10891.1</v>
      </c>
      <c r="V456" s="123" t="s">
        <v>1</v>
      </c>
      <c r="W456" s="336" t="s">
        <v>0</v>
      </c>
      <c r="X456" s="123"/>
      <c r="Y456" s="337"/>
      <c r="Z456" s="87">
        <v>1</v>
      </c>
      <c r="AA456" s="88" t="s">
        <v>4671</v>
      </c>
      <c r="AB456" s="88">
        <v>2.5</v>
      </c>
      <c r="AC456" s="135">
        <v>100</v>
      </c>
      <c r="AD456" s="90"/>
      <c r="AE456" s="90"/>
      <c r="AF456" s="136"/>
      <c r="AG456" s="338"/>
      <c r="AH456" s="338"/>
      <c r="AI456" s="339"/>
      <c r="AJ456" s="339"/>
      <c r="AK456" s="91"/>
      <c r="AL456" s="92"/>
      <c r="AM456" s="93"/>
      <c r="AN456" s="340"/>
      <c r="AO456" s="341"/>
      <c r="AP456" s="336"/>
      <c r="AQ456" s="342"/>
      <c r="AR456" s="343"/>
      <c r="AS456" s="342"/>
      <c r="AT456" s="94"/>
      <c r="AU456" s="341"/>
      <c r="AV456" s="136"/>
      <c r="AW456" s="339"/>
    </row>
    <row r="457" spans="1:49" ht="12.75" customHeight="1">
      <c r="A457">
        <v>454</v>
      </c>
      <c r="B457" s="29" t="s">
        <v>8011</v>
      </c>
      <c r="C457" s="104" t="s">
        <v>3554</v>
      </c>
      <c r="D457" s="29" t="s">
        <v>517</v>
      </c>
      <c r="E457" s="29" t="s">
        <v>3308</v>
      </c>
      <c r="F457" s="335" t="s">
        <v>9112</v>
      </c>
      <c r="G457" s="394" t="s">
        <v>9113</v>
      </c>
      <c r="H457" s="394"/>
      <c r="I457" s="394"/>
      <c r="J457" s="394"/>
      <c r="K457" s="394"/>
      <c r="L457" s="335"/>
      <c r="M457" s="82">
        <v>2108.8346456692916</v>
      </c>
      <c r="N457" s="57">
        <v>10421.220472440946</v>
      </c>
      <c r="O457" s="30">
        <v>12530.055118110238</v>
      </c>
      <c r="P457" s="29" t="s">
        <v>3459</v>
      </c>
      <c r="Q457" s="29"/>
      <c r="R457" s="104" t="s">
        <v>3554</v>
      </c>
      <c r="S457" s="103" t="s">
        <v>4672</v>
      </c>
      <c r="T457" s="403">
        <v>-15065</v>
      </c>
      <c r="U457" s="403">
        <v>-10500</v>
      </c>
      <c r="V457" s="123" t="s">
        <v>1</v>
      </c>
      <c r="W457" s="336" t="s">
        <v>0</v>
      </c>
      <c r="X457" s="123"/>
      <c r="Y457" s="337"/>
      <c r="Z457" s="87">
        <v>1</v>
      </c>
      <c r="AA457" s="88" t="s">
        <v>4671</v>
      </c>
      <c r="AB457" s="88">
        <v>2.5</v>
      </c>
      <c r="AC457" s="135">
        <v>100</v>
      </c>
      <c r="AD457" s="90"/>
      <c r="AE457" s="90"/>
      <c r="AF457" s="136"/>
      <c r="AG457" s="338"/>
      <c r="AH457" s="338"/>
      <c r="AI457" s="339"/>
      <c r="AJ457" s="339"/>
      <c r="AK457" s="91"/>
      <c r="AL457" s="92"/>
      <c r="AM457" s="93"/>
      <c r="AN457" s="340"/>
      <c r="AO457" s="341"/>
      <c r="AP457" s="336"/>
      <c r="AQ457" s="342"/>
      <c r="AR457" s="343"/>
      <c r="AS457" s="342"/>
      <c r="AT457" s="94"/>
      <c r="AU457" s="341"/>
      <c r="AV457" s="136"/>
      <c r="AW457" s="339"/>
    </row>
    <row r="458" spans="1:49" ht="12.75" customHeight="1">
      <c r="A458">
        <v>455</v>
      </c>
      <c r="B458" s="29" t="s">
        <v>8012</v>
      </c>
      <c r="C458" s="104" t="s">
        <v>3561</v>
      </c>
      <c r="D458" s="29" t="s">
        <v>499</v>
      </c>
      <c r="E458" s="29" t="s">
        <v>3326</v>
      </c>
      <c r="F458" s="335" t="s">
        <v>8013</v>
      </c>
      <c r="G458" s="394" t="s">
        <v>8014</v>
      </c>
      <c r="H458" s="394"/>
      <c r="I458" s="394"/>
      <c r="J458" s="394"/>
      <c r="K458" s="394"/>
      <c r="L458" s="335"/>
      <c r="M458" s="82">
        <v>14000.000000000002</v>
      </c>
      <c r="N458" s="57">
        <v>2750</v>
      </c>
      <c r="O458" s="30">
        <v>16750</v>
      </c>
      <c r="P458" s="29" t="s">
        <v>9166</v>
      </c>
      <c r="Q458" s="29"/>
      <c r="R458" s="104" t="s">
        <v>3561</v>
      </c>
      <c r="S458" s="104" t="s">
        <v>4673</v>
      </c>
      <c r="T458" s="403">
        <v>-5000</v>
      </c>
      <c r="U458" s="403">
        <v>-12480</v>
      </c>
      <c r="V458" s="123" t="s">
        <v>1</v>
      </c>
      <c r="W458" s="336" t="s">
        <v>0</v>
      </c>
      <c r="X458" s="123"/>
      <c r="Y458" s="337"/>
      <c r="Z458" s="87">
        <v>1</v>
      </c>
      <c r="AA458" s="88" t="s">
        <v>181</v>
      </c>
      <c r="AB458" s="88">
        <v>2.5</v>
      </c>
      <c r="AC458" s="135">
        <v>100</v>
      </c>
      <c r="AD458" s="90" t="s">
        <v>3986</v>
      </c>
      <c r="AE458" s="90">
        <v>2.5</v>
      </c>
      <c r="AF458" s="136"/>
      <c r="AG458" s="338"/>
      <c r="AH458" s="338"/>
      <c r="AI458" s="339"/>
      <c r="AJ458" s="339"/>
      <c r="AK458" s="91" t="s">
        <v>203</v>
      </c>
      <c r="AL458" s="92"/>
      <c r="AM458" s="93"/>
      <c r="AN458" s="340"/>
      <c r="AO458" s="341"/>
      <c r="AP458" s="336"/>
      <c r="AQ458" s="342"/>
      <c r="AR458" s="343" t="s">
        <v>3987</v>
      </c>
      <c r="AS458" s="342"/>
      <c r="AT458" s="94">
        <v>8000</v>
      </c>
      <c r="AU458" s="341"/>
      <c r="AV458" s="136"/>
      <c r="AW458" s="339"/>
    </row>
    <row r="459" spans="1:49" ht="12.75" customHeight="1">
      <c r="A459">
        <v>456</v>
      </c>
      <c r="B459" s="29" t="s">
        <v>8015</v>
      </c>
      <c r="C459" s="104" t="s">
        <v>4674</v>
      </c>
      <c r="D459" s="29" t="s">
        <v>500</v>
      </c>
      <c r="E459" s="29" t="s">
        <v>3325</v>
      </c>
      <c r="F459" s="335" t="s">
        <v>8016</v>
      </c>
      <c r="G459" s="394" t="s">
        <v>8017</v>
      </c>
      <c r="H459" s="394"/>
      <c r="I459" s="394"/>
      <c r="J459" s="394"/>
      <c r="K459" s="394"/>
      <c r="L459" s="335"/>
      <c r="M459" s="82">
        <v>14000.000000000002</v>
      </c>
      <c r="N459" s="57">
        <v>2750</v>
      </c>
      <c r="O459" s="30">
        <v>16750</v>
      </c>
      <c r="P459" s="29" t="s">
        <v>9166</v>
      </c>
      <c r="Q459" s="29"/>
      <c r="R459" s="104" t="s">
        <v>4674</v>
      </c>
      <c r="S459" s="104" t="s">
        <v>4675</v>
      </c>
      <c r="T459" s="403">
        <v>-5000</v>
      </c>
      <c r="U459" s="403">
        <v>-13310</v>
      </c>
      <c r="V459" s="123" t="s">
        <v>1</v>
      </c>
      <c r="W459" s="336" t="s">
        <v>0</v>
      </c>
      <c r="X459" s="123"/>
      <c r="Y459" s="337"/>
      <c r="Z459" s="87">
        <v>1</v>
      </c>
      <c r="AA459" s="88" t="s">
        <v>181</v>
      </c>
      <c r="AB459" s="88">
        <v>2.5</v>
      </c>
      <c r="AC459" s="135">
        <v>100</v>
      </c>
      <c r="AD459" s="90" t="s">
        <v>3986</v>
      </c>
      <c r="AE459" s="90">
        <v>2.5</v>
      </c>
      <c r="AF459" s="136"/>
      <c r="AG459" s="338"/>
      <c r="AH459" s="338"/>
      <c r="AI459" s="339"/>
      <c r="AJ459" s="339"/>
      <c r="AK459" s="91" t="s">
        <v>202</v>
      </c>
      <c r="AL459" s="92"/>
      <c r="AM459" s="93"/>
      <c r="AN459" s="340"/>
      <c r="AO459" s="341"/>
      <c r="AP459" s="336"/>
      <c r="AQ459" s="342"/>
      <c r="AR459" s="343" t="s">
        <v>3987</v>
      </c>
      <c r="AS459" s="342"/>
      <c r="AT459" s="94">
        <v>8000</v>
      </c>
      <c r="AU459" s="341"/>
      <c r="AV459" s="136"/>
      <c r="AW459" s="339"/>
    </row>
    <row r="460" spans="1:49" ht="12.75" customHeight="1">
      <c r="A460">
        <v>457</v>
      </c>
      <c r="B460" s="29" t="s">
        <v>8018</v>
      </c>
      <c r="C460" s="104" t="s">
        <v>3651</v>
      </c>
      <c r="D460" s="29" t="s">
        <v>490</v>
      </c>
      <c r="E460" s="29" t="s">
        <v>3335</v>
      </c>
      <c r="F460" s="335" t="s">
        <v>8019</v>
      </c>
      <c r="G460" s="394" t="s">
        <v>8020</v>
      </c>
      <c r="H460" s="394"/>
      <c r="I460" s="394"/>
      <c r="J460" s="394"/>
      <c r="K460" s="394"/>
      <c r="L460" s="335"/>
      <c r="M460" s="82">
        <v>14000.000000000002</v>
      </c>
      <c r="N460" s="57">
        <v>2750</v>
      </c>
      <c r="O460" s="30">
        <v>16750</v>
      </c>
      <c r="P460" s="29" t="s">
        <v>9192</v>
      </c>
      <c r="Q460" s="29"/>
      <c r="R460" s="104" t="s">
        <v>3651</v>
      </c>
      <c r="S460" s="103" t="s">
        <v>4676</v>
      </c>
      <c r="T460" s="403">
        <v>-6868.16</v>
      </c>
      <c r="U460" s="403">
        <v>-9658.35</v>
      </c>
      <c r="V460" s="123" t="s">
        <v>1</v>
      </c>
      <c r="W460" s="336" t="s">
        <v>0</v>
      </c>
      <c r="X460" s="123"/>
      <c r="Y460" s="337"/>
      <c r="Z460" s="87">
        <v>1</v>
      </c>
      <c r="AA460" s="88" t="s">
        <v>4677</v>
      </c>
      <c r="AB460" s="88">
        <v>2.5</v>
      </c>
      <c r="AC460" s="135">
        <v>100</v>
      </c>
      <c r="AD460" s="90" t="s">
        <v>3986</v>
      </c>
      <c r="AE460" s="90">
        <v>2.5</v>
      </c>
      <c r="AF460" s="136"/>
      <c r="AG460" s="338"/>
      <c r="AH460" s="338"/>
      <c r="AI460" s="339"/>
      <c r="AJ460" s="339"/>
      <c r="AK460" s="91" t="s">
        <v>203</v>
      </c>
      <c r="AL460" s="92"/>
      <c r="AM460" s="93"/>
      <c r="AN460" s="340"/>
      <c r="AO460" s="341"/>
      <c r="AP460" s="336"/>
      <c r="AQ460" s="342"/>
      <c r="AR460" s="343" t="s">
        <v>3987</v>
      </c>
      <c r="AS460" s="342"/>
      <c r="AT460" s="94">
        <v>8000</v>
      </c>
      <c r="AU460" s="341"/>
      <c r="AV460" s="136"/>
      <c r="AW460" s="339"/>
    </row>
    <row r="461" spans="1:49" ht="12.75" customHeight="1">
      <c r="A461">
        <v>458</v>
      </c>
      <c r="B461" s="29" t="s">
        <v>8021</v>
      </c>
      <c r="C461" s="104" t="s">
        <v>3486</v>
      </c>
      <c r="D461" s="29" t="s">
        <v>489</v>
      </c>
      <c r="E461" s="29" t="s">
        <v>3336</v>
      </c>
      <c r="F461" s="335" t="s">
        <v>8022</v>
      </c>
      <c r="G461" s="394" t="s">
        <v>8023</v>
      </c>
      <c r="H461" s="394"/>
      <c r="I461" s="394"/>
      <c r="J461" s="394"/>
      <c r="K461" s="394"/>
      <c r="L461" s="335"/>
      <c r="M461" s="82">
        <v>14000.000000000002</v>
      </c>
      <c r="N461" s="57">
        <v>2750</v>
      </c>
      <c r="O461" s="30">
        <v>16750</v>
      </c>
      <c r="P461" s="29" t="s">
        <v>9192</v>
      </c>
      <c r="Q461" s="29"/>
      <c r="R461" s="104" t="s">
        <v>3486</v>
      </c>
      <c r="S461" s="103" t="s">
        <v>4678</v>
      </c>
      <c r="T461" s="403">
        <v>-6868.16</v>
      </c>
      <c r="U461" s="403">
        <v>-10648.95</v>
      </c>
      <c r="V461" s="123" t="s">
        <v>1</v>
      </c>
      <c r="W461" s="336" t="s">
        <v>0</v>
      </c>
      <c r="X461" s="123"/>
      <c r="Y461" s="337"/>
      <c r="Z461" s="87">
        <v>1</v>
      </c>
      <c r="AA461" s="88" t="s">
        <v>4677</v>
      </c>
      <c r="AB461" s="88">
        <v>2.5</v>
      </c>
      <c r="AC461" s="135">
        <v>100</v>
      </c>
      <c r="AD461" s="90" t="s">
        <v>3986</v>
      </c>
      <c r="AE461" s="90">
        <v>2.5</v>
      </c>
      <c r="AF461" s="136"/>
      <c r="AG461" s="338"/>
      <c r="AH461" s="338"/>
      <c r="AI461" s="339"/>
      <c r="AJ461" s="339"/>
      <c r="AK461" s="91" t="s">
        <v>202</v>
      </c>
      <c r="AL461" s="92"/>
      <c r="AM461" s="93"/>
      <c r="AN461" s="340"/>
      <c r="AO461" s="341"/>
      <c r="AP461" s="336"/>
      <c r="AQ461" s="342"/>
      <c r="AR461" s="343" t="s">
        <v>3987</v>
      </c>
      <c r="AS461" s="342"/>
      <c r="AT461" s="94">
        <v>8000</v>
      </c>
      <c r="AU461" s="341"/>
      <c r="AV461" s="136"/>
      <c r="AW461" s="339"/>
    </row>
    <row r="462" spans="1:49" ht="12.75" customHeight="1">
      <c r="A462">
        <v>459</v>
      </c>
      <c r="B462" s="29" t="s">
        <v>8024</v>
      </c>
      <c r="C462" s="104" t="s">
        <v>3491</v>
      </c>
      <c r="D462" s="29" t="s">
        <v>3880</v>
      </c>
      <c r="E462" s="29" t="s">
        <v>3880</v>
      </c>
      <c r="F462" s="335" t="s">
        <v>8025</v>
      </c>
      <c r="G462" s="335"/>
      <c r="H462" s="335"/>
      <c r="I462" s="335"/>
      <c r="J462" s="335"/>
      <c r="K462" s="335"/>
      <c r="L462" s="335"/>
      <c r="M462" s="82" t="s">
        <v>3880</v>
      </c>
      <c r="N462" s="57">
        <v>2750</v>
      </c>
      <c r="O462" s="30">
        <v>2750</v>
      </c>
      <c r="P462" s="29" t="s">
        <v>3457</v>
      </c>
      <c r="Q462" s="29"/>
      <c r="R462" s="104" t="s">
        <v>3491</v>
      </c>
      <c r="S462" s="103" t="s">
        <v>4679</v>
      </c>
      <c r="T462" s="403">
        <v>-5500</v>
      </c>
      <c r="U462" s="403">
        <v>-12065</v>
      </c>
      <c r="V462" s="123" t="s">
        <v>1</v>
      </c>
      <c r="W462" s="336" t="s">
        <v>0</v>
      </c>
      <c r="X462" s="123"/>
      <c r="Y462" s="337"/>
      <c r="Z462" s="87"/>
      <c r="AA462" s="88" t="s">
        <v>178</v>
      </c>
      <c r="AB462" s="88">
        <v>2.5</v>
      </c>
      <c r="AC462" s="135">
        <v>100</v>
      </c>
      <c r="AD462" s="90" t="s">
        <v>3986</v>
      </c>
      <c r="AE462" s="90">
        <v>2.5</v>
      </c>
      <c r="AF462" s="136"/>
      <c r="AG462" s="338"/>
      <c r="AH462" s="338"/>
      <c r="AI462" s="339"/>
      <c r="AJ462" s="339"/>
      <c r="AK462" s="91" t="s">
        <v>199</v>
      </c>
      <c r="AL462" s="92"/>
      <c r="AM462" s="93"/>
      <c r="AN462" s="340"/>
      <c r="AO462" s="341"/>
      <c r="AP462" s="336"/>
      <c r="AQ462" s="342"/>
      <c r="AR462" s="343" t="s">
        <v>3987</v>
      </c>
      <c r="AS462" s="342"/>
      <c r="AT462" s="94">
        <v>8000</v>
      </c>
      <c r="AU462" s="341"/>
      <c r="AV462" s="136"/>
      <c r="AW462" s="339"/>
    </row>
    <row r="463" spans="1:49" ht="12.75" customHeight="1">
      <c r="A463">
        <v>460</v>
      </c>
      <c r="B463" s="29" t="s">
        <v>8026</v>
      </c>
      <c r="C463" s="104" t="s">
        <v>3565</v>
      </c>
      <c r="D463" s="29" t="s">
        <v>3880</v>
      </c>
      <c r="E463" s="29" t="s">
        <v>3880</v>
      </c>
      <c r="F463" s="335" t="s">
        <v>8027</v>
      </c>
      <c r="G463" s="335"/>
      <c r="H463" s="335"/>
      <c r="I463" s="335"/>
      <c r="J463" s="335"/>
      <c r="K463" s="335"/>
      <c r="L463" s="335"/>
      <c r="M463" s="82" t="s">
        <v>3880</v>
      </c>
      <c r="N463" s="57">
        <v>2750</v>
      </c>
      <c r="O463" s="30">
        <v>2750</v>
      </c>
      <c r="P463" s="29" t="s">
        <v>3457</v>
      </c>
      <c r="Q463" s="29"/>
      <c r="R463" s="104" t="s">
        <v>3565</v>
      </c>
      <c r="S463" s="103" t="s">
        <v>4680</v>
      </c>
      <c r="T463" s="403">
        <v>-5500</v>
      </c>
      <c r="U463" s="403">
        <v>-12895</v>
      </c>
      <c r="V463" s="123" t="s">
        <v>1</v>
      </c>
      <c r="W463" s="336" t="s">
        <v>0</v>
      </c>
      <c r="X463" s="123"/>
      <c r="Y463" s="337"/>
      <c r="Z463" s="87"/>
      <c r="AA463" s="88" t="s">
        <v>178</v>
      </c>
      <c r="AB463" s="88">
        <v>2.5</v>
      </c>
      <c r="AC463" s="135">
        <v>100</v>
      </c>
      <c r="AD463" s="90" t="s">
        <v>3986</v>
      </c>
      <c r="AE463" s="90">
        <v>2.5</v>
      </c>
      <c r="AF463" s="136"/>
      <c r="AG463" s="338"/>
      <c r="AH463" s="338"/>
      <c r="AI463" s="339"/>
      <c r="AJ463" s="339"/>
      <c r="AK463" s="91" t="s">
        <v>198</v>
      </c>
      <c r="AL463" s="92"/>
      <c r="AM463" s="93"/>
      <c r="AN463" s="340"/>
      <c r="AO463" s="341"/>
      <c r="AP463" s="336"/>
      <c r="AQ463" s="342"/>
      <c r="AR463" s="343" t="s">
        <v>3987</v>
      </c>
      <c r="AS463" s="342"/>
      <c r="AT463" s="94">
        <v>8000</v>
      </c>
      <c r="AU463" s="341"/>
      <c r="AV463" s="136"/>
      <c r="AW463" s="339"/>
    </row>
    <row r="464" spans="1:49" ht="12.75" customHeight="1">
      <c r="A464">
        <v>461</v>
      </c>
      <c r="B464" s="29" t="s">
        <v>8028</v>
      </c>
      <c r="C464" s="104" t="s">
        <v>4681</v>
      </c>
      <c r="D464" s="29" t="s">
        <v>3880</v>
      </c>
      <c r="E464" s="29" t="s">
        <v>3880</v>
      </c>
      <c r="F464" s="335" t="s">
        <v>8029</v>
      </c>
      <c r="G464" s="335"/>
      <c r="H464" s="335"/>
      <c r="I464" s="335"/>
      <c r="J464" s="335"/>
      <c r="K464" s="335"/>
      <c r="L464" s="335"/>
      <c r="M464" s="82" t="s">
        <v>3880</v>
      </c>
      <c r="N464" s="57">
        <v>2750</v>
      </c>
      <c r="O464" s="30">
        <v>2750</v>
      </c>
      <c r="P464" s="29" t="s">
        <v>3860</v>
      </c>
      <c r="Q464" s="29"/>
      <c r="R464" s="104" t="s">
        <v>4681</v>
      </c>
      <c r="S464" s="103" t="s">
        <v>4682</v>
      </c>
      <c r="T464" s="403">
        <v>-8585.2000000000007</v>
      </c>
      <c r="U464" s="403">
        <v>-7677.15</v>
      </c>
      <c r="V464" s="123" t="s">
        <v>1</v>
      </c>
      <c r="W464" s="336" t="s">
        <v>0</v>
      </c>
      <c r="X464" s="123"/>
      <c r="Y464" s="337"/>
      <c r="Z464" s="87"/>
      <c r="AA464" s="88" t="s">
        <v>4683</v>
      </c>
      <c r="AB464" s="88">
        <v>2.5</v>
      </c>
      <c r="AC464" s="135">
        <v>100</v>
      </c>
      <c r="AD464" s="90" t="s">
        <v>3986</v>
      </c>
      <c r="AE464" s="90">
        <v>2.5</v>
      </c>
      <c r="AF464" s="136"/>
      <c r="AG464" s="338"/>
      <c r="AH464" s="338"/>
      <c r="AI464" s="339"/>
      <c r="AJ464" s="339"/>
      <c r="AK464" s="91" t="s">
        <v>199</v>
      </c>
      <c r="AL464" s="92"/>
      <c r="AM464" s="93"/>
      <c r="AN464" s="340"/>
      <c r="AO464" s="341"/>
      <c r="AP464" s="336"/>
      <c r="AQ464" s="342"/>
      <c r="AR464" s="343" t="s">
        <v>3987</v>
      </c>
      <c r="AS464" s="342"/>
      <c r="AT464" s="94">
        <v>8000</v>
      </c>
      <c r="AU464" s="341"/>
      <c r="AV464" s="136"/>
      <c r="AW464" s="339"/>
    </row>
    <row r="465" spans="1:49" ht="12.75" customHeight="1">
      <c r="A465">
        <v>462</v>
      </c>
      <c r="B465" s="29" t="s">
        <v>8030</v>
      </c>
      <c r="C465" s="104" t="s">
        <v>4684</v>
      </c>
      <c r="D465" s="29" t="s">
        <v>3880</v>
      </c>
      <c r="E465" s="29" t="s">
        <v>3880</v>
      </c>
      <c r="F465" s="335" t="s">
        <v>8031</v>
      </c>
      <c r="G465" s="335"/>
      <c r="H465" s="335"/>
      <c r="I465" s="335"/>
      <c r="J465" s="335"/>
      <c r="K465" s="335"/>
      <c r="L465" s="335"/>
      <c r="M465" s="82" t="s">
        <v>3880</v>
      </c>
      <c r="N465" s="57">
        <v>2750</v>
      </c>
      <c r="O465" s="30">
        <v>2750</v>
      </c>
      <c r="P465" s="29" t="s">
        <v>3860</v>
      </c>
      <c r="Q465" s="29"/>
      <c r="R465" s="104" t="s">
        <v>4684</v>
      </c>
      <c r="S465" s="103" t="s">
        <v>4685</v>
      </c>
      <c r="T465" s="403">
        <v>-8585.2000000000007</v>
      </c>
      <c r="U465" s="403">
        <v>-8667.75</v>
      </c>
      <c r="V465" s="123" t="s">
        <v>1</v>
      </c>
      <c r="W465" s="336" t="s">
        <v>0</v>
      </c>
      <c r="X465" s="123"/>
      <c r="Y465" s="337"/>
      <c r="Z465" s="87"/>
      <c r="AA465" s="88" t="s">
        <v>4683</v>
      </c>
      <c r="AB465" s="88">
        <v>2.5</v>
      </c>
      <c r="AC465" s="135">
        <v>100</v>
      </c>
      <c r="AD465" s="90" t="s">
        <v>3986</v>
      </c>
      <c r="AE465" s="90">
        <v>2.5</v>
      </c>
      <c r="AF465" s="136"/>
      <c r="AG465" s="338"/>
      <c r="AH465" s="338"/>
      <c r="AI465" s="339"/>
      <c r="AJ465" s="339"/>
      <c r="AK465" s="91" t="s">
        <v>198</v>
      </c>
      <c r="AL465" s="92"/>
      <c r="AM465" s="93"/>
      <c r="AN465" s="340"/>
      <c r="AO465" s="341"/>
      <c r="AP465" s="336"/>
      <c r="AQ465" s="342"/>
      <c r="AR465" s="343" t="s">
        <v>3987</v>
      </c>
      <c r="AS465" s="342"/>
      <c r="AT465" s="94">
        <v>8000</v>
      </c>
      <c r="AU465" s="341"/>
      <c r="AV465" s="136"/>
      <c r="AW465" s="339"/>
    </row>
    <row r="466" spans="1:49" ht="12.75" customHeight="1">
      <c r="A466">
        <v>463</v>
      </c>
      <c r="B466" s="29" t="s">
        <v>8032</v>
      </c>
      <c r="C466" s="104" t="s">
        <v>4686</v>
      </c>
      <c r="D466" s="29" t="s">
        <v>3880</v>
      </c>
      <c r="E466" s="29" t="s">
        <v>3880</v>
      </c>
      <c r="F466" s="335" t="s">
        <v>8033</v>
      </c>
      <c r="G466" s="335"/>
      <c r="H466" s="335"/>
      <c r="I466" s="335"/>
      <c r="J466" s="335"/>
      <c r="K466" s="335"/>
      <c r="L466" s="335"/>
      <c r="M466" s="82" t="s">
        <v>3880</v>
      </c>
      <c r="N466" s="57">
        <v>2750</v>
      </c>
      <c r="O466" s="30">
        <v>2750</v>
      </c>
      <c r="P466" s="29" t="s">
        <v>3456</v>
      </c>
      <c r="Q466" s="29"/>
      <c r="R466" s="104" t="s">
        <v>4686</v>
      </c>
      <c r="S466" s="103" t="s">
        <v>4687</v>
      </c>
      <c r="T466" s="403">
        <v>-10000</v>
      </c>
      <c r="U466" s="403">
        <v>-12480</v>
      </c>
      <c r="V466" s="123" t="s">
        <v>1</v>
      </c>
      <c r="W466" s="336" t="s">
        <v>0</v>
      </c>
      <c r="X466" s="123"/>
      <c r="Y466" s="337"/>
      <c r="Z466" s="87"/>
      <c r="AA466" s="88" t="s">
        <v>177</v>
      </c>
      <c r="AB466" s="88">
        <v>2.5</v>
      </c>
      <c r="AC466" s="135">
        <v>100</v>
      </c>
      <c r="AD466" s="90" t="s">
        <v>3986</v>
      </c>
      <c r="AE466" s="90">
        <v>2.5</v>
      </c>
      <c r="AF466" s="136"/>
      <c r="AG466" s="338"/>
      <c r="AH466" s="338"/>
      <c r="AI466" s="339"/>
      <c r="AJ466" s="339"/>
      <c r="AK466" s="91" t="s">
        <v>197</v>
      </c>
      <c r="AL466" s="92"/>
      <c r="AM466" s="93"/>
      <c r="AN466" s="340"/>
      <c r="AO466" s="341"/>
      <c r="AP466" s="336"/>
      <c r="AQ466" s="342"/>
      <c r="AR466" s="343" t="s">
        <v>3987</v>
      </c>
      <c r="AS466" s="342"/>
      <c r="AT466" s="94">
        <v>8000</v>
      </c>
      <c r="AU466" s="341"/>
      <c r="AV466" s="136"/>
      <c r="AW466" s="339"/>
    </row>
    <row r="467" spans="1:49" ht="12.75" customHeight="1">
      <c r="A467">
        <v>464</v>
      </c>
      <c r="B467" s="29" t="s">
        <v>8034</v>
      </c>
      <c r="C467" s="104" t="s">
        <v>4688</v>
      </c>
      <c r="D467" s="29" t="s">
        <v>3880</v>
      </c>
      <c r="E467" s="29" t="s">
        <v>3880</v>
      </c>
      <c r="F467" s="335" t="s">
        <v>8035</v>
      </c>
      <c r="G467" s="335"/>
      <c r="H467" s="335"/>
      <c r="I467" s="335"/>
      <c r="J467" s="335"/>
      <c r="K467" s="335"/>
      <c r="L467" s="335"/>
      <c r="M467" s="82" t="s">
        <v>3880</v>
      </c>
      <c r="N467" s="57">
        <v>2750</v>
      </c>
      <c r="O467" s="30">
        <v>2750</v>
      </c>
      <c r="P467" s="29" t="s">
        <v>3456</v>
      </c>
      <c r="Q467" s="29"/>
      <c r="R467" s="104" t="s">
        <v>4688</v>
      </c>
      <c r="S467" s="103" t="s">
        <v>4689</v>
      </c>
      <c r="T467" s="403">
        <v>-10000</v>
      </c>
      <c r="U467" s="403">
        <v>-13310</v>
      </c>
      <c r="V467" s="123" t="s">
        <v>1</v>
      </c>
      <c r="W467" s="336" t="s">
        <v>0</v>
      </c>
      <c r="X467" s="123"/>
      <c r="Y467" s="337"/>
      <c r="Z467" s="87"/>
      <c r="AA467" s="88" t="s">
        <v>177</v>
      </c>
      <c r="AB467" s="88">
        <v>2.5</v>
      </c>
      <c r="AC467" s="135">
        <v>100</v>
      </c>
      <c r="AD467" s="90" t="s">
        <v>3986</v>
      </c>
      <c r="AE467" s="90">
        <v>2.5</v>
      </c>
      <c r="AF467" s="136"/>
      <c r="AG467" s="338"/>
      <c r="AH467" s="338"/>
      <c r="AI467" s="339"/>
      <c r="AJ467" s="339"/>
      <c r="AK467" s="91" t="s">
        <v>196</v>
      </c>
      <c r="AL467" s="92"/>
      <c r="AM467" s="93"/>
      <c r="AN467" s="340"/>
      <c r="AO467" s="341"/>
      <c r="AP467" s="336"/>
      <c r="AQ467" s="342"/>
      <c r="AR467" s="343" t="s">
        <v>3987</v>
      </c>
      <c r="AS467" s="342"/>
      <c r="AT467" s="94">
        <v>8000</v>
      </c>
      <c r="AU467" s="341"/>
      <c r="AV467" s="136"/>
      <c r="AW467" s="339"/>
    </row>
    <row r="468" spans="1:49" ht="12.75" customHeight="1">
      <c r="A468">
        <v>465</v>
      </c>
      <c r="B468" s="29" t="s">
        <v>8036</v>
      </c>
      <c r="C468" s="104" t="s">
        <v>4690</v>
      </c>
      <c r="D468" s="29" t="s">
        <v>3880</v>
      </c>
      <c r="E468" s="29" t="s">
        <v>3880</v>
      </c>
      <c r="F468" s="335" t="s">
        <v>8037</v>
      </c>
      <c r="G468" s="335"/>
      <c r="H468" s="335"/>
      <c r="I468" s="335"/>
      <c r="J468" s="335"/>
      <c r="K468" s="335"/>
      <c r="L468" s="335"/>
      <c r="M468" s="82" t="s">
        <v>3880</v>
      </c>
      <c r="N468" s="57">
        <v>2750</v>
      </c>
      <c r="O468" s="30">
        <v>2750</v>
      </c>
      <c r="P468" s="29" t="s">
        <v>3458</v>
      </c>
      <c r="Q468" s="29"/>
      <c r="R468" s="104" t="s">
        <v>4690</v>
      </c>
      <c r="S468" s="103" t="s">
        <v>4691</v>
      </c>
      <c r="T468" s="403">
        <v>-12877.8</v>
      </c>
      <c r="U468" s="403">
        <v>-8172.45</v>
      </c>
      <c r="V468" s="123" t="s">
        <v>1</v>
      </c>
      <c r="W468" s="336" t="s">
        <v>0</v>
      </c>
      <c r="X468" s="123"/>
      <c r="Y468" s="337"/>
      <c r="Z468" s="87"/>
      <c r="AA468" s="88" t="s">
        <v>4692</v>
      </c>
      <c r="AB468" s="88">
        <v>2.5</v>
      </c>
      <c r="AC468" s="135">
        <v>100</v>
      </c>
      <c r="AD468" s="90" t="s">
        <v>3986</v>
      </c>
      <c r="AE468" s="90">
        <v>2.5</v>
      </c>
      <c r="AF468" s="136"/>
      <c r="AG468" s="338"/>
      <c r="AH468" s="338"/>
      <c r="AI468" s="339"/>
      <c r="AJ468" s="339"/>
      <c r="AK468" s="91" t="s">
        <v>197</v>
      </c>
      <c r="AL468" s="92"/>
      <c r="AM468" s="93"/>
      <c r="AN468" s="340"/>
      <c r="AO468" s="341"/>
      <c r="AP468" s="336"/>
      <c r="AQ468" s="342"/>
      <c r="AR468" s="343" t="s">
        <v>3987</v>
      </c>
      <c r="AS468" s="342"/>
      <c r="AT468" s="94">
        <v>8000</v>
      </c>
      <c r="AU468" s="341"/>
      <c r="AV468" s="136"/>
      <c r="AW468" s="339"/>
    </row>
    <row r="469" spans="1:49" ht="12.75" customHeight="1">
      <c r="A469">
        <v>466</v>
      </c>
      <c r="B469" s="29" t="s">
        <v>8038</v>
      </c>
      <c r="C469" s="104" t="s">
        <v>4693</v>
      </c>
      <c r="D469" s="29" t="s">
        <v>3880</v>
      </c>
      <c r="E469" s="29" t="s">
        <v>3880</v>
      </c>
      <c r="F469" s="335" t="s">
        <v>8039</v>
      </c>
      <c r="G469" s="335"/>
      <c r="H469" s="335"/>
      <c r="I469" s="335"/>
      <c r="J469" s="335"/>
      <c r="K469" s="335"/>
      <c r="L469" s="335"/>
      <c r="M469" s="82" t="s">
        <v>3880</v>
      </c>
      <c r="N469" s="57">
        <v>2750</v>
      </c>
      <c r="O469" s="30">
        <v>2750</v>
      </c>
      <c r="P469" s="29" t="s">
        <v>3458</v>
      </c>
      <c r="Q469" s="29"/>
      <c r="R469" s="104" t="s">
        <v>4693</v>
      </c>
      <c r="S469" s="103" t="s">
        <v>4694</v>
      </c>
      <c r="T469" s="403">
        <v>-13736.32</v>
      </c>
      <c r="U469" s="403">
        <v>-7677.15</v>
      </c>
      <c r="V469" s="123" t="s">
        <v>1</v>
      </c>
      <c r="W469" s="336" t="s">
        <v>0</v>
      </c>
      <c r="X469" s="123"/>
      <c r="Y469" s="337"/>
      <c r="Z469" s="87"/>
      <c r="AA469" s="88" t="s">
        <v>4692</v>
      </c>
      <c r="AB469" s="88">
        <v>2.5</v>
      </c>
      <c r="AC469" s="135">
        <v>100</v>
      </c>
      <c r="AD469" s="90" t="s">
        <v>3986</v>
      </c>
      <c r="AE469" s="90">
        <v>2.5</v>
      </c>
      <c r="AF469" s="136"/>
      <c r="AG469" s="338"/>
      <c r="AH469" s="338"/>
      <c r="AI469" s="339"/>
      <c r="AJ469" s="339"/>
      <c r="AK469" s="91" t="s">
        <v>196</v>
      </c>
      <c r="AL469" s="92"/>
      <c r="AM469" s="93"/>
      <c r="AN469" s="340"/>
      <c r="AO469" s="341"/>
      <c r="AP469" s="336"/>
      <c r="AQ469" s="342"/>
      <c r="AR469" s="343" t="s">
        <v>3987</v>
      </c>
      <c r="AS469" s="342"/>
      <c r="AT469" s="94">
        <v>8000</v>
      </c>
      <c r="AU469" s="341"/>
      <c r="AV469" s="136"/>
      <c r="AW469" s="339"/>
    </row>
    <row r="470" spans="1:49" ht="12.75" customHeight="1">
      <c r="A470">
        <v>467</v>
      </c>
      <c r="B470" s="29" t="s">
        <v>8040</v>
      </c>
      <c r="C470" s="104" t="s">
        <v>4695</v>
      </c>
      <c r="D470" s="29" t="s">
        <v>3880</v>
      </c>
      <c r="E470" s="29" t="s">
        <v>3880</v>
      </c>
      <c r="F470" s="335" t="s">
        <v>8041</v>
      </c>
      <c r="G470" s="335"/>
      <c r="H470" s="335"/>
      <c r="I470" s="335"/>
      <c r="J470" s="335"/>
      <c r="K470" s="335"/>
      <c r="L470" s="335"/>
      <c r="M470" s="82" t="s">
        <v>3880</v>
      </c>
      <c r="N470" s="57">
        <v>2750</v>
      </c>
      <c r="O470" s="30">
        <v>2750</v>
      </c>
      <c r="P470" s="29" t="s">
        <v>3860</v>
      </c>
      <c r="Q470" s="29"/>
      <c r="R470" s="104" t="s">
        <v>4695</v>
      </c>
      <c r="S470" s="103" t="s">
        <v>4696</v>
      </c>
      <c r="T470" s="403">
        <v>-10500</v>
      </c>
      <c r="U470" s="403">
        <v>-12065</v>
      </c>
      <c r="V470" s="123" t="s">
        <v>1</v>
      </c>
      <c r="W470" s="336" t="s">
        <v>0</v>
      </c>
      <c r="X470" s="123"/>
      <c r="Y470" s="337"/>
      <c r="Z470" s="87"/>
      <c r="AA470" s="88" t="s">
        <v>172</v>
      </c>
      <c r="AB470" s="88">
        <v>2.5</v>
      </c>
      <c r="AC470" s="135">
        <v>100</v>
      </c>
      <c r="AD470" s="90" t="s">
        <v>3986</v>
      </c>
      <c r="AE470" s="90">
        <v>2.5</v>
      </c>
      <c r="AF470" s="136"/>
      <c r="AG470" s="338"/>
      <c r="AH470" s="338"/>
      <c r="AI470" s="339"/>
      <c r="AJ470" s="339"/>
      <c r="AK470" s="91" t="s">
        <v>194</v>
      </c>
      <c r="AL470" s="92"/>
      <c r="AM470" s="93"/>
      <c r="AN470" s="340"/>
      <c r="AO470" s="341"/>
      <c r="AP470" s="336"/>
      <c r="AQ470" s="342"/>
      <c r="AR470" s="343" t="s">
        <v>3987</v>
      </c>
      <c r="AS470" s="342"/>
      <c r="AT470" s="94">
        <v>8000</v>
      </c>
      <c r="AU470" s="341"/>
      <c r="AV470" s="136"/>
      <c r="AW470" s="339"/>
    </row>
    <row r="471" spans="1:49" ht="12.75" customHeight="1">
      <c r="A471">
        <v>468</v>
      </c>
      <c r="B471" s="29" t="s">
        <v>8042</v>
      </c>
      <c r="C471" s="104" t="s">
        <v>4697</v>
      </c>
      <c r="D471" s="29" t="s">
        <v>3880</v>
      </c>
      <c r="E471" s="29" t="s">
        <v>3880</v>
      </c>
      <c r="F471" s="335" t="s">
        <v>8043</v>
      </c>
      <c r="G471" s="335"/>
      <c r="H471" s="335"/>
      <c r="I471" s="335"/>
      <c r="J471" s="335"/>
      <c r="K471" s="335"/>
      <c r="L471" s="335"/>
      <c r="M471" s="82" t="s">
        <v>3880</v>
      </c>
      <c r="N471" s="57">
        <v>2750</v>
      </c>
      <c r="O471" s="30">
        <v>2750</v>
      </c>
      <c r="P471" s="29" t="s">
        <v>3860</v>
      </c>
      <c r="Q471" s="29"/>
      <c r="R471" s="104" t="s">
        <v>4697</v>
      </c>
      <c r="S471" s="103" t="s">
        <v>4698</v>
      </c>
      <c r="T471" s="403">
        <v>-10500</v>
      </c>
      <c r="U471" s="403">
        <v>-12895</v>
      </c>
      <c r="V471" s="123" t="s">
        <v>1</v>
      </c>
      <c r="W471" s="336" t="s">
        <v>0</v>
      </c>
      <c r="X471" s="123"/>
      <c r="Y471" s="337"/>
      <c r="Z471" s="87"/>
      <c r="AA471" s="88" t="s">
        <v>172</v>
      </c>
      <c r="AB471" s="88">
        <v>2.5</v>
      </c>
      <c r="AC471" s="135">
        <v>100</v>
      </c>
      <c r="AD471" s="90" t="s">
        <v>3986</v>
      </c>
      <c r="AE471" s="90">
        <v>2.5</v>
      </c>
      <c r="AF471" s="136"/>
      <c r="AG471" s="338"/>
      <c r="AH471" s="338"/>
      <c r="AI471" s="339"/>
      <c r="AJ471" s="339"/>
      <c r="AK471" s="91" t="s">
        <v>193</v>
      </c>
      <c r="AL471" s="92"/>
      <c r="AM471" s="93"/>
      <c r="AN471" s="340"/>
      <c r="AO471" s="341"/>
      <c r="AP471" s="336"/>
      <c r="AQ471" s="342"/>
      <c r="AR471" s="343" t="s">
        <v>3987</v>
      </c>
      <c r="AS471" s="342"/>
      <c r="AT471" s="94">
        <v>8000</v>
      </c>
      <c r="AU471" s="341"/>
      <c r="AV471" s="136"/>
      <c r="AW471" s="339"/>
    </row>
    <row r="472" spans="1:49" ht="12.75" customHeight="1">
      <c r="A472">
        <v>469</v>
      </c>
      <c r="B472" s="29" t="s">
        <v>8044</v>
      </c>
      <c r="C472" s="104" t="s">
        <v>3526</v>
      </c>
      <c r="D472" s="29" t="s">
        <v>3880</v>
      </c>
      <c r="E472" s="29" t="s">
        <v>3880</v>
      </c>
      <c r="F472" s="335" t="s">
        <v>8045</v>
      </c>
      <c r="G472" s="335"/>
      <c r="H472" s="335"/>
      <c r="I472" s="335"/>
      <c r="J472" s="335"/>
      <c r="K472" s="335"/>
      <c r="L472" s="335"/>
      <c r="M472" s="82" t="s">
        <v>3880</v>
      </c>
      <c r="N472" s="57">
        <v>2750</v>
      </c>
      <c r="O472" s="30">
        <v>2750</v>
      </c>
      <c r="P472" s="29" t="s">
        <v>3457</v>
      </c>
      <c r="Q472" s="29"/>
      <c r="R472" s="104" t="s">
        <v>3526</v>
      </c>
      <c r="S472" s="103" t="s">
        <v>4699</v>
      </c>
      <c r="T472" s="403">
        <v>-10302.24</v>
      </c>
      <c r="U472" s="403">
        <v>-6686.55</v>
      </c>
      <c r="V472" s="123" t="s">
        <v>1</v>
      </c>
      <c r="W472" s="336" t="s">
        <v>0</v>
      </c>
      <c r="X472" s="123"/>
      <c r="Y472" s="337"/>
      <c r="Z472" s="87"/>
      <c r="AA472" s="88" t="s">
        <v>4700</v>
      </c>
      <c r="AB472" s="88">
        <v>2.5</v>
      </c>
      <c r="AC472" s="135">
        <v>100</v>
      </c>
      <c r="AD472" s="90" t="s">
        <v>3986</v>
      </c>
      <c r="AE472" s="90">
        <v>2.5</v>
      </c>
      <c r="AF472" s="136"/>
      <c r="AG472" s="338"/>
      <c r="AH472" s="338"/>
      <c r="AI472" s="339"/>
      <c r="AJ472" s="339"/>
      <c r="AK472" s="91" t="s">
        <v>194</v>
      </c>
      <c r="AL472" s="92"/>
      <c r="AM472" s="93"/>
      <c r="AN472" s="340"/>
      <c r="AO472" s="341"/>
      <c r="AP472" s="336"/>
      <c r="AQ472" s="342"/>
      <c r="AR472" s="343" t="s">
        <v>3987</v>
      </c>
      <c r="AS472" s="342"/>
      <c r="AT472" s="94">
        <v>8000</v>
      </c>
      <c r="AU472" s="341"/>
      <c r="AV472" s="136"/>
      <c r="AW472" s="339"/>
    </row>
    <row r="473" spans="1:49" ht="12.75" customHeight="1">
      <c r="A473">
        <v>470</v>
      </c>
      <c r="B473" s="29" t="s">
        <v>8046</v>
      </c>
      <c r="C473" s="104" t="s">
        <v>3525</v>
      </c>
      <c r="D473" s="29" t="s">
        <v>3880</v>
      </c>
      <c r="E473" s="29" t="s">
        <v>3880</v>
      </c>
      <c r="F473" s="335" t="s">
        <v>8047</v>
      </c>
      <c r="G473" s="335"/>
      <c r="H473" s="335"/>
      <c r="I473" s="335"/>
      <c r="J473" s="335"/>
      <c r="K473" s="335"/>
      <c r="L473" s="335"/>
      <c r="M473" s="82" t="s">
        <v>3880</v>
      </c>
      <c r="N473" s="57">
        <v>2750</v>
      </c>
      <c r="O473" s="30">
        <v>2750</v>
      </c>
      <c r="P473" s="29" t="s">
        <v>3457</v>
      </c>
      <c r="Q473" s="29"/>
      <c r="R473" s="104" t="s">
        <v>3525</v>
      </c>
      <c r="S473" s="103" t="s">
        <v>4701</v>
      </c>
      <c r="T473" s="403">
        <v>-10302.24</v>
      </c>
      <c r="U473" s="403">
        <v>-5695.95</v>
      </c>
      <c r="V473" s="123" t="s">
        <v>1</v>
      </c>
      <c r="W473" s="336" t="s">
        <v>0</v>
      </c>
      <c r="X473" s="123"/>
      <c r="Y473" s="337"/>
      <c r="Z473" s="87"/>
      <c r="AA473" s="88" t="s">
        <v>4700</v>
      </c>
      <c r="AB473" s="88">
        <v>2.5</v>
      </c>
      <c r="AC473" s="135">
        <v>100</v>
      </c>
      <c r="AD473" s="90" t="s">
        <v>3986</v>
      </c>
      <c r="AE473" s="90">
        <v>2.5</v>
      </c>
      <c r="AF473" s="136"/>
      <c r="AG473" s="338"/>
      <c r="AH473" s="338"/>
      <c r="AI473" s="339"/>
      <c r="AJ473" s="339"/>
      <c r="AK473" s="91" t="s">
        <v>193</v>
      </c>
      <c r="AL473" s="92"/>
      <c r="AM473" s="93"/>
      <c r="AN473" s="340"/>
      <c r="AO473" s="341"/>
      <c r="AP473" s="336"/>
      <c r="AQ473" s="342"/>
      <c r="AR473" s="343" t="s">
        <v>3987</v>
      </c>
      <c r="AS473" s="342"/>
      <c r="AT473" s="94">
        <v>8000</v>
      </c>
      <c r="AU473" s="341"/>
      <c r="AV473" s="136"/>
      <c r="AW473" s="339"/>
    </row>
    <row r="474" spans="1:49" ht="12.75" customHeight="1">
      <c r="A474">
        <v>471</v>
      </c>
      <c r="B474" s="29" t="s">
        <v>8048</v>
      </c>
      <c r="C474" s="104" t="s">
        <v>4702</v>
      </c>
      <c r="D474" s="29" t="s">
        <v>3880</v>
      </c>
      <c r="E474" s="29" t="s">
        <v>3880</v>
      </c>
      <c r="F474" s="335" t="s">
        <v>8049</v>
      </c>
      <c r="G474" s="335"/>
      <c r="H474" s="335"/>
      <c r="I474" s="335"/>
      <c r="J474" s="335"/>
      <c r="K474" s="335"/>
      <c r="L474" s="335"/>
      <c r="M474" s="82" t="s">
        <v>3880</v>
      </c>
      <c r="N474" s="57">
        <v>2750</v>
      </c>
      <c r="O474" s="30">
        <v>2750</v>
      </c>
      <c r="P474" s="29" t="s">
        <v>3457</v>
      </c>
      <c r="Q474" s="29"/>
      <c r="R474" s="104" t="s">
        <v>4702</v>
      </c>
      <c r="S474" s="103" t="s">
        <v>4703</v>
      </c>
      <c r="T474" s="403">
        <v>-11000</v>
      </c>
      <c r="U474" s="403">
        <v>-12480</v>
      </c>
      <c r="V474" s="123" t="s">
        <v>1</v>
      </c>
      <c r="W474" s="336" t="s">
        <v>0</v>
      </c>
      <c r="X474" s="123"/>
      <c r="Y474" s="337"/>
      <c r="Z474" s="87"/>
      <c r="AA474" s="88" t="s">
        <v>169</v>
      </c>
      <c r="AB474" s="88">
        <v>2.5</v>
      </c>
      <c r="AC474" s="135">
        <v>100</v>
      </c>
      <c r="AD474" s="90" t="s">
        <v>3986</v>
      </c>
      <c r="AE474" s="90">
        <v>2.5</v>
      </c>
      <c r="AF474" s="136"/>
      <c r="AG474" s="338"/>
      <c r="AH474" s="338"/>
      <c r="AI474" s="339"/>
      <c r="AJ474" s="339"/>
      <c r="AK474" s="91" t="s">
        <v>191</v>
      </c>
      <c r="AL474" s="92"/>
      <c r="AM474" s="93"/>
      <c r="AN474" s="340"/>
      <c r="AO474" s="341"/>
      <c r="AP474" s="336"/>
      <c r="AQ474" s="342"/>
      <c r="AR474" s="343" t="s">
        <v>3987</v>
      </c>
      <c r="AS474" s="342"/>
      <c r="AT474" s="94">
        <v>8000</v>
      </c>
      <c r="AU474" s="341"/>
      <c r="AV474" s="136"/>
      <c r="AW474" s="339"/>
    </row>
    <row r="475" spans="1:49" ht="12.75" customHeight="1">
      <c r="A475">
        <v>472</v>
      </c>
      <c r="B475" s="29" t="s">
        <v>8050</v>
      </c>
      <c r="C475" s="104" t="s">
        <v>4704</v>
      </c>
      <c r="D475" s="29" t="s">
        <v>3880</v>
      </c>
      <c r="E475" s="29" t="s">
        <v>3880</v>
      </c>
      <c r="F475" s="335" t="s">
        <v>8051</v>
      </c>
      <c r="G475" s="335"/>
      <c r="H475" s="335"/>
      <c r="I475" s="335"/>
      <c r="J475" s="335"/>
      <c r="K475" s="335"/>
      <c r="L475" s="335"/>
      <c r="M475" s="82" t="s">
        <v>3880</v>
      </c>
      <c r="N475" s="57">
        <v>2750</v>
      </c>
      <c r="O475" s="30">
        <v>2750</v>
      </c>
      <c r="P475" s="29" t="s">
        <v>3457</v>
      </c>
      <c r="Q475" s="29"/>
      <c r="R475" s="104" t="s">
        <v>4704</v>
      </c>
      <c r="S475" s="103" t="s">
        <v>4705</v>
      </c>
      <c r="T475" s="403">
        <v>-11000</v>
      </c>
      <c r="U475" s="403">
        <v>-13310</v>
      </c>
      <c r="V475" s="123" t="s">
        <v>1</v>
      </c>
      <c r="W475" s="336" t="s">
        <v>0</v>
      </c>
      <c r="X475" s="123"/>
      <c r="Y475" s="337"/>
      <c r="Z475" s="87"/>
      <c r="AA475" s="88" t="s">
        <v>169</v>
      </c>
      <c r="AB475" s="88">
        <v>2.5</v>
      </c>
      <c r="AC475" s="135">
        <v>100</v>
      </c>
      <c r="AD475" s="90" t="s">
        <v>3986</v>
      </c>
      <c r="AE475" s="90">
        <v>2.5</v>
      </c>
      <c r="AF475" s="136"/>
      <c r="AG475" s="338"/>
      <c r="AH475" s="338"/>
      <c r="AI475" s="339"/>
      <c r="AJ475" s="339"/>
      <c r="AK475" s="91" t="s">
        <v>190</v>
      </c>
      <c r="AL475" s="92"/>
      <c r="AM475" s="93"/>
      <c r="AN475" s="340"/>
      <c r="AO475" s="341"/>
      <c r="AP475" s="336"/>
      <c r="AQ475" s="342"/>
      <c r="AR475" s="343" t="s">
        <v>3987</v>
      </c>
      <c r="AS475" s="342"/>
      <c r="AT475" s="94">
        <v>8000</v>
      </c>
      <c r="AU475" s="341"/>
      <c r="AV475" s="136"/>
      <c r="AW475" s="339"/>
    </row>
    <row r="476" spans="1:49" ht="12.75" customHeight="1">
      <c r="A476">
        <v>473</v>
      </c>
      <c r="B476" s="29" t="s">
        <v>8052</v>
      </c>
      <c r="C476" s="104" t="s">
        <v>4706</v>
      </c>
      <c r="D476" s="29" t="s">
        <v>3880</v>
      </c>
      <c r="E476" s="29" t="s">
        <v>3880</v>
      </c>
      <c r="F476" s="335" t="s">
        <v>8053</v>
      </c>
      <c r="G476" s="335"/>
      <c r="H476" s="335"/>
      <c r="I476" s="335"/>
      <c r="J476" s="335"/>
      <c r="K476" s="335"/>
      <c r="L476" s="335"/>
      <c r="M476" s="82" t="s">
        <v>3880</v>
      </c>
      <c r="N476" s="57">
        <v>2750</v>
      </c>
      <c r="O476" s="30">
        <v>2750</v>
      </c>
      <c r="P476" s="29" t="s">
        <v>3455</v>
      </c>
      <c r="Q476" s="29"/>
      <c r="R476" s="104" t="s">
        <v>4706</v>
      </c>
      <c r="S476" s="103" t="s">
        <v>4707</v>
      </c>
      <c r="T476" s="403">
        <v>-12877.8</v>
      </c>
      <c r="U476" s="403">
        <v>-7181.85</v>
      </c>
      <c r="V476" s="123" t="s">
        <v>1</v>
      </c>
      <c r="W476" s="336" t="s">
        <v>0</v>
      </c>
      <c r="X476" s="123"/>
      <c r="Y476" s="337"/>
      <c r="Z476" s="87"/>
      <c r="AA476" s="88" t="s">
        <v>4708</v>
      </c>
      <c r="AB476" s="88">
        <v>2.5</v>
      </c>
      <c r="AC476" s="135">
        <v>100</v>
      </c>
      <c r="AD476" s="90" t="s">
        <v>3986</v>
      </c>
      <c r="AE476" s="90">
        <v>2.5</v>
      </c>
      <c r="AF476" s="136"/>
      <c r="AG476" s="338"/>
      <c r="AH476" s="338"/>
      <c r="AI476" s="339"/>
      <c r="AJ476" s="339"/>
      <c r="AK476" s="91" t="s">
        <v>191</v>
      </c>
      <c r="AL476" s="92"/>
      <c r="AM476" s="93"/>
      <c r="AN476" s="340"/>
      <c r="AO476" s="341"/>
      <c r="AP476" s="336"/>
      <c r="AQ476" s="342"/>
      <c r="AR476" s="343" t="s">
        <v>3987</v>
      </c>
      <c r="AS476" s="342"/>
      <c r="AT476" s="94">
        <v>8000</v>
      </c>
      <c r="AU476" s="341"/>
      <c r="AV476" s="136"/>
      <c r="AW476" s="339"/>
    </row>
    <row r="477" spans="1:49" ht="12.75" customHeight="1">
      <c r="A477">
        <v>474</v>
      </c>
      <c r="B477" s="29" t="s">
        <v>8054</v>
      </c>
      <c r="C477" s="104" t="s">
        <v>4709</v>
      </c>
      <c r="D477" s="29" t="s">
        <v>3880</v>
      </c>
      <c r="E477" s="29" t="s">
        <v>3880</v>
      </c>
      <c r="F477" s="335" t="s">
        <v>8055</v>
      </c>
      <c r="G477" s="335"/>
      <c r="H477" s="335"/>
      <c r="I477" s="335"/>
      <c r="J477" s="335"/>
      <c r="K477" s="335"/>
      <c r="L477" s="335"/>
      <c r="M477" s="82" t="s">
        <v>3880</v>
      </c>
      <c r="N477" s="57">
        <v>2750</v>
      </c>
      <c r="O477" s="30">
        <v>2750</v>
      </c>
      <c r="P477" s="29" t="s">
        <v>3455</v>
      </c>
      <c r="Q477" s="29"/>
      <c r="R477" s="104" t="s">
        <v>4709</v>
      </c>
      <c r="S477" s="103" t="s">
        <v>4710</v>
      </c>
      <c r="T477" s="403">
        <v>-12877.8</v>
      </c>
      <c r="U477" s="403">
        <v>-6191.25</v>
      </c>
      <c r="V477" s="123" t="s">
        <v>1</v>
      </c>
      <c r="W477" s="336" t="s">
        <v>0</v>
      </c>
      <c r="X477" s="123"/>
      <c r="Y477" s="337"/>
      <c r="Z477" s="87"/>
      <c r="AA477" s="88" t="s">
        <v>4708</v>
      </c>
      <c r="AB477" s="88">
        <v>2.5</v>
      </c>
      <c r="AC477" s="135">
        <v>100</v>
      </c>
      <c r="AD477" s="90" t="s">
        <v>3986</v>
      </c>
      <c r="AE477" s="90">
        <v>2.5</v>
      </c>
      <c r="AF477" s="136"/>
      <c r="AG477" s="338"/>
      <c r="AH477" s="338"/>
      <c r="AI477" s="339"/>
      <c r="AJ477" s="339"/>
      <c r="AK477" s="91" t="s">
        <v>190</v>
      </c>
      <c r="AL477" s="92"/>
      <c r="AM477" s="93"/>
      <c r="AN477" s="340"/>
      <c r="AO477" s="341"/>
      <c r="AP477" s="336"/>
      <c r="AQ477" s="342"/>
      <c r="AR477" s="343" t="s">
        <v>3987</v>
      </c>
      <c r="AS477" s="342"/>
      <c r="AT477" s="94">
        <v>8000</v>
      </c>
      <c r="AU477" s="341"/>
      <c r="AV477" s="136"/>
      <c r="AW477" s="339"/>
    </row>
    <row r="478" spans="1:49" ht="12.75" customHeight="1">
      <c r="A478">
        <v>475</v>
      </c>
      <c r="B478" s="29" t="s">
        <v>8056</v>
      </c>
      <c r="C478" s="104" t="s">
        <v>4711</v>
      </c>
      <c r="D478" s="29" t="s">
        <v>3880</v>
      </c>
      <c r="E478" s="29" t="s">
        <v>3880</v>
      </c>
      <c r="F478" s="335" t="s">
        <v>8057</v>
      </c>
      <c r="G478" s="335"/>
      <c r="H478" s="335"/>
      <c r="I478" s="335"/>
      <c r="J478" s="335"/>
      <c r="K478" s="335"/>
      <c r="L478" s="335"/>
      <c r="M478" s="82" t="s">
        <v>3880</v>
      </c>
      <c r="N478" s="57">
        <v>2750</v>
      </c>
      <c r="O478" s="30">
        <v>2750</v>
      </c>
      <c r="P478" s="29" t="s">
        <v>3456</v>
      </c>
      <c r="Q478" s="29"/>
      <c r="R478" s="104" t="s">
        <v>4711</v>
      </c>
      <c r="S478" s="103" t="s">
        <v>4712</v>
      </c>
      <c r="T478" s="403">
        <v>-11500</v>
      </c>
      <c r="U478" s="403">
        <v>-12065</v>
      </c>
      <c r="V478" s="123" t="s">
        <v>1</v>
      </c>
      <c r="W478" s="336" t="s">
        <v>0</v>
      </c>
      <c r="X478" s="123"/>
      <c r="Y478" s="337"/>
      <c r="Z478" s="87"/>
      <c r="AA478" s="88" t="s">
        <v>165</v>
      </c>
      <c r="AB478" s="88">
        <v>2.5</v>
      </c>
      <c r="AC478" s="135">
        <v>100</v>
      </c>
      <c r="AD478" s="90" t="s">
        <v>3986</v>
      </c>
      <c r="AE478" s="90">
        <v>2.5</v>
      </c>
      <c r="AF478" s="136"/>
      <c r="AG478" s="338"/>
      <c r="AH478" s="338"/>
      <c r="AI478" s="339"/>
      <c r="AJ478" s="339"/>
      <c r="AK478" s="91" t="s">
        <v>187</v>
      </c>
      <c r="AL478" s="92"/>
      <c r="AM478" s="93"/>
      <c r="AN478" s="340"/>
      <c r="AO478" s="341"/>
      <c r="AP478" s="336"/>
      <c r="AQ478" s="342"/>
      <c r="AR478" s="343" t="s">
        <v>3987</v>
      </c>
      <c r="AS478" s="342"/>
      <c r="AT478" s="94">
        <v>8000</v>
      </c>
      <c r="AU478" s="341"/>
      <c r="AV478" s="136"/>
      <c r="AW478" s="339"/>
    </row>
    <row r="479" spans="1:49" ht="12.75" customHeight="1">
      <c r="A479">
        <v>476</v>
      </c>
      <c r="B479" s="29" t="s">
        <v>8058</v>
      </c>
      <c r="C479" s="104" t="s">
        <v>4713</v>
      </c>
      <c r="D479" s="29" t="s">
        <v>3880</v>
      </c>
      <c r="E479" s="29" t="s">
        <v>3880</v>
      </c>
      <c r="F479" s="335" t="s">
        <v>8059</v>
      </c>
      <c r="G479" s="335"/>
      <c r="H479" s="335"/>
      <c r="I479" s="335"/>
      <c r="J479" s="335"/>
      <c r="K479" s="335"/>
      <c r="L479" s="335"/>
      <c r="M479" s="82" t="s">
        <v>3880</v>
      </c>
      <c r="N479" s="57">
        <v>2750</v>
      </c>
      <c r="O479" s="30">
        <v>2750</v>
      </c>
      <c r="P479" s="29" t="s">
        <v>3456</v>
      </c>
      <c r="Q479" s="29"/>
      <c r="R479" s="104" t="s">
        <v>4713</v>
      </c>
      <c r="S479" s="103" t="s">
        <v>4714</v>
      </c>
      <c r="T479" s="403">
        <v>-11500</v>
      </c>
      <c r="U479" s="403">
        <v>-12895</v>
      </c>
      <c r="V479" s="123" t="s">
        <v>1</v>
      </c>
      <c r="W479" s="336" t="s">
        <v>0</v>
      </c>
      <c r="X479" s="123"/>
      <c r="Y479" s="337"/>
      <c r="Z479" s="87"/>
      <c r="AA479" s="88" t="s">
        <v>165</v>
      </c>
      <c r="AB479" s="88">
        <v>2.5</v>
      </c>
      <c r="AC479" s="135">
        <v>100</v>
      </c>
      <c r="AD479" s="90" t="s">
        <v>3986</v>
      </c>
      <c r="AE479" s="90">
        <v>2.5</v>
      </c>
      <c r="AF479" s="136"/>
      <c r="AG479" s="338"/>
      <c r="AH479" s="338"/>
      <c r="AI479" s="339"/>
      <c r="AJ479" s="339"/>
      <c r="AK479" s="91" t="s">
        <v>186</v>
      </c>
      <c r="AL479" s="92"/>
      <c r="AM479" s="93"/>
      <c r="AN479" s="340"/>
      <c r="AO479" s="341"/>
      <c r="AP479" s="336"/>
      <c r="AQ479" s="342"/>
      <c r="AR479" s="343" t="s">
        <v>3987</v>
      </c>
      <c r="AS479" s="342"/>
      <c r="AT479" s="94">
        <v>8000</v>
      </c>
      <c r="AU479" s="341"/>
      <c r="AV479" s="136"/>
      <c r="AW479" s="339"/>
    </row>
    <row r="480" spans="1:49" ht="12.75" customHeight="1">
      <c r="A480">
        <v>477</v>
      </c>
      <c r="B480" s="29" t="s">
        <v>8060</v>
      </c>
      <c r="C480" s="104" t="s">
        <v>3692</v>
      </c>
      <c r="D480" s="29" t="s">
        <v>3880</v>
      </c>
      <c r="E480" s="29" t="s">
        <v>3880</v>
      </c>
      <c r="F480" s="335" t="s">
        <v>8061</v>
      </c>
      <c r="G480" s="335"/>
      <c r="H480" s="335"/>
      <c r="I480" s="335"/>
      <c r="J480" s="335"/>
      <c r="K480" s="335"/>
      <c r="L480" s="335"/>
      <c r="M480" s="82" t="s">
        <v>3880</v>
      </c>
      <c r="N480" s="57">
        <v>2750</v>
      </c>
      <c r="O480" s="30">
        <v>2750</v>
      </c>
      <c r="P480" s="29" t="s">
        <v>3458</v>
      </c>
      <c r="Q480" s="29"/>
      <c r="R480" s="104" t="s">
        <v>3692</v>
      </c>
      <c r="S480" s="103" t="s">
        <v>4715</v>
      </c>
      <c r="T480" s="403">
        <v>-12019.28</v>
      </c>
      <c r="U480" s="403">
        <v>-6686.55</v>
      </c>
      <c r="V480" s="123" t="s">
        <v>1</v>
      </c>
      <c r="W480" s="336" t="s">
        <v>0</v>
      </c>
      <c r="X480" s="123"/>
      <c r="Y480" s="337"/>
      <c r="Z480" s="87"/>
      <c r="AA480" s="88" t="s">
        <v>4716</v>
      </c>
      <c r="AB480" s="88">
        <v>2.5</v>
      </c>
      <c r="AC480" s="135">
        <v>100</v>
      </c>
      <c r="AD480" s="90" t="s">
        <v>3986</v>
      </c>
      <c r="AE480" s="90">
        <v>2.5</v>
      </c>
      <c r="AF480" s="136"/>
      <c r="AG480" s="338"/>
      <c r="AH480" s="338"/>
      <c r="AI480" s="339"/>
      <c r="AJ480" s="339"/>
      <c r="AK480" s="91" t="s">
        <v>187</v>
      </c>
      <c r="AL480" s="92"/>
      <c r="AM480" s="93"/>
      <c r="AN480" s="340"/>
      <c r="AO480" s="341"/>
      <c r="AP480" s="336"/>
      <c r="AQ480" s="342"/>
      <c r="AR480" s="343" t="s">
        <v>3987</v>
      </c>
      <c r="AS480" s="342"/>
      <c r="AT480" s="94">
        <v>8000</v>
      </c>
      <c r="AU480" s="341"/>
      <c r="AV480" s="136"/>
      <c r="AW480" s="339"/>
    </row>
    <row r="481" spans="1:49" ht="12.75" customHeight="1">
      <c r="A481">
        <v>478</v>
      </c>
      <c r="B481" s="29" t="s">
        <v>8062</v>
      </c>
      <c r="C481" s="104" t="s">
        <v>4717</v>
      </c>
      <c r="D481" s="29" t="s">
        <v>3880</v>
      </c>
      <c r="E481" s="29" t="s">
        <v>3880</v>
      </c>
      <c r="F481" s="335" t="s">
        <v>8063</v>
      </c>
      <c r="G481" s="335"/>
      <c r="H481" s="335"/>
      <c r="I481" s="335"/>
      <c r="J481" s="335"/>
      <c r="K481" s="335"/>
      <c r="L481" s="335"/>
      <c r="M481" s="82" t="s">
        <v>3880</v>
      </c>
      <c r="N481" s="57">
        <v>2750</v>
      </c>
      <c r="O481" s="30">
        <v>2750</v>
      </c>
      <c r="P481" s="29" t="s">
        <v>3458</v>
      </c>
      <c r="Q481" s="29"/>
      <c r="R481" s="104" t="s">
        <v>4717</v>
      </c>
      <c r="S481" s="103" t="s">
        <v>4718</v>
      </c>
      <c r="T481" s="403">
        <v>-11160.76</v>
      </c>
      <c r="U481" s="403">
        <v>-6191.25</v>
      </c>
      <c r="V481" s="123" t="s">
        <v>1</v>
      </c>
      <c r="W481" s="336" t="s">
        <v>0</v>
      </c>
      <c r="X481" s="123"/>
      <c r="Y481" s="337"/>
      <c r="Z481" s="87"/>
      <c r="AA481" s="88" t="s">
        <v>4716</v>
      </c>
      <c r="AB481" s="88">
        <v>2.5</v>
      </c>
      <c r="AC481" s="135">
        <v>100</v>
      </c>
      <c r="AD481" s="90" t="s">
        <v>3986</v>
      </c>
      <c r="AE481" s="90">
        <v>2.5</v>
      </c>
      <c r="AF481" s="136"/>
      <c r="AG481" s="338"/>
      <c r="AH481" s="338"/>
      <c r="AI481" s="339"/>
      <c r="AJ481" s="339"/>
      <c r="AK481" s="91" t="s">
        <v>186</v>
      </c>
      <c r="AL481" s="92"/>
      <c r="AM481" s="93"/>
      <c r="AN481" s="340"/>
      <c r="AO481" s="341"/>
      <c r="AP481" s="336"/>
      <c r="AQ481" s="342"/>
      <c r="AR481" s="343" t="s">
        <v>3987</v>
      </c>
      <c r="AS481" s="342"/>
      <c r="AT481" s="94">
        <v>8000</v>
      </c>
      <c r="AU481" s="341"/>
      <c r="AV481" s="136"/>
      <c r="AW481" s="339"/>
    </row>
    <row r="482" spans="1:49" ht="12.75" customHeight="1">
      <c r="A482">
        <v>479</v>
      </c>
      <c r="B482" s="29" t="s">
        <v>8064</v>
      </c>
      <c r="C482" s="104" t="s">
        <v>4719</v>
      </c>
      <c r="D482" s="29" t="s">
        <v>3880</v>
      </c>
      <c r="E482" s="29" t="s">
        <v>3880</v>
      </c>
      <c r="F482" s="335" t="s">
        <v>8065</v>
      </c>
      <c r="G482" s="335"/>
      <c r="H482" s="335"/>
      <c r="I482" s="335"/>
      <c r="J482" s="335"/>
      <c r="K482" s="335"/>
      <c r="L482" s="335"/>
      <c r="M482" s="82" t="s">
        <v>3880</v>
      </c>
      <c r="N482" s="57">
        <v>2750</v>
      </c>
      <c r="O482" s="30">
        <v>2750</v>
      </c>
      <c r="P482" s="29" t="s">
        <v>3459</v>
      </c>
      <c r="Q482" s="29"/>
      <c r="R482" s="104" t="s">
        <v>4719</v>
      </c>
      <c r="S482" s="103" t="s">
        <v>4720</v>
      </c>
      <c r="T482" s="403">
        <v>-12000</v>
      </c>
      <c r="U482" s="403">
        <v>-12480</v>
      </c>
      <c r="V482" s="123" t="s">
        <v>1</v>
      </c>
      <c r="W482" s="336" t="s">
        <v>0</v>
      </c>
      <c r="X482" s="123"/>
      <c r="Y482" s="337"/>
      <c r="Z482" s="87"/>
      <c r="AA482" s="88" t="s">
        <v>166</v>
      </c>
      <c r="AB482" s="88">
        <v>2.5</v>
      </c>
      <c r="AC482" s="135">
        <v>100</v>
      </c>
      <c r="AD482" s="90" t="s">
        <v>3986</v>
      </c>
      <c r="AE482" s="90">
        <v>2.5</v>
      </c>
      <c r="AF482" s="136"/>
      <c r="AG482" s="338"/>
      <c r="AH482" s="338"/>
      <c r="AI482" s="339"/>
      <c r="AJ482" s="339"/>
      <c r="AK482" s="91" t="s">
        <v>185</v>
      </c>
      <c r="AL482" s="92"/>
      <c r="AM482" s="93"/>
      <c r="AN482" s="340"/>
      <c r="AO482" s="341"/>
      <c r="AP482" s="336"/>
      <c r="AQ482" s="342"/>
      <c r="AR482" s="343" t="s">
        <v>3987</v>
      </c>
      <c r="AS482" s="342"/>
      <c r="AT482" s="94">
        <v>8000</v>
      </c>
      <c r="AU482" s="341"/>
      <c r="AV482" s="136"/>
      <c r="AW482" s="339"/>
    </row>
    <row r="483" spans="1:49" ht="12.75" customHeight="1">
      <c r="A483">
        <v>480</v>
      </c>
      <c r="B483" s="29" t="s">
        <v>8066</v>
      </c>
      <c r="C483" s="104" t="s">
        <v>4721</v>
      </c>
      <c r="D483" s="29" t="s">
        <v>3880</v>
      </c>
      <c r="E483" s="29" t="s">
        <v>3880</v>
      </c>
      <c r="F483" s="335" t="s">
        <v>8067</v>
      </c>
      <c r="G483" s="335"/>
      <c r="H483" s="335"/>
      <c r="I483" s="335"/>
      <c r="J483" s="335"/>
      <c r="K483" s="335"/>
      <c r="L483" s="335"/>
      <c r="M483" s="82" t="s">
        <v>3880</v>
      </c>
      <c r="N483" s="57">
        <v>2750</v>
      </c>
      <c r="O483" s="30">
        <v>2750</v>
      </c>
      <c r="P483" s="29" t="s">
        <v>3459</v>
      </c>
      <c r="Q483" s="29"/>
      <c r="R483" s="104" t="s">
        <v>4721</v>
      </c>
      <c r="S483" s="103" t="s">
        <v>4722</v>
      </c>
      <c r="T483" s="403">
        <v>-12000</v>
      </c>
      <c r="U483" s="403">
        <v>-13310</v>
      </c>
      <c r="V483" s="123" t="s">
        <v>1</v>
      </c>
      <c r="W483" s="336" t="s">
        <v>0</v>
      </c>
      <c r="X483" s="123"/>
      <c r="Y483" s="337"/>
      <c r="Z483" s="87"/>
      <c r="AA483" s="88" t="s">
        <v>166</v>
      </c>
      <c r="AB483" s="88">
        <v>2.5</v>
      </c>
      <c r="AC483" s="135">
        <v>100</v>
      </c>
      <c r="AD483" s="90" t="s">
        <v>3986</v>
      </c>
      <c r="AE483" s="90">
        <v>2.5</v>
      </c>
      <c r="AF483" s="136"/>
      <c r="AG483" s="338"/>
      <c r="AH483" s="338"/>
      <c r="AI483" s="339"/>
      <c r="AJ483" s="339"/>
      <c r="AK483" s="91" t="s">
        <v>184</v>
      </c>
      <c r="AL483" s="92"/>
      <c r="AM483" s="93"/>
      <c r="AN483" s="340"/>
      <c r="AO483" s="341"/>
      <c r="AP483" s="336"/>
      <c r="AQ483" s="342"/>
      <c r="AR483" s="343" t="s">
        <v>3987</v>
      </c>
      <c r="AS483" s="342"/>
      <c r="AT483" s="94">
        <v>8000</v>
      </c>
      <c r="AU483" s="341"/>
      <c r="AV483" s="136"/>
      <c r="AW483" s="339"/>
    </row>
    <row r="484" spans="1:49" ht="12.75" customHeight="1">
      <c r="A484">
        <v>481</v>
      </c>
      <c r="B484" s="29" t="s">
        <v>8068</v>
      </c>
      <c r="C484" s="104" t="s">
        <v>4723</v>
      </c>
      <c r="D484" s="29" t="s">
        <v>3880</v>
      </c>
      <c r="E484" s="29" t="s">
        <v>3880</v>
      </c>
      <c r="F484" s="335" t="s">
        <v>8069</v>
      </c>
      <c r="G484" s="335"/>
      <c r="H484" s="335"/>
      <c r="I484" s="335"/>
      <c r="J484" s="335"/>
      <c r="K484" s="335"/>
      <c r="L484" s="335"/>
      <c r="M484" s="82" t="s">
        <v>3880</v>
      </c>
      <c r="N484" s="57">
        <v>2750</v>
      </c>
      <c r="O484" s="30">
        <v>2750</v>
      </c>
      <c r="P484" s="29" t="s">
        <v>3458</v>
      </c>
      <c r="Q484" s="29"/>
      <c r="R484" s="104" t="s">
        <v>4723</v>
      </c>
      <c r="S484" s="103" t="s">
        <v>4724</v>
      </c>
      <c r="T484" s="403">
        <v>-12877.8</v>
      </c>
      <c r="U484" s="403">
        <v>-5200.6499999999996</v>
      </c>
      <c r="V484" s="123" t="s">
        <v>1</v>
      </c>
      <c r="W484" s="336" t="s">
        <v>0</v>
      </c>
      <c r="X484" s="123"/>
      <c r="Y484" s="337"/>
      <c r="Z484" s="87"/>
      <c r="AA484" s="88" t="s">
        <v>4725</v>
      </c>
      <c r="AB484" s="88">
        <v>2.5</v>
      </c>
      <c r="AC484" s="135">
        <v>100</v>
      </c>
      <c r="AD484" s="90" t="s">
        <v>3986</v>
      </c>
      <c r="AE484" s="90">
        <v>2.5</v>
      </c>
      <c r="AF484" s="136"/>
      <c r="AG484" s="338"/>
      <c r="AH484" s="338"/>
      <c r="AI484" s="339"/>
      <c r="AJ484" s="339"/>
      <c r="AK484" s="91" t="s">
        <v>185</v>
      </c>
      <c r="AL484" s="92"/>
      <c r="AM484" s="93"/>
      <c r="AN484" s="340"/>
      <c r="AO484" s="341"/>
      <c r="AP484" s="336"/>
      <c r="AQ484" s="342"/>
      <c r="AR484" s="343" t="s">
        <v>3987</v>
      </c>
      <c r="AS484" s="342"/>
      <c r="AT484" s="94">
        <v>8000</v>
      </c>
      <c r="AU484" s="341"/>
      <c r="AV484" s="136"/>
      <c r="AW484" s="339"/>
    </row>
    <row r="485" spans="1:49" ht="12.75" customHeight="1">
      <c r="A485">
        <v>482</v>
      </c>
      <c r="B485" s="29" t="s">
        <v>8070</v>
      </c>
      <c r="C485" s="104" t="s">
        <v>3515</v>
      </c>
      <c r="D485" s="29" t="s">
        <v>3880</v>
      </c>
      <c r="E485" s="29" t="s">
        <v>3880</v>
      </c>
      <c r="F485" s="335" t="s">
        <v>8071</v>
      </c>
      <c r="G485" s="335"/>
      <c r="H485" s="335"/>
      <c r="I485" s="335"/>
      <c r="J485" s="335"/>
      <c r="K485" s="335"/>
      <c r="L485" s="335"/>
      <c r="M485" s="82" t="s">
        <v>3880</v>
      </c>
      <c r="N485" s="57">
        <v>2750</v>
      </c>
      <c r="O485" s="30">
        <v>2750</v>
      </c>
      <c r="P485" s="29" t="s">
        <v>3458</v>
      </c>
      <c r="Q485" s="29"/>
      <c r="R485" s="104" t="s">
        <v>3515</v>
      </c>
      <c r="S485" s="103" t="s">
        <v>4726</v>
      </c>
      <c r="T485" s="403">
        <v>-12019.28</v>
      </c>
      <c r="U485" s="403">
        <v>-5695.95</v>
      </c>
      <c r="V485" s="123" t="s">
        <v>1</v>
      </c>
      <c r="W485" s="336" t="s">
        <v>0</v>
      </c>
      <c r="X485" s="123"/>
      <c r="Y485" s="337"/>
      <c r="Z485" s="87"/>
      <c r="AA485" s="88" t="s">
        <v>4725</v>
      </c>
      <c r="AB485" s="88">
        <v>2.5</v>
      </c>
      <c r="AC485" s="135">
        <v>100</v>
      </c>
      <c r="AD485" s="90" t="s">
        <v>3986</v>
      </c>
      <c r="AE485" s="90">
        <v>2.5</v>
      </c>
      <c r="AF485" s="136"/>
      <c r="AG485" s="338"/>
      <c r="AH485" s="338"/>
      <c r="AI485" s="339"/>
      <c r="AJ485" s="339"/>
      <c r="AK485" s="91" t="s">
        <v>184</v>
      </c>
      <c r="AL485" s="92"/>
      <c r="AM485" s="93"/>
      <c r="AN485" s="340"/>
      <c r="AO485" s="341"/>
      <c r="AP485" s="336"/>
      <c r="AQ485" s="342"/>
      <c r="AR485" s="343" t="s">
        <v>3987</v>
      </c>
      <c r="AS485" s="342"/>
      <c r="AT485" s="94">
        <v>8000</v>
      </c>
      <c r="AU485" s="341"/>
      <c r="AV485" s="136"/>
      <c r="AW485" s="339"/>
    </row>
    <row r="486" spans="1:49" ht="12.75" customHeight="1">
      <c r="A486">
        <v>483</v>
      </c>
      <c r="B486" s="29" t="s">
        <v>8072</v>
      </c>
      <c r="C486" s="104" t="s">
        <v>4727</v>
      </c>
      <c r="D486" s="29" t="s">
        <v>422</v>
      </c>
      <c r="E486" s="29" t="s">
        <v>3403</v>
      </c>
      <c r="F486" s="335" t="s">
        <v>8073</v>
      </c>
      <c r="G486" s="394" t="s">
        <v>8074</v>
      </c>
      <c r="H486" s="394"/>
      <c r="I486" s="394"/>
      <c r="J486" s="394"/>
      <c r="K486" s="394"/>
      <c r="L486" s="335"/>
      <c r="M486" s="82">
        <v>14000.000000000002</v>
      </c>
      <c r="N486" s="57">
        <v>2750</v>
      </c>
      <c r="O486" s="30">
        <v>16750</v>
      </c>
      <c r="P486" s="29" t="s">
        <v>9213</v>
      </c>
      <c r="Q486" s="29"/>
      <c r="R486" s="104" t="s">
        <v>4727</v>
      </c>
      <c r="S486" s="103" t="s">
        <v>4728</v>
      </c>
      <c r="T486" s="403">
        <v>-12500</v>
      </c>
      <c r="U486" s="403">
        <v>-12065</v>
      </c>
      <c r="V486" s="123" t="s">
        <v>1</v>
      </c>
      <c r="W486" s="336" t="s">
        <v>0</v>
      </c>
      <c r="X486" s="123"/>
      <c r="Y486" s="337"/>
      <c r="Z486" s="87">
        <v>1</v>
      </c>
      <c r="AA486" s="88" t="s">
        <v>4729</v>
      </c>
      <c r="AB486" s="88">
        <v>2.5</v>
      </c>
      <c r="AC486" s="135">
        <v>100</v>
      </c>
      <c r="AD486" s="90" t="s">
        <v>3986</v>
      </c>
      <c r="AE486" s="90">
        <v>2.5</v>
      </c>
      <c r="AF486" s="136"/>
      <c r="AG486" s="338"/>
      <c r="AH486" s="338"/>
      <c r="AI486" s="339"/>
      <c r="AJ486" s="339"/>
      <c r="AK486" s="91" t="s">
        <v>183</v>
      </c>
      <c r="AL486" s="92"/>
      <c r="AM486" s="93"/>
      <c r="AN486" s="340"/>
      <c r="AO486" s="341"/>
      <c r="AP486" s="336"/>
      <c r="AQ486" s="342"/>
      <c r="AR486" s="343" t="s">
        <v>3987</v>
      </c>
      <c r="AS486" s="342"/>
      <c r="AT486" s="94">
        <v>8000</v>
      </c>
      <c r="AU486" s="341"/>
      <c r="AV486" s="136"/>
      <c r="AW486" s="339"/>
    </row>
    <row r="487" spans="1:49" ht="12.75" customHeight="1">
      <c r="A487">
        <v>484</v>
      </c>
      <c r="B487" s="29" t="s">
        <v>8075</v>
      </c>
      <c r="C487" s="104" t="s">
        <v>4730</v>
      </c>
      <c r="D487" s="29" t="s">
        <v>420</v>
      </c>
      <c r="E487" s="29" t="s">
        <v>3405</v>
      </c>
      <c r="F487" s="335" t="s">
        <v>8076</v>
      </c>
      <c r="G487" s="394" t="s">
        <v>8077</v>
      </c>
      <c r="H487" s="394"/>
      <c r="I487" s="394"/>
      <c r="J487" s="394"/>
      <c r="K487" s="394"/>
      <c r="L487" s="335"/>
      <c r="M487" s="82">
        <v>14000.000000000002</v>
      </c>
      <c r="N487" s="57">
        <v>2750</v>
      </c>
      <c r="O487" s="30">
        <v>16750</v>
      </c>
      <c r="P487" s="29" t="s">
        <v>9213</v>
      </c>
      <c r="Q487" s="29"/>
      <c r="R487" s="104" t="s">
        <v>4730</v>
      </c>
      <c r="S487" s="103" t="s">
        <v>4731</v>
      </c>
      <c r="T487" s="403">
        <v>-12500</v>
      </c>
      <c r="U487" s="403">
        <v>-12895</v>
      </c>
      <c r="V487" s="123" t="s">
        <v>1</v>
      </c>
      <c r="W487" s="336" t="s">
        <v>0</v>
      </c>
      <c r="X487" s="123"/>
      <c r="Y487" s="337"/>
      <c r="Z487" s="87">
        <v>1</v>
      </c>
      <c r="AA487" s="88" t="s">
        <v>4729</v>
      </c>
      <c r="AB487" s="88">
        <v>2.5</v>
      </c>
      <c r="AC487" s="135">
        <v>100</v>
      </c>
      <c r="AD487" s="90" t="s">
        <v>3986</v>
      </c>
      <c r="AE487" s="90">
        <v>2.5</v>
      </c>
      <c r="AF487" s="136"/>
      <c r="AG487" s="338"/>
      <c r="AH487" s="338"/>
      <c r="AI487" s="339"/>
      <c r="AJ487" s="339"/>
      <c r="AK487" s="91" t="s">
        <v>182</v>
      </c>
      <c r="AL487" s="92"/>
      <c r="AM487" s="93"/>
      <c r="AN487" s="340"/>
      <c r="AO487" s="341"/>
      <c r="AP487" s="336"/>
      <c r="AQ487" s="342"/>
      <c r="AR487" s="343" t="s">
        <v>3987</v>
      </c>
      <c r="AS487" s="342"/>
      <c r="AT487" s="94">
        <v>8000</v>
      </c>
      <c r="AU487" s="341"/>
      <c r="AV487" s="136"/>
      <c r="AW487" s="339"/>
    </row>
    <row r="488" spans="1:49" ht="12.75" customHeight="1">
      <c r="A488">
        <v>485</v>
      </c>
      <c r="B488" s="29" t="s">
        <v>8078</v>
      </c>
      <c r="C488" s="104" t="s">
        <v>4732</v>
      </c>
      <c r="D488" s="29" t="s">
        <v>501</v>
      </c>
      <c r="E488" s="29" t="s">
        <v>3324</v>
      </c>
      <c r="F488" s="335" t="s">
        <v>8079</v>
      </c>
      <c r="G488" s="394" t="s">
        <v>8080</v>
      </c>
      <c r="H488" s="394"/>
      <c r="I488" s="394"/>
      <c r="J488" s="394"/>
      <c r="K488" s="394"/>
      <c r="L488" s="335"/>
      <c r="M488" s="82">
        <v>14000.000000000002</v>
      </c>
      <c r="N488" s="57">
        <v>2750</v>
      </c>
      <c r="O488" s="30">
        <v>16750</v>
      </c>
      <c r="P488" s="29" t="s">
        <v>9168</v>
      </c>
      <c r="Q488" s="29"/>
      <c r="R488" s="104" t="s">
        <v>4732</v>
      </c>
      <c r="S488" s="103" t="s">
        <v>4733</v>
      </c>
      <c r="T488" s="403">
        <v>-13736.32</v>
      </c>
      <c r="U488" s="403">
        <v>-4705.3500000000004</v>
      </c>
      <c r="V488" s="123" t="s">
        <v>1</v>
      </c>
      <c r="W488" s="336" t="s">
        <v>0</v>
      </c>
      <c r="X488" s="123"/>
      <c r="Y488" s="337"/>
      <c r="Z488" s="87">
        <v>1</v>
      </c>
      <c r="AA488" s="88" t="s">
        <v>4734</v>
      </c>
      <c r="AB488" s="88">
        <v>2.5</v>
      </c>
      <c r="AC488" s="135">
        <v>100</v>
      </c>
      <c r="AD488" s="90" t="s">
        <v>3986</v>
      </c>
      <c r="AE488" s="90">
        <v>2.5</v>
      </c>
      <c r="AF488" s="136"/>
      <c r="AG488" s="338"/>
      <c r="AH488" s="338"/>
      <c r="AI488" s="339"/>
      <c r="AJ488" s="339"/>
      <c r="AK488" s="91" t="s">
        <v>183</v>
      </c>
      <c r="AL488" s="92"/>
      <c r="AM488" s="93"/>
      <c r="AN488" s="340"/>
      <c r="AO488" s="341"/>
      <c r="AP488" s="336"/>
      <c r="AQ488" s="342"/>
      <c r="AR488" s="343" t="s">
        <v>3987</v>
      </c>
      <c r="AS488" s="342"/>
      <c r="AT488" s="94">
        <v>8000</v>
      </c>
      <c r="AU488" s="341"/>
      <c r="AV488" s="136"/>
      <c r="AW488" s="339"/>
    </row>
    <row r="489" spans="1:49" ht="12.75" customHeight="1">
      <c r="A489">
        <v>486</v>
      </c>
      <c r="B489" s="29" t="s">
        <v>8081</v>
      </c>
      <c r="C489" s="104" t="s">
        <v>4735</v>
      </c>
      <c r="D489" s="29" t="s">
        <v>502</v>
      </c>
      <c r="E489" s="29" t="s">
        <v>3323</v>
      </c>
      <c r="F489" s="335" t="s">
        <v>8082</v>
      </c>
      <c r="G489" s="394" t="s">
        <v>8083</v>
      </c>
      <c r="H489" s="394"/>
      <c r="I489" s="394"/>
      <c r="J489" s="394"/>
      <c r="K489" s="394"/>
      <c r="L489" s="335"/>
      <c r="M489" s="82">
        <v>14000.000000000002</v>
      </c>
      <c r="N489" s="57">
        <v>2750</v>
      </c>
      <c r="O489" s="30">
        <v>16750</v>
      </c>
      <c r="P489" s="29" t="s">
        <v>9168</v>
      </c>
      <c r="Q489" s="29"/>
      <c r="R489" s="104" t="s">
        <v>4735</v>
      </c>
      <c r="S489" s="103" t="s">
        <v>4736</v>
      </c>
      <c r="T489" s="403">
        <v>-12877.8</v>
      </c>
      <c r="U489" s="403">
        <v>-4210.05</v>
      </c>
      <c r="V489" s="123" t="s">
        <v>1</v>
      </c>
      <c r="W489" s="336" t="s">
        <v>0</v>
      </c>
      <c r="X489" s="123"/>
      <c r="Y489" s="337"/>
      <c r="Z489" s="87">
        <v>1</v>
      </c>
      <c r="AA489" s="88" t="s">
        <v>4734</v>
      </c>
      <c r="AB489" s="88">
        <v>2.5</v>
      </c>
      <c r="AC489" s="135">
        <v>100</v>
      </c>
      <c r="AD489" s="90" t="s">
        <v>3986</v>
      </c>
      <c r="AE489" s="90">
        <v>2.5</v>
      </c>
      <c r="AF489" s="136"/>
      <c r="AG489" s="338"/>
      <c r="AH489" s="338"/>
      <c r="AI489" s="339"/>
      <c r="AJ489" s="339"/>
      <c r="AK489" s="91" t="s">
        <v>182</v>
      </c>
      <c r="AL489" s="92"/>
      <c r="AM489" s="93"/>
      <c r="AN489" s="340"/>
      <c r="AO489" s="341"/>
      <c r="AP489" s="336"/>
      <c r="AQ489" s="342"/>
      <c r="AR489" s="343" t="s">
        <v>3987</v>
      </c>
      <c r="AS489" s="342"/>
      <c r="AT489" s="94">
        <v>8000</v>
      </c>
      <c r="AU489" s="341"/>
      <c r="AV489" s="136"/>
      <c r="AW489" s="339"/>
    </row>
    <row r="490" spans="1:49" ht="12.75" customHeight="1">
      <c r="A490">
        <v>487</v>
      </c>
      <c r="B490" s="29" t="s">
        <v>8084</v>
      </c>
      <c r="C490" s="104" t="s">
        <v>3560</v>
      </c>
      <c r="D490" s="29" t="s">
        <v>3880</v>
      </c>
      <c r="E490" s="29" t="s">
        <v>3880</v>
      </c>
      <c r="F490" s="335" t="s">
        <v>8085</v>
      </c>
      <c r="G490" s="335"/>
      <c r="H490" s="335"/>
      <c r="I490" s="335"/>
      <c r="J490" s="335"/>
      <c r="K490" s="335"/>
      <c r="L490" s="335"/>
      <c r="M490" s="82" t="s">
        <v>3880</v>
      </c>
      <c r="N490" s="57">
        <v>2750</v>
      </c>
      <c r="O490" s="30">
        <v>2750</v>
      </c>
      <c r="P490" s="29" t="s">
        <v>3860</v>
      </c>
      <c r="Q490" s="29"/>
      <c r="R490" s="104" t="s">
        <v>3560</v>
      </c>
      <c r="S490" s="103" t="s">
        <v>4737</v>
      </c>
      <c r="T490" s="403">
        <v>-6000</v>
      </c>
      <c r="U490" s="403">
        <v>-12480</v>
      </c>
      <c r="V490" s="123" t="s">
        <v>1</v>
      </c>
      <c r="W490" s="336" t="s">
        <v>0</v>
      </c>
      <c r="X490" s="123"/>
      <c r="Y490" s="337"/>
      <c r="Z490" s="87"/>
      <c r="AA490" s="88" t="s">
        <v>4738</v>
      </c>
      <c r="AB490" s="88">
        <v>2.5</v>
      </c>
      <c r="AC490" s="135">
        <v>100</v>
      </c>
      <c r="AD490" s="90" t="s">
        <v>3986</v>
      </c>
      <c r="AE490" s="90">
        <v>2.5</v>
      </c>
      <c r="AF490" s="136"/>
      <c r="AG490" s="338"/>
      <c r="AH490" s="338"/>
      <c r="AI490" s="339"/>
      <c r="AJ490" s="339"/>
      <c r="AK490" s="91" t="s">
        <v>180</v>
      </c>
      <c r="AL490" s="92"/>
      <c r="AM490" s="93"/>
      <c r="AN490" s="340"/>
      <c r="AO490" s="341"/>
      <c r="AP490" s="336"/>
      <c r="AQ490" s="342"/>
      <c r="AR490" s="343" t="s">
        <v>3987</v>
      </c>
      <c r="AS490" s="342"/>
      <c r="AT490" s="94">
        <v>8000</v>
      </c>
      <c r="AU490" s="341"/>
      <c r="AV490" s="136"/>
      <c r="AW490" s="339"/>
    </row>
    <row r="491" spans="1:49" ht="12.75" customHeight="1">
      <c r="A491">
        <v>488</v>
      </c>
      <c r="B491" s="29" t="s">
        <v>8086</v>
      </c>
      <c r="C491" s="104" t="s">
        <v>4739</v>
      </c>
      <c r="D491" s="29" t="s">
        <v>3880</v>
      </c>
      <c r="E491" s="29" t="s">
        <v>3880</v>
      </c>
      <c r="F491" s="335" t="s">
        <v>8087</v>
      </c>
      <c r="G491" s="335"/>
      <c r="H491" s="335"/>
      <c r="I491" s="335"/>
      <c r="J491" s="335"/>
      <c r="K491" s="335"/>
      <c r="L491" s="335"/>
      <c r="M491" s="82" t="s">
        <v>3880</v>
      </c>
      <c r="N491" s="57">
        <v>2750</v>
      </c>
      <c r="O491" s="30">
        <v>2750</v>
      </c>
      <c r="P491" s="29" t="s">
        <v>3860</v>
      </c>
      <c r="Q491" s="29"/>
      <c r="R491" s="104" t="s">
        <v>4739</v>
      </c>
      <c r="S491" s="103" t="s">
        <v>4740</v>
      </c>
      <c r="T491" s="403">
        <v>-6000</v>
      </c>
      <c r="U491" s="403">
        <v>-13310</v>
      </c>
      <c r="V491" s="123" t="s">
        <v>1</v>
      </c>
      <c r="W491" s="336" t="s">
        <v>0</v>
      </c>
      <c r="X491" s="123"/>
      <c r="Y491" s="337"/>
      <c r="Z491" s="87"/>
      <c r="AA491" s="88" t="s">
        <v>4738</v>
      </c>
      <c r="AB491" s="88">
        <v>2.5</v>
      </c>
      <c r="AC491" s="135">
        <v>100</v>
      </c>
      <c r="AD491" s="90" t="s">
        <v>3986</v>
      </c>
      <c r="AE491" s="90">
        <v>2.5</v>
      </c>
      <c r="AF491" s="136"/>
      <c r="AG491" s="338"/>
      <c r="AH491" s="338"/>
      <c r="AI491" s="339"/>
      <c r="AJ491" s="339"/>
      <c r="AK491" s="91" t="s">
        <v>179</v>
      </c>
      <c r="AL491" s="92"/>
      <c r="AM491" s="93"/>
      <c r="AN491" s="340"/>
      <c r="AO491" s="341"/>
      <c r="AP491" s="336"/>
      <c r="AQ491" s="342"/>
      <c r="AR491" s="343" t="s">
        <v>3987</v>
      </c>
      <c r="AS491" s="342"/>
      <c r="AT491" s="94">
        <v>8000</v>
      </c>
      <c r="AU491" s="341"/>
      <c r="AV491" s="136"/>
      <c r="AW491" s="339"/>
    </row>
    <row r="492" spans="1:49" ht="12.75" customHeight="1">
      <c r="A492">
        <v>489</v>
      </c>
      <c r="B492" s="29" t="s">
        <v>8088</v>
      </c>
      <c r="C492" s="104" t="s">
        <v>4741</v>
      </c>
      <c r="D492" s="29" t="s">
        <v>3880</v>
      </c>
      <c r="E492" s="29" t="s">
        <v>3880</v>
      </c>
      <c r="F492" s="335" t="s">
        <v>8089</v>
      </c>
      <c r="G492" s="335"/>
      <c r="H492" s="335"/>
      <c r="I492" s="335"/>
      <c r="J492" s="335"/>
      <c r="K492" s="335"/>
      <c r="L492" s="335"/>
      <c r="M492" s="82" t="s">
        <v>3880</v>
      </c>
      <c r="N492" s="57">
        <v>2750</v>
      </c>
      <c r="O492" s="30">
        <v>2750</v>
      </c>
      <c r="P492" s="29" t="s">
        <v>3458</v>
      </c>
      <c r="Q492" s="29"/>
      <c r="R492" s="104" t="s">
        <v>4741</v>
      </c>
      <c r="S492" s="103" t="s">
        <v>4742</v>
      </c>
      <c r="T492" s="403">
        <v>-7726.68</v>
      </c>
      <c r="U492" s="403">
        <v>-10153.65</v>
      </c>
      <c r="V492" s="123" t="s">
        <v>1</v>
      </c>
      <c r="W492" s="336" t="s">
        <v>0</v>
      </c>
      <c r="X492" s="123"/>
      <c r="Y492" s="337"/>
      <c r="Z492" s="87"/>
      <c r="AA492" s="88" t="s">
        <v>4743</v>
      </c>
      <c r="AB492" s="88">
        <v>2.5</v>
      </c>
      <c r="AC492" s="135">
        <v>100</v>
      </c>
      <c r="AD492" s="90" t="s">
        <v>3986</v>
      </c>
      <c r="AE492" s="90">
        <v>2.5</v>
      </c>
      <c r="AF492" s="136"/>
      <c r="AG492" s="338"/>
      <c r="AH492" s="338"/>
      <c r="AI492" s="339"/>
      <c r="AJ492" s="339"/>
      <c r="AK492" s="91" t="s">
        <v>180</v>
      </c>
      <c r="AL492" s="92"/>
      <c r="AM492" s="93"/>
      <c r="AN492" s="340"/>
      <c r="AO492" s="341"/>
      <c r="AP492" s="336"/>
      <c r="AQ492" s="342"/>
      <c r="AR492" s="343" t="s">
        <v>3987</v>
      </c>
      <c r="AS492" s="342"/>
      <c r="AT492" s="94">
        <v>8000</v>
      </c>
      <c r="AU492" s="341"/>
      <c r="AV492" s="136"/>
      <c r="AW492" s="339"/>
    </row>
    <row r="493" spans="1:49" ht="12.75" customHeight="1">
      <c r="A493">
        <v>490</v>
      </c>
      <c r="B493" s="29" t="s">
        <v>8090</v>
      </c>
      <c r="C493" s="104" t="s">
        <v>3673</v>
      </c>
      <c r="D493" s="29" t="s">
        <v>3880</v>
      </c>
      <c r="E493" s="29" t="s">
        <v>3880</v>
      </c>
      <c r="F493" s="335" t="s">
        <v>8091</v>
      </c>
      <c r="G493" s="335"/>
      <c r="H493" s="335"/>
      <c r="I493" s="335"/>
      <c r="J493" s="335"/>
      <c r="K493" s="335"/>
      <c r="L493" s="335"/>
      <c r="M493" s="82" t="s">
        <v>3880</v>
      </c>
      <c r="N493" s="57">
        <v>2750</v>
      </c>
      <c r="O493" s="30">
        <v>2750</v>
      </c>
      <c r="P493" s="29" t="s">
        <v>3458</v>
      </c>
      <c r="Q493" s="29"/>
      <c r="R493" s="104" t="s">
        <v>3673</v>
      </c>
      <c r="S493" s="103" t="s">
        <v>4744</v>
      </c>
      <c r="T493" s="403">
        <v>-8585.2000000000007</v>
      </c>
      <c r="U493" s="403">
        <v>-10648.95</v>
      </c>
      <c r="V493" s="123" t="s">
        <v>1</v>
      </c>
      <c r="W493" s="336" t="s">
        <v>0</v>
      </c>
      <c r="X493" s="123"/>
      <c r="Y493" s="337"/>
      <c r="Z493" s="87"/>
      <c r="AA493" s="88" t="s">
        <v>4743</v>
      </c>
      <c r="AB493" s="88">
        <v>2.5</v>
      </c>
      <c r="AC493" s="135">
        <v>100</v>
      </c>
      <c r="AD493" s="90" t="s">
        <v>3986</v>
      </c>
      <c r="AE493" s="90">
        <v>2.5</v>
      </c>
      <c r="AF493" s="136"/>
      <c r="AG493" s="338"/>
      <c r="AH493" s="338"/>
      <c r="AI493" s="339"/>
      <c r="AJ493" s="339"/>
      <c r="AK493" s="91" t="s">
        <v>179</v>
      </c>
      <c r="AL493" s="92"/>
      <c r="AM493" s="93"/>
      <c r="AN493" s="340"/>
      <c r="AO493" s="341"/>
      <c r="AP493" s="336"/>
      <c r="AQ493" s="342"/>
      <c r="AR493" s="343" t="s">
        <v>3987</v>
      </c>
      <c r="AS493" s="342"/>
      <c r="AT493" s="94">
        <v>8000</v>
      </c>
      <c r="AU493" s="341"/>
      <c r="AV493" s="136"/>
      <c r="AW493" s="339"/>
    </row>
    <row r="494" spans="1:49" ht="12.75" customHeight="1">
      <c r="A494">
        <v>491</v>
      </c>
      <c r="B494" s="29" t="s">
        <v>8092</v>
      </c>
      <c r="C494" s="104" t="s">
        <v>3485</v>
      </c>
      <c r="D494" s="29" t="s">
        <v>3880</v>
      </c>
      <c r="E494" s="29" t="s">
        <v>3880</v>
      </c>
      <c r="F494" s="335" t="s">
        <v>8093</v>
      </c>
      <c r="G494" s="335"/>
      <c r="H494" s="335"/>
      <c r="I494" s="335"/>
      <c r="J494" s="335"/>
      <c r="K494" s="335"/>
      <c r="L494" s="335"/>
      <c r="M494" s="82" t="s">
        <v>3880</v>
      </c>
      <c r="N494" s="57">
        <v>2750</v>
      </c>
      <c r="O494" s="30">
        <v>2750</v>
      </c>
      <c r="P494" s="29" t="s">
        <v>3455</v>
      </c>
      <c r="Q494" s="29"/>
      <c r="R494" s="104" t="s">
        <v>3485</v>
      </c>
      <c r="S494" s="103" t="s">
        <v>4745</v>
      </c>
      <c r="T494" s="403">
        <v>-6500</v>
      </c>
      <c r="U494" s="403">
        <v>-12065</v>
      </c>
      <c r="V494" s="123" t="s">
        <v>1</v>
      </c>
      <c r="W494" s="336" t="s">
        <v>0</v>
      </c>
      <c r="X494" s="123"/>
      <c r="Y494" s="337"/>
      <c r="Z494" s="87"/>
      <c r="AA494" s="88" t="s">
        <v>4746</v>
      </c>
      <c r="AB494" s="88">
        <v>2.5</v>
      </c>
      <c r="AC494" s="135">
        <v>100</v>
      </c>
      <c r="AD494" s="90" t="s">
        <v>3986</v>
      </c>
      <c r="AE494" s="90">
        <v>2.5</v>
      </c>
      <c r="AF494" s="136"/>
      <c r="AG494" s="338"/>
      <c r="AH494" s="338"/>
      <c r="AI494" s="339"/>
      <c r="AJ494" s="339"/>
      <c r="AK494" s="91" t="s">
        <v>176</v>
      </c>
      <c r="AL494" s="92"/>
      <c r="AM494" s="93"/>
      <c r="AN494" s="340"/>
      <c r="AO494" s="341"/>
      <c r="AP494" s="336"/>
      <c r="AQ494" s="342"/>
      <c r="AR494" s="343" t="s">
        <v>3987</v>
      </c>
      <c r="AS494" s="342"/>
      <c r="AT494" s="94">
        <v>8000</v>
      </c>
      <c r="AU494" s="341"/>
      <c r="AV494" s="136"/>
      <c r="AW494" s="339"/>
    </row>
    <row r="495" spans="1:49" ht="12.75" customHeight="1">
      <c r="A495">
        <v>492</v>
      </c>
      <c r="B495" s="29" t="s">
        <v>8094</v>
      </c>
      <c r="C495" s="104" t="s">
        <v>3564</v>
      </c>
      <c r="D495" s="29" t="s">
        <v>3880</v>
      </c>
      <c r="E495" s="29" t="s">
        <v>3880</v>
      </c>
      <c r="F495" s="335" t="s">
        <v>8095</v>
      </c>
      <c r="G495" s="335"/>
      <c r="H495" s="335"/>
      <c r="I495" s="335"/>
      <c r="J495" s="335"/>
      <c r="K495" s="335"/>
      <c r="L495" s="335"/>
      <c r="M495" s="82" t="s">
        <v>3880</v>
      </c>
      <c r="N495" s="57">
        <v>2750</v>
      </c>
      <c r="O495" s="30">
        <v>2750</v>
      </c>
      <c r="P495" s="29" t="s">
        <v>3455</v>
      </c>
      <c r="Q495" s="29"/>
      <c r="R495" s="104" t="s">
        <v>3564</v>
      </c>
      <c r="S495" s="103" t="s">
        <v>4747</v>
      </c>
      <c r="T495" s="403">
        <v>-6500</v>
      </c>
      <c r="U495" s="403">
        <v>-12895</v>
      </c>
      <c r="V495" s="123" t="s">
        <v>1</v>
      </c>
      <c r="W495" s="336" t="s">
        <v>0</v>
      </c>
      <c r="X495" s="123"/>
      <c r="Y495" s="337"/>
      <c r="Z495" s="87"/>
      <c r="AA495" s="88" t="s">
        <v>4746</v>
      </c>
      <c r="AB495" s="88">
        <v>2.5</v>
      </c>
      <c r="AC495" s="135">
        <v>100</v>
      </c>
      <c r="AD495" s="90" t="s">
        <v>3986</v>
      </c>
      <c r="AE495" s="90">
        <v>2.5</v>
      </c>
      <c r="AF495" s="136"/>
      <c r="AG495" s="338"/>
      <c r="AH495" s="338"/>
      <c r="AI495" s="339"/>
      <c r="AJ495" s="339"/>
      <c r="AK495" s="91" t="s">
        <v>175</v>
      </c>
      <c r="AL495" s="92"/>
      <c r="AM495" s="93"/>
      <c r="AN495" s="340"/>
      <c r="AO495" s="341"/>
      <c r="AP495" s="336"/>
      <c r="AQ495" s="342"/>
      <c r="AR495" s="343" t="s">
        <v>3987</v>
      </c>
      <c r="AS495" s="342"/>
      <c r="AT495" s="94">
        <v>8000</v>
      </c>
      <c r="AU495" s="341"/>
      <c r="AV495" s="136"/>
      <c r="AW495" s="339"/>
    </row>
    <row r="496" spans="1:49" ht="12.75" customHeight="1">
      <c r="A496">
        <v>493</v>
      </c>
      <c r="B496" s="29" t="s">
        <v>8096</v>
      </c>
      <c r="C496" s="104" t="s">
        <v>3539</v>
      </c>
      <c r="D496" s="29" t="s">
        <v>3880</v>
      </c>
      <c r="E496" s="29" t="s">
        <v>3880</v>
      </c>
      <c r="F496" s="335" t="s">
        <v>8097</v>
      </c>
      <c r="G496" s="335"/>
      <c r="H496" s="335"/>
      <c r="I496" s="335"/>
      <c r="J496" s="335"/>
      <c r="K496" s="335"/>
      <c r="L496" s="335"/>
      <c r="M496" s="82" t="s">
        <v>3880</v>
      </c>
      <c r="N496" s="57">
        <v>2750</v>
      </c>
      <c r="O496" s="30">
        <v>2750</v>
      </c>
      <c r="P496" s="29" t="s">
        <v>3457</v>
      </c>
      <c r="Q496" s="29"/>
      <c r="R496" s="104" t="s">
        <v>3539</v>
      </c>
      <c r="S496" s="103" t="s">
        <v>4748</v>
      </c>
      <c r="T496" s="403">
        <v>-8585.2000000000007</v>
      </c>
      <c r="U496" s="403">
        <v>-9658.35</v>
      </c>
      <c r="V496" s="123" t="s">
        <v>1</v>
      </c>
      <c r="W496" s="336" t="s">
        <v>0</v>
      </c>
      <c r="X496" s="123"/>
      <c r="Y496" s="337"/>
      <c r="Z496" s="87"/>
      <c r="AA496" s="88" t="s">
        <v>4749</v>
      </c>
      <c r="AB496" s="88">
        <v>2.5</v>
      </c>
      <c r="AC496" s="135">
        <v>100</v>
      </c>
      <c r="AD496" s="90" t="s">
        <v>3986</v>
      </c>
      <c r="AE496" s="90">
        <v>2.5</v>
      </c>
      <c r="AF496" s="136"/>
      <c r="AG496" s="338"/>
      <c r="AH496" s="338"/>
      <c r="AI496" s="339"/>
      <c r="AJ496" s="339"/>
      <c r="AK496" s="91" t="s">
        <v>176</v>
      </c>
      <c r="AL496" s="92"/>
      <c r="AM496" s="93"/>
      <c r="AN496" s="340"/>
      <c r="AO496" s="341"/>
      <c r="AP496" s="336"/>
      <c r="AQ496" s="342"/>
      <c r="AR496" s="343" t="s">
        <v>3987</v>
      </c>
      <c r="AS496" s="342"/>
      <c r="AT496" s="94">
        <v>8000</v>
      </c>
      <c r="AU496" s="341"/>
      <c r="AV496" s="136"/>
      <c r="AW496" s="339"/>
    </row>
    <row r="497" spans="1:49" ht="12.75" customHeight="1">
      <c r="A497">
        <v>494</v>
      </c>
      <c r="B497" s="29" t="s">
        <v>8098</v>
      </c>
      <c r="C497" s="104" t="s">
        <v>4750</v>
      </c>
      <c r="D497" s="29" t="s">
        <v>3880</v>
      </c>
      <c r="E497" s="29" t="s">
        <v>3880</v>
      </c>
      <c r="F497" s="335" t="s">
        <v>8099</v>
      </c>
      <c r="G497" s="335"/>
      <c r="H497" s="335"/>
      <c r="I497" s="335"/>
      <c r="J497" s="335"/>
      <c r="K497" s="335"/>
      <c r="L497" s="335"/>
      <c r="M497" s="82" t="s">
        <v>3880</v>
      </c>
      <c r="N497" s="57">
        <v>2750</v>
      </c>
      <c r="O497" s="30">
        <v>2750</v>
      </c>
      <c r="P497" s="29" t="s">
        <v>3457</v>
      </c>
      <c r="Q497" s="29"/>
      <c r="R497" s="104" t="s">
        <v>4750</v>
      </c>
      <c r="S497" s="104" t="s">
        <v>4751</v>
      </c>
      <c r="T497" s="403">
        <v>-9443.7199999999993</v>
      </c>
      <c r="U497" s="403">
        <v>-9163.0499999999993</v>
      </c>
      <c r="V497" s="123" t="s">
        <v>1</v>
      </c>
      <c r="W497" s="336" t="s">
        <v>0</v>
      </c>
      <c r="X497" s="123"/>
      <c r="Y497" s="337"/>
      <c r="Z497" s="87"/>
      <c r="AA497" s="88" t="s">
        <v>4749</v>
      </c>
      <c r="AB497" s="88">
        <v>2.5</v>
      </c>
      <c r="AC497" s="135">
        <v>100</v>
      </c>
      <c r="AD497" s="90" t="s">
        <v>3986</v>
      </c>
      <c r="AE497" s="90">
        <v>2.5</v>
      </c>
      <c r="AF497" s="136"/>
      <c r="AG497" s="338"/>
      <c r="AH497" s="338"/>
      <c r="AI497" s="339"/>
      <c r="AJ497" s="339"/>
      <c r="AK497" s="91" t="s">
        <v>175</v>
      </c>
      <c r="AL497" s="92"/>
      <c r="AM497" s="93"/>
      <c r="AN497" s="340"/>
      <c r="AO497" s="341"/>
      <c r="AP497" s="336"/>
      <c r="AQ497" s="342"/>
      <c r="AR497" s="343" t="s">
        <v>3987</v>
      </c>
      <c r="AS497" s="342"/>
      <c r="AT497" s="94">
        <v>8000</v>
      </c>
      <c r="AU497" s="341"/>
      <c r="AV497" s="136"/>
      <c r="AW497" s="339"/>
    </row>
    <row r="498" spans="1:49" ht="12.75" customHeight="1">
      <c r="A498">
        <v>495</v>
      </c>
      <c r="B498" s="29" t="s">
        <v>8100</v>
      </c>
      <c r="C498" s="104" t="s">
        <v>3559</v>
      </c>
      <c r="D498" s="29" t="s">
        <v>3880</v>
      </c>
      <c r="E498" s="29" t="s">
        <v>3880</v>
      </c>
      <c r="F498" s="335" t="s">
        <v>8101</v>
      </c>
      <c r="G498" s="335"/>
      <c r="H498" s="335"/>
      <c r="I498" s="335"/>
      <c r="J498" s="335"/>
      <c r="K498" s="335"/>
      <c r="L498" s="335"/>
      <c r="M498" s="82" t="s">
        <v>3880</v>
      </c>
      <c r="N498" s="57">
        <v>2750</v>
      </c>
      <c r="O498" s="30">
        <v>2750</v>
      </c>
      <c r="P498" s="29" t="s">
        <v>3457</v>
      </c>
      <c r="Q498" s="29"/>
      <c r="R498" s="104" t="s">
        <v>3559</v>
      </c>
      <c r="S498" s="103" t="s">
        <v>4752</v>
      </c>
      <c r="T498" s="403">
        <v>-7000</v>
      </c>
      <c r="U498" s="403">
        <v>-12480</v>
      </c>
      <c r="V498" s="123" t="s">
        <v>1</v>
      </c>
      <c r="W498" s="336" t="s">
        <v>0</v>
      </c>
      <c r="X498" s="123"/>
      <c r="Y498" s="337"/>
      <c r="Z498" s="87"/>
      <c r="AA498" s="88" t="s">
        <v>4753</v>
      </c>
      <c r="AB498" s="88">
        <v>2.5</v>
      </c>
      <c r="AC498" s="135">
        <v>100</v>
      </c>
      <c r="AD498" s="90" t="s">
        <v>3986</v>
      </c>
      <c r="AE498" s="90">
        <v>2.5</v>
      </c>
      <c r="AF498" s="136"/>
      <c r="AG498" s="338"/>
      <c r="AH498" s="338"/>
      <c r="AI498" s="339"/>
      <c r="AJ498" s="339"/>
      <c r="AK498" s="91" t="s">
        <v>174</v>
      </c>
      <c r="AL498" s="92"/>
      <c r="AM498" s="93"/>
      <c r="AN498" s="340"/>
      <c r="AO498" s="341"/>
      <c r="AP498" s="336"/>
      <c r="AQ498" s="342"/>
      <c r="AR498" s="343" t="s">
        <v>3987</v>
      </c>
      <c r="AS498" s="342"/>
      <c r="AT498" s="94">
        <v>8000</v>
      </c>
      <c r="AU498" s="341"/>
      <c r="AV498" s="136"/>
      <c r="AW498" s="339"/>
    </row>
    <row r="499" spans="1:49" ht="12.75" customHeight="1">
      <c r="A499">
        <v>496</v>
      </c>
      <c r="B499" s="29" t="s">
        <v>8102</v>
      </c>
      <c r="C499" s="104" t="s">
        <v>4754</v>
      </c>
      <c r="D499" s="29" t="s">
        <v>3880</v>
      </c>
      <c r="E499" s="29" t="s">
        <v>3880</v>
      </c>
      <c r="F499" s="335" t="s">
        <v>8103</v>
      </c>
      <c r="G499" s="335"/>
      <c r="H499" s="335"/>
      <c r="I499" s="335"/>
      <c r="J499" s="335"/>
      <c r="K499" s="335"/>
      <c r="L499" s="335"/>
      <c r="M499" s="82" t="s">
        <v>3880</v>
      </c>
      <c r="N499" s="57">
        <v>2750</v>
      </c>
      <c r="O499" s="30">
        <v>2750</v>
      </c>
      <c r="P499" s="29" t="s">
        <v>3457</v>
      </c>
      <c r="Q499" s="29"/>
      <c r="R499" s="104" t="s">
        <v>4754</v>
      </c>
      <c r="S499" s="103" t="s">
        <v>4755</v>
      </c>
      <c r="T499" s="403">
        <v>-7000</v>
      </c>
      <c r="U499" s="403">
        <v>-13310</v>
      </c>
      <c r="V499" s="123" t="s">
        <v>1</v>
      </c>
      <c r="W499" s="336" t="s">
        <v>0</v>
      </c>
      <c r="X499" s="123"/>
      <c r="Y499" s="337"/>
      <c r="Z499" s="87"/>
      <c r="AA499" s="88" t="s">
        <v>4753</v>
      </c>
      <c r="AB499" s="88">
        <v>2.5</v>
      </c>
      <c r="AC499" s="135">
        <v>100</v>
      </c>
      <c r="AD499" s="90" t="s">
        <v>3986</v>
      </c>
      <c r="AE499" s="90">
        <v>2.5</v>
      </c>
      <c r="AF499" s="136"/>
      <c r="AG499" s="338"/>
      <c r="AH499" s="338"/>
      <c r="AI499" s="339"/>
      <c r="AJ499" s="339"/>
      <c r="AK499" s="91" t="s">
        <v>173</v>
      </c>
      <c r="AL499" s="92"/>
      <c r="AM499" s="93"/>
      <c r="AN499" s="340"/>
      <c r="AO499" s="341"/>
      <c r="AP499" s="336"/>
      <c r="AQ499" s="342"/>
      <c r="AR499" s="343" t="s">
        <v>3987</v>
      </c>
      <c r="AS499" s="342"/>
      <c r="AT499" s="94">
        <v>8000</v>
      </c>
      <c r="AU499" s="341"/>
      <c r="AV499" s="136"/>
      <c r="AW499" s="339"/>
    </row>
    <row r="500" spans="1:49" ht="12.75" customHeight="1">
      <c r="A500">
        <v>497</v>
      </c>
      <c r="B500" s="29" t="s">
        <v>8104</v>
      </c>
      <c r="C500" s="104" t="s">
        <v>3538</v>
      </c>
      <c r="D500" s="29" t="s">
        <v>3880</v>
      </c>
      <c r="E500" s="29" t="s">
        <v>3880</v>
      </c>
      <c r="F500" s="335" t="s">
        <v>8105</v>
      </c>
      <c r="G500" s="335"/>
      <c r="H500" s="335"/>
      <c r="I500" s="335"/>
      <c r="J500" s="335"/>
      <c r="K500" s="335"/>
      <c r="L500" s="335"/>
      <c r="M500" s="82" t="s">
        <v>3880</v>
      </c>
      <c r="N500" s="57">
        <v>2750</v>
      </c>
      <c r="O500" s="30">
        <v>2750</v>
      </c>
      <c r="P500" s="29" t="s">
        <v>3458</v>
      </c>
      <c r="Q500" s="29"/>
      <c r="R500" s="104" t="s">
        <v>3538</v>
      </c>
      <c r="S500" s="103" t="s">
        <v>4756</v>
      </c>
      <c r="T500" s="403">
        <v>-9443.7199999999993</v>
      </c>
      <c r="U500" s="403">
        <v>-8172.45</v>
      </c>
      <c r="V500" s="123" t="s">
        <v>1</v>
      </c>
      <c r="W500" s="336" t="s">
        <v>0</v>
      </c>
      <c r="X500" s="123"/>
      <c r="Y500" s="337"/>
      <c r="Z500" s="87"/>
      <c r="AA500" s="88" t="s">
        <v>4757</v>
      </c>
      <c r="AB500" s="88">
        <v>2.5</v>
      </c>
      <c r="AC500" s="135">
        <v>100</v>
      </c>
      <c r="AD500" s="90" t="s">
        <v>3986</v>
      </c>
      <c r="AE500" s="90">
        <v>2.5</v>
      </c>
      <c r="AF500" s="136"/>
      <c r="AG500" s="338"/>
      <c r="AH500" s="338"/>
      <c r="AI500" s="339"/>
      <c r="AJ500" s="339"/>
      <c r="AK500" s="91" t="s">
        <v>174</v>
      </c>
      <c r="AL500" s="92"/>
      <c r="AM500" s="93"/>
      <c r="AN500" s="340"/>
      <c r="AO500" s="341"/>
      <c r="AP500" s="336"/>
      <c r="AQ500" s="342"/>
      <c r="AR500" s="343" t="s">
        <v>3987</v>
      </c>
      <c r="AS500" s="342"/>
      <c r="AT500" s="94">
        <v>8000</v>
      </c>
      <c r="AU500" s="341"/>
      <c r="AV500" s="136"/>
      <c r="AW500" s="339"/>
    </row>
    <row r="501" spans="1:49" ht="12.75" customHeight="1">
      <c r="A501">
        <v>498</v>
      </c>
      <c r="B501" s="29" t="s">
        <v>8106</v>
      </c>
      <c r="C501" s="104" t="s">
        <v>3680</v>
      </c>
      <c r="D501" s="29" t="s">
        <v>3880</v>
      </c>
      <c r="E501" s="29" t="s">
        <v>3880</v>
      </c>
      <c r="F501" s="335" t="s">
        <v>8107</v>
      </c>
      <c r="G501" s="335"/>
      <c r="H501" s="335"/>
      <c r="I501" s="335"/>
      <c r="J501" s="335"/>
      <c r="K501" s="335"/>
      <c r="L501" s="335"/>
      <c r="M501" s="82" t="s">
        <v>3880</v>
      </c>
      <c r="N501" s="57">
        <v>2750</v>
      </c>
      <c r="O501" s="30">
        <v>2750</v>
      </c>
      <c r="P501" s="29" t="s">
        <v>3458</v>
      </c>
      <c r="Q501" s="29"/>
      <c r="R501" s="104" t="s">
        <v>3680</v>
      </c>
      <c r="S501" s="103" t="s">
        <v>4758</v>
      </c>
      <c r="T501" s="403">
        <v>-10302.24</v>
      </c>
      <c r="U501" s="403">
        <v>-8667.75</v>
      </c>
      <c r="V501" s="123" t="s">
        <v>1</v>
      </c>
      <c r="W501" s="336" t="s">
        <v>0</v>
      </c>
      <c r="X501" s="123"/>
      <c r="Y501" s="337"/>
      <c r="Z501" s="87"/>
      <c r="AA501" s="88" t="s">
        <v>4757</v>
      </c>
      <c r="AB501" s="88">
        <v>2.5</v>
      </c>
      <c r="AC501" s="135">
        <v>100</v>
      </c>
      <c r="AD501" s="90" t="s">
        <v>3986</v>
      </c>
      <c r="AE501" s="90">
        <v>2.5</v>
      </c>
      <c r="AF501" s="136"/>
      <c r="AG501" s="338"/>
      <c r="AH501" s="338"/>
      <c r="AI501" s="339"/>
      <c r="AJ501" s="339"/>
      <c r="AK501" s="91" t="s">
        <v>173</v>
      </c>
      <c r="AL501" s="92"/>
      <c r="AM501" s="93"/>
      <c r="AN501" s="340"/>
      <c r="AO501" s="341"/>
      <c r="AP501" s="336"/>
      <c r="AQ501" s="342"/>
      <c r="AR501" s="343" t="s">
        <v>3987</v>
      </c>
      <c r="AS501" s="342"/>
      <c r="AT501" s="94">
        <v>8000</v>
      </c>
      <c r="AU501" s="341"/>
      <c r="AV501" s="136"/>
      <c r="AW501" s="339"/>
    </row>
    <row r="502" spans="1:49" ht="12.75" customHeight="1">
      <c r="A502">
        <v>499</v>
      </c>
      <c r="B502" s="29" t="s">
        <v>8108</v>
      </c>
      <c r="C502" s="104" t="s">
        <v>3477</v>
      </c>
      <c r="D502" s="29" t="s">
        <v>3880</v>
      </c>
      <c r="E502" s="29" t="s">
        <v>3880</v>
      </c>
      <c r="F502" s="335" t="s">
        <v>8109</v>
      </c>
      <c r="G502" s="335"/>
      <c r="H502" s="335"/>
      <c r="I502" s="335"/>
      <c r="J502" s="335"/>
      <c r="K502" s="335"/>
      <c r="L502" s="335"/>
      <c r="M502" s="82" t="s">
        <v>3880</v>
      </c>
      <c r="N502" s="57">
        <v>2750</v>
      </c>
      <c r="O502" s="30">
        <v>2750</v>
      </c>
      <c r="P502" s="29" t="s">
        <v>3455</v>
      </c>
      <c r="Q502" s="29"/>
      <c r="R502" s="104" t="s">
        <v>3477</v>
      </c>
      <c r="S502" s="103" t="s">
        <v>4759</v>
      </c>
      <c r="T502" s="403">
        <v>-7500</v>
      </c>
      <c r="U502" s="403">
        <v>-12065</v>
      </c>
      <c r="V502" s="123" t="s">
        <v>1</v>
      </c>
      <c r="W502" s="336" t="s">
        <v>0</v>
      </c>
      <c r="X502" s="123"/>
      <c r="Y502" s="337"/>
      <c r="Z502" s="87"/>
      <c r="AA502" s="88" t="s">
        <v>4760</v>
      </c>
      <c r="AB502" s="88">
        <v>2.5</v>
      </c>
      <c r="AC502" s="135">
        <v>100</v>
      </c>
      <c r="AD502" s="90" t="s">
        <v>3986</v>
      </c>
      <c r="AE502" s="90">
        <v>2.5</v>
      </c>
      <c r="AF502" s="136"/>
      <c r="AG502" s="338"/>
      <c r="AH502" s="338"/>
      <c r="AI502" s="339"/>
      <c r="AJ502" s="339"/>
      <c r="AK502" s="91" t="s">
        <v>171</v>
      </c>
      <c r="AL502" s="92"/>
      <c r="AM502" s="93"/>
      <c r="AN502" s="340"/>
      <c r="AO502" s="341"/>
      <c r="AP502" s="336"/>
      <c r="AQ502" s="342"/>
      <c r="AR502" s="343" t="s">
        <v>3987</v>
      </c>
      <c r="AS502" s="342"/>
      <c r="AT502" s="94">
        <v>8000</v>
      </c>
      <c r="AU502" s="341"/>
      <c r="AV502" s="136"/>
      <c r="AW502" s="339"/>
    </row>
    <row r="503" spans="1:49" ht="12.75" customHeight="1">
      <c r="A503">
        <v>500</v>
      </c>
      <c r="B503" s="29" t="s">
        <v>8110</v>
      </c>
      <c r="C503" s="104" t="s">
        <v>3563</v>
      </c>
      <c r="D503" s="29" t="s">
        <v>3880</v>
      </c>
      <c r="E503" s="29" t="s">
        <v>3880</v>
      </c>
      <c r="F503" s="335" t="s">
        <v>8111</v>
      </c>
      <c r="G503" s="335"/>
      <c r="H503" s="335"/>
      <c r="I503" s="335"/>
      <c r="J503" s="335"/>
      <c r="K503" s="335"/>
      <c r="L503" s="335"/>
      <c r="M503" s="82" t="s">
        <v>3880</v>
      </c>
      <c r="N503" s="57">
        <v>2750</v>
      </c>
      <c r="O503" s="30">
        <v>2750</v>
      </c>
      <c r="P503" s="29" t="s">
        <v>3455</v>
      </c>
      <c r="Q503" s="29"/>
      <c r="R503" s="104" t="s">
        <v>3563</v>
      </c>
      <c r="S503" s="103" t="s">
        <v>4761</v>
      </c>
      <c r="T503" s="403">
        <v>-7500</v>
      </c>
      <c r="U503" s="403">
        <v>-12895</v>
      </c>
      <c r="V503" s="123" t="s">
        <v>1</v>
      </c>
      <c r="W503" s="336" t="s">
        <v>0</v>
      </c>
      <c r="X503" s="123"/>
      <c r="Y503" s="337"/>
      <c r="Z503" s="87"/>
      <c r="AA503" s="88" t="s">
        <v>4760</v>
      </c>
      <c r="AB503" s="88">
        <v>2.5</v>
      </c>
      <c r="AC503" s="135">
        <v>100</v>
      </c>
      <c r="AD503" s="90" t="s">
        <v>3986</v>
      </c>
      <c r="AE503" s="90">
        <v>2.5</v>
      </c>
      <c r="AF503" s="136"/>
      <c r="AG503" s="338"/>
      <c r="AH503" s="338"/>
      <c r="AI503" s="339"/>
      <c r="AJ503" s="339"/>
      <c r="AK503" s="91" t="s">
        <v>170</v>
      </c>
      <c r="AL503" s="92"/>
      <c r="AM503" s="93"/>
      <c r="AN503" s="340"/>
      <c r="AO503" s="341"/>
      <c r="AP503" s="336"/>
      <c r="AQ503" s="342"/>
      <c r="AR503" s="343" t="s">
        <v>3987</v>
      </c>
      <c r="AS503" s="342"/>
      <c r="AT503" s="94">
        <v>8000</v>
      </c>
      <c r="AU503" s="341"/>
      <c r="AV503" s="136"/>
      <c r="AW503" s="339"/>
    </row>
    <row r="504" spans="1:49">
      <c r="A504">
        <v>501</v>
      </c>
      <c r="B504" s="29" t="s">
        <v>8112</v>
      </c>
      <c r="C504" s="104" t="s">
        <v>4762</v>
      </c>
      <c r="D504" s="29" t="s">
        <v>3880</v>
      </c>
      <c r="E504" s="29" t="s">
        <v>3880</v>
      </c>
      <c r="F504" s="335" t="s">
        <v>8113</v>
      </c>
      <c r="G504" s="335"/>
      <c r="H504" s="335"/>
      <c r="I504" s="335"/>
      <c r="J504" s="335"/>
      <c r="K504" s="335"/>
      <c r="L504" s="335"/>
      <c r="M504" s="82" t="s">
        <v>3880</v>
      </c>
      <c r="N504" s="57">
        <v>2750</v>
      </c>
      <c r="O504" s="30">
        <v>2750</v>
      </c>
      <c r="P504" s="29" t="s">
        <v>3459</v>
      </c>
      <c r="Q504" s="29"/>
      <c r="R504" s="104" t="s">
        <v>4762</v>
      </c>
      <c r="S504" s="103" t="s">
        <v>4763</v>
      </c>
      <c r="T504" s="403">
        <v>-11160.76</v>
      </c>
      <c r="U504" s="403">
        <v>-8172.45</v>
      </c>
      <c r="V504" s="123" t="s">
        <v>1</v>
      </c>
      <c r="W504" s="336" t="s">
        <v>0</v>
      </c>
      <c r="X504" s="123"/>
      <c r="Y504" s="337"/>
      <c r="Z504" s="87"/>
      <c r="AA504" s="88" t="s">
        <v>4764</v>
      </c>
      <c r="AB504" s="88">
        <v>2.5</v>
      </c>
      <c r="AC504" s="135">
        <v>100</v>
      </c>
      <c r="AD504" s="90" t="s">
        <v>3986</v>
      </c>
      <c r="AE504" s="90">
        <v>2.5</v>
      </c>
      <c r="AF504" s="136"/>
      <c r="AG504" s="338"/>
      <c r="AH504" s="338"/>
      <c r="AI504" s="339"/>
      <c r="AJ504" s="339"/>
      <c r="AK504" s="91" t="s">
        <v>171</v>
      </c>
      <c r="AL504" s="92"/>
      <c r="AM504" s="93"/>
      <c r="AN504" s="340"/>
      <c r="AO504" s="341"/>
      <c r="AP504" s="336"/>
      <c r="AQ504" s="342"/>
      <c r="AR504" s="343" t="s">
        <v>3987</v>
      </c>
      <c r="AS504" s="342"/>
      <c r="AT504" s="94">
        <v>8000</v>
      </c>
      <c r="AU504" s="341"/>
      <c r="AV504" s="136"/>
      <c r="AW504" s="339"/>
    </row>
    <row r="505" spans="1:49">
      <c r="A505">
        <v>502</v>
      </c>
      <c r="B505" s="29" t="s">
        <v>8114</v>
      </c>
      <c r="C505" s="104" t="s">
        <v>3535</v>
      </c>
      <c r="D505" s="29" t="s">
        <v>3880</v>
      </c>
      <c r="E505" s="29" t="s">
        <v>3880</v>
      </c>
      <c r="F505" s="335" t="s">
        <v>8115</v>
      </c>
      <c r="G505" s="335"/>
      <c r="H505" s="335"/>
      <c r="I505" s="335"/>
      <c r="J505" s="335"/>
      <c r="K505" s="335"/>
      <c r="L505" s="335"/>
      <c r="M505" s="82" t="s">
        <v>3880</v>
      </c>
      <c r="N505" s="57">
        <v>2750</v>
      </c>
      <c r="O505" s="30">
        <v>2750</v>
      </c>
      <c r="P505" s="29" t="s">
        <v>3459</v>
      </c>
      <c r="Q505" s="29"/>
      <c r="R505" s="104" t="s">
        <v>3535</v>
      </c>
      <c r="S505" s="104" t="s">
        <v>4765</v>
      </c>
      <c r="T505" s="403">
        <v>-11160.76</v>
      </c>
      <c r="U505" s="403">
        <v>-9163.0499999999993</v>
      </c>
      <c r="V505" s="123" t="s">
        <v>1</v>
      </c>
      <c r="W505" s="336" t="s">
        <v>0</v>
      </c>
      <c r="X505" s="123"/>
      <c r="Y505" s="337"/>
      <c r="Z505" s="87"/>
      <c r="AA505" s="88" t="s">
        <v>4764</v>
      </c>
      <c r="AB505" s="88">
        <v>2.5</v>
      </c>
      <c r="AC505" s="135">
        <v>100</v>
      </c>
      <c r="AD505" s="90" t="s">
        <v>3986</v>
      </c>
      <c r="AE505" s="90">
        <v>2.5</v>
      </c>
      <c r="AF505" s="136"/>
      <c r="AG505" s="338"/>
      <c r="AH505" s="338"/>
      <c r="AI505" s="339"/>
      <c r="AJ505" s="339"/>
      <c r="AK505" s="91" t="s">
        <v>170</v>
      </c>
      <c r="AL505" s="92"/>
      <c r="AM505" s="93"/>
      <c r="AN505" s="340"/>
      <c r="AO505" s="341"/>
      <c r="AP505" s="336"/>
      <c r="AQ505" s="342"/>
      <c r="AR505" s="343" t="s">
        <v>3987</v>
      </c>
      <c r="AS505" s="342"/>
      <c r="AT505" s="94">
        <v>8000</v>
      </c>
      <c r="AU505" s="341"/>
      <c r="AV505" s="136"/>
      <c r="AW505" s="339"/>
    </row>
    <row r="506" spans="1:49">
      <c r="A506">
        <v>503</v>
      </c>
      <c r="B506" s="29" t="s">
        <v>8116</v>
      </c>
      <c r="C506" s="104" t="s">
        <v>3558</v>
      </c>
      <c r="D506" s="29" t="s">
        <v>3880</v>
      </c>
      <c r="E506" s="29" t="s">
        <v>3880</v>
      </c>
      <c r="F506" s="335" t="s">
        <v>8117</v>
      </c>
      <c r="G506" s="335"/>
      <c r="H506" s="335"/>
      <c r="I506" s="335"/>
      <c r="J506" s="335"/>
      <c r="K506" s="335"/>
      <c r="L506" s="335"/>
      <c r="M506" s="82" t="s">
        <v>3880</v>
      </c>
      <c r="N506" s="57">
        <v>2750</v>
      </c>
      <c r="O506" s="30">
        <v>2750</v>
      </c>
      <c r="P506" s="29" t="s">
        <v>3860</v>
      </c>
      <c r="Q506" s="29"/>
      <c r="R506" s="104" t="s">
        <v>3558</v>
      </c>
      <c r="S506" s="103" t="s">
        <v>4766</v>
      </c>
      <c r="T506" s="403">
        <v>-8000</v>
      </c>
      <c r="U506" s="403">
        <v>-12480</v>
      </c>
      <c r="V506" s="123" t="s">
        <v>1</v>
      </c>
      <c r="W506" s="336" t="s">
        <v>0</v>
      </c>
      <c r="X506" s="123"/>
      <c r="Y506" s="337"/>
      <c r="Z506" s="87"/>
      <c r="AA506" s="88" t="s">
        <v>4767</v>
      </c>
      <c r="AB506" s="88">
        <v>2.5</v>
      </c>
      <c r="AC506" s="135">
        <v>100</v>
      </c>
      <c r="AD506" s="90" t="s">
        <v>3986</v>
      </c>
      <c r="AE506" s="90">
        <v>2.5</v>
      </c>
      <c r="AF506" s="136"/>
      <c r="AG506" s="338"/>
      <c r="AH506" s="338"/>
      <c r="AI506" s="339"/>
      <c r="AJ506" s="339"/>
      <c r="AK506" s="91" t="s">
        <v>168</v>
      </c>
      <c r="AL506" s="92"/>
      <c r="AM506" s="93"/>
      <c r="AN506" s="340"/>
      <c r="AO506" s="341"/>
      <c r="AP506" s="336"/>
      <c r="AQ506" s="342"/>
      <c r="AR506" s="343" t="s">
        <v>3987</v>
      </c>
      <c r="AS506" s="342"/>
      <c r="AT506" s="94">
        <v>8000</v>
      </c>
      <c r="AU506" s="341"/>
      <c r="AV506" s="136"/>
      <c r="AW506" s="339"/>
    </row>
    <row r="507" spans="1:49">
      <c r="A507">
        <v>504</v>
      </c>
      <c r="B507" s="29" t="s">
        <v>8118</v>
      </c>
      <c r="C507" s="104" t="s">
        <v>4768</v>
      </c>
      <c r="D507" s="29" t="s">
        <v>3880</v>
      </c>
      <c r="E507" s="29" t="s">
        <v>3880</v>
      </c>
      <c r="F507" s="335" t="s">
        <v>8119</v>
      </c>
      <c r="G507" s="335"/>
      <c r="H507" s="335"/>
      <c r="I507" s="335"/>
      <c r="J507" s="335"/>
      <c r="K507" s="335"/>
      <c r="L507" s="335"/>
      <c r="M507" s="82" t="s">
        <v>3880</v>
      </c>
      <c r="N507" s="57">
        <v>2750</v>
      </c>
      <c r="O507" s="30">
        <v>2750</v>
      </c>
      <c r="P507" s="29" t="s">
        <v>3860</v>
      </c>
      <c r="Q507" s="29"/>
      <c r="R507" s="104" t="s">
        <v>4768</v>
      </c>
      <c r="S507" s="103" t="s">
        <v>4769</v>
      </c>
      <c r="T507" s="403">
        <v>-8000</v>
      </c>
      <c r="U507" s="403">
        <v>-13310</v>
      </c>
      <c r="V507" s="123" t="s">
        <v>1</v>
      </c>
      <c r="W507" s="336" t="s">
        <v>0</v>
      </c>
      <c r="X507" s="123"/>
      <c r="Y507" s="337"/>
      <c r="Z507" s="87"/>
      <c r="AA507" s="88" t="s">
        <v>4767</v>
      </c>
      <c r="AB507" s="88">
        <v>2.5</v>
      </c>
      <c r="AC507" s="135">
        <v>100</v>
      </c>
      <c r="AD507" s="90" t="s">
        <v>3986</v>
      </c>
      <c r="AE507" s="90">
        <v>2.5</v>
      </c>
      <c r="AF507" s="136"/>
      <c r="AG507" s="338"/>
      <c r="AH507" s="338"/>
      <c r="AI507" s="339"/>
      <c r="AJ507" s="339"/>
      <c r="AK507" s="91" t="s">
        <v>167</v>
      </c>
      <c r="AL507" s="92"/>
      <c r="AM507" s="93"/>
      <c r="AN507" s="340"/>
      <c r="AO507" s="341"/>
      <c r="AP507" s="336"/>
      <c r="AQ507" s="342"/>
      <c r="AR507" s="343" t="s">
        <v>3987</v>
      </c>
      <c r="AS507" s="342"/>
      <c r="AT507" s="94">
        <v>8000</v>
      </c>
      <c r="AU507" s="341"/>
      <c r="AV507" s="136"/>
      <c r="AW507" s="339"/>
    </row>
    <row r="508" spans="1:49">
      <c r="A508">
        <v>505</v>
      </c>
      <c r="B508" s="29" t="s">
        <v>8120</v>
      </c>
      <c r="C508" s="104" t="s">
        <v>3674</v>
      </c>
      <c r="D508" s="29" t="s">
        <v>3880</v>
      </c>
      <c r="E508" s="29" t="s">
        <v>3880</v>
      </c>
      <c r="F508" s="335" t="s">
        <v>8121</v>
      </c>
      <c r="G508" s="335"/>
      <c r="H508" s="335"/>
      <c r="I508" s="335"/>
      <c r="J508" s="335"/>
      <c r="K508" s="335"/>
      <c r="L508" s="335"/>
      <c r="M508" s="82" t="s">
        <v>3880</v>
      </c>
      <c r="N508" s="57">
        <v>2750</v>
      </c>
      <c r="O508" s="30">
        <v>2750</v>
      </c>
      <c r="P508" s="29" t="s">
        <v>3458</v>
      </c>
      <c r="Q508" s="29"/>
      <c r="R508" s="104" t="s">
        <v>3674</v>
      </c>
      <c r="S508" s="103" t="s">
        <v>4770</v>
      </c>
      <c r="T508" s="403">
        <v>-11160.76</v>
      </c>
      <c r="U508" s="403">
        <v>-10153.65</v>
      </c>
      <c r="V508" s="123" t="s">
        <v>1</v>
      </c>
      <c r="W508" s="336" t="s">
        <v>0</v>
      </c>
      <c r="X508" s="123"/>
      <c r="Y508" s="337"/>
      <c r="Z508" s="87"/>
      <c r="AA508" s="88" t="s">
        <v>4771</v>
      </c>
      <c r="AB508" s="88">
        <v>2.5</v>
      </c>
      <c r="AC508" s="135">
        <v>100</v>
      </c>
      <c r="AD508" s="90" t="s">
        <v>3986</v>
      </c>
      <c r="AE508" s="90">
        <v>2.5</v>
      </c>
      <c r="AF508" s="136"/>
      <c r="AG508" s="338"/>
      <c r="AH508" s="338"/>
      <c r="AI508" s="339"/>
      <c r="AJ508" s="339"/>
      <c r="AK508" s="91" t="s">
        <v>168</v>
      </c>
      <c r="AL508" s="92"/>
      <c r="AM508" s="93"/>
      <c r="AN508" s="340"/>
      <c r="AO508" s="341"/>
      <c r="AP508" s="336"/>
      <c r="AQ508" s="342"/>
      <c r="AR508" s="343" t="s">
        <v>3987</v>
      </c>
      <c r="AS508" s="342"/>
      <c r="AT508" s="94">
        <v>8000</v>
      </c>
      <c r="AU508" s="341"/>
      <c r="AV508" s="136"/>
      <c r="AW508" s="339"/>
    </row>
    <row r="509" spans="1:49">
      <c r="A509">
        <v>506</v>
      </c>
      <c r="B509" s="29" t="s">
        <v>8122</v>
      </c>
      <c r="C509" s="104" t="s">
        <v>4772</v>
      </c>
      <c r="D509" s="29" t="s">
        <v>3880</v>
      </c>
      <c r="E509" s="29" t="s">
        <v>3880</v>
      </c>
      <c r="F509" s="335" t="s">
        <v>8123</v>
      </c>
      <c r="G509" s="335"/>
      <c r="H509" s="335"/>
      <c r="I509" s="335"/>
      <c r="J509" s="335"/>
      <c r="K509" s="335"/>
      <c r="L509" s="335"/>
      <c r="M509" s="82" t="s">
        <v>3880</v>
      </c>
      <c r="N509" s="57">
        <v>2750</v>
      </c>
      <c r="O509" s="30">
        <v>2750</v>
      </c>
      <c r="P509" s="29" t="s">
        <v>3458</v>
      </c>
      <c r="Q509" s="29"/>
      <c r="R509" s="104" t="s">
        <v>4772</v>
      </c>
      <c r="S509" s="103" t="s">
        <v>4773</v>
      </c>
      <c r="T509" s="403">
        <v>-12019.28</v>
      </c>
      <c r="U509" s="403">
        <v>-9658.35</v>
      </c>
      <c r="V509" s="123" t="s">
        <v>1</v>
      </c>
      <c r="W509" s="336" t="s">
        <v>0</v>
      </c>
      <c r="X509" s="123"/>
      <c r="Y509" s="337"/>
      <c r="Z509" s="87"/>
      <c r="AA509" s="88" t="s">
        <v>4771</v>
      </c>
      <c r="AB509" s="88">
        <v>2.5</v>
      </c>
      <c r="AC509" s="135">
        <v>100</v>
      </c>
      <c r="AD509" s="90" t="s">
        <v>3986</v>
      </c>
      <c r="AE509" s="90">
        <v>2.5</v>
      </c>
      <c r="AF509" s="136"/>
      <c r="AG509" s="338"/>
      <c r="AH509" s="338"/>
      <c r="AI509" s="339"/>
      <c r="AJ509" s="339"/>
      <c r="AK509" s="91" t="s">
        <v>167</v>
      </c>
      <c r="AL509" s="92"/>
      <c r="AM509" s="93"/>
      <c r="AN509" s="340"/>
      <c r="AO509" s="341"/>
      <c r="AP509" s="336"/>
      <c r="AQ509" s="342"/>
      <c r="AR509" s="343" t="s">
        <v>3987</v>
      </c>
      <c r="AS509" s="342"/>
      <c r="AT509" s="94">
        <v>8000</v>
      </c>
      <c r="AU509" s="341"/>
      <c r="AV509" s="136"/>
      <c r="AW509" s="339"/>
    </row>
    <row r="510" spans="1:49" ht="15">
      <c r="A510">
        <v>507</v>
      </c>
      <c r="B510" s="29" t="s">
        <v>8124</v>
      </c>
      <c r="C510" s="104" t="s">
        <v>3541</v>
      </c>
      <c r="D510" s="29" t="s">
        <v>496</v>
      </c>
      <c r="E510" s="29" t="s">
        <v>3329</v>
      </c>
      <c r="F510" s="335" t="s">
        <v>8125</v>
      </c>
      <c r="G510" s="394" t="s">
        <v>8126</v>
      </c>
      <c r="H510" s="394"/>
      <c r="I510" s="394"/>
      <c r="J510" s="394"/>
      <c r="K510" s="394"/>
      <c r="L510" s="335"/>
      <c r="M510" s="82">
        <v>14000.000000000002</v>
      </c>
      <c r="N510" s="57">
        <v>2750</v>
      </c>
      <c r="O510" s="30">
        <v>16750</v>
      </c>
      <c r="P510" s="29" t="s">
        <v>9167</v>
      </c>
      <c r="Q510" s="29"/>
      <c r="R510" s="104" t="s">
        <v>3541</v>
      </c>
      <c r="S510" s="103" t="s">
        <v>4774</v>
      </c>
      <c r="T510" s="403">
        <v>-8500</v>
      </c>
      <c r="U510" s="403">
        <v>-12065</v>
      </c>
      <c r="V510" s="123" t="s">
        <v>1</v>
      </c>
      <c r="W510" s="336" t="s">
        <v>0</v>
      </c>
      <c r="X510" s="123"/>
      <c r="Y510" s="337"/>
      <c r="Z510" s="87">
        <v>1</v>
      </c>
      <c r="AA510" s="88" t="s">
        <v>4775</v>
      </c>
      <c r="AB510" s="88">
        <v>2.5</v>
      </c>
      <c r="AC510" s="135">
        <v>100</v>
      </c>
      <c r="AD510" s="90" t="s">
        <v>3986</v>
      </c>
      <c r="AE510" s="90">
        <v>2.5</v>
      </c>
      <c r="AF510" s="136"/>
      <c r="AG510" s="338"/>
      <c r="AH510" s="338"/>
      <c r="AI510" s="339"/>
      <c r="AJ510" s="339"/>
      <c r="AK510" s="91" t="s">
        <v>164</v>
      </c>
      <c r="AL510" s="92"/>
      <c r="AM510" s="93"/>
      <c r="AN510" s="340"/>
      <c r="AO510" s="341"/>
      <c r="AP510" s="336"/>
      <c r="AQ510" s="342"/>
      <c r="AR510" s="343" t="s">
        <v>3987</v>
      </c>
      <c r="AS510" s="342"/>
      <c r="AT510" s="94">
        <v>8000</v>
      </c>
      <c r="AU510" s="341"/>
      <c r="AV510" s="136"/>
      <c r="AW510" s="339"/>
    </row>
    <row r="511" spans="1:49" ht="15">
      <c r="A511">
        <v>508</v>
      </c>
      <c r="B511" s="29" t="s">
        <v>8127</v>
      </c>
      <c r="C511" s="104" t="s">
        <v>3562</v>
      </c>
      <c r="D511" s="29" t="s">
        <v>495</v>
      </c>
      <c r="E511" s="29" t="s">
        <v>3330</v>
      </c>
      <c r="F511" s="335" t="s">
        <v>8128</v>
      </c>
      <c r="G511" s="394" t="s">
        <v>8129</v>
      </c>
      <c r="H511" s="394"/>
      <c r="I511" s="394"/>
      <c r="J511" s="394"/>
      <c r="K511" s="394"/>
      <c r="L511" s="335"/>
      <c r="M511" s="82">
        <v>14000.000000000002</v>
      </c>
      <c r="N511" s="57">
        <v>2750</v>
      </c>
      <c r="O511" s="30">
        <v>16750</v>
      </c>
      <c r="P511" s="29" t="s">
        <v>9167</v>
      </c>
      <c r="Q511" s="29"/>
      <c r="R511" s="104" t="s">
        <v>3562</v>
      </c>
      <c r="S511" s="103" t="s">
        <v>4776</v>
      </c>
      <c r="T511" s="403">
        <v>-8500</v>
      </c>
      <c r="U511" s="403">
        <v>-12895</v>
      </c>
      <c r="V511" s="123" t="s">
        <v>1</v>
      </c>
      <c r="W511" s="336" t="s">
        <v>0</v>
      </c>
      <c r="X511" s="123"/>
      <c r="Y511" s="337"/>
      <c r="Z511" s="87">
        <v>1</v>
      </c>
      <c r="AA511" s="88" t="s">
        <v>4775</v>
      </c>
      <c r="AB511" s="88">
        <v>2.5</v>
      </c>
      <c r="AC511" s="135">
        <v>100</v>
      </c>
      <c r="AD511" s="90" t="s">
        <v>3986</v>
      </c>
      <c r="AE511" s="90">
        <v>2.5</v>
      </c>
      <c r="AF511" s="136"/>
      <c r="AG511" s="338"/>
      <c r="AH511" s="338"/>
      <c r="AI511" s="339"/>
      <c r="AJ511" s="339"/>
      <c r="AK511" s="91" t="s">
        <v>163</v>
      </c>
      <c r="AL511" s="92"/>
      <c r="AM511" s="93"/>
      <c r="AN511" s="340"/>
      <c r="AO511" s="341"/>
      <c r="AP511" s="336"/>
      <c r="AQ511" s="342"/>
      <c r="AR511" s="343" t="s">
        <v>3987</v>
      </c>
      <c r="AS511" s="342"/>
      <c r="AT511" s="94">
        <v>8000</v>
      </c>
      <c r="AU511" s="341"/>
      <c r="AV511" s="136"/>
      <c r="AW511" s="339"/>
    </row>
    <row r="512" spans="1:49" ht="15">
      <c r="A512">
        <v>509</v>
      </c>
      <c r="B512" s="29" t="s">
        <v>7584</v>
      </c>
      <c r="C512" s="104" t="s">
        <v>3685</v>
      </c>
      <c r="D512" s="29" t="s">
        <v>503</v>
      </c>
      <c r="E512" s="29" t="s">
        <v>3322</v>
      </c>
      <c r="F512" s="335" t="s">
        <v>7585</v>
      </c>
      <c r="G512" s="394" t="s">
        <v>7586</v>
      </c>
      <c r="H512" s="394"/>
      <c r="I512" s="394"/>
      <c r="J512" s="394"/>
      <c r="K512" s="394"/>
      <c r="L512" s="335"/>
      <c r="M512" s="82">
        <v>14000.000000000002</v>
      </c>
      <c r="N512" s="57">
        <v>2750</v>
      </c>
      <c r="O512" s="30">
        <v>16750</v>
      </c>
      <c r="P512" s="29" t="s">
        <v>9168</v>
      </c>
      <c r="Q512" s="29"/>
      <c r="R512" s="104" t="s">
        <v>3685</v>
      </c>
      <c r="S512" s="103" t="s">
        <v>4777</v>
      </c>
      <c r="T512" s="403">
        <v>-10302.24</v>
      </c>
      <c r="U512" s="403">
        <v>-7677.15</v>
      </c>
      <c r="V512" s="123" t="s">
        <v>1</v>
      </c>
      <c r="W512" s="336" t="s">
        <v>0</v>
      </c>
      <c r="X512" s="123"/>
      <c r="Y512" s="337"/>
      <c r="Z512" s="87">
        <v>1</v>
      </c>
      <c r="AA512" s="88" t="s">
        <v>356</v>
      </c>
      <c r="AB512" s="88">
        <v>2.5</v>
      </c>
      <c r="AC512" s="135">
        <v>100</v>
      </c>
      <c r="AD512" s="90" t="s">
        <v>3986</v>
      </c>
      <c r="AE512" s="90">
        <v>2.5</v>
      </c>
      <c r="AF512" s="136"/>
      <c r="AG512" s="338"/>
      <c r="AH512" s="338"/>
      <c r="AI512" s="339"/>
      <c r="AJ512" s="339"/>
      <c r="AK512" s="91" t="s">
        <v>164</v>
      </c>
      <c r="AL512" s="92"/>
      <c r="AM512" s="93"/>
      <c r="AN512" s="340"/>
      <c r="AO512" s="341"/>
      <c r="AP512" s="336"/>
      <c r="AQ512" s="342"/>
      <c r="AR512" s="343" t="s">
        <v>3987</v>
      </c>
      <c r="AS512" s="342"/>
      <c r="AT512" s="94">
        <v>8000</v>
      </c>
      <c r="AU512" s="341"/>
      <c r="AV512" s="136"/>
      <c r="AW512" s="339"/>
    </row>
    <row r="513" spans="1:49" ht="15">
      <c r="A513">
        <v>510</v>
      </c>
      <c r="B513" s="29" t="s">
        <v>7587</v>
      </c>
      <c r="C513" s="104" t="s">
        <v>4778</v>
      </c>
      <c r="D513" s="29" t="s">
        <v>505</v>
      </c>
      <c r="E513" s="29" t="s">
        <v>3320</v>
      </c>
      <c r="F513" s="335" t="s">
        <v>7588</v>
      </c>
      <c r="G513" s="394" t="s">
        <v>7589</v>
      </c>
      <c r="H513" s="394"/>
      <c r="I513" s="394"/>
      <c r="J513" s="394"/>
      <c r="K513" s="394"/>
      <c r="L513" s="335"/>
      <c r="M513" s="82">
        <v>14000.000000000002</v>
      </c>
      <c r="N513" s="57">
        <v>2750</v>
      </c>
      <c r="O513" s="30">
        <v>16750</v>
      </c>
      <c r="P513" s="29" t="s">
        <v>9168</v>
      </c>
      <c r="Q513" s="29"/>
      <c r="R513" s="104" t="s">
        <v>4778</v>
      </c>
      <c r="S513" s="103" t="s">
        <v>4779</v>
      </c>
      <c r="T513" s="403">
        <v>-11160.76</v>
      </c>
      <c r="U513" s="403">
        <v>-7181.85</v>
      </c>
      <c r="V513" s="123" t="s">
        <v>1</v>
      </c>
      <c r="W513" s="336" t="s">
        <v>0</v>
      </c>
      <c r="X513" s="123"/>
      <c r="Y513" s="337"/>
      <c r="Z513" s="87">
        <v>1</v>
      </c>
      <c r="AA513" s="88" t="s">
        <v>356</v>
      </c>
      <c r="AB513" s="88">
        <v>2.5</v>
      </c>
      <c r="AC513" s="135">
        <v>100</v>
      </c>
      <c r="AD513" s="90" t="s">
        <v>3986</v>
      </c>
      <c r="AE513" s="90">
        <v>2.5</v>
      </c>
      <c r="AF513" s="136"/>
      <c r="AG513" s="338"/>
      <c r="AH513" s="338"/>
      <c r="AI513" s="339"/>
      <c r="AJ513" s="339"/>
      <c r="AK513" s="91" t="s">
        <v>163</v>
      </c>
      <c r="AL513" s="92"/>
      <c r="AM513" s="93"/>
      <c r="AN513" s="340"/>
      <c r="AO513" s="341"/>
      <c r="AP513" s="336"/>
      <c r="AQ513" s="342"/>
      <c r="AR513" s="343" t="s">
        <v>3987</v>
      </c>
      <c r="AS513" s="342"/>
      <c r="AT513" s="94">
        <v>8000</v>
      </c>
      <c r="AU513" s="341"/>
      <c r="AV513" s="136"/>
      <c r="AW513" s="339"/>
    </row>
    <row r="514" spans="1:49" ht="15">
      <c r="A514">
        <v>511</v>
      </c>
      <c r="B514" s="29" t="s">
        <v>7590</v>
      </c>
      <c r="C514" s="104" t="s">
        <v>4780</v>
      </c>
      <c r="D514" s="29" t="s">
        <v>414</v>
      </c>
      <c r="E514" s="29" t="s">
        <v>3411</v>
      </c>
      <c r="F514" s="335" t="s">
        <v>7591</v>
      </c>
      <c r="G514" s="394" t="s">
        <v>7592</v>
      </c>
      <c r="H514" s="394"/>
      <c r="I514" s="394"/>
      <c r="J514" s="394"/>
      <c r="K514" s="394"/>
      <c r="L514" s="335"/>
      <c r="M514" s="82">
        <v>14000.000000000002</v>
      </c>
      <c r="N514" s="57">
        <v>2750</v>
      </c>
      <c r="O514" s="30">
        <v>16750</v>
      </c>
      <c r="P514" s="29" t="s">
        <v>9172</v>
      </c>
      <c r="Q514" s="29"/>
      <c r="R514" s="104" t="s">
        <v>4780</v>
      </c>
      <c r="S514" s="103" t="s">
        <v>4781</v>
      </c>
      <c r="T514" s="403">
        <v>-9000</v>
      </c>
      <c r="U514" s="403">
        <v>-12480</v>
      </c>
      <c r="V514" s="123" t="s">
        <v>1</v>
      </c>
      <c r="W514" s="336" t="s">
        <v>0</v>
      </c>
      <c r="X514" s="123"/>
      <c r="Y514" s="337"/>
      <c r="Z514" s="87">
        <v>1</v>
      </c>
      <c r="AA514" s="88" t="s">
        <v>216</v>
      </c>
      <c r="AB514" s="88">
        <v>2.5</v>
      </c>
      <c r="AC514" s="135">
        <v>100</v>
      </c>
      <c r="AD514" s="90" t="s">
        <v>3986</v>
      </c>
      <c r="AE514" s="90">
        <v>2.5</v>
      </c>
      <c r="AF514" s="136"/>
      <c r="AG514" s="338"/>
      <c r="AH514" s="338"/>
      <c r="AI514" s="339"/>
      <c r="AJ514" s="339"/>
      <c r="AK514" s="91" t="s">
        <v>162</v>
      </c>
      <c r="AL514" s="92"/>
      <c r="AM514" s="93"/>
      <c r="AN514" s="340"/>
      <c r="AO514" s="341"/>
      <c r="AP514" s="336"/>
      <c r="AQ514" s="342"/>
      <c r="AR514" s="343" t="s">
        <v>3987</v>
      </c>
      <c r="AS514" s="342"/>
      <c r="AT514" s="94">
        <v>8000</v>
      </c>
      <c r="AU514" s="341"/>
      <c r="AV514" s="136"/>
      <c r="AW514" s="339"/>
    </row>
    <row r="515" spans="1:49" ht="15">
      <c r="A515">
        <v>512</v>
      </c>
      <c r="B515" s="29" t="s">
        <v>7593</v>
      </c>
      <c r="C515" s="104" t="s">
        <v>4782</v>
      </c>
      <c r="D515" s="29" t="s">
        <v>413</v>
      </c>
      <c r="E515" s="29" t="s">
        <v>3412</v>
      </c>
      <c r="F515" s="335" t="s">
        <v>7594</v>
      </c>
      <c r="G515" s="394" t="s">
        <v>7595</v>
      </c>
      <c r="H515" s="394"/>
      <c r="I515" s="394"/>
      <c r="J515" s="394"/>
      <c r="K515" s="394"/>
      <c r="L515" s="335"/>
      <c r="M515" s="82">
        <v>14000.000000000002</v>
      </c>
      <c r="N515" s="57">
        <v>2750</v>
      </c>
      <c r="O515" s="30">
        <v>16750</v>
      </c>
      <c r="P515" s="29" t="s">
        <v>9172</v>
      </c>
      <c r="Q515" s="29"/>
      <c r="R515" s="104" t="s">
        <v>4782</v>
      </c>
      <c r="S515" s="103" t="s">
        <v>4783</v>
      </c>
      <c r="T515" s="403">
        <v>-9000</v>
      </c>
      <c r="U515" s="403">
        <v>-13310</v>
      </c>
      <c r="V515" s="123" t="s">
        <v>1</v>
      </c>
      <c r="W515" s="336" t="s">
        <v>0</v>
      </c>
      <c r="X515" s="123"/>
      <c r="Y515" s="337"/>
      <c r="Z515" s="87">
        <v>1</v>
      </c>
      <c r="AA515" s="88" t="s">
        <v>216</v>
      </c>
      <c r="AB515" s="88">
        <v>2.5</v>
      </c>
      <c r="AC515" s="135">
        <v>100</v>
      </c>
      <c r="AD515" s="90" t="s">
        <v>3986</v>
      </c>
      <c r="AE515" s="90">
        <v>2.5</v>
      </c>
      <c r="AF515" s="136"/>
      <c r="AG515" s="338"/>
      <c r="AH515" s="338"/>
      <c r="AI515" s="339"/>
      <c r="AJ515" s="339"/>
      <c r="AK515" s="91" t="s">
        <v>161</v>
      </c>
      <c r="AL515" s="92"/>
      <c r="AM515" s="93"/>
      <c r="AN515" s="340"/>
      <c r="AO515" s="341"/>
      <c r="AP515" s="336"/>
      <c r="AQ515" s="342"/>
      <c r="AR515" s="343" t="s">
        <v>3987</v>
      </c>
      <c r="AS515" s="342"/>
      <c r="AT515" s="94">
        <v>8000</v>
      </c>
      <c r="AU515" s="341"/>
      <c r="AV515" s="136"/>
      <c r="AW515" s="339"/>
    </row>
    <row r="516" spans="1:49" ht="15">
      <c r="A516">
        <v>513</v>
      </c>
      <c r="B516" s="29" t="s">
        <v>7596</v>
      </c>
      <c r="C516" s="104" t="s">
        <v>3678</v>
      </c>
      <c r="D516" s="29" t="s">
        <v>504</v>
      </c>
      <c r="E516" s="29" t="s">
        <v>3321</v>
      </c>
      <c r="F516" s="335" t="s">
        <v>7597</v>
      </c>
      <c r="G516" s="394" t="s">
        <v>7598</v>
      </c>
      <c r="H516" s="394"/>
      <c r="I516" s="394"/>
      <c r="J516" s="394"/>
      <c r="K516" s="394"/>
      <c r="L516" s="335"/>
      <c r="M516" s="82">
        <v>14000.000000000002</v>
      </c>
      <c r="N516" s="57">
        <v>2750</v>
      </c>
      <c r="O516" s="30">
        <v>16750</v>
      </c>
      <c r="P516" s="29" t="s">
        <v>9168</v>
      </c>
      <c r="Q516" s="29"/>
      <c r="R516" s="104" t="s">
        <v>3678</v>
      </c>
      <c r="S516" s="104" t="s">
        <v>4784</v>
      </c>
      <c r="T516" s="403">
        <v>-12877.8</v>
      </c>
      <c r="U516" s="403">
        <v>-9163.0499999999993</v>
      </c>
      <c r="V516" s="123" t="s">
        <v>1</v>
      </c>
      <c r="W516" s="336" t="s">
        <v>0</v>
      </c>
      <c r="X516" s="123"/>
      <c r="Y516" s="337"/>
      <c r="Z516" s="87">
        <v>1</v>
      </c>
      <c r="AA516" s="88" t="s">
        <v>147</v>
      </c>
      <c r="AB516" s="88">
        <v>2.5</v>
      </c>
      <c r="AC516" s="135">
        <v>100</v>
      </c>
      <c r="AD516" s="90" t="s">
        <v>3986</v>
      </c>
      <c r="AE516" s="90">
        <v>2.5</v>
      </c>
      <c r="AF516" s="136"/>
      <c r="AG516" s="338"/>
      <c r="AH516" s="338"/>
      <c r="AI516" s="339"/>
      <c r="AJ516" s="339"/>
      <c r="AK516" s="91" t="s">
        <v>162</v>
      </c>
      <c r="AL516" s="92"/>
      <c r="AM516" s="93"/>
      <c r="AN516" s="340"/>
      <c r="AO516" s="341"/>
      <c r="AP516" s="336"/>
      <c r="AQ516" s="342"/>
      <c r="AR516" s="343" t="s">
        <v>3987</v>
      </c>
      <c r="AS516" s="342"/>
      <c r="AT516" s="94">
        <v>8000</v>
      </c>
      <c r="AU516" s="341"/>
      <c r="AV516" s="136"/>
      <c r="AW516" s="339"/>
    </row>
    <row r="517" spans="1:49" ht="15">
      <c r="A517">
        <v>514</v>
      </c>
      <c r="B517" s="29" t="s">
        <v>7599</v>
      </c>
      <c r="C517" s="104" t="s">
        <v>3681</v>
      </c>
      <c r="D517" s="29" t="s">
        <v>506</v>
      </c>
      <c r="E517" s="29" t="s">
        <v>3319</v>
      </c>
      <c r="F517" s="335" t="s">
        <v>7600</v>
      </c>
      <c r="G517" s="394" t="s">
        <v>7601</v>
      </c>
      <c r="H517" s="394"/>
      <c r="I517" s="394"/>
      <c r="J517" s="394"/>
      <c r="K517" s="394"/>
      <c r="L517" s="335"/>
      <c r="M517" s="82">
        <v>14000.000000000002</v>
      </c>
      <c r="N517" s="57">
        <v>2750</v>
      </c>
      <c r="O517" s="30">
        <v>16750</v>
      </c>
      <c r="P517" s="29" t="s">
        <v>9168</v>
      </c>
      <c r="Q517" s="29"/>
      <c r="R517" s="104" t="s">
        <v>3681</v>
      </c>
      <c r="S517" s="103" t="s">
        <v>4785</v>
      </c>
      <c r="T517" s="403">
        <v>-12019.28</v>
      </c>
      <c r="U517" s="403">
        <v>-8667.75</v>
      </c>
      <c r="V517" s="123" t="s">
        <v>1</v>
      </c>
      <c r="W517" s="336" t="s">
        <v>0</v>
      </c>
      <c r="X517" s="123"/>
      <c r="Y517" s="337"/>
      <c r="Z517" s="87">
        <v>1</v>
      </c>
      <c r="AA517" s="88" t="s">
        <v>147</v>
      </c>
      <c r="AB517" s="88">
        <v>2.5</v>
      </c>
      <c r="AC517" s="135">
        <v>100</v>
      </c>
      <c r="AD517" s="90" t="s">
        <v>3986</v>
      </c>
      <c r="AE517" s="90">
        <v>2.5</v>
      </c>
      <c r="AF517" s="136"/>
      <c r="AG517" s="338"/>
      <c r="AH517" s="338"/>
      <c r="AI517" s="339"/>
      <c r="AJ517" s="339"/>
      <c r="AK517" s="91" t="s">
        <v>161</v>
      </c>
      <c r="AL517" s="92"/>
      <c r="AM517" s="93"/>
      <c r="AN517" s="340"/>
      <c r="AO517" s="341"/>
      <c r="AP517" s="336"/>
      <c r="AQ517" s="342"/>
      <c r="AR517" s="343" t="s">
        <v>3987</v>
      </c>
      <c r="AS517" s="342"/>
      <c r="AT517" s="94">
        <v>8000</v>
      </c>
      <c r="AU517" s="341"/>
      <c r="AV517" s="136"/>
      <c r="AW517" s="339"/>
    </row>
    <row r="518" spans="1:49">
      <c r="A518">
        <v>515</v>
      </c>
      <c r="B518" s="29" t="s">
        <v>7602</v>
      </c>
      <c r="C518" s="104" t="s">
        <v>4786</v>
      </c>
      <c r="D518" s="29" t="s">
        <v>3880</v>
      </c>
      <c r="E518" s="29" t="s">
        <v>3880</v>
      </c>
      <c r="F518" s="335" t="s">
        <v>7603</v>
      </c>
      <c r="G518" s="335"/>
      <c r="H518" s="335"/>
      <c r="I518" s="335"/>
      <c r="J518" s="335"/>
      <c r="K518" s="335"/>
      <c r="L518" s="335"/>
      <c r="M518" s="82" t="s">
        <v>3880</v>
      </c>
      <c r="N518" s="57">
        <v>2750</v>
      </c>
      <c r="O518" s="30">
        <v>2750</v>
      </c>
      <c r="P518" s="29" t="s">
        <v>3457</v>
      </c>
      <c r="Q518" s="29"/>
      <c r="R518" s="104" t="s">
        <v>4786</v>
      </c>
      <c r="S518" s="103" t="s">
        <v>4787</v>
      </c>
      <c r="T518" s="403">
        <v>-9500</v>
      </c>
      <c r="U518" s="403">
        <v>-12065</v>
      </c>
      <c r="V518" s="123" t="s">
        <v>1</v>
      </c>
      <c r="W518" s="336" t="s">
        <v>0</v>
      </c>
      <c r="X518" s="123"/>
      <c r="Y518" s="337"/>
      <c r="Z518" s="87"/>
      <c r="AA518" s="88" t="s">
        <v>215</v>
      </c>
      <c r="AB518" s="88">
        <v>2.5</v>
      </c>
      <c r="AC518" s="135">
        <v>100</v>
      </c>
      <c r="AD518" s="90" t="s">
        <v>3986</v>
      </c>
      <c r="AE518" s="90">
        <v>2.5</v>
      </c>
      <c r="AF518" s="136"/>
      <c r="AG518" s="338"/>
      <c r="AH518" s="338"/>
      <c r="AI518" s="339"/>
      <c r="AJ518" s="339"/>
      <c r="AK518" s="91" t="s">
        <v>160</v>
      </c>
      <c r="AL518" s="92"/>
      <c r="AM518" s="93"/>
      <c r="AN518" s="340"/>
      <c r="AO518" s="341"/>
      <c r="AP518" s="336"/>
      <c r="AQ518" s="342"/>
      <c r="AR518" s="343" t="s">
        <v>3987</v>
      </c>
      <c r="AS518" s="342"/>
      <c r="AT518" s="94">
        <v>8000</v>
      </c>
      <c r="AU518" s="341"/>
      <c r="AV518" s="136"/>
      <c r="AW518" s="339"/>
    </row>
    <row r="519" spans="1:49">
      <c r="A519">
        <v>516</v>
      </c>
      <c r="B519" s="29" t="s">
        <v>7604</v>
      </c>
      <c r="C519" s="104" t="s">
        <v>4788</v>
      </c>
      <c r="D519" s="29" t="s">
        <v>3880</v>
      </c>
      <c r="E519" s="29" t="s">
        <v>3880</v>
      </c>
      <c r="F519" s="335" t="s">
        <v>7605</v>
      </c>
      <c r="G519" s="335"/>
      <c r="H519" s="335"/>
      <c r="I519" s="335"/>
      <c r="J519" s="335"/>
      <c r="K519" s="335"/>
      <c r="L519" s="335"/>
      <c r="M519" s="82" t="s">
        <v>3880</v>
      </c>
      <c r="N519" s="57">
        <v>2750</v>
      </c>
      <c r="O519" s="30">
        <v>2750</v>
      </c>
      <c r="P519" s="29" t="s">
        <v>3457</v>
      </c>
      <c r="Q519" s="29"/>
      <c r="R519" s="104" t="s">
        <v>4788</v>
      </c>
      <c r="S519" s="103" t="s">
        <v>4789</v>
      </c>
      <c r="T519" s="403">
        <v>-9500</v>
      </c>
      <c r="U519" s="403">
        <v>-12895</v>
      </c>
      <c r="V519" s="123" t="s">
        <v>1</v>
      </c>
      <c r="W519" s="336" t="s">
        <v>0</v>
      </c>
      <c r="X519" s="123"/>
      <c r="Y519" s="337"/>
      <c r="Z519" s="87"/>
      <c r="AA519" s="88" t="s">
        <v>215</v>
      </c>
      <c r="AB519" s="88">
        <v>2.5</v>
      </c>
      <c r="AC519" s="135">
        <v>100</v>
      </c>
      <c r="AD519" s="90" t="s">
        <v>3986</v>
      </c>
      <c r="AE519" s="90">
        <v>2.5</v>
      </c>
      <c r="AF519" s="136"/>
      <c r="AG519" s="338"/>
      <c r="AH519" s="338"/>
      <c r="AI519" s="339"/>
      <c r="AJ519" s="339"/>
      <c r="AK519" s="91" t="s">
        <v>159</v>
      </c>
      <c r="AL519" s="92"/>
      <c r="AM519" s="93"/>
      <c r="AN519" s="340"/>
      <c r="AO519" s="341"/>
      <c r="AP519" s="336"/>
      <c r="AQ519" s="342"/>
      <c r="AR519" s="343" t="s">
        <v>3987</v>
      </c>
      <c r="AS519" s="342"/>
      <c r="AT519" s="94">
        <v>8000</v>
      </c>
      <c r="AU519" s="341"/>
      <c r="AV519" s="136"/>
      <c r="AW519" s="339"/>
    </row>
    <row r="520" spans="1:49" ht="12.75" customHeight="1">
      <c r="A520">
        <v>517</v>
      </c>
      <c r="B520" s="29" t="s">
        <v>7606</v>
      </c>
      <c r="C520" s="104" t="s">
        <v>3675</v>
      </c>
      <c r="D520" s="29" t="s">
        <v>3880</v>
      </c>
      <c r="E520" s="29" t="s">
        <v>3880</v>
      </c>
      <c r="F520" s="335" t="s">
        <v>7607</v>
      </c>
      <c r="G520" s="335"/>
      <c r="H520" s="335"/>
      <c r="I520" s="335"/>
      <c r="J520" s="335"/>
      <c r="K520" s="335"/>
      <c r="L520" s="335"/>
      <c r="M520" s="82" t="s">
        <v>3880</v>
      </c>
      <c r="N520" s="57">
        <v>2750</v>
      </c>
      <c r="O520" s="30">
        <v>2750</v>
      </c>
      <c r="P520" s="29" t="s">
        <v>3455</v>
      </c>
      <c r="Q520" s="29"/>
      <c r="R520" s="104" t="s">
        <v>3675</v>
      </c>
      <c r="S520" s="103" t="s">
        <v>4790</v>
      </c>
      <c r="T520" s="403">
        <v>-13736.32</v>
      </c>
      <c r="U520" s="403">
        <v>-9658.35</v>
      </c>
      <c r="V520" s="123" t="s">
        <v>1</v>
      </c>
      <c r="W520" s="336" t="s">
        <v>0</v>
      </c>
      <c r="X520" s="123"/>
      <c r="Y520" s="337"/>
      <c r="Z520" s="87"/>
      <c r="AA520" s="88" t="s">
        <v>146</v>
      </c>
      <c r="AB520" s="88">
        <v>2.5</v>
      </c>
      <c r="AC520" s="135">
        <v>100</v>
      </c>
      <c r="AD520" s="90" t="s">
        <v>3986</v>
      </c>
      <c r="AE520" s="90">
        <v>2.5</v>
      </c>
      <c r="AF520" s="136"/>
      <c r="AG520" s="338"/>
      <c r="AH520" s="338"/>
      <c r="AI520" s="339"/>
      <c r="AJ520" s="339"/>
      <c r="AK520" s="91" t="s">
        <v>160</v>
      </c>
      <c r="AL520" s="92"/>
      <c r="AM520" s="93"/>
      <c r="AN520" s="340"/>
      <c r="AO520" s="341"/>
      <c r="AP520" s="336"/>
      <c r="AQ520" s="342"/>
      <c r="AR520" s="343" t="s">
        <v>3987</v>
      </c>
      <c r="AS520" s="342"/>
      <c r="AT520" s="94">
        <v>8000</v>
      </c>
      <c r="AU520" s="341"/>
      <c r="AV520" s="136"/>
      <c r="AW520" s="339"/>
    </row>
    <row r="521" spans="1:49" ht="12.75" customHeight="1">
      <c r="A521">
        <v>518</v>
      </c>
      <c r="B521" s="29" t="s">
        <v>7608</v>
      </c>
      <c r="C521" s="104" t="s">
        <v>4791</v>
      </c>
      <c r="D521" s="29" t="s">
        <v>3880</v>
      </c>
      <c r="E521" s="29" t="s">
        <v>3880</v>
      </c>
      <c r="F521" s="335" t="s">
        <v>7609</v>
      </c>
      <c r="G521" s="335"/>
      <c r="H521" s="335"/>
      <c r="I521" s="335"/>
      <c r="J521" s="335"/>
      <c r="K521" s="335"/>
      <c r="L521" s="335"/>
      <c r="M521" s="82" t="s">
        <v>3880</v>
      </c>
      <c r="N521" s="57">
        <v>2750</v>
      </c>
      <c r="O521" s="30">
        <v>2750</v>
      </c>
      <c r="P521" s="29" t="s">
        <v>3455</v>
      </c>
      <c r="Q521" s="29"/>
      <c r="R521" s="104" t="s">
        <v>4791</v>
      </c>
      <c r="S521" s="103" t="s">
        <v>4792</v>
      </c>
      <c r="T521" s="403">
        <v>-13736.32</v>
      </c>
      <c r="U521" s="403">
        <v>-8667.75</v>
      </c>
      <c r="V521" s="123" t="s">
        <v>1</v>
      </c>
      <c r="W521" s="336" t="s">
        <v>0</v>
      </c>
      <c r="X521" s="123"/>
      <c r="Y521" s="337"/>
      <c r="Z521" s="87"/>
      <c r="AA521" s="88" t="s">
        <v>146</v>
      </c>
      <c r="AB521" s="88">
        <v>2.5</v>
      </c>
      <c r="AC521" s="135">
        <v>100</v>
      </c>
      <c r="AD521" s="90" t="s">
        <v>3986</v>
      </c>
      <c r="AE521" s="90">
        <v>2.5</v>
      </c>
      <c r="AF521" s="136"/>
      <c r="AG521" s="338"/>
      <c r="AH521" s="338"/>
      <c r="AI521" s="339"/>
      <c r="AJ521" s="339"/>
      <c r="AK521" s="91" t="s">
        <v>159</v>
      </c>
      <c r="AL521" s="92"/>
      <c r="AM521" s="93"/>
      <c r="AN521" s="340"/>
      <c r="AO521" s="341"/>
      <c r="AP521" s="336"/>
      <c r="AQ521" s="342"/>
      <c r="AR521" s="343" t="s">
        <v>3987</v>
      </c>
      <c r="AS521" s="342"/>
      <c r="AT521" s="94">
        <v>8000</v>
      </c>
      <c r="AU521" s="341"/>
      <c r="AV521" s="136"/>
      <c r="AW521" s="339"/>
    </row>
    <row r="522" spans="1:49" ht="12.75" customHeight="1">
      <c r="A522">
        <v>519</v>
      </c>
      <c r="B522" s="29" t="s">
        <v>8478</v>
      </c>
      <c r="C522" s="104" t="s">
        <v>4793</v>
      </c>
      <c r="D522" s="29" t="s">
        <v>3880</v>
      </c>
      <c r="E522" s="29" t="s">
        <v>3880</v>
      </c>
      <c r="F522" s="335" t="s">
        <v>8479</v>
      </c>
      <c r="G522" s="335"/>
      <c r="H522" s="335"/>
      <c r="I522" s="335"/>
      <c r="J522" s="335"/>
      <c r="K522" s="335"/>
      <c r="L522" s="335"/>
      <c r="M522" s="82" t="s">
        <v>3880</v>
      </c>
      <c r="N522" s="57">
        <v>447.23228346456693</v>
      </c>
      <c r="O522" s="30">
        <v>447.23228346456693</v>
      </c>
      <c r="P522" s="29" t="s">
        <v>3860</v>
      </c>
      <c r="Q522" s="29"/>
      <c r="R522" s="104" t="s">
        <v>4793</v>
      </c>
      <c r="S522" s="103" t="s">
        <v>4794</v>
      </c>
      <c r="T522" s="403">
        <v>-9443.7199999999993</v>
      </c>
      <c r="U522" s="403">
        <v>-2228.85</v>
      </c>
      <c r="V522" s="123" t="s">
        <v>1</v>
      </c>
      <c r="W522" s="336" t="s">
        <v>0</v>
      </c>
      <c r="X522" s="123"/>
      <c r="Y522" s="337"/>
      <c r="Z522" s="87"/>
      <c r="AA522" s="88"/>
      <c r="AB522" s="88"/>
      <c r="AC522" s="98"/>
      <c r="AD522" s="90"/>
      <c r="AE522" s="90"/>
      <c r="AF522" s="136"/>
      <c r="AG522" s="338"/>
      <c r="AH522" s="338"/>
      <c r="AI522" s="339"/>
      <c r="AJ522" s="339"/>
      <c r="AK522" s="91"/>
      <c r="AL522" s="92">
        <v>20</v>
      </c>
      <c r="AM522" s="93"/>
      <c r="AN522" s="340"/>
      <c r="AO522" s="341"/>
      <c r="AP522" s="336"/>
      <c r="AQ522" s="342"/>
      <c r="AR522" s="343"/>
      <c r="AS522" s="342"/>
      <c r="AT522" s="94">
        <v>8000</v>
      </c>
      <c r="AU522" s="341"/>
      <c r="AV522" s="136"/>
      <c r="AW522" s="339"/>
    </row>
    <row r="523" spans="1:49" ht="12.75" customHeight="1">
      <c r="A523">
        <v>520</v>
      </c>
      <c r="B523" s="29" t="s">
        <v>8480</v>
      </c>
      <c r="C523" s="104" t="s">
        <v>4795</v>
      </c>
      <c r="D523" s="29" t="s">
        <v>3880</v>
      </c>
      <c r="E523" s="29" t="s">
        <v>3880</v>
      </c>
      <c r="F523" s="335" t="s">
        <v>8481</v>
      </c>
      <c r="G523" s="335"/>
      <c r="H523" s="335"/>
      <c r="I523" s="335"/>
      <c r="J523" s="335"/>
      <c r="K523" s="335"/>
      <c r="L523" s="335"/>
      <c r="M523" s="82" t="s">
        <v>3880</v>
      </c>
      <c r="N523" s="57">
        <v>462.06299212598424</v>
      </c>
      <c r="O523" s="30">
        <v>462.06299212598424</v>
      </c>
      <c r="P523" s="29" t="s">
        <v>3863</v>
      </c>
      <c r="Q523" s="29"/>
      <c r="R523" s="104" t="s">
        <v>4795</v>
      </c>
      <c r="S523" s="103" t="s">
        <v>4796</v>
      </c>
      <c r="T523" s="403">
        <v>-9443.7199999999993</v>
      </c>
      <c r="U523" s="403">
        <v>-1238.25</v>
      </c>
      <c r="V523" s="123" t="s">
        <v>1</v>
      </c>
      <c r="W523" s="336" t="s">
        <v>0</v>
      </c>
      <c r="X523" s="123"/>
      <c r="Y523" s="337"/>
      <c r="Z523" s="87"/>
      <c r="AA523" s="88"/>
      <c r="AB523" s="88"/>
      <c r="AC523" s="98"/>
      <c r="AD523" s="90"/>
      <c r="AE523" s="90"/>
      <c r="AF523" s="136"/>
      <c r="AG523" s="338"/>
      <c r="AH523" s="338"/>
      <c r="AI523" s="339"/>
      <c r="AJ523" s="339"/>
      <c r="AK523" s="91"/>
      <c r="AL523" s="92">
        <v>20</v>
      </c>
      <c r="AM523" s="93"/>
      <c r="AN523" s="340"/>
      <c r="AO523" s="341"/>
      <c r="AP523" s="336"/>
      <c r="AQ523" s="342"/>
      <c r="AR523" s="343"/>
      <c r="AS523" s="342"/>
      <c r="AT523" s="94">
        <v>8000</v>
      </c>
      <c r="AU523" s="341"/>
      <c r="AV523" s="136"/>
      <c r="AW523" s="339"/>
    </row>
    <row r="524" spans="1:49" ht="12.75" customHeight="1">
      <c r="A524">
        <v>521</v>
      </c>
      <c r="B524" s="29" t="s">
        <v>8259</v>
      </c>
      <c r="C524" s="104" t="s">
        <v>4797</v>
      </c>
      <c r="D524" s="29" t="s">
        <v>998</v>
      </c>
      <c r="E524" s="29" t="s">
        <v>2827</v>
      </c>
      <c r="F524" s="335"/>
      <c r="G524" s="335"/>
      <c r="H524" s="335"/>
      <c r="I524" s="335"/>
      <c r="J524" s="335"/>
      <c r="K524" s="335"/>
      <c r="L524" s="335"/>
      <c r="M524" s="82" t="s">
        <v>3880</v>
      </c>
      <c r="N524" s="57">
        <v>4335.3149606299212</v>
      </c>
      <c r="O524" s="30">
        <v>4335.3149606299212</v>
      </c>
      <c r="P524" s="29" t="s">
        <v>3862</v>
      </c>
      <c r="Q524" s="29"/>
      <c r="R524" s="104" t="s">
        <v>4797</v>
      </c>
      <c r="S524" s="103" t="s">
        <v>3460</v>
      </c>
      <c r="T524" s="403">
        <v>12877.8</v>
      </c>
      <c r="U524" s="403">
        <v>-6191.25</v>
      </c>
      <c r="V524" s="123" t="s">
        <v>1</v>
      </c>
      <c r="W524" s="336" t="s">
        <v>0</v>
      </c>
      <c r="X524" s="123"/>
      <c r="Y524" s="337"/>
      <c r="Z524" s="87">
        <v>1</v>
      </c>
      <c r="AA524" s="88" t="s">
        <v>3880</v>
      </c>
      <c r="AB524" s="88"/>
      <c r="AC524" s="88"/>
      <c r="AD524" s="90"/>
      <c r="AE524" s="90"/>
      <c r="AF524" s="136"/>
      <c r="AG524" s="338"/>
      <c r="AH524" s="338"/>
      <c r="AI524" s="339"/>
      <c r="AJ524" s="339"/>
      <c r="AK524" s="91"/>
      <c r="AL524" s="92"/>
      <c r="AM524" s="93"/>
      <c r="AN524" s="340"/>
      <c r="AO524" s="341"/>
      <c r="AP524" s="336"/>
      <c r="AQ524" s="342"/>
      <c r="AR524" s="343"/>
      <c r="AS524" s="342"/>
      <c r="AT524" s="94"/>
      <c r="AU524" s="341"/>
      <c r="AV524" s="136"/>
      <c r="AW524" s="339"/>
    </row>
    <row r="525" spans="1:49" ht="12.75" customHeight="1">
      <c r="A525">
        <v>522</v>
      </c>
      <c r="B525" s="29" t="s">
        <v>8260</v>
      </c>
      <c r="C525" s="104" t="s">
        <v>4798</v>
      </c>
      <c r="D525" s="29" t="s">
        <v>1026</v>
      </c>
      <c r="E525" s="29" t="s">
        <v>2799</v>
      </c>
      <c r="F525" s="335"/>
      <c r="G525" s="335"/>
      <c r="H525" s="335"/>
      <c r="I525" s="335"/>
      <c r="J525" s="335"/>
      <c r="K525" s="335"/>
      <c r="L525" s="335"/>
      <c r="M525" s="82" t="s">
        <v>3880</v>
      </c>
      <c r="N525" s="57">
        <v>5034.389763779528</v>
      </c>
      <c r="O525" s="30">
        <v>5034.389763779528</v>
      </c>
      <c r="P525" s="29" t="s">
        <v>3862</v>
      </c>
      <c r="Q525" s="29"/>
      <c r="R525" s="104" t="s">
        <v>4798</v>
      </c>
      <c r="S525" s="103" t="s">
        <v>4799</v>
      </c>
      <c r="T525" s="403">
        <v>9443.7199999999993</v>
      </c>
      <c r="U525" s="403">
        <v>-6191.25</v>
      </c>
      <c r="V525" s="123" t="s">
        <v>1</v>
      </c>
      <c r="W525" s="336" t="s">
        <v>0</v>
      </c>
      <c r="X525" s="123"/>
      <c r="Y525" s="337"/>
      <c r="Z525" s="87">
        <v>1</v>
      </c>
      <c r="AA525" s="88" t="s">
        <v>3880</v>
      </c>
      <c r="AB525" s="88"/>
      <c r="AC525" s="88"/>
      <c r="AD525" s="90"/>
      <c r="AE525" s="90"/>
      <c r="AF525" s="136"/>
      <c r="AG525" s="338"/>
      <c r="AH525" s="338"/>
      <c r="AI525" s="339"/>
      <c r="AJ525" s="339"/>
      <c r="AK525" s="91"/>
      <c r="AL525" s="92"/>
      <c r="AM525" s="93"/>
      <c r="AN525" s="340"/>
      <c r="AO525" s="341"/>
      <c r="AP525" s="336"/>
      <c r="AQ525" s="342"/>
      <c r="AR525" s="343"/>
      <c r="AS525" s="342"/>
      <c r="AT525" s="94"/>
      <c r="AU525" s="341"/>
      <c r="AV525" s="136"/>
      <c r="AW525" s="339"/>
    </row>
    <row r="526" spans="1:49" ht="12.75" customHeight="1">
      <c r="A526">
        <v>523</v>
      </c>
      <c r="B526" s="29" t="s">
        <v>8262</v>
      </c>
      <c r="C526" s="104" t="s">
        <v>4800</v>
      </c>
      <c r="D526" s="29" t="s">
        <v>996</v>
      </c>
      <c r="E526" s="29" t="s">
        <v>2829</v>
      </c>
      <c r="F526" s="335"/>
      <c r="G526" s="335"/>
      <c r="H526" s="335"/>
      <c r="I526" s="335"/>
      <c r="J526" s="335"/>
      <c r="K526" s="335"/>
      <c r="L526" s="335"/>
      <c r="M526" s="82" t="s">
        <v>3880</v>
      </c>
      <c r="N526" s="57">
        <v>4479.4212598425202</v>
      </c>
      <c r="O526" s="30">
        <v>4479.4212598425202</v>
      </c>
      <c r="P526" s="29" t="s">
        <v>3862</v>
      </c>
      <c r="Q526" s="29"/>
      <c r="R526" s="104" t="s">
        <v>4800</v>
      </c>
      <c r="S526" s="103" t="s">
        <v>4801</v>
      </c>
      <c r="T526" s="403">
        <v>11160.76</v>
      </c>
      <c r="U526" s="403">
        <v>-6191.25</v>
      </c>
      <c r="V526" s="123" t="s">
        <v>1</v>
      </c>
      <c r="W526" s="336" t="s">
        <v>0</v>
      </c>
      <c r="X526" s="123"/>
      <c r="Y526" s="337"/>
      <c r="Z526" s="87">
        <v>1</v>
      </c>
      <c r="AA526" s="88" t="s">
        <v>3880</v>
      </c>
      <c r="AB526" s="88"/>
      <c r="AC526" s="88"/>
      <c r="AD526" s="90"/>
      <c r="AE526" s="90"/>
      <c r="AF526" s="136"/>
      <c r="AG526" s="338"/>
      <c r="AH526" s="338"/>
      <c r="AI526" s="339"/>
      <c r="AJ526" s="339"/>
      <c r="AK526" s="91"/>
      <c r="AL526" s="92"/>
      <c r="AM526" s="93"/>
      <c r="AN526" s="340"/>
      <c r="AO526" s="341"/>
      <c r="AP526" s="336"/>
      <c r="AQ526" s="342"/>
      <c r="AR526" s="343"/>
      <c r="AS526" s="342"/>
      <c r="AT526" s="94"/>
      <c r="AU526" s="341"/>
      <c r="AV526" s="136"/>
      <c r="AW526" s="339"/>
    </row>
    <row r="527" spans="1:49" ht="12.75" customHeight="1">
      <c r="A527">
        <v>524</v>
      </c>
      <c r="B527" s="29" t="s">
        <v>8261</v>
      </c>
      <c r="C527" s="104" t="s">
        <v>8</v>
      </c>
      <c r="D527" s="29" t="s">
        <v>995</v>
      </c>
      <c r="E527" s="29" t="s">
        <v>2830</v>
      </c>
      <c r="F527" s="335"/>
      <c r="G527" s="335"/>
      <c r="H527" s="335"/>
      <c r="I527" s="335"/>
      <c r="J527" s="335"/>
      <c r="K527" s="335"/>
      <c r="L527" s="335"/>
      <c r="M527" s="82" t="s">
        <v>3880</v>
      </c>
      <c r="N527" s="57">
        <v>4235.6889763779527</v>
      </c>
      <c r="O527" s="30">
        <v>4235.6889763779527</v>
      </c>
      <c r="P527" s="29" t="s">
        <v>3862</v>
      </c>
      <c r="Q527" s="29"/>
      <c r="R527" s="104" t="s">
        <v>8</v>
      </c>
      <c r="S527" s="103" t="s">
        <v>4802</v>
      </c>
      <c r="T527" s="403">
        <v>13736.32</v>
      </c>
      <c r="U527" s="403">
        <v>-5695.95</v>
      </c>
      <c r="V527" s="123" t="s">
        <v>1</v>
      </c>
      <c r="W527" s="336" t="s">
        <v>0</v>
      </c>
      <c r="X527" s="123"/>
      <c r="Y527" s="337"/>
      <c r="Z527" s="87">
        <v>1</v>
      </c>
      <c r="AA527" s="88" t="s">
        <v>3880</v>
      </c>
      <c r="AB527" s="88"/>
      <c r="AC527" s="88"/>
      <c r="AD527" s="90"/>
      <c r="AE527" s="90"/>
      <c r="AF527" s="136"/>
      <c r="AG527" s="338"/>
      <c r="AH527" s="338"/>
      <c r="AI527" s="339"/>
      <c r="AJ527" s="339"/>
      <c r="AK527" s="91"/>
      <c r="AL527" s="92"/>
      <c r="AM527" s="93"/>
      <c r="AN527" s="340"/>
      <c r="AO527" s="341"/>
      <c r="AP527" s="336"/>
      <c r="AQ527" s="342"/>
      <c r="AR527" s="343"/>
      <c r="AS527" s="342"/>
      <c r="AT527" s="94"/>
      <c r="AU527" s="341"/>
      <c r="AV527" s="136"/>
      <c r="AW527" s="339"/>
    </row>
    <row r="528" spans="1:49" ht="12.75" customHeight="1">
      <c r="A528">
        <v>525</v>
      </c>
      <c r="B528" s="29" t="s">
        <v>8263</v>
      </c>
      <c r="C528" s="104" t="s">
        <v>4803</v>
      </c>
      <c r="D528" s="29" t="s">
        <v>947</v>
      </c>
      <c r="E528" s="29" t="s">
        <v>2878</v>
      </c>
      <c r="F528" s="335"/>
      <c r="G528" s="335"/>
      <c r="H528" s="335"/>
      <c r="I528" s="335"/>
      <c r="J528" s="335"/>
      <c r="K528" s="335"/>
      <c r="L528" s="335"/>
      <c r="M528" s="82" t="s">
        <v>3880</v>
      </c>
      <c r="N528" s="57">
        <v>8713.137795275592</v>
      </c>
      <c r="O528" s="30">
        <v>8713.137795275592</v>
      </c>
      <c r="P528" s="29" t="s">
        <v>3457</v>
      </c>
      <c r="Q528" s="29"/>
      <c r="R528" s="104" t="s">
        <v>4803</v>
      </c>
      <c r="S528" s="103" t="s">
        <v>4804</v>
      </c>
      <c r="T528" s="403">
        <v>-7726.68</v>
      </c>
      <c r="U528" s="403">
        <v>-3219.45</v>
      </c>
      <c r="V528" s="123" t="s">
        <v>1</v>
      </c>
      <c r="W528" s="336" t="s">
        <v>0</v>
      </c>
      <c r="X528" s="123"/>
      <c r="Y528" s="337"/>
      <c r="Z528" s="87">
        <v>1</v>
      </c>
      <c r="AA528" s="88" t="s">
        <v>3880</v>
      </c>
      <c r="AB528" s="88"/>
      <c r="AC528" s="88"/>
      <c r="AD528" s="90"/>
      <c r="AE528" s="90"/>
      <c r="AF528" s="136"/>
      <c r="AG528" s="338"/>
      <c r="AH528" s="338"/>
      <c r="AI528" s="339"/>
      <c r="AJ528" s="339"/>
      <c r="AK528" s="91"/>
      <c r="AL528" s="92"/>
      <c r="AM528" s="93"/>
      <c r="AN528" s="340"/>
      <c r="AO528" s="341"/>
      <c r="AP528" s="336"/>
      <c r="AQ528" s="342"/>
      <c r="AR528" s="343"/>
      <c r="AS528" s="342"/>
      <c r="AT528" s="94"/>
      <c r="AU528" s="341"/>
      <c r="AV528" s="136"/>
      <c r="AW528" s="339"/>
    </row>
    <row r="529" spans="1:49" ht="12.75" customHeight="1">
      <c r="A529">
        <v>526</v>
      </c>
      <c r="B529" s="29" t="s">
        <v>8264</v>
      </c>
      <c r="C529" s="104" t="s">
        <v>3546</v>
      </c>
      <c r="D529" s="29" t="s">
        <v>988</v>
      </c>
      <c r="E529" s="29" t="s">
        <v>2837</v>
      </c>
      <c r="F529" s="335"/>
      <c r="G529" s="335"/>
      <c r="H529" s="335"/>
      <c r="I529" s="335"/>
      <c r="J529" s="335"/>
      <c r="K529" s="335"/>
      <c r="L529" s="335"/>
      <c r="M529" s="82" t="s">
        <v>3880</v>
      </c>
      <c r="N529" s="57">
        <v>8353.3622047244098</v>
      </c>
      <c r="O529" s="30">
        <v>8353.3622047244098</v>
      </c>
      <c r="P529" s="29" t="s">
        <v>3457</v>
      </c>
      <c r="Q529" s="29"/>
      <c r="R529" s="104" t="s">
        <v>3546</v>
      </c>
      <c r="S529" s="103" t="s">
        <v>4805</v>
      </c>
      <c r="T529" s="403">
        <v>-7726.68</v>
      </c>
      <c r="U529" s="403">
        <v>-6191.25</v>
      </c>
      <c r="V529" s="123" t="s">
        <v>1</v>
      </c>
      <c r="W529" s="336" t="s">
        <v>0</v>
      </c>
      <c r="X529" s="123"/>
      <c r="Y529" s="337"/>
      <c r="Z529" s="87">
        <v>1</v>
      </c>
      <c r="AA529" s="88" t="s">
        <v>3880</v>
      </c>
      <c r="AB529" s="88"/>
      <c r="AC529" s="88"/>
      <c r="AD529" s="90"/>
      <c r="AE529" s="90"/>
      <c r="AF529" s="136"/>
      <c r="AG529" s="338"/>
      <c r="AH529" s="338"/>
      <c r="AI529" s="339"/>
      <c r="AJ529" s="339"/>
      <c r="AK529" s="91"/>
      <c r="AL529" s="92"/>
      <c r="AM529" s="93"/>
      <c r="AN529" s="340"/>
      <c r="AO529" s="341"/>
      <c r="AP529" s="336"/>
      <c r="AQ529" s="342"/>
      <c r="AR529" s="343"/>
      <c r="AS529" s="342"/>
      <c r="AT529" s="94"/>
      <c r="AU529" s="341"/>
      <c r="AV529" s="136"/>
      <c r="AW529" s="339"/>
    </row>
    <row r="530" spans="1:49" ht="12.75" customHeight="1">
      <c r="A530">
        <v>527</v>
      </c>
      <c r="B530" s="29" t="s">
        <v>8265</v>
      </c>
      <c r="C530" s="104" t="s">
        <v>3520</v>
      </c>
      <c r="D530" s="29" t="s">
        <v>987</v>
      </c>
      <c r="E530" s="29" t="s">
        <v>2838</v>
      </c>
      <c r="F530" s="335"/>
      <c r="G530" s="335"/>
      <c r="H530" s="335"/>
      <c r="I530" s="335"/>
      <c r="J530" s="335"/>
      <c r="K530" s="335"/>
      <c r="L530" s="335"/>
      <c r="M530" s="82" t="s">
        <v>3880</v>
      </c>
      <c r="N530" s="57">
        <v>6122.3031496062986</v>
      </c>
      <c r="O530" s="30">
        <v>6122.3031496062986</v>
      </c>
      <c r="P530" s="29" t="s">
        <v>3459</v>
      </c>
      <c r="Q530" s="29"/>
      <c r="R530" s="104" t="s">
        <v>3520</v>
      </c>
      <c r="S530" s="103" t="s">
        <v>4806</v>
      </c>
      <c r="T530" s="403">
        <v>10302.24</v>
      </c>
      <c r="U530" s="403">
        <v>-7677.15</v>
      </c>
      <c r="V530" s="123" t="s">
        <v>1</v>
      </c>
      <c r="W530" s="336" t="s">
        <v>0</v>
      </c>
      <c r="X530" s="123"/>
      <c r="Y530" s="337"/>
      <c r="Z530" s="87">
        <v>1</v>
      </c>
      <c r="AA530" s="88" t="s">
        <v>3880</v>
      </c>
      <c r="AB530" s="88"/>
      <c r="AC530" s="88"/>
      <c r="AD530" s="90"/>
      <c r="AE530" s="90"/>
      <c r="AF530" s="136"/>
      <c r="AG530" s="338"/>
      <c r="AH530" s="338"/>
      <c r="AI530" s="339"/>
      <c r="AJ530" s="339"/>
      <c r="AK530" s="91"/>
      <c r="AL530" s="92"/>
      <c r="AM530" s="93"/>
      <c r="AN530" s="340"/>
      <c r="AO530" s="341"/>
      <c r="AP530" s="336"/>
      <c r="AQ530" s="342"/>
      <c r="AR530" s="343"/>
      <c r="AS530" s="342"/>
      <c r="AT530" s="94"/>
      <c r="AU530" s="341"/>
      <c r="AV530" s="136"/>
      <c r="AW530" s="339"/>
    </row>
    <row r="531" spans="1:49" ht="12.75" customHeight="1">
      <c r="A531">
        <v>528</v>
      </c>
      <c r="B531" s="29" t="s">
        <v>2</v>
      </c>
      <c r="C531" s="134" t="s">
        <v>4807</v>
      </c>
      <c r="D531" s="29" t="s">
        <v>3880</v>
      </c>
      <c r="E531" s="29" t="s">
        <v>3880</v>
      </c>
      <c r="F531" s="335"/>
      <c r="G531" s="335"/>
      <c r="H531" s="335"/>
      <c r="I531" s="335"/>
      <c r="J531" s="335"/>
      <c r="K531" s="335"/>
      <c r="L531" s="335"/>
      <c r="M531" s="82" t="s">
        <v>3880</v>
      </c>
      <c r="N531" s="57" t="s">
        <v>3880</v>
      </c>
      <c r="O531" s="30" t="s">
        <v>3880</v>
      </c>
      <c r="P531" s="29" t="s">
        <v>3880</v>
      </c>
      <c r="Q531" s="29"/>
      <c r="R531" s="134" t="s">
        <v>4807</v>
      </c>
      <c r="S531" s="103" t="s">
        <v>4808</v>
      </c>
      <c r="T531" s="403">
        <v>12000</v>
      </c>
      <c r="U531" s="403">
        <v>-13310</v>
      </c>
      <c r="V531" s="123" t="s">
        <v>2</v>
      </c>
      <c r="W531" s="336"/>
      <c r="X531" s="123"/>
      <c r="Y531" s="337"/>
      <c r="Z531" s="87"/>
      <c r="AA531" s="88" t="s">
        <v>3880</v>
      </c>
      <c r="AB531" s="88"/>
      <c r="AC531" s="88"/>
      <c r="AD531" s="90"/>
      <c r="AE531" s="90"/>
      <c r="AF531" s="136"/>
      <c r="AG531" s="338"/>
      <c r="AH531" s="338"/>
      <c r="AI531" s="339"/>
      <c r="AJ531" s="339"/>
      <c r="AK531" s="91"/>
      <c r="AL531" s="92"/>
      <c r="AM531" s="93"/>
      <c r="AN531" s="340"/>
      <c r="AO531" s="341"/>
      <c r="AP531" s="336"/>
      <c r="AQ531" s="342"/>
      <c r="AR531" s="343"/>
      <c r="AS531" s="342"/>
      <c r="AT531" s="94"/>
      <c r="AU531" s="341"/>
      <c r="AV531" s="136"/>
      <c r="AW531" s="339"/>
    </row>
    <row r="532" spans="1:49" ht="12.75" customHeight="1">
      <c r="A532">
        <v>529</v>
      </c>
      <c r="B532" s="29" t="s">
        <v>2</v>
      </c>
      <c r="C532" s="134" t="s">
        <v>3522</v>
      </c>
      <c r="D532" s="29" t="s">
        <v>3880</v>
      </c>
      <c r="E532" s="29" t="s">
        <v>3880</v>
      </c>
      <c r="F532" s="335"/>
      <c r="G532" s="335"/>
      <c r="H532" s="335"/>
      <c r="I532" s="335"/>
      <c r="J532" s="335"/>
      <c r="K532" s="335"/>
      <c r="L532" s="335"/>
      <c r="M532" s="82" t="s">
        <v>3880</v>
      </c>
      <c r="N532" s="57" t="s">
        <v>3880</v>
      </c>
      <c r="O532" s="30" t="s">
        <v>3880</v>
      </c>
      <c r="P532" s="29" t="s">
        <v>3880</v>
      </c>
      <c r="Q532" s="29"/>
      <c r="R532" s="134" t="s">
        <v>3522</v>
      </c>
      <c r="S532" s="103" t="s">
        <v>4808</v>
      </c>
      <c r="T532" s="403">
        <v>-9443.7199999999993</v>
      </c>
      <c r="U532" s="403">
        <v>-4210.05</v>
      </c>
      <c r="V532" s="123" t="s">
        <v>2</v>
      </c>
      <c r="W532" s="336"/>
      <c r="X532" s="123"/>
      <c r="Y532" s="337"/>
      <c r="Z532" s="87"/>
      <c r="AA532" s="88" t="s">
        <v>3880</v>
      </c>
      <c r="AB532" s="88"/>
      <c r="AC532" s="88"/>
      <c r="AD532" s="90"/>
      <c r="AE532" s="90"/>
      <c r="AF532" s="136"/>
      <c r="AG532" s="338"/>
      <c r="AH532" s="338"/>
      <c r="AI532" s="339"/>
      <c r="AJ532" s="339"/>
      <c r="AK532" s="91"/>
      <c r="AL532" s="92"/>
      <c r="AM532" s="93"/>
      <c r="AN532" s="340"/>
      <c r="AO532" s="341"/>
      <c r="AP532" s="336"/>
      <c r="AQ532" s="342"/>
      <c r="AR532" s="343"/>
      <c r="AS532" s="342"/>
      <c r="AT532" s="94"/>
      <c r="AU532" s="341"/>
      <c r="AV532" s="136"/>
      <c r="AW532" s="339"/>
    </row>
    <row r="533" spans="1:49" ht="12.75" customHeight="1">
      <c r="A533">
        <v>530</v>
      </c>
      <c r="B533" s="29" t="s">
        <v>2</v>
      </c>
      <c r="C533" s="134" t="s">
        <v>3512</v>
      </c>
      <c r="D533" s="29" t="s">
        <v>3880</v>
      </c>
      <c r="E533" s="29" t="s">
        <v>3880</v>
      </c>
      <c r="F533" s="335"/>
      <c r="G533" s="335"/>
      <c r="H533" s="335"/>
      <c r="I533" s="335"/>
      <c r="J533" s="335"/>
      <c r="K533" s="335"/>
      <c r="L533" s="335"/>
      <c r="M533" s="82" t="s">
        <v>3880</v>
      </c>
      <c r="N533" s="57" t="s">
        <v>3880</v>
      </c>
      <c r="O533" s="30" t="s">
        <v>3880</v>
      </c>
      <c r="P533" s="29" t="s">
        <v>3880</v>
      </c>
      <c r="Q533" s="29"/>
      <c r="R533" s="134" t="s">
        <v>3512</v>
      </c>
      <c r="S533" s="104" t="s">
        <v>4808</v>
      </c>
      <c r="T533" s="403">
        <v>-8585.2000000000007</v>
      </c>
      <c r="U533" s="403">
        <v>-3714.75</v>
      </c>
      <c r="V533" s="123" t="s">
        <v>2</v>
      </c>
      <c r="W533" s="336"/>
      <c r="X533" s="123"/>
      <c r="Y533" s="337"/>
      <c r="Z533" s="87"/>
      <c r="AA533" s="88" t="s">
        <v>3880</v>
      </c>
      <c r="AB533" s="88"/>
      <c r="AC533" s="88"/>
      <c r="AD533" s="90"/>
      <c r="AE533" s="90"/>
      <c r="AF533" s="136"/>
      <c r="AG533" s="338"/>
      <c r="AH533" s="338"/>
      <c r="AI533" s="339"/>
      <c r="AJ533" s="339"/>
      <c r="AK533" s="91"/>
      <c r="AL533" s="92"/>
      <c r="AM533" s="93"/>
      <c r="AN533" s="340"/>
      <c r="AO533" s="341"/>
      <c r="AP533" s="336"/>
      <c r="AQ533" s="342"/>
      <c r="AR533" s="343"/>
      <c r="AS533" s="342"/>
      <c r="AT533" s="94"/>
      <c r="AU533" s="341"/>
      <c r="AV533" s="136"/>
      <c r="AW533" s="339"/>
    </row>
    <row r="534" spans="1:49" ht="12.75" customHeight="1">
      <c r="A534">
        <v>531</v>
      </c>
      <c r="B534" s="29" t="s">
        <v>2</v>
      </c>
      <c r="C534" s="134" t="s">
        <v>3712</v>
      </c>
      <c r="D534" s="29" t="s">
        <v>3880</v>
      </c>
      <c r="E534" s="29" t="s">
        <v>3880</v>
      </c>
      <c r="F534" s="335"/>
      <c r="G534" s="335"/>
      <c r="H534" s="335"/>
      <c r="I534" s="335"/>
      <c r="J534" s="335"/>
      <c r="K534" s="335"/>
      <c r="L534" s="335"/>
      <c r="M534" s="82" t="s">
        <v>3880</v>
      </c>
      <c r="N534" s="57" t="s">
        <v>3880</v>
      </c>
      <c r="O534" s="30" t="s">
        <v>3880</v>
      </c>
      <c r="P534" s="29" t="s">
        <v>3880</v>
      </c>
      <c r="Q534" s="29"/>
      <c r="R534" s="134" t="s">
        <v>3712</v>
      </c>
      <c r="S534" s="103" t="s">
        <v>4808</v>
      </c>
      <c r="T534" s="403">
        <v>-11160.76</v>
      </c>
      <c r="U534" s="403">
        <v>-2228.85</v>
      </c>
      <c r="V534" s="123" t="s">
        <v>2</v>
      </c>
      <c r="W534" s="336"/>
      <c r="X534" s="123"/>
      <c r="Y534" s="337"/>
      <c r="Z534" s="87"/>
      <c r="AA534" s="88" t="s">
        <v>3880</v>
      </c>
      <c r="AB534" s="88"/>
      <c r="AC534" s="88"/>
      <c r="AD534" s="90"/>
      <c r="AE534" s="90"/>
      <c r="AF534" s="136"/>
      <c r="AG534" s="338"/>
      <c r="AH534" s="338"/>
      <c r="AI534" s="339"/>
      <c r="AJ534" s="339"/>
      <c r="AK534" s="91"/>
      <c r="AL534" s="92"/>
      <c r="AM534" s="93"/>
      <c r="AN534" s="340"/>
      <c r="AO534" s="341"/>
      <c r="AP534" s="336"/>
      <c r="AQ534" s="342"/>
      <c r="AR534" s="343"/>
      <c r="AS534" s="342"/>
      <c r="AT534" s="94"/>
      <c r="AU534" s="341"/>
      <c r="AV534" s="136"/>
      <c r="AW534" s="339"/>
    </row>
    <row r="535" spans="1:49" ht="12.75" customHeight="1">
      <c r="A535">
        <v>532</v>
      </c>
      <c r="B535" s="29" t="s">
        <v>2</v>
      </c>
      <c r="C535" s="104" t="s">
        <v>4809</v>
      </c>
      <c r="D535" s="29" t="s">
        <v>3880</v>
      </c>
      <c r="E535" s="29" t="s">
        <v>3880</v>
      </c>
      <c r="F535" s="335"/>
      <c r="G535" s="335"/>
      <c r="H535" s="335"/>
      <c r="I535" s="335"/>
      <c r="J535" s="335"/>
      <c r="K535" s="335"/>
      <c r="L535" s="335"/>
      <c r="M535" s="82" t="s">
        <v>3880</v>
      </c>
      <c r="N535" s="57" t="s">
        <v>3880</v>
      </c>
      <c r="O535" s="30" t="s">
        <v>3880</v>
      </c>
      <c r="P535" s="29" t="s">
        <v>3880</v>
      </c>
      <c r="Q535" s="29"/>
      <c r="R535" s="104" t="s">
        <v>4809</v>
      </c>
      <c r="S535" s="103" t="s">
        <v>4808</v>
      </c>
      <c r="T535" s="403">
        <v>10302.24</v>
      </c>
      <c r="U535" s="403">
        <v>-1733.55</v>
      </c>
      <c r="V535" s="123" t="s">
        <v>2</v>
      </c>
      <c r="W535" s="336"/>
      <c r="X535" s="123"/>
      <c r="Y535" s="337"/>
      <c r="Z535" s="87"/>
      <c r="AA535" s="88"/>
      <c r="AB535" s="88"/>
      <c r="AC535" s="88"/>
      <c r="AD535" s="90"/>
      <c r="AE535" s="90"/>
      <c r="AF535" s="136"/>
      <c r="AG535" s="338"/>
      <c r="AH535" s="338"/>
      <c r="AI535" s="339"/>
      <c r="AJ535" s="339"/>
      <c r="AK535" s="91"/>
      <c r="AL535" s="92"/>
      <c r="AM535" s="93"/>
      <c r="AN535" s="340"/>
      <c r="AO535" s="341"/>
      <c r="AP535" s="336"/>
      <c r="AQ535" s="342"/>
      <c r="AR535" s="343"/>
      <c r="AS535" s="342"/>
      <c r="AT535" s="94"/>
      <c r="AU535" s="341"/>
      <c r="AV535" s="136"/>
      <c r="AW535" s="339"/>
    </row>
    <row r="536" spans="1:49" ht="12.75" customHeight="1">
      <c r="A536">
        <v>533</v>
      </c>
      <c r="B536" s="29" t="s">
        <v>2</v>
      </c>
      <c r="C536" s="134" t="s">
        <v>3648</v>
      </c>
      <c r="D536" s="29" t="s">
        <v>3880</v>
      </c>
      <c r="E536" s="29" t="s">
        <v>3880</v>
      </c>
      <c r="F536" s="335"/>
      <c r="G536" s="335"/>
      <c r="H536" s="335"/>
      <c r="I536" s="335"/>
      <c r="J536" s="335"/>
      <c r="K536" s="335"/>
      <c r="L536" s="335"/>
      <c r="M536" s="82" t="s">
        <v>3880</v>
      </c>
      <c r="N536" s="57" t="s">
        <v>3880</v>
      </c>
      <c r="O536" s="30" t="s">
        <v>3880</v>
      </c>
      <c r="P536" s="29" t="s">
        <v>3880</v>
      </c>
      <c r="Q536" s="29"/>
      <c r="R536" s="134" t="s">
        <v>3648</v>
      </c>
      <c r="S536" s="103" t="s">
        <v>4808</v>
      </c>
      <c r="T536" s="403">
        <v>-15065</v>
      </c>
      <c r="U536" s="403">
        <v>2500</v>
      </c>
      <c r="V536" s="123" t="s">
        <v>2</v>
      </c>
      <c r="W536" s="336"/>
      <c r="X536" s="123"/>
      <c r="Y536" s="337"/>
      <c r="Z536" s="87"/>
      <c r="AA536" s="88" t="s">
        <v>3880</v>
      </c>
      <c r="AB536" s="88"/>
      <c r="AC536" s="88"/>
      <c r="AD536" s="90"/>
      <c r="AE536" s="90"/>
      <c r="AF536" s="136"/>
      <c r="AG536" s="338"/>
      <c r="AH536" s="338"/>
      <c r="AI536" s="339"/>
      <c r="AJ536" s="339"/>
      <c r="AK536" s="91"/>
      <c r="AL536" s="92"/>
      <c r="AM536" s="93"/>
      <c r="AN536" s="340"/>
      <c r="AO536" s="341"/>
      <c r="AP536" s="336"/>
      <c r="AQ536" s="342"/>
      <c r="AR536" s="343"/>
      <c r="AS536" s="342"/>
      <c r="AT536" s="94"/>
      <c r="AU536" s="341"/>
      <c r="AV536" s="136"/>
      <c r="AW536" s="339"/>
    </row>
    <row r="537" spans="1:49" ht="12.75" customHeight="1">
      <c r="A537">
        <v>534</v>
      </c>
      <c r="B537" s="29" t="s">
        <v>2</v>
      </c>
      <c r="C537" s="134" t="s">
        <v>3645</v>
      </c>
      <c r="D537" s="29" t="s">
        <v>3880</v>
      </c>
      <c r="E537" s="29" t="s">
        <v>3880</v>
      </c>
      <c r="F537" s="335"/>
      <c r="G537" s="335"/>
      <c r="H537" s="335"/>
      <c r="I537" s="335"/>
      <c r="J537" s="335"/>
      <c r="K537" s="335"/>
      <c r="L537" s="335"/>
      <c r="M537" s="82" t="s">
        <v>3880</v>
      </c>
      <c r="N537" s="57" t="s">
        <v>3880</v>
      </c>
      <c r="O537" s="30" t="s">
        <v>3880</v>
      </c>
      <c r="P537" s="29" t="s">
        <v>3880</v>
      </c>
      <c r="Q537" s="29"/>
      <c r="R537" s="134" t="s">
        <v>3645</v>
      </c>
      <c r="S537" s="103" t="s">
        <v>4808</v>
      </c>
      <c r="T537" s="403">
        <v>-15895</v>
      </c>
      <c r="U537" s="403">
        <v>2500</v>
      </c>
      <c r="V537" s="123" t="s">
        <v>2</v>
      </c>
      <c r="W537" s="336"/>
      <c r="X537" s="123"/>
      <c r="Y537" s="337"/>
      <c r="Z537" s="87"/>
      <c r="AA537" s="88" t="s">
        <v>3880</v>
      </c>
      <c r="AB537" s="88"/>
      <c r="AC537" s="88"/>
      <c r="AD537" s="90"/>
      <c r="AE537" s="90"/>
      <c r="AF537" s="136"/>
      <c r="AG537" s="338"/>
      <c r="AH537" s="338"/>
      <c r="AI537" s="339"/>
      <c r="AJ537" s="339"/>
      <c r="AK537" s="91"/>
      <c r="AL537" s="92"/>
      <c r="AM537" s="93"/>
      <c r="AN537" s="340"/>
      <c r="AO537" s="341"/>
      <c r="AP537" s="336"/>
      <c r="AQ537" s="342"/>
      <c r="AR537" s="343"/>
      <c r="AS537" s="342"/>
      <c r="AT537" s="94"/>
      <c r="AU537" s="341"/>
      <c r="AV537" s="136"/>
      <c r="AW537" s="339"/>
    </row>
    <row r="538" spans="1:49" ht="12.75" customHeight="1">
      <c r="A538">
        <v>535</v>
      </c>
      <c r="B538" s="29" t="s">
        <v>2</v>
      </c>
      <c r="C538" s="134" t="s">
        <v>4810</v>
      </c>
      <c r="D538" s="29" t="s">
        <v>3880</v>
      </c>
      <c r="E538" s="29" t="s">
        <v>3880</v>
      </c>
      <c r="F538" s="335"/>
      <c r="G538" s="335"/>
      <c r="H538" s="335"/>
      <c r="I538" s="335"/>
      <c r="J538" s="335"/>
      <c r="K538" s="335"/>
      <c r="L538" s="335"/>
      <c r="M538" s="82" t="s">
        <v>3880</v>
      </c>
      <c r="N538" s="57" t="s">
        <v>3880</v>
      </c>
      <c r="O538" s="30" t="s">
        <v>3880</v>
      </c>
      <c r="P538" s="29" t="s">
        <v>3880</v>
      </c>
      <c r="Q538" s="29"/>
      <c r="R538" s="134" t="s">
        <v>4810</v>
      </c>
      <c r="S538" s="103" t="s">
        <v>4808</v>
      </c>
      <c r="T538" s="403">
        <v>12500</v>
      </c>
      <c r="U538" s="403">
        <v>-12895</v>
      </c>
      <c r="V538" s="123" t="s">
        <v>2</v>
      </c>
      <c r="W538" s="336"/>
      <c r="X538" s="123"/>
      <c r="Y538" s="337"/>
      <c r="Z538" s="87"/>
      <c r="AA538" s="88" t="s">
        <v>3880</v>
      </c>
      <c r="AB538" s="88"/>
      <c r="AC538" s="88"/>
      <c r="AD538" s="90"/>
      <c r="AE538" s="90"/>
      <c r="AF538" s="136"/>
      <c r="AG538" s="338"/>
      <c r="AH538" s="338"/>
      <c r="AI538" s="339"/>
      <c r="AJ538" s="339"/>
      <c r="AK538" s="91"/>
      <c r="AL538" s="92"/>
      <c r="AM538" s="93"/>
      <c r="AN538" s="340"/>
      <c r="AO538" s="341"/>
      <c r="AP538" s="336"/>
      <c r="AQ538" s="342"/>
      <c r="AR538" s="343"/>
      <c r="AS538" s="342"/>
      <c r="AT538" s="94"/>
      <c r="AU538" s="341"/>
      <c r="AV538" s="136"/>
      <c r="AW538" s="339"/>
    </row>
    <row r="539" spans="1:49" ht="12.75" customHeight="1">
      <c r="A539">
        <v>536</v>
      </c>
      <c r="B539" s="29" t="s">
        <v>2</v>
      </c>
      <c r="C539" s="134" t="s">
        <v>4811</v>
      </c>
      <c r="D539" s="29" t="s">
        <v>3880</v>
      </c>
      <c r="E539" s="29" t="s">
        <v>3880</v>
      </c>
      <c r="F539" s="335"/>
      <c r="G539" s="335"/>
      <c r="H539" s="335"/>
      <c r="I539" s="335"/>
      <c r="J539" s="335"/>
      <c r="K539" s="335"/>
      <c r="L539" s="335"/>
      <c r="M539" s="82" t="s">
        <v>3880</v>
      </c>
      <c r="N539" s="57" t="s">
        <v>3880</v>
      </c>
      <c r="O539" s="30" t="s">
        <v>3880</v>
      </c>
      <c r="P539" s="29" t="s">
        <v>3880</v>
      </c>
      <c r="Q539" s="29"/>
      <c r="R539" s="134" t="s">
        <v>4811</v>
      </c>
      <c r="S539" s="103" t="s">
        <v>4808</v>
      </c>
      <c r="T539" s="403">
        <v>12000</v>
      </c>
      <c r="U539" s="403">
        <v>-12480</v>
      </c>
      <c r="V539" s="123" t="s">
        <v>2</v>
      </c>
      <c r="W539" s="336"/>
      <c r="X539" s="123"/>
      <c r="Y539" s="337"/>
      <c r="Z539" s="87"/>
      <c r="AA539" s="88" t="s">
        <v>3880</v>
      </c>
      <c r="AB539" s="88"/>
      <c r="AC539" s="88"/>
      <c r="AD539" s="90"/>
      <c r="AE539" s="90"/>
      <c r="AF539" s="136"/>
      <c r="AG539" s="338"/>
      <c r="AH539" s="338"/>
      <c r="AI539" s="339"/>
      <c r="AJ539" s="339"/>
      <c r="AK539" s="91"/>
      <c r="AL539" s="92"/>
      <c r="AM539" s="93"/>
      <c r="AN539" s="340"/>
      <c r="AO539" s="341"/>
      <c r="AP539" s="336"/>
      <c r="AQ539" s="342"/>
      <c r="AR539" s="343"/>
      <c r="AS539" s="342"/>
      <c r="AT539" s="94"/>
      <c r="AU539" s="341"/>
      <c r="AV539" s="136"/>
      <c r="AW539" s="339"/>
    </row>
    <row r="540" spans="1:49" ht="12.75" customHeight="1">
      <c r="A540">
        <v>537</v>
      </c>
      <c r="B540" s="29" t="s">
        <v>2</v>
      </c>
      <c r="C540" s="134" t="s">
        <v>257</v>
      </c>
      <c r="D540" s="29" t="s">
        <v>3880</v>
      </c>
      <c r="E540" s="29" t="s">
        <v>3880</v>
      </c>
      <c r="F540" s="335"/>
      <c r="G540" s="335"/>
      <c r="H540" s="335"/>
      <c r="I540" s="335"/>
      <c r="J540" s="335"/>
      <c r="K540" s="335"/>
      <c r="L540" s="335"/>
      <c r="M540" s="82" t="s">
        <v>3880</v>
      </c>
      <c r="N540" s="57" t="s">
        <v>3880</v>
      </c>
      <c r="O540" s="30" t="s">
        <v>3880</v>
      </c>
      <c r="P540" s="29" t="s">
        <v>3880</v>
      </c>
      <c r="Q540" s="29"/>
      <c r="R540" s="134" t="s">
        <v>257</v>
      </c>
      <c r="S540" s="104" t="s">
        <v>4808</v>
      </c>
      <c r="T540" s="403">
        <v>9000</v>
      </c>
      <c r="U540" s="403">
        <v>-12480</v>
      </c>
      <c r="V540" s="123" t="s">
        <v>2</v>
      </c>
      <c r="W540" s="336"/>
      <c r="X540" s="123"/>
      <c r="Y540" s="337"/>
      <c r="Z540" s="87"/>
      <c r="AA540" s="88" t="s">
        <v>3880</v>
      </c>
      <c r="AB540" s="88"/>
      <c r="AC540" s="88"/>
      <c r="AD540" s="90"/>
      <c r="AE540" s="90"/>
      <c r="AF540" s="136"/>
      <c r="AG540" s="338"/>
      <c r="AH540" s="338"/>
      <c r="AI540" s="339"/>
      <c r="AJ540" s="339"/>
      <c r="AK540" s="91"/>
      <c r="AL540" s="92"/>
      <c r="AM540" s="93"/>
      <c r="AN540" s="340"/>
      <c r="AO540" s="341"/>
      <c r="AP540" s="336"/>
      <c r="AQ540" s="342"/>
      <c r="AR540" s="343"/>
      <c r="AS540" s="342"/>
      <c r="AT540" s="94"/>
      <c r="AU540" s="341"/>
      <c r="AV540" s="136"/>
      <c r="AW540" s="339"/>
    </row>
    <row r="541" spans="1:49" ht="12.75" customHeight="1">
      <c r="A541">
        <v>538</v>
      </c>
      <c r="B541" s="29" t="s">
        <v>2</v>
      </c>
      <c r="C541" s="134" t="s">
        <v>4812</v>
      </c>
      <c r="D541" s="29" t="s">
        <v>3880</v>
      </c>
      <c r="E541" s="29" t="s">
        <v>3880</v>
      </c>
      <c r="F541" s="335"/>
      <c r="G541" s="335"/>
      <c r="H541" s="335"/>
      <c r="I541" s="335"/>
      <c r="J541" s="335"/>
      <c r="K541" s="335"/>
      <c r="L541" s="335"/>
      <c r="M541" s="82" t="s">
        <v>3880</v>
      </c>
      <c r="N541" s="57" t="s">
        <v>3880</v>
      </c>
      <c r="O541" s="30" t="s">
        <v>3880</v>
      </c>
      <c r="P541" s="29" t="s">
        <v>3880</v>
      </c>
      <c r="Q541" s="29"/>
      <c r="R541" s="134" t="s">
        <v>4812</v>
      </c>
      <c r="S541" s="103" t="s">
        <v>4808</v>
      </c>
      <c r="T541" s="403">
        <v>14784.4</v>
      </c>
      <c r="U541" s="403">
        <v>-12580</v>
      </c>
      <c r="V541" s="123" t="s">
        <v>2</v>
      </c>
      <c r="W541" s="336"/>
      <c r="X541" s="123"/>
      <c r="Y541" s="337"/>
      <c r="Z541" s="87"/>
      <c r="AA541" s="88" t="s">
        <v>3880</v>
      </c>
      <c r="AB541" s="88"/>
      <c r="AC541" s="88"/>
      <c r="AD541" s="90"/>
      <c r="AE541" s="90"/>
      <c r="AF541" s="136"/>
      <c r="AG541" s="338"/>
      <c r="AH541" s="338"/>
      <c r="AI541" s="339"/>
      <c r="AJ541" s="339"/>
      <c r="AK541" s="91"/>
      <c r="AL541" s="92"/>
      <c r="AM541" s="93"/>
      <c r="AN541" s="340"/>
      <c r="AO541" s="341"/>
      <c r="AP541" s="336"/>
      <c r="AQ541" s="342"/>
      <c r="AR541" s="343"/>
      <c r="AS541" s="342"/>
      <c r="AT541" s="94"/>
      <c r="AU541" s="341"/>
      <c r="AV541" s="136"/>
      <c r="AW541" s="339"/>
    </row>
    <row r="542" spans="1:49" ht="12.75" customHeight="1">
      <c r="A542">
        <v>539</v>
      </c>
      <c r="B542" s="29" t="s">
        <v>2</v>
      </c>
      <c r="C542" s="134" t="s">
        <v>32</v>
      </c>
      <c r="D542" s="29" t="s">
        <v>3880</v>
      </c>
      <c r="E542" s="29" t="s">
        <v>3880</v>
      </c>
      <c r="F542" s="335"/>
      <c r="G542" s="335"/>
      <c r="H542" s="335"/>
      <c r="I542" s="335"/>
      <c r="J542" s="335"/>
      <c r="K542" s="335"/>
      <c r="L542" s="335"/>
      <c r="M542" s="82" t="s">
        <v>3880</v>
      </c>
      <c r="N542" s="57" t="s">
        <v>3880</v>
      </c>
      <c r="O542" s="30" t="s">
        <v>3880</v>
      </c>
      <c r="P542" s="29" t="s">
        <v>3880</v>
      </c>
      <c r="Q542" s="29"/>
      <c r="R542" s="134" t="s">
        <v>32</v>
      </c>
      <c r="S542" s="103" t="s">
        <v>4808</v>
      </c>
      <c r="T542" s="403">
        <v>14000</v>
      </c>
      <c r="U542" s="403">
        <v>-12580</v>
      </c>
      <c r="V542" s="123" t="s">
        <v>2</v>
      </c>
      <c r="W542" s="336"/>
      <c r="X542" s="123"/>
      <c r="Y542" s="337"/>
      <c r="Z542" s="87"/>
      <c r="AA542" s="88" t="s">
        <v>3880</v>
      </c>
      <c r="AB542" s="88"/>
      <c r="AC542" s="88"/>
      <c r="AD542" s="90"/>
      <c r="AE542" s="90"/>
      <c r="AF542" s="136"/>
      <c r="AG542" s="338"/>
      <c r="AH542" s="338"/>
      <c r="AI542" s="339"/>
      <c r="AJ542" s="339"/>
      <c r="AK542" s="91"/>
      <c r="AL542" s="92"/>
      <c r="AM542" s="93"/>
      <c r="AN542" s="340"/>
      <c r="AO542" s="341"/>
      <c r="AP542" s="336"/>
      <c r="AQ542" s="342"/>
      <c r="AR542" s="343"/>
      <c r="AS542" s="342"/>
      <c r="AT542" s="94"/>
      <c r="AU542" s="341"/>
      <c r="AV542" s="136"/>
      <c r="AW542" s="339"/>
    </row>
    <row r="543" spans="1:49" ht="12.75" customHeight="1">
      <c r="A543">
        <v>540</v>
      </c>
      <c r="B543" s="29" t="s">
        <v>2</v>
      </c>
      <c r="C543" s="134" t="s">
        <v>4813</v>
      </c>
      <c r="D543" s="29" t="s">
        <v>3880</v>
      </c>
      <c r="E543" s="29" t="s">
        <v>3880</v>
      </c>
      <c r="F543" s="335"/>
      <c r="G543" s="335"/>
      <c r="H543" s="335"/>
      <c r="I543" s="335"/>
      <c r="J543" s="335"/>
      <c r="K543" s="335"/>
      <c r="L543" s="335"/>
      <c r="M543" s="82" t="s">
        <v>3880</v>
      </c>
      <c r="N543" s="57" t="s">
        <v>3880</v>
      </c>
      <c r="O543" s="30" t="s">
        <v>3880</v>
      </c>
      <c r="P543" s="29" t="s">
        <v>3880</v>
      </c>
      <c r="Q543" s="29"/>
      <c r="R543" s="134" t="s">
        <v>4813</v>
      </c>
      <c r="S543" s="103" t="s">
        <v>4808</v>
      </c>
      <c r="T543" s="403">
        <v>-14000</v>
      </c>
      <c r="U543" s="403">
        <v>-12580</v>
      </c>
      <c r="V543" s="123" t="s">
        <v>2</v>
      </c>
      <c r="W543" s="336"/>
      <c r="X543" s="123"/>
      <c r="Y543" s="337"/>
      <c r="Z543" s="87"/>
      <c r="AA543" s="88" t="s">
        <v>3880</v>
      </c>
      <c r="AB543" s="88"/>
      <c r="AC543" s="88"/>
      <c r="AD543" s="90"/>
      <c r="AE543" s="90"/>
      <c r="AF543" s="136"/>
      <c r="AG543" s="338"/>
      <c r="AH543" s="338"/>
      <c r="AI543" s="339"/>
      <c r="AJ543" s="339"/>
      <c r="AK543" s="91"/>
      <c r="AL543" s="92"/>
      <c r="AM543" s="93"/>
      <c r="AN543" s="340"/>
      <c r="AO543" s="341"/>
      <c r="AP543" s="336"/>
      <c r="AQ543" s="342"/>
      <c r="AR543" s="343"/>
      <c r="AS543" s="342"/>
      <c r="AT543" s="94"/>
      <c r="AU543" s="341"/>
      <c r="AV543" s="136"/>
      <c r="AW543" s="339"/>
    </row>
    <row r="544" spans="1:49" ht="12.75" customHeight="1">
      <c r="A544">
        <v>541</v>
      </c>
      <c r="B544" s="29" t="s">
        <v>2</v>
      </c>
      <c r="C544" s="134" t="s">
        <v>4814</v>
      </c>
      <c r="D544" s="29" t="s">
        <v>3880</v>
      </c>
      <c r="E544" s="29" t="s">
        <v>3880</v>
      </c>
      <c r="F544" s="335"/>
      <c r="G544" s="335"/>
      <c r="H544" s="335"/>
      <c r="I544" s="335"/>
      <c r="J544" s="335"/>
      <c r="K544" s="335"/>
      <c r="L544" s="335"/>
      <c r="M544" s="82" t="s">
        <v>3880</v>
      </c>
      <c r="N544" s="57" t="s">
        <v>3880</v>
      </c>
      <c r="O544" s="30" t="s">
        <v>3880</v>
      </c>
      <c r="P544" s="29" t="s">
        <v>3880</v>
      </c>
      <c r="Q544" s="29"/>
      <c r="R544" s="134" t="s">
        <v>4814</v>
      </c>
      <c r="S544" s="103" t="s">
        <v>4808</v>
      </c>
      <c r="T544" s="403">
        <v>-14784.4</v>
      </c>
      <c r="U544" s="403">
        <v>-12580</v>
      </c>
      <c r="V544" s="123" t="s">
        <v>2</v>
      </c>
      <c r="W544" s="336"/>
      <c r="X544" s="123"/>
      <c r="Y544" s="337"/>
      <c r="Z544" s="87"/>
      <c r="AA544" s="88" t="s">
        <v>3880</v>
      </c>
      <c r="AB544" s="88"/>
      <c r="AC544" s="88"/>
      <c r="AD544" s="90"/>
      <c r="AE544" s="90"/>
      <c r="AF544" s="136"/>
      <c r="AG544" s="338"/>
      <c r="AH544" s="338"/>
      <c r="AI544" s="339"/>
      <c r="AJ544" s="339"/>
      <c r="AK544" s="91"/>
      <c r="AL544" s="92"/>
      <c r="AM544" s="93"/>
      <c r="AN544" s="340"/>
      <c r="AO544" s="341"/>
      <c r="AP544" s="336"/>
      <c r="AQ544" s="342"/>
      <c r="AR544" s="343"/>
      <c r="AS544" s="342"/>
      <c r="AT544" s="94"/>
      <c r="AU544" s="341"/>
      <c r="AV544" s="136"/>
      <c r="AW544" s="339"/>
    </row>
    <row r="545" spans="1:49" ht="12.75" customHeight="1">
      <c r="A545">
        <v>542</v>
      </c>
      <c r="B545" s="29" t="s">
        <v>2</v>
      </c>
      <c r="C545" s="134" t="s">
        <v>4815</v>
      </c>
      <c r="D545" s="29" t="s">
        <v>3880</v>
      </c>
      <c r="E545" s="29" t="s">
        <v>3880</v>
      </c>
      <c r="F545" s="335"/>
      <c r="G545" s="335"/>
      <c r="H545" s="335"/>
      <c r="I545" s="335"/>
      <c r="J545" s="335"/>
      <c r="K545" s="335"/>
      <c r="L545" s="335"/>
      <c r="M545" s="82" t="s">
        <v>3880</v>
      </c>
      <c r="N545" s="57" t="s">
        <v>3880</v>
      </c>
      <c r="O545" s="30" t="s">
        <v>3880</v>
      </c>
      <c r="P545" s="29" t="s">
        <v>3880</v>
      </c>
      <c r="Q545" s="29"/>
      <c r="R545" s="134" t="s">
        <v>4815</v>
      </c>
      <c r="S545" s="103" t="s">
        <v>4808</v>
      </c>
      <c r="T545" s="403">
        <v>13000</v>
      </c>
      <c r="U545" s="403">
        <v>-12480</v>
      </c>
      <c r="V545" s="123" t="s">
        <v>2</v>
      </c>
      <c r="W545" s="336"/>
      <c r="X545" s="123"/>
      <c r="Y545" s="337"/>
      <c r="Z545" s="87"/>
      <c r="AA545" s="88" t="s">
        <v>3880</v>
      </c>
      <c r="AB545" s="88"/>
      <c r="AC545" s="88"/>
      <c r="AD545" s="90"/>
      <c r="AE545" s="90"/>
      <c r="AF545" s="136"/>
      <c r="AG545" s="338"/>
      <c r="AH545" s="338"/>
      <c r="AI545" s="339"/>
      <c r="AJ545" s="339"/>
      <c r="AK545" s="91"/>
      <c r="AL545" s="92"/>
      <c r="AM545" s="93"/>
      <c r="AN545" s="340"/>
      <c r="AO545" s="341"/>
      <c r="AP545" s="336"/>
      <c r="AQ545" s="342"/>
      <c r="AR545" s="343"/>
      <c r="AS545" s="342"/>
      <c r="AT545" s="94"/>
      <c r="AU545" s="341"/>
      <c r="AV545" s="136"/>
      <c r="AW545" s="339"/>
    </row>
    <row r="546" spans="1:49" ht="12.75" customHeight="1">
      <c r="A546">
        <v>543</v>
      </c>
      <c r="B546" s="29" t="s">
        <v>2</v>
      </c>
      <c r="C546" s="134" t="s">
        <v>4816</v>
      </c>
      <c r="D546" s="29" t="s">
        <v>3880</v>
      </c>
      <c r="E546" s="29" t="s">
        <v>3880</v>
      </c>
      <c r="F546" s="335"/>
      <c r="G546" s="335"/>
      <c r="H546" s="335"/>
      <c r="I546" s="335"/>
      <c r="J546" s="335"/>
      <c r="K546" s="335"/>
      <c r="L546" s="335"/>
      <c r="M546" s="82" t="s">
        <v>3880</v>
      </c>
      <c r="N546" s="57" t="s">
        <v>3880</v>
      </c>
      <c r="O546" s="30" t="s">
        <v>3880</v>
      </c>
      <c r="P546" s="29" t="s">
        <v>3880</v>
      </c>
      <c r="Q546" s="29"/>
      <c r="R546" s="134" t="s">
        <v>4816</v>
      </c>
      <c r="S546" s="104" t="s">
        <v>4808</v>
      </c>
      <c r="T546" s="403">
        <v>12500</v>
      </c>
      <c r="U546" s="403">
        <v>-12065</v>
      </c>
      <c r="V546" s="123" t="s">
        <v>2</v>
      </c>
      <c r="W546" s="336"/>
      <c r="X546" s="123"/>
      <c r="Y546" s="337"/>
      <c r="Z546" s="87"/>
      <c r="AA546" s="88" t="s">
        <v>3880</v>
      </c>
      <c r="AB546" s="88"/>
      <c r="AC546" s="98"/>
      <c r="AD546" s="90"/>
      <c r="AE546" s="90"/>
      <c r="AF546" s="136"/>
      <c r="AG546" s="338"/>
      <c r="AH546" s="338"/>
      <c r="AI546" s="339"/>
      <c r="AJ546" s="339"/>
      <c r="AK546" s="91"/>
      <c r="AL546" s="92"/>
      <c r="AM546" s="93"/>
      <c r="AN546" s="340"/>
      <c r="AO546" s="341"/>
      <c r="AP546" s="336"/>
      <c r="AQ546" s="342"/>
      <c r="AR546" s="343"/>
      <c r="AS546" s="342"/>
      <c r="AT546" s="94"/>
      <c r="AU546" s="341"/>
      <c r="AV546" s="136"/>
      <c r="AW546" s="339"/>
    </row>
    <row r="547" spans="1:49" ht="12.75" customHeight="1">
      <c r="A547">
        <v>544</v>
      </c>
      <c r="B547" s="29" t="s">
        <v>2</v>
      </c>
      <c r="C547" s="134" t="s">
        <v>4817</v>
      </c>
      <c r="D547" s="29" t="s">
        <v>3880</v>
      </c>
      <c r="E547" s="29" t="s">
        <v>3880</v>
      </c>
      <c r="F547" s="335"/>
      <c r="G547" s="335"/>
      <c r="H547" s="335"/>
      <c r="I547" s="335"/>
      <c r="J547" s="335"/>
      <c r="K547" s="335"/>
      <c r="L547" s="335"/>
      <c r="M547" s="82" t="s">
        <v>3880</v>
      </c>
      <c r="N547" s="57" t="s">
        <v>3880</v>
      </c>
      <c r="O547" s="30" t="s">
        <v>3880</v>
      </c>
      <c r="P547" s="29" t="s">
        <v>3880</v>
      </c>
      <c r="Q547" s="29"/>
      <c r="R547" s="134" t="s">
        <v>4817</v>
      </c>
      <c r="S547" s="103" t="s">
        <v>4808</v>
      </c>
      <c r="T547" s="403">
        <v>13500</v>
      </c>
      <c r="U547" s="403">
        <v>-12065</v>
      </c>
      <c r="V547" s="123" t="s">
        <v>2</v>
      </c>
      <c r="W547" s="336"/>
      <c r="X547" s="123"/>
      <c r="Y547" s="337"/>
      <c r="Z547" s="87"/>
      <c r="AA547" s="88" t="s">
        <v>3880</v>
      </c>
      <c r="AB547" s="88"/>
      <c r="AC547" s="88"/>
      <c r="AD547" s="90"/>
      <c r="AE547" s="90"/>
      <c r="AF547" s="136"/>
      <c r="AG547" s="338"/>
      <c r="AH547" s="338"/>
      <c r="AI547" s="339"/>
      <c r="AJ547" s="339"/>
      <c r="AK547" s="91"/>
      <c r="AL547" s="92"/>
      <c r="AM547" s="93"/>
      <c r="AN547" s="340"/>
      <c r="AO547" s="341"/>
      <c r="AP547" s="336"/>
      <c r="AQ547" s="342"/>
      <c r="AR547" s="343"/>
      <c r="AS547" s="342"/>
      <c r="AT547" s="94"/>
      <c r="AU547" s="341"/>
      <c r="AV547" s="136"/>
      <c r="AW547" s="339"/>
    </row>
    <row r="548" spans="1:49" ht="12.75" customHeight="1">
      <c r="A548">
        <v>545</v>
      </c>
      <c r="B548" s="29" t="s">
        <v>2</v>
      </c>
      <c r="C548" s="134" t="s">
        <v>267</v>
      </c>
      <c r="D548" s="29" t="s">
        <v>3880</v>
      </c>
      <c r="E548" s="29" t="s">
        <v>3880</v>
      </c>
      <c r="F548" s="335"/>
      <c r="G548" s="335"/>
      <c r="H548" s="335"/>
      <c r="I548" s="335"/>
      <c r="J548" s="335"/>
      <c r="K548" s="335"/>
      <c r="L548" s="335"/>
      <c r="M548" s="82" t="s">
        <v>3880</v>
      </c>
      <c r="N548" s="57" t="s">
        <v>3880</v>
      </c>
      <c r="O548" s="30" t="s">
        <v>3880</v>
      </c>
      <c r="P548" s="29" t="s">
        <v>3880</v>
      </c>
      <c r="Q548" s="29"/>
      <c r="R548" s="134" t="s">
        <v>267</v>
      </c>
      <c r="S548" s="104" t="s">
        <v>4808</v>
      </c>
      <c r="T548" s="403">
        <v>9000</v>
      </c>
      <c r="U548" s="403">
        <v>-11650</v>
      </c>
      <c r="V548" s="123" t="s">
        <v>2</v>
      </c>
      <c r="W548" s="336"/>
      <c r="X548" s="123"/>
      <c r="Y548" s="337"/>
      <c r="Z548" s="87"/>
      <c r="AA548" s="88" t="s">
        <v>3880</v>
      </c>
      <c r="AB548" s="88"/>
      <c r="AC548" s="88"/>
      <c r="AD548" s="90"/>
      <c r="AE548" s="90"/>
      <c r="AF548" s="136"/>
      <c r="AG548" s="338"/>
      <c r="AH548" s="338"/>
      <c r="AI548" s="339"/>
      <c r="AJ548" s="339"/>
      <c r="AK548" s="91"/>
      <c r="AL548" s="92"/>
      <c r="AM548" s="93"/>
      <c r="AN548" s="340"/>
      <c r="AO548" s="341"/>
      <c r="AP548" s="336"/>
      <c r="AQ548" s="342"/>
      <c r="AR548" s="343"/>
      <c r="AS548" s="342"/>
      <c r="AT548" s="94"/>
      <c r="AU548" s="341"/>
      <c r="AV548" s="136"/>
      <c r="AW548" s="339"/>
    </row>
    <row r="549" spans="1:49" ht="12.75" customHeight="1">
      <c r="A549">
        <v>546</v>
      </c>
      <c r="B549" s="29" t="s">
        <v>2</v>
      </c>
      <c r="C549" s="134" t="s">
        <v>4818</v>
      </c>
      <c r="D549" s="29" t="s">
        <v>3880</v>
      </c>
      <c r="E549" s="29" t="s">
        <v>3880</v>
      </c>
      <c r="F549" s="335"/>
      <c r="G549" s="335"/>
      <c r="H549" s="335"/>
      <c r="I549" s="335"/>
      <c r="J549" s="335"/>
      <c r="K549" s="335"/>
      <c r="L549" s="335"/>
      <c r="M549" s="82" t="s">
        <v>3880</v>
      </c>
      <c r="N549" s="57" t="s">
        <v>3880</v>
      </c>
      <c r="O549" s="30" t="s">
        <v>3880</v>
      </c>
      <c r="P549" s="29" t="s">
        <v>3880</v>
      </c>
      <c r="Q549" s="29"/>
      <c r="R549" s="134" t="s">
        <v>4818</v>
      </c>
      <c r="S549" s="103" t="s">
        <v>4808</v>
      </c>
      <c r="T549" s="403">
        <v>-13200</v>
      </c>
      <c r="U549" s="403">
        <v>-11025</v>
      </c>
      <c r="V549" s="123" t="s">
        <v>2</v>
      </c>
      <c r="W549" s="336"/>
      <c r="X549" s="123"/>
      <c r="Y549" s="337"/>
      <c r="Z549" s="87"/>
      <c r="AA549" s="88" t="s">
        <v>3880</v>
      </c>
      <c r="AB549" s="88"/>
      <c r="AC549" s="88"/>
      <c r="AD549" s="90"/>
      <c r="AE549" s="90"/>
      <c r="AF549" s="136"/>
      <c r="AG549" s="338"/>
      <c r="AH549" s="338"/>
      <c r="AI549" s="339"/>
      <c r="AJ549" s="339"/>
      <c r="AK549" s="91"/>
      <c r="AL549" s="92"/>
      <c r="AM549" s="93"/>
      <c r="AN549" s="340"/>
      <c r="AO549" s="341"/>
      <c r="AP549" s="336"/>
      <c r="AQ549" s="342"/>
      <c r="AR549" s="343"/>
      <c r="AS549" s="342"/>
      <c r="AT549" s="94"/>
      <c r="AU549" s="341"/>
      <c r="AV549" s="136"/>
      <c r="AW549" s="339"/>
    </row>
    <row r="550" spans="1:49" ht="12.75" customHeight="1">
      <c r="A550">
        <v>547</v>
      </c>
      <c r="B550" s="29" t="s">
        <v>2</v>
      </c>
      <c r="C550" s="134" t="s">
        <v>3557</v>
      </c>
      <c r="D550" s="29" t="s">
        <v>3880</v>
      </c>
      <c r="E550" s="29" t="s">
        <v>3880</v>
      </c>
      <c r="F550" s="335"/>
      <c r="G550" s="335"/>
      <c r="H550" s="335"/>
      <c r="I550" s="335"/>
      <c r="J550" s="335"/>
      <c r="K550" s="335"/>
      <c r="L550" s="335"/>
      <c r="M550" s="82" t="s">
        <v>3880</v>
      </c>
      <c r="N550" s="57" t="s">
        <v>3880</v>
      </c>
      <c r="O550" s="30" t="s">
        <v>3880</v>
      </c>
      <c r="P550" s="29" t="s">
        <v>3880</v>
      </c>
      <c r="Q550" s="29"/>
      <c r="R550" s="134" t="s">
        <v>3557</v>
      </c>
      <c r="S550" s="103" t="s">
        <v>4808</v>
      </c>
      <c r="T550" s="403">
        <v>-14851.5</v>
      </c>
      <c r="U550" s="403">
        <v>-11386.15</v>
      </c>
      <c r="V550" s="123" t="s">
        <v>2</v>
      </c>
      <c r="W550" s="336"/>
      <c r="X550" s="123"/>
      <c r="Y550" s="337"/>
      <c r="Z550" s="87"/>
      <c r="AA550" s="88" t="s">
        <v>3880</v>
      </c>
      <c r="AB550" s="88"/>
      <c r="AC550" s="88"/>
      <c r="AD550" s="90"/>
      <c r="AE550" s="90"/>
      <c r="AF550" s="136"/>
      <c r="AG550" s="338"/>
      <c r="AH550" s="338"/>
      <c r="AI550" s="339"/>
      <c r="AJ550" s="339"/>
      <c r="AK550" s="91"/>
      <c r="AL550" s="92"/>
      <c r="AM550" s="93"/>
      <c r="AN550" s="340"/>
      <c r="AO550" s="341"/>
      <c r="AP550" s="336"/>
      <c r="AQ550" s="342"/>
      <c r="AR550" s="343"/>
      <c r="AS550" s="342"/>
      <c r="AT550" s="94"/>
      <c r="AU550" s="341"/>
      <c r="AV550" s="136"/>
      <c r="AW550" s="339"/>
    </row>
    <row r="551" spans="1:49" ht="12.75" customHeight="1">
      <c r="A551">
        <v>548</v>
      </c>
      <c r="B551" s="29" t="s">
        <v>2</v>
      </c>
      <c r="C551" s="134" t="s">
        <v>4819</v>
      </c>
      <c r="D551" s="29" t="s">
        <v>3880</v>
      </c>
      <c r="E551" s="29" t="s">
        <v>3880</v>
      </c>
      <c r="F551" s="335"/>
      <c r="G551" s="335"/>
      <c r="H551" s="335"/>
      <c r="I551" s="335"/>
      <c r="J551" s="335"/>
      <c r="K551" s="335"/>
      <c r="L551" s="335"/>
      <c r="M551" s="82" t="s">
        <v>3880</v>
      </c>
      <c r="N551" s="57" t="s">
        <v>3880</v>
      </c>
      <c r="O551" s="30" t="s">
        <v>3880</v>
      </c>
      <c r="P551" s="29" t="s">
        <v>3880</v>
      </c>
      <c r="Q551" s="29"/>
      <c r="R551" s="134" t="s">
        <v>4819</v>
      </c>
      <c r="S551" s="103" t="s">
        <v>4808</v>
      </c>
      <c r="T551" s="403">
        <v>13600</v>
      </c>
      <c r="U551" s="403">
        <v>-11285</v>
      </c>
      <c r="V551" s="123" t="s">
        <v>2</v>
      </c>
      <c r="W551" s="336"/>
      <c r="X551" s="123"/>
      <c r="Y551" s="337"/>
      <c r="Z551" s="87"/>
      <c r="AA551" s="88" t="s">
        <v>3880</v>
      </c>
      <c r="AB551" s="88"/>
      <c r="AC551" s="88"/>
      <c r="AD551" s="90"/>
      <c r="AE551" s="90"/>
      <c r="AF551" s="136"/>
      <c r="AG551" s="338"/>
      <c r="AH551" s="338"/>
      <c r="AI551" s="339"/>
      <c r="AJ551" s="339"/>
      <c r="AK551" s="91"/>
      <c r="AL551" s="92"/>
      <c r="AM551" s="93"/>
      <c r="AN551" s="340"/>
      <c r="AO551" s="341"/>
      <c r="AP551" s="336"/>
      <c r="AQ551" s="342"/>
      <c r="AR551" s="343"/>
      <c r="AS551" s="342"/>
      <c r="AT551" s="94"/>
      <c r="AU551" s="341"/>
      <c r="AV551" s="136"/>
      <c r="AW551" s="339"/>
    </row>
    <row r="552" spans="1:49" ht="12.75" customHeight="1">
      <c r="A552">
        <v>549</v>
      </c>
      <c r="B552" s="29" t="s">
        <v>2</v>
      </c>
      <c r="C552" s="134" t="s">
        <v>15</v>
      </c>
      <c r="D552" s="29" t="s">
        <v>3880</v>
      </c>
      <c r="E552" s="29" t="s">
        <v>3880</v>
      </c>
      <c r="F552" s="335"/>
      <c r="G552" s="335"/>
      <c r="H552" s="335"/>
      <c r="I552" s="335"/>
      <c r="J552" s="335"/>
      <c r="K552" s="335"/>
      <c r="L552" s="335"/>
      <c r="M552" s="82" t="s">
        <v>3880</v>
      </c>
      <c r="N552" s="57" t="s">
        <v>3880</v>
      </c>
      <c r="O552" s="30" t="s">
        <v>3880</v>
      </c>
      <c r="P552" s="29" t="s">
        <v>3880</v>
      </c>
      <c r="Q552" s="29"/>
      <c r="R552" s="134" t="s">
        <v>15</v>
      </c>
      <c r="S552" s="103" t="s">
        <v>4808</v>
      </c>
      <c r="T552" s="403">
        <v>0</v>
      </c>
      <c r="U552" s="403">
        <v>-7677.15</v>
      </c>
      <c r="V552" s="123" t="s">
        <v>2</v>
      </c>
      <c r="W552" s="336"/>
      <c r="X552" s="123"/>
      <c r="Y552" s="337"/>
      <c r="Z552" s="87"/>
      <c r="AA552" s="88" t="s">
        <v>3880</v>
      </c>
      <c r="AB552" s="88"/>
      <c r="AC552" s="88"/>
      <c r="AD552" s="90"/>
      <c r="AE552" s="90"/>
      <c r="AF552" s="136"/>
      <c r="AG552" s="338"/>
      <c r="AH552" s="338"/>
      <c r="AI552" s="339"/>
      <c r="AJ552" s="339"/>
      <c r="AK552" s="91"/>
      <c r="AL552" s="92"/>
      <c r="AM552" s="93"/>
      <c r="AN552" s="340"/>
      <c r="AO552" s="341"/>
      <c r="AP552" s="336"/>
      <c r="AQ552" s="342"/>
      <c r="AR552" s="343"/>
      <c r="AS552" s="342"/>
      <c r="AT552" s="94"/>
      <c r="AU552" s="341"/>
      <c r="AV552" s="136"/>
      <c r="AW552" s="339"/>
    </row>
    <row r="553" spans="1:49" ht="12.75" customHeight="1">
      <c r="A553">
        <v>550</v>
      </c>
      <c r="B553" s="29" t="s">
        <v>2</v>
      </c>
      <c r="C553" s="134" t="s">
        <v>4820</v>
      </c>
      <c r="D553" s="29" t="s">
        <v>3880</v>
      </c>
      <c r="E553" s="29" t="s">
        <v>3880</v>
      </c>
      <c r="F553" s="335"/>
      <c r="G553" s="335"/>
      <c r="H553" s="335"/>
      <c r="I553" s="335"/>
      <c r="J553" s="335"/>
      <c r="K553" s="335"/>
      <c r="L553" s="335"/>
      <c r="M553" s="82" t="s">
        <v>3880</v>
      </c>
      <c r="N553" s="57" t="s">
        <v>3880</v>
      </c>
      <c r="O553" s="30" t="s">
        <v>3880</v>
      </c>
      <c r="P553" s="29" t="s">
        <v>3880</v>
      </c>
      <c r="Q553" s="29"/>
      <c r="R553" s="134" t="s">
        <v>4820</v>
      </c>
      <c r="S553" s="103" t="s">
        <v>4808</v>
      </c>
      <c r="T553" s="403">
        <v>-1717.04</v>
      </c>
      <c r="U553" s="403">
        <v>-7677.15</v>
      </c>
      <c r="V553" s="123" t="s">
        <v>2</v>
      </c>
      <c r="W553" s="336"/>
      <c r="X553" s="123"/>
      <c r="Y553" s="337"/>
      <c r="Z553" s="87"/>
      <c r="AA553" s="88" t="s">
        <v>3880</v>
      </c>
      <c r="AB553" s="88"/>
      <c r="AC553" s="88"/>
      <c r="AD553" s="90"/>
      <c r="AE553" s="90"/>
      <c r="AF553" s="136"/>
      <c r="AG553" s="338"/>
      <c r="AH553" s="338"/>
      <c r="AI553" s="339"/>
      <c r="AJ553" s="339"/>
      <c r="AK553" s="91"/>
      <c r="AL553" s="92"/>
      <c r="AM553" s="93"/>
      <c r="AN553" s="340"/>
      <c r="AO553" s="341"/>
      <c r="AP553" s="336"/>
      <c r="AQ553" s="342"/>
      <c r="AR553" s="343"/>
      <c r="AS553" s="342"/>
      <c r="AT553" s="94"/>
      <c r="AU553" s="341"/>
      <c r="AV553" s="136"/>
      <c r="AW553" s="339"/>
    </row>
    <row r="554" spans="1:49" ht="12.75" customHeight="1">
      <c r="A554">
        <v>551</v>
      </c>
      <c r="B554" s="29" t="s">
        <v>2</v>
      </c>
      <c r="C554" s="134" t="s">
        <v>4821</v>
      </c>
      <c r="D554" s="29" t="s">
        <v>3880</v>
      </c>
      <c r="E554" s="29" t="s">
        <v>3880</v>
      </c>
      <c r="F554" s="335"/>
      <c r="G554" s="335"/>
      <c r="H554" s="335"/>
      <c r="I554" s="335"/>
      <c r="J554" s="335"/>
      <c r="K554" s="335"/>
      <c r="L554" s="335"/>
      <c r="M554" s="82" t="s">
        <v>3880</v>
      </c>
      <c r="N554" s="57" t="s">
        <v>3880</v>
      </c>
      <c r="O554" s="30" t="s">
        <v>3880</v>
      </c>
      <c r="P554" s="29" t="s">
        <v>3880</v>
      </c>
      <c r="Q554" s="29"/>
      <c r="R554" s="134" t="s">
        <v>4821</v>
      </c>
      <c r="S554" s="103" t="s">
        <v>4808</v>
      </c>
      <c r="T554" s="403">
        <v>-3434.08</v>
      </c>
      <c r="U554" s="403">
        <v>-7677.15</v>
      </c>
      <c r="V554" s="123" t="s">
        <v>2</v>
      </c>
      <c r="W554" s="336"/>
      <c r="X554" s="123"/>
      <c r="Y554" s="337"/>
      <c r="Z554" s="87"/>
      <c r="AA554" s="88" t="s">
        <v>3880</v>
      </c>
      <c r="AB554" s="88"/>
      <c r="AC554" s="88"/>
      <c r="AD554" s="90"/>
      <c r="AE554" s="90"/>
      <c r="AF554" s="136"/>
      <c r="AG554" s="338"/>
      <c r="AH554" s="338"/>
      <c r="AI554" s="339"/>
      <c r="AJ554" s="339"/>
      <c r="AK554" s="91"/>
      <c r="AL554" s="92"/>
      <c r="AM554" s="93"/>
      <c r="AN554" s="340"/>
      <c r="AO554" s="341"/>
      <c r="AP554" s="336"/>
      <c r="AQ554" s="342"/>
      <c r="AR554" s="343"/>
      <c r="AS554" s="342"/>
      <c r="AT554" s="94"/>
      <c r="AU554" s="341"/>
      <c r="AV554" s="136"/>
      <c r="AW554" s="339"/>
    </row>
    <row r="555" spans="1:49" ht="12.75" customHeight="1">
      <c r="A555">
        <v>552</v>
      </c>
      <c r="B555" s="29" t="s">
        <v>2</v>
      </c>
      <c r="C555" s="134" t="s">
        <v>4822</v>
      </c>
      <c r="D555" s="29" t="s">
        <v>3880</v>
      </c>
      <c r="E555" s="29" t="s">
        <v>3880</v>
      </c>
      <c r="F555" s="335"/>
      <c r="G555" s="335"/>
      <c r="H555" s="335"/>
      <c r="I555" s="335"/>
      <c r="J555" s="335"/>
      <c r="K555" s="335"/>
      <c r="L555" s="335"/>
      <c r="M555" s="82" t="s">
        <v>3880</v>
      </c>
      <c r="N555" s="57" t="s">
        <v>3880</v>
      </c>
      <c r="O555" s="30" t="s">
        <v>3880</v>
      </c>
      <c r="P555" s="29" t="s">
        <v>3880</v>
      </c>
      <c r="Q555" s="29"/>
      <c r="R555" s="134" t="s">
        <v>4822</v>
      </c>
      <c r="S555" s="103" t="s">
        <v>4808</v>
      </c>
      <c r="T555" s="403">
        <v>-5151.12</v>
      </c>
      <c r="U555" s="403">
        <v>-7677.15</v>
      </c>
      <c r="V555" s="123" t="s">
        <v>2</v>
      </c>
      <c r="W555" s="336"/>
      <c r="X555" s="123"/>
      <c r="Y555" s="337"/>
      <c r="Z555" s="87"/>
      <c r="AA555" s="88" t="s">
        <v>3880</v>
      </c>
      <c r="AB555" s="88"/>
      <c r="AC555" s="88"/>
      <c r="AD555" s="90"/>
      <c r="AE555" s="90"/>
      <c r="AF555" s="136"/>
      <c r="AG555" s="338"/>
      <c r="AH555" s="338"/>
      <c r="AI555" s="339"/>
      <c r="AJ555" s="339"/>
      <c r="AK555" s="91"/>
      <c r="AL555" s="92"/>
      <c r="AM555" s="93"/>
      <c r="AN555" s="340"/>
      <c r="AO555" s="341"/>
      <c r="AP555" s="336"/>
      <c r="AQ555" s="342"/>
      <c r="AR555" s="343"/>
      <c r="AS555" s="342"/>
      <c r="AT555" s="94"/>
      <c r="AU555" s="341"/>
      <c r="AV555" s="136"/>
      <c r="AW555" s="339"/>
    </row>
    <row r="556" spans="1:49" ht="12.75" customHeight="1">
      <c r="A556">
        <v>553</v>
      </c>
      <c r="B556" s="29" t="s">
        <v>2</v>
      </c>
      <c r="C556" s="134" t="s">
        <v>10</v>
      </c>
      <c r="D556" s="29" t="s">
        <v>3880</v>
      </c>
      <c r="E556" s="29" t="s">
        <v>3880</v>
      </c>
      <c r="F556" s="335"/>
      <c r="G556" s="335"/>
      <c r="H556" s="335"/>
      <c r="I556" s="335"/>
      <c r="J556" s="335"/>
      <c r="K556" s="335"/>
      <c r="L556" s="335"/>
      <c r="M556" s="82" t="s">
        <v>3880</v>
      </c>
      <c r="N556" s="57" t="s">
        <v>3880</v>
      </c>
      <c r="O556" s="30" t="s">
        <v>3880</v>
      </c>
      <c r="P556" s="29" t="s">
        <v>3880</v>
      </c>
      <c r="Q556" s="29"/>
      <c r="R556" s="134" t="s">
        <v>10</v>
      </c>
      <c r="S556" s="103" t="s">
        <v>4808</v>
      </c>
      <c r="T556" s="403">
        <v>12019.28</v>
      </c>
      <c r="U556" s="403">
        <v>-5695.95</v>
      </c>
      <c r="V556" s="123" t="s">
        <v>2</v>
      </c>
      <c r="W556" s="336"/>
      <c r="X556" s="123"/>
      <c r="Y556" s="337"/>
      <c r="Z556" s="87"/>
      <c r="AA556" s="88" t="s">
        <v>3880</v>
      </c>
      <c r="AB556" s="88"/>
      <c r="AC556" s="88"/>
      <c r="AD556" s="90"/>
      <c r="AE556" s="90"/>
      <c r="AF556" s="136"/>
      <c r="AG556" s="338"/>
      <c r="AH556" s="338"/>
      <c r="AI556" s="339"/>
      <c r="AJ556" s="339"/>
      <c r="AK556" s="91"/>
      <c r="AL556" s="92"/>
      <c r="AM556" s="93"/>
      <c r="AN556" s="340"/>
      <c r="AO556" s="341"/>
      <c r="AP556" s="336"/>
      <c r="AQ556" s="342"/>
      <c r="AR556" s="343"/>
      <c r="AS556" s="342"/>
      <c r="AT556" s="94"/>
      <c r="AU556" s="341"/>
      <c r="AV556" s="136"/>
      <c r="AW556" s="339"/>
    </row>
    <row r="557" spans="1:49" ht="12.75" customHeight="1">
      <c r="A557">
        <v>554</v>
      </c>
      <c r="B557" s="29" t="s">
        <v>8276</v>
      </c>
      <c r="C557" s="104" t="s">
        <v>347</v>
      </c>
      <c r="D557" s="29" t="s">
        <v>409</v>
      </c>
      <c r="E557" s="29" t="s">
        <v>3416</v>
      </c>
      <c r="F557" s="335" t="s">
        <v>8277</v>
      </c>
      <c r="G557" s="394" t="s">
        <v>8278</v>
      </c>
      <c r="H557" s="394"/>
      <c r="I557" s="394"/>
      <c r="J557" s="394"/>
      <c r="K557" s="394"/>
      <c r="L557" s="335"/>
      <c r="M557" s="82">
        <v>12968.736220472441</v>
      </c>
      <c r="N557" s="57">
        <v>1337.5236220472443</v>
      </c>
      <c r="O557" s="30">
        <v>14306.259842519685</v>
      </c>
      <c r="P557" s="29" t="s">
        <v>9195</v>
      </c>
      <c r="Q557" s="29"/>
      <c r="R557" s="104" t="s">
        <v>347</v>
      </c>
      <c r="S557" s="103" t="s">
        <v>4823</v>
      </c>
      <c r="T557" s="403">
        <v>9443.7199999999993</v>
      </c>
      <c r="U557" s="403">
        <v>-9163.0499999999993</v>
      </c>
      <c r="V557" s="123" t="s">
        <v>1</v>
      </c>
      <c r="W557" s="336" t="s">
        <v>0</v>
      </c>
      <c r="X557" s="123" t="s">
        <v>4120</v>
      </c>
      <c r="Y557" s="337"/>
      <c r="Z557" s="87">
        <v>1</v>
      </c>
      <c r="AA557" s="88" t="s">
        <v>3880</v>
      </c>
      <c r="AB557" s="88"/>
      <c r="AC557" s="88"/>
      <c r="AD557" s="90"/>
      <c r="AE557" s="90"/>
      <c r="AF557" s="136"/>
      <c r="AG557" s="338"/>
      <c r="AH557" s="338"/>
      <c r="AI557" s="339"/>
      <c r="AJ557" s="339"/>
      <c r="AK557" s="91"/>
      <c r="AL557" s="92"/>
      <c r="AM557" s="93" t="s">
        <v>4489</v>
      </c>
      <c r="AN557" s="340"/>
      <c r="AO557" s="341"/>
      <c r="AP557" s="336"/>
      <c r="AQ557" s="342"/>
      <c r="AR557" s="343"/>
      <c r="AS557" s="342"/>
      <c r="AT557" s="94">
        <v>3000</v>
      </c>
      <c r="AU557" s="341"/>
      <c r="AV557" s="136"/>
      <c r="AW557" s="339"/>
    </row>
    <row r="558" spans="1:49" ht="12.75" customHeight="1">
      <c r="A558">
        <v>555</v>
      </c>
      <c r="B558" s="29" t="s">
        <v>8312</v>
      </c>
      <c r="C558" s="104" t="s">
        <v>307</v>
      </c>
      <c r="D558" s="29" t="s">
        <v>399</v>
      </c>
      <c r="E558" s="29" t="s">
        <v>3426</v>
      </c>
      <c r="F558" s="335" t="s">
        <v>8313</v>
      </c>
      <c r="G558" s="394" t="s">
        <v>8315</v>
      </c>
      <c r="H558" s="394" t="s">
        <v>8314</v>
      </c>
      <c r="I558" s="394"/>
      <c r="J558" s="394"/>
      <c r="K558" s="394"/>
      <c r="L558" s="335"/>
      <c r="M558" s="82">
        <v>13024.527559055117</v>
      </c>
      <c r="N558" s="57">
        <v>1288.7007874015746</v>
      </c>
      <c r="O558" s="30">
        <v>14313.228346456692</v>
      </c>
      <c r="P558" s="29" t="s">
        <v>9219</v>
      </c>
      <c r="Q558" s="29"/>
      <c r="R558" s="104" t="s">
        <v>307</v>
      </c>
      <c r="S558" s="103" t="s">
        <v>4824</v>
      </c>
      <c r="T558" s="403">
        <v>9443.7199999999993</v>
      </c>
      <c r="U558" s="403">
        <v>-10153.65</v>
      </c>
      <c r="V558" s="123" t="s">
        <v>1</v>
      </c>
      <c r="W558" s="336" t="s">
        <v>0</v>
      </c>
      <c r="X558" s="123"/>
      <c r="Y558" s="337"/>
      <c r="Z558" s="87">
        <v>1</v>
      </c>
      <c r="AA558" s="88" t="s">
        <v>3880</v>
      </c>
      <c r="AB558" s="88"/>
      <c r="AC558" s="88"/>
      <c r="AD558" s="90"/>
      <c r="AE558" s="90"/>
      <c r="AF558" s="136"/>
      <c r="AG558" s="338"/>
      <c r="AH558" s="338"/>
      <c r="AI558" s="339"/>
      <c r="AJ558" s="339"/>
      <c r="AK558" s="91"/>
      <c r="AL558" s="92"/>
      <c r="AM558" s="93" t="s">
        <v>4489</v>
      </c>
      <c r="AN558" s="340"/>
      <c r="AO558" s="341"/>
      <c r="AP558" s="336"/>
      <c r="AQ558" s="342"/>
      <c r="AR558" s="343"/>
      <c r="AS558" s="342"/>
      <c r="AT558" s="94">
        <v>3000</v>
      </c>
      <c r="AU558" s="341"/>
      <c r="AV558" s="136"/>
      <c r="AW558" s="339"/>
    </row>
    <row r="559" spans="1:49" ht="12.75" customHeight="1">
      <c r="A559">
        <v>556</v>
      </c>
      <c r="B559" s="29" t="s">
        <v>8266</v>
      </c>
      <c r="C559" s="104" t="s">
        <v>17</v>
      </c>
      <c r="D559" s="29" t="s">
        <v>994</v>
      </c>
      <c r="E559" s="29" t="s">
        <v>2831</v>
      </c>
      <c r="F559" s="335"/>
      <c r="G559" s="335"/>
      <c r="H559" s="335"/>
      <c r="I559" s="335"/>
      <c r="J559" s="335"/>
      <c r="K559" s="335"/>
      <c r="L559" s="335"/>
      <c r="M559" s="82" t="s">
        <v>3880</v>
      </c>
      <c r="N559" s="57">
        <v>4296.0393700787399</v>
      </c>
      <c r="O559" s="30">
        <v>4296.0393700787399</v>
      </c>
      <c r="P559" s="29" t="s">
        <v>3859</v>
      </c>
      <c r="Q559" s="29"/>
      <c r="R559" s="104" t="s">
        <v>17</v>
      </c>
      <c r="S559" s="103" t="s">
        <v>4825</v>
      </c>
      <c r="T559" s="403">
        <v>12019.28</v>
      </c>
      <c r="U559" s="403">
        <v>-7677.15</v>
      </c>
      <c r="V559" s="123" t="s">
        <v>1</v>
      </c>
      <c r="W559" s="336" t="s">
        <v>0</v>
      </c>
      <c r="X559" s="123"/>
      <c r="Y559" s="337"/>
      <c r="Z559" s="87">
        <v>1</v>
      </c>
      <c r="AA559" s="88" t="s">
        <v>3880</v>
      </c>
      <c r="AB559" s="88"/>
      <c r="AC559" s="88"/>
      <c r="AD559" s="90"/>
      <c r="AE559" s="90"/>
      <c r="AF559" s="136"/>
      <c r="AG559" s="338"/>
      <c r="AH559" s="338"/>
      <c r="AI559" s="339"/>
      <c r="AJ559" s="339"/>
      <c r="AK559" s="91"/>
      <c r="AL559" s="92"/>
      <c r="AM559" s="93"/>
      <c r="AN559" s="340"/>
      <c r="AO559" s="341"/>
      <c r="AP559" s="336"/>
      <c r="AQ559" s="342"/>
      <c r="AR559" s="343"/>
      <c r="AS559" s="342"/>
      <c r="AT559" s="94"/>
      <c r="AU559" s="341"/>
      <c r="AV559" s="136"/>
      <c r="AW559" s="339"/>
    </row>
    <row r="560" spans="1:49" ht="12.75" customHeight="1">
      <c r="A560">
        <v>557</v>
      </c>
      <c r="B560" s="29" t="s">
        <v>7610</v>
      </c>
      <c r="C560" s="104" t="s">
        <v>4826</v>
      </c>
      <c r="D560" s="29" t="s">
        <v>512</v>
      </c>
      <c r="E560" s="29" t="s">
        <v>3313</v>
      </c>
      <c r="F560" s="335" t="s">
        <v>9086</v>
      </c>
      <c r="G560" s="394" t="s">
        <v>9087</v>
      </c>
      <c r="H560" s="394"/>
      <c r="I560" s="394"/>
      <c r="J560" s="394"/>
      <c r="K560" s="394"/>
      <c r="L560" s="335"/>
      <c r="M560" s="82">
        <v>1754.6456692913387</v>
      </c>
      <c r="N560" s="57">
        <v>8365.3385826771664</v>
      </c>
      <c r="O560" s="30">
        <v>10119.984251968504</v>
      </c>
      <c r="P560" s="29" t="s">
        <v>3457</v>
      </c>
      <c r="Q560" s="29"/>
      <c r="R560" s="104" t="s">
        <v>4826</v>
      </c>
      <c r="S560" s="104" t="s">
        <v>4827</v>
      </c>
      <c r="T560" s="403">
        <v>-15065</v>
      </c>
      <c r="U560" s="403">
        <v>-4500</v>
      </c>
      <c r="V560" s="123" t="s">
        <v>1</v>
      </c>
      <c r="W560" s="336" t="s">
        <v>0</v>
      </c>
      <c r="X560" s="123"/>
      <c r="Y560" s="337"/>
      <c r="Z560" s="87">
        <v>1</v>
      </c>
      <c r="AA560" s="88" t="s">
        <v>346</v>
      </c>
      <c r="AB560" s="88">
        <v>2.5</v>
      </c>
      <c r="AC560" s="135">
        <v>100</v>
      </c>
      <c r="AD560" s="90"/>
      <c r="AE560" s="90"/>
      <c r="AF560" s="136"/>
      <c r="AG560" s="338"/>
      <c r="AH560" s="338"/>
      <c r="AI560" s="339"/>
      <c r="AJ560" s="339"/>
      <c r="AK560" s="91"/>
      <c r="AL560" s="92"/>
      <c r="AM560" s="93"/>
      <c r="AN560" s="340"/>
      <c r="AO560" s="341"/>
      <c r="AP560" s="336"/>
      <c r="AQ560" s="342"/>
      <c r="AR560" s="343"/>
      <c r="AS560" s="342"/>
      <c r="AT560" s="94"/>
      <c r="AU560" s="341"/>
      <c r="AV560" s="136"/>
      <c r="AW560" s="339"/>
    </row>
    <row r="561" spans="1:49" ht="12.75" customHeight="1">
      <c r="A561">
        <v>558</v>
      </c>
      <c r="B561" s="29" t="s">
        <v>7611</v>
      </c>
      <c r="C561" s="104" t="s">
        <v>4828</v>
      </c>
      <c r="D561" s="29" t="s">
        <v>514</v>
      </c>
      <c r="E561" s="29" t="s">
        <v>3311</v>
      </c>
      <c r="F561" s="335" t="s">
        <v>9088</v>
      </c>
      <c r="G561" s="394" t="s">
        <v>9089</v>
      </c>
      <c r="H561" s="394"/>
      <c r="I561" s="394"/>
      <c r="J561" s="394"/>
      <c r="K561" s="394"/>
      <c r="L561" s="335"/>
      <c r="M561" s="82">
        <v>1754.6456692913387</v>
      </c>
      <c r="N561" s="57">
        <v>8365.3385826771664</v>
      </c>
      <c r="O561" s="30">
        <v>10119.984251968504</v>
      </c>
      <c r="P561" s="29" t="s">
        <v>3457</v>
      </c>
      <c r="Q561" s="29"/>
      <c r="R561" s="104" t="s">
        <v>4828</v>
      </c>
      <c r="S561" s="104" t="s">
        <v>4829</v>
      </c>
      <c r="T561" s="403">
        <v>-15895</v>
      </c>
      <c r="U561" s="403">
        <v>-4500</v>
      </c>
      <c r="V561" s="123" t="s">
        <v>1</v>
      </c>
      <c r="W561" s="336" t="s">
        <v>0</v>
      </c>
      <c r="X561" s="123"/>
      <c r="Y561" s="337"/>
      <c r="Z561" s="87">
        <v>1</v>
      </c>
      <c r="AA561" s="88" t="s">
        <v>346</v>
      </c>
      <c r="AB561" s="88">
        <v>2.5</v>
      </c>
      <c r="AC561" s="135">
        <v>100</v>
      </c>
      <c r="AD561" s="90"/>
      <c r="AE561" s="90"/>
      <c r="AF561" s="136"/>
      <c r="AG561" s="338"/>
      <c r="AH561" s="338"/>
      <c r="AI561" s="339"/>
      <c r="AJ561" s="339"/>
      <c r="AK561" s="91"/>
      <c r="AL561" s="92"/>
      <c r="AM561" s="93"/>
      <c r="AN561" s="340"/>
      <c r="AO561" s="341"/>
      <c r="AP561" s="336"/>
      <c r="AQ561" s="342"/>
      <c r="AR561" s="343"/>
      <c r="AS561" s="342"/>
      <c r="AT561" s="94"/>
      <c r="AU561" s="341"/>
      <c r="AV561" s="136"/>
      <c r="AW561" s="339"/>
    </row>
    <row r="562" spans="1:49" ht="12.75" customHeight="1">
      <c r="A562">
        <v>559</v>
      </c>
      <c r="B562" s="29" t="s">
        <v>8282</v>
      </c>
      <c r="C562" s="104" t="s">
        <v>22</v>
      </c>
      <c r="D562" s="29" t="s">
        <v>1039</v>
      </c>
      <c r="E562" s="29" t="s">
        <v>2786</v>
      </c>
      <c r="F562" s="335"/>
      <c r="G562" s="335"/>
      <c r="H562" s="335"/>
      <c r="I562" s="335"/>
      <c r="J562" s="335"/>
      <c r="K562" s="335"/>
      <c r="L562" s="335"/>
      <c r="M562" s="82" t="s">
        <v>3880</v>
      </c>
      <c r="N562" s="57">
        <v>4095.8385826771655</v>
      </c>
      <c r="O562" s="30">
        <v>4095.8385826771655</v>
      </c>
      <c r="P562" s="29" t="s">
        <v>3455</v>
      </c>
      <c r="Q562" s="29"/>
      <c r="R562" s="104" t="s">
        <v>22</v>
      </c>
      <c r="S562" s="103" t="s">
        <v>4830</v>
      </c>
      <c r="T562" s="403">
        <v>10302.24</v>
      </c>
      <c r="U562" s="403">
        <v>-8667.75</v>
      </c>
      <c r="V562" s="123" t="s">
        <v>1</v>
      </c>
      <c r="W562" s="336" t="s">
        <v>0</v>
      </c>
      <c r="X562" s="123"/>
      <c r="Y562" s="337"/>
      <c r="Z562" s="87">
        <v>1</v>
      </c>
      <c r="AA562" s="88" t="s">
        <v>3880</v>
      </c>
      <c r="AB562" s="88"/>
      <c r="AC562" s="88"/>
      <c r="AD562" s="90"/>
      <c r="AE562" s="90"/>
      <c r="AF562" s="136"/>
      <c r="AG562" s="338"/>
      <c r="AH562" s="338"/>
      <c r="AI562" s="339"/>
      <c r="AJ562" s="339"/>
      <c r="AK562" s="91"/>
      <c r="AL562" s="92"/>
      <c r="AM562" s="93"/>
      <c r="AN562" s="340"/>
      <c r="AO562" s="341"/>
      <c r="AP562" s="336"/>
      <c r="AQ562" s="342"/>
      <c r="AR562" s="343"/>
      <c r="AS562" s="342"/>
      <c r="AT562" s="94"/>
      <c r="AU562" s="341"/>
      <c r="AV562" s="136"/>
      <c r="AW562" s="339"/>
    </row>
    <row r="563" spans="1:49" ht="12.75" customHeight="1">
      <c r="A563">
        <v>560</v>
      </c>
      <c r="B563" s="29" t="s">
        <v>8283</v>
      </c>
      <c r="C563" s="104" t="s">
        <v>14</v>
      </c>
      <c r="D563" s="29" t="s">
        <v>993</v>
      </c>
      <c r="E563" s="29" t="s">
        <v>2832</v>
      </c>
      <c r="F563" s="335"/>
      <c r="G563" s="335"/>
      <c r="H563" s="335"/>
      <c r="I563" s="335"/>
      <c r="J563" s="335"/>
      <c r="K563" s="335"/>
      <c r="L563" s="335"/>
      <c r="M563" s="82" t="s">
        <v>3880</v>
      </c>
      <c r="N563" s="57">
        <v>4052.4488188976379</v>
      </c>
      <c r="O563" s="30">
        <v>4052.4488188976379</v>
      </c>
      <c r="P563" s="29" t="s">
        <v>3859</v>
      </c>
      <c r="Q563" s="29"/>
      <c r="R563" s="104" t="s">
        <v>14</v>
      </c>
      <c r="S563" s="103" t="s">
        <v>4831</v>
      </c>
      <c r="T563" s="403">
        <v>13736.32</v>
      </c>
      <c r="U563" s="403">
        <v>-7677.15</v>
      </c>
      <c r="V563" s="123" t="s">
        <v>1</v>
      </c>
      <c r="W563" s="336" t="s">
        <v>0</v>
      </c>
      <c r="X563" s="123"/>
      <c r="Y563" s="337"/>
      <c r="Z563" s="87">
        <v>1</v>
      </c>
      <c r="AA563" s="88" t="s">
        <v>3880</v>
      </c>
      <c r="AB563" s="88"/>
      <c r="AC563" s="88"/>
      <c r="AD563" s="90"/>
      <c r="AE563" s="90"/>
      <c r="AF563" s="136"/>
      <c r="AG563" s="338"/>
      <c r="AH563" s="338"/>
      <c r="AI563" s="339"/>
      <c r="AJ563" s="339"/>
      <c r="AK563" s="91"/>
      <c r="AL563" s="92"/>
      <c r="AM563" s="93"/>
      <c r="AN563" s="340"/>
      <c r="AO563" s="341"/>
      <c r="AP563" s="336"/>
      <c r="AQ563" s="342"/>
      <c r="AR563" s="343"/>
      <c r="AS563" s="342"/>
      <c r="AT563" s="94"/>
      <c r="AU563" s="341"/>
      <c r="AV563" s="136"/>
      <c r="AW563" s="339"/>
    </row>
    <row r="564" spans="1:49" ht="12.75" customHeight="1">
      <c r="A564">
        <v>561</v>
      </c>
      <c r="B564" s="29" t="s">
        <v>8284</v>
      </c>
      <c r="C564" s="104" t="s">
        <v>4832</v>
      </c>
      <c r="D564" s="29" t="s">
        <v>851</v>
      </c>
      <c r="E564" s="29" t="s">
        <v>2974</v>
      </c>
      <c r="F564" s="335" t="s">
        <v>8285</v>
      </c>
      <c r="G564" s="394" t="s">
        <v>8286</v>
      </c>
      <c r="H564" s="394"/>
      <c r="I564" s="394"/>
      <c r="J564" s="394"/>
      <c r="K564" s="394"/>
      <c r="L564" s="335"/>
      <c r="M564" s="82">
        <v>3605.7244094488192</v>
      </c>
      <c r="N564" s="57">
        <v>3120.7362204724409</v>
      </c>
      <c r="O564" s="30">
        <v>6726.4606299212601</v>
      </c>
      <c r="P564" s="29" t="s">
        <v>9172</v>
      </c>
      <c r="Q564" s="29"/>
      <c r="R564" s="104" t="s">
        <v>4832</v>
      </c>
      <c r="S564" s="103" t="s">
        <v>4833</v>
      </c>
      <c r="T564" s="403">
        <v>15895</v>
      </c>
      <c r="U564" s="403">
        <v>-9500</v>
      </c>
      <c r="V564" s="123" t="s">
        <v>1</v>
      </c>
      <c r="W564" s="336" t="s">
        <v>0</v>
      </c>
      <c r="X564" s="123"/>
      <c r="Y564" s="337"/>
      <c r="Z564" s="87">
        <v>1</v>
      </c>
      <c r="AA564" s="88" t="s">
        <v>3880</v>
      </c>
      <c r="AB564" s="88"/>
      <c r="AC564" s="88"/>
      <c r="AD564" s="90"/>
      <c r="AE564" s="90"/>
      <c r="AF564" s="136"/>
      <c r="AG564" s="338"/>
      <c r="AH564" s="338"/>
      <c r="AI564" s="339"/>
      <c r="AJ564" s="339"/>
      <c r="AK564" s="91"/>
      <c r="AL564" s="92"/>
      <c r="AM564" s="93"/>
      <c r="AN564" s="340"/>
      <c r="AO564" s="341"/>
      <c r="AP564" s="336"/>
      <c r="AQ564" s="342"/>
      <c r="AR564" s="343"/>
      <c r="AS564" s="342"/>
      <c r="AT564" s="94"/>
      <c r="AU564" s="341"/>
      <c r="AV564" s="136"/>
      <c r="AW564" s="339"/>
    </row>
    <row r="565" spans="1:49" ht="12.75" customHeight="1">
      <c r="A565">
        <v>562</v>
      </c>
      <c r="B565" s="29" t="s">
        <v>8287</v>
      </c>
      <c r="C565" s="104" t="s">
        <v>4834</v>
      </c>
      <c r="D565" s="29" t="s">
        <v>820</v>
      </c>
      <c r="E565" s="29" t="s">
        <v>3005</v>
      </c>
      <c r="F565" s="335" t="s">
        <v>8288</v>
      </c>
      <c r="G565" s="394" t="s">
        <v>8289</v>
      </c>
      <c r="H565" s="394"/>
      <c r="I565" s="394"/>
      <c r="J565" s="394"/>
      <c r="K565" s="394"/>
      <c r="L565" s="335"/>
      <c r="M565" s="82">
        <v>4365.9173228346463</v>
      </c>
      <c r="N565" s="57">
        <v>4320.2716535433074</v>
      </c>
      <c r="O565" s="30">
        <v>8686.1889763779545</v>
      </c>
      <c r="P565" s="29" t="s">
        <v>9172</v>
      </c>
      <c r="Q565" s="29"/>
      <c r="R565" s="104" t="s">
        <v>4834</v>
      </c>
      <c r="S565" s="103" t="s">
        <v>4835</v>
      </c>
      <c r="T565" s="403">
        <v>15480</v>
      </c>
      <c r="U565" s="403">
        <v>-10000</v>
      </c>
      <c r="V565" s="123" t="s">
        <v>1</v>
      </c>
      <c r="W565" s="336" t="s">
        <v>0</v>
      </c>
      <c r="X565" s="123"/>
      <c r="Y565" s="337"/>
      <c r="Z565" s="87">
        <v>1</v>
      </c>
      <c r="AA565" s="88" t="s">
        <v>3880</v>
      </c>
      <c r="AB565" s="88"/>
      <c r="AC565" s="88"/>
      <c r="AD565" s="90"/>
      <c r="AE565" s="90"/>
      <c r="AF565" s="136"/>
      <c r="AG565" s="338"/>
      <c r="AH565" s="338"/>
      <c r="AI565" s="339"/>
      <c r="AJ565" s="339"/>
      <c r="AK565" s="91"/>
      <c r="AL565" s="92"/>
      <c r="AM565" s="93"/>
      <c r="AN565" s="340"/>
      <c r="AO565" s="341"/>
      <c r="AP565" s="336"/>
      <c r="AQ565" s="342"/>
      <c r="AR565" s="343"/>
      <c r="AS565" s="342"/>
      <c r="AT565" s="94"/>
      <c r="AU565" s="341"/>
      <c r="AV565" s="136"/>
      <c r="AW565" s="339"/>
    </row>
    <row r="566" spans="1:49" ht="12.75" customHeight="1">
      <c r="A566">
        <v>563</v>
      </c>
      <c r="B566" s="29" t="s">
        <v>8290</v>
      </c>
      <c r="C566" s="104" t="s">
        <v>4836</v>
      </c>
      <c r="D566" s="29" t="s">
        <v>1038</v>
      </c>
      <c r="E566" s="29" t="s">
        <v>2787</v>
      </c>
      <c r="F566" s="335"/>
      <c r="G566" s="335"/>
      <c r="H566" s="335"/>
      <c r="I566" s="335"/>
      <c r="J566" s="335"/>
      <c r="K566" s="335"/>
      <c r="L566" s="335"/>
      <c r="M566" s="82" t="s">
        <v>3880</v>
      </c>
      <c r="N566" s="57">
        <v>3789.1299212598424</v>
      </c>
      <c r="O566" s="30">
        <v>3789.1299212598424</v>
      </c>
      <c r="P566" s="29" t="s">
        <v>3456</v>
      </c>
      <c r="Q566" s="29"/>
      <c r="R566" s="104" t="s">
        <v>4836</v>
      </c>
      <c r="S566" s="103" t="s">
        <v>4837</v>
      </c>
      <c r="T566" s="403">
        <v>13736.32</v>
      </c>
      <c r="U566" s="403">
        <v>-10648.95</v>
      </c>
      <c r="V566" s="123" t="s">
        <v>1</v>
      </c>
      <c r="W566" s="336" t="s">
        <v>0</v>
      </c>
      <c r="X566" s="123"/>
      <c r="Y566" s="337"/>
      <c r="Z566" s="87">
        <v>1</v>
      </c>
      <c r="AA566" s="88" t="s">
        <v>3880</v>
      </c>
      <c r="AB566" s="88"/>
      <c r="AC566" s="88"/>
      <c r="AD566" s="90"/>
      <c r="AE566" s="90"/>
      <c r="AF566" s="136"/>
      <c r="AG566" s="338"/>
      <c r="AH566" s="338"/>
      <c r="AI566" s="339"/>
      <c r="AJ566" s="339"/>
      <c r="AK566" s="91"/>
      <c r="AL566" s="92"/>
      <c r="AM566" s="93"/>
      <c r="AN566" s="340"/>
      <c r="AO566" s="341"/>
      <c r="AP566" s="336"/>
      <c r="AQ566" s="342"/>
      <c r="AR566" s="343"/>
      <c r="AS566" s="342"/>
      <c r="AT566" s="94"/>
      <c r="AU566" s="341"/>
      <c r="AV566" s="136"/>
      <c r="AW566" s="339"/>
    </row>
    <row r="567" spans="1:49" ht="12.75" customHeight="1">
      <c r="A567">
        <v>564</v>
      </c>
      <c r="B567" s="29" t="s">
        <v>8291</v>
      </c>
      <c r="C567" s="104" t="s">
        <v>29</v>
      </c>
      <c r="D567" s="29" t="s">
        <v>852</v>
      </c>
      <c r="E567" s="29" t="s">
        <v>2973</v>
      </c>
      <c r="F567" s="335" t="s">
        <v>8292</v>
      </c>
      <c r="G567" s="394" t="s">
        <v>8293</v>
      </c>
      <c r="H567" s="394" t="s">
        <v>8296</v>
      </c>
      <c r="I567" s="394"/>
      <c r="J567" s="394"/>
      <c r="K567" s="394"/>
      <c r="L567" s="335"/>
      <c r="M567" s="82">
        <v>5542.889763779528</v>
      </c>
      <c r="N567" s="57">
        <v>4543.8976377952758</v>
      </c>
      <c r="O567" s="30">
        <v>10086.787401574804</v>
      </c>
      <c r="P567" s="29" t="s">
        <v>9220</v>
      </c>
      <c r="Q567" s="29"/>
      <c r="R567" s="104" t="s">
        <v>29</v>
      </c>
      <c r="S567" s="103" t="s">
        <v>4838</v>
      </c>
      <c r="T567" s="403">
        <v>14851.5</v>
      </c>
      <c r="U567" s="403">
        <v>-11386.15</v>
      </c>
      <c r="V567" s="123" t="s">
        <v>1</v>
      </c>
      <c r="W567" s="336" t="s">
        <v>0</v>
      </c>
      <c r="X567" s="123"/>
      <c r="Y567" s="337"/>
      <c r="Z567" s="87">
        <v>1</v>
      </c>
      <c r="AA567" s="88" t="s">
        <v>3880</v>
      </c>
      <c r="AB567" s="88"/>
      <c r="AC567" s="88"/>
      <c r="AD567" s="90"/>
      <c r="AE567" s="90"/>
      <c r="AF567" s="136"/>
      <c r="AG567" s="338"/>
      <c r="AH567" s="338"/>
      <c r="AI567" s="339"/>
      <c r="AJ567" s="339"/>
      <c r="AK567" s="91"/>
      <c r="AL567" s="92"/>
      <c r="AM567" s="93"/>
      <c r="AN567" s="340"/>
      <c r="AO567" s="341"/>
      <c r="AP567" s="336"/>
      <c r="AQ567" s="342"/>
      <c r="AR567" s="343"/>
      <c r="AS567" s="342"/>
      <c r="AT567" s="94"/>
      <c r="AU567" s="341"/>
      <c r="AV567" s="136"/>
      <c r="AW567" s="339"/>
    </row>
    <row r="568" spans="1:49" ht="12.75" customHeight="1">
      <c r="A568">
        <v>565</v>
      </c>
      <c r="B568" s="29" t="s">
        <v>9291</v>
      </c>
      <c r="C568" s="104" t="s">
        <v>4839</v>
      </c>
      <c r="D568" s="29" t="s">
        <v>516</v>
      </c>
      <c r="E568" s="29" t="s">
        <v>3309</v>
      </c>
      <c r="F568" s="335" t="s">
        <v>8294</v>
      </c>
      <c r="G568" s="394" t="s">
        <v>8295</v>
      </c>
      <c r="H568" s="394" t="s">
        <v>8297</v>
      </c>
      <c r="I568" s="394"/>
      <c r="J568" s="394"/>
      <c r="K568" s="394"/>
      <c r="L568" s="335"/>
      <c r="M568" s="82">
        <v>6188.2874015748039</v>
      </c>
      <c r="N568" s="57">
        <v>4544.5944881889764</v>
      </c>
      <c r="O568" s="30">
        <v>16668.866141732284</v>
      </c>
      <c r="P568" s="29" t="s">
        <v>9185</v>
      </c>
      <c r="Q568" s="29"/>
      <c r="R568" s="104" t="s">
        <v>4839</v>
      </c>
      <c r="S568" s="103" t="s">
        <v>4840</v>
      </c>
      <c r="T568" s="403">
        <v>16310</v>
      </c>
      <c r="U568" s="403">
        <v>-9000</v>
      </c>
      <c r="V568" s="123" t="s">
        <v>1</v>
      </c>
      <c r="W568" s="336" t="s">
        <v>0</v>
      </c>
      <c r="X568" s="123"/>
      <c r="Y568" s="337"/>
      <c r="Z568" s="87">
        <v>1</v>
      </c>
      <c r="AA568" s="88" t="s">
        <v>3880</v>
      </c>
      <c r="AB568" s="88"/>
      <c r="AC568" s="88"/>
      <c r="AD568" s="90"/>
      <c r="AE568" s="90"/>
      <c r="AF568" s="136"/>
      <c r="AG568" s="338"/>
      <c r="AH568" s="338"/>
      <c r="AI568" s="339"/>
      <c r="AJ568" s="339"/>
      <c r="AK568" s="91"/>
      <c r="AL568" s="92"/>
      <c r="AM568" s="93"/>
      <c r="AN568" s="340"/>
      <c r="AO568" s="341"/>
      <c r="AP568" s="336"/>
      <c r="AQ568" s="342"/>
      <c r="AR568" s="343"/>
      <c r="AS568" s="342"/>
      <c r="AT568" s="94"/>
      <c r="AU568" s="341"/>
      <c r="AV568" s="136"/>
      <c r="AW568" s="339"/>
    </row>
    <row r="569" spans="1:49" ht="12.75" customHeight="1">
      <c r="A569">
        <v>566</v>
      </c>
      <c r="B569" s="29" t="s">
        <v>8298</v>
      </c>
      <c r="C569" s="104" t="s">
        <v>4841</v>
      </c>
      <c r="D569" s="29" t="s">
        <v>862</v>
      </c>
      <c r="E569" s="29" t="s">
        <v>2963</v>
      </c>
      <c r="F569" s="335" t="s">
        <v>8299</v>
      </c>
      <c r="G569" s="335" t="s">
        <v>7321</v>
      </c>
      <c r="H569" s="394" t="s">
        <v>8300</v>
      </c>
      <c r="I569" s="394" t="s">
        <v>8301</v>
      </c>
      <c r="J569" s="394"/>
      <c r="K569" s="394"/>
      <c r="L569" s="335"/>
      <c r="M569" s="82">
        <v>6045.5275590551182</v>
      </c>
      <c r="N569" s="57">
        <v>4543.7283464566935</v>
      </c>
      <c r="O569" s="30">
        <v>10589.255905511811</v>
      </c>
      <c r="P569" s="29" t="s">
        <v>9220</v>
      </c>
      <c r="Q569" s="29"/>
      <c r="R569" s="104" t="s">
        <v>4841</v>
      </c>
      <c r="S569" s="103" t="s">
        <v>4842</v>
      </c>
      <c r="T569" s="403">
        <v>15480</v>
      </c>
      <c r="U569" s="403">
        <v>-9000</v>
      </c>
      <c r="V569" s="123" t="s">
        <v>1</v>
      </c>
      <c r="W569" s="336" t="s">
        <v>0</v>
      </c>
      <c r="X569" s="123"/>
      <c r="Y569" s="337"/>
      <c r="Z569" s="87">
        <v>1</v>
      </c>
      <c r="AA569" s="88" t="s">
        <v>3880</v>
      </c>
      <c r="AB569" s="88"/>
      <c r="AC569" s="88"/>
      <c r="AD569" s="90"/>
      <c r="AE569" s="90"/>
      <c r="AF569" s="136"/>
      <c r="AG569" s="338"/>
      <c r="AH569" s="338"/>
      <c r="AI569" s="339"/>
      <c r="AJ569" s="339"/>
      <c r="AK569" s="91"/>
      <c r="AL569" s="92"/>
      <c r="AM569" s="93"/>
      <c r="AN569" s="340"/>
      <c r="AO569" s="341"/>
      <c r="AP569" s="336"/>
      <c r="AQ569" s="342"/>
      <c r="AR569" s="343"/>
      <c r="AS569" s="342"/>
      <c r="AT569" s="94"/>
      <c r="AU569" s="341"/>
      <c r="AV569" s="136"/>
      <c r="AW569" s="339"/>
    </row>
    <row r="570" spans="1:49" ht="12.75" customHeight="1">
      <c r="A570">
        <v>567</v>
      </c>
      <c r="B570" s="29" t="s">
        <v>8302</v>
      </c>
      <c r="C570" s="104" t="s">
        <v>4843</v>
      </c>
      <c r="D570" s="29" t="s">
        <v>821</v>
      </c>
      <c r="E570" s="29" t="s">
        <v>3004</v>
      </c>
      <c r="F570" s="335" t="s">
        <v>8303</v>
      </c>
      <c r="G570" s="394" t="s">
        <v>8304</v>
      </c>
      <c r="H570" s="394"/>
      <c r="I570" s="394"/>
      <c r="J570" s="394"/>
      <c r="K570" s="394"/>
      <c r="L570" s="335"/>
      <c r="M570" s="82">
        <v>4251.4724409448818</v>
      </c>
      <c r="N570" s="57">
        <v>4543.7559055118109</v>
      </c>
      <c r="O570" s="30">
        <v>8795.2283464566935</v>
      </c>
      <c r="P570" s="29" t="s">
        <v>9172</v>
      </c>
      <c r="Q570" s="29"/>
      <c r="R570" s="104" t="s">
        <v>4843</v>
      </c>
      <c r="S570" s="103" t="s">
        <v>4844</v>
      </c>
      <c r="T570" s="403">
        <v>15065</v>
      </c>
      <c r="U570" s="403">
        <v>-10500</v>
      </c>
      <c r="V570" s="123" t="s">
        <v>1</v>
      </c>
      <c r="W570" s="336" t="s">
        <v>0</v>
      </c>
      <c r="X570" s="123"/>
      <c r="Y570" s="337"/>
      <c r="Z570" s="87">
        <v>1</v>
      </c>
      <c r="AA570" s="88" t="s">
        <v>3880</v>
      </c>
      <c r="AB570" s="88"/>
      <c r="AC570" s="88"/>
      <c r="AD570" s="90"/>
      <c r="AE570" s="90"/>
      <c r="AF570" s="136"/>
      <c r="AG570" s="338"/>
      <c r="AH570" s="338"/>
      <c r="AI570" s="339"/>
      <c r="AJ570" s="339"/>
      <c r="AK570" s="91"/>
      <c r="AL570" s="92"/>
      <c r="AM570" s="93"/>
      <c r="AN570" s="340"/>
      <c r="AO570" s="341"/>
      <c r="AP570" s="336"/>
      <c r="AQ570" s="342"/>
      <c r="AR570" s="343"/>
      <c r="AS570" s="342"/>
      <c r="AT570" s="94"/>
      <c r="AU570" s="341"/>
      <c r="AV570" s="136"/>
      <c r="AW570" s="339"/>
    </row>
    <row r="571" spans="1:49" ht="12.75" customHeight="1">
      <c r="A571">
        <v>568</v>
      </c>
      <c r="B571" s="29" t="s">
        <v>8305</v>
      </c>
      <c r="C571" s="104" t="s">
        <v>4845</v>
      </c>
      <c r="D571" s="29" t="s">
        <v>997</v>
      </c>
      <c r="E571" s="29" t="s">
        <v>2828</v>
      </c>
      <c r="F571" s="335"/>
      <c r="G571" s="335"/>
      <c r="H571" s="335"/>
      <c r="I571" s="335"/>
      <c r="J571" s="335"/>
      <c r="K571" s="335"/>
      <c r="L571" s="335"/>
      <c r="M571" s="82" t="s">
        <v>3880</v>
      </c>
      <c r="N571" s="57">
        <v>3748.0590551181103</v>
      </c>
      <c r="O571" s="30">
        <v>3748.0590551181103</v>
      </c>
      <c r="P571" s="29" t="s">
        <v>3862</v>
      </c>
      <c r="Q571" s="29"/>
      <c r="R571" s="104" t="s">
        <v>4845</v>
      </c>
      <c r="S571" s="103" t="s">
        <v>4846</v>
      </c>
      <c r="T571" s="403">
        <v>15065</v>
      </c>
      <c r="U571" s="403">
        <v>-9500</v>
      </c>
      <c r="V571" s="123" t="s">
        <v>1</v>
      </c>
      <c r="W571" s="336" t="s">
        <v>0</v>
      </c>
      <c r="X571" s="123"/>
      <c r="Y571" s="337"/>
      <c r="Z571" s="87">
        <v>1</v>
      </c>
      <c r="AA571" s="88" t="s">
        <v>3880</v>
      </c>
      <c r="AB571" s="88"/>
      <c r="AC571" s="88"/>
      <c r="AD571" s="90"/>
      <c r="AE571" s="90"/>
      <c r="AF571" s="136"/>
      <c r="AG571" s="338"/>
      <c r="AH571" s="338"/>
      <c r="AI571" s="339"/>
      <c r="AJ571" s="339"/>
      <c r="AK571" s="91"/>
      <c r="AL571" s="92"/>
      <c r="AM571" s="93"/>
      <c r="AN571" s="340"/>
      <c r="AO571" s="341"/>
      <c r="AP571" s="336"/>
      <c r="AQ571" s="342"/>
      <c r="AR571" s="343"/>
      <c r="AS571" s="342"/>
      <c r="AT571" s="94"/>
      <c r="AU571" s="341"/>
      <c r="AV571" s="136"/>
      <c r="AW571" s="339"/>
    </row>
    <row r="572" spans="1:49" ht="12.75" customHeight="1">
      <c r="A572">
        <v>569</v>
      </c>
      <c r="B572" s="29" t="s">
        <v>8306</v>
      </c>
      <c r="C572" s="104" t="s">
        <v>265</v>
      </c>
      <c r="D572" s="29" t="s">
        <v>1060</v>
      </c>
      <c r="E572" s="29" t="s">
        <v>2765</v>
      </c>
      <c r="F572" s="335"/>
      <c r="G572" s="335"/>
      <c r="H572" s="335"/>
      <c r="I572" s="335"/>
      <c r="J572" s="335"/>
      <c r="K572" s="335"/>
      <c r="L572" s="335"/>
      <c r="M572" s="82" t="s">
        <v>3880</v>
      </c>
      <c r="N572" s="57">
        <v>4456.6259842519685</v>
      </c>
      <c r="O572" s="30">
        <v>4456.6259842519685</v>
      </c>
      <c r="P572" s="29" t="s">
        <v>3456</v>
      </c>
      <c r="Q572" s="29"/>
      <c r="R572" s="104" t="s">
        <v>265</v>
      </c>
      <c r="S572" s="103" t="s">
        <v>4847</v>
      </c>
      <c r="T572" s="403">
        <v>8585.2000000000007</v>
      </c>
      <c r="U572" s="403">
        <v>-10648.95</v>
      </c>
      <c r="V572" s="123" t="s">
        <v>1</v>
      </c>
      <c r="W572" s="336" t="s">
        <v>0</v>
      </c>
      <c r="X572" s="123"/>
      <c r="Y572" s="337"/>
      <c r="Z572" s="87">
        <v>1</v>
      </c>
      <c r="AA572" s="88" t="s">
        <v>3880</v>
      </c>
      <c r="AB572" s="88"/>
      <c r="AC572" s="88"/>
      <c r="AD572" s="90"/>
      <c r="AE572" s="90"/>
      <c r="AF572" s="136"/>
      <c r="AG572" s="338"/>
      <c r="AH572" s="338"/>
      <c r="AI572" s="339"/>
      <c r="AJ572" s="339"/>
      <c r="AK572" s="91"/>
      <c r="AL572" s="92"/>
      <c r="AM572" s="93"/>
      <c r="AN572" s="340"/>
      <c r="AO572" s="341"/>
      <c r="AP572" s="336"/>
      <c r="AQ572" s="342"/>
      <c r="AR572" s="343"/>
      <c r="AS572" s="342"/>
      <c r="AT572" s="94"/>
      <c r="AU572" s="341"/>
      <c r="AV572" s="136"/>
      <c r="AW572" s="339"/>
    </row>
    <row r="573" spans="1:49" ht="12.75" customHeight="1">
      <c r="A573">
        <v>570</v>
      </c>
      <c r="B573" s="29" t="s">
        <v>8307</v>
      </c>
      <c r="C573" s="104" t="s">
        <v>3613</v>
      </c>
      <c r="D573" s="29" t="s">
        <v>860</v>
      </c>
      <c r="E573" s="29" t="s">
        <v>2965</v>
      </c>
      <c r="F573" s="335"/>
      <c r="G573" s="335"/>
      <c r="H573" s="335"/>
      <c r="I573" s="335"/>
      <c r="J573" s="335"/>
      <c r="K573" s="335"/>
      <c r="L573" s="335"/>
      <c r="M573" s="82" t="s">
        <v>3880</v>
      </c>
      <c r="N573" s="57">
        <v>4866.0590551181103</v>
      </c>
      <c r="O573" s="30">
        <v>4866.0590551181103</v>
      </c>
      <c r="P573" s="29" t="s">
        <v>3456</v>
      </c>
      <c r="Q573" s="29"/>
      <c r="R573" s="104" t="s">
        <v>3613</v>
      </c>
      <c r="S573" s="103" t="s">
        <v>4848</v>
      </c>
      <c r="T573" s="403">
        <v>8500</v>
      </c>
      <c r="U573" s="403">
        <v>12895</v>
      </c>
      <c r="V573" s="123" t="s">
        <v>1</v>
      </c>
      <c r="W573" s="336" t="s">
        <v>0</v>
      </c>
      <c r="X573" s="123"/>
      <c r="Y573" s="337"/>
      <c r="Z573" s="87">
        <v>1</v>
      </c>
      <c r="AA573" s="88" t="s">
        <v>3880</v>
      </c>
      <c r="AB573" s="88"/>
      <c r="AC573" s="88"/>
      <c r="AD573" s="90"/>
      <c r="AE573" s="90"/>
      <c r="AF573" s="136"/>
      <c r="AG573" s="338"/>
      <c r="AH573" s="338"/>
      <c r="AI573" s="339"/>
      <c r="AJ573" s="339"/>
      <c r="AK573" s="91"/>
      <c r="AL573" s="92"/>
      <c r="AM573" s="93"/>
      <c r="AN573" s="340"/>
      <c r="AO573" s="341"/>
      <c r="AP573" s="336"/>
      <c r="AQ573" s="342"/>
      <c r="AR573" s="343"/>
      <c r="AS573" s="342"/>
      <c r="AT573" s="94"/>
      <c r="AU573" s="341"/>
      <c r="AV573" s="136"/>
      <c r="AW573" s="339"/>
    </row>
    <row r="574" spans="1:49" ht="12.75" customHeight="1">
      <c r="A574">
        <v>571</v>
      </c>
      <c r="B574" s="29" t="s">
        <v>8308</v>
      </c>
      <c r="C574" s="104" t="s">
        <v>3602</v>
      </c>
      <c r="D574" s="29" t="s">
        <v>1066</v>
      </c>
      <c r="E574" s="29" t="s">
        <v>2759</v>
      </c>
      <c r="F574" s="335"/>
      <c r="G574" s="335"/>
      <c r="H574" s="335"/>
      <c r="I574" s="335"/>
      <c r="J574" s="335"/>
      <c r="K574" s="335"/>
      <c r="L574" s="335"/>
      <c r="M574" s="82" t="s">
        <v>3880</v>
      </c>
      <c r="N574" s="57">
        <v>6862.3070866141743</v>
      </c>
      <c r="O574" s="30">
        <v>6862.3070866141743</v>
      </c>
      <c r="P574" s="29" t="s">
        <v>3459</v>
      </c>
      <c r="Q574" s="29"/>
      <c r="R574" s="104" t="s">
        <v>3602</v>
      </c>
      <c r="S574" s="103" t="s">
        <v>4849</v>
      </c>
      <c r="T574" s="403">
        <v>8500</v>
      </c>
      <c r="U574" s="403">
        <v>12065</v>
      </c>
      <c r="V574" s="123" t="s">
        <v>1</v>
      </c>
      <c r="W574" s="336" t="s">
        <v>0</v>
      </c>
      <c r="X574" s="123"/>
      <c r="Y574" s="337"/>
      <c r="Z574" s="87">
        <v>1</v>
      </c>
      <c r="AA574" s="88" t="s">
        <v>3880</v>
      </c>
      <c r="AB574" s="88"/>
      <c r="AC574" s="88"/>
      <c r="AD574" s="90"/>
      <c r="AE574" s="90"/>
      <c r="AF574" s="136"/>
      <c r="AG574" s="338"/>
      <c r="AH574" s="338"/>
      <c r="AI574" s="339"/>
      <c r="AJ574" s="339"/>
      <c r="AK574" s="91"/>
      <c r="AL574" s="92"/>
      <c r="AM574" s="93"/>
      <c r="AN574" s="340"/>
      <c r="AO574" s="341"/>
      <c r="AP574" s="336"/>
      <c r="AQ574" s="342"/>
      <c r="AR574" s="343"/>
      <c r="AS574" s="342"/>
      <c r="AT574" s="94"/>
      <c r="AU574" s="341"/>
      <c r="AV574" s="136"/>
      <c r="AW574" s="339"/>
    </row>
    <row r="575" spans="1:49" ht="12.75" customHeight="1">
      <c r="A575">
        <v>572</v>
      </c>
      <c r="B575" s="29" t="s">
        <v>8508</v>
      </c>
      <c r="C575" s="104" t="s">
        <v>4850</v>
      </c>
      <c r="D575" s="29" t="s">
        <v>1070</v>
      </c>
      <c r="E575" s="29" t="s">
        <v>2755</v>
      </c>
      <c r="F575" s="335" t="s">
        <v>8511</v>
      </c>
      <c r="G575" s="335" t="s">
        <v>8510</v>
      </c>
      <c r="H575" s="335" t="s">
        <v>8509</v>
      </c>
      <c r="I575" s="394" t="s">
        <v>8330</v>
      </c>
      <c r="J575" s="394"/>
      <c r="K575" s="394"/>
      <c r="L575" s="335"/>
      <c r="M575" s="82">
        <v>3219.2440944881891</v>
      </c>
      <c r="N575" s="57">
        <v>13956.244094488189</v>
      </c>
      <c r="O575" s="30">
        <v>17175.488188976378</v>
      </c>
      <c r="P575" s="29" t="s">
        <v>9203</v>
      </c>
      <c r="Q575" s="29"/>
      <c r="R575" s="104" t="s">
        <v>4850</v>
      </c>
      <c r="S575" s="103" t="s">
        <v>4851</v>
      </c>
      <c r="T575" s="403">
        <v>5151.12</v>
      </c>
      <c r="U575" s="403">
        <v>-7677.15</v>
      </c>
      <c r="V575" s="123" t="s">
        <v>1</v>
      </c>
      <c r="W575" s="336" t="s">
        <v>0</v>
      </c>
      <c r="X575" s="123"/>
      <c r="Y575" s="337"/>
      <c r="Z575" s="87">
        <v>1</v>
      </c>
      <c r="AA575" s="88" t="s">
        <v>3880</v>
      </c>
      <c r="AB575" s="88"/>
      <c r="AC575" s="98"/>
      <c r="AD575" s="90"/>
      <c r="AE575" s="90"/>
      <c r="AF575" s="136"/>
      <c r="AG575" s="338"/>
      <c r="AH575" s="338"/>
      <c r="AI575" s="339"/>
      <c r="AJ575" s="339"/>
      <c r="AK575" s="91"/>
      <c r="AL575" s="92"/>
      <c r="AM575" s="93"/>
      <c r="AN575" s="340"/>
      <c r="AO575" s="341"/>
      <c r="AP575" s="336"/>
      <c r="AQ575" s="342"/>
      <c r="AR575" s="343"/>
      <c r="AS575" s="342"/>
      <c r="AT575" s="94"/>
      <c r="AU575" s="341"/>
      <c r="AV575" s="136"/>
      <c r="AW575" s="339"/>
    </row>
    <row r="576" spans="1:49" ht="12.75" customHeight="1">
      <c r="A576">
        <v>573</v>
      </c>
      <c r="B576" s="29" t="s">
        <v>8516</v>
      </c>
      <c r="C576" s="104" t="s">
        <v>3687</v>
      </c>
      <c r="D576" s="29" t="s">
        <v>1071</v>
      </c>
      <c r="E576" s="29" t="s">
        <v>2754</v>
      </c>
      <c r="F576" s="335" t="s">
        <v>8519</v>
      </c>
      <c r="G576" s="335" t="s">
        <v>8518</v>
      </c>
      <c r="H576" s="335" t="s">
        <v>8517</v>
      </c>
      <c r="I576" s="394" t="s">
        <v>8331</v>
      </c>
      <c r="J576" s="394"/>
      <c r="K576" s="394"/>
      <c r="L576" s="335"/>
      <c r="M576" s="82">
        <v>3252.3622047244094</v>
      </c>
      <c r="N576" s="57">
        <v>13956.26377952756</v>
      </c>
      <c r="O576" s="30">
        <v>17208.625984251968</v>
      </c>
      <c r="P576" s="29" t="s">
        <v>9203</v>
      </c>
      <c r="Q576" s="29"/>
      <c r="R576" s="104" t="s">
        <v>3687</v>
      </c>
      <c r="S576" s="103" t="s">
        <v>4852</v>
      </c>
      <c r="T576" s="403">
        <v>6009.64</v>
      </c>
      <c r="U576" s="403">
        <v>-7181.85</v>
      </c>
      <c r="V576" s="123" t="s">
        <v>1</v>
      </c>
      <c r="W576" s="336" t="s">
        <v>0</v>
      </c>
      <c r="X576" s="123"/>
      <c r="Y576" s="337"/>
      <c r="Z576" s="87">
        <v>1</v>
      </c>
      <c r="AA576" s="88" t="s">
        <v>3880</v>
      </c>
      <c r="AB576" s="88"/>
      <c r="AC576" s="98"/>
      <c r="AD576" s="90"/>
      <c r="AE576" s="90"/>
      <c r="AF576" s="136"/>
      <c r="AG576" s="338"/>
      <c r="AH576" s="338"/>
      <c r="AI576" s="339"/>
      <c r="AJ576" s="339"/>
      <c r="AK576" s="91"/>
      <c r="AL576" s="92"/>
      <c r="AM576" s="93"/>
      <c r="AN576" s="340"/>
      <c r="AO576" s="341"/>
      <c r="AP576" s="336"/>
      <c r="AQ576" s="342"/>
      <c r="AR576" s="343"/>
      <c r="AS576" s="342"/>
      <c r="AT576" s="94"/>
      <c r="AU576" s="341"/>
      <c r="AV576" s="136"/>
      <c r="AW576" s="339"/>
    </row>
    <row r="577" spans="1:49" ht="12.75" customHeight="1">
      <c r="A577">
        <v>574</v>
      </c>
      <c r="B577" s="29" t="s">
        <v>8332</v>
      </c>
      <c r="C577" s="104" t="s">
        <v>3518</v>
      </c>
      <c r="D577" s="29" t="s">
        <v>992</v>
      </c>
      <c r="E577" s="29" t="s">
        <v>2833</v>
      </c>
      <c r="F577" s="335"/>
      <c r="G577" s="335"/>
      <c r="H577" s="335"/>
      <c r="I577" s="335"/>
      <c r="J577" s="335"/>
      <c r="K577" s="335"/>
      <c r="L577" s="335"/>
      <c r="M577" s="82" t="s">
        <v>3880</v>
      </c>
      <c r="N577" s="57">
        <v>4840.3031496062995</v>
      </c>
      <c r="O577" s="30">
        <v>4840.3031496062995</v>
      </c>
      <c r="P577" s="29" t="s">
        <v>3862</v>
      </c>
      <c r="Q577" s="29"/>
      <c r="R577" s="104" t="s">
        <v>3518</v>
      </c>
      <c r="S577" s="103" t="s">
        <v>4853</v>
      </c>
      <c r="T577" s="403">
        <v>10302.24</v>
      </c>
      <c r="U577" s="403">
        <v>-5695.95</v>
      </c>
      <c r="V577" s="123" t="s">
        <v>1</v>
      </c>
      <c r="W577" s="336" t="s">
        <v>0</v>
      </c>
      <c r="X577" s="123"/>
      <c r="Y577" s="337"/>
      <c r="Z577" s="87">
        <v>1</v>
      </c>
      <c r="AA577" s="88" t="s">
        <v>3880</v>
      </c>
      <c r="AB577" s="88"/>
      <c r="AC577" s="88"/>
      <c r="AD577" s="90"/>
      <c r="AE577" s="90"/>
      <c r="AF577" s="136"/>
      <c r="AG577" s="338"/>
      <c r="AH577" s="338"/>
      <c r="AI577" s="339"/>
      <c r="AJ577" s="339"/>
      <c r="AK577" s="91"/>
      <c r="AL577" s="92"/>
      <c r="AM577" s="93"/>
      <c r="AN577" s="340"/>
      <c r="AO577" s="341"/>
      <c r="AP577" s="336"/>
      <c r="AQ577" s="342"/>
      <c r="AR577" s="343"/>
      <c r="AS577" s="342"/>
      <c r="AT577" s="94"/>
      <c r="AU577" s="341"/>
      <c r="AV577" s="136"/>
      <c r="AW577" s="339"/>
    </row>
    <row r="578" spans="1:49" ht="12.75" customHeight="1">
      <c r="A578">
        <v>575</v>
      </c>
      <c r="B578" s="29" t="s">
        <v>8333</v>
      </c>
      <c r="C578" s="104" t="s">
        <v>351</v>
      </c>
      <c r="D578" s="29" t="s">
        <v>1012</v>
      </c>
      <c r="E578" s="29" t="s">
        <v>2813</v>
      </c>
      <c r="F578" s="335"/>
      <c r="G578" s="335"/>
      <c r="H578" s="335"/>
      <c r="I578" s="335"/>
      <c r="J578" s="335"/>
      <c r="K578" s="335"/>
      <c r="L578" s="335"/>
      <c r="M578" s="82" t="s">
        <v>3880</v>
      </c>
      <c r="N578" s="57">
        <v>3334.3031496062995</v>
      </c>
      <c r="O578" s="30">
        <v>3334.3031496062995</v>
      </c>
      <c r="P578" s="29" t="s">
        <v>3455</v>
      </c>
      <c r="Q578" s="29"/>
      <c r="R578" s="104" t="s">
        <v>351</v>
      </c>
      <c r="S578" s="103" t="s">
        <v>4854</v>
      </c>
      <c r="T578" s="403">
        <v>13736.32</v>
      </c>
      <c r="U578" s="403">
        <v>-8667.75</v>
      </c>
      <c r="V578" s="123" t="s">
        <v>1</v>
      </c>
      <c r="W578" s="336" t="s">
        <v>0</v>
      </c>
      <c r="X578" s="123"/>
      <c r="Y578" s="337"/>
      <c r="Z578" s="87">
        <v>1</v>
      </c>
      <c r="AA578" s="346" t="s">
        <v>3880</v>
      </c>
      <c r="AB578" s="88"/>
      <c r="AC578" s="88"/>
      <c r="AD578" s="136"/>
      <c r="AE578" s="90"/>
      <c r="AF578" s="136"/>
      <c r="AG578" s="338"/>
      <c r="AH578" s="338"/>
      <c r="AI578" s="339"/>
      <c r="AJ578" s="339"/>
      <c r="AK578" s="91"/>
      <c r="AL578" s="92"/>
      <c r="AM578" s="93"/>
      <c r="AN578" s="340"/>
      <c r="AO578" s="341"/>
      <c r="AP578" s="336"/>
      <c r="AQ578" s="342"/>
      <c r="AR578" s="343"/>
      <c r="AS578" s="342"/>
      <c r="AT578" s="94"/>
      <c r="AU578" s="341"/>
      <c r="AV578" s="136"/>
      <c r="AW578" s="339"/>
    </row>
    <row r="579" spans="1:49" ht="12.75" customHeight="1">
      <c r="A579">
        <v>576</v>
      </c>
      <c r="B579" s="29" t="s">
        <v>8334</v>
      </c>
      <c r="C579" s="104" t="s">
        <v>4855</v>
      </c>
      <c r="D579" s="29" t="s">
        <v>1020</v>
      </c>
      <c r="E579" s="29" t="s">
        <v>2805</v>
      </c>
      <c r="F579" s="335"/>
      <c r="G579" s="335"/>
      <c r="H579" s="335"/>
      <c r="I579" s="335"/>
      <c r="J579" s="335"/>
      <c r="K579" s="335"/>
      <c r="L579" s="335"/>
      <c r="M579" s="82" t="s">
        <v>3880</v>
      </c>
      <c r="N579" s="57">
        <v>4361.248031496063</v>
      </c>
      <c r="O579" s="30">
        <v>4361.248031496063</v>
      </c>
      <c r="P579" s="29" t="s">
        <v>3859</v>
      </c>
      <c r="Q579" s="29"/>
      <c r="R579" s="104" t="s">
        <v>4855</v>
      </c>
      <c r="S579" s="104" t="s">
        <v>4856</v>
      </c>
      <c r="T579" s="403">
        <v>11160.76</v>
      </c>
      <c r="U579" s="403">
        <v>-7181.85</v>
      </c>
      <c r="V579" s="123" t="s">
        <v>1</v>
      </c>
      <c r="W579" s="336" t="s">
        <v>0</v>
      </c>
      <c r="X579" s="123"/>
      <c r="Y579" s="337"/>
      <c r="Z579" s="87">
        <v>1</v>
      </c>
      <c r="AA579" s="346" t="s">
        <v>3880</v>
      </c>
      <c r="AB579" s="88"/>
      <c r="AC579" s="88"/>
      <c r="AD579" s="136"/>
      <c r="AE579" s="90"/>
      <c r="AF579" s="136"/>
      <c r="AG579" s="338"/>
      <c r="AH579" s="338"/>
      <c r="AI579" s="339"/>
      <c r="AJ579" s="339"/>
      <c r="AK579" s="91"/>
      <c r="AL579" s="92"/>
      <c r="AM579" s="93"/>
      <c r="AN579" s="340"/>
      <c r="AO579" s="341"/>
      <c r="AP579" s="336"/>
      <c r="AQ579" s="342"/>
      <c r="AR579" s="343"/>
      <c r="AS579" s="342"/>
      <c r="AT579" s="94"/>
      <c r="AU579" s="341"/>
      <c r="AV579" s="136"/>
      <c r="AW579" s="339"/>
    </row>
    <row r="580" spans="1:49" ht="12.75" customHeight="1">
      <c r="A580">
        <v>577</v>
      </c>
      <c r="B580" s="29" t="s">
        <v>8486</v>
      </c>
      <c r="C580" s="104" t="s">
        <v>3472</v>
      </c>
      <c r="D580" s="29" t="s">
        <v>3880</v>
      </c>
      <c r="E580" s="29" t="s">
        <v>3880</v>
      </c>
      <c r="F580" s="335" t="s">
        <v>8487</v>
      </c>
      <c r="G580" s="335"/>
      <c r="H580" s="335"/>
      <c r="I580" s="335"/>
      <c r="J580" s="335"/>
      <c r="K580" s="335"/>
      <c r="L580" s="335"/>
      <c r="M580" s="82" t="s">
        <v>3880</v>
      </c>
      <c r="N580" s="57">
        <v>164.96456692913387</v>
      </c>
      <c r="O580" s="30">
        <v>164.96456692913387</v>
      </c>
      <c r="P580" s="29" t="s">
        <v>3456</v>
      </c>
      <c r="Q580" s="29"/>
      <c r="R580" s="104" t="s">
        <v>3472</v>
      </c>
      <c r="S580" s="103" t="s">
        <v>4857</v>
      </c>
      <c r="T580" s="403">
        <v>-15480</v>
      </c>
      <c r="U580" s="403">
        <v>10000</v>
      </c>
      <c r="V580" s="123" t="s">
        <v>1</v>
      </c>
      <c r="W580" s="336" t="s">
        <v>0</v>
      </c>
      <c r="X580" s="123"/>
      <c r="Y580" s="337"/>
      <c r="Z580" s="87"/>
      <c r="AA580" s="88" t="s">
        <v>3880</v>
      </c>
      <c r="AB580" s="88"/>
      <c r="AC580" s="98"/>
      <c r="AD580" s="90"/>
      <c r="AE580" s="90"/>
      <c r="AF580" s="136"/>
      <c r="AG580" s="338"/>
      <c r="AH580" s="338"/>
      <c r="AI580" s="339"/>
      <c r="AJ580" s="339"/>
      <c r="AK580" s="91"/>
      <c r="AL580" s="92">
        <v>20</v>
      </c>
      <c r="AM580" s="93"/>
      <c r="AN580" s="340"/>
      <c r="AO580" s="341"/>
      <c r="AP580" s="336"/>
      <c r="AQ580" s="342"/>
      <c r="AR580" s="343"/>
      <c r="AS580" s="342"/>
      <c r="AT580" s="94">
        <v>8000</v>
      </c>
      <c r="AU580" s="341"/>
      <c r="AV580" s="136"/>
      <c r="AW580" s="339"/>
    </row>
    <row r="581" spans="1:49" ht="12.75" customHeight="1">
      <c r="A581">
        <v>578</v>
      </c>
      <c r="B581" s="29" t="s">
        <v>8335</v>
      </c>
      <c r="C581" s="104" t="s">
        <v>3466</v>
      </c>
      <c r="D581" s="29" t="s">
        <v>445</v>
      </c>
      <c r="E581" s="29" t="s">
        <v>3380</v>
      </c>
      <c r="F581" s="335"/>
      <c r="G581" s="335"/>
      <c r="H581" s="335"/>
      <c r="I581" s="335"/>
      <c r="J581" s="335"/>
      <c r="K581" s="335"/>
      <c r="L581" s="335"/>
      <c r="M581" s="82" t="s">
        <v>3880</v>
      </c>
      <c r="N581" s="57">
        <v>9844.8110236220473</v>
      </c>
      <c r="O581" s="30">
        <v>9844.8110236220473</v>
      </c>
      <c r="P581" s="29" t="s">
        <v>3458</v>
      </c>
      <c r="Q581" s="29"/>
      <c r="R581" s="104" t="s">
        <v>3466</v>
      </c>
      <c r="S581" s="103" t="s">
        <v>4858</v>
      </c>
      <c r="T581" s="403">
        <v>-14851.5</v>
      </c>
      <c r="U581" s="403">
        <v>11386.15</v>
      </c>
      <c r="V581" s="123" t="s">
        <v>1</v>
      </c>
      <c r="W581" s="336" t="s">
        <v>0</v>
      </c>
      <c r="X581" s="123"/>
      <c r="Y581" s="337"/>
      <c r="Z581" s="87">
        <v>1</v>
      </c>
      <c r="AA581" s="88" t="s">
        <v>3880</v>
      </c>
      <c r="AB581" s="88"/>
      <c r="AC581" s="98"/>
      <c r="AD581" s="90"/>
      <c r="AE581" s="90"/>
      <c r="AF581" s="136"/>
      <c r="AG581" s="338"/>
      <c r="AH581" s="338"/>
      <c r="AI581" s="339"/>
      <c r="AJ581" s="339"/>
      <c r="AK581" s="91"/>
      <c r="AL581" s="92"/>
      <c r="AM581" s="93"/>
      <c r="AN581" s="340"/>
      <c r="AO581" s="341"/>
      <c r="AP581" s="336"/>
      <c r="AQ581" s="342"/>
      <c r="AR581" s="343"/>
      <c r="AS581" s="342"/>
      <c r="AT581" s="94"/>
      <c r="AU581" s="341"/>
      <c r="AV581" s="136"/>
      <c r="AW581" s="339"/>
    </row>
    <row r="582" spans="1:49" ht="12.75" customHeight="1">
      <c r="A582">
        <v>579</v>
      </c>
      <c r="B582" s="29" t="s">
        <v>8336</v>
      </c>
      <c r="C582" s="104" t="s">
        <v>3476</v>
      </c>
      <c r="D582" s="29" t="s">
        <v>518</v>
      </c>
      <c r="E582" s="29" t="s">
        <v>3307</v>
      </c>
      <c r="F582" s="335" t="s">
        <v>9132</v>
      </c>
      <c r="G582" s="394" t="s">
        <v>9133</v>
      </c>
      <c r="H582" s="394"/>
      <c r="I582" s="394"/>
      <c r="J582" s="394"/>
      <c r="K582" s="394"/>
      <c r="L582" s="335"/>
      <c r="M582" s="82">
        <v>3720.0708661417325</v>
      </c>
      <c r="N582" s="57">
        <v>8022.9881889763774</v>
      </c>
      <c r="O582" s="30">
        <v>11743.05905511811</v>
      </c>
      <c r="P582" s="29" t="s">
        <v>3863</v>
      </c>
      <c r="Q582" s="29"/>
      <c r="R582" s="104" t="s">
        <v>3476</v>
      </c>
      <c r="S582" s="103" t="s">
        <v>4859</v>
      </c>
      <c r="T582" s="403">
        <v>-14650</v>
      </c>
      <c r="U582" s="403">
        <v>10000</v>
      </c>
      <c r="V582" s="123" t="s">
        <v>1</v>
      </c>
      <c r="W582" s="336" t="s">
        <v>0</v>
      </c>
      <c r="X582" s="123"/>
      <c r="Y582" s="337"/>
      <c r="Z582" s="87">
        <v>1</v>
      </c>
      <c r="AA582" s="88" t="s">
        <v>3880</v>
      </c>
      <c r="AB582" s="88"/>
      <c r="AC582" s="98"/>
      <c r="AD582" s="90"/>
      <c r="AE582" s="90"/>
      <c r="AF582" s="136"/>
      <c r="AG582" s="338"/>
      <c r="AH582" s="338"/>
      <c r="AI582" s="339"/>
      <c r="AJ582" s="339"/>
      <c r="AK582" s="91"/>
      <c r="AL582" s="92"/>
      <c r="AM582" s="93"/>
      <c r="AN582" s="340"/>
      <c r="AO582" s="341"/>
      <c r="AP582" s="336"/>
      <c r="AQ582" s="342"/>
      <c r="AR582" s="343"/>
      <c r="AS582" s="342"/>
      <c r="AT582" s="94"/>
      <c r="AU582" s="341"/>
      <c r="AV582" s="136"/>
      <c r="AW582" s="339"/>
    </row>
    <row r="583" spans="1:49" ht="12.75" customHeight="1">
      <c r="A583">
        <v>580</v>
      </c>
      <c r="B583" s="29" t="s">
        <v>8337</v>
      </c>
      <c r="C583" s="104" t="s">
        <v>4860</v>
      </c>
      <c r="D583" s="29" t="s">
        <v>448</v>
      </c>
      <c r="E583" s="29" t="s">
        <v>3377</v>
      </c>
      <c r="F583" s="335"/>
      <c r="G583" s="335"/>
      <c r="H583" s="335"/>
      <c r="I583" s="335"/>
      <c r="J583" s="335"/>
      <c r="K583" s="335"/>
      <c r="L583" s="335"/>
      <c r="M583" s="82" t="s">
        <v>3880</v>
      </c>
      <c r="N583" s="57">
        <v>10030.917322834646</v>
      </c>
      <c r="O583" s="30">
        <v>10030.917322834646</v>
      </c>
      <c r="P583" s="29" t="s">
        <v>3458</v>
      </c>
      <c r="Q583" s="29"/>
      <c r="R583" s="104" t="s">
        <v>4860</v>
      </c>
      <c r="S583" s="103" t="s">
        <v>4861</v>
      </c>
      <c r="T583" s="403">
        <v>-14356.45</v>
      </c>
      <c r="U583" s="403">
        <v>10891.1</v>
      </c>
      <c r="V583" s="123" t="s">
        <v>1</v>
      </c>
      <c r="W583" s="336" t="s">
        <v>0</v>
      </c>
      <c r="X583" s="123"/>
      <c r="Y583" s="337"/>
      <c r="Z583" s="87">
        <v>1</v>
      </c>
      <c r="AA583" s="88" t="s">
        <v>3880</v>
      </c>
      <c r="AB583" s="88"/>
      <c r="AC583" s="98"/>
      <c r="AD583" s="90"/>
      <c r="AE583" s="90"/>
      <c r="AF583" s="136"/>
      <c r="AG583" s="338"/>
      <c r="AH583" s="338"/>
      <c r="AI583" s="339"/>
      <c r="AJ583" s="339"/>
      <c r="AK583" s="91"/>
      <c r="AL583" s="92"/>
      <c r="AM583" s="93"/>
      <c r="AN583" s="340"/>
      <c r="AO583" s="341"/>
      <c r="AP583" s="336"/>
      <c r="AQ583" s="342"/>
      <c r="AR583" s="343"/>
      <c r="AS583" s="342"/>
      <c r="AT583" s="94"/>
      <c r="AU583" s="341"/>
      <c r="AV583" s="136"/>
      <c r="AW583" s="339"/>
    </row>
    <row r="584" spans="1:49" ht="12.75" customHeight="1">
      <c r="A584">
        <v>581</v>
      </c>
      <c r="B584" s="29" t="s">
        <v>8338</v>
      </c>
      <c r="C584" s="104" t="s">
        <v>3758</v>
      </c>
      <c r="D584" s="29" t="s">
        <v>447</v>
      </c>
      <c r="E584" s="29" t="s">
        <v>3378</v>
      </c>
      <c r="F584" s="335"/>
      <c r="G584" s="335"/>
      <c r="H584" s="335"/>
      <c r="I584" s="335"/>
      <c r="J584" s="335"/>
      <c r="K584" s="335"/>
      <c r="L584" s="335"/>
      <c r="M584" s="82" t="s">
        <v>3880</v>
      </c>
      <c r="N584" s="57">
        <v>9618.0826771653537</v>
      </c>
      <c r="O584" s="30">
        <v>9618.0826771653537</v>
      </c>
      <c r="P584" s="29" t="s">
        <v>3458</v>
      </c>
      <c r="Q584" s="29"/>
      <c r="R584" s="104" t="s">
        <v>3758</v>
      </c>
      <c r="S584" s="103" t="s">
        <v>4862</v>
      </c>
      <c r="T584" s="403">
        <v>-15065</v>
      </c>
      <c r="U584" s="403">
        <v>10500</v>
      </c>
      <c r="V584" s="123" t="s">
        <v>1</v>
      </c>
      <c r="W584" s="336" t="s">
        <v>0</v>
      </c>
      <c r="X584" s="123"/>
      <c r="Y584" s="337"/>
      <c r="Z584" s="87">
        <v>1</v>
      </c>
      <c r="AA584" s="88" t="s">
        <v>3880</v>
      </c>
      <c r="AB584" s="88"/>
      <c r="AC584" s="98"/>
      <c r="AD584" s="90"/>
      <c r="AE584" s="90"/>
      <c r="AF584" s="136"/>
      <c r="AG584" s="338"/>
      <c r="AH584" s="338"/>
      <c r="AI584" s="339"/>
      <c r="AJ584" s="339"/>
      <c r="AK584" s="91"/>
      <c r="AL584" s="92"/>
      <c r="AM584" s="93"/>
      <c r="AN584" s="340"/>
      <c r="AO584" s="341"/>
      <c r="AP584" s="336"/>
      <c r="AQ584" s="342"/>
      <c r="AR584" s="343"/>
      <c r="AS584" s="342"/>
      <c r="AT584" s="94"/>
      <c r="AU584" s="341"/>
      <c r="AV584" s="136"/>
      <c r="AW584" s="339"/>
    </row>
    <row r="585" spans="1:49" ht="12.75" customHeight="1">
      <c r="A585">
        <v>582</v>
      </c>
      <c r="B585" s="29" t="s">
        <v>7612</v>
      </c>
      <c r="C585" s="104" t="s">
        <v>4863</v>
      </c>
      <c r="D585" s="29" t="s">
        <v>801</v>
      </c>
      <c r="E585" s="29" t="s">
        <v>3024</v>
      </c>
      <c r="F585" s="335"/>
      <c r="G585" s="335"/>
      <c r="H585" s="335"/>
      <c r="I585" s="335"/>
      <c r="J585" s="335"/>
      <c r="K585" s="335"/>
      <c r="L585" s="335"/>
      <c r="M585" s="82" t="s">
        <v>3880</v>
      </c>
      <c r="N585" s="57">
        <v>5983.6496062992128</v>
      </c>
      <c r="O585" s="30">
        <v>5983.6496062992128</v>
      </c>
      <c r="P585" s="29" t="s">
        <v>3863</v>
      </c>
      <c r="Q585" s="29"/>
      <c r="R585" s="104" t="s">
        <v>4863</v>
      </c>
      <c r="S585" s="103" t="s">
        <v>4864</v>
      </c>
      <c r="T585" s="403">
        <v>-10500</v>
      </c>
      <c r="U585" s="403">
        <v>12895</v>
      </c>
      <c r="V585" s="123" t="s">
        <v>1</v>
      </c>
      <c r="W585" s="336" t="s">
        <v>0</v>
      </c>
      <c r="X585" s="123"/>
      <c r="Y585" s="337"/>
      <c r="Z585" s="87">
        <v>1</v>
      </c>
      <c r="AA585" s="88" t="s">
        <v>345</v>
      </c>
      <c r="AB585" s="88">
        <v>2.5</v>
      </c>
      <c r="AC585" s="88">
        <v>100</v>
      </c>
      <c r="AD585" s="90" t="s">
        <v>4865</v>
      </c>
      <c r="AE585" s="90">
        <v>2.5</v>
      </c>
      <c r="AF585" s="136"/>
      <c r="AG585" s="338"/>
      <c r="AH585" s="338"/>
      <c r="AI585" s="339"/>
      <c r="AJ585" s="339"/>
      <c r="AK585" s="91"/>
      <c r="AL585" s="92"/>
      <c r="AM585" s="93"/>
      <c r="AN585" s="340"/>
      <c r="AO585" s="341"/>
      <c r="AP585" s="336"/>
      <c r="AQ585" s="342"/>
      <c r="AR585" s="343"/>
      <c r="AS585" s="342"/>
      <c r="AT585" s="94">
        <v>6000</v>
      </c>
      <c r="AU585" s="341"/>
      <c r="AV585" s="136"/>
      <c r="AW585" s="339"/>
    </row>
    <row r="586" spans="1:49" ht="12.75" customHeight="1">
      <c r="A586">
        <v>583</v>
      </c>
      <c r="B586" s="29" t="s">
        <v>7632</v>
      </c>
      <c r="C586" s="104" t="s">
        <v>4866</v>
      </c>
      <c r="D586" s="29" t="s">
        <v>832</v>
      </c>
      <c r="E586" s="29" t="s">
        <v>2993</v>
      </c>
      <c r="F586" s="335"/>
      <c r="G586" s="335"/>
      <c r="H586" s="335"/>
      <c r="I586" s="335"/>
      <c r="J586" s="335"/>
      <c r="K586" s="335"/>
      <c r="L586" s="335"/>
      <c r="M586" s="82" t="s">
        <v>3880</v>
      </c>
      <c r="N586" s="57">
        <v>5983.6929133858275</v>
      </c>
      <c r="O586" s="30">
        <v>5983.6929133858275</v>
      </c>
      <c r="P586" s="29" t="s">
        <v>3861</v>
      </c>
      <c r="Q586" s="29"/>
      <c r="R586" s="104" t="s">
        <v>4866</v>
      </c>
      <c r="S586" s="103" t="s">
        <v>4867</v>
      </c>
      <c r="T586" s="403">
        <v>-13000</v>
      </c>
      <c r="U586" s="403">
        <v>12480</v>
      </c>
      <c r="V586" s="123" t="s">
        <v>1</v>
      </c>
      <c r="W586" s="336" t="s">
        <v>0</v>
      </c>
      <c r="X586" s="123"/>
      <c r="Y586" s="337"/>
      <c r="Z586" s="87">
        <v>1</v>
      </c>
      <c r="AA586" s="88" t="s">
        <v>313</v>
      </c>
      <c r="AB586" s="88">
        <v>2.5</v>
      </c>
      <c r="AC586" s="88">
        <v>100</v>
      </c>
      <c r="AD586" s="90" t="s">
        <v>4865</v>
      </c>
      <c r="AE586" s="90">
        <v>2.5</v>
      </c>
      <c r="AF586" s="136"/>
      <c r="AG586" s="338"/>
      <c r="AH586" s="338"/>
      <c r="AI586" s="339"/>
      <c r="AJ586" s="339"/>
      <c r="AK586" s="91"/>
      <c r="AL586" s="92"/>
      <c r="AM586" s="93"/>
      <c r="AN586" s="340"/>
      <c r="AO586" s="341"/>
      <c r="AP586" s="336"/>
      <c r="AQ586" s="342"/>
      <c r="AR586" s="343"/>
      <c r="AS586" s="342"/>
      <c r="AT586" s="94">
        <v>6000</v>
      </c>
      <c r="AU586" s="341"/>
      <c r="AV586" s="136"/>
      <c r="AW586" s="339"/>
    </row>
    <row r="587" spans="1:49" ht="12.75" customHeight="1">
      <c r="A587">
        <v>584</v>
      </c>
      <c r="B587" s="29" t="s">
        <v>7634</v>
      </c>
      <c r="C587" s="104" t="s">
        <v>4868</v>
      </c>
      <c r="D587" s="29" t="s">
        <v>791</v>
      </c>
      <c r="E587" s="29" t="s">
        <v>3034</v>
      </c>
      <c r="F587" s="335"/>
      <c r="G587" s="335"/>
      <c r="H587" s="335"/>
      <c r="I587" s="335"/>
      <c r="J587" s="335"/>
      <c r="K587" s="335"/>
      <c r="L587" s="335"/>
      <c r="M587" s="82" t="s">
        <v>3880</v>
      </c>
      <c r="N587" s="57">
        <v>5983.8385826771655</v>
      </c>
      <c r="O587" s="30">
        <v>5983.8385826771655</v>
      </c>
      <c r="P587" s="29" t="s">
        <v>3859</v>
      </c>
      <c r="Q587" s="29"/>
      <c r="R587" s="104" t="s">
        <v>4868</v>
      </c>
      <c r="S587" s="103" t="s">
        <v>4869</v>
      </c>
      <c r="T587" s="403">
        <v>-8000</v>
      </c>
      <c r="U587" s="403">
        <v>13310</v>
      </c>
      <c r="V587" s="123" t="s">
        <v>1</v>
      </c>
      <c r="W587" s="336" t="s">
        <v>0</v>
      </c>
      <c r="X587" s="123"/>
      <c r="Y587" s="337"/>
      <c r="Z587" s="87">
        <v>1</v>
      </c>
      <c r="AA587" s="88" t="s">
        <v>312</v>
      </c>
      <c r="AB587" s="88">
        <v>2.5</v>
      </c>
      <c r="AC587" s="88">
        <v>100</v>
      </c>
      <c r="AD587" s="90" t="s">
        <v>4865</v>
      </c>
      <c r="AE587" s="90">
        <v>2.5</v>
      </c>
      <c r="AF587" s="136"/>
      <c r="AG587" s="338"/>
      <c r="AH587" s="338"/>
      <c r="AI587" s="339"/>
      <c r="AJ587" s="339"/>
      <c r="AK587" s="91"/>
      <c r="AL587" s="92"/>
      <c r="AM587" s="93"/>
      <c r="AN587" s="340"/>
      <c r="AO587" s="341"/>
      <c r="AP587" s="336"/>
      <c r="AQ587" s="342"/>
      <c r="AR587" s="343"/>
      <c r="AS587" s="342"/>
      <c r="AT587" s="94">
        <v>6000</v>
      </c>
      <c r="AU587" s="341"/>
      <c r="AV587" s="136"/>
      <c r="AW587" s="339"/>
    </row>
    <row r="588" spans="1:49" ht="12.75" customHeight="1">
      <c r="A588">
        <v>585</v>
      </c>
      <c r="B588" s="29" t="s">
        <v>7636</v>
      </c>
      <c r="C588" s="104" t="s">
        <v>4870</v>
      </c>
      <c r="D588" s="29" t="s">
        <v>792</v>
      </c>
      <c r="E588" s="29" t="s">
        <v>3033</v>
      </c>
      <c r="F588" s="335"/>
      <c r="G588" s="335"/>
      <c r="H588" s="335"/>
      <c r="I588" s="335"/>
      <c r="J588" s="335"/>
      <c r="K588" s="335"/>
      <c r="L588" s="335"/>
      <c r="M588" s="82" t="s">
        <v>3880</v>
      </c>
      <c r="N588" s="57">
        <v>5983.5905511811034</v>
      </c>
      <c r="O588" s="30">
        <v>5983.5905511811034</v>
      </c>
      <c r="P588" s="29" t="s">
        <v>3863</v>
      </c>
      <c r="Q588" s="29"/>
      <c r="R588" s="104" t="s">
        <v>4870</v>
      </c>
      <c r="S588" s="103" t="s">
        <v>4871</v>
      </c>
      <c r="T588" s="403">
        <v>-14000</v>
      </c>
      <c r="U588" s="403">
        <v>12580</v>
      </c>
      <c r="V588" s="123" t="s">
        <v>1</v>
      </c>
      <c r="W588" s="336" t="s">
        <v>0</v>
      </c>
      <c r="X588" s="123"/>
      <c r="Y588" s="337"/>
      <c r="Z588" s="87">
        <v>1</v>
      </c>
      <c r="AA588" s="88" t="s">
        <v>311</v>
      </c>
      <c r="AB588" s="88">
        <v>2.5</v>
      </c>
      <c r="AC588" s="88">
        <v>100</v>
      </c>
      <c r="AD588" s="90" t="s">
        <v>4865</v>
      </c>
      <c r="AE588" s="90">
        <v>2.5</v>
      </c>
      <c r="AF588" s="136"/>
      <c r="AG588" s="338"/>
      <c r="AH588" s="338"/>
      <c r="AI588" s="339"/>
      <c r="AJ588" s="339"/>
      <c r="AK588" s="91"/>
      <c r="AL588" s="92"/>
      <c r="AM588" s="93"/>
      <c r="AN588" s="340"/>
      <c r="AO588" s="341"/>
      <c r="AP588" s="336"/>
      <c r="AQ588" s="342"/>
      <c r="AR588" s="343"/>
      <c r="AS588" s="342"/>
      <c r="AT588" s="94">
        <v>6000</v>
      </c>
      <c r="AU588" s="341"/>
      <c r="AV588" s="136"/>
      <c r="AW588" s="339"/>
    </row>
    <row r="589" spans="1:49" ht="12.75" customHeight="1">
      <c r="A589">
        <v>586</v>
      </c>
      <c r="B589" s="29" t="s">
        <v>7638</v>
      </c>
      <c r="C589" s="104" t="s">
        <v>4872</v>
      </c>
      <c r="D589" s="29" t="s">
        <v>872</v>
      </c>
      <c r="E589" s="29" t="s">
        <v>2953</v>
      </c>
      <c r="F589" s="335"/>
      <c r="G589" s="335"/>
      <c r="H589" s="335"/>
      <c r="I589" s="335"/>
      <c r="J589" s="335"/>
      <c r="K589" s="335"/>
      <c r="L589" s="335"/>
      <c r="M589" s="82" t="s">
        <v>3880</v>
      </c>
      <c r="N589" s="57">
        <v>5983.7165354330709</v>
      </c>
      <c r="O589" s="30">
        <v>5983.7165354330709</v>
      </c>
      <c r="P589" s="29" t="s">
        <v>3861</v>
      </c>
      <c r="Q589" s="29"/>
      <c r="R589" s="104" t="s">
        <v>4872</v>
      </c>
      <c r="S589" s="103" t="s">
        <v>4873</v>
      </c>
      <c r="T589" s="403">
        <v>-7500</v>
      </c>
      <c r="U589" s="403">
        <v>12895</v>
      </c>
      <c r="V589" s="123" t="s">
        <v>1</v>
      </c>
      <c r="W589" s="336" t="s">
        <v>0</v>
      </c>
      <c r="X589" s="123"/>
      <c r="Y589" s="337"/>
      <c r="Z589" s="87">
        <v>1</v>
      </c>
      <c r="AA589" s="88" t="s">
        <v>310</v>
      </c>
      <c r="AB589" s="88">
        <v>2.5</v>
      </c>
      <c r="AC589" s="88">
        <v>100</v>
      </c>
      <c r="AD589" s="90" t="s">
        <v>4865</v>
      </c>
      <c r="AE589" s="90">
        <v>2.5</v>
      </c>
      <c r="AF589" s="136"/>
      <c r="AG589" s="338"/>
      <c r="AH589" s="338"/>
      <c r="AI589" s="339"/>
      <c r="AJ589" s="339"/>
      <c r="AK589" s="91"/>
      <c r="AL589" s="92"/>
      <c r="AM589" s="93"/>
      <c r="AN589" s="340"/>
      <c r="AO589" s="341"/>
      <c r="AP589" s="336"/>
      <c r="AQ589" s="342"/>
      <c r="AR589" s="343"/>
      <c r="AS589" s="342"/>
      <c r="AT589" s="94">
        <v>6000</v>
      </c>
      <c r="AU589" s="341"/>
      <c r="AV589" s="136"/>
      <c r="AW589" s="339"/>
    </row>
    <row r="590" spans="1:49" ht="12.75" customHeight="1">
      <c r="A590">
        <v>587</v>
      </c>
      <c r="B590" s="29" t="s">
        <v>7642</v>
      </c>
      <c r="C590" s="104" t="s">
        <v>3768</v>
      </c>
      <c r="D590" s="29" t="s">
        <v>788</v>
      </c>
      <c r="E590" s="29" t="s">
        <v>3037</v>
      </c>
      <c r="F590" s="335"/>
      <c r="G590" s="335"/>
      <c r="H590" s="335"/>
      <c r="I590" s="335"/>
      <c r="J590" s="335"/>
      <c r="K590" s="335"/>
      <c r="L590" s="335"/>
      <c r="M590" s="82" t="s">
        <v>3880</v>
      </c>
      <c r="N590" s="57">
        <v>5984.0433070866138</v>
      </c>
      <c r="O590" s="30">
        <v>5984.0433070866138</v>
      </c>
      <c r="P590" s="29" t="s">
        <v>3862</v>
      </c>
      <c r="Q590" s="29"/>
      <c r="R590" s="104" t="s">
        <v>3768</v>
      </c>
      <c r="S590" s="103" t="s">
        <v>4874</v>
      </c>
      <c r="T590" s="403">
        <v>-14784.4</v>
      </c>
      <c r="U590" s="403">
        <v>12580</v>
      </c>
      <c r="V590" s="123" t="s">
        <v>1</v>
      </c>
      <c r="W590" s="336" t="s">
        <v>0</v>
      </c>
      <c r="X590" s="123"/>
      <c r="Y590" s="337"/>
      <c r="Z590" s="87">
        <v>1</v>
      </c>
      <c r="AA590" s="88" t="s">
        <v>327</v>
      </c>
      <c r="AB590" s="88">
        <v>2.5</v>
      </c>
      <c r="AC590" s="88">
        <v>100</v>
      </c>
      <c r="AD590" s="90" t="s">
        <v>4865</v>
      </c>
      <c r="AE590" s="90">
        <v>2.5</v>
      </c>
      <c r="AF590" s="136"/>
      <c r="AG590" s="338"/>
      <c r="AH590" s="338"/>
      <c r="AI590" s="339"/>
      <c r="AJ590" s="339"/>
      <c r="AK590" s="91"/>
      <c r="AL590" s="92"/>
      <c r="AM590" s="93"/>
      <c r="AN590" s="340"/>
      <c r="AO590" s="341"/>
      <c r="AP590" s="336"/>
      <c r="AQ590" s="342"/>
      <c r="AR590" s="343"/>
      <c r="AS590" s="342"/>
      <c r="AT590" s="94">
        <v>6000</v>
      </c>
      <c r="AU590" s="341"/>
      <c r="AV590" s="136"/>
      <c r="AW590" s="339"/>
    </row>
    <row r="591" spans="1:49" ht="12.75" customHeight="1">
      <c r="A591">
        <v>588</v>
      </c>
      <c r="B591" s="29" t="s">
        <v>7614</v>
      </c>
      <c r="C591" s="104" t="s">
        <v>4875</v>
      </c>
      <c r="D591" s="29" t="s">
        <v>811</v>
      </c>
      <c r="E591" s="29" t="s">
        <v>3014</v>
      </c>
      <c r="F591" s="335"/>
      <c r="G591" s="335"/>
      <c r="H591" s="335"/>
      <c r="I591" s="335"/>
      <c r="J591" s="335"/>
      <c r="K591" s="335"/>
      <c r="L591" s="335"/>
      <c r="M591" s="82" t="s">
        <v>3880</v>
      </c>
      <c r="N591" s="57">
        <v>5983.8976377952768</v>
      </c>
      <c r="O591" s="30">
        <v>5983.8976377952768</v>
      </c>
      <c r="P591" s="29" t="s">
        <v>3862</v>
      </c>
      <c r="Q591" s="29"/>
      <c r="R591" s="104" t="s">
        <v>4875</v>
      </c>
      <c r="S591" s="103" t="s">
        <v>4876</v>
      </c>
      <c r="T591" s="403">
        <v>-11000</v>
      </c>
      <c r="U591" s="403">
        <v>13310</v>
      </c>
      <c r="V591" s="123" t="s">
        <v>1</v>
      </c>
      <c r="W591" s="336" t="s">
        <v>0</v>
      </c>
      <c r="X591" s="123"/>
      <c r="Y591" s="337"/>
      <c r="Z591" s="87">
        <v>1</v>
      </c>
      <c r="AA591" s="88" t="s">
        <v>344</v>
      </c>
      <c r="AB591" s="88">
        <v>2.5</v>
      </c>
      <c r="AC591" s="88">
        <v>100</v>
      </c>
      <c r="AD591" s="90" t="s">
        <v>4865</v>
      </c>
      <c r="AE591" s="90">
        <v>2.5</v>
      </c>
      <c r="AF591" s="136"/>
      <c r="AG591" s="338"/>
      <c r="AH591" s="338"/>
      <c r="AI591" s="339"/>
      <c r="AJ591" s="339"/>
      <c r="AK591" s="91"/>
      <c r="AL591" s="92"/>
      <c r="AM591" s="93"/>
      <c r="AN591" s="340"/>
      <c r="AO591" s="341"/>
      <c r="AP591" s="336"/>
      <c r="AQ591" s="342"/>
      <c r="AR591" s="343"/>
      <c r="AS591" s="342"/>
      <c r="AT591" s="94">
        <v>6000</v>
      </c>
      <c r="AU591" s="341"/>
      <c r="AV591" s="136"/>
      <c r="AW591" s="339"/>
    </row>
    <row r="592" spans="1:49" ht="12.75" customHeight="1">
      <c r="A592">
        <v>589</v>
      </c>
      <c r="B592" s="29" t="s">
        <v>7616</v>
      </c>
      <c r="C592" s="104" t="s">
        <v>4877</v>
      </c>
      <c r="D592" s="29" t="s">
        <v>787</v>
      </c>
      <c r="E592" s="29" t="s">
        <v>3038</v>
      </c>
      <c r="F592" s="335"/>
      <c r="G592" s="335"/>
      <c r="H592" s="335"/>
      <c r="I592" s="335"/>
      <c r="J592" s="335"/>
      <c r="K592" s="335"/>
      <c r="L592" s="335"/>
      <c r="M592" s="82" t="s">
        <v>3880</v>
      </c>
      <c r="N592" s="57">
        <v>5983.9842519685044</v>
      </c>
      <c r="O592" s="30">
        <v>5983.9842519685044</v>
      </c>
      <c r="P592" s="29" t="s">
        <v>3859</v>
      </c>
      <c r="Q592" s="29"/>
      <c r="R592" s="104" t="s">
        <v>4877</v>
      </c>
      <c r="S592" s="103" t="s">
        <v>4878</v>
      </c>
      <c r="T592" s="403">
        <v>-10000</v>
      </c>
      <c r="U592" s="403">
        <v>13310</v>
      </c>
      <c r="V592" s="123" t="s">
        <v>1</v>
      </c>
      <c r="W592" s="336" t="s">
        <v>0</v>
      </c>
      <c r="X592" s="123"/>
      <c r="Y592" s="337"/>
      <c r="Z592" s="87">
        <v>1</v>
      </c>
      <c r="AA592" s="88" t="s">
        <v>342</v>
      </c>
      <c r="AB592" s="88">
        <v>2.5</v>
      </c>
      <c r="AC592" s="88">
        <v>100</v>
      </c>
      <c r="AD592" s="90" t="s">
        <v>4865</v>
      </c>
      <c r="AE592" s="90">
        <v>2.5</v>
      </c>
      <c r="AF592" s="136"/>
      <c r="AG592" s="338"/>
      <c r="AH592" s="338"/>
      <c r="AI592" s="339"/>
      <c r="AJ592" s="339"/>
      <c r="AK592" s="91"/>
      <c r="AL592" s="92"/>
      <c r="AM592" s="93"/>
      <c r="AN592" s="340"/>
      <c r="AO592" s="341"/>
      <c r="AP592" s="336"/>
      <c r="AQ592" s="342"/>
      <c r="AR592" s="343"/>
      <c r="AS592" s="342"/>
      <c r="AT592" s="94">
        <v>6000</v>
      </c>
      <c r="AU592" s="341"/>
      <c r="AV592" s="136"/>
      <c r="AW592" s="339"/>
    </row>
    <row r="593" spans="1:49" ht="12.75" customHeight="1">
      <c r="A593">
        <v>590</v>
      </c>
      <c r="B593" s="29" t="s">
        <v>7620</v>
      </c>
      <c r="C593" s="104" t="s">
        <v>4879</v>
      </c>
      <c r="D593" s="29" t="s">
        <v>835</v>
      </c>
      <c r="E593" s="29" t="s">
        <v>2990</v>
      </c>
      <c r="F593" s="335"/>
      <c r="G593" s="335"/>
      <c r="H593" s="335"/>
      <c r="I593" s="335"/>
      <c r="J593" s="335"/>
      <c r="K593" s="335"/>
      <c r="L593" s="335"/>
      <c r="M593" s="82" t="s">
        <v>3880</v>
      </c>
      <c r="N593" s="57">
        <v>5983.8385826771655</v>
      </c>
      <c r="O593" s="30">
        <v>5983.8385826771655</v>
      </c>
      <c r="P593" s="29" t="s">
        <v>3861</v>
      </c>
      <c r="Q593" s="29"/>
      <c r="R593" s="104" t="s">
        <v>4879</v>
      </c>
      <c r="S593" s="103" t="s">
        <v>4880</v>
      </c>
      <c r="T593" s="403">
        <v>-11500</v>
      </c>
      <c r="U593" s="403">
        <v>12895</v>
      </c>
      <c r="V593" s="123" t="s">
        <v>1</v>
      </c>
      <c r="W593" s="336" t="s">
        <v>0</v>
      </c>
      <c r="X593" s="123"/>
      <c r="Y593" s="337"/>
      <c r="Z593" s="87">
        <v>1</v>
      </c>
      <c r="AA593" s="88" t="s">
        <v>329</v>
      </c>
      <c r="AB593" s="88">
        <v>2.5</v>
      </c>
      <c r="AC593" s="88">
        <v>100</v>
      </c>
      <c r="AD593" s="90" t="s">
        <v>4865</v>
      </c>
      <c r="AE593" s="90">
        <v>2.5</v>
      </c>
      <c r="AF593" s="136"/>
      <c r="AG593" s="338"/>
      <c r="AH593" s="338"/>
      <c r="AI593" s="339"/>
      <c r="AJ593" s="339"/>
      <c r="AK593" s="91"/>
      <c r="AL593" s="92"/>
      <c r="AM593" s="93"/>
      <c r="AN593" s="340"/>
      <c r="AO593" s="341"/>
      <c r="AP593" s="336"/>
      <c r="AQ593" s="342"/>
      <c r="AR593" s="343"/>
      <c r="AS593" s="342"/>
      <c r="AT593" s="94">
        <v>6000</v>
      </c>
      <c r="AU593" s="341"/>
      <c r="AV593" s="136"/>
      <c r="AW593" s="339"/>
    </row>
    <row r="594" spans="1:49" ht="12.75" customHeight="1">
      <c r="A594">
        <v>591</v>
      </c>
      <c r="B594" s="29" t="s">
        <v>7622</v>
      </c>
      <c r="C594" s="104" t="s">
        <v>4881</v>
      </c>
      <c r="D594" s="29" t="s">
        <v>845</v>
      </c>
      <c r="E594" s="29" t="s">
        <v>2980</v>
      </c>
      <c r="F594" s="335"/>
      <c r="G594" s="335"/>
      <c r="H594" s="335"/>
      <c r="I594" s="335"/>
      <c r="J594" s="335"/>
      <c r="K594" s="335"/>
      <c r="L594" s="335"/>
      <c r="M594" s="82" t="s">
        <v>3880</v>
      </c>
      <c r="N594" s="57">
        <v>5983.570866141732</v>
      </c>
      <c r="O594" s="30">
        <v>5983.570866141732</v>
      </c>
      <c r="P594" s="29" t="s">
        <v>3861</v>
      </c>
      <c r="Q594" s="29"/>
      <c r="R594" s="104" t="s">
        <v>4881</v>
      </c>
      <c r="S594" s="103" t="s">
        <v>4882</v>
      </c>
      <c r="T594" s="403">
        <v>-9500</v>
      </c>
      <c r="U594" s="403">
        <v>12895</v>
      </c>
      <c r="V594" s="123" t="s">
        <v>1</v>
      </c>
      <c r="W594" s="336" t="s">
        <v>0</v>
      </c>
      <c r="X594" s="123"/>
      <c r="Y594" s="337"/>
      <c r="Z594" s="87">
        <v>1</v>
      </c>
      <c r="AA594" s="88" t="s">
        <v>328</v>
      </c>
      <c r="AB594" s="88">
        <v>2.5</v>
      </c>
      <c r="AC594" s="88">
        <v>100</v>
      </c>
      <c r="AD594" s="90" t="s">
        <v>4865</v>
      </c>
      <c r="AE594" s="90">
        <v>2.5</v>
      </c>
      <c r="AF594" s="136"/>
      <c r="AG594" s="338"/>
      <c r="AH594" s="338"/>
      <c r="AI594" s="339"/>
      <c r="AJ594" s="339"/>
      <c r="AK594" s="91"/>
      <c r="AL594" s="92"/>
      <c r="AM594" s="93"/>
      <c r="AN594" s="340"/>
      <c r="AO594" s="341"/>
      <c r="AP594" s="336"/>
      <c r="AQ594" s="342"/>
      <c r="AR594" s="343"/>
      <c r="AS594" s="342"/>
      <c r="AT594" s="94">
        <v>6000</v>
      </c>
      <c r="AU594" s="341"/>
      <c r="AV594" s="136"/>
      <c r="AW594" s="339"/>
    </row>
    <row r="595" spans="1:49" ht="12.75" customHeight="1">
      <c r="A595">
        <v>592</v>
      </c>
      <c r="B595" s="29" t="s">
        <v>7624</v>
      </c>
      <c r="C595" s="104" t="s">
        <v>4883</v>
      </c>
      <c r="D595" s="29" t="s">
        <v>783</v>
      </c>
      <c r="E595" s="29" t="s">
        <v>3042</v>
      </c>
      <c r="F595" s="335"/>
      <c r="G595" s="335"/>
      <c r="H595" s="335"/>
      <c r="I595" s="335"/>
      <c r="J595" s="335"/>
      <c r="K595" s="335"/>
      <c r="L595" s="335"/>
      <c r="M595" s="82" t="s">
        <v>3880</v>
      </c>
      <c r="N595" s="57">
        <v>5983.641732283465</v>
      </c>
      <c r="O595" s="30">
        <v>5983.641732283465</v>
      </c>
      <c r="P595" s="29" t="s">
        <v>3859</v>
      </c>
      <c r="Q595" s="29"/>
      <c r="R595" s="104" t="s">
        <v>4883</v>
      </c>
      <c r="S595" s="103" t="s">
        <v>4884</v>
      </c>
      <c r="T595" s="403">
        <v>-12000</v>
      </c>
      <c r="U595" s="403">
        <v>13310</v>
      </c>
      <c r="V595" s="123" t="s">
        <v>1</v>
      </c>
      <c r="W595" s="336" t="s">
        <v>0</v>
      </c>
      <c r="X595" s="123"/>
      <c r="Y595" s="337"/>
      <c r="Z595" s="87">
        <v>1</v>
      </c>
      <c r="AA595" s="88" t="s">
        <v>317</v>
      </c>
      <c r="AB595" s="88">
        <v>2.5</v>
      </c>
      <c r="AC595" s="88">
        <v>100</v>
      </c>
      <c r="AD595" s="90" t="s">
        <v>4865</v>
      </c>
      <c r="AE595" s="90">
        <v>2.5</v>
      </c>
      <c r="AF595" s="136"/>
      <c r="AG595" s="338"/>
      <c r="AH595" s="338"/>
      <c r="AI595" s="339"/>
      <c r="AJ595" s="339"/>
      <c r="AK595" s="91"/>
      <c r="AL595" s="92"/>
      <c r="AM595" s="93"/>
      <c r="AN595" s="340"/>
      <c r="AO595" s="341"/>
      <c r="AP595" s="336"/>
      <c r="AQ595" s="342"/>
      <c r="AR595" s="343"/>
      <c r="AS595" s="342"/>
      <c r="AT595" s="94">
        <v>6000</v>
      </c>
      <c r="AU595" s="341"/>
      <c r="AV595" s="136"/>
      <c r="AW595" s="339"/>
    </row>
    <row r="596" spans="1:49" ht="12.75" customHeight="1">
      <c r="A596">
        <v>593</v>
      </c>
      <c r="B596" s="29" t="s">
        <v>7626</v>
      </c>
      <c r="C596" s="104" t="s">
        <v>4885</v>
      </c>
      <c r="D596" s="29" t="s">
        <v>808</v>
      </c>
      <c r="E596" s="29" t="s">
        <v>3017</v>
      </c>
      <c r="F596" s="335"/>
      <c r="G596" s="335"/>
      <c r="H596" s="335"/>
      <c r="I596" s="335"/>
      <c r="J596" s="335"/>
      <c r="K596" s="335"/>
      <c r="L596" s="335"/>
      <c r="M596" s="82" t="s">
        <v>3880</v>
      </c>
      <c r="N596" s="57">
        <v>5983.7677165354326</v>
      </c>
      <c r="O596" s="30">
        <v>5983.7677165354326</v>
      </c>
      <c r="P596" s="29" t="s">
        <v>3862</v>
      </c>
      <c r="Q596" s="29"/>
      <c r="R596" s="104" t="s">
        <v>4885</v>
      </c>
      <c r="S596" s="103" t="s">
        <v>4886</v>
      </c>
      <c r="T596" s="403">
        <v>-9000</v>
      </c>
      <c r="U596" s="403">
        <v>13310</v>
      </c>
      <c r="V596" s="123" t="s">
        <v>1</v>
      </c>
      <c r="W596" s="336" t="s">
        <v>0</v>
      </c>
      <c r="X596" s="123"/>
      <c r="Y596" s="337"/>
      <c r="Z596" s="87">
        <v>1</v>
      </c>
      <c r="AA596" s="88" t="s">
        <v>316</v>
      </c>
      <c r="AB596" s="88">
        <v>2.5</v>
      </c>
      <c r="AC596" s="88">
        <v>100</v>
      </c>
      <c r="AD596" s="90" t="s">
        <v>4865</v>
      </c>
      <c r="AE596" s="90">
        <v>2.5</v>
      </c>
      <c r="AF596" s="136"/>
      <c r="AG596" s="338"/>
      <c r="AH596" s="338"/>
      <c r="AI596" s="339"/>
      <c r="AJ596" s="339"/>
      <c r="AK596" s="91"/>
      <c r="AL596" s="92"/>
      <c r="AM596" s="93"/>
      <c r="AN596" s="340"/>
      <c r="AO596" s="341"/>
      <c r="AP596" s="336"/>
      <c r="AQ596" s="342"/>
      <c r="AR596" s="343"/>
      <c r="AS596" s="342"/>
      <c r="AT596" s="94">
        <v>6000</v>
      </c>
      <c r="AU596" s="341"/>
      <c r="AV596" s="136"/>
      <c r="AW596" s="339"/>
    </row>
    <row r="597" spans="1:49" ht="12.75" customHeight="1">
      <c r="A597">
        <v>594</v>
      </c>
      <c r="B597" s="29" t="s">
        <v>7628</v>
      </c>
      <c r="C597" s="104" t="s">
        <v>4887</v>
      </c>
      <c r="D597" s="29" t="s">
        <v>795</v>
      </c>
      <c r="E597" s="29" t="s">
        <v>3030</v>
      </c>
      <c r="F597" s="335"/>
      <c r="G597" s="335"/>
      <c r="H597" s="335"/>
      <c r="I597" s="335"/>
      <c r="J597" s="335"/>
      <c r="K597" s="335"/>
      <c r="L597" s="335"/>
      <c r="M597" s="82" t="s">
        <v>3880</v>
      </c>
      <c r="N597" s="57">
        <v>5983.7559055118118</v>
      </c>
      <c r="O597" s="30">
        <v>5983.7559055118118</v>
      </c>
      <c r="P597" s="29" t="s">
        <v>3863</v>
      </c>
      <c r="Q597" s="29"/>
      <c r="R597" s="104" t="s">
        <v>4887</v>
      </c>
      <c r="S597" s="103" t="s">
        <v>4888</v>
      </c>
      <c r="T597" s="403">
        <v>-12500</v>
      </c>
      <c r="U597" s="403">
        <v>12895</v>
      </c>
      <c r="V597" s="123" t="s">
        <v>1</v>
      </c>
      <c r="W597" s="336" t="s">
        <v>0</v>
      </c>
      <c r="X597" s="123"/>
      <c r="Y597" s="337"/>
      <c r="Z597" s="87">
        <v>1</v>
      </c>
      <c r="AA597" s="88" t="s">
        <v>315</v>
      </c>
      <c r="AB597" s="88">
        <v>2.5</v>
      </c>
      <c r="AC597" s="88">
        <v>100</v>
      </c>
      <c r="AD597" s="90" t="s">
        <v>4865</v>
      </c>
      <c r="AE597" s="90">
        <v>2.5</v>
      </c>
      <c r="AF597" s="136"/>
      <c r="AG597" s="338"/>
      <c r="AH597" s="338"/>
      <c r="AI597" s="339"/>
      <c r="AJ597" s="339"/>
      <c r="AK597" s="91"/>
      <c r="AL597" s="92"/>
      <c r="AM597" s="93"/>
      <c r="AN597" s="340"/>
      <c r="AO597" s="341"/>
      <c r="AP597" s="336"/>
      <c r="AQ597" s="342"/>
      <c r="AR597" s="343"/>
      <c r="AS597" s="342"/>
      <c r="AT597" s="94">
        <v>6000</v>
      </c>
      <c r="AU597" s="341"/>
      <c r="AV597" s="136"/>
      <c r="AW597" s="339"/>
    </row>
    <row r="598" spans="1:49" ht="12.75" customHeight="1">
      <c r="A598">
        <v>595</v>
      </c>
      <c r="B598" s="29" t="s">
        <v>7630</v>
      </c>
      <c r="C598" s="104" t="s">
        <v>4889</v>
      </c>
      <c r="D598" s="29" t="s">
        <v>800</v>
      </c>
      <c r="E598" s="29" t="s">
        <v>3025</v>
      </c>
      <c r="F598" s="335"/>
      <c r="G598" s="335"/>
      <c r="H598" s="335"/>
      <c r="I598" s="335"/>
      <c r="J598" s="335"/>
      <c r="K598" s="335"/>
      <c r="L598" s="335"/>
      <c r="M598" s="82" t="s">
        <v>3880</v>
      </c>
      <c r="N598" s="57">
        <v>5983.7244094488196</v>
      </c>
      <c r="O598" s="30">
        <v>5983.7244094488196</v>
      </c>
      <c r="P598" s="29" t="s">
        <v>3863</v>
      </c>
      <c r="Q598" s="29"/>
      <c r="R598" s="104" t="s">
        <v>4889</v>
      </c>
      <c r="S598" s="103" t="s">
        <v>4890</v>
      </c>
      <c r="T598" s="403">
        <v>-8500</v>
      </c>
      <c r="U598" s="403">
        <v>12895</v>
      </c>
      <c r="V598" s="123" t="s">
        <v>1</v>
      </c>
      <c r="W598" s="336" t="s">
        <v>0</v>
      </c>
      <c r="X598" s="123"/>
      <c r="Y598" s="337"/>
      <c r="Z598" s="87">
        <v>1</v>
      </c>
      <c r="AA598" s="88" t="s">
        <v>314</v>
      </c>
      <c r="AB598" s="88">
        <v>2.5</v>
      </c>
      <c r="AC598" s="88">
        <v>100</v>
      </c>
      <c r="AD598" s="90" t="s">
        <v>4865</v>
      </c>
      <c r="AE598" s="90">
        <v>2.5</v>
      </c>
      <c r="AF598" s="136"/>
      <c r="AG598" s="338"/>
      <c r="AH598" s="338"/>
      <c r="AI598" s="339"/>
      <c r="AJ598" s="339"/>
      <c r="AK598" s="91"/>
      <c r="AL598" s="92"/>
      <c r="AM598" s="93"/>
      <c r="AN598" s="340"/>
      <c r="AO598" s="341"/>
      <c r="AP598" s="336"/>
      <c r="AQ598" s="342"/>
      <c r="AR598" s="343"/>
      <c r="AS598" s="342"/>
      <c r="AT598" s="94">
        <v>6000</v>
      </c>
      <c r="AU598" s="341"/>
      <c r="AV598" s="136"/>
      <c r="AW598" s="339"/>
    </row>
    <row r="599" spans="1:49" ht="12.75" customHeight="1">
      <c r="A599">
        <v>596</v>
      </c>
      <c r="B599" s="29" t="s">
        <v>7613</v>
      </c>
      <c r="C599" s="104" t="s">
        <v>4891</v>
      </c>
      <c r="D599" s="29" t="s">
        <v>803</v>
      </c>
      <c r="E599" s="29" t="s">
        <v>3022</v>
      </c>
      <c r="F599" s="335"/>
      <c r="G599" s="335"/>
      <c r="H599" s="335"/>
      <c r="I599" s="335"/>
      <c r="J599" s="335"/>
      <c r="K599" s="335"/>
      <c r="L599" s="335"/>
      <c r="M599" s="82" t="s">
        <v>3880</v>
      </c>
      <c r="N599" s="57">
        <v>5983.5748031496069</v>
      </c>
      <c r="O599" s="30">
        <v>5983.5748031496069</v>
      </c>
      <c r="P599" s="29" t="s">
        <v>3863</v>
      </c>
      <c r="Q599" s="29"/>
      <c r="R599" s="104" t="s">
        <v>4891</v>
      </c>
      <c r="S599" s="103" t="s">
        <v>4892</v>
      </c>
      <c r="T599" s="403">
        <v>-10500</v>
      </c>
      <c r="U599" s="403">
        <v>12065</v>
      </c>
      <c r="V599" s="123" t="s">
        <v>1</v>
      </c>
      <c r="W599" s="336" t="s">
        <v>0</v>
      </c>
      <c r="X599" s="123"/>
      <c r="Y599" s="337"/>
      <c r="Z599" s="87">
        <v>1</v>
      </c>
      <c r="AA599" s="88" t="s">
        <v>345</v>
      </c>
      <c r="AB599" s="88">
        <v>2.5</v>
      </c>
      <c r="AC599" s="88">
        <v>100</v>
      </c>
      <c r="AD599" s="90" t="s">
        <v>4865</v>
      </c>
      <c r="AE599" s="90">
        <v>2.5</v>
      </c>
      <c r="AF599" s="136"/>
      <c r="AG599" s="338"/>
      <c r="AH599" s="338"/>
      <c r="AI599" s="339"/>
      <c r="AJ599" s="339"/>
      <c r="AK599" s="91"/>
      <c r="AL599" s="92"/>
      <c r="AM599" s="93"/>
      <c r="AN599" s="340"/>
      <c r="AO599" s="341"/>
      <c r="AP599" s="336"/>
      <c r="AQ599" s="342"/>
      <c r="AR599" s="343"/>
      <c r="AS599" s="342"/>
      <c r="AT599" s="94">
        <v>6000</v>
      </c>
      <c r="AU599" s="341"/>
      <c r="AV599" s="136"/>
      <c r="AW599" s="339"/>
    </row>
    <row r="600" spans="1:49" ht="12.75" customHeight="1">
      <c r="A600">
        <v>597</v>
      </c>
      <c r="B600" s="29" t="s">
        <v>7633</v>
      </c>
      <c r="C600" s="104" t="s">
        <v>4893</v>
      </c>
      <c r="D600" s="29" t="s">
        <v>834</v>
      </c>
      <c r="E600" s="29" t="s">
        <v>2991</v>
      </c>
      <c r="F600" s="335"/>
      <c r="G600" s="335"/>
      <c r="H600" s="335"/>
      <c r="I600" s="335"/>
      <c r="J600" s="335"/>
      <c r="K600" s="335"/>
      <c r="L600" s="335"/>
      <c r="M600" s="82" t="s">
        <v>3880</v>
      </c>
      <c r="N600" s="57">
        <v>5983.8031496062995</v>
      </c>
      <c r="O600" s="30">
        <v>5983.8031496062995</v>
      </c>
      <c r="P600" s="29" t="s">
        <v>3861</v>
      </c>
      <c r="Q600" s="29"/>
      <c r="R600" s="104" t="s">
        <v>4893</v>
      </c>
      <c r="S600" s="103" t="s">
        <v>4894</v>
      </c>
      <c r="T600" s="403">
        <v>-13000</v>
      </c>
      <c r="U600" s="403">
        <v>11650</v>
      </c>
      <c r="V600" s="123" t="s">
        <v>1</v>
      </c>
      <c r="W600" s="336" t="s">
        <v>0</v>
      </c>
      <c r="X600" s="123"/>
      <c r="Y600" s="337"/>
      <c r="Z600" s="87">
        <v>1</v>
      </c>
      <c r="AA600" s="88" t="s">
        <v>313</v>
      </c>
      <c r="AB600" s="88">
        <v>2.5</v>
      </c>
      <c r="AC600" s="88">
        <v>100</v>
      </c>
      <c r="AD600" s="90" t="s">
        <v>4865</v>
      </c>
      <c r="AE600" s="90">
        <v>2.5</v>
      </c>
      <c r="AF600" s="136"/>
      <c r="AG600" s="338"/>
      <c r="AH600" s="338"/>
      <c r="AI600" s="339"/>
      <c r="AJ600" s="339"/>
      <c r="AK600" s="91"/>
      <c r="AL600" s="92"/>
      <c r="AM600" s="93"/>
      <c r="AN600" s="340"/>
      <c r="AO600" s="341"/>
      <c r="AP600" s="336"/>
      <c r="AQ600" s="342"/>
      <c r="AR600" s="343"/>
      <c r="AS600" s="342"/>
      <c r="AT600" s="94">
        <v>6000</v>
      </c>
      <c r="AU600" s="341"/>
      <c r="AV600" s="136"/>
      <c r="AW600" s="339"/>
    </row>
    <row r="601" spans="1:49" ht="12.75" customHeight="1">
      <c r="A601">
        <v>598</v>
      </c>
      <c r="B601" s="29" t="s">
        <v>7635</v>
      </c>
      <c r="C601" s="104" t="s">
        <v>4895</v>
      </c>
      <c r="D601" s="29" t="s">
        <v>790</v>
      </c>
      <c r="E601" s="29" t="s">
        <v>3035</v>
      </c>
      <c r="F601" s="335"/>
      <c r="G601" s="335"/>
      <c r="H601" s="335"/>
      <c r="I601" s="335"/>
      <c r="J601" s="335"/>
      <c r="K601" s="335"/>
      <c r="L601" s="335"/>
      <c r="M601" s="82" t="s">
        <v>3880</v>
      </c>
      <c r="N601" s="57">
        <v>5983.8464566929133</v>
      </c>
      <c r="O601" s="30">
        <v>5983.8464566929133</v>
      </c>
      <c r="P601" s="29" t="s">
        <v>3859</v>
      </c>
      <c r="Q601" s="29"/>
      <c r="R601" s="104" t="s">
        <v>4895</v>
      </c>
      <c r="S601" s="103" t="s">
        <v>4896</v>
      </c>
      <c r="T601" s="403">
        <v>-8000</v>
      </c>
      <c r="U601" s="403">
        <v>12480</v>
      </c>
      <c r="V601" s="123" t="s">
        <v>1</v>
      </c>
      <c r="W601" s="336" t="s">
        <v>0</v>
      </c>
      <c r="X601" s="123"/>
      <c r="Y601" s="337"/>
      <c r="Z601" s="87">
        <v>1</v>
      </c>
      <c r="AA601" s="88" t="s">
        <v>312</v>
      </c>
      <c r="AB601" s="88">
        <v>2.5</v>
      </c>
      <c r="AC601" s="88">
        <v>100</v>
      </c>
      <c r="AD601" s="90" t="s">
        <v>4865</v>
      </c>
      <c r="AE601" s="90">
        <v>2.5</v>
      </c>
      <c r="AF601" s="136"/>
      <c r="AG601" s="338"/>
      <c r="AH601" s="338"/>
      <c r="AI601" s="339"/>
      <c r="AJ601" s="339"/>
      <c r="AK601" s="91"/>
      <c r="AL601" s="92"/>
      <c r="AM601" s="93"/>
      <c r="AN601" s="340"/>
      <c r="AO601" s="341"/>
      <c r="AP601" s="336"/>
      <c r="AQ601" s="342"/>
      <c r="AR601" s="343"/>
      <c r="AS601" s="342"/>
      <c r="AT601" s="94">
        <v>6000</v>
      </c>
      <c r="AU601" s="341"/>
      <c r="AV601" s="136"/>
      <c r="AW601" s="339"/>
    </row>
    <row r="602" spans="1:49" ht="12.75" customHeight="1">
      <c r="A602">
        <v>599</v>
      </c>
      <c r="B602" s="29" t="s">
        <v>7637</v>
      </c>
      <c r="C602" s="104" t="s">
        <v>4897</v>
      </c>
      <c r="D602" s="29" t="s">
        <v>794</v>
      </c>
      <c r="E602" s="29" t="s">
        <v>3031</v>
      </c>
      <c r="F602" s="335"/>
      <c r="G602" s="335"/>
      <c r="H602" s="335"/>
      <c r="I602" s="335"/>
      <c r="J602" s="335"/>
      <c r="K602" s="335"/>
      <c r="L602" s="335"/>
      <c r="M602" s="82" t="s">
        <v>3880</v>
      </c>
      <c r="N602" s="57">
        <v>5983.5196850393704</v>
      </c>
      <c r="O602" s="30">
        <v>5983.5196850393704</v>
      </c>
      <c r="P602" s="29" t="s">
        <v>3863</v>
      </c>
      <c r="Q602" s="29"/>
      <c r="R602" s="104" t="s">
        <v>4897</v>
      </c>
      <c r="S602" s="103" t="s">
        <v>4898</v>
      </c>
      <c r="T602" s="403">
        <v>-13500</v>
      </c>
      <c r="U602" s="403">
        <v>12065</v>
      </c>
      <c r="V602" s="123" t="s">
        <v>1</v>
      </c>
      <c r="W602" s="336" t="s">
        <v>0</v>
      </c>
      <c r="X602" s="123"/>
      <c r="Y602" s="337"/>
      <c r="Z602" s="87">
        <v>1</v>
      </c>
      <c r="AA602" s="88" t="s">
        <v>311</v>
      </c>
      <c r="AB602" s="88">
        <v>2.5</v>
      </c>
      <c r="AC602" s="88">
        <v>100</v>
      </c>
      <c r="AD602" s="90" t="s">
        <v>4865</v>
      </c>
      <c r="AE602" s="90">
        <v>2.5</v>
      </c>
      <c r="AF602" s="136"/>
      <c r="AG602" s="338"/>
      <c r="AH602" s="338"/>
      <c r="AI602" s="339"/>
      <c r="AJ602" s="339"/>
      <c r="AK602" s="91"/>
      <c r="AL602" s="92"/>
      <c r="AM602" s="93"/>
      <c r="AN602" s="340"/>
      <c r="AO602" s="341"/>
      <c r="AP602" s="336"/>
      <c r="AQ602" s="342"/>
      <c r="AR602" s="343"/>
      <c r="AS602" s="342"/>
      <c r="AT602" s="94">
        <v>6000</v>
      </c>
      <c r="AU602" s="341"/>
      <c r="AV602" s="136"/>
      <c r="AW602" s="339"/>
    </row>
    <row r="603" spans="1:49" ht="12.75" customHeight="1">
      <c r="A603">
        <v>600</v>
      </c>
      <c r="B603" s="29" t="s">
        <v>7639</v>
      </c>
      <c r="C603" s="104" t="s">
        <v>4899</v>
      </c>
      <c r="D603" s="29" t="s">
        <v>874</v>
      </c>
      <c r="E603" s="29" t="s">
        <v>2951</v>
      </c>
      <c r="F603" s="335"/>
      <c r="G603" s="335"/>
      <c r="H603" s="335"/>
      <c r="I603" s="335"/>
      <c r="J603" s="335"/>
      <c r="K603" s="335"/>
      <c r="L603" s="335"/>
      <c r="M603" s="82" t="s">
        <v>3880</v>
      </c>
      <c r="N603" s="57">
        <v>5983.8503937007881</v>
      </c>
      <c r="O603" s="30">
        <v>5983.8503937007881</v>
      </c>
      <c r="P603" s="29" t="s">
        <v>3861</v>
      </c>
      <c r="Q603" s="29"/>
      <c r="R603" s="104" t="s">
        <v>4899</v>
      </c>
      <c r="S603" s="103" t="s">
        <v>4900</v>
      </c>
      <c r="T603" s="403">
        <v>-7500</v>
      </c>
      <c r="U603" s="403">
        <v>12065</v>
      </c>
      <c r="V603" s="123" t="s">
        <v>1</v>
      </c>
      <c r="W603" s="336" t="s">
        <v>0</v>
      </c>
      <c r="X603" s="123"/>
      <c r="Y603" s="337"/>
      <c r="Z603" s="87">
        <v>1</v>
      </c>
      <c r="AA603" s="88" t="s">
        <v>310</v>
      </c>
      <c r="AB603" s="88">
        <v>2.5</v>
      </c>
      <c r="AC603" s="88">
        <v>100</v>
      </c>
      <c r="AD603" s="90" t="s">
        <v>4865</v>
      </c>
      <c r="AE603" s="90">
        <v>2.5</v>
      </c>
      <c r="AF603" s="136"/>
      <c r="AG603" s="338"/>
      <c r="AH603" s="338"/>
      <c r="AI603" s="339"/>
      <c r="AJ603" s="339"/>
      <c r="AK603" s="91"/>
      <c r="AL603" s="92"/>
      <c r="AM603" s="93"/>
      <c r="AN603" s="340"/>
      <c r="AO603" s="341"/>
      <c r="AP603" s="336"/>
      <c r="AQ603" s="342"/>
      <c r="AR603" s="343"/>
      <c r="AS603" s="342"/>
      <c r="AT603" s="94">
        <v>6000</v>
      </c>
      <c r="AU603" s="341"/>
      <c r="AV603" s="136"/>
      <c r="AW603" s="339"/>
    </row>
    <row r="604" spans="1:49" ht="12.75" customHeight="1">
      <c r="A604">
        <v>601</v>
      </c>
      <c r="B604" s="29" t="s">
        <v>7643</v>
      </c>
      <c r="C604" s="104" t="s">
        <v>4901</v>
      </c>
      <c r="D604" s="29" t="s">
        <v>789</v>
      </c>
      <c r="E604" s="29" t="s">
        <v>3036</v>
      </c>
      <c r="F604" s="335"/>
      <c r="G604" s="335"/>
      <c r="H604" s="335"/>
      <c r="I604" s="335"/>
      <c r="J604" s="335"/>
      <c r="K604" s="335"/>
      <c r="L604" s="335"/>
      <c r="M604" s="82" t="s">
        <v>3880</v>
      </c>
      <c r="N604" s="57">
        <v>5984.1141732283468</v>
      </c>
      <c r="O604" s="30">
        <v>5984.1141732283468</v>
      </c>
      <c r="P604" s="29" t="s">
        <v>3862</v>
      </c>
      <c r="Q604" s="29"/>
      <c r="R604" s="104" t="s">
        <v>4901</v>
      </c>
      <c r="S604" s="103" t="s">
        <v>4902</v>
      </c>
      <c r="T604" s="403">
        <v>-14000</v>
      </c>
      <c r="U604" s="403">
        <v>11650</v>
      </c>
      <c r="V604" s="123" t="s">
        <v>1</v>
      </c>
      <c r="W604" s="336" t="s">
        <v>0</v>
      </c>
      <c r="X604" s="123"/>
      <c r="Y604" s="337"/>
      <c r="Z604" s="87">
        <v>1</v>
      </c>
      <c r="AA604" s="88" t="s">
        <v>327</v>
      </c>
      <c r="AB604" s="88">
        <v>2.5</v>
      </c>
      <c r="AC604" s="88">
        <v>100</v>
      </c>
      <c r="AD604" s="90" t="s">
        <v>4865</v>
      </c>
      <c r="AE604" s="90">
        <v>2.5</v>
      </c>
      <c r="AF604" s="136"/>
      <c r="AG604" s="338"/>
      <c r="AH604" s="338"/>
      <c r="AI604" s="339"/>
      <c r="AJ604" s="339"/>
      <c r="AK604" s="91"/>
      <c r="AL604" s="92"/>
      <c r="AM604" s="93"/>
      <c r="AN604" s="340"/>
      <c r="AO604" s="341"/>
      <c r="AP604" s="336"/>
      <c r="AQ604" s="342"/>
      <c r="AR604" s="343"/>
      <c r="AS604" s="342"/>
      <c r="AT604" s="94">
        <v>6000</v>
      </c>
      <c r="AU604" s="341"/>
      <c r="AV604" s="136"/>
      <c r="AW604" s="339"/>
    </row>
    <row r="605" spans="1:49" ht="12.75" customHeight="1">
      <c r="A605">
        <v>602</v>
      </c>
      <c r="B605" s="29" t="s">
        <v>7615</v>
      </c>
      <c r="C605" s="104" t="s">
        <v>4903</v>
      </c>
      <c r="D605" s="29" t="s">
        <v>809</v>
      </c>
      <c r="E605" s="29" t="s">
        <v>3016</v>
      </c>
      <c r="F605" s="335"/>
      <c r="G605" s="335"/>
      <c r="H605" s="335"/>
      <c r="I605" s="335"/>
      <c r="J605" s="335"/>
      <c r="K605" s="335"/>
      <c r="L605" s="335"/>
      <c r="M605" s="82" t="s">
        <v>3880</v>
      </c>
      <c r="N605" s="57">
        <v>5983.8385826771655</v>
      </c>
      <c r="O605" s="30">
        <v>5983.8385826771655</v>
      </c>
      <c r="P605" s="29" t="s">
        <v>3862</v>
      </c>
      <c r="Q605" s="29"/>
      <c r="R605" s="104" t="s">
        <v>4903</v>
      </c>
      <c r="S605" s="103" t="s">
        <v>4904</v>
      </c>
      <c r="T605" s="403">
        <v>-11000</v>
      </c>
      <c r="U605" s="403">
        <v>12480</v>
      </c>
      <c r="V605" s="123" t="s">
        <v>1</v>
      </c>
      <c r="W605" s="336" t="s">
        <v>0</v>
      </c>
      <c r="X605" s="123"/>
      <c r="Y605" s="337"/>
      <c r="Z605" s="87">
        <v>1</v>
      </c>
      <c r="AA605" s="88" t="s">
        <v>344</v>
      </c>
      <c r="AB605" s="88">
        <v>2.5</v>
      </c>
      <c r="AC605" s="88">
        <v>100</v>
      </c>
      <c r="AD605" s="90" t="s">
        <v>4865</v>
      </c>
      <c r="AE605" s="90">
        <v>2.5</v>
      </c>
      <c r="AF605" s="136"/>
      <c r="AG605" s="338"/>
      <c r="AH605" s="338"/>
      <c r="AI605" s="339"/>
      <c r="AJ605" s="339"/>
      <c r="AK605" s="91"/>
      <c r="AL605" s="92"/>
      <c r="AM605" s="93"/>
      <c r="AN605" s="340"/>
      <c r="AO605" s="341"/>
      <c r="AP605" s="336"/>
      <c r="AQ605" s="342"/>
      <c r="AR605" s="343"/>
      <c r="AS605" s="342"/>
      <c r="AT605" s="94">
        <v>6000</v>
      </c>
      <c r="AU605" s="341"/>
      <c r="AV605" s="136"/>
      <c r="AW605" s="339"/>
    </row>
    <row r="606" spans="1:49" ht="12.75" customHeight="1">
      <c r="A606">
        <v>603</v>
      </c>
      <c r="B606" s="29" t="s">
        <v>7617</v>
      </c>
      <c r="C606" s="104" t="s">
        <v>4905</v>
      </c>
      <c r="D606" s="29" t="s">
        <v>786</v>
      </c>
      <c r="E606" s="29" t="s">
        <v>3039</v>
      </c>
      <c r="F606" s="335"/>
      <c r="G606" s="335"/>
      <c r="H606" s="335"/>
      <c r="I606" s="335"/>
      <c r="J606" s="335"/>
      <c r="K606" s="335"/>
      <c r="L606" s="335"/>
      <c r="M606" s="82" t="s">
        <v>3880</v>
      </c>
      <c r="N606" s="57">
        <v>5983.8661417322828</v>
      </c>
      <c r="O606" s="30">
        <v>5983.8661417322828</v>
      </c>
      <c r="P606" s="29" t="s">
        <v>3859</v>
      </c>
      <c r="Q606" s="29"/>
      <c r="R606" s="104" t="s">
        <v>4905</v>
      </c>
      <c r="S606" s="103" t="s">
        <v>4906</v>
      </c>
      <c r="T606" s="403">
        <v>-10000</v>
      </c>
      <c r="U606" s="403">
        <v>12480</v>
      </c>
      <c r="V606" s="123" t="s">
        <v>1</v>
      </c>
      <c r="W606" s="336" t="s">
        <v>0</v>
      </c>
      <c r="X606" s="123"/>
      <c r="Y606" s="337"/>
      <c r="Z606" s="87">
        <v>1</v>
      </c>
      <c r="AA606" s="88" t="s">
        <v>342</v>
      </c>
      <c r="AB606" s="88">
        <v>2.5</v>
      </c>
      <c r="AC606" s="88">
        <v>100</v>
      </c>
      <c r="AD606" s="90" t="s">
        <v>4865</v>
      </c>
      <c r="AE606" s="90">
        <v>2.5</v>
      </c>
      <c r="AF606" s="136"/>
      <c r="AG606" s="338"/>
      <c r="AH606" s="338"/>
      <c r="AI606" s="339"/>
      <c r="AJ606" s="339"/>
      <c r="AK606" s="91"/>
      <c r="AL606" s="92"/>
      <c r="AM606" s="93"/>
      <c r="AN606" s="340"/>
      <c r="AO606" s="341"/>
      <c r="AP606" s="336"/>
      <c r="AQ606" s="342"/>
      <c r="AR606" s="343"/>
      <c r="AS606" s="342"/>
      <c r="AT606" s="94">
        <v>6000</v>
      </c>
      <c r="AU606" s="341"/>
      <c r="AV606" s="136"/>
      <c r="AW606" s="339"/>
    </row>
    <row r="607" spans="1:49" ht="12.75" customHeight="1">
      <c r="A607">
        <v>604</v>
      </c>
      <c r="B607" s="29" t="s">
        <v>7621</v>
      </c>
      <c r="C607" s="104" t="s">
        <v>4907</v>
      </c>
      <c r="D607" s="29" t="s">
        <v>833</v>
      </c>
      <c r="E607" s="29" t="s">
        <v>2992</v>
      </c>
      <c r="F607" s="335"/>
      <c r="G607" s="335"/>
      <c r="H607" s="335"/>
      <c r="I607" s="335"/>
      <c r="J607" s="335"/>
      <c r="K607" s="335"/>
      <c r="L607" s="335"/>
      <c r="M607" s="82" t="s">
        <v>3880</v>
      </c>
      <c r="N607" s="57">
        <v>5983.8110236220473</v>
      </c>
      <c r="O607" s="30">
        <v>5983.8110236220473</v>
      </c>
      <c r="P607" s="29" t="s">
        <v>3861</v>
      </c>
      <c r="Q607" s="29"/>
      <c r="R607" s="104" t="s">
        <v>4907</v>
      </c>
      <c r="S607" s="103" t="s">
        <v>4908</v>
      </c>
      <c r="T607" s="403">
        <v>-11500</v>
      </c>
      <c r="U607" s="403">
        <v>12065</v>
      </c>
      <c r="V607" s="123" t="s">
        <v>1</v>
      </c>
      <c r="W607" s="336" t="s">
        <v>0</v>
      </c>
      <c r="X607" s="123"/>
      <c r="Y607" s="337"/>
      <c r="Z607" s="87">
        <v>1</v>
      </c>
      <c r="AA607" s="88" t="s">
        <v>329</v>
      </c>
      <c r="AB607" s="88">
        <v>2.5</v>
      </c>
      <c r="AC607" s="88">
        <v>100</v>
      </c>
      <c r="AD607" s="90" t="s">
        <v>4865</v>
      </c>
      <c r="AE607" s="90">
        <v>2.5</v>
      </c>
      <c r="AF607" s="136"/>
      <c r="AG607" s="338"/>
      <c r="AH607" s="338"/>
      <c r="AI607" s="339"/>
      <c r="AJ607" s="339"/>
      <c r="AK607" s="91"/>
      <c r="AL607" s="92"/>
      <c r="AM607" s="93"/>
      <c r="AN607" s="340"/>
      <c r="AO607" s="341"/>
      <c r="AP607" s="336"/>
      <c r="AQ607" s="342"/>
      <c r="AR607" s="343"/>
      <c r="AS607" s="342"/>
      <c r="AT607" s="94">
        <v>6000</v>
      </c>
      <c r="AU607" s="341"/>
      <c r="AV607" s="136"/>
      <c r="AW607" s="339"/>
    </row>
    <row r="608" spans="1:49" ht="12.75" customHeight="1">
      <c r="A608">
        <v>605</v>
      </c>
      <c r="B608" s="29" t="s">
        <v>7623</v>
      </c>
      <c r="C608" s="104" t="s">
        <v>4909</v>
      </c>
      <c r="D608" s="29" t="s">
        <v>844</v>
      </c>
      <c r="E608" s="29" t="s">
        <v>2981</v>
      </c>
      <c r="F608" s="335"/>
      <c r="G608" s="335"/>
      <c r="H608" s="335"/>
      <c r="I608" s="335"/>
      <c r="J608" s="335"/>
      <c r="K608" s="335"/>
      <c r="L608" s="335"/>
      <c r="M608" s="82" t="s">
        <v>3880</v>
      </c>
      <c r="N608" s="57">
        <v>5983.7677165354326</v>
      </c>
      <c r="O608" s="30">
        <v>5983.7677165354326</v>
      </c>
      <c r="P608" s="29" t="s">
        <v>3861</v>
      </c>
      <c r="Q608" s="29"/>
      <c r="R608" s="104" t="s">
        <v>4909</v>
      </c>
      <c r="S608" s="103" t="s">
        <v>4910</v>
      </c>
      <c r="T608" s="403">
        <v>-9500</v>
      </c>
      <c r="U608" s="403">
        <v>12065</v>
      </c>
      <c r="V608" s="123" t="s">
        <v>1</v>
      </c>
      <c r="W608" s="336" t="s">
        <v>0</v>
      </c>
      <c r="X608" s="123"/>
      <c r="Y608" s="337"/>
      <c r="Z608" s="87">
        <v>1</v>
      </c>
      <c r="AA608" s="88" t="s">
        <v>328</v>
      </c>
      <c r="AB608" s="88">
        <v>2.5</v>
      </c>
      <c r="AC608" s="88">
        <v>100</v>
      </c>
      <c r="AD608" s="90" t="s">
        <v>4865</v>
      </c>
      <c r="AE608" s="90">
        <v>2.5</v>
      </c>
      <c r="AF608" s="136"/>
      <c r="AG608" s="338"/>
      <c r="AH608" s="338"/>
      <c r="AI608" s="339"/>
      <c r="AJ608" s="339"/>
      <c r="AK608" s="91"/>
      <c r="AL608" s="92"/>
      <c r="AM608" s="93"/>
      <c r="AN608" s="340"/>
      <c r="AO608" s="341"/>
      <c r="AP608" s="336"/>
      <c r="AQ608" s="342"/>
      <c r="AR608" s="343"/>
      <c r="AS608" s="342"/>
      <c r="AT608" s="94">
        <v>6000</v>
      </c>
      <c r="AU608" s="341"/>
      <c r="AV608" s="136"/>
      <c r="AW608" s="339"/>
    </row>
    <row r="609" spans="1:49" ht="12.75" customHeight="1">
      <c r="A609">
        <v>606</v>
      </c>
      <c r="B609" s="29" t="s">
        <v>7625</v>
      </c>
      <c r="C609" s="104" t="s">
        <v>4911</v>
      </c>
      <c r="D609" s="29" t="s">
        <v>782</v>
      </c>
      <c r="E609" s="29" t="s">
        <v>3043</v>
      </c>
      <c r="F609" s="335"/>
      <c r="G609" s="335"/>
      <c r="H609" s="335"/>
      <c r="I609" s="335"/>
      <c r="J609" s="335"/>
      <c r="K609" s="335"/>
      <c r="L609" s="335"/>
      <c r="M609" s="82" t="s">
        <v>3880</v>
      </c>
      <c r="N609" s="57">
        <v>5983.8779527559054</v>
      </c>
      <c r="O609" s="30">
        <v>5983.8779527559054</v>
      </c>
      <c r="P609" s="29" t="s">
        <v>3859</v>
      </c>
      <c r="Q609" s="29"/>
      <c r="R609" s="104" t="s">
        <v>4911</v>
      </c>
      <c r="S609" s="103" t="s">
        <v>4912</v>
      </c>
      <c r="T609" s="403">
        <v>-12000</v>
      </c>
      <c r="U609" s="403">
        <v>12480</v>
      </c>
      <c r="V609" s="123" t="s">
        <v>1</v>
      </c>
      <c r="W609" s="336" t="s">
        <v>0</v>
      </c>
      <c r="X609" s="123"/>
      <c r="Y609" s="337"/>
      <c r="Z609" s="87">
        <v>1</v>
      </c>
      <c r="AA609" s="88" t="s">
        <v>317</v>
      </c>
      <c r="AB609" s="88">
        <v>2.5</v>
      </c>
      <c r="AC609" s="88">
        <v>100</v>
      </c>
      <c r="AD609" s="90" t="s">
        <v>4865</v>
      </c>
      <c r="AE609" s="90">
        <v>2.5</v>
      </c>
      <c r="AF609" s="136"/>
      <c r="AG609" s="338"/>
      <c r="AH609" s="338"/>
      <c r="AI609" s="339"/>
      <c r="AJ609" s="339"/>
      <c r="AK609" s="91"/>
      <c r="AL609" s="92"/>
      <c r="AM609" s="93"/>
      <c r="AN609" s="340"/>
      <c r="AO609" s="341"/>
      <c r="AP609" s="336"/>
      <c r="AQ609" s="342"/>
      <c r="AR609" s="343"/>
      <c r="AS609" s="342"/>
      <c r="AT609" s="94">
        <v>6000</v>
      </c>
      <c r="AU609" s="341"/>
      <c r="AV609" s="136"/>
      <c r="AW609" s="339"/>
    </row>
    <row r="610" spans="1:49" ht="12.75" customHeight="1">
      <c r="A610">
        <v>607</v>
      </c>
      <c r="B610" s="29" t="s">
        <v>7627</v>
      </c>
      <c r="C610" s="104" t="s">
        <v>4913</v>
      </c>
      <c r="D610" s="29" t="s">
        <v>810</v>
      </c>
      <c r="E610" s="29" t="s">
        <v>3015</v>
      </c>
      <c r="F610" s="335"/>
      <c r="G610" s="335"/>
      <c r="H610" s="335"/>
      <c r="I610" s="335"/>
      <c r="J610" s="335"/>
      <c r="K610" s="335"/>
      <c r="L610" s="335"/>
      <c r="M610" s="82" t="s">
        <v>3880</v>
      </c>
      <c r="N610" s="57">
        <v>5984.1338582677172</v>
      </c>
      <c r="O610" s="30">
        <v>5984.1338582677172</v>
      </c>
      <c r="P610" s="29" t="s">
        <v>3862</v>
      </c>
      <c r="Q610" s="29"/>
      <c r="R610" s="104" t="s">
        <v>4913</v>
      </c>
      <c r="S610" s="103" t="s">
        <v>4914</v>
      </c>
      <c r="T610" s="403">
        <v>-9000</v>
      </c>
      <c r="U610" s="403">
        <v>12480</v>
      </c>
      <c r="V610" s="123" t="s">
        <v>1</v>
      </c>
      <c r="W610" s="336" t="s">
        <v>0</v>
      </c>
      <c r="X610" s="123"/>
      <c r="Y610" s="337"/>
      <c r="Z610" s="87">
        <v>1</v>
      </c>
      <c r="AA610" s="88" t="s">
        <v>316</v>
      </c>
      <c r="AB610" s="88">
        <v>2.5</v>
      </c>
      <c r="AC610" s="88">
        <v>100</v>
      </c>
      <c r="AD610" s="90" t="s">
        <v>4865</v>
      </c>
      <c r="AE610" s="90">
        <v>2.5</v>
      </c>
      <c r="AF610" s="136"/>
      <c r="AG610" s="338"/>
      <c r="AH610" s="338"/>
      <c r="AI610" s="339"/>
      <c r="AJ610" s="339"/>
      <c r="AK610" s="91"/>
      <c r="AL610" s="92"/>
      <c r="AM610" s="93"/>
      <c r="AN610" s="340"/>
      <c r="AO610" s="341"/>
      <c r="AP610" s="336"/>
      <c r="AQ610" s="342"/>
      <c r="AR610" s="343"/>
      <c r="AS610" s="342"/>
      <c r="AT610" s="94">
        <v>6000</v>
      </c>
      <c r="AU610" s="341"/>
      <c r="AV610" s="136"/>
      <c r="AW610" s="339"/>
    </row>
    <row r="611" spans="1:49" ht="12.75" customHeight="1">
      <c r="A611">
        <v>608</v>
      </c>
      <c r="B611" s="29" t="s">
        <v>7629</v>
      </c>
      <c r="C611" s="104" t="s">
        <v>4915</v>
      </c>
      <c r="D611" s="29" t="s">
        <v>793</v>
      </c>
      <c r="E611" s="29" t="s">
        <v>3032</v>
      </c>
      <c r="F611" s="335"/>
      <c r="G611" s="335"/>
      <c r="H611" s="335"/>
      <c r="I611" s="335"/>
      <c r="J611" s="335"/>
      <c r="K611" s="335"/>
      <c r="L611" s="335"/>
      <c r="M611" s="82" t="s">
        <v>3880</v>
      </c>
      <c r="N611" s="57">
        <v>5983.5905511811034</v>
      </c>
      <c r="O611" s="30">
        <v>5983.5905511811034</v>
      </c>
      <c r="P611" s="29" t="s">
        <v>3863</v>
      </c>
      <c r="Q611" s="29"/>
      <c r="R611" s="104" t="s">
        <v>4915</v>
      </c>
      <c r="S611" s="103" t="s">
        <v>4916</v>
      </c>
      <c r="T611" s="403">
        <v>-12500</v>
      </c>
      <c r="U611" s="403">
        <v>12065</v>
      </c>
      <c r="V611" s="123" t="s">
        <v>1</v>
      </c>
      <c r="W611" s="336" t="s">
        <v>0</v>
      </c>
      <c r="X611" s="123"/>
      <c r="Y611" s="337"/>
      <c r="Z611" s="87">
        <v>1</v>
      </c>
      <c r="AA611" s="88" t="s">
        <v>315</v>
      </c>
      <c r="AB611" s="88">
        <v>2.5</v>
      </c>
      <c r="AC611" s="88">
        <v>100</v>
      </c>
      <c r="AD611" s="90" t="s">
        <v>4865</v>
      </c>
      <c r="AE611" s="90">
        <v>2.5</v>
      </c>
      <c r="AF611" s="136"/>
      <c r="AG611" s="338"/>
      <c r="AH611" s="338"/>
      <c r="AI611" s="339"/>
      <c r="AJ611" s="339"/>
      <c r="AK611" s="91"/>
      <c r="AL611" s="92"/>
      <c r="AM611" s="93"/>
      <c r="AN611" s="340"/>
      <c r="AO611" s="341"/>
      <c r="AP611" s="336"/>
      <c r="AQ611" s="342"/>
      <c r="AR611" s="343"/>
      <c r="AS611" s="342"/>
      <c r="AT611" s="94">
        <v>6000</v>
      </c>
      <c r="AU611" s="341"/>
      <c r="AV611" s="136"/>
      <c r="AW611" s="339"/>
    </row>
    <row r="612" spans="1:49" ht="12.75" customHeight="1">
      <c r="A612">
        <v>609</v>
      </c>
      <c r="B612" s="29" t="s">
        <v>7631</v>
      </c>
      <c r="C612" s="104" t="s">
        <v>4917</v>
      </c>
      <c r="D612" s="29" t="s">
        <v>802</v>
      </c>
      <c r="E612" s="29" t="s">
        <v>3023</v>
      </c>
      <c r="F612" s="335"/>
      <c r="G612" s="335"/>
      <c r="H612" s="335"/>
      <c r="I612" s="335"/>
      <c r="J612" s="335"/>
      <c r="K612" s="335"/>
      <c r="L612" s="335"/>
      <c r="M612" s="82" t="s">
        <v>3880</v>
      </c>
      <c r="N612" s="57">
        <v>5983.7440944881891</v>
      </c>
      <c r="O612" s="30">
        <v>5983.7440944881891</v>
      </c>
      <c r="P612" s="29" t="s">
        <v>3863</v>
      </c>
      <c r="Q612" s="29"/>
      <c r="R612" s="104" t="s">
        <v>4917</v>
      </c>
      <c r="S612" s="103" t="s">
        <v>4918</v>
      </c>
      <c r="T612" s="403">
        <v>-8500</v>
      </c>
      <c r="U612" s="403">
        <v>12065</v>
      </c>
      <c r="V612" s="123" t="s">
        <v>1</v>
      </c>
      <c r="W612" s="336" t="s">
        <v>0</v>
      </c>
      <c r="X612" s="123"/>
      <c r="Y612" s="337"/>
      <c r="Z612" s="87">
        <v>1</v>
      </c>
      <c r="AA612" s="88" t="s">
        <v>314</v>
      </c>
      <c r="AB612" s="88">
        <v>2.5</v>
      </c>
      <c r="AC612" s="88">
        <v>100</v>
      </c>
      <c r="AD612" s="90" t="s">
        <v>4865</v>
      </c>
      <c r="AE612" s="90">
        <v>2.5</v>
      </c>
      <c r="AF612" s="136"/>
      <c r="AG612" s="338"/>
      <c r="AH612" s="338"/>
      <c r="AI612" s="339"/>
      <c r="AJ612" s="339"/>
      <c r="AK612" s="91"/>
      <c r="AL612" s="92"/>
      <c r="AM612" s="93"/>
      <c r="AN612" s="340"/>
      <c r="AO612" s="341"/>
      <c r="AP612" s="336"/>
      <c r="AQ612" s="342"/>
      <c r="AR612" s="343"/>
      <c r="AS612" s="342"/>
      <c r="AT612" s="94">
        <v>6000</v>
      </c>
      <c r="AU612" s="341"/>
      <c r="AV612" s="136"/>
      <c r="AW612" s="339"/>
    </row>
    <row r="613" spans="1:49" ht="12.75" customHeight="1">
      <c r="A613">
        <v>610</v>
      </c>
      <c r="B613" s="29" t="s">
        <v>7644</v>
      </c>
      <c r="C613" s="104" t="s">
        <v>3469</v>
      </c>
      <c r="D613" s="29" t="s">
        <v>416</v>
      </c>
      <c r="E613" s="29" t="s">
        <v>3409</v>
      </c>
      <c r="F613" s="335" t="s">
        <v>7645</v>
      </c>
      <c r="G613" s="394" t="s">
        <v>7646</v>
      </c>
      <c r="H613" s="394"/>
      <c r="I613" s="394"/>
      <c r="J613" s="394"/>
      <c r="K613" s="394"/>
      <c r="L613" s="335"/>
      <c r="M613" s="82">
        <v>14000.000000000002</v>
      </c>
      <c r="N613" s="57">
        <v>2750</v>
      </c>
      <c r="O613" s="30">
        <v>16750</v>
      </c>
      <c r="P613" s="29" t="s">
        <v>9184</v>
      </c>
      <c r="Q613" s="29"/>
      <c r="R613" s="104" t="s">
        <v>3469</v>
      </c>
      <c r="S613" s="103" t="s">
        <v>4919</v>
      </c>
      <c r="T613" s="403">
        <v>-15895</v>
      </c>
      <c r="U613" s="403">
        <v>8500</v>
      </c>
      <c r="V613" s="123" t="s">
        <v>1</v>
      </c>
      <c r="W613" s="336" t="s">
        <v>0</v>
      </c>
      <c r="X613" s="123"/>
      <c r="Y613" s="337"/>
      <c r="Z613" s="87">
        <v>1</v>
      </c>
      <c r="AA613" s="88" t="s">
        <v>326</v>
      </c>
      <c r="AB613" s="88">
        <v>2.5</v>
      </c>
      <c r="AC613" s="135">
        <v>100</v>
      </c>
      <c r="AD613" s="90" t="s">
        <v>4545</v>
      </c>
      <c r="AE613" s="90">
        <v>2.5</v>
      </c>
      <c r="AF613" s="136"/>
      <c r="AG613" s="338"/>
      <c r="AH613" s="338"/>
      <c r="AI613" s="339"/>
      <c r="AJ613" s="339"/>
      <c r="AK613" s="91" t="s">
        <v>158</v>
      </c>
      <c r="AL613" s="92"/>
      <c r="AM613" s="93"/>
      <c r="AN613" s="340"/>
      <c r="AO613" s="341"/>
      <c r="AP613" s="336"/>
      <c r="AQ613" s="342"/>
      <c r="AR613" s="343" t="s">
        <v>3987</v>
      </c>
      <c r="AS613" s="342"/>
      <c r="AT613" s="94">
        <v>8000</v>
      </c>
      <c r="AU613" s="341"/>
      <c r="AV613" s="136"/>
      <c r="AW613" s="339"/>
    </row>
    <row r="614" spans="1:49" ht="12.75" customHeight="1">
      <c r="A614">
        <v>611</v>
      </c>
      <c r="B614" s="29" t="s">
        <v>7647</v>
      </c>
      <c r="C614" s="104" t="s">
        <v>3473</v>
      </c>
      <c r="D614" s="29" t="s">
        <v>418</v>
      </c>
      <c r="E614" s="29" t="s">
        <v>3407</v>
      </c>
      <c r="F614" s="335" t="s">
        <v>7648</v>
      </c>
      <c r="G614" s="394" t="s">
        <v>7649</v>
      </c>
      <c r="H614" s="394"/>
      <c r="I614" s="394"/>
      <c r="J614" s="394"/>
      <c r="K614" s="394"/>
      <c r="L614" s="335"/>
      <c r="M614" s="82">
        <v>14000.000000000002</v>
      </c>
      <c r="N614" s="57">
        <v>2750</v>
      </c>
      <c r="O614" s="30">
        <v>16750</v>
      </c>
      <c r="P614" s="29" t="s">
        <v>9184</v>
      </c>
      <c r="Q614" s="29"/>
      <c r="R614" s="104" t="s">
        <v>3473</v>
      </c>
      <c r="S614" s="103" t="s">
        <v>4920</v>
      </c>
      <c r="T614" s="403">
        <v>-15065</v>
      </c>
      <c r="U614" s="403">
        <v>8500</v>
      </c>
      <c r="V614" s="123" t="s">
        <v>1</v>
      </c>
      <c r="W614" s="336" t="s">
        <v>0</v>
      </c>
      <c r="X614" s="123"/>
      <c r="Y614" s="337"/>
      <c r="Z614" s="87">
        <v>1</v>
      </c>
      <c r="AA614" s="88" t="s">
        <v>326</v>
      </c>
      <c r="AB614" s="88">
        <v>2.5</v>
      </c>
      <c r="AC614" s="135">
        <v>100</v>
      </c>
      <c r="AD614" s="90" t="s">
        <v>4545</v>
      </c>
      <c r="AE614" s="90">
        <v>2.5</v>
      </c>
      <c r="AF614" s="136"/>
      <c r="AG614" s="338"/>
      <c r="AH614" s="338"/>
      <c r="AI614" s="339"/>
      <c r="AJ614" s="339"/>
      <c r="AK614" s="91" t="s">
        <v>157</v>
      </c>
      <c r="AL614" s="92"/>
      <c r="AM614" s="93"/>
      <c r="AN614" s="340"/>
      <c r="AO614" s="341"/>
      <c r="AP614" s="336"/>
      <c r="AQ614" s="342"/>
      <c r="AR614" s="343" t="s">
        <v>3987</v>
      </c>
      <c r="AS614" s="342"/>
      <c r="AT614" s="94">
        <v>8000</v>
      </c>
      <c r="AU614" s="341"/>
      <c r="AV614" s="136"/>
      <c r="AW614" s="339"/>
    </row>
    <row r="615" spans="1:49" ht="12.75" customHeight="1">
      <c r="A615">
        <v>612</v>
      </c>
      <c r="B615" s="29" t="s">
        <v>7650</v>
      </c>
      <c r="C615" s="104" t="s">
        <v>4921</v>
      </c>
      <c r="D615" s="29" t="s">
        <v>426</v>
      </c>
      <c r="E615" s="29" t="s">
        <v>3399</v>
      </c>
      <c r="F615" s="335" t="s">
        <v>7651</v>
      </c>
      <c r="G615" s="394" t="s">
        <v>7652</v>
      </c>
      <c r="H615" s="394"/>
      <c r="I615" s="394"/>
      <c r="J615" s="394"/>
      <c r="K615" s="394"/>
      <c r="L615" s="335"/>
      <c r="M615" s="82">
        <v>14000.000000000002</v>
      </c>
      <c r="N615" s="57">
        <v>2750</v>
      </c>
      <c r="O615" s="30">
        <v>16750</v>
      </c>
      <c r="P615" s="29" t="s">
        <v>9206</v>
      </c>
      <c r="Q615" s="29"/>
      <c r="R615" s="104" t="s">
        <v>4921</v>
      </c>
      <c r="S615" s="103" t="s">
        <v>4922</v>
      </c>
      <c r="T615" s="403">
        <v>-6868.16</v>
      </c>
      <c r="U615" s="403">
        <v>9163.0499999999993</v>
      </c>
      <c r="V615" s="123" t="s">
        <v>1</v>
      </c>
      <c r="W615" s="336" t="s">
        <v>0</v>
      </c>
      <c r="X615" s="123"/>
      <c r="Y615" s="337"/>
      <c r="Z615" s="87">
        <v>1</v>
      </c>
      <c r="AA615" s="88" t="s">
        <v>325</v>
      </c>
      <c r="AB615" s="88">
        <v>2.5</v>
      </c>
      <c r="AC615" s="135">
        <v>100</v>
      </c>
      <c r="AD615" s="90" t="s">
        <v>4545</v>
      </c>
      <c r="AE615" s="90">
        <v>2.5</v>
      </c>
      <c r="AF615" s="136"/>
      <c r="AG615" s="338"/>
      <c r="AH615" s="338"/>
      <c r="AI615" s="339"/>
      <c r="AJ615" s="339"/>
      <c r="AK615" s="91" t="s">
        <v>158</v>
      </c>
      <c r="AL615" s="92"/>
      <c r="AM615" s="93"/>
      <c r="AN615" s="340"/>
      <c r="AO615" s="341"/>
      <c r="AP615" s="336"/>
      <c r="AQ615" s="342"/>
      <c r="AR615" s="343" t="s">
        <v>3987</v>
      </c>
      <c r="AS615" s="342"/>
      <c r="AT615" s="94">
        <v>8000</v>
      </c>
      <c r="AU615" s="341"/>
      <c r="AV615" s="136"/>
      <c r="AW615" s="339"/>
    </row>
    <row r="616" spans="1:49" ht="12.75" customHeight="1">
      <c r="A616">
        <v>613</v>
      </c>
      <c r="B616" s="29" t="s">
        <v>7653</v>
      </c>
      <c r="C616" s="104" t="s">
        <v>4923</v>
      </c>
      <c r="D616" s="29" t="s">
        <v>428</v>
      </c>
      <c r="E616" s="29" t="s">
        <v>3397</v>
      </c>
      <c r="F616" s="335" t="s">
        <v>7654</v>
      </c>
      <c r="G616" s="394" t="s">
        <v>7655</v>
      </c>
      <c r="H616" s="394"/>
      <c r="I616" s="394"/>
      <c r="J616" s="394"/>
      <c r="K616" s="394"/>
      <c r="L616" s="335"/>
      <c r="M616" s="82">
        <v>14000.000000000002</v>
      </c>
      <c r="N616" s="57">
        <v>2750</v>
      </c>
      <c r="O616" s="30">
        <v>16750</v>
      </c>
      <c r="P616" s="29" t="s">
        <v>9206</v>
      </c>
      <c r="Q616" s="29"/>
      <c r="R616" s="104" t="s">
        <v>4923</v>
      </c>
      <c r="S616" s="103" t="s">
        <v>4924</v>
      </c>
      <c r="T616" s="403">
        <v>-7726.68</v>
      </c>
      <c r="U616" s="403">
        <v>8667.75</v>
      </c>
      <c r="V616" s="123" t="s">
        <v>1</v>
      </c>
      <c r="W616" s="336" t="s">
        <v>0</v>
      </c>
      <c r="X616" s="123"/>
      <c r="Y616" s="337"/>
      <c r="Z616" s="87">
        <v>1</v>
      </c>
      <c r="AA616" s="88" t="s">
        <v>325</v>
      </c>
      <c r="AB616" s="88">
        <v>2.5</v>
      </c>
      <c r="AC616" s="135">
        <v>100</v>
      </c>
      <c r="AD616" s="90" t="s">
        <v>4545</v>
      </c>
      <c r="AE616" s="90">
        <v>2.5</v>
      </c>
      <c r="AF616" s="136"/>
      <c r="AG616" s="338"/>
      <c r="AH616" s="338"/>
      <c r="AI616" s="339"/>
      <c r="AJ616" s="339"/>
      <c r="AK616" s="91" t="s">
        <v>157</v>
      </c>
      <c r="AL616" s="92"/>
      <c r="AM616" s="93"/>
      <c r="AN616" s="340"/>
      <c r="AO616" s="341"/>
      <c r="AP616" s="336"/>
      <c r="AQ616" s="342"/>
      <c r="AR616" s="343" t="s">
        <v>3987</v>
      </c>
      <c r="AS616" s="342"/>
      <c r="AT616" s="94">
        <v>8000</v>
      </c>
      <c r="AU616" s="341"/>
      <c r="AV616" s="136"/>
      <c r="AW616" s="339"/>
    </row>
    <row r="617" spans="1:49" ht="12.75" customHeight="1">
      <c r="A617">
        <v>614</v>
      </c>
      <c r="B617" s="29" t="s">
        <v>7730</v>
      </c>
      <c r="C617" s="104" t="s">
        <v>4925</v>
      </c>
      <c r="D617" s="29" t="s">
        <v>415</v>
      </c>
      <c r="E617" s="29" t="s">
        <v>3410</v>
      </c>
      <c r="F617" s="335" t="s">
        <v>7731</v>
      </c>
      <c r="G617" s="394" t="s">
        <v>7732</v>
      </c>
      <c r="H617" s="394"/>
      <c r="I617" s="394"/>
      <c r="J617" s="394"/>
      <c r="K617" s="394"/>
      <c r="L617" s="335"/>
      <c r="M617" s="82">
        <v>14000.000000000002</v>
      </c>
      <c r="N617" s="57">
        <v>2750</v>
      </c>
      <c r="O617" s="30">
        <v>16750</v>
      </c>
      <c r="P617" s="29" t="s">
        <v>9213</v>
      </c>
      <c r="Q617" s="29"/>
      <c r="R617" s="104" t="s">
        <v>4925</v>
      </c>
      <c r="S617" s="103" t="s">
        <v>4926</v>
      </c>
      <c r="T617" s="403">
        <v>-16310</v>
      </c>
      <c r="U617" s="403">
        <v>3000</v>
      </c>
      <c r="V617" s="123" t="s">
        <v>1</v>
      </c>
      <c r="W617" s="336" t="s">
        <v>0</v>
      </c>
      <c r="X617" s="123"/>
      <c r="Y617" s="337"/>
      <c r="Z617" s="87">
        <v>1</v>
      </c>
      <c r="AA617" s="88" t="s">
        <v>274</v>
      </c>
      <c r="AB617" s="88">
        <v>2.5</v>
      </c>
      <c r="AC617" s="135">
        <v>100</v>
      </c>
      <c r="AD617" s="90" t="s">
        <v>4545</v>
      </c>
      <c r="AE617" s="90">
        <v>2.5</v>
      </c>
      <c r="AF617" s="136"/>
      <c r="AG617" s="338"/>
      <c r="AH617" s="338"/>
      <c r="AI617" s="339"/>
      <c r="AJ617" s="339"/>
      <c r="AK617" s="91" t="s">
        <v>156</v>
      </c>
      <c r="AL617" s="92"/>
      <c r="AM617" s="93"/>
      <c r="AN617" s="340"/>
      <c r="AO617" s="341"/>
      <c r="AP617" s="336"/>
      <c r="AQ617" s="342"/>
      <c r="AR617" s="343" t="s">
        <v>3987</v>
      </c>
      <c r="AS617" s="342"/>
      <c r="AT617" s="94">
        <v>8000</v>
      </c>
      <c r="AU617" s="341"/>
      <c r="AV617" s="136"/>
      <c r="AW617" s="339"/>
    </row>
    <row r="618" spans="1:49" ht="12.75" customHeight="1">
      <c r="A618">
        <v>615</v>
      </c>
      <c r="B618" s="29" t="s">
        <v>7733</v>
      </c>
      <c r="C618" s="104" t="s">
        <v>4927</v>
      </c>
      <c r="D618" s="29" t="s">
        <v>417</v>
      </c>
      <c r="E618" s="29" t="s">
        <v>3408</v>
      </c>
      <c r="F618" s="335" t="s">
        <v>7734</v>
      </c>
      <c r="G618" s="394" t="s">
        <v>7735</v>
      </c>
      <c r="H618" s="394"/>
      <c r="I618" s="394"/>
      <c r="J618" s="394"/>
      <c r="K618" s="394"/>
      <c r="L618" s="335"/>
      <c r="M618" s="82">
        <v>14000.000000000002</v>
      </c>
      <c r="N618" s="57">
        <v>2750</v>
      </c>
      <c r="O618" s="30">
        <v>16750</v>
      </c>
      <c r="P618" s="29" t="s">
        <v>9213</v>
      </c>
      <c r="Q618" s="29"/>
      <c r="R618" s="104" t="s">
        <v>4927</v>
      </c>
      <c r="S618" s="103" t="s">
        <v>4928</v>
      </c>
      <c r="T618" s="403">
        <v>-15480</v>
      </c>
      <c r="U618" s="403">
        <v>3000</v>
      </c>
      <c r="V618" s="123" t="s">
        <v>1</v>
      </c>
      <c r="W618" s="336" t="s">
        <v>0</v>
      </c>
      <c r="X618" s="123"/>
      <c r="Y618" s="337"/>
      <c r="Z618" s="87">
        <v>1</v>
      </c>
      <c r="AA618" s="88" t="s">
        <v>274</v>
      </c>
      <c r="AB618" s="88">
        <v>2.5</v>
      </c>
      <c r="AC618" s="135">
        <v>100</v>
      </c>
      <c r="AD618" s="90" t="s">
        <v>4545</v>
      </c>
      <c r="AE618" s="90">
        <v>2.5</v>
      </c>
      <c r="AF618" s="136"/>
      <c r="AG618" s="338"/>
      <c r="AH618" s="338"/>
      <c r="AI618" s="339"/>
      <c r="AJ618" s="339"/>
      <c r="AK618" s="91" t="s">
        <v>155</v>
      </c>
      <c r="AL618" s="92"/>
      <c r="AM618" s="93"/>
      <c r="AN618" s="340"/>
      <c r="AO618" s="341"/>
      <c r="AP618" s="336"/>
      <c r="AQ618" s="342"/>
      <c r="AR618" s="343" t="s">
        <v>3987</v>
      </c>
      <c r="AS618" s="342"/>
      <c r="AT618" s="94">
        <v>8000</v>
      </c>
      <c r="AU618" s="341"/>
      <c r="AV618" s="136"/>
      <c r="AW618" s="339"/>
    </row>
    <row r="619" spans="1:49" ht="12.75" customHeight="1">
      <c r="A619">
        <v>616</v>
      </c>
      <c r="B619" s="29" t="s">
        <v>7738</v>
      </c>
      <c r="C619" s="104" t="s">
        <v>3636</v>
      </c>
      <c r="D619" s="29" t="s">
        <v>482</v>
      </c>
      <c r="E619" s="29" t="s">
        <v>3343</v>
      </c>
      <c r="F619" s="335" t="s">
        <v>7739</v>
      </c>
      <c r="G619" s="394" t="s">
        <v>7740</v>
      </c>
      <c r="H619" s="394"/>
      <c r="I619" s="394"/>
      <c r="J619" s="394"/>
      <c r="K619" s="394"/>
      <c r="L619" s="335"/>
      <c r="M619" s="82">
        <v>14000.000000000002</v>
      </c>
      <c r="N619" s="57">
        <v>2750</v>
      </c>
      <c r="O619" s="30">
        <v>16750</v>
      </c>
      <c r="P619" s="29" t="s">
        <v>9208</v>
      </c>
      <c r="Q619" s="29"/>
      <c r="R619" s="104" t="s">
        <v>3636</v>
      </c>
      <c r="S619" s="103" t="s">
        <v>4929</v>
      </c>
      <c r="T619" s="403">
        <v>-11160.76</v>
      </c>
      <c r="U619" s="403">
        <v>7677.15</v>
      </c>
      <c r="V619" s="123" t="s">
        <v>1</v>
      </c>
      <c r="W619" s="336" t="s">
        <v>0</v>
      </c>
      <c r="X619" s="123"/>
      <c r="Y619" s="337"/>
      <c r="Z619" s="87">
        <v>1</v>
      </c>
      <c r="AA619" s="88" t="s">
        <v>273</v>
      </c>
      <c r="AB619" s="88">
        <v>2.5</v>
      </c>
      <c r="AC619" s="135">
        <v>100</v>
      </c>
      <c r="AD619" s="90" t="s">
        <v>4545</v>
      </c>
      <c r="AE619" s="90">
        <v>2.5</v>
      </c>
      <c r="AF619" s="136"/>
      <c r="AG619" s="338"/>
      <c r="AH619" s="338"/>
      <c r="AI619" s="339"/>
      <c r="AJ619" s="339"/>
      <c r="AK619" s="91" t="s">
        <v>156</v>
      </c>
      <c r="AL619" s="92"/>
      <c r="AM619" s="93"/>
      <c r="AN619" s="340"/>
      <c r="AO619" s="341"/>
      <c r="AP619" s="336"/>
      <c r="AQ619" s="342"/>
      <c r="AR619" s="343" t="s">
        <v>3987</v>
      </c>
      <c r="AS619" s="342"/>
      <c r="AT619" s="94">
        <v>8000</v>
      </c>
      <c r="AU619" s="341"/>
      <c r="AV619" s="136"/>
      <c r="AW619" s="339"/>
    </row>
    <row r="620" spans="1:49" ht="12.75" customHeight="1">
      <c r="A620">
        <v>617</v>
      </c>
      <c r="B620" s="29" t="s">
        <v>7741</v>
      </c>
      <c r="C620" s="104" t="s">
        <v>3637</v>
      </c>
      <c r="D620" s="29" t="s">
        <v>484</v>
      </c>
      <c r="E620" s="29" t="s">
        <v>3341</v>
      </c>
      <c r="F620" s="335" t="s">
        <v>7742</v>
      </c>
      <c r="G620" s="394" t="s">
        <v>7743</v>
      </c>
      <c r="H620" s="394"/>
      <c r="I620" s="394"/>
      <c r="J620" s="394"/>
      <c r="K620" s="394"/>
      <c r="L620" s="335"/>
      <c r="M620" s="82">
        <v>14000.000000000002</v>
      </c>
      <c r="N620" s="57">
        <v>2750</v>
      </c>
      <c r="O620" s="30">
        <v>16750</v>
      </c>
      <c r="P620" s="29" t="s">
        <v>9208</v>
      </c>
      <c r="Q620" s="29"/>
      <c r="R620" s="104" t="s">
        <v>3637</v>
      </c>
      <c r="S620" s="103" t="s">
        <v>4930</v>
      </c>
      <c r="T620" s="403">
        <v>-11160.76</v>
      </c>
      <c r="U620" s="403">
        <v>8667.75</v>
      </c>
      <c r="V620" s="123" t="s">
        <v>1</v>
      </c>
      <c r="W620" s="336" t="s">
        <v>0</v>
      </c>
      <c r="X620" s="123"/>
      <c r="Y620" s="337"/>
      <c r="Z620" s="87">
        <v>1</v>
      </c>
      <c r="AA620" s="88" t="s">
        <v>273</v>
      </c>
      <c r="AB620" s="88">
        <v>2.5</v>
      </c>
      <c r="AC620" s="135">
        <v>100</v>
      </c>
      <c r="AD620" s="90" t="s">
        <v>4545</v>
      </c>
      <c r="AE620" s="90">
        <v>2.5</v>
      </c>
      <c r="AF620" s="136"/>
      <c r="AG620" s="338"/>
      <c r="AH620" s="338"/>
      <c r="AI620" s="339"/>
      <c r="AJ620" s="339"/>
      <c r="AK620" s="91" t="s">
        <v>155</v>
      </c>
      <c r="AL620" s="92"/>
      <c r="AM620" s="93"/>
      <c r="AN620" s="340"/>
      <c r="AO620" s="341"/>
      <c r="AP620" s="336"/>
      <c r="AQ620" s="342"/>
      <c r="AR620" s="343" t="s">
        <v>3987</v>
      </c>
      <c r="AS620" s="342"/>
      <c r="AT620" s="94">
        <v>8000</v>
      </c>
      <c r="AU620" s="341"/>
      <c r="AV620" s="136"/>
      <c r="AW620" s="339"/>
    </row>
    <row r="621" spans="1:49" ht="12.75" customHeight="1">
      <c r="A621">
        <v>618</v>
      </c>
      <c r="B621" s="29" t="s">
        <v>7656</v>
      </c>
      <c r="C621" s="104" t="s">
        <v>3750</v>
      </c>
      <c r="D621" s="29" t="s">
        <v>3880</v>
      </c>
      <c r="E621" s="29" t="s">
        <v>3880</v>
      </c>
      <c r="F621" s="335" t="s">
        <v>7657</v>
      </c>
      <c r="G621" s="335"/>
      <c r="H621" s="335"/>
      <c r="I621" s="335"/>
      <c r="J621" s="335"/>
      <c r="K621" s="335"/>
      <c r="L621" s="335"/>
      <c r="M621" s="82" t="s">
        <v>3880</v>
      </c>
      <c r="N621" s="57">
        <v>2750</v>
      </c>
      <c r="O621" s="30">
        <v>2750</v>
      </c>
      <c r="P621" s="29" t="s">
        <v>3458</v>
      </c>
      <c r="Q621" s="29"/>
      <c r="R621" s="104" t="s">
        <v>3750</v>
      </c>
      <c r="S621" s="103" t="s">
        <v>4931</v>
      </c>
      <c r="T621" s="403">
        <v>-16310</v>
      </c>
      <c r="U621" s="403">
        <v>8000</v>
      </c>
      <c r="V621" s="123" t="s">
        <v>1</v>
      </c>
      <c r="W621" s="336" t="s">
        <v>0</v>
      </c>
      <c r="X621" s="123"/>
      <c r="Y621" s="337"/>
      <c r="Z621" s="87"/>
      <c r="AA621" s="88" t="s">
        <v>324</v>
      </c>
      <c r="AB621" s="88">
        <v>2.5</v>
      </c>
      <c r="AC621" s="135">
        <v>100</v>
      </c>
      <c r="AD621" s="90" t="s">
        <v>4545</v>
      </c>
      <c r="AE621" s="90">
        <v>2.5</v>
      </c>
      <c r="AF621" s="136"/>
      <c r="AG621" s="338"/>
      <c r="AH621" s="338"/>
      <c r="AI621" s="339"/>
      <c r="AJ621" s="339"/>
      <c r="AK621" s="91" t="s">
        <v>154</v>
      </c>
      <c r="AL621" s="92"/>
      <c r="AM621" s="93"/>
      <c r="AN621" s="340"/>
      <c r="AO621" s="341"/>
      <c r="AP621" s="336"/>
      <c r="AQ621" s="342"/>
      <c r="AR621" s="343" t="s">
        <v>3987</v>
      </c>
      <c r="AS621" s="342"/>
      <c r="AT621" s="94">
        <v>8000</v>
      </c>
      <c r="AU621" s="341"/>
      <c r="AV621" s="136"/>
      <c r="AW621" s="339"/>
    </row>
    <row r="622" spans="1:49" ht="12.75" customHeight="1">
      <c r="A622">
        <v>619</v>
      </c>
      <c r="B622" s="29" t="s">
        <v>7658</v>
      </c>
      <c r="C622" s="104" t="s">
        <v>3749</v>
      </c>
      <c r="D622" s="29" t="s">
        <v>3880</v>
      </c>
      <c r="E622" s="29" t="s">
        <v>3880</v>
      </c>
      <c r="F622" s="335" t="s">
        <v>7659</v>
      </c>
      <c r="G622" s="335"/>
      <c r="H622" s="335"/>
      <c r="I622" s="335"/>
      <c r="J622" s="335"/>
      <c r="K622" s="335"/>
      <c r="L622" s="335"/>
      <c r="M622" s="82" t="s">
        <v>3880</v>
      </c>
      <c r="N622" s="57">
        <v>2750</v>
      </c>
      <c r="O622" s="30">
        <v>2750</v>
      </c>
      <c r="P622" s="29" t="s">
        <v>3458</v>
      </c>
      <c r="Q622" s="29"/>
      <c r="R622" s="104" t="s">
        <v>3749</v>
      </c>
      <c r="S622" s="103" t="s">
        <v>4932</v>
      </c>
      <c r="T622" s="403">
        <v>-15480</v>
      </c>
      <c r="U622" s="403">
        <v>8000</v>
      </c>
      <c r="V622" s="123" t="s">
        <v>1</v>
      </c>
      <c r="W622" s="336" t="s">
        <v>0</v>
      </c>
      <c r="X622" s="123"/>
      <c r="Y622" s="337"/>
      <c r="Z622" s="87"/>
      <c r="AA622" s="88" t="s">
        <v>324</v>
      </c>
      <c r="AB622" s="88">
        <v>2.5</v>
      </c>
      <c r="AC622" s="135">
        <v>100</v>
      </c>
      <c r="AD622" s="90" t="s">
        <v>4545</v>
      </c>
      <c r="AE622" s="90">
        <v>2.5</v>
      </c>
      <c r="AF622" s="136"/>
      <c r="AG622" s="338"/>
      <c r="AH622" s="338"/>
      <c r="AI622" s="339"/>
      <c r="AJ622" s="339"/>
      <c r="AK622" s="91" t="s">
        <v>153</v>
      </c>
      <c r="AL622" s="92"/>
      <c r="AM622" s="93"/>
      <c r="AN622" s="340"/>
      <c r="AO622" s="341"/>
      <c r="AP622" s="336"/>
      <c r="AQ622" s="342"/>
      <c r="AR622" s="343" t="s">
        <v>3987</v>
      </c>
      <c r="AS622" s="342"/>
      <c r="AT622" s="94">
        <v>8000</v>
      </c>
      <c r="AU622" s="341"/>
      <c r="AV622" s="136"/>
      <c r="AW622" s="339"/>
    </row>
    <row r="623" spans="1:49" ht="12.75" customHeight="1">
      <c r="A623">
        <v>620</v>
      </c>
      <c r="B623" s="29" t="s">
        <v>7660</v>
      </c>
      <c r="C623" s="104" t="s">
        <v>4933</v>
      </c>
      <c r="D623" s="29" t="s">
        <v>3880</v>
      </c>
      <c r="E623" s="29" t="s">
        <v>3880</v>
      </c>
      <c r="F623" s="335" t="s">
        <v>7661</v>
      </c>
      <c r="G623" s="335"/>
      <c r="H623" s="335"/>
      <c r="I623" s="335"/>
      <c r="J623" s="335"/>
      <c r="K623" s="335"/>
      <c r="L623" s="335"/>
      <c r="M623" s="82" t="s">
        <v>3880</v>
      </c>
      <c r="N623" s="57">
        <v>2750</v>
      </c>
      <c r="O623" s="30">
        <v>2750</v>
      </c>
      <c r="P623" s="29" t="s">
        <v>3455</v>
      </c>
      <c r="Q623" s="29"/>
      <c r="R623" s="104" t="s">
        <v>4933</v>
      </c>
      <c r="S623" s="103" t="s">
        <v>4934</v>
      </c>
      <c r="T623" s="403">
        <v>-8585.2000000000007</v>
      </c>
      <c r="U623" s="403">
        <v>9163.0499999999993</v>
      </c>
      <c r="V623" s="123" t="s">
        <v>1</v>
      </c>
      <c r="W623" s="336" t="s">
        <v>0</v>
      </c>
      <c r="X623" s="123"/>
      <c r="Y623" s="337"/>
      <c r="Z623" s="87"/>
      <c r="AA623" s="88" t="s">
        <v>323</v>
      </c>
      <c r="AB623" s="88">
        <v>2.5</v>
      </c>
      <c r="AC623" s="135">
        <v>100</v>
      </c>
      <c r="AD623" s="90" t="s">
        <v>4545</v>
      </c>
      <c r="AE623" s="90">
        <v>2.5</v>
      </c>
      <c r="AF623" s="136"/>
      <c r="AG623" s="338"/>
      <c r="AH623" s="338"/>
      <c r="AI623" s="339"/>
      <c r="AJ623" s="339"/>
      <c r="AK623" s="91" t="s">
        <v>154</v>
      </c>
      <c r="AL623" s="92"/>
      <c r="AM623" s="93"/>
      <c r="AN623" s="340"/>
      <c r="AO623" s="341"/>
      <c r="AP623" s="336"/>
      <c r="AQ623" s="342"/>
      <c r="AR623" s="343" t="s">
        <v>3987</v>
      </c>
      <c r="AS623" s="342"/>
      <c r="AT623" s="94">
        <v>8000</v>
      </c>
      <c r="AU623" s="341"/>
      <c r="AV623" s="136"/>
      <c r="AW623" s="339"/>
    </row>
    <row r="624" spans="1:49" ht="12.75" customHeight="1">
      <c r="A624">
        <v>621</v>
      </c>
      <c r="B624" s="29" t="s">
        <v>7662</v>
      </c>
      <c r="C624" s="104" t="s">
        <v>4935</v>
      </c>
      <c r="D624" s="29" t="s">
        <v>3880</v>
      </c>
      <c r="E624" s="29" t="s">
        <v>3880</v>
      </c>
      <c r="F624" s="335" t="s">
        <v>7663</v>
      </c>
      <c r="G624" s="335"/>
      <c r="H624" s="335"/>
      <c r="I624" s="335"/>
      <c r="J624" s="335"/>
      <c r="K624" s="335"/>
      <c r="L624" s="335"/>
      <c r="M624" s="82" t="s">
        <v>3880</v>
      </c>
      <c r="N624" s="57">
        <v>2750</v>
      </c>
      <c r="O624" s="30">
        <v>2750</v>
      </c>
      <c r="P624" s="29" t="s">
        <v>3455</v>
      </c>
      <c r="Q624" s="29"/>
      <c r="R624" s="104" t="s">
        <v>4935</v>
      </c>
      <c r="S624" s="103" t="s">
        <v>4936</v>
      </c>
      <c r="T624" s="403">
        <v>-8585.2000000000007</v>
      </c>
      <c r="U624" s="403">
        <v>8172.45</v>
      </c>
      <c r="V624" s="123" t="s">
        <v>1</v>
      </c>
      <c r="W624" s="336" t="s">
        <v>0</v>
      </c>
      <c r="X624" s="123"/>
      <c r="Y624" s="337"/>
      <c r="Z624" s="87"/>
      <c r="AA624" s="88" t="s">
        <v>323</v>
      </c>
      <c r="AB624" s="88">
        <v>2.5</v>
      </c>
      <c r="AC624" s="135">
        <v>100</v>
      </c>
      <c r="AD624" s="90" t="s">
        <v>4545</v>
      </c>
      <c r="AE624" s="90">
        <v>2.5</v>
      </c>
      <c r="AF624" s="136"/>
      <c r="AG624" s="338"/>
      <c r="AH624" s="338"/>
      <c r="AI624" s="339"/>
      <c r="AJ624" s="339"/>
      <c r="AK624" s="91" t="s">
        <v>153</v>
      </c>
      <c r="AL624" s="92"/>
      <c r="AM624" s="93"/>
      <c r="AN624" s="340"/>
      <c r="AO624" s="341"/>
      <c r="AP624" s="336"/>
      <c r="AQ624" s="342"/>
      <c r="AR624" s="343" t="s">
        <v>3987</v>
      </c>
      <c r="AS624" s="342"/>
      <c r="AT624" s="94">
        <v>8000</v>
      </c>
      <c r="AU624" s="341"/>
      <c r="AV624" s="136"/>
      <c r="AW624" s="339"/>
    </row>
    <row r="625" spans="1:49" ht="12.75" customHeight="1">
      <c r="A625">
        <v>622</v>
      </c>
      <c r="B625" s="29" t="s">
        <v>7664</v>
      </c>
      <c r="C625" s="104" t="s">
        <v>3747</v>
      </c>
      <c r="D625" s="29" t="s">
        <v>3880</v>
      </c>
      <c r="E625" s="29" t="s">
        <v>3880</v>
      </c>
      <c r="F625" s="335" t="s">
        <v>7665</v>
      </c>
      <c r="G625" s="335"/>
      <c r="H625" s="335"/>
      <c r="I625" s="335"/>
      <c r="J625" s="335"/>
      <c r="K625" s="335"/>
      <c r="L625" s="335"/>
      <c r="M625" s="82" t="s">
        <v>3880</v>
      </c>
      <c r="N625" s="57">
        <v>2750</v>
      </c>
      <c r="O625" s="30">
        <v>2750</v>
      </c>
      <c r="P625" s="29" t="s">
        <v>3457</v>
      </c>
      <c r="Q625" s="29"/>
      <c r="R625" s="104" t="s">
        <v>3747</v>
      </c>
      <c r="S625" s="103" t="s">
        <v>4937</v>
      </c>
      <c r="T625" s="403">
        <v>-15895</v>
      </c>
      <c r="U625" s="403">
        <v>7500</v>
      </c>
      <c r="V625" s="123" t="s">
        <v>1</v>
      </c>
      <c r="W625" s="336" t="s">
        <v>0</v>
      </c>
      <c r="X625" s="123"/>
      <c r="Y625" s="337"/>
      <c r="Z625" s="87"/>
      <c r="AA625" s="88" t="s">
        <v>322</v>
      </c>
      <c r="AB625" s="88">
        <v>2.5</v>
      </c>
      <c r="AC625" s="135">
        <v>100</v>
      </c>
      <c r="AD625" s="90" t="s">
        <v>4545</v>
      </c>
      <c r="AE625" s="90">
        <v>2.5</v>
      </c>
      <c r="AF625" s="136"/>
      <c r="AG625" s="338"/>
      <c r="AH625" s="338"/>
      <c r="AI625" s="339"/>
      <c r="AJ625" s="339"/>
      <c r="AK625" s="91" t="s">
        <v>152</v>
      </c>
      <c r="AL625" s="92"/>
      <c r="AM625" s="93"/>
      <c r="AN625" s="340"/>
      <c r="AO625" s="341"/>
      <c r="AP625" s="336"/>
      <c r="AQ625" s="342"/>
      <c r="AR625" s="343" t="s">
        <v>3987</v>
      </c>
      <c r="AS625" s="342"/>
      <c r="AT625" s="94">
        <v>8000</v>
      </c>
      <c r="AU625" s="341"/>
      <c r="AV625" s="136"/>
      <c r="AW625" s="339"/>
    </row>
    <row r="626" spans="1:49" ht="12.75" customHeight="1">
      <c r="A626">
        <v>623</v>
      </c>
      <c r="B626" s="29" t="s">
        <v>7666</v>
      </c>
      <c r="C626" s="104" t="s">
        <v>3540</v>
      </c>
      <c r="D626" s="29" t="s">
        <v>3880</v>
      </c>
      <c r="E626" s="29" t="s">
        <v>3880</v>
      </c>
      <c r="F626" s="335" t="s">
        <v>7667</v>
      </c>
      <c r="G626" s="335"/>
      <c r="H626" s="335"/>
      <c r="I626" s="335"/>
      <c r="J626" s="335"/>
      <c r="K626" s="335"/>
      <c r="L626" s="335"/>
      <c r="M626" s="82" t="s">
        <v>3880</v>
      </c>
      <c r="N626" s="57">
        <v>2750</v>
      </c>
      <c r="O626" s="30">
        <v>2750</v>
      </c>
      <c r="P626" s="29" t="s">
        <v>3457</v>
      </c>
      <c r="Q626" s="29"/>
      <c r="R626" s="104" t="s">
        <v>3540</v>
      </c>
      <c r="S626" s="103" t="s">
        <v>4938</v>
      </c>
      <c r="T626" s="403">
        <v>-15065</v>
      </c>
      <c r="U626" s="403">
        <v>7500</v>
      </c>
      <c r="V626" s="123" t="s">
        <v>1</v>
      </c>
      <c r="W626" s="336" t="s">
        <v>0</v>
      </c>
      <c r="X626" s="123"/>
      <c r="Y626" s="337"/>
      <c r="Z626" s="87"/>
      <c r="AA626" s="88" t="s">
        <v>322</v>
      </c>
      <c r="AB626" s="88">
        <v>2.5</v>
      </c>
      <c r="AC626" s="135">
        <v>100</v>
      </c>
      <c r="AD626" s="90" t="s">
        <v>4545</v>
      </c>
      <c r="AE626" s="90">
        <v>2.5</v>
      </c>
      <c r="AF626" s="136"/>
      <c r="AG626" s="338"/>
      <c r="AH626" s="338"/>
      <c r="AI626" s="339"/>
      <c r="AJ626" s="339"/>
      <c r="AK626" s="91" t="s">
        <v>151</v>
      </c>
      <c r="AL626" s="92"/>
      <c r="AM626" s="93"/>
      <c r="AN626" s="340"/>
      <c r="AO626" s="341"/>
      <c r="AP626" s="336"/>
      <c r="AQ626" s="342"/>
      <c r="AR626" s="343" t="s">
        <v>3987</v>
      </c>
      <c r="AS626" s="342"/>
      <c r="AT626" s="94">
        <v>8000</v>
      </c>
      <c r="AU626" s="341"/>
      <c r="AV626" s="136"/>
      <c r="AW626" s="339"/>
    </row>
    <row r="627" spans="1:49" ht="12.75" customHeight="1">
      <c r="A627">
        <v>624</v>
      </c>
      <c r="B627" s="29" t="s">
        <v>7668</v>
      </c>
      <c r="C627" s="104" t="s">
        <v>4939</v>
      </c>
      <c r="D627" s="29" t="s">
        <v>3880</v>
      </c>
      <c r="E627" s="29" t="s">
        <v>3880</v>
      </c>
      <c r="F627" s="335" t="s">
        <v>7669</v>
      </c>
      <c r="G627" s="335"/>
      <c r="H627" s="335"/>
      <c r="I627" s="335"/>
      <c r="J627" s="335"/>
      <c r="K627" s="335"/>
      <c r="L627" s="335"/>
      <c r="M627" s="82" t="s">
        <v>3880</v>
      </c>
      <c r="N627" s="57">
        <v>2750</v>
      </c>
      <c r="O627" s="30">
        <v>2750</v>
      </c>
      <c r="P627" s="29" t="s">
        <v>3457</v>
      </c>
      <c r="Q627" s="29"/>
      <c r="R627" s="104" t="s">
        <v>4939</v>
      </c>
      <c r="S627" s="103" t="s">
        <v>4940</v>
      </c>
      <c r="T627" s="403">
        <v>-7726.68</v>
      </c>
      <c r="U627" s="403">
        <v>9658.35</v>
      </c>
      <c r="V627" s="123" t="s">
        <v>1</v>
      </c>
      <c r="W627" s="336" t="s">
        <v>0</v>
      </c>
      <c r="X627" s="123"/>
      <c r="Y627" s="337"/>
      <c r="Z627" s="87"/>
      <c r="AA627" s="88" t="s">
        <v>320</v>
      </c>
      <c r="AB627" s="88">
        <v>2.5</v>
      </c>
      <c r="AC627" s="135">
        <v>100</v>
      </c>
      <c r="AD627" s="90" t="s">
        <v>4545</v>
      </c>
      <c r="AE627" s="90">
        <v>2.5</v>
      </c>
      <c r="AF627" s="136"/>
      <c r="AG627" s="338"/>
      <c r="AH627" s="338"/>
      <c r="AI627" s="339"/>
      <c r="AJ627" s="339"/>
      <c r="AK627" s="91" t="s">
        <v>152</v>
      </c>
      <c r="AL627" s="92"/>
      <c r="AM627" s="93"/>
      <c r="AN627" s="340"/>
      <c r="AO627" s="341"/>
      <c r="AP627" s="336"/>
      <c r="AQ627" s="342"/>
      <c r="AR627" s="343" t="s">
        <v>3987</v>
      </c>
      <c r="AS627" s="342"/>
      <c r="AT627" s="94">
        <v>8000</v>
      </c>
      <c r="AU627" s="341"/>
      <c r="AV627" s="136"/>
      <c r="AW627" s="339"/>
    </row>
    <row r="628" spans="1:49" ht="12.75" customHeight="1">
      <c r="A628">
        <v>625</v>
      </c>
      <c r="B628" s="29" t="s">
        <v>7670</v>
      </c>
      <c r="C628" s="104" t="s">
        <v>4941</v>
      </c>
      <c r="D628" s="29" t="s">
        <v>3880</v>
      </c>
      <c r="E628" s="29" t="s">
        <v>3880</v>
      </c>
      <c r="F628" s="335" t="s">
        <v>7671</v>
      </c>
      <c r="G628" s="335"/>
      <c r="H628" s="335"/>
      <c r="I628" s="335"/>
      <c r="J628" s="335"/>
      <c r="K628" s="335"/>
      <c r="L628" s="335"/>
      <c r="M628" s="82" t="s">
        <v>3880</v>
      </c>
      <c r="N628" s="57">
        <v>2750</v>
      </c>
      <c r="O628" s="30">
        <v>2750</v>
      </c>
      <c r="P628" s="29" t="s">
        <v>3457</v>
      </c>
      <c r="Q628" s="29"/>
      <c r="R628" s="104" t="s">
        <v>4941</v>
      </c>
      <c r="S628" s="103" t="s">
        <v>4942</v>
      </c>
      <c r="T628" s="403">
        <v>-8585.2000000000007</v>
      </c>
      <c r="U628" s="403">
        <v>10153.65</v>
      </c>
      <c r="V628" s="123" t="s">
        <v>1</v>
      </c>
      <c r="W628" s="336" t="s">
        <v>0</v>
      </c>
      <c r="X628" s="123"/>
      <c r="Y628" s="337"/>
      <c r="Z628" s="87"/>
      <c r="AA628" s="88" t="s">
        <v>320</v>
      </c>
      <c r="AB628" s="88">
        <v>2.5</v>
      </c>
      <c r="AC628" s="135">
        <v>100</v>
      </c>
      <c r="AD628" s="90" t="s">
        <v>4545</v>
      </c>
      <c r="AE628" s="90">
        <v>2.5</v>
      </c>
      <c r="AF628" s="136"/>
      <c r="AG628" s="338"/>
      <c r="AH628" s="338"/>
      <c r="AI628" s="339"/>
      <c r="AJ628" s="339"/>
      <c r="AK628" s="91" t="s">
        <v>151</v>
      </c>
      <c r="AL628" s="92"/>
      <c r="AM628" s="93"/>
      <c r="AN628" s="340"/>
      <c r="AO628" s="341"/>
      <c r="AP628" s="336"/>
      <c r="AQ628" s="342"/>
      <c r="AR628" s="343" t="s">
        <v>3987</v>
      </c>
      <c r="AS628" s="342"/>
      <c r="AT628" s="94">
        <v>8000</v>
      </c>
      <c r="AU628" s="341"/>
      <c r="AV628" s="136"/>
      <c r="AW628" s="339"/>
    </row>
    <row r="629" spans="1:49" ht="12.75" customHeight="1">
      <c r="A629">
        <v>626</v>
      </c>
      <c r="B629" s="29" t="s">
        <v>7672</v>
      </c>
      <c r="C629" s="104" t="s">
        <v>4943</v>
      </c>
      <c r="D629" s="29" t="s">
        <v>3880</v>
      </c>
      <c r="E629" s="29" t="s">
        <v>3880</v>
      </c>
      <c r="F629" s="335" t="s">
        <v>7673</v>
      </c>
      <c r="G629" s="335"/>
      <c r="H629" s="335"/>
      <c r="I629" s="335"/>
      <c r="J629" s="335"/>
      <c r="K629" s="335"/>
      <c r="L629" s="335"/>
      <c r="M629" s="82" t="s">
        <v>3880</v>
      </c>
      <c r="N629" s="57">
        <v>2750</v>
      </c>
      <c r="O629" s="30">
        <v>2750</v>
      </c>
      <c r="P629" s="29" t="s">
        <v>3455</v>
      </c>
      <c r="Q629" s="29"/>
      <c r="R629" s="104" t="s">
        <v>4943</v>
      </c>
      <c r="S629" s="103" t="s">
        <v>4944</v>
      </c>
      <c r="T629" s="403">
        <v>-16310</v>
      </c>
      <c r="U629" s="403">
        <v>7000</v>
      </c>
      <c r="V629" s="123" t="s">
        <v>1</v>
      </c>
      <c r="W629" s="336" t="s">
        <v>0</v>
      </c>
      <c r="X629" s="123"/>
      <c r="Y629" s="337"/>
      <c r="Z629" s="87"/>
      <c r="AA629" s="88" t="s">
        <v>318</v>
      </c>
      <c r="AB629" s="88">
        <v>2.5</v>
      </c>
      <c r="AC629" s="135">
        <v>100</v>
      </c>
      <c r="AD629" s="90" t="s">
        <v>4545</v>
      </c>
      <c r="AE629" s="90">
        <v>2.5</v>
      </c>
      <c r="AF629" s="136"/>
      <c r="AG629" s="338"/>
      <c r="AH629" s="338"/>
      <c r="AI629" s="339"/>
      <c r="AJ629" s="339"/>
      <c r="AK629" s="91" t="s">
        <v>4945</v>
      </c>
      <c r="AL629" s="92"/>
      <c r="AM629" s="93"/>
      <c r="AN629" s="340"/>
      <c r="AO629" s="341"/>
      <c r="AP629" s="336"/>
      <c r="AQ629" s="342"/>
      <c r="AR629" s="343" t="s">
        <v>3987</v>
      </c>
      <c r="AS629" s="342"/>
      <c r="AT629" s="94">
        <v>8000</v>
      </c>
      <c r="AU629" s="341"/>
      <c r="AV629" s="136"/>
      <c r="AW629" s="339"/>
    </row>
    <row r="630" spans="1:49" ht="12.75" customHeight="1">
      <c r="A630">
        <v>627</v>
      </c>
      <c r="B630" s="29" t="s">
        <v>7674</v>
      </c>
      <c r="C630" s="104" t="s">
        <v>4946</v>
      </c>
      <c r="D630" s="29" t="s">
        <v>3880</v>
      </c>
      <c r="E630" s="29" t="s">
        <v>3880</v>
      </c>
      <c r="F630" s="335" t="s">
        <v>7675</v>
      </c>
      <c r="G630" s="335"/>
      <c r="H630" s="335"/>
      <c r="I630" s="335"/>
      <c r="J630" s="335"/>
      <c r="K630" s="335"/>
      <c r="L630" s="335"/>
      <c r="M630" s="82" t="s">
        <v>3880</v>
      </c>
      <c r="N630" s="57">
        <v>2750</v>
      </c>
      <c r="O630" s="30">
        <v>2750</v>
      </c>
      <c r="P630" s="29" t="s">
        <v>3455</v>
      </c>
      <c r="Q630" s="29"/>
      <c r="R630" s="104" t="s">
        <v>4946</v>
      </c>
      <c r="S630" s="103" t="s">
        <v>4947</v>
      </c>
      <c r="T630" s="403">
        <v>-15480</v>
      </c>
      <c r="U630" s="403">
        <v>7000</v>
      </c>
      <c r="V630" s="123" t="s">
        <v>1</v>
      </c>
      <c r="W630" s="336" t="s">
        <v>0</v>
      </c>
      <c r="X630" s="123"/>
      <c r="Y630" s="337"/>
      <c r="Z630" s="87"/>
      <c r="AA630" s="88" t="s">
        <v>318</v>
      </c>
      <c r="AB630" s="88">
        <v>2.5</v>
      </c>
      <c r="AC630" s="135">
        <v>100</v>
      </c>
      <c r="AD630" s="90" t="s">
        <v>4545</v>
      </c>
      <c r="AE630" s="90">
        <v>2.5</v>
      </c>
      <c r="AF630" s="136"/>
      <c r="AG630" s="338"/>
      <c r="AH630" s="338"/>
      <c r="AI630" s="339"/>
      <c r="AJ630" s="339"/>
      <c r="AK630" s="91" t="s">
        <v>4948</v>
      </c>
      <c r="AL630" s="92"/>
      <c r="AM630" s="93"/>
      <c r="AN630" s="340"/>
      <c r="AO630" s="341"/>
      <c r="AP630" s="336"/>
      <c r="AQ630" s="342"/>
      <c r="AR630" s="343" t="s">
        <v>3987</v>
      </c>
      <c r="AS630" s="342"/>
      <c r="AT630" s="94">
        <v>8000</v>
      </c>
      <c r="AU630" s="341"/>
      <c r="AV630" s="136"/>
      <c r="AW630" s="339"/>
    </row>
    <row r="631" spans="1:49" ht="12.75" customHeight="1">
      <c r="A631">
        <v>628</v>
      </c>
      <c r="B631" s="29" t="s">
        <v>7676</v>
      </c>
      <c r="C631" s="104" t="s">
        <v>4949</v>
      </c>
      <c r="D631" s="29" t="s">
        <v>3880</v>
      </c>
      <c r="E631" s="29" t="s">
        <v>3880</v>
      </c>
      <c r="F631" s="335" t="s">
        <v>7677</v>
      </c>
      <c r="G631" s="335"/>
      <c r="H631" s="335"/>
      <c r="I631" s="335"/>
      <c r="J631" s="335"/>
      <c r="K631" s="335"/>
      <c r="L631" s="335"/>
      <c r="M631" s="82" t="s">
        <v>3880</v>
      </c>
      <c r="N631" s="57">
        <v>2750</v>
      </c>
      <c r="O631" s="30">
        <v>2750</v>
      </c>
      <c r="P631" s="29" t="s">
        <v>3860</v>
      </c>
      <c r="Q631" s="29"/>
      <c r="R631" s="104" t="s">
        <v>4949</v>
      </c>
      <c r="S631" s="103" t="s">
        <v>4950</v>
      </c>
      <c r="T631" s="403">
        <v>-9443.7199999999993</v>
      </c>
      <c r="U631" s="403">
        <v>7677.15</v>
      </c>
      <c r="V631" s="123" t="s">
        <v>1</v>
      </c>
      <c r="W631" s="336" t="s">
        <v>0</v>
      </c>
      <c r="X631" s="123"/>
      <c r="Y631" s="337"/>
      <c r="Z631" s="87"/>
      <c r="AA631" s="88" t="s">
        <v>303</v>
      </c>
      <c r="AB631" s="88">
        <v>2.5</v>
      </c>
      <c r="AC631" s="135">
        <v>100</v>
      </c>
      <c r="AD631" s="90" t="s">
        <v>4545</v>
      </c>
      <c r="AE631" s="90">
        <v>2.5</v>
      </c>
      <c r="AF631" s="136"/>
      <c r="AG631" s="338"/>
      <c r="AH631" s="338"/>
      <c r="AI631" s="339"/>
      <c r="AJ631" s="339"/>
      <c r="AK631" s="91" t="s">
        <v>4945</v>
      </c>
      <c r="AL631" s="92"/>
      <c r="AM631" s="93"/>
      <c r="AN631" s="340"/>
      <c r="AO631" s="341"/>
      <c r="AP631" s="336"/>
      <c r="AQ631" s="342"/>
      <c r="AR631" s="343" t="s">
        <v>3987</v>
      </c>
      <c r="AS631" s="342"/>
      <c r="AT631" s="94">
        <v>8000</v>
      </c>
      <c r="AU631" s="341"/>
      <c r="AV631" s="136"/>
      <c r="AW631" s="339"/>
    </row>
    <row r="632" spans="1:49" ht="12.75" customHeight="1">
      <c r="A632">
        <v>629</v>
      </c>
      <c r="B632" s="29" t="s">
        <v>7678</v>
      </c>
      <c r="C632" s="104" t="s">
        <v>4951</v>
      </c>
      <c r="D632" s="29" t="s">
        <v>3880</v>
      </c>
      <c r="E632" s="29" t="s">
        <v>3880</v>
      </c>
      <c r="F632" s="335" t="s">
        <v>7679</v>
      </c>
      <c r="G632" s="335"/>
      <c r="H632" s="335"/>
      <c r="I632" s="335"/>
      <c r="J632" s="335"/>
      <c r="K632" s="335"/>
      <c r="L632" s="335"/>
      <c r="M632" s="82" t="s">
        <v>3880</v>
      </c>
      <c r="N632" s="57">
        <v>2750</v>
      </c>
      <c r="O632" s="30">
        <v>2750</v>
      </c>
      <c r="P632" s="29" t="s">
        <v>3860</v>
      </c>
      <c r="Q632" s="29"/>
      <c r="R632" s="104" t="s">
        <v>4951</v>
      </c>
      <c r="S632" s="103" t="s">
        <v>4952</v>
      </c>
      <c r="T632" s="403">
        <v>-8585.2000000000007</v>
      </c>
      <c r="U632" s="403">
        <v>7181.85</v>
      </c>
      <c r="V632" s="123" t="s">
        <v>1</v>
      </c>
      <c r="W632" s="336" t="s">
        <v>0</v>
      </c>
      <c r="X632" s="123"/>
      <c r="Y632" s="337"/>
      <c r="Z632" s="87"/>
      <c r="AA632" s="88" t="s">
        <v>303</v>
      </c>
      <c r="AB632" s="88">
        <v>2.5</v>
      </c>
      <c r="AC632" s="135">
        <v>100</v>
      </c>
      <c r="AD632" s="90" t="s">
        <v>4545</v>
      </c>
      <c r="AE632" s="90">
        <v>2.5</v>
      </c>
      <c r="AF632" s="136"/>
      <c r="AG632" s="338"/>
      <c r="AH632" s="338"/>
      <c r="AI632" s="339"/>
      <c r="AJ632" s="339"/>
      <c r="AK632" s="91" t="s">
        <v>4948</v>
      </c>
      <c r="AL632" s="92"/>
      <c r="AM632" s="93"/>
      <c r="AN632" s="340"/>
      <c r="AO632" s="341"/>
      <c r="AP632" s="336"/>
      <c r="AQ632" s="342"/>
      <c r="AR632" s="343" t="s">
        <v>3987</v>
      </c>
      <c r="AS632" s="342"/>
      <c r="AT632" s="94">
        <v>8000</v>
      </c>
      <c r="AU632" s="341"/>
      <c r="AV632" s="136"/>
      <c r="AW632" s="339"/>
    </row>
    <row r="633" spans="1:49" ht="12.75" customHeight="1">
      <c r="A633">
        <v>630</v>
      </c>
      <c r="B633" s="29" t="s">
        <v>7680</v>
      </c>
      <c r="C633" s="104" t="s">
        <v>4953</v>
      </c>
      <c r="D633" s="29" t="s">
        <v>3880</v>
      </c>
      <c r="E633" s="29" t="s">
        <v>3880</v>
      </c>
      <c r="F633" s="335" t="s">
        <v>7681</v>
      </c>
      <c r="G633" s="335"/>
      <c r="H633" s="335"/>
      <c r="I633" s="335"/>
      <c r="J633" s="335"/>
      <c r="K633" s="335"/>
      <c r="L633" s="335"/>
      <c r="M633" s="82" t="s">
        <v>3880</v>
      </c>
      <c r="N633" s="57">
        <v>2750</v>
      </c>
      <c r="O633" s="30">
        <v>2750</v>
      </c>
      <c r="P633" s="29" t="s">
        <v>3457</v>
      </c>
      <c r="Q633" s="29"/>
      <c r="R633" s="104" t="s">
        <v>4953</v>
      </c>
      <c r="S633" s="103" t="s">
        <v>4954</v>
      </c>
      <c r="T633" s="403">
        <v>-15895</v>
      </c>
      <c r="U633" s="403">
        <v>6500</v>
      </c>
      <c r="V633" s="123" t="s">
        <v>1</v>
      </c>
      <c r="W633" s="336" t="s">
        <v>0</v>
      </c>
      <c r="X633" s="123"/>
      <c r="Y633" s="337"/>
      <c r="Z633" s="87"/>
      <c r="AA633" s="88" t="s">
        <v>302</v>
      </c>
      <c r="AB633" s="88">
        <v>2.5</v>
      </c>
      <c r="AC633" s="135">
        <v>100</v>
      </c>
      <c r="AD633" s="90" t="s">
        <v>4545</v>
      </c>
      <c r="AE633" s="90">
        <v>2.5</v>
      </c>
      <c r="AF633" s="136"/>
      <c r="AG633" s="338"/>
      <c r="AH633" s="338"/>
      <c r="AI633" s="339"/>
      <c r="AJ633" s="339"/>
      <c r="AK633" s="91" t="s">
        <v>4955</v>
      </c>
      <c r="AL633" s="92"/>
      <c r="AM633" s="93"/>
      <c r="AN633" s="340"/>
      <c r="AO633" s="341"/>
      <c r="AP633" s="336"/>
      <c r="AQ633" s="342"/>
      <c r="AR633" s="343" t="s">
        <v>3987</v>
      </c>
      <c r="AS633" s="342"/>
      <c r="AT633" s="94">
        <v>8000</v>
      </c>
      <c r="AU633" s="341"/>
      <c r="AV633" s="136"/>
      <c r="AW633" s="339"/>
    </row>
    <row r="634" spans="1:49" ht="12.75" customHeight="1">
      <c r="A634">
        <v>631</v>
      </c>
      <c r="B634" s="29" t="s">
        <v>7682</v>
      </c>
      <c r="C634" s="104" t="s">
        <v>4956</v>
      </c>
      <c r="D634" s="29" t="s">
        <v>3880</v>
      </c>
      <c r="E634" s="29" t="s">
        <v>3880</v>
      </c>
      <c r="F634" s="335" t="s">
        <v>7683</v>
      </c>
      <c r="G634" s="335"/>
      <c r="H634" s="335"/>
      <c r="I634" s="335"/>
      <c r="J634" s="335"/>
      <c r="K634" s="335"/>
      <c r="L634" s="335"/>
      <c r="M634" s="82" t="s">
        <v>3880</v>
      </c>
      <c r="N634" s="57">
        <v>2750</v>
      </c>
      <c r="O634" s="30">
        <v>2750</v>
      </c>
      <c r="P634" s="29" t="s">
        <v>3457</v>
      </c>
      <c r="Q634" s="29"/>
      <c r="R634" s="104" t="s">
        <v>4956</v>
      </c>
      <c r="S634" s="103" t="s">
        <v>4957</v>
      </c>
      <c r="T634" s="403">
        <v>-15065</v>
      </c>
      <c r="U634" s="403">
        <v>6500</v>
      </c>
      <c r="V634" s="123" t="s">
        <v>1</v>
      </c>
      <c r="W634" s="336" t="s">
        <v>0</v>
      </c>
      <c r="X634" s="123"/>
      <c r="Y634" s="337"/>
      <c r="Z634" s="87"/>
      <c r="AA634" s="88" t="s">
        <v>302</v>
      </c>
      <c r="AB634" s="88">
        <v>2.5</v>
      </c>
      <c r="AC634" s="135">
        <v>100</v>
      </c>
      <c r="AD634" s="90" t="s">
        <v>4545</v>
      </c>
      <c r="AE634" s="90">
        <v>2.5</v>
      </c>
      <c r="AF634" s="136"/>
      <c r="AG634" s="338"/>
      <c r="AH634" s="338"/>
      <c r="AI634" s="339"/>
      <c r="AJ634" s="339"/>
      <c r="AK634" s="91" t="s">
        <v>4958</v>
      </c>
      <c r="AL634" s="92"/>
      <c r="AM634" s="93"/>
      <c r="AN634" s="340"/>
      <c r="AO634" s="341"/>
      <c r="AP634" s="336"/>
      <c r="AQ634" s="342"/>
      <c r="AR634" s="343" t="s">
        <v>3987</v>
      </c>
      <c r="AS634" s="342"/>
      <c r="AT634" s="94">
        <v>8000</v>
      </c>
      <c r="AU634" s="341"/>
      <c r="AV634" s="136"/>
      <c r="AW634" s="339"/>
    </row>
    <row r="635" spans="1:49" ht="12.75" customHeight="1">
      <c r="A635">
        <v>632</v>
      </c>
      <c r="B635" s="29" t="s">
        <v>7686</v>
      </c>
      <c r="C635" s="104" t="s">
        <v>4959</v>
      </c>
      <c r="D635" s="29" t="s">
        <v>3880</v>
      </c>
      <c r="E635" s="29" t="s">
        <v>3880</v>
      </c>
      <c r="F635" s="335" t="s">
        <v>7687</v>
      </c>
      <c r="G635" s="335"/>
      <c r="H635" s="335"/>
      <c r="I635" s="335"/>
      <c r="J635" s="335"/>
      <c r="K635" s="335"/>
      <c r="L635" s="335"/>
      <c r="M635" s="82" t="s">
        <v>3880</v>
      </c>
      <c r="N635" s="57">
        <v>2750</v>
      </c>
      <c r="O635" s="30">
        <v>2750</v>
      </c>
      <c r="P635" s="29" t="s">
        <v>3860</v>
      </c>
      <c r="Q635" s="29"/>
      <c r="R635" s="104" t="s">
        <v>4959</v>
      </c>
      <c r="S635" s="103" t="s">
        <v>4960</v>
      </c>
      <c r="T635" s="403">
        <v>-9443.7199999999993</v>
      </c>
      <c r="U635" s="403">
        <v>8667.75</v>
      </c>
      <c r="V635" s="123" t="s">
        <v>1</v>
      </c>
      <c r="W635" s="336" t="s">
        <v>0</v>
      </c>
      <c r="X635" s="123"/>
      <c r="Y635" s="337"/>
      <c r="Z635" s="87"/>
      <c r="AA635" s="88" t="s">
        <v>301</v>
      </c>
      <c r="AB635" s="88">
        <v>2.5</v>
      </c>
      <c r="AC635" s="135">
        <v>100</v>
      </c>
      <c r="AD635" s="90" t="s">
        <v>4545</v>
      </c>
      <c r="AE635" s="90">
        <v>2.5</v>
      </c>
      <c r="AF635" s="136"/>
      <c r="AG635" s="338"/>
      <c r="AH635" s="338"/>
      <c r="AI635" s="339"/>
      <c r="AJ635" s="339"/>
      <c r="AK635" s="91" t="s">
        <v>4955</v>
      </c>
      <c r="AL635" s="92"/>
      <c r="AM635" s="93"/>
      <c r="AN635" s="340"/>
      <c r="AO635" s="341"/>
      <c r="AP635" s="336"/>
      <c r="AQ635" s="342"/>
      <c r="AR635" s="343" t="s">
        <v>3987</v>
      </c>
      <c r="AS635" s="342"/>
      <c r="AT635" s="94">
        <v>8000</v>
      </c>
      <c r="AU635" s="341"/>
      <c r="AV635" s="136"/>
      <c r="AW635" s="339"/>
    </row>
    <row r="636" spans="1:49" ht="12.75" customHeight="1">
      <c r="A636">
        <v>633</v>
      </c>
      <c r="B636" s="29" t="s">
        <v>7688</v>
      </c>
      <c r="C636" s="104" t="s">
        <v>4961</v>
      </c>
      <c r="D636" s="29" t="s">
        <v>3880</v>
      </c>
      <c r="E636" s="29" t="s">
        <v>3880</v>
      </c>
      <c r="F636" s="335" t="s">
        <v>7689</v>
      </c>
      <c r="G636" s="335"/>
      <c r="H636" s="335"/>
      <c r="I636" s="335"/>
      <c r="J636" s="335"/>
      <c r="K636" s="335"/>
      <c r="L636" s="335"/>
      <c r="M636" s="82" t="s">
        <v>3880</v>
      </c>
      <c r="N636" s="57">
        <v>2750</v>
      </c>
      <c r="O636" s="30">
        <v>2750</v>
      </c>
      <c r="P636" s="29" t="s">
        <v>3860</v>
      </c>
      <c r="Q636" s="29"/>
      <c r="R636" s="104" t="s">
        <v>4961</v>
      </c>
      <c r="S636" s="103" t="s">
        <v>4962</v>
      </c>
      <c r="T636" s="403">
        <v>-10302.24</v>
      </c>
      <c r="U636" s="403">
        <v>8172.45</v>
      </c>
      <c r="V636" s="123" t="s">
        <v>1</v>
      </c>
      <c r="W636" s="336" t="s">
        <v>0</v>
      </c>
      <c r="X636" s="123"/>
      <c r="Y636" s="337"/>
      <c r="Z636" s="87"/>
      <c r="AA636" s="88" t="s">
        <v>301</v>
      </c>
      <c r="AB636" s="88">
        <v>2.5</v>
      </c>
      <c r="AC636" s="135">
        <v>100</v>
      </c>
      <c r="AD636" s="90" t="s">
        <v>4545</v>
      </c>
      <c r="AE636" s="90">
        <v>2.5</v>
      </c>
      <c r="AF636" s="136"/>
      <c r="AG636" s="338"/>
      <c r="AH636" s="338"/>
      <c r="AI636" s="339"/>
      <c r="AJ636" s="339"/>
      <c r="AK636" s="91" t="s">
        <v>4958</v>
      </c>
      <c r="AL636" s="92"/>
      <c r="AM636" s="93"/>
      <c r="AN636" s="340"/>
      <c r="AO636" s="341"/>
      <c r="AP636" s="336"/>
      <c r="AQ636" s="342"/>
      <c r="AR636" s="343" t="s">
        <v>3987</v>
      </c>
      <c r="AS636" s="342"/>
      <c r="AT636" s="94">
        <v>8000</v>
      </c>
      <c r="AU636" s="341"/>
      <c r="AV636" s="136"/>
      <c r="AW636" s="339"/>
    </row>
    <row r="637" spans="1:49" ht="12.75" customHeight="1">
      <c r="A637">
        <v>634</v>
      </c>
      <c r="B637" s="29" t="s">
        <v>7690</v>
      </c>
      <c r="C637" s="104" t="s">
        <v>4963</v>
      </c>
      <c r="D637" s="29" t="s">
        <v>481</v>
      </c>
      <c r="E637" s="29" t="s">
        <v>3344</v>
      </c>
      <c r="F637" s="335" t="s">
        <v>7691</v>
      </c>
      <c r="G637" s="394" t="s">
        <v>7692</v>
      </c>
      <c r="H637" s="394"/>
      <c r="I637" s="394"/>
      <c r="J637" s="394"/>
      <c r="K637" s="394"/>
      <c r="L637" s="335"/>
      <c r="M637" s="82">
        <v>14000.000000000002</v>
      </c>
      <c r="N637" s="57">
        <v>2750</v>
      </c>
      <c r="O637" s="30">
        <v>16750</v>
      </c>
      <c r="P637" s="29" t="s">
        <v>9209</v>
      </c>
      <c r="Q637" s="29"/>
      <c r="R637" s="104" t="s">
        <v>4963</v>
      </c>
      <c r="S637" s="103" t="s">
        <v>4964</v>
      </c>
      <c r="T637" s="403">
        <v>-16310</v>
      </c>
      <c r="U637" s="403">
        <v>6000</v>
      </c>
      <c r="V637" s="123" t="s">
        <v>1</v>
      </c>
      <c r="W637" s="336" t="s">
        <v>0</v>
      </c>
      <c r="X637" s="123"/>
      <c r="Y637" s="337"/>
      <c r="Z637" s="87">
        <v>1</v>
      </c>
      <c r="AA637" s="88" t="s">
        <v>300</v>
      </c>
      <c r="AB637" s="88">
        <v>2.5</v>
      </c>
      <c r="AC637" s="135">
        <v>100</v>
      </c>
      <c r="AD637" s="90" t="s">
        <v>4545</v>
      </c>
      <c r="AE637" s="90">
        <v>2.5</v>
      </c>
      <c r="AF637" s="136"/>
      <c r="AG637" s="338"/>
      <c r="AH637" s="338"/>
      <c r="AI637" s="339"/>
      <c r="AJ637" s="339"/>
      <c r="AK637" s="91" t="s">
        <v>4965</v>
      </c>
      <c r="AL637" s="92"/>
      <c r="AM637" s="93"/>
      <c r="AN637" s="340"/>
      <c r="AO637" s="341"/>
      <c r="AP637" s="336"/>
      <c r="AQ637" s="342"/>
      <c r="AR637" s="343" t="s">
        <v>3987</v>
      </c>
      <c r="AS637" s="342"/>
      <c r="AT637" s="94">
        <v>8000</v>
      </c>
      <c r="AU637" s="341"/>
      <c r="AV637" s="136"/>
      <c r="AW637" s="339"/>
    </row>
    <row r="638" spans="1:49" ht="12.75" customHeight="1">
      <c r="A638">
        <v>635</v>
      </c>
      <c r="B638" s="29" t="s">
        <v>7693</v>
      </c>
      <c r="C638" s="104" t="s">
        <v>4966</v>
      </c>
      <c r="D638" s="29" t="s">
        <v>483</v>
      </c>
      <c r="E638" s="29" t="s">
        <v>3342</v>
      </c>
      <c r="F638" s="335" t="s">
        <v>7694</v>
      </c>
      <c r="G638" s="394" t="s">
        <v>7695</v>
      </c>
      <c r="H638" s="394"/>
      <c r="I638" s="394"/>
      <c r="J638" s="394"/>
      <c r="K638" s="394"/>
      <c r="L638" s="335"/>
      <c r="M638" s="82">
        <v>14000.000000000002</v>
      </c>
      <c r="N638" s="57">
        <v>2750</v>
      </c>
      <c r="O638" s="30">
        <v>16750</v>
      </c>
      <c r="P638" s="29" t="s">
        <v>9209</v>
      </c>
      <c r="Q638" s="29"/>
      <c r="R638" s="104" t="s">
        <v>4966</v>
      </c>
      <c r="S638" s="103" t="s">
        <v>4967</v>
      </c>
      <c r="T638" s="403">
        <v>-15480</v>
      </c>
      <c r="U638" s="403">
        <v>6000</v>
      </c>
      <c r="V638" s="123" t="s">
        <v>1</v>
      </c>
      <c r="W638" s="336" t="s">
        <v>0</v>
      </c>
      <c r="X638" s="123"/>
      <c r="Y638" s="337"/>
      <c r="Z638" s="87">
        <v>1</v>
      </c>
      <c r="AA638" s="88" t="s">
        <v>300</v>
      </c>
      <c r="AB638" s="88">
        <v>2.5</v>
      </c>
      <c r="AC638" s="135">
        <v>100</v>
      </c>
      <c r="AD638" s="90" t="s">
        <v>4545</v>
      </c>
      <c r="AE638" s="90">
        <v>2.5</v>
      </c>
      <c r="AF638" s="136"/>
      <c r="AG638" s="338"/>
      <c r="AH638" s="338"/>
      <c r="AI638" s="339"/>
      <c r="AJ638" s="339"/>
      <c r="AK638" s="91" t="s">
        <v>4968</v>
      </c>
      <c r="AL638" s="92"/>
      <c r="AM638" s="93"/>
      <c r="AN638" s="340"/>
      <c r="AO638" s="341"/>
      <c r="AP638" s="336"/>
      <c r="AQ638" s="342"/>
      <c r="AR638" s="343" t="s">
        <v>3987</v>
      </c>
      <c r="AS638" s="342"/>
      <c r="AT638" s="94">
        <v>8000</v>
      </c>
      <c r="AU638" s="341"/>
      <c r="AV638" s="136"/>
      <c r="AW638" s="339"/>
    </row>
    <row r="639" spans="1:49" ht="12.75" customHeight="1">
      <c r="A639">
        <v>636</v>
      </c>
      <c r="B639" s="29" t="s">
        <v>7696</v>
      </c>
      <c r="C639" s="104" t="s">
        <v>4969</v>
      </c>
      <c r="D639" s="29" t="s">
        <v>430</v>
      </c>
      <c r="E639" s="29" t="s">
        <v>3395</v>
      </c>
      <c r="F639" s="335" t="s">
        <v>7697</v>
      </c>
      <c r="G639" s="394" t="s">
        <v>7698</v>
      </c>
      <c r="H639" s="394"/>
      <c r="I639" s="394"/>
      <c r="J639" s="394"/>
      <c r="K639" s="394"/>
      <c r="L639" s="335"/>
      <c r="M639" s="82">
        <v>14000.000000000002</v>
      </c>
      <c r="N639" s="57">
        <v>2750</v>
      </c>
      <c r="O639" s="30">
        <v>16750</v>
      </c>
      <c r="P639" s="29" t="s">
        <v>9188</v>
      </c>
      <c r="Q639" s="29"/>
      <c r="R639" s="104" t="s">
        <v>4969</v>
      </c>
      <c r="S639" s="103" t="s">
        <v>4970</v>
      </c>
      <c r="T639" s="403">
        <v>-10302.24</v>
      </c>
      <c r="U639" s="403">
        <v>9163.0499999999993</v>
      </c>
      <c r="V639" s="123" t="s">
        <v>1</v>
      </c>
      <c r="W639" s="336" t="s">
        <v>0</v>
      </c>
      <c r="X639" s="123"/>
      <c r="Y639" s="337"/>
      <c r="Z639" s="87">
        <v>1</v>
      </c>
      <c r="AA639" s="88" t="s">
        <v>284</v>
      </c>
      <c r="AB639" s="88">
        <v>2.5</v>
      </c>
      <c r="AC639" s="135">
        <v>100</v>
      </c>
      <c r="AD639" s="90" t="s">
        <v>4545</v>
      </c>
      <c r="AE639" s="90">
        <v>2.5</v>
      </c>
      <c r="AF639" s="136"/>
      <c r="AG639" s="338"/>
      <c r="AH639" s="338"/>
      <c r="AI639" s="339"/>
      <c r="AJ639" s="339"/>
      <c r="AK639" s="91" t="s">
        <v>4965</v>
      </c>
      <c r="AL639" s="92"/>
      <c r="AM639" s="93"/>
      <c r="AN639" s="340"/>
      <c r="AO639" s="341"/>
      <c r="AP639" s="336"/>
      <c r="AQ639" s="342"/>
      <c r="AR639" s="343" t="s">
        <v>3987</v>
      </c>
      <c r="AS639" s="342"/>
      <c r="AT639" s="94">
        <v>8000</v>
      </c>
      <c r="AU639" s="341"/>
      <c r="AV639" s="136"/>
      <c r="AW639" s="339"/>
    </row>
    <row r="640" spans="1:49" ht="12.75" customHeight="1">
      <c r="A640">
        <v>637</v>
      </c>
      <c r="B640" s="29" t="s">
        <v>7699</v>
      </c>
      <c r="C640" s="104" t="s">
        <v>3638</v>
      </c>
      <c r="D640" s="29" t="s">
        <v>432</v>
      </c>
      <c r="E640" s="29" t="s">
        <v>3393</v>
      </c>
      <c r="F640" s="335" t="s">
        <v>7700</v>
      </c>
      <c r="G640" s="394" t="s">
        <v>7701</v>
      </c>
      <c r="H640" s="394"/>
      <c r="I640" s="394"/>
      <c r="J640" s="394"/>
      <c r="K640" s="394"/>
      <c r="L640" s="335"/>
      <c r="M640" s="82">
        <v>14000.000000000002</v>
      </c>
      <c r="N640" s="57">
        <v>2750</v>
      </c>
      <c r="O640" s="30">
        <v>16750</v>
      </c>
      <c r="P640" s="29" t="s">
        <v>9188</v>
      </c>
      <c r="Q640" s="29"/>
      <c r="R640" s="104" t="s">
        <v>3638</v>
      </c>
      <c r="S640" s="103" t="s">
        <v>4971</v>
      </c>
      <c r="T640" s="403">
        <v>-11160.76</v>
      </c>
      <c r="U640" s="403">
        <v>9658.35</v>
      </c>
      <c r="V640" s="123" t="s">
        <v>1</v>
      </c>
      <c r="W640" s="336" t="s">
        <v>0</v>
      </c>
      <c r="X640" s="123"/>
      <c r="Y640" s="337"/>
      <c r="Z640" s="87">
        <v>1</v>
      </c>
      <c r="AA640" s="88" t="s">
        <v>284</v>
      </c>
      <c r="AB640" s="88">
        <v>2.5</v>
      </c>
      <c r="AC640" s="135">
        <v>100</v>
      </c>
      <c r="AD640" s="90" t="s">
        <v>4545</v>
      </c>
      <c r="AE640" s="90">
        <v>2.5</v>
      </c>
      <c r="AF640" s="136"/>
      <c r="AG640" s="338"/>
      <c r="AH640" s="338"/>
      <c r="AI640" s="339"/>
      <c r="AJ640" s="339"/>
      <c r="AK640" s="91" t="s">
        <v>4968</v>
      </c>
      <c r="AL640" s="92"/>
      <c r="AM640" s="93"/>
      <c r="AN640" s="340"/>
      <c r="AO640" s="341"/>
      <c r="AP640" s="336"/>
      <c r="AQ640" s="342"/>
      <c r="AR640" s="343" t="s">
        <v>3987</v>
      </c>
      <c r="AS640" s="342"/>
      <c r="AT640" s="94">
        <v>8000</v>
      </c>
      <c r="AU640" s="341"/>
      <c r="AV640" s="136"/>
      <c r="AW640" s="339"/>
    </row>
    <row r="641" spans="1:49" ht="12.75" customHeight="1">
      <c r="A641">
        <v>638</v>
      </c>
      <c r="B641" s="29" t="s">
        <v>7702</v>
      </c>
      <c r="C641" s="104" t="s">
        <v>4972</v>
      </c>
      <c r="D641" s="29" t="s">
        <v>425</v>
      </c>
      <c r="E641" s="29" t="s">
        <v>3400</v>
      </c>
      <c r="F641" s="335" t="s">
        <v>7703</v>
      </c>
      <c r="G641" s="394" t="s">
        <v>7704</v>
      </c>
      <c r="H641" s="394"/>
      <c r="I641" s="394"/>
      <c r="J641" s="394"/>
      <c r="K641" s="394"/>
      <c r="L641" s="335"/>
      <c r="M641" s="82">
        <v>14000.000000000002</v>
      </c>
      <c r="N641" s="57">
        <v>2750</v>
      </c>
      <c r="O641" s="30">
        <v>16750</v>
      </c>
      <c r="P641" s="29" t="s">
        <v>9212</v>
      </c>
      <c r="Q641" s="29"/>
      <c r="R641" s="104" t="s">
        <v>4972</v>
      </c>
      <c r="S641" s="103" t="s">
        <v>4973</v>
      </c>
      <c r="T641" s="403">
        <v>-15895</v>
      </c>
      <c r="U641" s="403">
        <v>4500</v>
      </c>
      <c r="V641" s="123" t="s">
        <v>1</v>
      </c>
      <c r="W641" s="336" t="s">
        <v>0</v>
      </c>
      <c r="X641" s="123"/>
      <c r="Y641" s="337"/>
      <c r="Z641" s="87">
        <v>1</v>
      </c>
      <c r="AA641" s="88" t="s">
        <v>283</v>
      </c>
      <c r="AB641" s="88">
        <v>2.5</v>
      </c>
      <c r="AC641" s="135">
        <v>100</v>
      </c>
      <c r="AD641" s="90" t="s">
        <v>4545</v>
      </c>
      <c r="AE641" s="90">
        <v>2.5</v>
      </c>
      <c r="AF641" s="136"/>
      <c r="AG641" s="338"/>
      <c r="AH641" s="338"/>
      <c r="AI641" s="339"/>
      <c r="AJ641" s="339"/>
      <c r="AK641" s="91" t="s">
        <v>4974</v>
      </c>
      <c r="AL641" s="92"/>
      <c r="AM641" s="93"/>
      <c r="AN641" s="340"/>
      <c r="AO641" s="341"/>
      <c r="AP641" s="336"/>
      <c r="AQ641" s="342"/>
      <c r="AR641" s="343" t="s">
        <v>3987</v>
      </c>
      <c r="AS641" s="342"/>
      <c r="AT641" s="94">
        <v>8000</v>
      </c>
      <c r="AU641" s="341"/>
      <c r="AV641" s="136"/>
      <c r="AW641" s="339"/>
    </row>
    <row r="642" spans="1:49" ht="12.75" customHeight="1">
      <c r="A642">
        <v>639</v>
      </c>
      <c r="B642" s="29" t="s">
        <v>7705</v>
      </c>
      <c r="C642" s="104" t="s">
        <v>4975</v>
      </c>
      <c r="D642" s="29" t="s">
        <v>427</v>
      </c>
      <c r="E642" s="29" t="s">
        <v>3398</v>
      </c>
      <c r="F642" s="335" t="s">
        <v>7706</v>
      </c>
      <c r="G642" s="394" t="s">
        <v>7707</v>
      </c>
      <c r="H642" s="394"/>
      <c r="I642" s="394"/>
      <c r="J642" s="394"/>
      <c r="K642" s="394"/>
      <c r="L642" s="335"/>
      <c r="M642" s="82">
        <v>14000.000000000002</v>
      </c>
      <c r="N642" s="57">
        <v>2750</v>
      </c>
      <c r="O642" s="30">
        <v>16750</v>
      </c>
      <c r="P642" s="29" t="s">
        <v>9212</v>
      </c>
      <c r="Q642" s="29"/>
      <c r="R642" s="104" t="s">
        <v>4975</v>
      </c>
      <c r="S642" s="103" t="s">
        <v>4976</v>
      </c>
      <c r="T642" s="403">
        <v>-15065</v>
      </c>
      <c r="U642" s="403">
        <v>4500</v>
      </c>
      <c r="V642" s="123" t="s">
        <v>1</v>
      </c>
      <c r="W642" s="336" t="s">
        <v>0</v>
      </c>
      <c r="X642" s="123"/>
      <c r="Y642" s="337"/>
      <c r="Z642" s="87">
        <v>1</v>
      </c>
      <c r="AA642" s="88" t="s">
        <v>283</v>
      </c>
      <c r="AB642" s="88">
        <v>2.5</v>
      </c>
      <c r="AC642" s="135">
        <v>100</v>
      </c>
      <c r="AD642" s="90" t="s">
        <v>4545</v>
      </c>
      <c r="AE642" s="90">
        <v>2.5</v>
      </c>
      <c r="AF642" s="136"/>
      <c r="AG642" s="338"/>
      <c r="AH642" s="338"/>
      <c r="AI642" s="339"/>
      <c r="AJ642" s="339"/>
      <c r="AK642" s="91" t="s">
        <v>4977</v>
      </c>
      <c r="AL642" s="92"/>
      <c r="AM642" s="93"/>
      <c r="AN642" s="340"/>
      <c r="AO642" s="341"/>
      <c r="AP642" s="336"/>
      <c r="AQ642" s="342"/>
      <c r="AR642" s="343" t="s">
        <v>3987</v>
      </c>
      <c r="AS642" s="342"/>
      <c r="AT642" s="94">
        <v>8000</v>
      </c>
      <c r="AU642" s="341"/>
      <c r="AV642" s="136"/>
      <c r="AW642" s="339"/>
    </row>
    <row r="643" spans="1:49" ht="12.75" customHeight="1">
      <c r="A643">
        <v>640</v>
      </c>
      <c r="B643" s="29" t="s">
        <v>7708</v>
      </c>
      <c r="C643" s="104" t="s">
        <v>4978</v>
      </c>
      <c r="D643" s="29" t="s">
        <v>429</v>
      </c>
      <c r="E643" s="29" t="s">
        <v>3396</v>
      </c>
      <c r="F643" s="335" t="s">
        <v>7709</v>
      </c>
      <c r="G643" s="394" t="s">
        <v>7710</v>
      </c>
      <c r="H643" s="394"/>
      <c r="I643" s="394"/>
      <c r="J643" s="394"/>
      <c r="K643" s="394"/>
      <c r="L643" s="335"/>
      <c r="M643" s="82">
        <v>14000.000000000002</v>
      </c>
      <c r="N643" s="57">
        <v>2750</v>
      </c>
      <c r="O643" s="30">
        <v>16750</v>
      </c>
      <c r="P643" s="29" t="s">
        <v>9210</v>
      </c>
      <c r="Q643" s="29"/>
      <c r="R643" s="104" t="s">
        <v>4978</v>
      </c>
      <c r="S643" s="103" t="s">
        <v>4979</v>
      </c>
      <c r="T643" s="403">
        <v>-11160.76</v>
      </c>
      <c r="U643" s="403">
        <v>10648.95</v>
      </c>
      <c r="V643" s="123" t="s">
        <v>1</v>
      </c>
      <c r="W643" s="336" t="s">
        <v>0</v>
      </c>
      <c r="X643" s="123"/>
      <c r="Y643" s="337"/>
      <c r="Z643" s="87">
        <v>1</v>
      </c>
      <c r="AA643" s="88" t="s">
        <v>279</v>
      </c>
      <c r="AB643" s="88">
        <v>2.5</v>
      </c>
      <c r="AC643" s="135">
        <v>100</v>
      </c>
      <c r="AD643" s="90" t="s">
        <v>4545</v>
      </c>
      <c r="AE643" s="90">
        <v>2.5</v>
      </c>
      <c r="AF643" s="136"/>
      <c r="AG643" s="338"/>
      <c r="AH643" s="338"/>
      <c r="AI643" s="339"/>
      <c r="AJ643" s="339"/>
      <c r="AK643" s="91" t="s">
        <v>4974</v>
      </c>
      <c r="AL643" s="92"/>
      <c r="AM643" s="93"/>
      <c r="AN643" s="340"/>
      <c r="AO643" s="341"/>
      <c r="AP643" s="336"/>
      <c r="AQ643" s="342"/>
      <c r="AR643" s="343" t="s">
        <v>3987</v>
      </c>
      <c r="AS643" s="342"/>
      <c r="AT643" s="94">
        <v>8000</v>
      </c>
      <c r="AU643" s="341"/>
      <c r="AV643" s="136"/>
      <c r="AW643" s="339"/>
    </row>
    <row r="644" spans="1:49" ht="12.75" customHeight="1">
      <c r="A644">
        <v>641</v>
      </c>
      <c r="B644" s="29" t="s">
        <v>7711</v>
      </c>
      <c r="C644" s="104" t="s">
        <v>4980</v>
      </c>
      <c r="D644" s="29" t="s">
        <v>431</v>
      </c>
      <c r="E644" s="29" t="s">
        <v>3394</v>
      </c>
      <c r="F644" s="335" t="s">
        <v>7712</v>
      </c>
      <c r="G644" s="394" t="s">
        <v>7713</v>
      </c>
      <c r="H644" s="394"/>
      <c r="I644" s="394"/>
      <c r="J644" s="394"/>
      <c r="K644" s="394"/>
      <c r="L644" s="335"/>
      <c r="M644" s="82">
        <v>14000.000000000002</v>
      </c>
      <c r="N644" s="57">
        <v>2750</v>
      </c>
      <c r="O644" s="30">
        <v>16750</v>
      </c>
      <c r="P644" s="29" t="s">
        <v>9210</v>
      </c>
      <c r="Q644" s="29"/>
      <c r="R644" s="104" t="s">
        <v>4980</v>
      </c>
      <c r="S644" s="103" t="s">
        <v>4981</v>
      </c>
      <c r="T644" s="403">
        <v>-12019.28</v>
      </c>
      <c r="U644" s="403">
        <v>10153.65</v>
      </c>
      <c r="V644" s="123" t="s">
        <v>1</v>
      </c>
      <c r="W644" s="336" t="s">
        <v>0</v>
      </c>
      <c r="X644" s="123"/>
      <c r="Y644" s="337"/>
      <c r="Z644" s="87">
        <v>1</v>
      </c>
      <c r="AA644" s="88" t="s">
        <v>279</v>
      </c>
      <c r="AB644" s="88">
        <v>2.5</v>
      </c>
      <c r="AC644" s="135">
        <v>100</v>
      </c>
      <c r="AD644" s="90" t="s">
        <v>4545</v>
      </c>
      <c r="AE644" s="90">
        <v>2.5</v>
      </c>
      <c r="AF644" s="136"/>
      <c r="AG644" s="338"/>
      <c r="AH644" s="338"/>
      <c r="AI644" s="339"/>
      <c r="AJ644" s="339"/>
      <c r="AK644" s="91" t="s">
        <v>4977</v>
      </c>
      <c r="AL644" s="92"/>
      <c r="AM644" s="93"/>
      <c r="AN644" s="340"/>
      <c r="AO644" s="341"/>
      <c r="AP644" s="336"/>
      <c r="AQ644" s="342"/>
      <c r="AR644" s="343" t="s">
        <v>3987</v>
      </c>
      <c r="AS644" s="342"/>
      <c r="AT644" s="94">
        <v>8000</v>
      </c>
      <c r="AU644" s="341"/>
      <c r="AV644" s="136"/>
      <c r="AW644" s="339"/>
    </row>
    <row r="645" spans="1:49" ht="12.75" customHeight="1">
      <c r="A645">
        <v>642</v>
      </c>
      <c r="B645" s="29" t="s">
        <v>7714</v>
      </c>
      <c r="C645" s="104" t="s">
        <v>4982</v>
      </c>
      <c r="D645" s="29" t="s">
        <v>3880</v>
      </c>
      <c r="E645" s="29" t="s">
        <v>3880</v>
      </c>
      <c r="F645" s="335" t="s">
        <v>7715</v>
      </c>
      <c r="G645" s="335"/>
      <c r="H645" s="335"/>
      <c r="I645" s="335"/>
      <c r="J645" s="335"/>
      <c r="K645" s="335"/>
      <c r="L645" s="335"/>
      <c r="M645" s="82" t="s">
        <v>3880</v>
      </c>
      <c r="N645" s="57">
        <v>2750</v>
      </c>
      <c r="O645" s="30">
        <v>2750</v>
      </c>
      <c r="P645" s="29" t="s">
        <v>3458</v>
      </c>
      <c r="Q645" s="29"/>
      <c r="R645" s="104" t="s">
        <v>4982</v>
      </c>
      <c r="S645" s="103" t="s">
        <v>4983</v>
      </c>
      <c r="T645" s="403">
        <v>-16310</v>
      </c>
      <c r="U645" s="403">
        <v>4000</v>
      </c>
      <c r="V645" s="123" t="s">
        <v>1</v>
      </c>
      <c r="W645" s="336" t="s">
        <v>0</v>
      </c>
      <c r="X645" s="123"/>
      <c r="Y645" s="337"/>
      <c r="Z645" s="87"/>
      <c r="AA645" s="88" t="s">
        <v>278</v>
      </c>
      <c r="AB645" s="88">
        <v>2.5</v>
      </c>
      <c r="AC645" s="135">
        <v>100</v>
      </c>
      <c r="AD645" s="90" t="s">
        <v>4545</v>
      </c>
      <c r="AE645" s="90">
        <v>2.5</v>
      </c>
      <c r="AF645" s="136"/>
      <c r="AG645" s="338"/>
      <c r="AH645" s="338"/>
      <c r="AI645" s="339"/>
      <c r="AJ645" s="339"/>
      <c r="AK645" s="91" t="s">
        <v>4984</v>
      </c>
      <c r="AL645" s="92"/>
      <c r="AM645" s="93"/>
      <c r="AN645" s="340"/>
      <c r="AO645" s="341"/>
      <c r="AP645" s="336"/>
      <c r="AQ645" s="342"/>
      <c r="AR645" s="343" t="s">
        <v>3987</v>
      </c>
      <c r="AS645" s="342"/>
      <c r="AT645" s="94">
        <v>8000</v>
      </c>
      <c r="AU645" s="341"/>
      <c r="AV645" s="136"/>
      <c r="AW645" s="339"/>
    </row>
    <row r="646" spans="1:49" ht="12.75" customHeight="1">
      <c r="A646">
        <v>643</v>
      </c>
      <c r="B646" s="29" t="s">
        <v>7716</v>
      </c>
      <c r="C646" s="104" t="s">
        <v>4985</v>
      </c>
      <c r="D646" s="29" t="s">
        <v>3880</v>
      </c>
      <c r="E646" s="29" t="s">
        <v>3880</v>
      </c>
      <c r="F646" s="335" t="s">
        <v>7717</v>
      </c>
      <c r="G646" s="335"/>
      <c r="H646" s="335"/>
      <c r="I646" s="335"/>
      <c r="J646" s="335"/>
      <c r="K646" s="335"/>
      <c r="L646" s="335"/>
      <c r="M646" s="82" t="s">
        <v>3880</v>
      </c>
      <c r="N646" s="57">
        <v>2750</v>
      </c>
      <c r="O646" s="30">
        <v>2750</v>
      </c>
      <c r="P646" s="29" t="s">
        <v>3458</v>
      </c>
      <c r="Q646" s="29"/>
      <c r="R646" s="104" t="s">
        <v>4985</v>
      </c>
      <c r="S646" s="103" t="s">
        <v>4986</v>
      </c>
      <c r="T646" s="403">
        <v>-15480</v>
      </c>
      <c r="U646" s="403">
        <v>4000</v>
      </c>
      <c r="V646" s="123" t="s">
        <v>1</v>
      </c>
      <c r="W646" s="336" t="s">
        <v>0</v>
      </c>
      <c r="X646" s="123"/>
      <c r="Y646" s="337"/>
      <c r="Z646" s="87"/>
      <c r="AA646" s="88" t="s">
        <v>278</v>
      </c>
      <c r="AB646" s="88">
        <v>2.5</v>
      </c>
      <c r="AC646" s="135">
        <v>100</v>
      </c>
      <c r="AD646" s="90" t="s">
        <v>4545</v>
      </c>
      <c r="AE646" s="90">
        <v>2.5</v>
      </c>
      <c r="AF646" s="136"/>
      <c r="AG646" s="338"/>
      <c r="AH646" s="338"/>
      <c r="AI646" s="339"/>
      <c r="AJ646" s="339"/>
      <c r="AK646" s="91" t="s">
        <v>4987</v>
      </c>
      <c r="AL646" s="92"/>
      <c r="AM646" s="93"/>
      <c r="AN646" s="340"/>
      <c r="AO646" s="341"/>
      <c r="AP646" s="336"/>
      <c r="AQ646" s="342"/>
      <c r="AR646" s="343" t="s">
        <v>3987</v>
      </c>
      <c r="AS646" s="342"/>
      <c r="AT646" s="94">
        <v>8000</v>
      </c>
      <c r="AU646" s="341"/>
      <c r="AV646" s="136"/>
      <c r="AW646" s="339"/>
    </row>
    <row r="647" spans="1:49" ht="12.75" customHeight="1">
      <c r="A647">
        <v>644</v>
      </c>
      <c r="B647" s="29" t="s">
        <v>7718</v>
      </c>
      <c r="C647" s="104" t="s">
        <v>3666</v>
      </c>
      <c r="D647" s="29" t="s">
        <v>3880</v>
      </c>
      <c r="E647" s="29" t="s">
        <v>3880</v>
      </c>
      <c r="F647" s="335" t="s">
        <v>7719</v>
      </c>
      <c r="G647" s="335"/>
      <c r="H647" s="335"/>
      <c r="I647" s="335"/>
      <c r="J647" s="335"/>
      <c r="K647" s="335"/>
      <c r="L647" s="335"/>
      <c r="M647" s="82" t="s">
        <v>3880</v>
      </c>
      <c r="N647" s="57">
        <v>2750</v>
      </c>
      <c r="O647" s="30">
        <v>2750</v>
      </c>
      <c r="P647" s="29" t="s">
        <v>3860</v>
      </c>
      <c r="Q647" s="29"/>
      <c r="R647" s="104" t="s">
        <v>3666</v>
      </c>
      <c r="S647" s="103" t="s">
        <v>4988</v>
      </c>
      <c r="T647" s="403">
        <v>-12877.8</v>
      </c>
      <c r="U647" s="403">
        <v>9658.35</v>
      </c>
      <c r="V647" s="123" t="s">
        <v>1</v>
      </c>
      <c r="W647" s="336" t="s">
        <v>0</v>
      </c>
      <c r="X647" s="123"/>
      <c r="Y647" s="337"/>
      <c r="Z647" s="87"/>
      <c r="AA647" s="88" t="s">
        <v>277</v>
      </c>
      <c r="AB647" s="88">
        <v>2.5</v>
      </c>
      <c r="AC647" s="135">
        <v>100</v>
      </c>
      <c r="AD647" s="90" t="s">
        <v>4545</v>
      </c>
      <c r="AE647" s="90">
        <v>2.5</v>
      </c>
      <c r="AF647" s="136"/>
      <c r="AG647" s="338"/>
      <c r="AH647" s="338"/>
      <c r="AI647" s="339"/>
      <c r="AJ647" s="339"/>
      <c r="AK647" s="91" t="s">
        <v>4984</v>
      </c>
      <c r="AL647" s="92"/>
      <c r="AM647" s="93"/>
      <c r="AN647" s="340"/>
      <c r="AO647" s="341"/>
      <c r="AP647" s="336"/>
      <c r="AQ647" s="342"/>
      <c r="AR647" s="343" t="s">
        <v>3987</v>
      </c>
      <c r="AS647" s="342"/>
      <c r="AT647" s="94">
        <v>8000</v>
      </c>
      <c r="AU647" s="341"/>
      <c r="AV647" s="136"/>
      <c r="AW647" s="339"/>
    </row>
    <row r="648" spans="1:49" ht="12.75" customHeight="1">
      <c r="A648">
        <v>645</v>
      </c>
      <c r="B648" s="29" t="s">
        <v>7720</v>
      </c>
      <c r="C648" s="104" t="s">
        <v>4989</v>
      </c>
      <c r="D648" s="29" t="s">
        <v>3880</v>
      </c>
      <c r="E648" s="29" t="s">
        <v>3880</v>
      </c>
      <c r="F648" s="335" t="s">
        <v>7721</v>
      </c>
      <c r="G648" s="335"/>
      <c r="H648" s="335"/>
      <c r="I648" s="335"/>
      <c r="J648" s="335"/>
      <c r="K648" s="335"/>
      <c r="L648" s="335"/>
      <c r="M648" s="82" t="s">
        <v>3880</v>
      </c>
      <c r="N648" s="57">
        <v>2750</v>
      </c>
      <c r="O648" s="30">
        <v>2750</v>
      </c>
      <c r="P648" s="29" t="s">
        <v>3860</v>
      </c>
      <c r="Q648" s="29"/>
      <c r="R648" s="104" t="s">
        <v>4989</v>
      </c>
      <c r="S648" s="103" t="s">
        <v>4990</v>
      </c>
      <c r="T648" s="403">
        <v>-12877.8</v>
      </c>
      <c r="U648" s="403">
        <v>10648.95</v>
      </c>
      <c r="V648" s="123" t="s">
        <v>1</v>
      </c>
      <c r="W648" s="336" t="s">
        <v>0</v>
      </c>
      <c r="X648" s="123"/>
      <c r="Y648" s="337"/>
      <c r="Z648" s="87"/>
      <c r="AA648" s="88" t="s">
        <v>277</v>
      </c>
      <c r="AB648" s="88">
        <v>2.5</v>
      </c>
      <c r="AC648" s="135">
        <v>100</v>
      </c>
      <c r="AD648" s="90" t="s">
        <v>4545</v>
      </c>
      <c r="AE648" s="90">
        <v>2.5</v>
      </c>
      <c r="AF648" s="136"/>
      <c r="AG648" s="338"/>
      <c r="AH648" s="338"/>
      <c r="AI648" s="339"/>
      <c r="AJ648" s="339"/>
      <c r="AK648" s="91" t="s">
        <v>4987</v>
      </c>
      <c r="AL648" s="92"/>
      <c r="AM648" s="93"/>
      <c r="AN648" s="340"/>
      <c r="AO648" s="341"/>
      <c r="AP648" s="336"/>
      <c r="AQ648" s="342"/>
      <c r="AR648" s="343" t="s">
        <v>3987</v>
      </c>
      <c r="AS648" s="342"/>
      <c r="AT648" s="94">
        <v>8000</v>
      </c>
      <c r="AU648" s="341"/>
      <c r="AV648" s="136"/>
      <c r="AW648" s="339"/>
    </row>
    <row r="649" spans="1:49" ht="12.75" customHeight="1">
      <c r="A649">
        <v>646</v>
      </c>
      <c r="B649" s="29" t="s">
        <v>7724</v>
      </c>
      <c r="C649" s="104" t="s">
        <v>4991</v>
      </c>
      <c r="D649" s="29" t="s">
        <v>3880</v>
      </c>
      <c r="E649" s="29" t="s">
        <v>3880</v>
      </c>
      <c r="F649" s="335" t="s">
        <v>7725</v>
      </c>
      <c r="G649" s="335"/>
      <c r="H649" s="335"/>
      <c r="I649" s="335"/>
      <c r="J649" s="335"/>
      <c r="K649" s="335"/>
      <c r="L649" s="335"/>
      <c r="M649" s="82" t="s">
        <v>3880</v>
      </c>
      <c r="N649" s="57">
        <v>2750</v>
      </c>
      <c r="O649" s="30">
        <v>2750</v>
      </c>
      <c r="P649" s="29" t="s">
        <v>3457</v>
      </c>
      <c r="Q649" s="29"/>
      <c r="R649" s="104" t="s">
        <v>4991</v>
      </c>
      <c r="S649" s="103" t="s">
        <v>4992</v>
      </c>
      <c r="T649" s="403">
        <v>-15895</v>
      </c>
      <c r="U649" s="403">
        <v>3500</v>
      </c>
      <c r="V649" s="123" t="s">
        <v>1</v>
      </c>
      <c r="W649" s="336" t="s">
        <v>0</v>
      </c>
      <c r="X649" s="123"/>
      <c r="Y649" s="337"/>
      <c r="Z649" s="87"/>
      <c r="AA649" s="88" t="s">
        <v>276</v>
      </c>
      <c r="AB649" s="88">
        <v>2.5</v>
      </c>
      <c r="AC649" s="135">
        <v>100</v>
      </c>
      <c r="AD649" s="90" t="s">
        <v>4545</v>
      </c>
      <c r="AE649" s="90">
        <v>2.5</v>
      </c>
      <c r="AF649" s="136"/>
      <c r="AG649" s="338"/>
      <c r="AH649" s="338"/>
      <c r="AI649" s="339"/>
      <c r="AJ649" s="339"/>
      <c r="AK649" s="91" t="s">
        <v>4993</v>
      </c>
      <c r="AL649" s="92"/>
      <c r="AM649" s="93"/>
      <c r="AN649" s="340"/>
      <c r="AO649" s="341"/>
      <c r="AP649" s="336"/>
      <c r="AQ649" s="342"/>
      <c r="AR649" s="343" t="s">
        <v>3987</v>
      </c>
      <c r="AS649" s="342"/>
      <c r="AT649" s="94">
        <v>8000</v>
      </c>
      <c r="AU649" s="341"/>
      <c r="AV649" s="136"/>
      <c r="AW649" s="339"/>
    </row>
    <row r="650" spans="1:49" ht="12.75" customHeight="1">
      <c r="A650">
        <v>647</v>
      </c>
      <c r="B650" s="29" t="s">
        <v>7722</v>
      </c>
      <c r="C650" s="104" t="s">
        <v>4994</v>
      </c>
      <c r="D650" s="29" t="s">
        <v>3880</v>
      </c>
      <c r="E650" s="29" t="s">
        <v>3880</v>
      </c>
      <c r="F650" s="335" t="s">
        <v>7723</v>
      </c>
      <c r="G650" s="335"/>
      <c r="H650" s="335"/>
      <c r="I650" s="335"/>
      <c r="J650" s="335"/>
      <c r="K650" s="335"/>
      <c r="L650" s="335"/>
      <c r="M650" s="82" t="s">
        <v>3880</v>
      </c>
      <c r="N650" s="57">
        <v>2750</v>
      </c>
      <c r="O650" s="30">
        <v>2750</v>
      </c>
      <c r="P650" s="29" t="s">
        <v>3457</v>
      </c>
      <c r="Q650" s="29"/>
      <c r="R650" s="104" t="s">
        <v>4994</v>
      </c>
      <c r="S650" s="103" t="s">
        <v>4995</v>
      </c>
      <c r="T650" s="403">
        <v>-15065</v>
      </c>
      <c r="U650" s="403">
        <v>3500</v>
      </c>
      <c r="V650" s="123" t="s">
        <v>1</v>
      </c>
      <c r="W650" s="336" t="s">
        <v>0</v>
      </c>
      <c r="X650" s="123"/>
      <c r="Y650" s="337"/>
      <c r="Z650" s="87"/>
      <c r="AA650" s="88" t="s">
        <v>276</v>
      </c>
      <c r="AB650" s="88">
        <v>2.5</v>
      </c>
      <c r="AC650" s="135">
        <v>100</v>
      </c>
      <c r="AD650" s="90" t="s">
        <v>4545</v>
      </c>
      <c r="AE650" s="90">
        <v>2.5</v>
      </c>
      <c r="AF650" s="136"/>
      <c r="AG650" s="338"/>
      <c r="AH650" s="338"/>
      <c r="AI650" s="339"/>
      <c r="AJ650" s="339"/>
      <c r="AK650" s="91" t="s">
        <v>4996</v>
      </c>
      <c r="AL650" s="92"/>
      <c r="AM650" s="93"/>
      <c r="AN650" s="340"/>
      <c r="AO650" s="341"/>
      <c r="AP650" s="336"/>
      <c r="AQ650" s="342"/>
      <c r="AR650" s="343" t="s">
        <v>3987</v>
      </c>
      <c r="AS650" s="342"/>
      <c r="AT650" s="94">
        <v>8000</v>
      </c>
      <c r="AU650" s="341"/>
      <c r="AV650" s="136"/>
      <c r="AW650" s="339"/>
    </row>
    <row r="651" spans="1:49" ht="12.75" customHeight="1">
      <c r="A651">
        <v>648</v>
      </c>
      <c r="B651" s="29" t="s">
        <v>7728</v>
      </c>
      <c r="C651" s="104" t="s">
        <v>3664</v>
      </c>
      <c r="D651" s="29" t="s">
        <v>3880</v>
      </c>
      <c r="E651" s="29" t="s">
        <v>3880</v>
      </c>
      <c r="F651" s="335" t="s">
        <v>7729</v>
      </c>
      <c r="G651" s="335"/>
      <c r="H651" s="335"/>
      <c r="I651" s="335"/>
      <c r="J651" s="335"/>
      <c r="K651" s="335"/>
      <c r="L651" s="335"/>
      <c r="M651" s="82" t="s">
        <v>3880</v>
      </c>
      <c r="N651" s="57">
        <v>2750</v>
      </c>
      <c r="O651" s="30">
        <v>2750</v>
      </c>
      <c r="P651" s="29" t="s">
        <v>3860</v>
      </c>
      <c r="Q651" s="29"/>
      <c r="R651" s="104" t="s">
        <v>3664</v>
      </c>
      <c r="S651" s="103" t="s">
        <v>4997</v>
      </c>
      <c r="T651" s="403">
        <v>-12877.8</v>
      </c>
      <c r="U651" s="403">
        <v>8667.75</v>
      </c>
      <c r="V651" s="123" t="s">
        <v>1</v>
      </c>
      <c r="W651" s="336" t="s">
        <v>0</v>
      </c>
      <c r="X651" s="123"/>
      <c r="Y651" s="337"/>
      <c r="Z651" s="87"/>
      <c r="AA651" s="88" t="s">
        <v>275</v>
      </c>
      <c r="AB651" s="88">
        <v>2.5</v>
      </c>
      <c r="AC651" s="135">
        <v>100</v>
      </c>
      <c r="AD651" s="90" t="s">
        <v>4545</v>
      </c>
      <c r="AE651" s="90">
        <v>2.5</v>
      </c>
      <c r="AF651" s="136"/>
      <c r="AG651" s="338"/>
      <c r="AH651" s="338"/>
      <c r="AI651" s="339"/>
      <c r="AJ651" s="339"/>
      <c r="AK651" s="91" t="s">
        <v>4993</v>
      </c>
      <c r="AL651" s="92"/>
      <c r="AM651" s="93"/>
      <c r="AN651" s="340"/>
      <c r="AO651" s="341"/>
      <c r="AP651" s="336"/>
      <c r="AQ651" s="342"/>
      <c r="AR651" s="343" t="s">
        <v>3987</v>
      </c>
      <c r="AS651" s="342"/>
      <c r="AT651" s="94">
        <v>8000</v>
      </c>
      <c r="AU651" s="341"/>
      <c r="AV651" s="136"/>
      <c r="AW651" s="339"/>
    </row>
    <row r="652" spans="1:49" ht="12.75" customHeight="1">
      <c r="A652">
        <v>649</v>
      </c>
      <c r="B652" s="29" t="s">
        <v>7726</v>
      </c>
      <c r="C652" s="104" t="s">
        <v>3665</v>
      </c>
      <c r="D652" s="29" t="s">
        <v>3880</v>
      </c>
      <c r="E652" s="29" t="s">
        <v>3880</v>
      </c>
      <c r="F652" s="335" t="s">
        <v>7727</v>
      </c>
      <c r="G652" s="335"/>
      <c r="H652" s="335"/>
      <c r="I652" s="335"/>
      <c r="J652" s="335"/>
      <c r="K652" s="335"/>
      <c r="L652" s="335"/>
      <c r="M652" s="82" t="s">
        <v>3880</v>
      </c>
      <c r="N652" s="57">
        <v>2750</v>
      </c>
      <c r="O652" s="30">
        <v>2750</v>
      </c>
      <c r="P652" s="29" t="s">
        <v>3860</v>
      </c>
      <c r="Q652" s="29"/>
      <c r="R652" s="104" t="s">
        <v>3665</v>
      </c>
      <c r="S652" s="103" t="s">
        <v>4998</v>
      </c>
      <c r="T652" s="403">
        <v>-13736.32</v>
      </c>
      <c r="U652" s="403">
        <v>9163.0499999999993</v>
      </c>
      <c r="V652" s="123" t="s">
        <v>1</v>
      </c>
      <c r="W652" s="336" t="s">
        <v>0</v>
      </c>
      <c r="X652" s="123"/>
      <c r="Y652" s="337"/>
      <c r="Z652" s="87"/>
      <c r="AA652" s="88" t="s">
        <v>275</v>
      </c>
      <c r="AB652" s="88">
        <v>2.5</v>
      </c>
      <c r="AC652" s="135">
        <v>100</v>
      </c>
      <c r="AD652" s="90" t="s">
        <v>4545</v>
      </c>
      <c r="AE652" s="90">
        <v>2.5</v>
      </c>
      <c r="AF652" s="136"/>
      <c r="AG652" s="338"/>
      <c r="AH652" s="338"/>
      <c r="AI652" s="339"/>
      <c r="AJ652" s="339"/>
      <c r="AK652" s="91" t="s">
        <v>4996</v>
      </c>
      <c r="AL652" s="92"/>
      <c r="AM652" s="93"/>
      <c r="AN652" s="340"/>
      <c r="AO652" s="341"/>
      <c r="AP652" s="336"/>
      <c r="AQ652" s="342"/>
      <c r="AR652" s="343" t="s">
        <v>3987</v>
      </c>
      <c r="AS652" s="342"/>
      <c r="AT652" s="94">
        <v>8000</v>
      </c>
      <c r="AU652" s="341"/>
      <c r="AV652" s="136"/>
      <c r="AW652" s="339"/>
    </row>
    <row r="653" spans="1:49" ht="12.75" customHeight="1">
      <c r="A653">
        <v>650</v>
      </c>
      <c r="B653" s="29" t="s">
        <v>7545</v>
      </c>
      <c r="C653" s="104" t="s">
        <v>3618</v>
      </c>
      <c r="D653" s="29" t="s">
        <v>3880</v>
      </c>
      <c r="E653" s="29" t="s">
        <v>3880</v>
      </c>
      <c r="F653" s="335"/>
      <c r="G653" s="335"/>
      <c r="H653" s="335"/>
      <c r="I653" s="335"/>
      <c r="J653" s="335"/>
      <c r="K653" s="335"/>
      <c r="L653" s="335"/>
      <c r="M653" s="82" t="s">
        <v>3880</v>
      </c>
      <c r="N653" s="57" t="s">
        <v>3880</v>
      </c>
      <c r="O653" s="30" t="s">
        <v>3880</v>
      </c>
      <c r="P653" s="29" t="s">
        <v>3880</v>
      </c>
      <c r="Q653" s="29"/>
      <c r="R653" s="104" t="s">
        <v>3618</v>
      </c>
      <c r="S653" s="103" t="s">
        <v>4999</v>
      </c>
      <c r="T653" s="403">
        <v>-4400.55</v>
      </c>
      <c r="U653" s="403">
        <v>-2647.95</v>
      </c>
      <c r="V653" s="123" t="s">
        <v>5000</v>
      </c>
      <c r="W653" s="336"/>
      <c r="X653" s="123"/>
      <c r="Y653" s="337"/>
      <c r="Z653" s="87"/>
      <c r="AA653" s="88" t="s">
        <v>3880</v>
      </c>
      <c r="AB653" s="88"/>
      <c r="AC653" s="88"/>
      <c r="AD653" s="90"/>
      <c r="AE653" s="90"/>
      <c r="AF653" s="136"/>
      <c r="AG653" s="338"/>
      <c r="AH653" s="338"/>
      <c r="AI653" s="339"/>
      <c r="AJ653" s="339"/>
      <c r="AK653" s="91"/>
      <c r="AL653" s="92"/>
      <c r="AM653" s="93"/>
      <c r="AN653" s="340"/>
      <c r="AO653" s="341"/>
      <c r="AP653" s="336"/>
      <c r="AQ653" s="342"/>
      <c r="AR653" s="343"/>
      <c r="AS653" s="342"/>
      <c r="AT653" s="94"/>
      <c r="AU653" s="341"/>
      <c r="AV653" s="136"/>
      <c r="AW653" s="339"/>
    </row>
    <row r="654" spans="1:49" ht="12.75" customHeight="1">
      <c r="A654">
        <v>651</v>
      </c>
      <c r="B654" s="29" t="s">
        <v>7521</v>
      </c>
      <c r="C654" s="104" t="s">
        <v>5001</v>
      </c>
      <c r="D654" s="29" t="s">
        <v>3880</v>
      </c>
      <c r="E654" s="29" t="s">
        <v>3880</v>
      </c>
      <c r="F654" s="335"/>
      <c r="G654" s="335"/>
      <c r="H654" s="335"/>
      <c r="I654" s="335"/>
      <c r="J654" s="335"/>
      <c r="K654" s="335"/>
      <c r="L654" s="335"/>
      <c r="M654" s="82" t="s">
        <v>3880</v>
      </c>
      <c r="N654" s="57" t="s">
        <v>3880</v>
      </c>
      <c r="O654" s="30" t="s">
        <v>3880</v>
      </c>
      <c r="P654" s="29" t="s">
        <v>3880</v>
      </c>
      <c r="Q654" s="29"/>
      <c r="R654" s="104" t="s">
        <v>5001</v>
      </c>
      <c r="S654" s="103" t="s">
        <v>5002</v>
      </c>
      <c r="T654" s="403">
        <v>-6009.64</v>
      </c>
      <c r="U654" s="403">
        <v>-1238.25</v>
      </c>
      <c r="V654" s="123" t="s">
        <v>229</v>
      </c>
      <c r="W654" s="336"/>
      <c r="X654" s="123"/>
      <c r="Y654" s="337"/>
      <c r="Z654" s="87"/>
      <c r="AA654" s="88" t="s">
        <v>3880</v>
      </c>
      <c r="AB654" s="88"/>
      <c r="AC654" s="88"/>
      <c r="AD654" s="90"/>
      <c r="AE654" s="90"/>
      <c r="AF654" s="136"/>
      <c r="AG654" s="338"/>
      <c r="AH654" s="338"/>
      <c r="AI654" s="339"/>
      <c r="AJ654" s="339"/>
      <c r="AK654" s="91"/>
      <c r="AL654" s="92"/>
      <c r="AM654" s="93"/>
      <c r="AN654" s="340"/>
      <c r="AO654" s="341"/>
      <c r="AP654" s="336"/>
      <c r="AQ654" s="342"/>
      <c r="AR654" s="343"/>
      <c r="AS654" s="342"/>
      <c r="AT654" s="94"/>
      <c r="AU654" s="341"/>
      <c r="AV654" s="136"/>
      <c r="AW654" s="339"/>
    </row>
    <row r="655" spans="1:49" ht="12.75" customHeight="1">
      <c r="A655">
        <v>652</v>
      </c>
      <c r="B655" s="29" t="s">
        <v>7517</v>
      </c>
      <c r="C655" s="104" t="s">
        <v>3481</v>
      </c>
      <c r="D655" s="29" t="s">
        <v>3880</v>
      </c>
      <c r="E655" s="29" t="s">
        <v>3880</v>
      </c>
      <c r="F655" s="335"/>
      <c r="G655" s="335"/>
      <c r="H655" s="335"/>
      <c r="I655" s="335"/>
      <c r="J655" s="335"/>
      <c r="K655" s="335"/>
      <c r="L655" s="335"/>
      <c r="M655" s="82" t="s">
        <v>3880</v>
      </c>
      <c r="N655" s="57" t="s">
        <v>3880</v>
      </c>
      <c r="O655" s="30" t="s">
        <v>3880</v>
      </c>
      <c r="P655" s="29" t="s">
        <v>3880</v>
      </c>
      <c r="Q655" s="29"/>
      <c r="R655" s="104" t="s">
        <v>3481</v>
      </c>
      <c r="S655" s="103" t="s">
        <v>5003</v>
      </c>
      <c r="T655" s="403">
        <v>-6009.64</v>
      </c>
      <c r="U655" s="403">
        <v>-6191.25</v>
      </c>
      <c r="V655" s="123" t="s">
        <v>5000</v>
      </c>
      <c r="W655" s="336"/>
      <c r="X655" s="123"/>
      <c r="Y655" s="337"/>
      <c r="Z655" s="87"/>
      <c r="AA655" s="88" t="s">
        <v>3880</v>
      </c>
      <c r="AB655" s="88"/>
      <c r="AC655" s="88"/>
      <c r="AD655" s="90"/>
      <c r="AE655" s="90"/>
      <c r="AF655" s="136"/>
      <c r="AG655" s="338"/>
      <c r="AH655" s="338"/>
      <c r="AI655" s="339"/>
      <c r="AJ655" s="339"/>
      <c r="AK655" s="91"/>
      <c r="AL655" s="92"/>
      <c r="AM655" s="93"/>
      <c r="AN655" s="340"/>
      <c r="AO655" s="341"/>
      <c r="AP655" s="336"/>
      <c r="AQ655" s="342"/>
      <c r="AR655" s="343"/>
      <c r="AS655" s="342"/>
      <c r="AT655" s="94"/>
      <c r="AU655" s="341"/>
      <c r="AV655" s="136"/>
      <c r="AW655" s="339"/>
    </row>
    <row r="656" spans="1:49" ht="12.75" customHeight="1">
      <c r="A656">
        <v>653</v>
      </c>
      <c r="B656" s="29" t="s">
        <v>7546</v>
      </c>
      <c r="C656" s="104" t="s">
        <v>5004</v>
      </c>
      <c r="D656" s="29" t="s">
        <v>3880</v>
      </c>
      <c r="E656" s="29" t="s">
        <v>3880</v>
      </c>
      <c r="F656" s="335"/>
      <c r="G656" s="335"/>
      <c r="H656" s="335"/>
      <c r="I656" s="335"/>
      <c r="J656" s="335"/>
      <c r="K656" s="335"/>
      <c r="L656" s="335"/>
      <c r="M656" s="82" t="s">
        <v>3880</v>
      </c>
      <c r="N656" s="57" t="s">
        <v>3880</v>
      </c>
      <c r="O656" s="30" t="s">
        <v>3880</v>
      </c>
      <c r="P656" s="29" t="s">
        <v>3880</v>
      </c>
      <c r="Q656" s="29"/>
      <c r="R656" s="104" t="s">
        <v>5004</v>
      </c>
      <c r="S656" s="103" t="s">
        <v>5005</v>
      </c>
      <c r="T656" s="403">
        <v>-3600.45</v>
      </c>
      <c r="U656" s="403">
        <v>-1847.85</v>
      </c>
      <c r="V656" s="123" t="s">
        <v>5000</v>
      </c>
      <c r="W656" s="336"/>
      <c r="X656" s="123"/>
      <c r="Y656" s="337"/>
      <c r="Z656" s="87"/>
      <c r="AA656" s="88" t="s">
        <v>3880</v>
      </c>
      <c r="AB656" s="88"/>
      <c r="AC656" s="88"/>
      <c r="AD656" s="90"/>
      <c r="AE656" s="90"/>
      <c r="AF656" s="136"/>
      <c r="AG656" s="338"/>
      <c r="AH656" s="338"/>
      <c r="AI656" s="339"/>
      <c r="AJ656" s="339"/>
      <c r="AK656" s="91"/>
      <c r="AL656" s="92"/>
      <c r="AM656" s="93"/>
      <c r="AN656" s="340"/>
      <c r="AO656" s="341"/>
      <c r="AP656" s="336"/>
      <c r="AQ656" s="342"/>
      <c r="AR656" s="343"/>
      <c r="AS656" s="342"/>
      <c r="AT656" s="94"/>
      <c r="AU656" s="341"/>
      <c r="AV656" s="136"/>
      <c r="AW656" s="339"/>
    </row>
    <row r="657" spans="1:49" ht="12.75" customHeight="1">
      <c r="A657">
        <v>654</v>
      </c>
      <c r="B657" s="29" t="s">
        <v>7547</v>
      </c>
      <c r="C657" s="104" t="s">
        <v>3622</v>
      </c>
      <c r="D657" s="29" t="s">
        <v>3880</v>
      </c>
      <c r="E657" s="29" t="s">
        <v>3880</v>
      </c>
      <c r="F657" s="335"/>
      <c r="G657" s="335"/>
      <c r="H657" s="335"/>
      <c r="I657" s="335"/>
      <c r="J657" s="335"/>
      <c r="K657" s="335"/>
      <c r="L657" s="335"/>
      <c r="M657" s="82" t="s">
        <v>3880</v>
      </c>
      <c r="N657" s="57" t="s">
        <v>3880</v>
      </c>
      <c r="O657" s="30" t="s">
        <v>3880</v>
      </c>
      <c r="P657" s="29" t="s">
        <v>3880</v>
      </c>
      <c r="Q657" s="29"/>
      <c r="R657" s="104" t="s">
        <v>3622</v>
      </c>
      <c r="S657" s="103" t="s">
        <v>5006</v>
      </c>
      <c r="T657" s="403">
        <v>-4400.55</v>
      </c>
      <c r="U657" s="403">
        <v>-1047.75</v>
      </c>
      <c r="V657" s="123" t="s">
        <v>5000</v>
      </c>
      <c r="W657" s="336"/>
      <c r="X657" s="123"/>
      <c r="Y657" s="337"/>
      <c r="Z657" s="87"/>
      <c r="AA657" s="88" t="s">
        <v>3880</v>
      </c>
      <c r="AB657" s="88"/>
      <c r="AC657" s="88"/>
      <c r="AD657" s="90"/>
      <c r="AE657" s="90"/>
      <c r="AF657" s="137"/>
      <c r="AG657" s="338"/>
      <c r="AH657" s="338"/>
      <c r="AI657" s="339"/>
      <c r="AJ657" s="339"/>
      <c r="AK657" s="91"/>
      <c r="AL657" s="92"/>
      <c r="AM657" s="93"/>
      <c r="AN657" s="340"/>
      <c r="AO657" s="341"/>
      <c r="AP657" s="336"/>
      <c r="AQ657" s="342"/>
      <c r="AR657" s="343"/>
      <c r="AS657" s="342"/>
      <c r="AT657" s="94"/>
      <c r="AU657" s="341"/>
      <c r="AV657" s="136"/>
      <c r="AW657" s="339"/>
    </row>
    <row r="658" spans="1:49" ht="12.75" customHeight="1">
      <c r="A658">
        <v>655</v>
      </c>
      <c r="B658" s="29" t="s">
        <v>7548</v>
      </c>
      <c r="C658" s="104" t="s">
        <v>3623</v>
      </c>
      <c r="D658" s="29" t="s">
        <v>3880</v>
      </c>
      <c r="E658" s="29" t="s">
        <v>3880</v>
      </c>
      <c r="F658" s="335"/>
      <c r="G658" s="335"/>
      <c r="H658" s="335"/>
      <c r="I658" s="335"/>
      <c r="J658" s="335"/>
      <c r="K658" s="335"/>
      <c r="L658" s="335"/>
      <c r="M658" s="82" t="s">
        <v>3880</v>
      </c>
      <c r="N658" s="57" t="s">
        <v>3880</v>
      </c>
      <c r="O658" s="30" t="s">
        <v>3880</v>
      </c>
      <c r="P658" s="29" t="s">
        <v>3880</v>
      </c>
      <c r="Q658" s="29"/>
      <c r="R658" s="104" t="s">
        <v>3623</v>
      </c>
      <c r="S658" s="103" t="s">
        <v>5007</v>
      </c>
      <c r="T658" s="403">
        <v>-5200.6499999999996</v>
      </c>
      <c r="U658" s="403">
        <v>-1047.75</v>
      </c>
      <c r="V658" s="123" t="s">
        <v>5000</v>
      </c>
      <c r="W658" s="336"/>
      <c r="X658" s="123"/>
      <c r="Y658" s="337"/>
      <c r="Z658" s="87"/>
      <c r="AA658" s="88" t="s">
        <v>3880</v>
      </c>
      <c r="AB658" s="88"/>
      <c r="AC658" s="88"/>
      <c r="AD658" s="90"/>
      <c r="AE658" s="90"/>
      <c r="AF658" s="136"/>
      <c r="AG658" s="338"/>
      <c r="AH658" s="338"/>
      <c r="AI658" s="339"/>
      <c r="AJ658" s="339"/>
      <c r="AK658" s="91"/>
      <c r="AL658" s="92"/>
      <c r="AM658" s="93"/>
      <c r="AN658" s="340"/>
      <c r="AO658" s="341"/>
      <c r="AP658" s="336"/>
      <c r="AQ658" s="342"/>
      <c r="AR658" s="343"/>
      <c r="AS658" s="342"/>
      <c r="AT658" s="94"/>
      <c r="AU658" s="341"/>
      <c r="AV658" s="136"/>
      <c r="AW658" s="339"/>
    </row>
    <row r="659" spans="1:49" ht="12.75" customHeight="1">
      <c r="A659">
        <v>656</v>
      </c>
      <c r="B659" s="29" t="s">
        <v>7549</v>
      </c>
      <c r="C659" s="104" t="s">
        <v>3621</v>
      </c>
      <c r="D659" s="29" t="s">
        <v>3880</v>
      </c>
      <c r="E659" s="29" t="s">
        <v>3880</v>
      </c>
      <c r="F659" s="335"/>
      <c r="G659" s="335"/>
      <c r="H659" s="335"/>
      <c r="I659" s="335"/>
      <c r="J659" s="335"/>
      <c r="K659" s="335"/>
      <c r="L659" s="335"/>
      <c r="M659" s="82" t="s">
        <v>3880</v>
      </c>
      <c r="N659" s="57" t="s">
        <v>3880</v>
      </c>
      <c r="O659" s="30" t="s">
        <v>3880</v>
      </c>
      <c r="P659" s="29" t="s">
        <v>3880</v>
      </c>
      <c r="Q659" s="29"/>
      <c r="R659" s="104" t="s">
        <v>3621</v>
      </c>
      <c r="S659" s="103" t="s">
        <v>5008</v>
      </c>
      <c r="T659" s="403">
        <v>-5200.6499999999996</v>
      </c>
      <c r="U659" s="403">
        <v>-1847.85</v>
      </c>
      <c r="V659" s="123" t="s">
        <v>229</v>
      </c>
      <c r="W659" s="336"/>
      <c r="X659" s="123"/>
      <c r="Y659" s="337"/>
      <c r="Z659" s="87"/>
      <c r="AA659" s="88" t="s">
        <v>3880</v>
      </c>
      <c r="AB659" s="88"/>
      <c r="AC659" s="88"/>
      <c r="AD659" s="90"/>
      <c r="AE659" s="90"/>
      <c r="AF659" s="136"/>
      <c r="AG659" s="338"/>
      <c r="AH659" s="338"/>
      <c r="AI659" s="339"/>
      <c r="AJ659" s="339"/>
      <c r="AK659" s="91"/>
      <c r="AL659" s="92"/>
      <c r="AM659" s="93"/>
      <c r="AN659" s="340"/>
      <c r="AO659" s="341"/>
      <c r="AP659" s="336"/>
      <c r="AQ659" s="342"/>
      <c r="AR659" s="343"/>
      <c r="AS659" s="342"/>
      <c r="AT659" s="94"/>
      <c r="AU659" s="341"/>
      <c r="AV659" s="136"/>
      <c r="AW659" s="339"/>
    </row>
    <row r="660" spans="1:49" ht="12.75" customHeight="1">
      <c r="A660">
        <v>657</v>
      </c>
      <c r="B660" s="29" t="s">
        <v>7550</v>
      </c>
      <c r="C660" s="104" t="s">
        <v>5009</v>
      </c>
      <c r="D660" s="29" t="s">
        <v>3880</v>
      </c>
      <c r="E660" s="29" t="s">
        <v>3880</v>
      </c>
      <c r="F660" s="335"/>
      <c r="G660" s="335"/>
      <c r="H660" s="335"/>
      <c r="I660" s="335"/>
      <c r="J660" s="335"/>
      <c r="K660" s="335"/>
      <c r="L660" s="335"/>
      <c r="M660" s="82" t="s">
        <v>3880</v>
      </c>
      <c r="N660" s="57" t="s">
        <v>3880</v>
      </c>
      <c r="O660" s="30" t="s">
        <v>3880</v>
      </c>
      <c r="P660" s="29" t="s">
        <v>3880</v>
      </c>
      <c r="Q660" s="29"/>
      <c r="R660" s="104" t="s">
        <v>5009</v>
      </c>
      <c r="S660" s="103" t="s">
        <v>5010</v>
      </c>
      <c r="T660" s="403">
        <v>-3600.45</v>
      </c>
      <c r="U660" s="403">
        <v>-2647.95</v>
      </c>
      <c r="V660" s="123" t="s">
        <v>229</v>
      </c>
      <c r="W660" s="336"/>
      <c r="X660" s="123"/>
      <c r="Y660" s="337"/>
      <c r="Z660" s="87"/>
      <c r="AA660" s="88" t="s">
        <v>3880</v>
      </c>
      <c r="AB660" s="88"/>
      <c r="AC660" s="88"/>
      <c r="AD660" s="90"/>
      <c r="AE660" s="90"/>
      <c r="AF660" s="136"/>
      <c r="AG660" s="338"/>
      <c r="AH660" s="338"/>
      <c r="AI660" s="339"/>
      <c r="AJ660" s="339"/>
      <c r="AK660" s="91"/>
      <c r="AL660" s="92"/>
      <c r="AM660" s="93"/>
      <c r="AN660" s="340"/>
      <c r="AO660" s="341"/>
      <c r="AP660" s="336"/>
      <c r="AQ660" s="342"/>
      <c r="AR660" s="343"/>
      <c r="AS660" s="342"/>
      <c r="AT660" s="94"/>
      <c r="AU660" s="341"/>
      <c r="AV660" s="136"/>
      <c r="AW660" s="339"/>
    </row>
    <row r="661" spans="1:49" ht="12.75" customHeight="1">
      <c r="A661">
        <v>658</v>
      </c>
      <c r="B661" s="29" t="s">
        <v>7551</v>
      </c>
      <c r="C661" s="104" t="s">
        <v>3483</v>
      </c>
      <c r="D661" s="29" t="s">
        <v>3880</v>
      </c>
      <c r="E661" s="29" t="s">
        <v>3880</v>
      </c>
      <c r="F661" s="335"/>
      <c r="G661" s="335"/>
      <c r="H661" s="335"/>
      <c r="I661" s="335"/>
      <c r="J661" s="335"/>
      <c r="K661" s="335"/>
      <c r="L661" s="335"/>
      <c r="M661" s="82" t="s">
        <v>3880</v>
      </c>
      <c r="N661" s="57" t="s">
        <v>3880</v>
      </c>
      <c r="O661" s="30" t="s">
        <v>3880</v>
      </c>
      <c r="P661" s="29" t="s">
        <v>3880</v>
      </c>
      <c r="Q661" s="29"/>
      <c r="R661" s="104" t="s">
        <v>3483</v>
      </c>
      <c r="S661" s="103" t="s">
        <v>5011</v>
      </c>
      <c r="T661" s="403">
        <v>-6009.64</v>
      </c>
      <c r="U661" s="403">
        <v>-5200.6499999999996</v>
      </c>
      <c r="V661" s="123" t="s">
        <v>5000</v>
      </c>
      <c r="W661" s="336"/>
      <c r="X661" s="123"/>
      <c r="Y661" s="337"/>
      <c r="Z661" s="87"/>
      <c r="AA661" s="88" t="s">
        <v>3880</v>
      </c>
      <c r="AB661" s="88"/>
      <c r="AC661" s="88"/>
      <c r="AD661" s="90"/>
      <c r="AE661" s="90"/>
      <c r="AF661" s="136"/>
      <c r="AG661" s="338"/>
      <c r="AH661" s="338"/>
      <c r="AI661" s="339"/>
      <c r="AJ661" s="339"/>
      <c r="AK661" s="91"/>
      <c r="AL661" s="92"/>
      <c r="AM661" s="93"/>
      <c r="AN661" s="340"/>
      <c r="AO661" s="341"/>
      <c r="AP661" s="336"/>
      <c r="AQ661" s="342"/>
      <c r="AR661" s="343"/>
      <c r="AS661" s="342"/>
      <c r="AT661" s="94"/>
      <c r="AU661" s="341"/>
      <c r="AV661" s="136"/>
      <c r="AW661" s="339"/>
    </row>
    <row r="662" spans="1:49" ht="12.75" customHeight="1">
      <c r="A662">
        <v>659</v>
      </c>
      <c r="B662" s="29" t="s">
        <v>7552</v>
      </c>
      <c r="C662" s="104" t="s">
        <v>5012</v>
      </c>
      <c r="D662" s="29" t="s">
        <v>3880</v>
      </c>
      <c r="E662" s="29" t="s">
        <v>3880</v>
      </c>
      <c r="F662" s="335"/>
      <c r="G662" s="335"/>
      <c r="H662" s="335"/>
      <c r="I662" s="335"/>
      <c r="J662" s="335"/>
      <c r="K662" s="335"/>
      <c r="L662" s="335"/>
      <c r="M662" s="82" t="s">
        <v>3880</v>
      </c>
      <c r="N662" s="57" t="s">
        <v>3880</v>
      </c>
      <c r="O662" s="30" t="s">
        <v>3880</v>
      </c>
      <c r="P662" s="29" t="s">
        <v>3880</v>
      </c>
      <c r="Q662" s="29"/>
      <c r="R662" s="104" t="s">
        <v>5012</v>
      </c>
      <c r="S662" s="103" t="s">
        <v>5013</v>
      </c>
      <c r="T662" s="403">
        <v>-6009.64</v>
      </c>
      <c r="U662" s="403">
        <v>-3219.45</v>
      </c>
      <c r="V662" s="123" t="s">
        <v>229</v>
      </c>
      <c r="W662" s="336"/>
      <c r="X662" s="123"/>
      <c r="Y662" s="337"/>
      <c r="Z662" s="87"/>
      <c r="AA662" s="88" t="s">
        <v>3880</v>
      </c>
      <c r="AB662" s="88"/>
      <c r="AC662" s="88"/>
      <c r="AD662" s="90"/>
      <c r="AE662" s="90"/>
      <c r="AF662" s="136"/>
      <c r="AG662" s="338"/>
      <c r="AH662" s="338"/>
      <c r="AI662" s="339"/>
      <c r="AJ662" s="339"/>
      <c r="AK662" s="91"/>
      <c r="AL662" s="92"/>
      <c r="AM662" s="93"/>
      <c r="AN662" s="340"/>
      <c r="AO662" s="341"/>
      <c r="AP662" s="336"/>
      <c r="AQ662" s="342"/>
      <c r="AR662" s="343"/>
      <c r="AS662" s="342"/>
      <c r="AT662" s="94"/>
      <c r="AU662" s="341"/>
      <c r="AV662" s="136"/>
      <c r="AW662" s="339"/>
    </row>
    <row r="663" spans="1:49" ht="12.75" customHeight="1">
      <c r="A663">
        <v>660</v>
      </c>
      <c r="B663" s="29" t="s">
        <v>7540</v>
      </c>
      <c r="C663" s="104" t="s">
        <v>5014</v>
      </c>
      <c r="D663" s="29" t="s">
        <v>3880</v>
      </c>
      <c r="E663" s="29" t="s">
        <v>3880</v>
      </c>
      <c r="F663" s="335"/>
      <c r="G663" s="335"/>
      <c r="H663" s="335"/>
      <c r="I663" s="335"/>
      <c r="J663" s="335"/>
      <c r="K663" s="335"/>
      <c r="L663" s="335"/>
      <c r="M663" s="82" t="s">
        <v>3880</v>
      </c>
      <c r="N663" s="57" t="s">
        <v>3880</v>
      </c>
      <c r="O663" s="30" t="s">
        <v>3880</v>
      </c>
      <c r="P663" s="29" t="s">
        <v>3880</v>
      </c>
      <c r="Q663" s="29"/>
      <c r="R663" s="104" t="s">
        <v>5014</v>
      </c>
      <c r="S663" s="104" t="s">
        <v>5015</v>
      </c>
      <c r="T663" s="403">
        <v>-5200.6499999999996</v>
      </c>
      <c r="U663" s="403">
        <v>3752.85</v>
      </c>
      <c r="V663" s="123" t="s">
        <v>3642</v>
      </c>
      <c r="W663" s="336"/>
      <c r="X663" s="123"/>
      <c r="Y663" s="337"/>
      <c r="Z663" s="87"/>
      <c r="AA663" s="88" t="s">
        <v>3880</v>
      </c>
      <c r="AB663" s="88"/>
      <c r="AC663" s="88"/>
      <c r="AD663" s="90"/>
      <c r="AE663" s="90"/>
      <c r="AF663" s="136"/>
      <c r="AG663" s="338"/>
      <c r="AH663" s="338"/>
      <c r="AI663" s="339"/>
      <c r="AJ663" s="339"/>
      <c r="AK663" s="91"/>
      <c r="AL663" s="92"/>
      <c r="AM663" s="93"/>
      <c r="AN663" s="340"/>
      <c r="AO663" s="341"/>
      <c r="AP663" s="336"/>
      <c r="AQ663" s="342"/>
      <c r="AR663" s="343"/>
      <c r="AS663" s="342"/>
      <c r="AT663" s="94"/>
      <c r="AU663" s="341"/>
      <c r="AV663" s="136"/>
      <c r="AW663" s="339"/>
    </row>
    <row r="664" spans="1:49" ht="12.75" customHeight="1">
      <c r="A664">
        <v>661</v>
      </c>
      <c r="B664" s="29" t="s">
        <v>7522</v>
      </c>
      <c r="C664" s="104" t="s">
        <v>5016</v>
      </c>
      <c r="D664" s="29" t="s">
        <v>3880</v>
      </c>
      <c r="E664" s="29" t="s">
        <v>3880</v>
      </c>
      <c r="F664" s="335"/>
      <c r="G664" s="335"/>
      <c r="H664" s="335"/>
      <c r="I664" s="335"/>
      <c r="J664" s="335"/>
      <c r="K664" s="335"/>
      <c r="L664" s="335"/>
      <c r="M664" s="82" t="s">
        <v>3880</v>
      </c>
      <c r="N664" s="57" t="s">
        <v>3880</v>
      </c>
      <c r="O664" s="30" t="s">
        <v>3880</v>
      </c>
      <c r="P664" s="29" t="s">
        <v>3880</v>
      </c>
      <c r="Q664" s="29"/>
      <c r="R664" s="104" t="s">
        <v>5016</v>
      </c>
      <c r="S664" s="103" t="s">
        <v>5017</v>
      </c>
      <c r="T664" s="403">
        <v>-5200.6499999999996</v>
      </c>
      <c r="U664" s="403">
        <v>2152.65</v>
      </c>
      <c r="V664" s="123" t="s">
        <v>3642</v>
      </c>
      <c r="W664" s="336"/>
      <c r="X664" s="123"/>
      <c r="Y664" s="337"/>
      <c r="Z664" s="87"/>
      <c r="AA664" s="88" t="s">
        <v>3880</v>
      </c>
      <c r="AB664" s="88"/>
      <c r="AC664" s="88"/>
      <c r="AD664" s="90"/>
      <c r="AE664" s="90"/>
      <c r="AF664" s="136"/>
      <c r="AG664" s="338"/>
      <c r="AH664" s="338"/>
      <c r="AI664" s="339"/>
      <c r="AJ664" s="339"/>
      <c r="AK664" s="91"/>
      <c r="AL664" s="92"/>
      <c r="AM664" s="93"/>
      <c r="AN664" s="340"/>
      <c r="AO664" s="341"/>
      <c r="AP664" s="336"/>
      <c r="AQ664" s="342"/>
      <c r="AR664" s="343"/>
      <c r="AS664" s="342"/>
      <c r="AT664" s="94"/>
      <c r="AU664" s="341"/>
      <c r="AV664" s="136"/>
      <c r="AW664" s="339"/>
    </row>
    <row r="665" spans="1:49" ht="12.75" customHeight="1">
      <c r="A665">
        <v>662</v>
      </c>
      <c r="B665" s="29" t="s">
        <v>7541</v>
      </c>
      <c r="C665" s="104" t="s">
        <v>5018</v>
      </c>
      <c r="D665" s="29" t="s">
        <v>3880</v>
      </c>
      <c r="E665" s="29" t="s">
        <v>3880</v>
      </c>
      <c r="F665" s="335"/>
      <c r="G665" s="335"/>
      <c r="H665" s="335"/>
      <c r="I665" s="335"/>
      <c r="J665" s="335"/>
      <c r="K665" s="335"/>
      <c r="L665" s="335"/>
      <c r="M665" s="82" t="s">
        <v>3880</v>
      </c>
      <c r="N665" s="57" t="s">
        <v>3880</v>
      </c>
      <c r="O665" s="30" t="s">
        <v>3880</v>
      </c>
      <c r="P665" s="29" t="s">
        <v>3880</v>
      </c>
      <c r="Q665" s="29"/>
      <c r="R665" s="104" t="s">
        <v>5018</v>
      </c>
      <c r="S665" s="103" t="s">
        <v>5019</v>
      </c>
      <c r="T665" s="403">
        <v>-5200.6499999999996</v>
      </c>
      <c r="U665" s="403">
        <v>2952.75</v>
      </c>
      <c r="V665" s="123" t="s">
        <v>3642</v>
      </c>
      <c r="W665" s="336"/>
      <c r="X665" s="123"/>
      <c r="Y665" s="337"/>
      <c r="Z665" s="87"/>
      <c r="AA665" s="88" t="s">
        <v>3880</v>
      </c>
      <c r="AB665" s="88"/>
      <c r="AC665" s="88"/>
      <c r="AD665" s="90"/>
      <c r="AE665" s="90"/>
      <c r="AF665" s="136"/>
      <c r="AG665" s="338"/>
      <c r="AH665" s="338"/>
      <c r="AI665" s="339"/>
      <c r="AJ665" s="339"/>
      <c r="AK665" s="91"/>
      <c r="AL665" s="92"/>
      <c r="AM665" s="93"/>
      <c r="AN665" s="340"/>
      <c r="AO665" s="341"/>
      <c r="AP665" s="336"/>
      <c r="AQ665" s="342"/>
      <c r="AR665" s="343"/>
      <c r="AS665" s="342"/>
      <c r="AT665" s="94"/>
      <c r="AU665" s="341"/>
      <c r="AV665" s="136"/>
      <c r="AW665" s="339"/>
    </row>
    <row r="666" spans="1:49" ht="12.75" customHeight="1">
      <c r="A666">
        <v>663</v>
      </c>
      <c r="B666" s="29" t="s">
        <v>7542</v>
      </c>
      <c r="C666" s="104" t="s">
        <v>5020</v>
      </c>
      <c r="D666" s="29" t="s">
        <v>3880</v>
      </c>
      <c r="E666" s="29" t="s">
        <v>3880</v>
      </c>
      <c r="F666" s="335"/>
      <c r="G666" s="335"/>
      <c r="H666" s="335"/>
      <c r="I666" s="335"/>
      <c r="J666" s="335"/>
      <c r="K666" s="335"/>
      <c r="L666" s="335"/>
      <c r="M666" s="82" t="s">
        <v>3880</v>
      </c>
      <c r="N666" s="57" t="s">
        <v>3880</v>
      </c>
      <c r="O666" s="30" t="s">
        <v>3880</v>
      </c>
      <c r="P666" s="29" t="s">
        <v>3880</v>
      </c>
      <c r="Q666" s="29"/>
      <c r="R666" s="104" t="s">
        <v>5020</v>
      </c>
      <c r="S666" s="103" t="s">
        <v>5021</v>
      </c>
      <c r="T666" s="403">
        <v>-5200.6499999999996</v>
      </c>
      <c r="U666" s="403">
        <v>1352.55</v>
      </c>
      <c r="V666" s="123" t="s">
        <v>3642</v>
      </c>
      <c r="W666" s="336"/>
      <c r="X666" s="123"/>
      <c r="Y666" s="337"/>
      <c r="Z666" s="87"/>
      <c r="AA666" s="88" t="s">
        <v>3880</v>
      </c>
      <c r="AB666" s="88"/>
      <c r="AC666" s="88"/>
      <c r="AD666" s="90"/>
      <c r="AE666" s="90"/>
      <c r="AF666" s="136"/>
      <c r="AG666" s="338"/>
      <c r="AH666" s="338"/>
      <c r="AI666" s="339"/>
      <c r="AJ666" s="339"/>
      <c r="AK666" s="91"/>
      <c r="AL666" s="92"/>
      <c r="AM666" s="93"/>
      <c r="AN666" s="340"/>
      <c r="AO666" s="341"/>
      <c r="AP666" s="336"/>
      <c r="AQ666" s="342"/>
      <c r="AR666" s="343"/>
      <c r="AS666" s="342"/>
      <c r="AT666" s="94"/>
      <c r="AU666" s="341"/>
      <c r="AV666" s="136"/>
      <c r="AW666" s="339"/>
    </row>
    <row r="667" spans="1:49" ht="12.75" customHeight="1">
      <c r="A667">
        <v>664</v>
      </c>
      <c r="B667" s="29" t="s">
        <v>7522</v>
      </c>
      <c r="C667" s="104" t="s">
        <v>5022</v>
      </c>
      <c r="D667" s="29" t="s">
        <v>3880</v>
      </c>
      <c r="E667" s="29" t="s">
        <v>3880</v>
      </c>
      <c r="F667" s="335"/>
      <c r="G667" s="335"/>
      <c r="H667" s="335"/>
      <c r="I667" s="335"/>
      <c r="J667" s="335"/>
      <c r="K667" s="335"/>
      <c r="L667" s="335"/>
      <c r="M667" s="82" t="s">
        <v>3880</v>
      </c>
      <c r="N667" s="57" t="s">
        <v>3880</v>
      </c>
      <c r="O667" s="30" t="s">
        <v>3880</v>
      </c>
      <c r="P667" s="29" t="s">
        <v>3880</v>
      </c>
      <c r="Q667" s="29"/>
      <c r="R667" s="104" t="s">
        <v>5022</v>
      </c>
      <c r="S667" s="103" t="s">
        <v>5023</v>
      </c>
      <c r="T667" s="403">
        <v>-5200.6499999999996</v>
      </c>
      <c r="U667" s="403">
        <v>552.45000000000005</v>
      </c>
      <c r="V667" s="123" t="s">
        <v>3642</v>
      </c>
      <c r="W667" s="336"/>
      <c r="X667" s="123"/>
      <c r="Y667" s="337"/>
      <c r="Z667" s="87"/>
      <c r="AA667" s="88" t="s">
        <v>3880</v>
      </c>
      <c r="AB667" s="88"/>
      <c r="AC667" s="88"/>
      <c r="AD667" s="90"/>
      <c r="AE667" s="90"/>
      <c r="AF667" s="136"/>
      <c r="AG667" s="338"/>
      <c r="AH667" s="338"/>
      <c r="AI667" s="339"/>
      <c r="AJ667" s="339"/>
      <c r="AK667" s="91"/>
      <c r="AL667" s="92"/>
      <c r="AM667" s="93"/>
      <c r="AN667" s="340"/>
      <c r="AO667" s="341"/>
      <c r="AP667" s="336"/>
      <c r="AQ667" s="342"/>
      <c r="AR667" s="343"/>
      <c r="AS667" s="342"/>
      <c r="AT667" s="94"/>
      <c r="AU667" s="341"/>
      <c r="AV667" s="136"/>
      <c r="AW667" s="339"/>
    </row>
    <row r="668" spans="1:49" ht="12.75" customHeight="1">
      <c r="A668">
        <v>665</v>
      </c>
      <c r="B668" s="29" t="s">
        <v>7543</v>
      </c>
      <c r="C668" s="104" t="s">
        <v>5024</v>
      </c>
      <c r="D668" s="29" t="s">
        <v>3880</v>
      </c>
      <c r="E668" s="29" t="s">
        <v>3880</v>
      </c>
      <c r="F668" s="335"/>
      <c r="G668" s="335"/>
      <c r="H668" s="335"/>
      <c r="I668" s="335"/>
      <c r="J668" s="335"/>
      <c r="K668" s="335"/>
      <c r="L668" s="335"/>
      <c r="M668" s="82" t="s">
        <v>3880</v>
      </c>
      <c r="N668" s="57" t="s">
        <v>3880</v>
      </c>
      <c r="O668" s="30" t="s">
        <v>3880</v>
      </c>
      <c r="P668" s="29" t="s">
        <v>3880</v>
      </c>
      <c r="Q668" s="29"/>
      <c r="R668" s="104" t="s">
        <v>5024</v>
      </c>
      <c r="S668" s="103" t="s">
        <v>5025</v>
      </c>
      <c r="T668" s="403">
        <v>-6009.64</v>
      </c>
      <c r="U668" s="403">
        <v>-247.65</v>
      </c>
      <c r="V668" s="123" t="s">
        <v>3642</v>
      </c>
      <c r="W668" s="336"/>
      <c r="X668" s="123"/>
      <c r="Y668" s="337"/>
      <c r="Z668" s="87"/>
      <c r="AA668" s="88" t="s">
        <v>3880</v>
      </c>
      <c r="AB668" s="88"/>
      <c r="AC668" s="88"/>
      <c r="AD668" s="90"/>
      <c r="AE668" s="90"/>
      <c r="AF668" s="136"/>
      <c r="AG668" s="338"/>
      <c r="AH668" s="338"/>
      <c r="AI668" s="339"/>
      <c r="AJ668" s="339"/>
      <c r="AK668" s="91"/>
      <c r="AL668" s="92"/>
      <c r="AM668" s="93"/>
      <c r="AN668" s="340"/>
      <c r="AO668" s="341"/>
      <c r="AP668" s="336"/>
      <c r="AQ668" s="342"/>
      <c r="AR668" s="343"/>
      <c r="AS668" s="342"/>
      <c r="AT668" s="94"/>
      <c r="AU668" s="341"/>
      <c r="AV668" s="136"/>
      <c r="AW668" s="339"/>
    </row>
    <row r="669" spans="1:49" ht="12.75" customHeight="1">
      <c r="A669">
        <v>666</v>
      </c>
      <c r="B669" s="29" t="s">
        <v>7544</v>
      </c>
      <c r="C669" s="104" t="s">
        <v>5026</v>
      </c>
      <c r="D669" s="29" t="s">
        <v>3880</v>
      </c>
      <c r="E669" s="29" t="s">
        <v>3880</v>
      </c>
      <c r="F669" s="335"/>
      <c r="G669" s="335"/>
      <c r="H669" s="335"/>
      <c r="I669" s="335"/>
      <c r="J669" s="335"/>
      <c r="K669" s="335"/>
      <c r="L669" s="335"/>
      <c r="M669" s="82" t="s">
        <v>3880</v>
      </c>
      <c r="N669" s="57" t="s">
        <v>3880</v>
      </c>
      <c r="O669" s="30" t="s">
        <v>3880</v>
      </c>
      <c r="P669" s="29" t="s">
        <v>3880</v>
      </c>
      <c r="Q669" s="29"/>
      <c r="R669" s="104" t="s">
        <v>5026</v>
      </c>
      <c r="S669" s="103" t="s">
        <v>5027</v>
      </c>
      <c r="T669" s="403">
        <v>-6009.64</v>
      </c>
      <c r="U669" s="403">
        <v>742.95</v>
      </c>
      <c r="V669" s="123" t="s">
        <v>3642</v>
      </c>
      <c r="W669" s="336"/>
      <c r="X669" s="123"/>
      <c r="Y669" s="337"/>
      <c r="Z669" s="87"/>
      <c r="AA669" s="88" t="s">
        <v>3880</v>
      </c>
      <c r="AB669" s="88"/>
      <c r="AC669" s="88"/>
      <c r="AD669" s="90"/>
      <c r="AE669" s="90"/>
      <c r="AF669" s="136"/>
      <c r="AG669" s="338"/>
      <c r="AH669" s="338"/>
      <c r="AI669" s="339"/>
      <c r="AJ669" s="339"/>
      <c r="AK669" s="91"/>
      <c r="AL669" s="92"/>
      <c r="AM669" s="93"/>
      <c r="AN669" s="340"/>
      <c r="AO669" s="341"/>
      <c r="AP669" s="336"/>
      <c r="AQ669" s="342"/>
      <c r="AR669" s="343"/>
      <c r="AS669" s="342"/>
      <c r="AT669" s="94"/>
      <c r="AU669" s="341"/>
      <c r="AV669" s="136"/>
      <c r="AW669" s="339"/>
    </row>
    <row r="670" spans="1:49" ht="12.75" customHeight="1">
      <c r="A670">
        <v>667</v>
      </c>
      <c r="B670" s="29" t="s">
        <v>7538</v>
      </c>
      <c r="C670" s="104" t="s">
        <v>3501</v>
      </c>
      <c r="D670" s="29" t="s">
        <v>3880</v>
      </c>
      <c r="E670" s="29" t="s">
        <v>3880</v>
      </c>
      <c r="F670" s="335"/>
      <c r="G670" s="335"/>
      <c r="H670" s="335"/>
      <c r="I670" s="335"/>
      <c r="J670" s="335"/>
      <c r="K670" s="335"/>
      <c r="L670" s="335"/>
      <c r="M670" s="82" t="s">
        <v>3880</v>
      </c>
      <c r="N670" s="57" t="s">
        <v>3880</v>
      </c>
      <c r="O670" s="30" t="s">
        <v>3880</v>
      </c>
      <c r="P670" s="29" t="s">
        <v>3880</v>
      </c>
      <c r="Q670" s="29"/>
      <c r="R670" s="104" t="s">
        <v>3501</v>
      </c>
      <c r="S670" s="103" t="s">
        <v>5028</v>
      </c>
      <c r="T670" s="403">
        <v>5200.6499999999996</v>
      </c>
      <c r="U670" s="403">
        <v>-2647.95</v>
      </c>
      <c r="V670" s="123" t="s">
        <v>236</v>
      </c>
      <c r="W670" s="336"/>
      <c r="X670" s="123"/>
      <c r="Y670" s="337"/>
      <c r="Z670" s="87"/>
      <c r="AA670" s="88" t="s">
        <v>3880</v>
      </c>
      <c r="AB670" s="88"/>
      <c r="AC670" s="88"/>
      <c r="AD670" s="90"/>
      <c r="AE670" s="90"/>
      <c r="AF670" s="136"/>
      <c r="AG670" s="338"/>
      <c r="AH670" s="338"/>
      <c r="AI670" s="339"/>
      <c r="AJ670" s="339"/>
      <c r="AK670" s="91"/>
      <c r="AL670" s="92"/>
      <c r="AM670" s="93"/>
      <c r="AN670" s="340"/>
      <c r="AO670" s="341"/>
      <c r="AP670" s="336"/>
      <c r="AQ670" s="342"/>
      <c r="AR670" s="343"/>
      <c r="AS670" s="342"/>
      <c r="AT670" s="94"/>
      <c r="AU670" s="341"/>
      <c r="AV670" s="136"/>
      <c r="AW670" s="339"/>
    </row>
    <row r="671" spans="1:49" ht="12.75" customHeight="1">
      <c r="A671">
        <v>668</v>
      </c>
      <c r="B671" s="29" t="s">
        <v>7531</v>
      </c>
      <c r="C671" s="104" t="s">
        <v>3499</v>
      </c>
      <c r="D671" s="29" t="s">
        <v>3880</v>
      </c>
      <c r="E671" s="29" t="s">
        <v>3880</v>
      </c>
      <c r="F671" s="335"/>
      <c r="G671" s="335"/>
      <c r="H671" s="335"/>
      <c r="I671" s="335"/>
      <c r="J671" s="335"/>
      <c r="K671" s="335"/>
      <c r="L671" s="335"/>
      <c r="M671" s="82" t="s">
        <v>3880</v>
      </c>
      <c r="N671" s="57" t="s">
        <v>3880</v>
      </c>
      <c r="O671" s="30" t="s">
        <v>3880</v>
      </c>
      <c r="P671" s="29" t="s">
        <v>3880</v>
      </c>
      <c r="Q671" s="29"/>
      <c r="R671" s="104" t="s">
        <v>3499</v>
      </c>
      <c r="S671" s="103" t="s">
        <v>5029</v>
      </c>
      <c r="T671" s="403">
        <v>5200.6499999999996</v>
      </c>
      <c r="U671" s="403">
        <v>-3448.05</v>
      </c>
      <c r="V671" s="123" t="s">
        <v>230</v>
      </c>
      <c r="W671" s="336"/>
      <c r="X671" s="123"/>
      <c r="Y671" s="337"/>
      <c r="Z671" s="87"/>
      <c r="AA671" s="88" t="s">
        <v>3880</v>
      </c>
      <c r="AB671" s="88"/>
      <c r="AC671" s="88"/>
      <c r="AD671" s="90"/>
      <c r="AE671" s="90"/>
      <c r="AF671" s="136"/>
      <c r="AG671" s="338"/>
      <c r="AH671" s="338"/>
      <c r="AI671" s="339"/>
      <c r="AJ671" s="339"/>
      <c r="AK671" s="91"/>
      <c r="AL671" s="92"/>
      <c r="AM671" s="93"/>
      <c r="AN671" s="340"/>
      <c r="AO671" s="341"/>
      <c r="AP671" s="336"/>
      <c r="AQ671" s="342"/>
      <c r="AR671" s="343"/>
      <c r="AS671" s="342"/>
      <c r="AT671" s="94"/>
      <c r="AU671" s="341"/>
      <c r="AV671" s="136"/>
      <c r="AW671" s="339"/>
    </row>
    <row r="672" spans="1:49" ht="12.75" customHeight="1">
      <c r="A672">
        <v>669</v>
      </c>
      <c r="B672" s="29" t="s">
        <v>7528</v>
      </c>
      <c r="C672" s="104" t="s">
        <v>5030</v>
      </c>
      <c r="D672" s="29" t="s">
        <v>3880</v>
      </c>
      <c r="E672" s="29" t="s">
        <v>3880</v>
      </c>
      <c r="F672" s="335"/>
      <c r="G672" s="335"/>
      <c r="H672" s="335"/>
      <c r="I672" s="335"/>
      <c r="J672" s="335"/>
      <c r="K672" s="335"/>
      <c r="L672" s="335"/>
      <c r="M672" s="82" t="s">
        <v>3880</v>
      </c>
      <c r="N672" s="57" t="s">
        <v>3880</v>
      </c>
      <c r="O672" s="30" t="s">
        <v>3880</v>
      </c>
      <c r="P672" s="29" t="s">
        <v>3880</v>
      </c>
      <c r="Q672" s="29"/>
      <c r="R672" s="104" t="s">
        <v>5030</v>
      </c>
      <c r="S672" s="103" t="s">
        <v>5031</v>
      </c>
      <c r="T672" s="403">
        <v>6009.64</v>
      </c>
      <c r="U672" s="403">
        <v>-3219.45</v>
      </c>
      <c r="V672" s="123" t="s">
        <v>78</v>
      </c>
      <c r="W672" s="336"/>
      <c r="X672" s="123"/>
      <c r="Y672" s="337"/>
      <c r="Z672" s="87"/>
      <c r="AA672" s="88" t="s">
        <v>3880</v>
      </c>
      <c r="AB672" s="88"/>
      <c r="AC672" s="88"/>
      <c r="AD672" s="90"/>
      <c r="AE672" s="90"/>
      <c r="AF672" s="136"/>
      <c r="AG672" s="338"/>
      <c r="AH672" s="338"/>
      <c r="AI672" s="339"/>
      <c r="AJ672" s="339"/>
      <c r="AK672" s="91"/>
      <c r="AL672" s="92"/>
      <c r="AM672" s="93"/>
      <c r="AN672" s="340"/>
      <c r="AO672" s="341"/>
      <c r="AP672" s="336"/>
      <c r="AQ672" s="342"/>
      <c r="AR672" s="343"/>
      <c r="AS672" s="342"/>
      <c r="AT672" s="94"/>
      <c r="AU672" s="341"/>
      <c r="AV672" s="136"/>
      <c r="AW672" s="339"/>
    </row>
    <row r="673" spans="1:49" ht="12.75" customHeight="1">
      <c r="A673">
        <v>670</v>
      </c>
      <c r="B673" s="29" t="s">
        <v>7523</v>
      </c>
      <c r="C673" s="104" t="s">
        <v>76</v>
      </c>
      <c r="D673" s="29" t="s">
        <v>3880</v>
      </c>
      <c r="E673" s="29" t="s">
        <v>3880</v>
      </c>
      <c r="F673" s="335"/>
      <c r="G673" s="335"/>
      <c r="H673" s="335"/>
      <c r="I673" s="335"/>
      <c r="J673" s="335"/>
      <c r="K673" s="335"/>
      <c r="L673" s="335"/>
      <c r="M673" s="82" t="s">
        <v>3880</v>
      </c>
      <c r="N673" s="57" t="s">
        <v>3880</v>
      </c>
      <c r="O673" s="30" t="s">
        <v>3880</v>
      </c>
      <c r="P673" s="29" t="s">
        <v>3880</v>
      </c>
      <c r="Q673" s="29"/>
      <c r="R673" s="104" t="s">
        <v>76</v>
      </c>
      <c r="S673" s="103" t="s">
        <v>5032</v>
      </c>
      <c r="T673" s="403">
        <v>4400.55</v>
      </c>
      <c r="U673" s="403">
        <v>-247.65</v>
      </c>
      <c r="V673" s="123" t="s">
        <v>3649</v>
      </c>
      <c r="W673" s="336"/>
      <c r="X673" s="123"/>
      <c r="Y673" s="337"/>
      <c r="Z673" s="87"/>
      <c r="AA673" s="88" t="s">
        <v>3880</v>
      </c>
      <c r="AB673" s="88"/>
      <c r="AC673" s="88"/>
      <c r="AD673" s="90"/>
      <c r="AE673" s="90"/>
      <c r="AF673" s="136"/>
      <c r="AG673" s="338"/>
      <c r="AH673" s="338"/>
      <c r="AI673" s="339"/>
      <c r="AJ673" s="339"/>
      <c r="AK673" s="91"/>
      <c r="AL673" s="92"/>
      <c r="AM673" s="93"/>
      <c r="AN673" s="340"/>
      <c r="AO673" s="341"/>
      <c r="AP673" s="336"/>
      <c r="AQ673" s="342"/>
      <c r="AR673" s="343"/>
      <c r="AS673" s="342"/>
      <c r="AT673" s="94"/>
      <c r="AU673" s="341"/>
      <c r="AV673" s="136"/>
      <c r="AW673" s="339"/>
    </row>
    <row r="674" spans="1:49" ht="12.75" customHeight="1">
      <c r="A674">
        <v>671</v>
      </c>
      <c r="B674" s="29" t="s">
        <v>7530</v>
      </c>
      <c r="C674" s="134" t="s">
        <v>5033</v>
      </c>
      <c r="D674" s="29" t="s">
        <v>3880</v>
      </c>
      <c r="E674" s="29" t="s">
        <v>3880</v>
      </c>
      <c r="F674" s="335"/>
      <c r="G674" s="335"/>
      <c r="H674" s="335"/>
      <c r="I674" s="335"/>
      <c r="J674" s="335"/>
      <c r="K674" s="335"/>
      <c r="L674" s="335"/>
      <c r="M674" s="82" t="s">
        <v>3880</v>
      </c>
      <c r="N674" s="57" t="s">
        <v>3880</v>
      </c>
      <c r="O674" s="30" t="s">
        <v>3880</v>
      </c>
      <c r="P674" s="29" t="s">
        <v>3880</v>
      </c>
      <c r="Q674" s="29"/>
      <c r="R674" s="134" t="s">
        <v>5033</v>
      </c>
      <c r="S674" s="103" t="s">
        <v>5034</v>
      </c>
      <c r="T674" s="403">
        <v>4400.55</v>
      </c>
      <c r="U674" s="403">
        <v>4552.95</v>
      </c>
      <c r="V674" s="123" t="s">
        <v>62</v>
      </c>
      <c r="W674" s="336"/>
      <c r="X674" s="123"/>
      <c r="Y674" s="337"/>
      <c r="Z674" s="87"/>
      <c r="AA674" s="88" t="s">
        <v>3880</v>
      </c>
      <c r="AB674" s="88"/>
      <c r="AC674" s="88"/>
      <c r="AD674" s="90"/>
      <c r="AE674" s="90"/>
      <c r="AF674" s="136"/>
      <c r="AG674" s="338"/>
      <c r="AH674" s="338"/>
      <c r="AI674" s="339"/>
      <c r="AJ674" s="339"/>
      <c r="AK674" s="91"/>
      <c r="AL674" s="92"/>
      <c r="AM674" s="93"/>
      <c r="AN674" s="340"/>
      <c r="AO674" s="341"/>
      <c r="AP674" s="336"/>
      <c r="AQ674" s="342"/>
      <c r="AR674" s="343"/>
      <c r="AS674" s="342"/>
      <c r="AT674" s="94"/>
      <c r="AU674" s="341"/>
      <c r="AV674" s="136"/>
      <c r="AW674" s="339"/>
    </row>
    <row r="675" spans="1:49" ht="12.75" customHeight="1">
      <c r="A675">
        <v>672</v>
      </c>
      <c r="B675" s="29" t="s">
        <v>7530</v>
      </c>
      <c r="C675" s="134" t="s">
        <v>5035</v>
      </c>
      <c r="D675" s="29" t="s">
        <v>3880</v>
      </c>
      <c r="E675" s="29" t="s">
        <v>3880</v>
      </c>
      <c r="F675" s="335"/>
      <c r="G675" s="335"/>
      <c r="H675" s="335"/>
      <c r="I675" s="335"/>
      <c r="J675" s="335"/>
      <c r="K675" s="335"/>
      <c r="L675" s="335"/>
      <c r="M675" s="82" t="s">
        <v>3880</v>
      </c>
      <c r="N675" s="57" t="s">
        <v>3880</v>
      </c>
      <c r="O675" s="30" t="s">
        <v>3880</v>
      </c>
      <c r="P675" s="29" t="s">
        <v>3880</v>
      </c>
      <c r="Q675" s="29"/>
      <c r="R675" s="134" t="s">
        <v>5035</v>
      </c>
      <c r="S675" s="103" t="s">
        <v>5034</v>
      </c>
      <c r="T675" s="403">
        <v>3600.45</v>
      </c>
      <c r="U675" s="403">
        <v>4552.95</v>
      </c>
      <c r="V675" s="123" t="s">
        <v>62</v>
      </c>
      <c r="W675" s="336"/>
      <c r="X675" s="123"/>
      <c r="Y675" s="337"/>
      <c r="Z675" s="87"/>
      <c r="AA675" s="88" t="s">
        <v>3880</v>
      </c>
      <c r="AB675" s="88"/>
      <c r="AC675" s="88"/>
      <c r="AD675" s="90"/>
      <c r="AE675" s="90"/>
      <c r="AF675" s="136"/>
      <c r="AG675" s="338"/>
      <c r="AH675" s="338"/>
      <c r="AI675" s="339"/>
      <c r="AJ675" s="339"/>
      <c r="AK675" s="91"/>
      <c r="AL675" s="92"/>
      <c r="AM675" s="93"/>
      <c r="AN675" s="340"/>
      <c r="AO675" s="341"/>
      <c r="AP675" s="336"/>
      <c r="AQ675" s="342"/>
      <c r="AR675" s="343"/>
      <c r="AS675" s="342"/>
      <c r="AT675" s="94"/>
      <c r="AU675" s="341"/>
      <c r="AV675" s="136"/>
      <c r="AW675" s="339"/>
    </row>
    <row r="676" spans="1:49" ht="12.75" customHeight="1">
      <c r="A676">
        <v>673</v>
      </c>
      <c r="B676" s="29" t="s">
        <v>7524</v>
      </c>
      <c r="C676" s="134" t="s">
        <v>5036</v>
      </c>
      <c r="D676" s="29" t="s">
        <v>3880</v>
      </c>
      <c r="E676" s="29" t="s">
        <v>3880</v>
      </c>
      <c r="F676" s="335"/>
      <c r="G676" s="335"/>
      <c r="H676" s="335"/>
      <c r="I676" s="335"/>
      <c r="J676" s="335"/>
      <c r="K676" s="335"/>
      <c r="L676" s="335"/>
      <c r="M676" s="82" t="s">
        <v>3880</v>
      </c>
      <c r="N676" s="57" t="s">
        <v>3880</v>
      </c>
      <c r="O676" s="30" t="s">
        <v>3880</v>
      </c>
      <c r="P676" s="29" t="s">
        <v>3880</v>
      </c>
      <c r="Q676" s="29"/>
      <c r="R676" s="134" t="s">
        <v>5036</v>
      </c>
      <c r="S676" s="104" t="s">
        <v>5037</v>
      </c>
      <c r="T676" s="403">
        <v>2800.35</v>
      </c>
      <c r="U676" s="403">
        <v>4552.95</v>
      </c>
      <c r="V676" s="123" t="s">
        <v>5038</v>
      </c>
      <c r="W676" s="336"/>
      <c r="X676" s="123"/>
      <c r="Y676" s="337"/>
      <c r="Z676" s="87"/>
      <c r="AA676" s="88" t="s">
        <v>3880</v>
      </c>
      <c r="AB676" s="88"/>
      <c r="AC676" s="88"/>
      <c r="AD676" s="90"/>
      <c r="AE676" s="90"/>
      <c r="AF676" s="136"/>
      <c r="AG676" s="338"/>
      <c r="AH676" s="338"/>
      <c r="AI676" s="339"/>
      <c r="AJ676" s="339"/>
      <c r="AK676" s="91"/>
      <c r="AL676" s="92"/>
      <c r="AM676" s="93"/>
      <c r="AN676" s="340"/>
      <c r="AO676" s="341"/>
      <c r="AP676" s="336"/>
      <c r="AQ676" s="342"/>
      <c r="AR676" s="343"/>
      <c r="AS676" s="342"/>
      <c r="AT676" s="94"/>
      <c r="AU676" s="341"/>
      <c r="AV676" s="136"/>
      <c r="AW676" s="339"/>
    </row>
    <row r="677" spans="1:49" ht="12.75" customHeight="1">
      <c r="A677">
        <v>674</v>
      </c>
      <c r="B677" s="29" t="s">
        <v>7524</v>
      </c>
      <c r="C677" s="134" t="s">
        <v>5039</v>
      </c>
      <c r="D677" s="29" t="s">
        <v>3880</v>
      </c>
      <c r="E677" s="29" t="s">
        <v>3880</v>
      </c>
      <c r="F677" s="335"/>
      <c r="G677" s="335"/>
      <c r="H677" s="335"/>
      <c r="I677" s="335"/>
      <c r="J677" s="335"/>
      <c r="K677" s="335"/>
      <c r="L677" s="335"/>
      <c r="M677" s="82" t="s">
        <v>3880</v>
      </c>
      <c r="N677" s="57" t="s">
        <v>3880</v>
      </c>
      <c r="O677" s="30" t="s">
        <v>3880</v>
      </c>
      <c r="P677" s="29" t="s">
        <v>3880</v>
      </c>
      <c r="Q677" s="29"/>
      <c r="R677" s="134" t="s">
        <v>5039</v>
      </c>
      <c r="S677" s="104" t="s">
        <v>5037</v>
      </c>
      <c r="T677" s="403">
        <v>2000.25</v>
      </c>
      <c r="U677" s="403">
        <v>4552.95</v>
      </c>
      <c r="V677" s="123" t="s">
        <v>5038</v>
      </c>
      <c r="W677" s="336"/>
      <c r="X677" s="123"/>
      <c r="Y677" s="337"/>
      <c r="Z677" s="87"/>
      <c r="AA677" s="88" t="s">
        <v>3880</v>
      </c>
      <c r="AB677" s="88"/>
      <c r="AC677" s="88"/>
      <c r="AD677" s="90"/>
      <c r="AE677" s="90"/>
      <c r="AF677" s="136"/>
      <c r="AG677" s="338"/>
      <c r="AH677" s="338"/>
      <c r="AI677" s="339"/>
      <c r="AJ677" s="339"/>
      <c r="AK677" s="91"/>
      <c r="AL677" s="92"/>
      <c r="AM677" s="93"/>
      <c r="AN677" s="340"/>
      <c r="AO677" s="341"/>
      <c r="AP677" s="336"/>
      <c r="AQ677" s="342"/>
      <c r="AR677" s="343"/>
      <c r="AS677" s="342"/>
      <c r="AT677" s="94"/>
      <c r="AU677" s="341"/>
      <c r="AV677" s="136"/>
      <c r="AW677" s="339"/>
    </row>
    <row r="678" spans="1:49" ht="12.75" customHeight="1">
      <c r="A678">
        <v>675</v>
      </c>
      <c r="B678" s="29" t="s">
        <v>7524</v>
      </c>
      <c r="C678" s="134" t="s">
        <v>5040</v>
      </c>
      <c r="D678" s="29" t="s">
        <v>3880</v>
      </c>
      <c r="E678" s="29" t="s">
        <v>3880</v>
      </c>
      <c r="F678" s="335"/>
      <c r="G678" s="335"/>
      <c r="H678" s="335"/>
      <c r="I678" s="335"/>
      <c r="J678" s="335"/>
      <c r="K678" s="335"/>
      <c r="L678" s="335"/>
      <c r="M678" s="82" t="s">
        <v>3880</v>
      </c>
      <c r="N678" s="57" t="s">
        <v>3880</v>
      </c>
      <c r="O678" s="30" t="s">
        <v>3880</v>
      </c>
      <c r="P678" s="29" t="s">
        <v>3880</v>
      </c>
      <c r="Q678" s="29"/>
      <c r="R678" s="134" t="s">
        <v>5040</v>
      </c>
      <c r="S678" s="104" t="s">
        <v>5037</v>
      </c>
      <c r="T678" s="403">
        <v>1200.1500000000001</v>
      </c>
      <c r="U678" s="403">
        <v>4552.95</v>
      </c>
      <c r="V678" s="123" t="s">
        <v>5038</v>
      </c>
      <c r="W678" s="336"/>
      <c r="X678" s="123"/>
      <c r="Y678" s="337"/>
      <c r="Z678" s="87"/>
      <c r="AA678" s="88" t="s">
        <v>3880</v>
      </c>
      <c r="AB678" s="88"/>
      <c r="AC678" s="88"/>
      <c r="AD678" s="90"/>
      <c r="AE678" s="90"/>
      <c r="AF678" s="136"/>
      <c r="AG678" s="338"/>
      <c r="AH678" s="338"/>
      <c r="AI678" s="339"/>
      <c r="AJ678" s="339"/>
      <c r="AK678" s="91"/>
      <c r="AL678" s="92"/>
      <c r="AM678" s="93"/>
      <c r="AN678" s="340"/>
      <c r="AO678" s="341"/>
      <c r="AP678" s="336"/>
      <c r="AQ678" s="342"/>
      <c r="AR678" s="343"/>
      <c r="AS678" s="342"/>
      <c r="AT678" s="94"/>
      <c r="AU678" s="341"/>
      <c r="AV678" s="136"/>
      <c r="AW678" s="339"/>
    </row>
    <row r="679" spans="1:49" ht="12.75" customHeight="1">
      <c r="A679">
        <v>676</v>
      </c>
      <c r="B679" s="29" t="s">
        <v>7524</v>
      </c>
      <c r="C679" s="134" t="s">
        <v>5041</v>
      </c>
      <c r="D679" s="29" t="s">
        <v>3880</v>
      </c>
      <c r="E679" s="29" t="s">
        <v>3880</v>
      </c>
      <c r="F679" s="335"/>
      <c r="G679" s="335"/>
      <c r="H679" s="335"/>
      <c r="I679" s="335"/>
      <c r="J679" s="335"/>
      <c r="K679" s="335"/>
      <c r="L679" s="335"/>
      <c r="M679" s="82" t="s">
        <v>3880</v>
      </c>
      <c r="N679" s="57" t="s">
        <v>3880</v>
      </c>
      <c r="O679" s="30" t="s">
        <v>3880</v>
      </c>
      <c r="P679" s="29" t="s">
        <v>3880</v>
      </c>
      <c r="Q679" s="29"/>
      <c r="R679" s="134" t="s">
        <v>5041</v>
      </c>
      <c r="S679" s="104" t="s">
        <v>5037</v>
      </c>
      <c r="T679" s="403">
        <v>400.05</v>
      </c>
      <c r="U679" s="403">
        <v>4552.95</v>
      </c>
      <c r="V679" s="123" t="s">
        <v>5038</v>
      </c>
      <c r="W679" s="336"/>
      <c r="X679" s="123"/>
      <c r="Y679" s="337"/>
      <c r="Z679" s="87"/>
      <c r="AA679" s="88" t="s">
        <v>3880</v>
      </c>
      <c r="AB679" s="88"/>
      <c r="AC679" s="88"/>
      <c r="AD679" s="90"/>
      <c r="AE679" s="90"/>
      <c r="AF679" s="136"/>
      <c r="AG679" s="338"/>
      <c r="AH679" s="338"/>
      <c r="AI679" s="339"/>
      <c r="AJ679" s="339"/>
      <c r="AK679" s="91"/>
      <c r="AL679" s="92"/>
      <c r="AM679" s="93"/>
      <c r="AN679" s="340"/>
      <c r="AO679" s="341"/>
      <c r="AP679" s="336"/>
      <c r="AQ679" s="342"/>
      <c r="AR679" s="343"/>
      <c r="AS679" s="342"/>
      <c r="AT679" s="94"/>
      <c r="AU679" s="341"/>
      <c r="AV679" s="136"/>
      <c r="AW679" s="339"/>
    </row>
    <row r="680" spans="1:49" ht="12.75" customHeight="1">
      <c r="A680">
        <v>677</v>
      </c>
      <c r="B680" s="29" t="s">
        <v>7524</v>
      </c>
      <c r="C680" s="134" t="s">
        <v>5042</v>
      </c>
      <c r="D680" s="29" t="s">
        <v>3880</v>
      </c>
      <c r="E680" s="29" t="s">
        <v>3880</v>
      </c>
      <c r="F680" s="335"/>
      <c r="G680" s="335"/>
      <c r="H680" s="335"/>
      <c r="I680" s="335"/>
      <c r="J680" s="335"/>
      <c r="K680" s="335"/>
      <c r="L680" s="335"/>
      <c r="M680" s="82" t="s">
        <v>3880</v>
      </c>
      <c r="N680" s="57" t="s">
        <v>3880</v>
      </c>
      <c r="O680" s="30" t="s">
        <v>3880</v>
      </c>
      <c r="P680" s="29" t="s">
        <v>3880</v>
      </c>
      <c r="Q680" s="29"/>
      <c r="R680" s="134" t="s">
        <v>5042</v>
      </c>
      <c r="S680" s="104" t="s">
        <v>5037</v>
      </c>
      <c r="T680" s="403">
        <v>-400.05</v>
      </c>
      <c r="U680" s="403">
        <v>4552.95</v>
      </c>
      <c r="V680" s="123" t="s">
        <v>5038</v>
      </c>
      <c r="W680" s="336"/>
      <c r="X680" s="123"/>
      <c r="Y680" s="337"/>
      <c r="Z680" s="87"/>
      <c r="AA680" s="88" t="s">
        <v>3880</v>
      </c>
      <c r="AB680" s="88"/>
      <c r="AC680" s="88"/>
      <c r="AD680" s="90"/>
      <c r="AE680" s="90"/>
      <c r="AF680" s="136"/>
      <c r="AG680" s="338"/>
      <c r="AH680" s="338"/>
      <c r="AI680" s="339"/>
      <c r="AJ680" s="339"/>
      <c r="AK680" s="91"/>
      <c r="AL680" s="92"/>
      <c r="AM680" s="93"/>
      <c r="AN680" s="340"/>
      <c r="AO680" s="341"/>
      <c r="AP680" s="336"/>
      <c r="AQ680" s="342"/>
      <c r="AR680" s="343"/>
      <c r="AS680" s="342"/>
      <c r="AT680" s="94"/>
      <c r="AU680" s="341"/>
      <c r="AV680" s="136"/>
      <c r="AW680" s="339"/>
    </row>
    <row r="681" spans="1:49" ht="12.75" customHeight="1">
      <c r="A681">
        <v>678</v>
      </c>
      <c r="B681" s="29" t="s">
        <v>7524</v>
      </c>
      <c r="C681" s="134" t="s">
        <v>5043</v>
      </c>
      <c r="D681" s="29" t="s">
        <v>3880</v>
      </c>
      <c r="E681" s="29" t="s">
        <v>3880</v>
      </c>
      <c r="F681" s="335"/>
      <c r="G681" s="335"/>
      <c r="H681" s="335"/>
      <c r="I681" s="335"/>
      <c r="J681" s="335"/>
      <c r="K681" s="335"/>
      <c r="L681" s="335"/>
      <c r="M681" s="82" t="s">
        <v>3880</v>
      </c>
      <c r="N681" s="57" t="s">
        <v>3880</v>
      </c>
      <c r="O681" s="30" t="s">
        <v>3880</v>
      </c>
      <c r="P681" s="29" t="s">
        <v>3880</v>
      </c>
      <c r="Q681" s="29"/>
      <c r="R681" s="134" t="s">
        <v>5043</v>
      </c>
      <c r="S681" s="104" t="s">
        <v>5037</v>
      </c>
      <c r="T681" s="403">
        <v>1717.04</v>
      </c>
      <c r="U681" s="403">
        <v>5200.6499999999996</v>
      </c>
      <c r="V681" s="123" t="s">
        <v>5038</v>
      </c>
      <c r="W681" s="336"/>
      <c r="X681" s="123"/>
      <c r="Y681" s="337"/>
      <c r="Z681" s="87"/>
      <c r="AA681" s="88" t="s">
        <v>3880</v>
      </c>
      <c r="AB681" s="88"/>
      <c r="AC681" s="88"/>
      <c r="AD681" s="90"/>
      <c r="AE681" s="90"/>
      <c r="AF681" s="136"/>
      <c r="AG681" s="338"/>
      <c r="AH681" s="338"/>
      <c r="AI681" s="339"/>
      <c r="AJ681" s="339"/>
      <c r="AK681" s="91"/>
      <c r="AL681" s="92"/>
      <c r="AM681" s="93"/>
      <c r="AN681" s="340"/>
      <c r="AO681" s="341"/>
      <c r="AP681" s="336"/>
      <c r="AQ681" s="342"/>
      <c r="AR681" s="343"/>
      <c r="AS681" s="342"/>
      <c r="AT681" s="94"/>
      <c r="AU681" s="341"/>
      <c r="AV681" s="136"/>
      <c r="AW681" s="339"/>
    </row>
    <row r="682" spans="1:49" ht="12.75" customHeight="1">
      <c r="A682">
        <v>679</v>
      </c>
      <c r="B682" s="29" t="s">
        <v>7524</v>
      </c>
      <c r="C682" s="134" t="s">
        <v>5044</v>
      </c>
      <c r="D682" s="29" t="s">
        <v>3880</v>
      </c>
      <c r="E682" s="29" t="s">
        <v>3880</v>
      </c>
      <c r="F682" s="335"/>
      <c r="G682" s="335"/>
      <c r="H682" s="335"/>
      <c r="I682" s="335"/>
      <c r="J682" s="335"/>
      <c r="K682" s="335"/>
      <c r="L682" s="335"/>
      <c r="M682" s="82" t="s">
        <v>3880</v>
      </c>
      <c r="N682" s="57" t="s">
        <v>3880</v>
      </c>
      <c r="O682" s="30" t="s">
        <v>3880</v>
      </c>
      <c r="P682" s="29" t="s">
        <v>3880</v>
      </c>
      <c r="Q682" s="29"/>
      <c r="R682" s="134" t="s">
        <v>5044</v>
      </c>
      <c r="S682" s="104" t="s">
        <v>5037</v>
      </c>
      <c r="T682" s="403">
        <v>0</v>
      </c>
      <c r="U682" s="403">
        <v>5200.6499999999996</v>
      </c>
      <c r="V682" s="123" t="s">
        <v>5038</v>
      </c>
      <c r="W682" s="336"/>
      <c r="X682" s="123"/>
      <c r="Y682" s="337"/>
      <c r="Z682" s="87"/>
      <c r="AA682" s="88" t="s">
        <v>3880</v>
      </c>
      <c r="AB682" s="88"/>
      <c r="AC682" s="88"/>
      <c r="AD682" s="90"/>
      <c r="AE682" s="90"/>
      <c r="AF682" s="136"/>
      <c r="AG682" s="338"/>
      <c r="AH682" s="338"/>
      <c r="AI682" s="339"/>
      <c r="AJ682" s="339"/>
      <c r="AK682" s="91"/>
      <c r="AL682" s="92"/>
      <c r="AM682" s="93"/>
      <c r="AN682" s="340"/>
      <c r="AO682" s="341"/>
      <c r="AP682" s="336"/>
      <c r="AQ682" s="342"/>
      <c r="AR682" s="343"/>
      <c r="AS682" s="342"/>
      <c r="AT682" s="94"/>
      <c r="AU682" s="341"/>
      <c r="AV682" s="136"/>
      <c r="AW682" s="339"/>
    </row>
    <row r="683" spans="1:49" ht="12.75" customHeight="1">
      <c r="A683">
        <v>680</v>
      </c>
      <c r="B683" s="29" t="s">
        <v>7553</v>
      </c>
      <c r="C683" s="134" t="s">
        <v>5045</v>
      </c>
      <c r="D683" s="29" t="s">
        <v>3880</v>
      </c>
      <c r="E683" s="29" t="s">
        <v>3880</v>
      </c>
      <c r="F683" s="335"/>
      <c r="G683" s="335"/>
      <c r="H683" s="335"/>
      <c r="I683" s="335"/>
      <c r="J683" s="335"/>
      <c r="K683" s="335"/>
      <c r="L683" s="335"/>
      <c r="M683" s="82" t="s">
        <v>3880</v>
      </c>
      <c r="N683" s="57" t="s">
        <v>3880</v>
      </c>
      <c r="O683" s="30" t="s">
        <v>3880</v>
      </c>
      <c r="P683" s="29" t="s">
        <v>3880</v>
      </c>
      <c r="Q683" s="29"/>
      <c r="R683" s="134" t="s">
        <v>5045</v>
      </c>
      <c r="S683" s="103" t="s">
        <v>5046</v>
      </c>
      <c r="T683" s="403">
        <v>-1200.1500000000001</v>
      </c>
      <c r="U683" s="403">
        <v>4552.95</v>
      </c>
      <c r="V683" s="123" t="s">
        <v>3643</v>
      </c>
      <c r="W683" s="336"/>
      <c r="X683" s="123"/>
      <c r="Y683" s="337"/>
      <c r="Z683" s="87"/>
      <c r="AA683" s="88" t="s">
        <v>3880</v>
      </c>
      <c r="AB683" s="88"/>
      <c r="AC683" s="88"/>
      <c r="AD683" s="90"/>
      <c r="AE683" s="90"/>
      <c r="AF683" s="136"/>
      <c r="AG683" s="338"/>
      <c r="AH683" s="338"/>
      <c r="AI683" s="339"/>
      <c r="AJ683" s="339"/>
      <c r="AK683" s="91"/>
      <c r="AL683" s="92"/>
      <c r="AM683" s="93"/>
      <c r="AN683" s="340"/>
      <c r="AO683" s="341"/>
      <c r="AP683" s="336"/>
      <c r="AQ683" s="342"/>
      <c r="AR683" s="343"/>
      <c r="AS683" s="342"/>
      <c r="AT683" s="94"/>
      <c r="AU683" s="341"/>
      <c r="AV683" s="136"/>
      <c r="AW683" s="339"/>
    </row>
    <row r="684" spans="1:49" ht="12.75" customHeight="1">
      <c r="A684">
        <v>681</v>
      </c>
      <c r="B684" s="29" t="s">
        <v>7553</v>
      </c>
      <c r="C684" s="134" t="s">
        <v>5047</v>
      </c>
      <c r="D684" s="29" t="s">
        <v>3880</v>
      </c>
      <c r="E684" s="29" t="s">
        <v>3880</v>
      </c>
      <c r="F684" s="335"/>
      <c r="G684" s="335"/>
      <c r="H684" s="335"/>
      <c r="I684" s="335"/>
      <c r="J684" s="335"/>
      <c r="K684" s="335"/>
      <c r="L684" s="335"/>
      <c r="M684" s="82" t="s">
        <v>3880</v>
      </c>
      <c r="N684" s="57" t="s">
        <v>3880</v>
      </c>
      <c r="O684" s="30" t="s">
        <v>3880</v>
      </c>
      <c r="P684" s="29" t="s">
        <v>3880</v>
      </c>
      <c r="Q684" s="29"/>
      <c r="R684" s="134" t="s">
        <v>5047</v>
      </c>
      <c r="S684" s="103" t="s">
        <v>5046</v>
      </c>
      <c r="T684" s="403">
        <v>-2000.25</v>
      </c>
      <c r="U684" s="403">
        <v>4552.95</v>
      </c>
      <c r="V684" s="123" t="s">
        <v>3643</v>
      </c>
      <c r="W684" s="336"/>
      <c r="X684" s="123"/>
      <c r="Y684" s="337"/>
      <c r="Z684" s="87"/>
      <c r="AA684" s="88" t="s">
        <v>3880</v>
      </c>
      <c r="AB684" s="88"/>
      <c r="AC684" s="88"/>
      <c r="AD684" s="90"/>
      <c r="AE684" s="90"/>
      <c r="AF684" s="136"/>
      <c r="AG684" s="338"/>
      <c r="AH684" s="338"/>
      <c r="AI684" s="339"/>
      <c r="AJ684" s="339"/>
      <c r="AK684" s="91"/>
      <c r="AL684" s="92"/>
      <c r="AM684" s="93"/>
      <c r="AN684" s="340"/>
      <c r="AO684" s="341"/>
      <c r="AP684" s="336"/>
      <c r="AQ684" s="342"/>
      <c r="AR684" s="343"/>
      <c r="AS684" s="342"/>
      <c r="AT684" s="94"/>
      <c r="AU684" s="341"/>
      <c r="AV684" s="136"/>
      <c r="AW684" s="339"/>
    </row>
    <row r="685" spans="1:49" ht="12.75" customHeight="1">
      <c r="A685">
        <v>682</v>
      </c>
      <c r="B685" s="29" t="s">
        <v>7553</v>
      </c>
      <c r="C685" s="134" t="s">
        <v>5048</v>
      </c>
      <c r="D685" s="29" t="s">
        <v>3880</v>
      </c>
      <c r="E685" s="29" t="s">
        <v>3880</v>
      </c>
      <c r="F685" s="335"/>
      <c r="G685" s="335"/>
      <c r="H685" s="335"/>
      <c r="I685" s="335"/>
      <c r="J685" s="335"/>
      <c r="K685" s="335"/>
      <c r="L685" s="335"/>
      <c r="M685" s="82" t="s">
        <v>3880</v>
      </c>
      <c r="N685" s="57" t="s">
        <v>3880</v>
      </c>
      <c r="O685" s="30" t="s">
        <v>3880</v>
      </c>
      <c r="P685" s="29" t="s">
        <v>3880</v>
      </c>
      <c r="Q685" s="29"/>
      <c r="R685" s="134" t="s">
        <v>5048</v>
      </c>
      <c r="S685" s="103" t="s">
        <v>5046</v>
      </c>
      <c r="T685" s="403">
        <v>-1717.04</v>
      </c>
      <c r="U685" s="403">
        <v>5200.6499999999996</v>
      </c>
      <c r="V685" s="123" t="s">
        <v>3643</v>
      </c>
      <c r="W685" s="336"/>
      <c r="X685" s="123"/>
      <c r="Y685" s="337"/>
      <c r="Z685" s="87"/>
      <c r="AA685" s="88" t="s">
        <v>3880</v>
      </c>
      <c r="AB685" s="88"/>
      <c r="AC685" s="88"/>
      <c r="AD685" s="90"/>
      <c r="AE685" s="90"/>
      <c r="AF685" s="136"/>
      <c r="AG685" s="338"/>
      <c r="AH685" s="338"/>
      <c r="AI685" s="339"/>
      <c r="AJ685" s="339"/>
      <c r="AK685" s="91"/>
      <c r="AL685" s="92"/>
      <c r="AM685" s="93"/>
      <c r="AN685" s="340"/>
      <c r="AO685" s="341"/>
      <c r="AP685" s="336"/>
      <c r="AQ685" s="342"/>
      <c r="AR685" s="343"/>
      <c r="AS685" s="342"/>
      <c r="AT685" s="94"/>
      <c r="AU685" s="341"/>
      <c r="AV685" s="136"/>
      <c r="AW685" s="339"/>
    </row>
    <row r="686" spans="1:49" ht="12.75" customHeight="1">
      <c r="A686">
        <v>683</v>
      </c>
      <c r="B686" s="29" t="s">
        <v>7553</v>
      </c>
      <c r="C686" s="134" t="s">
        <v>5049</v>
      </c>
      <c r="D686" s="29" t="s">
        <v>3880</v>
      </c>
      <c r="E686" s="29" t="s">
        <v>3880</v>
      </c>
      <c r="F686" s="335"/>
      <c r="G686" s="335"/>
      <c r="H686" s="335"/>
      <c r="I686" s="335"/>
      <c r="J686" s="335"/>
      <c r="K686" s="335"/>
      <c r="L686" s="335"/>
      <c r="M686" s="82" t="s">
        <v>3880</v>
      </c>
      <c r="N686" s="57" t="s">
        <v>3880</v>
      </c>
      <c r="O686" s="30" t="s">
        <v>3880</v>
      </c>
      <c r="P686" s="29" t="s">
        <v>3880</v>
      </c>
      <c r="Q686" s="29"/>
      <c r="R686" s="134" t="s">
        <v>5049</v>
      </c>
      <c r="S686" s="103" t="s">
        <v>5046</v>
      </c>
      <c r="T686" s="403">
        <v>-858.52</v>
      </c>
      <c r="U686" s="403">
        <v>5695.95</v>
      </c>
      <c r="V686" s="123" t="s">
        <v>3643</v>
      </c>
      <c r="W686" s="336"/>
      <c r="X686" s="123"/>
      <c r="Y686" s="337"/>
      <c r="Z686" s="87"/>
      <c r="AA686" s="88" t="s">
        <v>3880</v>
      </c>
      <c r="AB686" s="88"/>
      <c r="AC686" s="88"/>
      <c r="AD686" s="90"/>
      <c r="AE686" s="90"/>
      <c r="AF686" s="136"/>
      <c r="AG686" s="338"/>
      <c r="AH686" s="338"/>
      <c r="AI686" s="339"/>
      <c r="AJ686" s="339"/>
      <c r="AK686" s="91"/>
      <c r="AL686" s="92"/>
      <c r="AM686" s="93"/>
      <c r="AN686" s="340"/>
      <c r="AO686" s="341"/>
      <c r="AP686" s="336"/>
      <c r="AQ686" s="342"/>
      <c r="AR686" s="343"/>
      <c r="AS686" s="342"/>
      <c r="AT686" s="94"/>
      <c r="AU686" s="341"/>
      <c r="AV686" s="136"/>
      <c r="AW686" s="339"/>
    </row>
    <row r="687" spans="1:49" ht="12.75" customHeight="1">
      <c r="A687">
        <v>684</v>
      </c>
      <c r="B687" s="29" t="s">
        <v>8502</v>
      </c>
      <c r="C687" s="104" t="s">
        <v>49</v>
      </c>
      <c r="D687" s="29" t="s">
        <v>954</v>
      </c>
      <c r="E687" s="29" t="s">
        <v>2871</v>
      </c>
      <c r="F687" s="335" t="s">
        <v>8503</v>
      </c>
      <c r="G687" s="394" t="s">
        <v>6474</v>
      </c>
      <c r="H687" s="394"/>
      <c r="I687" s="394"/>
      <c r="J687" s="394"/>
      <c r="K687" s="394"/>
      <c r="L687" s="335"/>
      <c r="M687" s="82">
        <v>2064.9448818897636</v>
      </c>
      <c r="N687" s="57">
        <v>35.811023622047244</v>
      </c>
      <c r="O687" s="30">
        <v>2100.7559055118109</v>
      </c>
      <c r="P687" s="29" t="s">
        <v>9221</v>
      </c>
      <c r="Q687" s="29"/>
      <c r="R687" s="104" t="s">
        <v>49</v>
      </c>
      <c r="S687" s="103" t="s">
        <v>5050</v>
      </c>
      <c r="T687" s="403">
        <v>4400.55</v>
      </c>
      <c r="U687" s="403">
        <v>1352.55</v>
      </c>
      <c r="V687" s="123" t="s">
        <v>225</v>
      </c>
      <c r="W687" s="336"/>
      <c r="X687" s="123"/>
      <c r="Y687" s="337"/>
      <c r="Z687" s="87">
        <v>1</v>
      </c>
      <c r="AA687" s="88" t="s">
        <v>3880</v>
      </c>
      <c r="AB687" s="88"/>
      <c r="AC687" s="88"/>
      <c r="AD687" s="90"/>
      <c r="AE687" s="90"/>
      <c r="AF687" s="136"/>
      <c r="AG687" s="338"/>
      <c r="AH687" s="338"/>
      <c r="AI687" s="339"/>
      <c r="AJ687" s="339"/>
      <c r="AK687" s="91"/>
      <c r="AL687" s="92"/>
      <c r="AM687" s="93"/>
      <c r="AN687" s="340"/>
      <c r="AO687" s="341"/>
      <c r="AP687" s="336"/>
      <c r="AQ687" s="342"/>
      <c r="AR687" s="343"/>
      <c r="AS687" s="342"/>
      <c r="AT687" s="94"/>
      <c r="AU687" s="341"/>
      <c r="AV687" s="136"/>
      <c r="AW687" s="339"/>
    </row>
    <row r="688" spans="1:49" ht="12.75" customHeight="1">
      <c r="A688">
        <v>685</v>
      </c>
      <c r="B688" s="29" t="s">
        <v>8497</v>
      </c>
      <c r="C688" s="104" t="s">
        <v>45</v>
      </c>
      <c r="D688" s="29" t="s">
        <v>913</v>
      </c>
      <c r="E688" s="29" t="s">
        <v>2912</v>
      </c>
      <c r="F688" s="335" t="s">
        <v>8498</v>
      </c>
      <c r="G688" s="394" t="s">
        <v>6476</v>
      </c>
      <c r="H688" s="394"/>
      <c r="I688" s="394"/>
      <c r="J688" s="394"/>
      <c r="K688" s="394"/>
      <c r="L688" s="335"/>
      <c r="M688" s="82">
        <v>2382.4409448818901</v>
      </c>
      <c r="N688" s="57">
        <v>35.811023622047244</v>
      </c>
      <c r="O688" s="30">
        <v>2418.2519685039374</v>
      </c>
      <c r="P688" s="29" t="s">
        <v>9221</v>
      </c>
      <c r="Q688" s="29"/>
      <c r="R688" s="104" t="s">
        <v>45</v>
      </c>
      <c r="S688" s="103" t="s">
        <v>5051</v>
      </c>
      <c r="T688" s="403">
        <v>4400.55</v>
      </c>
      <c r="U688" s="403">
        <v>2152.65</v>
      </c>
      <c r="V688" s="123" t="s">
        <v>226</v>
      </c>
      <c r="W688" s="336"/>
      <c r="X688" s="123"/>
      <c r="Y688" s="337"/>
      <c r="Z688" s="87">
        <v>1</v>
      </c>
      <c r="AA688" s="88" t="s">
        <v>3880</v>
      </c>
      <c r="AB688" s="88"/>
      <c r="AC688" s="88"/>
      <c r="AD688" s="90"/>
      <c r="AE688" s="90"/>
      <c r="AF688" s="136"/>
      <c r="AG688" s="338"/>
      <c r="AH688" s="338"/>
      <c r="AI688" s="339"/>
      <c r="AJ688" s="339"/>
      <c r="AK688" s="91"/>
      <c r="AL688" s="92"/>
      <c r="AM688" s="93"/>
      <c r="AN688" s="340"/>
      <c r="AO688" s="341"/>
      <c r="AP688" s="336"/>
      <c r="AQ688" s="342"/>
      <c r="AR688" s="343"/>
      <c r="AS688" s="342"/>
      <c r="AT688" s="94"/>
      <c r="AU688" s="341"/>
      <c r="AV688" s="136"/>
      <c r="AW688" s="339"/>
    </row>
    <row r="689" spans="1:49" ht="12.75" customHeight="1">
      <c r="A689">
        <v>686</v>
      </c>
      <c r="B689" s="29" t="s">
        <v>7520</v>
      </c>
      <c r="C689" s="134" t="s">
        <v>5052</v>
      </c>
      <c r="D689" s="29" t="s">
        <v>3880</v>
      </c>
      <c r="E689" s="29" t="s">
        <v>3880</v>
      </c>
      <c r="F689" s="335"/>
      <c r="G689" s="335"/>
      <c r="H689" s="335"/>
      <c r="I689" s="335"/>
      <c r="J689" s="335"/>
      <c r="K689" s="335"/>
      <c r="L689" s="335"/>
      <c r="M689" s="82" t="s">
        <v>3880</v>
      </c>
      <c r="N689" s="57" t="s">
        <v>3880</v>
      </c>
      <c r="O689" s="30" t="s">
        <v>3880</v>
      </c>
      <c r="P689" s="29" t="s">
        <v>3880</v>
      </c>
      <c r="Q689" s="29"/>
      <c r="R689" s="134" t="s">
        <v>5052</v>
      </c>
      <c r="S689" s="104" t="s">
        <v>5053</v>
      </c>
      <c r="T689" s="403">
        <v>-2800.35</v>
      </c>
      <c r="U689" s="403">
        <v>-1047.75</v>
      </c>
      <c r="V689" s="123" t="s">
        <v>5054</v>
      </c>
      <c r="W689" s="336"/>
      <c r="X689" s="123"/>
      <c r="Y689" s="337"/>
      <c r="Z689" s="87"/>
      <c r="AA689" s="88" t="s">
        <v>3880</v>
      </c>
      <c r="AB689" s="88"/>
      <c r="AC689" s="88"/>
      <c r="AD689" s="90"/>
      <c r="AE689" s="90"/>
      <c r="AF689" s="136"/>
      <c r="AG689" s="338"/>
      <c r="AH689" s="338"/>
      <c r="AI689" s="339"/>
      <c r="AJ689" s="339"/>
      <c r="AK689" s="91"/>
      <c r="AL689" s="92"/>
      <c r="AM689" s="93"/>
      <c r="AN689" s="340"/>
      <c r="AO689" s="341"/>
      <c r="AP689" s="336"/>
      <c r="AQ689" s="342"/>
      <c r="AR689" s="343"/>
      <c r="AS689" s="342"/>
      <c r="AT689" s="94"/>
      <c r="AU689" s="341"/>
      <c r="AV689" s="136"/>
      <c r="AW689" s="339"/>
    </row>
    <row r="690" spans="1:49" ht="12.75" customHeight="1">
      <c r="A690">
        <v>687</v>
      </c>
      <c r="B690" s="29" t="s">
        <v>7520</v>
      </c>
      <c r="C690" s="134" t="s">
        <v>5055</v>
      </c>
      <c r="D690" s="29" t="s">
        <v>3880</v>
      </c>
      <c r="E690" s="29" t="s">
        <v>3880</v>
      </c>
      <c r="F690" s="335"/>
      <c r="G690" s="335"/>
      <c r="H690" s="335"/>
      <c r="I690" s="335"/>
      <c r="J690" s="335"/>
      <c r="K690" s="335"/>
      <c r="L690" s="335"/>
      <c r="M690" s="82" t="s">
        <v>3880</v>
      </c>
      <c r="N690" s="57" t="s">
        <v>3880</v>
      </c>
      <c r="O690" s="30" t="s">
        <v>3880</v>
      </c>
      <c r="P690" s="29" t="s">
        <v>3880</v>
      </c>
      <c r="Q690" s="29"/>
      <c r="R690" s="134" t="s">
        <v>5055</v>
      </c>
      <c r="S690" s="104" t="s">
        <v>5053</v>
      </c>
      <c r="T690" s="403">
        <v>-2800.35</v>
      </c>
      <c r="U690" s="403">
        <v>-247.65</v>
      </c>
      <c r="V690" s="123" t="s">
        <v>5054</v>
      </c>
      <c r="W690" s="336"/>
      <c r="X690" s="123"/>
      <c r="Y690" s="337"/>
      <c r="Z690" s="87"/>
      <c r="AA690" s="88" t="s">
        <v>3880</v>
      </c>
      <c r="AB690" s="88"/>
      <c r="AC690" s="88"/>
      <c r="AD690" s="90"/>
      <c r="AE690" s="90"/>
      <c r="AF690" s="136"/>
      <c r="AG690" s="338"/>
      <c r="AH690" s="338"/>
      <c r="AI690" s="339"/>
      <c r="AJ690" s="339"/>
      <c r="AK690" s="91"/>
      <c r="AL690" s="92"/>
      <c r="AM690" s="93"/>
      <c r="AN690" s="340"/>
      <c r="AO690" s="341"/>
      <c r="AP690" s="336"/>
      <c r="AQ690" s="342"/>
      <c r="AR690" s="343"/>
      <c r="AS690" s="342"/>
      <c r="AT690" s="94"/>
      <c r="AU690" s="341"/>
      <c r="AV690" s="136"/>
      <c r="AW690" s="339"/>
    </row>
    <row r="691" spans="1:49" ht="12.75" customHeight="1">
      <c r="A691">
        <v>688</v>
      </c>
      <c r="B691" s="29" t="s">
        <v>7520</v>
      </c>
      <c r="C691" s="134" t="s">
        <v>3624</v>
      </c>
      <c r="D691" s="29" t="s">
        <v>3880</v>
      </c>
      <c r="E691" s="29" t="s">
        <v>3880</v>
      </c>
      <c r="F691" s="335"/>
      <c r="G691" s="335"/>
      <c r="H691" s="335"/>
      <c r="I691" s="335"/>
      <c r="J691" s="335"/>
      <c r="K691" s="335"/>
      <c r="L691" s="335"/>
      <c r="M691" s="82" t="s">
        <v>3880</v>
      </c>
      <c r="N691" s="57" t="s">
        <v>3880</v>
      </c>
      <c r="O691" s="30" t="s">
        <v>3880</v>
      </c>
      <c r="P691" s="29" t="s">
        <v>3880</v>
      </c>
      <c r="Q691" s="29"/>
      <c r="R691" s="134" t="s">
        <v>3624</v>
      </c>
      <c r="S691" s="104" t="s">
        <v>5053</v>
      </c>
      <c r="T691" s="403">
        <v>-3600.45</v>
      </c>
      <c r="U691" s="403">
        <v>-247.65</v>
      </c>
      <c r="V691" s="123" t="s">
        <v>5054</v>
      </c>
      <c r="W691" s="336"/>
      <c r="X691" s="123"/>
      <c r="Y691" s="337"/>
      <c r="Z691" s="87"/>
      <c r="AA691" s="88" t="s">
        <v>3880</v>
      </c>
      <c r="AB691" s="88"/>
      <c r="AC691" s="88"/>
      <c r="AD691" s="90"/>
      <c r="AE691" s="90"/>
      <c r="AF691" s="136"/>
      <c r="AG691" s="338"/>
      <c r="AH691" s="338"/>
      <c r="AI691" s="339"/>
      <c r="AJ691" s="339"/>
      <c r="AK691" s="91"/>
      <c r="AL691" s="92"/>
      <c r="AM691" s="93"/>
      <c r="AN691" s="340"/>
      <c r="AO691" s="341"/>
      <c r="AP691" s="336"/>
      <c r="AQ691" s="342"/>
      <c r="AR691" s="343"/>
      <c r="AS691" s="342"/>
      <c r="AT691" s="94"/>
      <c r="AU691" s="341"/>
      <c r="AV691" s="136"/>
      <c r="AW691" s="339"/>
    </row>
    <row r="692" spans="1:49" ht="12.75" customHeight="1">
      <c r="A692">
        <v>689</v>
      </c>
      <c r="B692" s="29" t="s">
        <v>7520</v>
      </c>
      <c r="C692" s="134" t="s">
        <v>5056</v>
      </c>
      <c r="D692" s="29" t="s">
        <v>3880</v>
      </c>
      <c r="E692" s="29" t="s">
        <v>3880</v>
      </c>
      <c r="F692" s="335"/>
      <c r="G692" s="335"/>
      <c r="H692" s="335"/>
      <c r="I692" s="335"/>
      <c r="J692" s="335"/>
      <c r="K692" s="335"/>
      <c r="L692" s="335"/>
      <c r="M692" s="82" t="s">
        <v>3880</v>
      </c>
      <c r="N692" s="57" t="s">
        <v>3880</v>
      </c>
      <c r="O692" s="30" t="s">
        <v>3880</v>
      </c>
      <c r="P692" s="29" t="s">
        <v>3880</v>
      </c>
      <c r="Q692" s="29"/>
      <c r="R692" s="134" t="s">
        <v>5056</v>
      </c>
      <c r="S692" s="104" t="s">
        <v>5053</v>
      </c>
      <c r="T692" s="403">
        <v>-2800.35</v>
      </c>
      <c r="U692" s="403">
        <v>552.45000000000005</v>
      </c>
      <c r="V692" s="123" t="s">
        <v>5054</v>
      </c>
      <c r="W692" s="336"/>
      <c r="X692" s="123"/>
      <c r="Y692" s="337"/>
      <c r="Z692" s="87"/>
      <c r="AA692" s="88" t="s">
        <v>3880</v>
      </c>
      <c r="AB692" s="88"/>
      <c r="AC692" s="88"/>
      <c r="AD692" s="90"/>
      <c r="AE692" s="90"/>
      <c r="AF692" s="136"/>
      <c r="AG692" s="338"/>
      <c r="AH692" s="338"/>
      <c r="AI692" s="339"/>
      <c r="AJ692" s="339"/>
      <c r="AK692" s="91"/>
      <c r="AL692" s="92"/>
      <c r="AM692" s="93"/>
      <c r="AN692" s="340"/>
      <c r="AO692" s="341"/>
      <c r="AP692" s="336"/>
      <c r="AQ692" s="342"/>
      <c r="AR692" s="343"/>
      <c r="AS692" s="342"/>
      <c r="AT692" s="94"/>
      <c r="AU692" s="341"/>
      <c r="AV692" s="136"/>
      <c r="AW692" s="339"/>
    </row>
    <row r="693" spans="1:49" ht="12.75" customHeight="1">
      <c r="A693">
        <v>690</v>
      </c>
      <c r="B693" s="29" t="s">
        <v>7520</v>
      </c>
      <c r="C693" s="134" t="s">
        <v>5057</v>
      </c>
      <c r="D693" s="29" t="s">
        <v>3880</v>
      </c>
      <c r="E693" s="29" t="s">
        <v>3880</v>
      </c>
      <c r="F693" s="335"/>
      <c r="G693" s="335"/>
      <c r="H693" s="335"/>
      <c r="I693" s="335"/>
      <c r="J693" s="335"/>
      <c r="K693" s="335"/>
      <c r="L693" s="335"/>
      <c r="M693" s="82" t="s">
        <v>3880</v>
      </c>
      <c r="N693" s="57" t="s">
        <v>3880</v>
      </c>
      <c r="O693" s="30" t="s">
        <v>3880</v>
      </c>
      <c r="P693" s="29" t="s">
        <v>3880</v>
      </c>
      <c r="Q693" s="29"/>
      <c r="R693" s="134" t="s">
        <v>5057</v>
      </c>
      <c r="S693" s="104" t="s">
        <v>5053</v>
      </c>
      <c r="T693" s="403">
        <v>-3600.45</v>
      </c>
      <c r="U693" s="403">
        <v>552.45000000000005</v>
      </c>
      <c r="V693" s="123" t="s">
        <v>5054</v>
      </c>
      <c r="W693" s="336"/>
      <c r="X693" s="123"/>
      <c r="Y693" s="337"/>
      <c r="Z693" s="87"/>
      <c r="AA693" s="88" t="s">
        <v>3880</v>
      </c>
      <c r="AB693" s="88"/>
      <c r="AC693" s="88"/>
      <c r="AD693" s="90"/>
      <c r="AE693" s="90"/>
      <c r="AF693" s="136"/>
      <c r="AG693" s="338"/>
      <c r="AH693" s="338"/>
      <c r="AI693" s="339"/>
      <c r="AJ693" s="339"/>
      <c r="AK693" s="91"/>
      <c r="AL693" s="92"/>
      <c r="AM693" s="93"/>
      <c r="AN693" s="340"/>
      <c r="AO693" s="341"/>
      <c r="AP693" s="336"/>
      <c r="AQ693" s="342"/>
      <c r="AR693" s="343"/>
      <c r="AS693" s="342"/>
      <c r="AT693" s="94"/>
      <c r="AU693" s="341"/>
      <c r="AV693" s="136"/>
      <c r="AW693" s="339"/>
    </row>
    <row r="694" spans="1:49" ht="12.75" customHeight="1">
      <c r="A694">
        <v>691</v>
      </c>
      <c r="B694" s="29" t="s">
        <v>7520</v>
      </c>
      <c r="C694" s="134" t="s">
        <v>5058</v>
      </c>
      <c r="D694" s="29" t="s">
        <v>3880</v>
      </c>
      <c r="E694" s="29" t="s">
        <v>3880</v>
      </c>
      <c r="F694" s="335"/>
      <c r="G694" s="335"/>
      <c r="H694" s="335"/>
      <c r="I694" s="335"/>
      <c r="J694" s="335"/>
      <c r="K694" s="335"/>
      <c r="L694" s="335"/>
      <c r="M694" s="82" t="s">
        <v>3880</v>
      </c>
      <c r="N694" s="57" t="s">
        <v>3880</v>
      </c>
      <c r="O694" s="30" t="s">
        <v>3880</v>
      </c>
      <c r="P694" s="29" t="s">
        <v>3880</v>
      </c>
      <c r="Q694" s="29"/>
      <c r="R694" s="134" t="s">
        <v>5058</v>
      </c>
      <c r="S694" s="104" t="s">
        <v>5053</v>
      </c>
      <c r="T694" s="403">
        <v>-2800.35</v>
      </c>
      <c r="U694" s="403">
        <v>1352.55</v>
      </c>
      <c r="V694" s="123" t="s">
        <v>5054</v>
      </c>
      <c r="W694" s="336"/>
      <c r="X694" s="123"/>
      <c r="Y694" s="337"/>
      <c r="Z694" s="87"/>
      <c r="AA694" s="88" t="s">
        <v>3880</v>
      </c>
      <c r="AB694" s="88"/>
      <c r="AC694" s="88"/>
      <c r="AD694" s="90"/>
      <c r="AE694" s="90"/>
      <c r="AF694" s="136"/>
      <c r="AG694" s="338"/>
      <c r="AH694" s="338"/>
      <c r="AI694" s="339"/>
      <c r="AJ694" s="339"/>
      <c r="AK694" s="91"/>
      <c r="AL694" s="92"/>
      <c r="AM694" s="93"/>
      <c r="AN694" s="340"/>
      <c r="AO694" s="341"/>
      <c r="AP694" s="336"/>
      <c r="AQ694" s="342"/>
      <c r="AR694" s="343"/>
      <c r="AS694" s="342"/>
      <c r="AT694" s="94"/>
      <c r="AU694" s="341"/>
      <c r="AV694" s="136"/>
      <c r="AW694" s="339"/>
    </row>
    <row r="695" spans="1:49" ht="12.75" customHeight="1">
      <c r="A695">
        <v>692</v>
      </c>
      <c r="B695" s="29" t="s">
        <v>7520</v>
      </c>
      <c r="C695" s="134" t="s">
        <v>5059</v>
      </c>
      <c r="D695" s="29" t="s">
        <v>3880</v>
      </c>
      <c r="E695" s="29" t="s">
        <v>3880</v>
      </c>
      <c r="F695" s="335"/>
      <c r="G695" s="335"/>
      <c r="H695" s="335"/>
      <c r="I695" s="335"/>
      <c r="J695" s="335"/>
      <c r="K695" s="335"/>
      <c r="L695" s="335"/>
      <c r="M695" s="82" t="s">
        <v>3880</v>
      </c>
      <c r="N695" s="57" t="s">
        <v>3880</v>
      </c>
      <c r="O695" s="30" t="s">
        <v>3880</v>
      </c>
      <c r="P695" s="29" t="s">
        <v>3880</v>
      </c>
      <c r="Q695" s="29"/>
      <c r="R695" s="134" t="s">
        <v>5059</v>
      </c>
      <c r="S695" s="104" t="s">
        <v>5053</v>
      </c>
      <c r="T695" s="403">
        <v>-3600.45</v>
      </c>
      <c r="U695" s="403">
        <v>1352.55</v>
      </c>
      <c r="V695" s="123" t="s">
        <v>5054</v>
      </c>
      <c r="W695" s="336"/>
      <c r="X695" s="123"/>
      <c r="Y695" s="337"/>
      <c r="Z695" s="87"/>
      <c r="AA695" s="88" t="s">
        <v>3880</v>
      </c>
      <c r="AB695" s="88"/>
      <c r="AC695" s="88"/>
      <c r="AD695" s="90"/>
      <c r="AE695" s="90"/>
      <c r="AF695" s="136"/>
      <c r="AG695" s="338"/>
      <c r="AH695" s="338"/>
      <c r="AI695" s="339"/>
      <c r="AJ695" s="339"/>
      <c r="AK695" s="91"/>
      <c r="AL695" s="92"/>
      <c r="AM695" s="93"/>
      <c r="AN695" s="340"/>
      <c r="AO695" s="341"/>
      <c r="AP695" s="336"/>
      <c r="AQ695" s="342"/>
      <c r="AR695" s="343"/>
      <c r="AS695" s="342"/>
      <c r="AT695" s="94"/>
      <c r="AU695" s="341"/>
      <c r="AV695" s="136"/>
      <c r="AW695" s="339"/>
    </row>
    <row r="696" spans="1:49" ht="12.75" customHeight="1">
      <c r="A696">
        <v>693</v>
      </c>
      <c r="B696" s="29" t="s">
        <v>7520</v>
      </c>
      <c r="C696" s="134" t="s">
        <v>5060</v>
      </c>
      <c r="D696" s="29" t="s">
        <v>3880</v>
      </c>
      <c r="E696" s="29" t="s">
        <v>3880</v>
      </c>
      <c r="F696" s="335"/>
      <c r="G696" s="335"/>
      <c r="H696" s="335"/>
      <c r="I696" s="335"/>
      <c r="J696" s="335"/>
      <c r="K696" s="335"/>
      <c r="L696" s="335"/>
      <c r="M696" s="82" t="s">
        <v>3880</v>
      </c>
      <c r="N696" s="57" t="s">
        <v>3880</v>
      </c>
      <c r="O696" s="30" t="s">
        <v>3880</v>
      </c>
      <c r="P696" s="29" t="s">
        <v>3880</v>
      </c>
      <c r="Q696" s="29"/>
      <c r="R696" s="134" t="s">
        <v>5060</v>
      </c>
      <c r="S696" s="104" t="s">
        <v>5053</v>
      </c>
      <c r="T696" s="403">
        <v>-2800.35</v>
      </c>
      <c r="U696" s="403">
        <v>2152.65</v>
      </c>
      <c r="V696" s="123" t="s">
        <v>5054</v>
      </c>
      <c r="W696" s="336"/>
      <c r="X696" s="123"/>
      <c r="Y696" s="337"/>
      <c r="Z696" s="87"/>
      <c r="AA696" s="88" t="s">
        <v>3880</v>
      </c>
      <c r="AB696" s="88"/>
      <c r="AC696" s="88"/>
      <c r="AD696" s="90"/>
      <c r="AE696" s="90"/>
      <c r="AF696" s="136"/>
      <c r="AG696" s="338"/>
      <c r="AH696" s="338"/>
      <c r="AI696" s="339"/>
      <c r="AJ696" s="339"/>
      <c r="AK696" s="91"/>
      <c r="AL696" s="92"/>
      <c r="AM696" s="93"/>
      <c r="AN696" s="340"/>
      <c r="AO696" s="341"/>
      <c r="AP696" s="336"/>
      <c r="AQ696" s="342"/>
      <c r="AR696" s="343"/>
      <c r="AS696" s="342"/>
      <c r="AT696" s="94"/>
      <c r="AU696" s="341"/>
      <c r="AV696" s="136"/>
      <c r="AW696" s="339"/>
    </row>
    <row r="697" spans="1:49" ht="12.75" customHeight="1">
      <c r="A697">
        <v>694</v>
      </c>
      <c r="B697" s="29" t="s">
        <v>7520</v>
      </c>
      <c r="C697" s="134" t="s">
        <v>5061</v>
      </c>
      <c r="D697" s="29" t="s">
        <v>3880</v>
      </c>
      <c r="E697" s="29" t="s">
        <v>3880</v>
      </c>
      <c r="F697" s="335"/>
      <c r="G697" s="335"/>
      <c r="H697" s="335"/>
      <c r="I697" s="335"/>
      <c r="J697" s="335"/>
      <c r="K697" s="335"/>
      <c r="L697" s="335"/>
      <c r="M697" s="82" t="s">
        <v>3880</v>
      </c>
      <c r="N697" s="57" t="s">
        <v>3880</v>
      </c>
      <c r="O697" s="30" t="s">
        <v>3880</v>
      </c>
      <c r="P697" s="29" t="s">
        <v>3880</v>
      </c>
      <c r="Q697" s="29"/>
      <c r="R697" s="134" t="s">
        <v>5061</v>
      </c>
      <c r="S697" s="104" t="s">
        <v>5053</v>
      </c>
      <c r="T697" s="403">
        <v>-3600.45</v>
      </c>
      <c r="U697" s="403">
        <v>2152.65</v>
      </c>
      <c r="V697" s="123" t="s">
        <v>5054</v>
      </c>
      <c r="W697" s="336"/>
      <c r="X697" s="123"/>
      <c r="Y697" s="337"/>
      <c r="Z697" s="87"/>
      <c r="AA697" s="88" t="s">
        <v>3880</v>
      </c>
      <c r="AB697" s="88"/>
      <c r="AC697" s="88"/>
      <c r="AD697" s="90"/>
      <c r="AE697" s="90"/>
      <c r="AF697" s="136"/>
      <c r="AG697" s="338"/>
      <c r="AH697" s="338"/>
      <c r="AI697" s="339"/>
      <c r="AJ697" s="339"/>
      <c r="AK697" s="91"/>
      <c r="AL697" s="92"/>
      <c r="AM697" s="93"/>
      <c r="AN697" s="340"/>
      <c r="AO697" s="341"/>
      <c r="AP697" s="336"/>
      <c r="AQ697" s="342"/>
      <c r="AR697" s="343"/>
      <c r="AS697" s="342"/>
      <c r="AT697" s="94"/>
      <c r="AU697" s="341"/>
      <c r="AV697" s="136"/>
      <c r="AW697" s="339"/>
    </row>
    <row r="698" spans="1:49" ht="12.75" customHeight="1">
      <c r="A698">
        <v>695</v>
      </c>
      <c r="B698" s="29" t="s">
        <v>7520</v>
      </c>
      <c r="C698" s="134" t="s">
        <v>5062</v>
      </c>
      <c r="D698" s="29" t="s">
        <v>3880</v>
      </c>
      <c r="E698" s="29" t="s">
        <v>3880</v>
      </c>
      <c r="F698" s="335"/>
      <c r="G698" s="335"/>
      <c r="H698" s="335"/>
      <c r="I698" s="335"/>
      <c r="J698" s="335"/>
      <c r="K698" s="335"/>
      <c r="L698" s="335"/>
      <c r="M698" s="82" t="s">
        <v>3880</v>
      </c>
      <c r="N698" s="57" t="s">
        <v>3880</v>
      </c>
      <c r="O698" s="30" t="s">
        <v>3880</v>
      </c>
      <c r="P698" s="29" t="s">
        <v>3880</v>
      </c>
      <c r="Q698" s="29"/>
      <c r="R698" s="134" t="s">
        <v>5062</v>
      </c>
      <c r="S698" s="104" t="s">
        <v>5053</v>
      </c>
      <c r="T698" s="403">
        <v>-2800.35</v>
      </c>
      <c r="U698" s="403">
        <v>2952.75</v>
      </c>
      <c r="V698" s="123" t="s">
        <v>5054</v>
      </c>
      <c r="W698" s="336"/>
      <c r="X698" s="123"/>
      <c r="Y698" s="337"/>
      <c r="Z698" s="87"/>
      <c r="AA698" s="88" t="s">
        <v>3880</v>
      </c>
      <c r="AB698" s="88"/>
      <c r="AC698" s="88"/>
      <c r="AD698" s="90"/>
      <c r="AE698" s="90"/>
      <c r="AF698" s="136"/>
      <c r="AG698" s="338"/>
      <c r="AH698" s="338"/>
      <c r="AI698" s="339"/>
      <c r="AJ698" s="339"/>
      <c r="AK698" s="91"/>
      <c r="AL698" s="92"/>
      <c r="AM698" s="93"/>
      <c r="AN698" s="340"/>
      <c r="AO698" s="341"/>
      <c r="AP698" s="336"/>
      <c r="AQ698" s="342"/>
      <c r="AR698" s="343"/>
      <c r="AS698" s="342"/>
      <c r="AT698" s="94"/>
      <c r="AU698" s="341"/>
      <c r="AV698" s="136"/>
      <c r="AW698" s="339"/>
    </row>
    <row r="699" spans="1:49" ht="12.75" customHeight="1">
      <c r="A699">
        <v>696</v>
      </c>
      <c r="B699" s="29" t="s">
        <v>7520</v>
      </c>
      <c r="C699" s="134" t="s">
        <v>5063</v>
      </c>
      <c r="D699" s="29" t="s">
        <v>3880</v>
      </c>
      <c r="E699" s="29" t="s">
        <v>3880</v>
      </c>
      <c r="F699" s="335"/>
      <c r="G699" s="335"/>
      <c r="H699" s="335"/>
      <c r="I699" s="335"/>
      <c r="J699" s="335"/>
      <c r="K699" s="335"/>
      <c r="L699" s="335"/>
      <c r="M699" s="82" t="s">
        <v>3880</v>
      </c>
      <c r="N699" s="57" t="s">
        <v>3880</v>
      </c>
      <c r="O699" s="30" t="s">
        <v>3880</v>
      </c>
      <c r="P699" s="29" t="s">
        <v>3880</v>
      </c>
      <c r="Q699" s="29"/>
      <c r="R699" s="134" t="s">
        <v>5063</v>
      </c>
      <c r="S699" s="104" t="s">
        <v>5053</v>
      </c>
      <c r="T699" s="403">
        <v>-3600.45</v>
      </c>
      <c r="U699" s="403">
        <v>2952.75</v>
      </c>
      <c r="V699" s="123" t="s">
        <v>5054</v>
      </c>
      <c r="W699" s="336"/>
      <c r="X699" s="123"/>
      <c r="Y699" s="337"/>
      <c r="Z699" s="87"/>
      <c r="AA699" s="88" t="s">
        <v>3880</v>
      </c>
      <c r="AB699" s="88"/>
      <c r="AC699" s="88"/>
      <c r="AD699" s="90"/>
      <c r="AE699" s="90"/>
      <c r="AF699" s="136"/>
      <c r="AG699" s="338"/>
      <c r="AH699" s="338"/>
      <c r="AI699" s="339"/>
      <c r="AJ699" s="339"/>
      <c r="AK699" s="91"/>
      <c r="AL699" s="92"/>
      <c r="AM699" s="93"/>
      <c r="AN699" s="340"/>
      <c r="AO699" s="341"/>
      <c r="AP699" s="336"/>
      <c r="AQ699" s="342"/>
      <c r="AR699" s="343"/>
      <c r="AS699" s="342"/>
      <c r="AT699" s="94"/>
      <c r="AU699" s="341"/>
      <c r="AV699" s="136"/>
      <c r="AW699" s="339"/>
    </row>
    <row r="700" spans="1:49" ht="12.75" customHeight="1">
      <c r="A700">
        <v>697</v>
      </c>
      <c r="B700" s="29" t="s">
        <v>7520</v>
      </c>
      <c r="C700" s="134" t="s">
        <v>5064</v>
      </c>
      <c r="D700" s="29" t="s">
        <v>3880</v>
      </c>
      <c r="E700" s="29" t="s">
        <v>3880</v>
      </c>
      <c r="F700" s="335"/>
      <c r="G700" s="335"/>
      <c r="H700" s="335"/>
      <c r="I700" s="335"/>
      <c r="J700" s="335"/>
      <c r="K700" s="335"/>
      <c r="L700" s="335"/>
      <c r="M700" s="82" t="s">
        <v>3880</v>
      </c>
      <c r="N700" s="57" t="s">
        <v>3880</v>
      </c>
      <c r="O700" s="30" t="s">
        <v>3880</v>
      </c>
      <c r="P700" s="29" t="s">
        <v>3880</v>
      </c>
      <c r="Q700" s="29"/>
      <c r="R700" s="134" t="s">
        <v>5064</v>
      </c>
      <c r="S700" s="104" t="s">
        <v>5053</v>
      </c>
      <c r="T700" s="403">
        <v>-2800.35</v>
      </c>
      <c r="U700" s="403">
        <v>3752.85</v>
      </c>
      <c r="V700" s="123" t="s">
        <v>5054</v>
      </c>
      <c r="W700" s="336"/>
      <c r="X700" s="123"/>
      <c r="Y700" s="337"/>
      <c r="Z700" s="87"/>
      <c r="AA700" s="88" t="s">
        <v>3880</v>
      </c>
      <c r="AB700" s="88"/>
      <c r="AC700" s="88"/>
      <c r="AD700" s="90"/>
      <c r="AE700" s="90"/>
      <c r="AF700" s="136"/>
      <c r="AG700" s="338"/>
      <c r="AH700" s="338"/>
      <c r="AI700" s="339"/>
      <c r="AJ700" s="339"/>
      <c r="AK700" s="91"/>
      <c r="AL700" s="92"/>
      <c r="AM700" s="93"/>
      <c r="AN700" s="340"/>
      <c r="AO700" s="341"/>
      <c r="AP700" s="336"/>
      <c r="AQ700" s="342"/>
      <c r="AR700" s="343"/>
      <c r="AS700" s="342"/>
      <c r="AT700" s="94"/>
      <c r="AU700" s="341"/>
      <c r="AV700" s="136"/>
      <c r="AW700" s="339"/>
    </row>
    <row r="701" spans="1:49" ht="12.75" customHeight="1">
      <c r="A701">
        <v>698</v>
      </c>
      <c r="B701" s="29" t="s">
        <v>7520</v>
      </c>
      <c r="C701" s="134" t="s">
        <v>5065</v>
      </c>
      <c r="D701" s="29" t="s">
        <v>3880</v>
      </c>
      <c r="E701" s="29" t="s">
        <v>3880</v>
      </c>
      <c r="F701" s="335"/>
      <c r="G701" s="335"/>
      <c r="H701" s="335"/>
      <c r="I701" s="335"/>
      <c r="J701" s="335"/>
      <c r="K701" s="335"/>
      <c r="L701" s="335"/>
      <c r="M701" s="82" t="s">
        <v>3880</v>
      </c>
      <c r="N701" s="57" t="s">
        <v>3880</v>
      </c>
      <c r="O701" s="30" t="s">
        <v>3880</v>
      </c>
      <c r="P701" s="29" t="s">
        <v>3880</v>
      </c>
      <c r="Q701" s="29"/>
      <c r="R701" s="134" t="s">
        <v>5065</v>
      </c>
      <c r="S701" s="104" t="s">
        <v>5053</v>
      </c>
      <c r="T701" s="403">
        <v>-3600.45</v>
      </c>
      <c r="U701" s="403">
        <v>3752.85</v>
      </c>
      <c r="V701" s="123" t="s">
        <v>5054</v>
      </c>
      <c r="W701" s="336"/>
      <c r="X701" s="123"/>
      <c r="Y701" s="337"/>
      <c r="Z701" s="87"/>
      <c r="AA701" s="88" t="s">
        <v>3880</v>
      </c>
      <c r="AB701" s="88"/>
      <c r="AC701" s="88"/>
      <c r="AD701" s="90"/>
      <c r="AE701" s="90"/>
      <c r="AF701" s="136"/>
      <c r="AG701" s="338"/>
      <c r="AH701" s="338"/>
      <c r="AI701" s="339"/>
      <c r="AJ701" s="339"/>
      <c r="AK701" s="91"/>
      <c r="AL701" s="92"/>
      <c r="AM701" s="93"/>
      <c r="AN701" s="340"/>
      <c r="AO701" s="341"/>
      <c r="AP701" s="336"/>
      <c r="AQ701" s="342"/>
      <c r="AR701" s="343"/>
      <c r="AS701" s="342"/>
      <c r="AT701" s="94"/>
      <c r="AU701" s="341"/>
      <c r="AV701" s="136"/>
      <c r="AW701" s="339"/>
    </row>
    <row r="702" spans="1:49" ht="12.75" customHeight="1">
      <c r="A702">
        <v>699</v>
      </c>
      <c r="B702" s="29" t="s">
        <v>7527</v>
      </c>
      <c r="C702" s="104" t="s">
        <v>72</v>
      </c>
      <c r="D702" s="29" t="s">
        <v>3880</v>
      </c>
      <c r="E702" s="29" t="s">
        <v>3880</v>
      </c>
      <c r="F702" s="335"/>
      <c r="G702" s="335"/>
      <c r="H702" s="335"/>
      <c r="I702" s="335"/>
      <c r="J702" s="335"/>
      <c r="K702" s="335"/>
      <c r="L702" s="335"/>
      <c r="M702" s="82" t="s">
        <v>3880</v>
      </c>
      <c r="N702" s="57" t="s">
        <v>3880</v>
      </c>
      <c r="O702" s="30" t="s">
        <v>3880</v>
      </c>
      <c r="P702" s="29" t="s">
        <v>3880</v>
      </c>
      <c r="Q702" s="29"/>
      <c r="R702" s="104" t="s">
        <v>72</v>
      </c>
      <c r="S702" s="103" t="s">
        <v>5066</v>
      </c>
      <c r="T702" s="403">
        <v>6009.64</v>
      </c>
      <c r="U702" s="403">
        <v>742.95</v>
      </c>
      <c r="V702" s="123" t="s">
        <v>219</v>
      </c>
      <c r="W702" s="336"/>
      <c r="X702" s="123"/>
      <c r="Y702" s="337"/>
      <c r="Z702" s="87"/>
      <c r="AA702" s="88" t="s">
        <v>3880</v>
      </c>
      <c r="AB702" s="88"/>
      <c r="AC702" s="88"/>
      <c r="AD702" s="90"/>
      <c r="AE702" s="90"/>
      <c r="AF702" s="136"/>
      <c r="AG702" s="338"/>
      <c r="AH702" s="338"/>
      <c r="AI702" s="339"/>
      <c r="AJ702" s="339"/>
      <c r="AK702" s="91"/>
      <c r="AL702" s="92"/>
      <c r="AM702" s="93"/>
      <c r="AN702" s="340"/>
      <c r="AO702" s="341"/>
      <c r="AP702" s="336"/>
      <c r="AQ702" s="342"/>
      <c r="AR702" s="343"/>
      <c r="AS702" s="342"/>
      <c r="AT702" s="94"/>
      <c r="AU702" s="341"/>
      <c r="AV702" s="136"/>
      <c r="AW702" s="339"/>
    </row>
    <row r="703" spans="1:49" ht="12.75" customHeight="1">
      <c r="A703">
        <v>700</v>
      </c>
      <c r="B703" s="29" t="s">
        <v>7537</v>
      </c>
      <c r="C703" s="104" t="s">
        <v>5067</v>
      </c>
      <c r="D703" s="29" t="s">
        <v>3880</v>
      </c>
      <c r="E703" s="29" t="s">
        <v>3880</v>
      </c>
      <c r="F703" s="335"/>
      <c r="G703" s="335"/>
      <c r="H703" s="335"/>
      <c r="I703" s="335"/>
      <c r="J703" s="335"/>
      <c r="K703" s="335"/>
      <c r="L703" s="335"/>
      <c r="M703" s="82" t="s">
        <v>3880</v>
      </c>
      <c r="N703" s="57" t="s">
        <v>3880</v>
      </c>
      <c r="O703" s="30" t="s">
        <v>3880</v>
      </c>
      <c r="P703" s="29" t="s">
        <v>3880</v>
      </c>
      <c r="Q703" s="29"/>
      <c r="R703" s="104" t="s">
        <v>5067</v>
      </c>
      <c r="S703" s="103" t="s">
        <v>5068</v>
      </c>
      <c r="T703" s="403">
        <v>4400.55</v>
      </c>
      <c r="U703" s="403">
        <v>-1847.85</v>
      </c>
      <c r="V703" s="123" t="s">
        <v>220</v>
      </c>
      <c r="W703" s="336"/>
      <c r="X703" s="123"/>
      <c r="Y703" s="337"/>
      <c r="Z703" s="87"/>
      <c r="AA703" s="88" t="s">
        <v>3880</v>
      </c>
      <c r="AB703" s="88"/>
      <c r="AC703" s="88"/>
      <c r="AD703" s="90"/>
      <c r="AE703" s="90"/>
      <c r="AF703" s="136"/>
      <c r="AG703" s="338"/>
      <c r="AH703" s="338"/>
      <c r="AI703" s="339"/>
      <c r="AJ703" s="339"/>
      <c r="AK703" s="91"/>
      <c r="AL703" s="92"/>
      <c r="AM703" s="93"/>
      <c r="AN703" s="340"/>
      <c r="AO703" s="341"/>
      <c r="AP703" s="336"/>
      <c r="AQ703" s="342"/>
      <c r="AR703" s="343"/>
      <c r="AS703" s="342"/>
      <c r="AT703" s="94"/>
      <c r="AU703" s="341"/>
      <c r="AV703" s="136"/>
      <c r="AW703" s="339"/>
    </row>
    <row r="704" spans="1:49" ht="12.75" customHeight="1">
      <c r="A704">
        <v>701</v>
      </c>
      <c r="B704" s="29" t="s">
        <v>7523</v>
      </c>
      <c r="C704" s="104" t="s">
        <v>5069</v>
      </c>
      <c r="D704" s="29" t="s">
        <v>3880</v>
      </c>
      <c r="E704" s="29" t="s">
        <v>3880</v>
      </c>
      <c r="F704" s="335"/>
      <c r="G704" s="335"/>
      <c r="H704" s="335"/>
      <c r="I704" s="335"/>
      <c r="J704" s="335"/>
      <c r="K704" s="335"/>
      <c r="L704" s="335"/>
      <c r="M704" s="82" t="s">
        <v>3880</v>
      </c>
      <c r="N704" s="57" t="s">
        <v>3880</v>
      </c>
      <c r="O704" s="30" t="s">
        <v>3880</v>
      </c>
      <c r="P704" s="29" t="s">
        <v>3880</v>
      </c>
      <c r="Q704" s="29"/>
      <c r="R704" s="104" t="s">
        <v>5069</v>
      </c>
      <c r="S704" s="103" t="s">
        <v>5070</v>
      </c>
      <c r="T704" s="403">
        <v>3600.45</v>
      </c>
      <c r="U704" s="403">
        <v>-1047.75</v>
      </c>
      <c r="V704" s="123" t="s">
        <v>3649</v>
      </c>
      <c r="W704" s="336"/>
      <c r="X704" s="123"/>
      <c r="Y704" s="337"/>
      <c r="Z704" s="87"/>
      <c r="AA704" s="88" t="s">
        <v>3880</v>
      </c>
      <c r="AB704" s="88"/>
      <c r="AC704" s="88"/>
      <c r="AD704" s="90"/>
      <c r="AE704" s="90"/>
      <c r="AF704" s="136"/>
      <c r="AG704" s="338"/>
      <c r="AH704" s="338"/>
      <c r="AI704" s="339"/>
      <c r="AJ704" s="339"/>
      <c r="AK704" s="91"/>
      <c r="AL704" s="92"/>
      <c r="AM704" s="93"/>
      <c r="AN704" s="340"/>
      <c r="AO704" s="341"/>
      <c r="AP704" s="336"/>
      <c r="AQ704" s="342"/>
      <c r="AR704" s="343"/>
      <c r="AS704" s="342"/>
      <c r="AT704" s="94"/>
      <c r="AU704" s="341"/>
      <c r="AV704" s="136"/>
      <c r="AW704" s="339"/>
    </row>
    <row r="705" spans="1:49" ht="12.75" customHeight="1">
      <c r="A705">
        <v>702</v>
      </c>
      <c r="B705" s="29" t="s">
        <v>7539</v>
      </c>
      <c r="C705" s="104" t="s">
        <v>5071</v>
      </c>
      <c r="D705" s="29" t="s">
        <v>3880</v>
      </c>
      <c r="E705" s="29" t="s">
        <v>3880</v>
      </c>
      <c r="F705" s="335"/>
      <c r="G705" s="335"/>
      <c r="H705" s="335"/>
      <c r="I705" s="335"/>
      <c r="J705" s="335"/>
      <c r="K705" s="335"/>
      <c r="L705" s="335"/>
      <c r="M705" s="82" t="s">
        <v>3880</v>
      </c>
      <c r="N705" s="57" t="s">
        <v>3880</v>
      </c>
      <c r="O705" s="30" t="s">
        <v>3880</v>
      </c>
      <c r="P705" s="29" t="s">
        <v>3880</v>
      </c>
      <c r="Q705" s="29"/>
      <c r="R705" s="104" t="s">
        <v>5071</v>
      </c>
      <c r="S705" s="104" t="s">
        <v>5072</v>
      </c>
      <c r="T705" s="403">
        <v>6009.64</v>
      </c>
      <c r="U705" s="403">
        <v>-1238.25</v>
      </c>
      <c r="V705" s="123" t="s">
        <v>223</v>
      </c>
      <c r="W705" s="336"/>
      <c r="X705" s="123"/>
      <c r="Y705" s="337"/>
      <c r="Z705" s="87"/>
      <c r="AA705" s="88" t="s">
        <v>3880</v>
      </c>
      <c r="AB705" s="88"/>
      <c r="AC705" s="88"/>
      <c r="AD705" s="90"/>
      <c r="AE705" s="90"/>
      <c r="AF705" s="136"/>
      <c r="AG705" s="338"/>
      <c r="AH705" s="338"/>
      <c r="AI705" s="339"/>
      <c r="AJ705" s="339"/>
      <c r="AK705" s="91"/>
      <c r="AL705" s="92"/>
      <c r="AM705" s="93"/>
      <c r="AN705" s="340"/>
      <c r="AO705" s="341"/>
      <c r="AP705" s="336"/>
      <c r="AQ705" s="342"/>
      <c r="AR705" s="343"/>
      <c r="AS705" s="342"/>
      <c r="AT705" s="94"/>
      <c r="AU705" s="341"/>
      <c r="AV705" s="136"/>
      <c r="AW705" s="339"/>
    </row>
    <row r="706" spans="1:49" ht="12.75" customHeight="1">
      <c r="A706">
        <v>703</v>
      </c>
      <c r="B706" s="29" t="s">
        <v>7536</v>
      </c>
      <c r="C706" s="134" t="s">
        <v>51</v>
      </c>
      <c r="D706" s="29" t="s">
        <v>3880</v>
      </c>
      <c r="E706" s="29" t="s">
        <v>3880</v>
      </c>
      <c r="F706" s="335"/>
      <c r="G706" s="335"/>
      <c r="H706" s="335"/>
      <c r="I706" s="335"/>
      <c r="J706" s="335"/>
      <c r="K706" s="335"/>
      <c r="L706" s="335"/>
      <c r="M706" s="82" t="s">
        <v>3880</v>
      </c>
      <c r="N706" s="57" t="s">
        <v>3880</v>
      </c>
      <c r="O706" s="30" t="s">
        <v>3880</v>
      </c>
      <c r="P706" s="29" t="s">
        <v>3880</v>
      </c>
      <c r="Q706" s="29"/>
      <c r="R706" s="134" t="s">
        <v>51</v>
      </c>
      <c r="S706" s="104" t="s">
        <v>5073</v>
      </c>
      <c r="T706" s="403">
        <v>3600.45</v>
      </c>
      <c r="U706" s="403">
        <v>552.45000000000005</v>
      </c>
      <c r="V706" s="123" t="s">
        <v>221</v>
      </c>
      <c r="W706" s="336"/>
      <c r="X706" s="123"/>
      <c r="Y706" s="337"/>
      <c r="Z706" s="87"/>
      <c r="AA706" s="88" t="s">
        <v>3880</v>
      </c>
      <c r="AB706" s="88"/>
      <c r="AC706" s="88"/>
      <c r="AD706" s="90"/>
      <c r="AE706" s="90"/>
      <c r="AF706" s="136"/>
      <c r="AG706" s="338"/>
      <c r="AH706" s="338"/>
      <c r="AI706" s="339"/>
      <c r="AJ706" s="339"/>
      <c r="AK706" s="91"/>
      <c r="AL706" s="92"/>
      <c r="AM706" s="93"/>
      <c r="AN706" s="340"/>
      <c r="AO706" s="341"/>
      <c r="AP706" s="336"/>
      <c r="AQ706" s="342"/>
      <c r="AR706" s="343"/>
      <c r="AS706" s="342"/>
      <c r="AT706" s="94"/>
      <c r="AU706" s="341"/>
      <c r="AV706" s="136"/>
      <c r="AW706" s="339"/>
    </row>
    <row r="707" spans="1:49" ht="12.75" customHeight="1">
      <c r="A707">
        <v>704</v>
      </c>
      <c r="B707" s="29" t="s">
        <v>7536</v>
      </c>
      <c r="C707" s="134" t="s">
        <v>48</v>
      </c>
      <c r="D707" s="29" t="s">
        <v>3880</v>
      </c>
      <c r="E707" s="29" t="s">
        <v>3880</v>
      </c>
      <c r="F707" s="335"/>
      <c r="G707" s="335"/>
      <c r="H707" s="335"/>
      <c r="I707" s="335"/>
      <c r="J707" s="335"/>
      <c r="K707" s="335"/>
      <c r="L707" s="335"/>
      <c r="M707" s="82" t="s">
        <v>3880</v>
      </c>
      <c r="N707" s="57" t="s">
        <v>3880</v>
      </c>
      <c r="O707" s="30" t="s">
        <v>3880</v>
      </c>
      <c r="P707" s="29" t="s">
        <v>3880</v>
      </c>
      <c r="Q707" s="29"/>
      <c r="R707" s="134" t="s">
        <v>48</v>
      </c>
      <c r="S707" s="104" t="s">
        <v>5073</v>
      </c>
      <c r="T707" s="403">
        <v>3600.45</v>
      </c>
      <c r="U707" s="403">
        <v>1352.55</v>
      </c>
      <c r="V707" s="123" t="s">
        <v>221</v>
      </c>
      <c r="W707" s="336"/>
      <c r="X707" s="123"/>
      <c r="Y707" s="337"/>
      <c r="Z707" s="87"/>
      <c r="AA707" s="88" t="s">
        <v>3880</v>
      </c>
      <c r="AB707" s="88"/>
      <c r="AC707" s="88"/>
      <c r="AD707" s="90"/>
      <c r="AE707" s="90"/>
      <c r="AF707" s="136"/>
      <c r="AG707" s="338"/>
      <c r="AH707" s="338"/>
      <c r="AI707" s="339"/>
      <c r="AJ707" s="339"/>
      <c r="AK707" s="91"/>
      <c r="AL707" s="92"/>
      <c r="AM707" s="93"/>
      <c r="AN707" s="340"/>
      <c r="AO707" s="341"/>
      <c r="AP707" s="336"/>
      <c r="AQ707" s="342"/>
      <c r="AR707" s="343"/>
      <c r="AS707" s="342"/>
      <c r="AT707" s="94"/>
      <c r="AU707" s="341"/>
      <c r="AV707" s="136"/>
      <c r="AW707" s="339"/>
    </row>
    <row r="708" spans="1:49" ht="12.75" customHeight="1">
      <c r="A708">
        <v>705</v>
      </c>
      <c r="B708" s="29" t="s">
        <v>7536</v>
      </c>
      <c r="C708" s="134" t="s">
        <v>44</v>
      </c>
      <c r="D708" s="29" t="s">
        <v>3880</v>
      </c>
      <c r="E708" s="29" t="s">
        <v>3880</v>
      </c>
      <c r="F708" s="335"/>
      <c r="G708" s="335"/>
      <c r="H708" s="335"/>
      <c r="I708" s="335"/>
      <c r="J708" s="335"/>
      <c r="K708" s="335"/>
      <c r="L708" s="335"/>
      <c r="M708" s="82" t="s">
        <v>3880</v>
      </c>
      <c r="N708" s="57" t="s">
        <v>3880</v>
      </c>
      <c r="O708" s="30" t="s">
        <v>3880</v>
      </c>
      <c r="P708" s="29" t="s">
        <v>3880</v>
      </c>
      <c r="Q708" s="29"/>
      <c r="R708" s="134" t="s">
        <v>44</v>
      </c>
      <c r="S708" s="104" t="s">
        <v>5073</v>
      </c>
      <c r="T708" s="403">
        <v>3600.45</v>
      </c>
      <c r="U708" s="403">
        <v>2152.65</v>
      </c>
      <c r="V708" s="123" t="s">
        <v>221</v>
      </c>
      <c r="W708" s="336"/>
      <c r="X708" s="123"/>
      <c r="Y708" s="337"/>
      <c r="Z708" s="87"/>
      <c r="AA708" s="88" t="s">
        <v>3880</v>
      </c>
      <c r="AB708" s="88"/>
      <c r="AC708" s="88"/>
      <c r="AD708" s="90"/>
      <c r="AE708" s="90"/>
      <c r="AF708" s="136"/>
      <c r="AG708" s="338"/>
      <c r="AH708" s="338"/>
      <c r="AI708" s="339"/>
      <c r="AJ708" s="339"/>
      <c r="AK708" s="91"/>
      <c r="AL708" s="92"/>
      <c r="AM708" s="93"/>
      <c r="AN708" s="340"/>
      <c r="AO708" s="341"/>
      <c r="AP708" s="336"/>
      <c r="AQ708" s="342"/>
      <c r="AR708" s="343"/>
      <c r="AS708" s="342"/>
      <c r="AT708" s="94"/>
      <c r="AU708" s="341"/>
      <c r="AV708" s="136"/>
      <c r="AW708" s="339"/>
    </row>
    <row r="709" spans="1:49" ht="12.75" customHeight="1">
      <c r="A709">
        <v>706</v>
      </c>
      <c r="B709" s="29" t="s">
        <v>7536</v>
      </c>
      <c r="C709" s="134" t="s">
        <v>5074</v>
      </c>
      <c r="D709" s="29" t="s">
        <v>3880</v>
      </c>
      <c r="E709" s="29" t="s">
        <v>3880</v>
      </c>
      <c r="F709" s="335"/>
      <c r="G709" s="335"/>
      <c r="H709" s="335"/>
      <c r="I709" s="335"/>
      <c r="J709" s="335"/>
      <c r="K709" s="335"/>
      <c r="L709" s="335"/>
      <c r="M709" s="82" t="s">
        <v>3880</v>
      </c>
      <c r="N709" s="57" t="s">
        <v>3880</v>
      </c>
      <c r="O709" s="30" t="s">
        <v>3880</v>
      </c>
      <c r="P709" s="29" t="s">
        <v>3880</v>
      </c>
      <c r="Q709" s="29"/>
      <c r="R709" s="134" t="s">
        <v>5074</v>
      </c>
      <c r="S709" s="104" t="s">
        <v>5073</v>
      </c>
      <c r="T709" s="403">
        <v>3600.45</v>
      </c>
      <c r="U709" s="403">
        <v>2952.75</v>
      </c>
      <c r="V709" s="123" t="s">
        <v>221</v>
      </c>
      <c r="W709" s="336"/>
      <c r="X709" s="123"/>
      <c r="Y709" s="337"/>
      <c r="Z709" s="87"/>
      <c r="AA709" s="88" t="s">
        <v>3880</v>
      </c>
      <c r="AB709" s="88"/>
      <c r="AC709" s="88"/>
      <c r="AD709" s="90"/>
      <c r="AE709" s="90"/>
      <c r="AF709" s="136"/>
      <c r="AG709" s="338"/>
      <c r="AH709" s="338"/>
      <c r="AI709" s="339"/>
      <c r="AJ709" s="339"/>
      <c r="AK709" s="91"/>
      <c r="AL709" s="92"/>
      <c r="AM709" s="93"/>
      <c r="AN709" s="340"/>
      <c r="AO709" s="341"/>
      <c r="AP709" s="336"/>
      <c r="AQ709" s="342"/>
      <c r="AR709" s="343"/>
      <c r="AS709" s="342"/>
      <c r="AT709" s="94"/>
      <c r="AU709" s="341"/>
      <c r="AV709" s="136"/>
      <c r="AW709" s="339"/>
    </row>
    <row r="710" spans="1:49" ht="12.75" customHeight="1">
      <c r="A710">
        <v>707</v>
      </c>
      <c r="B710" s="29" t="s">
        <v>7536</v>
      </c>
      <c r="C710" s="134" t="s">
        <v>5075</v>
      </c>
      <c r="D710" s="29" t="s">
        <v>3880</v>
      </c>
      <c r="E710" s="29" t="s">
        <v>3880</v>
      </c>
      <c r="F710" s="335"/>
      <c r="G710" s="335"/>
      <c r="H710" s="335"/>
      <c r="I710" s="335"/>
      <c r="J710" s="335"/>
      <c r="K710" s="335"/>
      <c r="L710" s="335"/>
      <c r="M710" s="82" t="s">
        <v>3880</v>
      </c>
      <c r="N710" s="57" t="s">
        <v>3880</v>
      </c>
      <c r="O710" s="30" t="s">
        <v>3880</v>
      </c>
      <c r="P710" s="29" t="s">
        <v>3880</v>
      </c>
      <c r="Q710" s="29"/>
      <c r="R710" s="134" t="s">
        <v>5075</v>
      </c>
      <c r="S710" s="104" t="s">
        <v>5073</v>
      </c>
      <c r="T710" s="403">
        <v>4400.55</v>
      </c>
      <c r="U710" s="403">
        <v>3752.85</v>
      </c>
      <c r="V710" s="123" t="s">
        <v>221</v>
      </c>
      <c r="W710" s="336"/>
      <c r="X710" s="123"/>
      <c r="Y710" s="337"/>
      <c r="Z710" s="87"/>
      <c r="AA710" s="88" t="s">
        <v>3880</v>
      </c>
      <c r="AB710" s="88"/>
      <c r="AC710" s="88"/>
      <c r="AD710" s="90"/>
      <c r="AE710" s="90"/>
      <c r="AF710" s="136"/>
      <c r="AG710" s="338"/>
      <c r="AH710" s="338"/>
      <c r="AI710" s="339"/>
      <c r="AJ710" s="339"/>
      <c r="AK710" s="91"/>
      <c r="AL710" s="92"/>
      <c r="AM710" s="93"/>
      <c r="AN710" s="340"/>
      <c r="AO710" s="341"/>
      <c r="AP710" s="336"/>
      <c r="AQ710" s="342"/>
      <c r="AR710" s="343"/>
      <c r="AS710" s="342"/>
      <c r="AT710" s="94"/>
      <c r="AU710" s="341"/>
      <c r="AV710" s="136"/>
      <c r="AW710" s="339"/>
    </row>
    <row r="711" spans="1:49" ht="12.75" customHeight="1">
      <c r="A711">
        <v>708</v>
      </c>
      <c r="B711" s="29" t="s">
        <v>7536</v>
      </c>
      <c r="C711" s="134" t="s">
        <v>5076</v>
      </c>
      <c r="D711" s="29" t="s">
        <v>3880</v>
      </c>
      <c r="E711" s="29" t="s">
        <v>3880</v>
      </c>
      <c r="F711" s="335"/>
      <c r="G711" s="335"/>
      <c r="H711" s="335"/>
      <c r="I711" s="335"/>
      <c r="J711" s="335"/>
      <c r="K711" s="335"/>
      <c r="L711" s="335"/>
      <c r="M711" s="82" t="s">
        <v>3880</v>
      </c>
      <c r="N711" s="57" t="s">
        <v>3880</v>
      </c>
      <c r="O711" s="30" t="s">
        <v>3880</v>
      </c>
      <c r="P711" s="29" t="s">
        <v>3880</v>
      </c>
      <c r="Q711" s="29"/>
      <c r="R711" s="134" t="s">
        <v>5076</v>
      </c>
      <c r="S711" s="104" t="s">
        <v>5073</v>
      </c>
      <c r="T711" s="403">
        <v>3600.45</v>
      </c>
      <c r="U711" s="403">
        <v>3752.85</v>
      </c>
      <c r="V711" s="123" t="s">
        <v>221</v>
      </c>
      <c r="W711" s="336"/>
      <c r="X711" s="123"/>
      <c r="Y711" s="337"/>
      <c r="Z711" s="87"/>
      <c r="AA711" s="88" t="s">
        <v>3880</v>
      </c>
      <c r="AB711" s="88"/>
      <c r="AC711" s="88"/>
      <c r="AD711" s="90"/>
      <c r="AE711" s="90"/>
      <c r="AF711" s="136"/>
      <c r="AG711" s="338"/>
      <c r="AH711" s="338"/>
      <c r="AI711" s="339"/>
      <c r="AJ711" s="339"/>
      <c r="AK711" s="91"/>
      <c r="AL711" s="92"/>
      <c r="AM711" s="93"/>
      <c r="AN711" s="340"/>
      <c r="AO711" s="341"/>
      <c r="AP711" s="336"/>
      <c r="AQ711" s="342"/>
      <c r="AR711" s="343"/>
      <c r="AS711" s="342"/>
      <c r="AT711" s="94"/>
      <c r="AU711" s="341"/>
      <c r="AV711" s="136"/>
      <c r="AW711" s="339"/>
    </row>
    <row r="712" spans="1:49" ht="12.75" customHeight="1">
      <c r="A712">
        <v>709</v>
      </c>
      <c r="B712" s="29" t="s">
        <v>7526</v>
      </c>
      <c r="C712" s="104" t="s">
        <v>68</v>
      </c>
      <c r="D712" s="29" t="s">
        <v>3880</v>
      </c>
      <c r="E712" s="29" t="s">
        <v>3880</v>
      </c>
      <c r="F712" s="335"/>
      <c r="G712" s="335"/>
      <c r="H712" s="335"/>
      <c r="I712" s="335"/>
      <c r="J712" s="335"/>
      <c r="K712" s="335"/>
      <c r="L712" s="335"/>
      <c r="M712" s="82" t="s">
        <v>3880</v>
      </c>
      <c r="N712" s="57" t="s">
        <v>3880</v>
      </c>
      <c r="O712" s="30" t="s">
        <v>3880</v>
      </c>
      <c r="P712" s="29" t="s">
        <v>3880</v>
      </c>
      <c r="Q712" s="29"/>
      <c r="R712" s="104" t="s">
        <v>68</v>
      </c>
      <c r="S712" s="103" t="s">
        <v>5077</v>
      </c>
      <c r="T712" s="403">
        <v>6009.64</v>
      </c>
      <c r="U712" s="403">
        <v>3714.75</v>
      </c>
      <c r="V712" s="123" t="s">
        <v>222</v>
      </c>
      <c r="W712" s="336"/>
      <c r="X712" s="123"/>
      <c r="Y712" s="337"/>
      <c r="Z712" s="87"/>
      <c r="AA712" s="88" t="s">
        <v>3880</v>
      </c>
      <c r="AB712" s="88"/>
      <c r="AC712" s="88"/>
      <c r="AD712" s="90"/>
      <c r="AE712" s="90"/>
      <c r="AF712" s="136"/>
      <c r="AG712" s="338"/>
      <c r="AH712" s="338"/>
      <c r="AI712" s="339"/>
      <c r="AJ712" s="339"/>
      <c r="AK712" s="91"/>
      <c r="AL712" s="92"/>
      <c r="AM712" s="93"/>
      <c r="AN712" s="340"/>
      <c r="AO712" s="341"/>
      <c r="AP712" s="336"/>
      <c r="AQ712" s="342"/>
      <c r="AR712" s="343"/>
      <c r="AS712" s="342"/>
      <c r="AT712" s="94"/>
      <c r="AU712" s="341"/>
      <c r="AV712" s="136"/>
      <c r="AW712" s="339"/>
    </row>
    <row r="713" spans="1:49" ht="12.75" customHeight="1">
      <c r="A713">
        <v>710</v>
      </c>
      <c r="B713" s="29" t="s">
        <v>7526</v>
      </c>
      <c r="C713" s="104" t="s">
        <v>3743</v>
      </c>
      <c r="D713" s="29" t="s">
        <v>3880</v>
      </c>
      <c r="E713" s="29" t="s">
        <v>3880</v>
      </c>
      <c r="F713" s="335"/>
      <c r="G713" s="335"/>
      <c r="H713" s="335"/>
      <c r="I713" s="335"/>
      <c r="J713" s="335"/>
      <c r="K713" s="335"/>
      <c r="L713" s="335"/>
      <c r="M713" s="82" t="s">
        <v>3880</v>
      </c>
      <c r="N713" s="57" t="s">
        <v>3880</v>
      </c>
      <c r="O713" s="30" t="s">
        <v>3880</v>
      </c>
      <c r="P713" s="29" t="s">
        <v>3880</v>
      </c>
      <c r="Q713" s="29"/>
      <c r="R713" s="104" t="s">
        <v>3743</v>
      </c>
      <c r="S713" s="103" t="s">
        <v>5078</v>
      </c>
      <c r="T713" s="403">
        <v>5151.12</v>
      </c>
      <c r="U713" s="403">
        <v>6191.25</v>
      </c>
      <c r="V713" s="123" t="s">
        <v>222</v>
      </c>
      <c r="W713" s="336"/>
      <c r="X713" s="123"/>
      <c r="Y713" s="337"/>
      <c r="Z713" s="87"/>
      <c r="AA713" s="88" t="s">
        <v>3880</v>
      </c>
      <c r="AB713" s="88"/>
      <c r="AC713" s="88"/>
      <c r="AD713" s="90"/>
      <c r="AE713" s="90"/>
      <c r="AF713" s="136"/>
      <c r="AG713" s="338"/>
      <c r="AH713" s="338"/>
      <c r="AI713" s="339"/>
      <c r="AJ713" s="339"/>
      <c r="AK713" s="91"/>
      <c r="AL713" s="92"/>
      <c r="AM713" s="93"/>
      <c r="AN713" s="340"/>
      <c r="AO713" s="341"/>
      <c r="AP713" s="336"/>
      <c r="AQ713" s="342"/>
      <c r="AR713" s="343"/>
      <c r="AS713" s="342"/>
      <c r="AT713" s="94"/>
      <c r="AU713" s="341"/>
      <c r="AV713" s="136"/>
      <c r="AW713" s="339"/>
    </row>
    <row r="714" spans="1:49" ht="12.75" customHeight="1">
      <c r="A714">
        <v>711</v>
      </c>
      <c r="B714" s="29" t="s">
        <v>7526</v>
      </c>
      <c r="C714" s="104" t="s">
        <v>5079</v>
      </c>
      <c r="D714" s="29" t="s">
        <v>3880</v>
      </c>
      <c r="E714" s="29" t="s">
        <v>3880</v>
      </c>
      <c r="F714" s="335"/>
      <c r="G714" s="335"/>
      <c r="H714" s="335"/>
      <c r="I714" s="335"/>
      <c r="J714" s="335"/>
      <c r="K714" s="335"/>
      <c r="L714" s="335"/>
      <c r="M714" s="82" t="s">
        <v>3880</v>
      </c>
      <c r="N714" s="57" t="s">
        <v>3880</v>
      </c>
      <c r="O714" s="30" t="s">
        <v>3880</v>
      </c>
      <c r="P714" s="29" t="s">
        <v>3880</v>
      </c>
      <c r="Q714" s="29"/>
      <c r="R714" s="104" t="s">
        <v>5079</v>
      </c>
      <c r="S714" s="103" t="s">
        <v>5080</v>
      </c>
      <c r="T714" s="403">
        <v>-1717.04</v>
      </c>
      <c r="U714" s="403">
        <v>6191.25</v>
      </c>
      <c r="V714" s="123" t="s">
        <v>222</v>
      </c>
      <c r="W714" s="336"/>
      <c r="X714" s="123"/>
      <c r="Y714" s="337"/>
      <c r="Z714" s="87"/>
      <c r="AA714" s="88" t="s">
        <v>3880</v>
      </c>
      <c r="AB714" s="88"/>
      <c r="AC714" s="88"/>
      <c r="AD714" s="90"/>
      <c r="AE714" s="90"/>
      <c r="AF714" s="136"/>
      <c r="AG714" s="338"/>
      <c r="AH714" s="338"/>
      <c r="AI714" s="339"/>
      <c r="AJ714" s="339"/>
      <c r="AK714" s="91"/>
      <c r="AL714" s="92"/>
      <c r="AM714" s="93"/>
      <c r="AN714" s="340"/>
      <c r="AO714" s="341"/>
      <c r="AP714" s="336"/>
      <c r="AQ714" s="342"/>
      <c r="AR714" s="343"/>
      <c r="AS714" s="342"/>
      <c r="AT714" s="94"/>
      <c r="AU714" s="341"/>
      <c r="AV714" s="136"/>
      <c r="AW714" s="339"/>
    </row>
    <row r="715" spans="1:49" ht="12.75" customHeight="1">
      <c r="A715">
        <v>712</v>
      </c>
      <c r="B715" s="29" t="s">
        <v>7526</v>
      </c>
      <c r="C715" s="104" t="s">
        <v>5081</v>
      </c>
      <c r="D715" s="29" t="s">
        <v>3880</v>
      </c>
      <c r="E715" s="29" t="s">
        <v>3880</v>
      </c>
      <c r="F715" s="335"/>
      <c r="G715" s="335"/>
      <c r="H715" s="335"/>
      <c r="I715" s="335"/>
      <c r="J715" s="335"/>
      <c r="K715" s="335"/>
      <c r="L715" s="335"/>
      <c r="M715" s="82" t="s">
        <v>3880</v>
      </c>
      <c r="N715" s="57" t="s">
        <v>3880</v>
      </c>
      <c r="O715" s="30" t="s">
        <v>3880</v>
      </c>
      <c r="P715" s="29" t="s">
        <v>3880</v>
      </c>
      <c r="Q715" s="29"/>
      <c r="R715" s="104" t="s">
        <v>5081</v>
      </c>
      <c r="S715" s="103" t="s">
        <v>5082</v>
      </c>
      <c r="T715" s="403">
        <v>-2800.35</v>
      </c>
      <c r="U715" s="403">
        <v>4552.95</v>
      </c>
      <c r="V715" s="123" t="s">
        <v>222</v>
      </c>
      <c r="W715" s="336"/>
      <c r="X715" s="123"/>
      <c r="Y715" s="337"/>
      <c r="Z715" s="87"/>
      <c r="AA715" s="88" t="s">
        <v>3880</v>
      </c>
      <c r="AB715" s="88"/>
      <c r="AC715" s="88"/>
      <c r="AD715" s="90"/>
      <c r="AE715" s="90"/>
      <c r="AF715" s="136"/>
      <c r="AG715" s="338"/>
      <c r="AH715" s="338"/>
      <c r="AI715" s="339"/>
      <c r="AJ715" s="339"/>
      <c r="AK715" s="91"/>
      <c r="AL715" s="92"/>
      <c r="AM715" s="93"/>
      <c r="AN715" s="340"/>
      <c r="AO715" s="341"/>
      <c r="AP715" s="336"/>
      <c r="AQ715" s="342"/>
      <c r="AR715" s="343"/>
      <c r="AS715" s="342"/>
      <c r="AT715" s="94"/>
      <c r="AU715" s="341"/>
      <c r="AV715" s="136"/>
      <c r="AW715" s="339"/>
    </row>
    <row r="716" spans="1:49" ht="12.75" customHeight="1">
      <c r="A716">
        <v>713</v>
      </c>
      <c r="B716" s="29" t="s">
        <v>7526</v>
      </c>
      <c r="C716" s="104" t="s">
        <v>5083</v>
      </c>
      <c r="D716" s="29" t="s">
        <v>3880</v>
      </c>
      <c r="E716" s="29" t="s">
        <v>3880</v>
      </c>
      <c r="F716" s="335"/>
      <c r="G716" s="335"/>
      <c r="H716" s="335"/>
      <c r="I716" s="335"/>
      <c r="J716" s="335"/>
      <c r="K716" s="335"/>
      <c r="L716" s="335"/>
      <c r="M716" s="82" t="s">
        <v>3880</v>
      </c>
      <c r="N716" s="57" t="s">
        <v>3880</v>
      </c>
      <c r="O716" s="30" t="s">
        <v>3880</v>
      </c>
      <c r="P716" s="29" t="s">
        <v>3880</v>
      </c>
      <c r="Q716" s="29"/>
      <c r="R716" s="104" t="s">
        <v>5083</v>
      </c>
      <c r="S716" s="103" t="s">
        <v>5084</v>
      </c>
      <c r="T716" s="403">
        <v>-3434.08</v>
      </c>
      <c r="U716" s="403">
        <v>6191.25</v>
      </c>
      <c r="V716" s="123" t="s">
        <v>222</v>
      </c>
      <c r="W716" s="336"/>
      <c r="X716" s="123"/>
      <c r="Y716" s="337"/>
      <c r="Z716" s="87"/>
      <c r="AA716" s="88" t="s">
        <v>3880</v>
      </c>
      <c r="AB716" s="88"/>
      <c r="AC716" s="88"/>
      <c r="AD716" s="90"/>
      <c r="AE716" s="90"/>
      <c r="AF716" s="136"/>
      <c r="AG716" s="338"/>
      <c r="AH716" s="338"/>
      <c r="AI716" s="339"/>
      <c r="AJ716" s="339"/>
      <c r="AK716" s="91"/>
      <c r="AL716" s="92"/>
      <c r="AM716" s="93"/>
      <c r="AN716" s="340"/>
      <c r="AO716" s="341"/>
      <c r="AP716" s="336"/>
      <c r="AQ716" s="342"/>
      <c r="AR716" s="343"/>
      <c r="AS716" s="342"/>
      <c r="AT716" s="94"/>
      <c r="AU716" s="341"/>
      <c r="AV716" s="136"/>
      <c r="AW716" s="339"/>
    </row>
    <row r="717" spans="1:49" ht="12.75" customHeight="1">
      <c r="A717">
        <v>714</v>
      </c>
      <c r="B717" s="29" t="s">
        <v>7526</v>
      </c>
      <c r="C717" s="104" t="s">
        <v>5085</v>
      </c>
      <c r="D717" s="29" t="s">
        <v>3880</v>
      </c>
      <c r="E717" s="29" t="s">
        <v>3880</v>
      </c>
      <c r="F717" s="335"/>
      <c r="G717" s="335"/>
      <c r="H717" s="335"/>
      <c r="I717" s="335"/>
      <c r="J717" s="335"/>
      <c r="K717" s="335"/>
      <c r="L717" s="335"/>
      <c r="M717" s="82" t="s">
        <v>3880</v>
      </c>
      <c r="N717" s="57" t="s">
        <v>3880</v>
      </c>
      <c r="O717" s="30" t="s">
        <v>3880</v>
      </c>
      <c r="P717" s="29" t="s">
        <v>3880</v>
      </c>
      <c r="Q717" s="29"/>
      <c r="R717" s="104" t="s">
        <v>5085</v>
      </c>
      <c r="S717" s="103" t="s">
        <v>5086</v>
      </c>
      <c r="T717" s="403">
        <v>4400.55</v>
      </c>
      <c r="U717" s="403">
        <v>2952.75</v>
      </c>
      <c r="V717" s="123" t="s">
        <v>222</v>
      </c>
      <c r="W717" s="336"/>
      <c r="X717" s="123"/>
      <c r="Y717" s="337"/>
      <c r="Z717" s="87"/>
      <c r="AA717" s="88" t="s">
        <v>3880</v>
      </c>
      <c r="AB717" s="88"/>
      <c r="AC717" s="88"/>
      <c r="AD717" s="90"/>
      <c r="AE717" s="90"/>
      <c r="AF717" s="136"/>
      <c r="AG717" s="338"/>
      <c r="AH717" s="338"/>
      <c r="AI717" s="339"/>
      <c r="AJ717" s="339"/>
      <c r="AK717" s="91"/>
      <c r="AL717" s="92"/>
      <c r="AM717" s="93"/>
      <c r="AN717" s="340"/>
      <c r="AO717" s="341"/>
      <c r="AP717" s="336"/>
      <c r="AQ717" s="342"/>
      <c r="AR717" s="343"/>
      <c r="AS717" s="342"/>
      <c r="AT717" s="94"/>
      <c r="AU717" s="341"/>
      <c r="AV717" s="136"/>
      <c r="AW717" s="339"/>
    </row>
    <row r="718" spans="1:49" ht="12.75" customHeight="1">
      <c r="A718">
        <v>715</v>
      </c>
      <c r="B718" s="29" t="s">
        <v>7526</v>
      </c>
      <c r="C718" s="104" t="s">
        <v>65</v>
      </c>
      <c r="D718" s="29" t="s">
        <v>3880</v>
      </c>
      <c r="E718" s="29" t="s">
        <v>3880</v>
      </c>
      <c r="F718" s="335"/>
      <c r="G718" s="335"/>
      <c r="H718" s="335"/>
      <c r="I718" s="335"/>
      <c r="J718" s="335"/>
      <c r="K718" s="335"/>
      <c r="L718" s="335"/>
      <c r="M718" s="82" t="s">
        <v>3880</v>
      </c>
      <c r="N718" s="57" t="s">
        <v>3880</v>
      </c>
      <c r="O718" s="30" t="s">
        <v>3880</v>
      </c>
      <c r="P718" s="29" t="s">
        <v>3880</v>
      </c>
      <c r="Q718" s="29"/>
      <c r="R718" s="104" t="s">
        <v>65</v>
      </c>
      <c r="S718" s="103" t="s">
        <v>5087</v>
      </c>
      <c r="T718" s="403">
        <v>5200.6499999999996</v>
      </c>
      <c r="U718" s="403">
        <v>4552.95</v>
      </c>
      <c r="V718" s="123" t="s">
        <v>222</v>
      </c>
      <c r="W718" s="336"/>
      <c r="X718" s="123"/>
      <c r="Y718" s="337"/>
      <c r="Z718" s="87"/>
      <c r="AA718" s="88" t="s">
        <v>3880</v>
      </c>
      <c r="AB718" s="88"/>
      <c r="AC718" s="88"/>
      <c r="AD718" s="90"/>
      <c r="AE718" s="90"/>
      <c r="AF718" s="136"/>
      <c r="AG718" s="338"/>
      <c r="AH718" s="338"/>
      <c r="AI718" s="339"/>
      <c r="AJ718" s="339"/>
      <c r="AK718" s="91"/>
      <c r="AL718" s="92"/>
      <c r="AM718" s="93"/>
      <c r="AN718" s="340"/>
      <c r="AO718" s="341"/>
      <c r="AP718" s="336"/>
      <c r="AQ718" s="342"/>
      <c r="AR718" s="343"/>
      <c r="AS718" s="342"/>
      <c r="AT718" s="94"/>
      <c r="AU718" s="341"/>
      <c r="AV718" s="136"/>
      <c r="AW718" s="339"/>
    </row>
    <row r="719" spans="1:49" ht="12.75" customHeight="1">
      <c r="A719">
        <v>716</v>
      </c>
      <c r="B719" s="29" t="s">
        <v>7526</v>
      </c>
      <c r="C719" s="104" t="s">
        <v>66</v>
      </c>
      <c r="D719" s="29" t="s">
        <v>3880</v>
      </c>
      <c r="E719" s="29" t="s">
        <v>3880</v>
      </c>
      <c r="F719" s="335"/>
      <c r="G719" s="335"/>
      <c r="H719" s="335"/>
      <c r="I719" s="335"/>
      <c r="J719" s="335"/>
      <c r="K719" s="335"/>
      <c r="L719" s="335"/>
      <c r="M719" s="82" t="s">
        <v>3880</v>
      </c>
      <c r="N719" s="57" t="s">
        <v>3880</v>
      </c>
      <c r="O719" s="30" t="s">
        <v>3880</v>
      </c>
      <c r="P719" s="29" t="s">
        <v>3880</v>
      </c>
      <c r="Q719" s="29"/>
      <c r="R719" s="104" t="s">
        <v>66</v>
      </c>
      <c r="S719" s="103" t="s">
        <v>5088</v>
      </c>
      <c r="T719" s="403">
        <v>6009.64</v>
      </c>
      <c r="U719" s="403">
        <v>4705.3500000000004</v>
      </c>
      <c r="V719" s="123" t="s">
        <v>222</v>
      </c>
      <c r="W719" s="336"/>
      <c r="X719" s="123"/>
      <c r="Y719" s="337"/>
      <c r="Z719" s="87"/>
      <c r="AA719" s="88" t="s">
        <v>3880</v>
      </c>
      <c r="AB719" s="88"/>
      <c r="AC719" s="88"/>
      <c r="AD719" s="90"/>
      <c r="AE719" s="90"/>
      <c r="AF719" s="136"/>
      <c r="AG719" s="338"/>
      <c r="AH719" s="338"/>
      <c r="AI719" s="339"/>
      <c r="AJ719" s="339"/>
      <c r="AK719" s="91"/>
      <c r="AL719" s="92"/>
      <c r="AM719" s="93"/>
      <c r="AN719" s="340"/>
      <c r="AO719" s="341"/>
      <c r="AP719" s="336"/>
      <c r="AQ719" s="342"/>
      <c r="AR719" s="343"/>
      <c r="AS719" s="342"/>
      <c r="AT719" s="94"/>
      <c r="AU719" s="341"/>
      <c r="AV719" s="136"/>
      <c r="AW719" s="339"/>
    </row>
    <row r="720" spans="1:49" ht="12.75" customHeight="1">
      <c r="A720">
        <v>717</v>
      </c>
      <c r="B720" s="29" t="s">
        <v>7526</v>
      </c>
      <c r="C720" s="104" t="s">
        <v>5089</v>
      </c>
      <c r="D720" s="29" t="s">
        <v>3880</v>
      </c>
      <c r="E720" s="29" t="s">
        <v>3880</v>
      </c>
      <c r="F720" s="335"/>
      <c r="G720" s="335"/>
      <c r="H720" s="335"/>
      <c r="I720" s="335"/>
      <c r="J720" s="335"/>
      <c r="K720" s="335"/>
      <c r="L720" s="335"/>
      <c r="M720" s="82" t="s">
        <v>3880</v>
      </c>
      <c r="N720" s="57" t="s">
        <v>3880</v>
      </c>
      <c r="O720" s="30" t="s">
        <v>3880</v>
      </c>
      <c r="P720" s="29" t="s">
        <v>3880</v>
      </c>
      <c r="Q720" s="29"/>
      <c r="R720" s="104" t="s">
        <v>5089</v>
      </c>
      <c r="S720" s="103" t="s">
        <v>5090</v>
      </c>
      <c r="T720" s="403">
        <v>5151.12</v>
      </c>
      <c r="U720" s="403">
        <v>5201.1499999999996</v>
      </c>
      <c r="V720" s="123" t="s">
        <v>222</v>
      </c>
      <c r="W720" s="336"/>
      <c r="X720" s="123"/>
      <c r="Y720" s="337"/>
      <c r="Z720" s="87"/>
      <c r="AA720" s="88" t="s">
        <v>3880</v>
      </c>
      <c r="AB720" s="88"/>
      <c r="AC720" s="88"/>
      <c r="AD720" s="90"/>
      <c r="AE720" s="90"/>
      <c r="AF720" s="136"/>
      <c r="AG720" s="338"/>
      <c r="AH720" s="338"/>
      <c r="AI720" s="339"/>
      <c r="AJ720" s="339"/>
      <c r="AK720" s="91"/>
      <c r="AL720" s="92"/>
      <c r="AM720" s="93"/>
      <c r="AN720" s="340"/>
      <c r="AO720" s="341"/>
      <c r="AP720" s="336"/>
      <c r="AQ720" s="342"/>
      <c r="AR720" s="343"/>
      <c r="AS720" s="342"/>
      <c r="AT720" s="94"/>
      <c r="AU720" s="341"/>
      <c r="AV720" s="136"/>
      <c r="AW720" s="339"/>
    </row>
    <row r="721" spans="1:49" ht="12.75" customHeight="1">
      <c r="A721">
        <v>718</v>
      </c>
      <c r="B721" s="29" t="s">
        <v>7526</v>
      </c>
      <c r="C721" s="104" t="s">
        <v>70</v>
      </c>
      <c r="D721" s="29" t="s">
        <v>3880</v>
      </c>
      <c r="E721" s="29" t="s">
        <v>3880</v>
      </c>
      <c r="F721" s="335"/>
      <c r="G721" s="335"/>
      <c r="H721" s="335"/>
      <c r="I721" s="335"/>
      <c r="J721" s="335"/>
      <c r="K721" s="335"/>
      <c r="L721" s="335"/>
      <c r="M721" s="82" t="s">
        <v>3880</v>
      </c>
      <c r="N721" s="57" t="s">
        <v>3880</v>
      </c>
      <c r="O721" s="30" t="s">
        <v>3880</v>
      </c>
      <c r="P721" s="29" t="s">
        <v>3880</v>
      </c>
      <c r="Q721" s="29"/>
      <c r="R721" s="104" t="s">
        <v>70</v>
      </c>
      <c r="S721" s="103" t="s">
        <v>5091</v>
      </c>
      <c r="T721" s="403">
        <v>6009.64</v>
      </c>
      <c r="U721" s="403">
        <v>2724.15</v>
      </c>
      <c r="V721" s="123" t="s">
        <v>222</v>
      </c>
      <c r="W721" s="336"/>
      <c r="X721" s="123"/>
      <c r="Y721" s="337"/>
      <c r="Z721" s="87"/>
      <c r="AA721" s="88" t="s">
        <v>3880</v>
      </c>
      <c r="AB721" s="88"/>
      <c r="AC721" s="88"/>
      <c r="AD721" s="90"/>
      <c r="AE721" s="90"/>
      <c r="AF721" s="136"/>
      <c r="AG721" s="338"/>
      <c r="AH721" s="338"/>
      <c r="AI721" s="339"/>
      <c r="AJ721" s="339"/>
      <c r="AK721" s="91"/>
      <c r="AL721" s="92"/>
      <c r="AM721" s="93"/>
      <c r="AN721" s="340"/>
      <c r="AO721" s="341"/>
      <c r="AP721" s="336"/>
      <c r="AQ721" s="342"/>
      <c r="AR721" s="343"/>
      <c r="AS721" s="342"/>
      <c r="AT721" s="94"/>
      <c r="AU721" s="341"/>
      <c r="AV721" s="136"/>
      <c r="AW721" s="339"/>
    </row>
    <row r="722" spans="1:49" ht="12.75" customHeight="1">
      <c r="A722">
        <v>719</v>
      </c>
      <c r="B722" s="29" t="s">
        <v>7535</v>
      </c>
      <c r="C722" s="104" t="s">
        <v>52</v>
      </c>
      <c r="D722" s="29" t="s">
        <v>3880</v>
      </c>
      <c r="E722" s="29" t="s">
        <v>3880</v>
      </c>
      <c r="F722" s="335"/>
      <c r="G722" s="335"/>
      <c r="H722" s="335"/>
      <c r="I722" s="335"/>
      <c r="J722" s="335"/>
      <c r="K722" s="335"/>
      <c r="L722" s="335"/>
      <c r="M722" s="82" t="s">
        <v>3880</v>
      </c>
      <c r="N722" s="57" t="s">
        <v>3880</v>
      </c>
      <c r="O722" s="30" t="s">
        <v>3880</v>
      </c>
      <c r="P722" s="29" t="s">
        <v>3880</v>
      </c>
      <c r="Q722" s="29"/>
      <c r="R722" s="104" t="s">
        <v>52</v>
      </c>
      <c r="S722" s="103" t="s">
        <v>5092</v>
      </c>
      <c r="T722" s="403">
        <v>4400.55</v>
      </c>
      <c r="U722" s="403">
        <v>552.45000000000005</v>
      </c>
      <c r="V722" s="123" t="s">
        <v>3427</v>
      </c>
      <c r="W722" s="336"/>
      <c r="X722" s="123"/>
      <c r="Y722" s="337"/>
      <c r="Z722" s="87"/>
      <c r="AA722" s="88" t="s">
        <v>3880</v>
      </c>
      <c r="AB722" s="88"/>
      <c r="AC722" s="88"/>
      <c r="AD722" s="90"/>
      <c r="AE722" s="90"/>
      <c r="AF722" s="136"/>
      <c r="AG722" s="338"/>
      <c r="AH722" s="338"/>
      <c r="AI722" s="339"/>
      <c r="AJ722" s="339"/>
      <c r="AK722" s="91"/>
      <c r="AL722" s="92"/>
      <c r="AM722" s="93"/>
      <c r="AN722" s="340"/>
      <c r="AO722" s="341"/>
      <c r="AP722" s="336"/>
      <c r="AQ722" s="342"/>
      <c r="AR722" s="343"/>
      <c r="AS722" s="342"/>
      <c r="AT722" s="94"/>
      <c r="AU722" s="341"/>
      <c r="AV722" s="136"/>
      <c r="AW722" s="339"/>
    </row>
    <row r="723" spans="1:49" ht="12.75" customHeight="1">
      <c r="A723">
        <v>720</v>
      </c>
      <c r="B723" s="29" t="s">
        <v>7537</v>
      </c>
      <c r="C723" s="104" t="s">
        <v>5093</v>
      </c>
      <c r="D723" s="29" t="s">
        <v>3880</v>
      </c>
      <c r="E723" s="29" t="s">
        <v>3880</v>
      </c>
      <c r="F723" s="335"/>
      <c r="G723" s="335"/>
      <c r="H723" s="335"/>
      <c r="I723" s="335"/>
      <c r="J723" s="335"/>
      <c r="K723" s="335"/>
      <c r="L723" s="335"/>
      <c r="M723" s="82" t="s">
        <v>3880</v>
      </c>
      <c r="N723" s="57" t="s">
        <v>3880</v>
      </c>
      <c r="O723" s="30" t="s">
        <v>3880</v>
      </c>
      <c r="P723" s="29" t="s">
        <v>3880</v>
      </c>
      <c r="Q723" s="29"/>
      <c r="R723" s="104" t="s">
        <v>5093</v>
      </c>
      <c r="S723" s="103" t="s">
        <v>5094</v>
      </c>
      <c r="T723" s="403">
        <v>-4292.6000000000004</v>
      </c>
      <c r="U723" s="403">
        <v>5695.95</v>
      </c>
      <c r="V723" s="123" t="s">
        <v>220</v>
      </c>
      <c r="W723" s="336"/>
      <c r="X723" s="123"/>
      <c r="Y723" s="337"/>
      <c r="Z723" s="87"/>
      <c r="AA723" s="88" t="s">
        <v>3880</v>
      </c>
      <c r="AB723" s="88"/>
      <c r="AC723" s="88"/>
      <c r="AD723" s="90"/>
      <c r="AE723" s="90"/>
      <c r="AF723" s="136"/>
      <c r="AG723" s="338"/>
      <c r="AH723" s="338"/>
      <c r="AI723" s="339"/>
      <c r="AJ723" s="339"/>
      <c r="AK723" s="91"/>
      <c r="AL723" s="92"/>
      <c r="AM723" s="93"/>
      <c r="AN723" s="340"/>
      <c r="AO723" s="341"/>
      <c r="AP723" s="336"/>
      <c r="AQ723" s="342"/>
      <c r="AR723" s="343"/>
      <c r="AS723" s="342"/>
      <c r="AT723" s="94"/>
      <c r="AU723" s="341"/>
      <c r="AV723" s="136"/>
      <c r="AW723" s="339"/>
    </row>
    <row r="724" spans="1:49" ht="12.75" customHeight="1">
      <c r="A724">
        <v>721</v>
      </c>
      <c r="B724" s="29" t="s">
        <v>7527</v>
      </c>
      <c r="C724" s="104" t="s">
        <v>5095</v>
      </c>
      <c r="D724" s="29" t="s">
        <v>3880</v>
      </c>
      <c r="E724" s="29" t="s">
        <v>3880</v>
      </c>
      <c r="F724" s="335"/>
      <c r="G724" s="335"/>
      <c r="H724" s="335"/>
      <c r="I724" s="335"/>
      <c r="J724" s="335"/>
      <c r="K724" s="335"/>
      <c r="L724" s="335"/>
      <c r="M724" s="82" t="s">
        <v>3880</v>
      </c>
      <c r="N724" s="57" t="s">
        <v>3880</v>
      </c>
      <c r="O724" s="30" t="s">
        <v>3880</v>
      </c>
      <c r="P724" s="29" t="s">
        <v>3880</v>
      </c>
      <c r="Q724" s="29"/>
      <c r="R724" s="104" t="s">
        <v>5095</v>
      </c>
      <c r="S724" s="103" t="s">
        <v>5096</v>
      </c>
      <c r="T724" s="403">
        <v>-3600.45</v>
      </c>
      <c r="U724" s="403">
        <v>4552.95</v>
      </c>
      <c r="V724" s="123" t="s">
        <v>219</v>
      </c>
      <c r="W724" s="336"/>
      <c r="X724" s="123"/>
      <c r="Y724" s="337"/>
      <c r="Z724" s="87"/>
      <c r="AA724" s="88" t="s">
        <v>3880</v>
      </c>
      <c r="AB724" s="88"/>
      <c r="AC724" s="88"/>
      <c r="AD724" s="90"/>
      <c r="AE724" s="90"/>
      <c r="AF724" s="136"/>
      <c r="AG724" s="338"/>
      <c r="AH724" s="338"/>
      <c r="AI724" s="339"/>
      <c r="AJ724" s="339"/>
      <c r="AK724" s="91"/>
      <c r="AL724" s="92"/>
      <c r="AM724" s="93"/>
      <c r="AN724" s="340"/>
      <c r="AO724" s="341"/>
      <c r="AP724" s="336"/>
      <c r="AQ724" s="342"/>
      <c r="AR724" s="343"/>
      <c r="AS724" s="342"/>
      <c r="AT724" s="94"/>
      <c r="AU724" s="341"/>
      <c r="AV724" s="136"/>
      <c r="AW724" s="339"/>
    </row>
    <row r="725" spans="1:49" ht="12.75" customHeight="1">
      <c r="A725">
        <v>722</v>
      </c>
      <c r="B725" s="29" t="s">
        <v>7527</v>
      </c>
      <c r="C725" s="134" t="s">
        <v>5097</v>
      </c>
      <c r="D725" s="29" t="s">
        <v>3880</v>
      </c>
      <c r="E725" s="29" t="s">
        <v>3880</v>
      </c>
      <c r="F725" s="335"/>
      <c r="G725" s="335"/>
      <c r="H725" s="335"/>
      <c r="I725" s="335"/>
      <c r="J725" s="335"/>
      <c r="K725" s="335"/>
      <c r="L725" s="335"/>
      <c r="M725" s="82" t="s">
        <v>3880</v>
      </c>
      <c r="N725" s="57" t="s">
        <v>3880</v>
      </c>
      <c r="O725" s="30" t="s">
        <v>3880</v>
      </c>
      <c r="P725" s="29" t="s">
        <v>3880</v>
      </c>
      <c r="Q725" s="29"/>
      <c r="R725" s="134" t="s">
        <v>5097</v>
      </c>
      <c r="S725" s="103" t="s">
        <v>5096</v>
      </c>
      <c r="T725" s="403">
        <v>-4400.55</v>
      </c>
      <c r="U725" s="403">
        <v>4552.95</v>
      </c>
      <c r="V725" s="123" t="s">
        <v>219</v>
      </c>
      <c r="W725" s="336"/>
      <c r="X725" s="123"/>
      <c r="Y725" s="337"/>
      <c r="Z725" s="87"/>
      <c r="AA725" s="88" t="s">
        <v>3880</v>
      </c>
      <c r="AB725" s="88"/>
      <c r="AC725" s="88"/>
      <c r="AD725" s="90"/>
      <c r="AE725" s="90"/>
      <c r="AF725" s="136"/>
      <c r="AG725" s="338"/>
      <c r="AH725" s="338"/>
      <c r="AI725" s="339"/>
      <c r="AJ725" s="339"/>
      <c r="AK725" s="91"/>
      <c r="AL725" s="92"/>
      <c r="AM725" s="93"/>
      <c r="AN725" s="340"/>
      <c r="AO725" s="341"/>
      <c r="AP725" s="336"/>
      <c r="AQ725" s="342"/>
      <c r="AR725" s="343"/>
      <c r="AS725" s="342"/>
      <c r="AT725" s="94"/>
      <c r="AU725" s="341"/>
      <c r="AV725" s="136"/>
      <c r="AW725" s="339"/>
    </row>
    <row r="726" spans="1:49" ht="12.75" customHeight="1">
      <c r="A726">
        <v>723</v>
      </c>
      <c r="B726" s="29" t="s">
        <v>7523</v>
      </c>
      <c r="C726" s="104" t="s">
        <v>5098</v>
      </c>
      <c r="D726" s="29" t="s">
        <v>3880</v>
      </c>
      <c r="E726" s="29" t="s">
        <v>3880</v>
      </c>
      <c r="F726" s="335"/>
      <c r="G726" s="335"/>
      <c r="H726" s="335"/>
      <c r="I726" s="335"/>
      <c r="J726" s="335"/>
      <c r="K726" s="335"/>
      <c r="L726" s="335"/>
      <c r="M726" s="82" t="s">
        <v>3880</v>
      </c>
      <c r="N726" s="57" t="s">
        <v>3880</v>
      </c>
      <c r="O726" s="30" t="s">
        <v>3880</v>
      </c>
      <c r="P726" s="29" t="s">
        <v>3880</v>
      </c>
      <c r="Q726" s="29"/>
      <c r="R726" s="104" t="s">
        <v>5098</v>
      </c>
      <c r="S726" s="103" t="s">
        <v>5099</v>
      </c>
      <c r="T726" s="403">
        <v>-4292.6000000000004</v>
      </c>
      <c r="U726" s="403">
        <v>6686.55</v>
      </c>
      <c r="V726" s="123" t="s">
        <v>3649</v>
      </c>
      <c r="W726" s="336"/>
      <c r="X726" s="123"/>
      <c r="Y726" s="337"/>
      <c r="Z726" s="87"/>
      <c r="AA726" s="88" t="s">
        <v>3880</v>
      </c>
      <c r="AB726" s="88"/>
      <c r="AC726" s="88"/>
      <c r="AD726" s="90"/>
      <c r="AE726" s="90"/>
      <c r="AF726" s="136"/>
      <c r="AG726" s="338"/>
      <c r="AH726" s="338"/>
      <c r="AI726" s="339"/>
      <c r="AJ726" s="339"/>
      <c r="AK726" s="91"/>
      <c r="AL726" s="92"/>
      <c r="AM726" s="93"/>
      <c r="AN726" s="340"/>
      <c r="AO726" s="341"/>
      <c r="AP726" s="336"/>
      <c r="AQ726" s="342"/>
      <c r="AR726" s="343"/>
      <c r="AS726" s="342"/>
      <c r="AT726" s="94"/>
      <c r="AU726" s="341"/>
      <c r="AV726" s="136"/>
      <c r="AW726" s="339"/>
    </row>
    <row r="727" spans="1:49" ht="12.75" customHeight="1">
      <c r="A727">
        <v>724</v>
      </c>
      <c r="B727" s="29" t="s">
        <v>7538</v>
      </c>
      <c r="C727" s="104" t="s">
        <v>5100</v>
      </c>
      <c r="D727" s="29" t="s">
        <v>3880</v>
      </c>
      <c r="E727" s="29" t="s">
        <v>3880</v>
      </c>
      <c r="F727" s="335"/>
      <c r="G727" s="335"/>
      <c r="H727" s="335"/>
      <c r="I727" s="335"/>
      <c r="J727" s="335"/>
      <c r="K727" s="335"/>
      <c r="L727" s="335"/>
      <c r="M727" s="82" t="s">
        <v>3880</v>
      </c>
      <c r="N727" s="57" t="s">
        <v>3880</v>
      </c>
      <c r="O727" s="30" t="s">
        <v>3880</v>
      </c>
      <c r="P727" s="29" t="s">
        <v>3880</v>
      </c>
      <c r="Q727" s="29"/>
      <c r="R727" s="104" t="s">
        <v>5100</v>
      </c>
      <c r="S727" s="103" t="s">
        <v>5101</v>
      </c>
      <c r="T727" s="403">
        <v>6009.64</v>
      </c>
      <c r="U727" s="403">
        <v>-247.65</v>
      </c>
      <c r="V727" s="123" t="s">
        <v>236</v>
      </c>
      <c r="W727" s="336"/>
      <c r="X727" s="123"/>
      <c r="Y727" s="337"/>
      <c r="Z727" s="87"/>
      <c r="AA727" s="88" t="s">
        <v>3880</v>
      </c>
      <c r="AB727" s="88"/>
      <c r="AC727" s="88"/>
      <c r="AD727" s="90"/>
      <c r="AE727" s="90"/>
      <c r="AF727" s="136"/>
      <c r="AG727" s="338"/>
      <c r="AH727" s="338"/>
      <c r="AI727" s="339"/>
      <c r="AJ727" s="339"/>
      <c r="AK727" s="91"/>
      <c r="AL727" s="92"/>
      <c r="AM727" s="93"/>
      <c r="AN727" s="340"/>
      <c r="AO727" s="341"/>
      <c r="AP727" s="336"/>
      <c r="AQ727" s="342"/>
      <c r="AR727" s="343"/>
      <c r="AS727" s="342"/>
      <c r="AT727" s="94"/>
      <c r="AU727" s="341"/>
      <c r="AV727" s="136"/>
      <c r="AW727" s="339"/>
    </row>
    <row r="728" spans="1:49" ht="12.75" customHeight="1">
      <c r="A728">
        <v>725</v>
      </c>
      <c r="B728" s="29" t="s">
        <v>7529</v>
      </c>
      <c r="C728" s="104" t="s">
        <v>5102</v>
      </c>
      <c r="D728" s="29" t="s">
        <v>3880</v>
      </c>
      <c r="E728" s="29" t="s">
        <v>3880</v>
      </c>
      <c r="F728" s="335"/>
      <c r="G728" s="335"/>
      <c r="H728" s="335"/>
      <c r="I728" s="335"/>
      <c r="J728" s="335"/>
      <c r="K728" s="335"/>
      <c r="L728" s="335"/>
      <c r="M728" s="82" t="s">
        <v>3880</v>
      </c>
      <c r="N728" s="57" t="s">
        <v>3880</v>
      </c>
      <c r="O728" s="30" t="s">
        <v>3880</v>
      </c>
      <c r="P728" s="29" t="s">
        <v>3880</v>
      </c>
      <c r="Q728" s="29"/>
      <c r="R728" s="104" t="s">
        <v>5102</v>
      </c>
      <c r="S728" s="103" t="s">
        <v>5103</v>
      </c>
      <c r="T728" s="403">
        <v>4400.55</v>
      </c>
      <c r="U728" s="403">
        <v>-1047.75</v>
      </c>
      <c r="V728" s="123" t="s">
        <v>63</v>
      </c>
      <c r="W728" s="336"/>
      <c r="X728" s="123"/>
      <c r="Y728" s="337"/>
      <c r="Z728" s="87"/>
      <c r="AA728" s="88" t="s">
        <v>3880</v>
      </c>
      <c r="AB728" s="88"/>
      <c r="AC728" s="88"/>
      <c r="AD728" s="90"/>
      <c r="AE728" s="90"/>
      <c r="AF728" s="136"/>
      <c r="AG728" s="338"/>
      <c r="AH728" s="338"/>
      <c r="AI728" s="339"/>
      <c r="AJ728" s="339"/>
      <c r="AK728" s="91"/>
      <c r="AL728" s="92"/>
      <c r="AM728" s="93"/>
      <c r="AN728" s="340"/>
      <c r="AO728" s="341"/>
      <c r="AP728" s="336"/>
      <c r="AQ728" s="342"/>
      <c r="AR728" s="343"/>
      <c r="AS728" s="342"/>
      <c r="AT728" s="94"/>
      <c r="AU728" s="341"/>
      <c r="AV728" s="136"/>
      <c r="AW728" s="339"/>
    </row>
    <row r="729" spans="1:49" ht="12.75" customHeight="1">
      <c r="A729">
        <v>726</v>
      </c>
      <c r="B729" s="29" t="s">
        <v>7528</v>
      </c>
      <c r="C729" s="104" t="s">
        <v>5104</v>
      </c>
      <c r="D729" s="29" t="s">
        <v>3880</v>
      </c>
      <c r="E729" s="29" t="s">
        <v>3880</v>
      </c>
      <c r="F729" s="335"/>
      <c r="G729" s="335"/>
      <c r="H729" s="335"/>
      <c r="I729" s="335"/>
      <c r="J729" s="335"/>
      <c r="K729" s="335"/>
      <c r="L729" s="335"/>
      <c r="M729" s="82" t="s">
        <v>3880</v>
      </c>
      <c r="N729" s="57" t="s">
        <v>3880</v>
      </c>
      <c r="O729" s="30" t="s">
        <v>3880</v>
      </c>
      <c r="P729" s="29" t="s">
        <v>3880</v>
      </c>
      <c r="Q729" s="29"/>
      <c r="R729" s="104" t="s">
        <v>5104</v>
      </c>
      <c r="S729" s="103" t="s">
        <v>5105</v>
      </c>
      <c r="T729" s="403">
        <v>3600.45</v>
      </c>
      <c r="U729" s="403">
        <v>-1847.85</v>
      </c>
      <c r="V729" s="123" t="s">
        <v>78</v>
      </c>
      <c r="W729" s="336"/>
      <c r="X729" s="123"/>
      <c r="Y729" s="337"/>
      <c r="Z729" s="87"/>
      <c r="AA729" s="88" t="s">
        <v>3880</v>
      </c>
      <c r="AB729" s="88"/>
      <c r="AC729" s="88"/>
      <c r="AD729" s="90"/>
      <c r="AE729" s="90"/>
      <c r="AF729" s="136"/>
      <c r="AG729" s="338"/>
      <c r="AH729" s="338"/>
      <c r="AI729" s="339"/>
      <c r="AJ729" s="339"/>
      <c r="AK729" s="91"/>
      <c r="AL729" s="92"/>
      <c r="AM729" s="93"/>
      <c r="AN729" s="340"/>
      <c r="AO729" s="341"/>
      <c r="AP729" s="336"/>
      <c r="AQ729" s="342"/>
      <c r="AR729" s="343"/>
      <c r="AS729" s="342"/>
      <c r="AT729" s="94"/>
      <c r="AU729" s="341"/>
      <c r="AV729" s="136"/>
      <c r="AW729" s="339"/>
    </row>
    <row r="730" spans="1:49" ht="12.75" customHeight="1">
      <c r="A730">
        <v>727</v>
      </c>
      <c r="B730" s="29" t="s">
        <v>7527</v>
      </c>
      <c r="C730" s="104" t="s">
        <v>71</v>
      </c>
      <c r="D730" s="29" t="s">
        <v>3880</v>
      </c>
      <c r="E730" s="29" t="s">
        <v>3880</v>
      </c>
      <c r="F730" s="335"/>
      <c r="G730" s="335"/>
      <c r="H730" s="335"/>
      <c r="I730" s="335"/>
      <c r="J730" s="335"/>
      <c r="K730" s="335"/>
      <c r="L730" s="335"/>
      <c r="M730" s="82" t="s">
        <v>3880</v>
      </c>
      <c r="N730" s="57" t="s">
        <v>3880</v>
      </c>
      <c r="O730" s="30" t="s">
        <v>3880</v>
      </c>
      <c r="P730" s="29" t="s">
        <v>3880</v>
      </c>
      <c r="Q730" s="29"/>
      <c r="R730" s="104" t="s">
        <v>71</v>
      </c>
      <c r="S730" s="103" t="s">
        <v>5106</v>
      </c>
      <c r="T730" s="403">
        <v>6009.64</v>
      </c>
      <c r="U730" s="403">
        <v>1733.55</v>
      </c>
      <c r="V730" s="123" t="s">
        <v>219</v>
      </c>
      <c r="W730" s="336"/>
      <c r="X730" s="123"/>
      <c r="Y730" s="337"/>
      <c r="Z730" s="87"/>
      <c r="AA730" s="88" t="s">
        <v>3880</v>
      </c>
      <c r="AB730" s="88"/>
      <c r="AC730" s="88"/>
      <c r="AD730" s="90"/>
      <c r="AE730" s="90"/>
      <c r="AF730" s="136"/>
      <c r="AG730" s="338"/>
      <c r="AH730" s="338"/>
      <c r="AI730" s="339"/>
      <c r="AJ730" s="339"/>
      <c r="AK730" s="91"/>
      <c r="AL730" s="92"/>
      <c r="AM730" s="93"/>
      <c r="AN730" s="340"/>
      <c r="AO730" s="341"/>
      <c r="AP730" s="336"/>
      <c r="AQ730" s="342"/>
      <c r="AR730" s="343"/>
      <c r="AS730" s="342"/>
      <c r="AT730" s="94"/>
      <c r="AU730" s="341"/>
      <c r="AV730" s="136"/>
      <c r="AW730" s="339"/>
    </row>
    <row r="731" spans="1:49" ht="12.75" customHeight="1">
      <c r="A731">
        <v>728</v>
      </c>
      <c r="B731" s="29" t="s">
        <v>7537</v>
      </c>
      <c r="C731" s="104" t="s">
        <v>75</v>
      </c>
      <c r="D731" s="29" t="s">
        <v>3880</v>
      </c>
      <c r="E731" s="29" t="s">
        <v>3880</v>
      </c>
      <c r="F731" s="335"/>
      <c r="G731" s="335"/>
      <c r="H731" s="335"/>
      <c r="I731" s="335"/>
      <c r="J731" s="335"/>
      <c r="K731" s="335"/>
      <c r="L731" s="335"/>
      <c r="M731" s="82" t="s">
        <v>3880</v>
      </c>
      <c r="N731" s="57" t="s">
        <v>3880</v>
      </c>
      <c r="O731" s="30" t="s">
        <v>3880</v>
      </c>
      <c r="P731" s="29" t="s">
        <v>3880</v>
      </c>
      <c r="Q731" s="29"/>
      <c r="R731" s="104" t="s">
        <v>75</v>
      </c>
      <c r="S731" s="103" t="s">
        <v>5107</v>
      </c>
      <c r="T731" s="403">
        <v>3600.45</v>
      </c>
      <c r="U731" s="403">
        <v>-247.65</v>
      </c>
      <c r="V731" s="123" t="s">
        <v>220</v>
      </c>
      <c r="W731" s="336"/>
      <c r="X731" s="123"/>
      <c r="Y731" s="337"/>
      <c r="Z731" s="87"/>
      <c r="AA731" s="88" t="s">
        <v>3880</v>
      </c>
      <c r="AB731" s="88"/>
      <c r="AC731" s="88"/>
      <c r="AD731" s="90"/>
      <c r="AE731" s="90"/>
      <c r="AF731" s="136"/>
      <c r="AG731" s="338"/>
      <c r="AH731" s="338"/>
      <c r="AI731" s="339"/>
      <c r="AJ731" s="339"/>
      <c r="AK731" s="91"/>
      <c r="AL731" s="92"/>
      <c r="AM731" s="93"/>
      <c r="AN731" s="340"/>
      <c r="AO731" s="341"/>
      <c r="AP731" s="336"/>
      <c r="AQ731" s="342"/>
      <c r="AR731" s="343"/>
      <c r="AS731" s="342"/>
      <c r="AT731" s="94"/>
      <c r="AU731" s="341"/>
      <c r="AV731" s="136"/>
      <c r="AW731" s="339"/>
    </row>
    <row r="732" spans="1:49" ht="12.75" customHeight="1">
      <c r="A732">
        <v>729</v>
      </c>
      <c r="B732" s="29" t="s">
        <v>7539</v>
      </c>
      <c r="C732" s="134" t="s">
        <v>5108</v>
      </c>
      <c r="D732" s="29" t="s">
        <v>3880</v>
      </c>
      <c r="E732" s="29" t="s">
        <v>3880</v>
      </c>
      <c r="F732" s="335"/>
      <c r="G732" s="335"/>
      <c r="H732" s="335"/>
      <c r="I732" s="335"/>
      <c r="J732" s="335"/>
      <c r="K732" s="335"/>
      <c r="L732" s="335"/>
      <c r="M732" s="82" t="s">
        <v>3880</v>
      </c>
      <c r="N732" s="57" t="s">
        <v>3880</v>
      </c>
      <c r="O732" s="30" t="s">
        <v>3880</v>
      </c>
      <c r="P732" s="29" t="s">
        <v>3880</v>
      </c>
      <c r="Q732" s="29"/>
      <c r="R732" s="134" t="s">
        <v>5108</v>
      </c>
      <c r="S732" s="103" t="s">
        <v>5109</v>
      </c>
      <c r="T732" s="403">
        <v>-5200.6499999999996</v>
      </c>
      <c r="U732" s="403">
        <v>4552.95</v>
      </c>
      <c r="V732" s="123" t="s">
        <v>223</v>
      </c>
      <c r="W732" s="336"/>
      <c r="X732" s="123"/>
      <c r="Y732" s="337"/>
      <c r="Z732" s="87"/>
      <c r="AA732" s="88" t="s">
        <v>3880</v>
      </c>
      <c r="AB732" s="88"/>
      <c r="AC732" s="88"/>
      <c r="AD732" s="90"/>
      <c r="AE732" s="90"/>
      <c r="AF732" s="136"/>
      <c r="AG732" s="338"/>
      <c r="AH732" s="338"/>
      <c r="AI732" s="339"/>
      <c r="AJ732" s="339"/>
      <c r="AK732" s="91"/>
      <c r="AL732" s="92"/>
      <c r="AM732" s="93"/>
      <c r="AN732" s="340"/>
      <c r="AO732" s="341"/>
      <c r="AP732" s="336"/>
      <c r="AQ732" s="342"/>
      <c r="AR732" s="343"/>
      <c r="AS732" s="342"/>
      <c r="AT732" s="94"/>
      <c r="AU732" s="341"/>
      <c r="AV732" s="136"/>
      <c r="AW732" s="339"/>
    </row>
    <row r="733" spans="1:49" ht="12.75" customHeight="1">
      <c r="A733">
        <v>730</v>
      </c>
      <c r="B733" s="29" t="s">
        <v>7532</v>
      </c>
      <c r="C733" s="104" t="s">
        <v>5110</v>
      </c>
      <c r="D733" s="29" t="s">
        <v>3880</v>
      </c>
      <c r="E733" s="29" t="s">
        <v>3880</v>
      </c>
      <c r="F733" s="335"/>
      <c r="G733" s="335"/>
      <c r="H733" s="335"/>
      <c r="I733" s="335"/>
      <c r="J733" s="335"/>
      <c r="K733" s="335"/>
      <c r="L733" s="335"/>
      <c r="M733" s="82" t="s">
        <v>3880</v>
      </c>
      <c r="N733" s="57" t="s">
        <v>3880</v>
      </c>
      <c r="O733" s="30" t="s">
        <v>3880</v>
      </c>
      <c r="P733" s="29" t="s">
        <v>3880</v>
      </c>
      <c r="Q733" s="29"/>
      <c r="R733" s="104" t="s">
        <v>5110</v>
      </c>
      <c r="S733" s="103" t="s">
        <v>5111</v>
      </c>
      <c r="T733" s="403">
        <v>4400.55</v>
      </c>
      <c r="U733" s="403">
        <v>-2647.95</v>
      </c>
      <c r="V733" s="123" t="s">
        <v>231</v>
      </c>
      <c r="W733" s="336"/>
      <c r="X733" s="123"/>
      <c r="Y733" s="337"/>
      <c r="Z733" s="87"/>
      <c r="AA733" s="88" t="s">
        <v>3880</v>
      </c>
      <c r="AB733" s="88"/>
      <c r="AC733" s="88"/>
      <c r="AD733" s="90"/>
      <c r="AE733" s="90"/>
      <c r="AF733" s="136"/>
      <c r="AG733" s="338"/>
      <c r="AH733" s="338"/>
      <c r="AI733" s="339"/>
      <c r="AJ733" s="339"/>
      <c r="AK733" s="91"/>
      <c r="AL733" s="92"/>
      <c r="AM733" s="93"/>
      <c r="AN733" s="340"/>
      <c r="AO733" s="341"/>
      <c r="AP733" s="336"/>
      <c r="AQ733" s="342"/>
      <c r="AR733" s="343"/>
      <c r="AS733" s="342"/>
      <c r="AT733" s="94"/>
      <c r="AU733" s="341"/>
      <c r="AV733" s="136"/>
      <c r="AW733" s="339"/>
    </row>
    <row r="734" spans="1:49" ht="12.75" customHeight="1">
      <c r="A734">
        <v>731</v>
      </c>
      <c r="B734" s="29" t="s">
        <v>8340</v>
      </c>
      <c r="C734" s="104" t="s">
        <v>3714</v>
      </c>
      <c r="D734" s="29" t="s">
        <v>1095</v>
      </c>
      <c r="E734" s="29" t="s">
        <v>2730</v>
      </c>
      <c r="F734" s="335"/>
      <c r="G734" s="394" t="s">
        <v>8341</v>
      </c>
      <c r="H734" s="335"/>
      <c r="I734" s="335"/>
      <c r="J734" s="335"/>
      <c r="K734" s="335"/>
      <c r="L734" s="335"/>
      <c r="M734" s="82"/>
      <c r="N734" s="57">
        <v>4490.1377952755902</v>
      </c>
      <c r="O734" s="30">
        <v>4490.1377952755902</v>
      </c>
      <c r="P734" s="29" t="s">
        <v>3863</v>
      </c>
      <c r="Q734" s="29"/>
      <c r="R734" s="104" t="s">
        <v>3714</v>
      </c>
      <c r="S734" s="103" t="s">
        <v>5112</v>
      </c>
      <c r="T734" s="403">
        <v>6868.16</v>
      </c>
      <c r="U734" s="403">
        <v>-1733.55</v>
      </c>
      <c r="V734" s="123" t="s">
        <v>1</v>
      </c>
      <c r="W734" s="336" t="s">
        <v>0</v>
      </c>
      <c r="X734" s="123"/>
      <c r="Y734" s="337"/>
      <c r="Z734" s="87">
        <v>1</v>
      </c>
      <c r="AA734" s="88" t="s">
        <v>3880</v>
      </c>
      <c r="AB734" s="88"/>
      <c r="AC734" s="88"/>
      <c r="AD734" s="90"/>
      <c r="AE734" s="90"/>
      <c r="AF734" s="136"/>
      <c r="AG734" s="338"/>
      <c r="AH734" s="338"/>
      <c r="AI734" s="339"/>
      <c r="AJ734" s="339"/>
      <c r="AK734" s="91"/>
      <c r="AL734" s="92">
        <v>20</v>
      </c>
      <c r="AM734" s="93"/>
      <c r="AN734" s="340"/>
      <c r="AO734" s="341"/>
      <c r="AP734" s="336"/>
      <c r="AQ734" s="342"/>
      <c r="AR734" s="343"/>
      <c r="AS734" s="342"/>
      <c r="AT734" s="94"/>
      <c r="AU734" s="341"/>
      <c r="AV734" s="136"/>
      <c r="AW734" s="339"/>
    </row>
    <row r="735" spans="1:49" ht="12.75" customHeight="1">
      <c r="A735">
        <v>732</v>
      </c>
      <c r="B735" s="29" t="s">
        <v>7525</v>
      </c>
      <c r="C735" s="104" t="s">
        <v>5113</v>
      </c>
      <c r="D735" s="29" t="s">
        <v>3880</v>
      </c>
      <c r="E735" s="29" t="s">
        <v>3880</v>
      </c>
      <c r="F735" s="335"/>
      <c r="G735" s="335"/>
      <c r="H735" s="335"/>
      <c r="I735" s="335"/>
      <c r="J735" s="335"/>
      <c r="K735" s="335"/>
      <c r="L735" s="335"/>
      <c r="M735" s="82" t="s">
        <v>3880</v>
      </c>
      <c r="N735" s="57" t="s">
        <v>3880</v>
      </c>
      <c r="O735" s="30" t="s">
        <v>3880</v>
      </c>
      <c r="P735" s="29" t="s">
        <v>3880</v>
      </c>
      <c r="Q735" s="29"/>
      <c r="R735" s="104" t="s">
        <v>5113</v>
      </c>
      <c r="S735" s="104" t="s">
        <v>5114</v>
      </c>
      <c r="T735" s="403">
        <v>-3600.45</v>
      </c>
      <c r="U735" s="403">
        <v>-4248.1499999999996</v>
      </c>
      <c r="V735" s="123" t="s">
        <v>5115</v>
      </c>
      <c r="W735" s="336"/>
      <c r="X735" s="123"/>
      <c r="Y735" s="337"/>
      <c r="Z735" s="87"/>
      <c r="AA735" s="88" t="s">
        <v>3880</v>
      </c>
      <c r="AB735" s="88"/>
      <c r="AC735" s="88"/>
      <c r="AD735" s="90"/>
      <c r="AE735" s="90"/>
      <c r="AF735" s="136"/>
      <c r="AG735" s="338"/>
      <c r="AH735" s="338"/>
      <c r="AI735" s="339"/>
      <c r="AJ735" s="339"/>
      <c r="AK735" s="91"/>
      <c r="AL735" s="92"/>
      <c r="AM735" s="93"/>
      <c r="AN735" s="340"/>
      <c r="AO735" s="341"/>
      <c r="AP735" s="336"/>
      <c r="AQ735" s="342"/>
      <c r="AR735" s="343"/>
      <c r="AS735" s="342"/>
      <c r="AT735" s="94"/>
      <c r="AU735" s="341"/>
      <c r="AV735" s="136"/>
      <c r="AW735" s="339"/>
    </row>
    <row r="736" spans="1:49" ht="12.75" customHeight="1">
      <c r="A736">
        <v>733</v>
      </c>
      <c r="B736" s="29" t="s">
        <v>7525</v>
      </c>
      <c r="C736" s="104" t="s">
        <v>3658</v>
      </c>
      <c r="D736" s="29" t="s">
        <v>3880</v>
      </c>
      <c r="E736" s="29" t="s">
        <v>3880</v>
      </c>
      <c r="F736" s="335"/>
      <c r="G736" s="335"/>
      <c r="H736" s="335"/>
      <c r="I736" s="335"/>
      <c r="J736" s="335"/>
      <c r="K736" s="335"/>
      <c r="L736" s="335"/>
      <c r="M736" s="82" t="s">
        <v>3880</v>
      </c>
      <c r="N736" s="57" t="s">
        <v>3880</v>
      </c>
      <c r="O736" s="30" t="s">
        <v>3880</v>
      </c>
      <c r="P736" s="29" t="s">
        <v>3880</v>
      </c>
      <c r="Q736" s="29"/>
      <c r="R736" s="104" t="s">
        <v>3658</v>
      </c>
      <c r="S736" s="104" t="s">
        <v>5114</v>
      </c>
      <c r="T736" s="403">
        <v>-4400.55</v>
      </c>
      <c r="U736" s="403">
        <v>-4248.1499999999996</v>
      </c>
      <c r="V736" s="123" t="s">
        <v>5115</v>
      </c>
      <c r="W736" s="336"/>
      <c r="X736" s="123"/>
      <c r="Y736" s="337"/>
      <c r="Z736" s="87"/>
      <c r="AA736" s="88" t="s">
        <v>3880</v>
      </c>
      <c r="AB736" s="88"/>
      <c r="AC736" s="88"/>
      <c r="AD736" s="90"/>
      <c r="AE736" s="90"/>
      <c r="AF736" s="136"/>
      <c r="AG736" s="338"/>
      <c r="AH736" s="338"/>
      <c r="AI736" s="339"/>
      <c r="AJ736" s="339"/>
      <c r="AK736" s="91"/>
      <c r="AL736" s="92"/>
      <c r="AM736" s="93"/>
      <c r="AN736" s="340"/>
      <c r="AO736" s="341"/>
      <c r="AP736" s="336"/>
      <c r="AQ736" s="342"/>
      <c r="AR736" s="343"/>
      <c r="AS736" s="342"/>
      <c r="AT736" s="94"/>
      <c r="AU736" s="341"/>
      <c r="AV736" s="136"/>
      <c r="AW736" s="339"/>
    </row>
    <row r="737" spans="1:49" ht="12.75" customHeight="1">
      <c r="A737">
        <v>734</v>
      </c>
      <c r="B737" s="29" t="s">
        <v>7525</v>
      </c>
      <c r="C737" s="134" t="s">
        <v>5116</v>
      </c>
      <c r="D737" s="29" t="s">
        <v>3880</v>
      </c>
      <c r="E737" s="29" t="s">
        <v>3880</v>
      </c>
      <c r="F737" s="335"/>
      <c r="G737" s="335"/>
      <c r="H737" s="335"/>
      <c r="I737" s="335"/>
      <c r="J737" s="335"/>
      <c r="K737" s="335"/>
      <c r="L737" s="335"/>
      <c r="M737" s="82" t="s">
        <v>3880</v>
      </c>
      <c r="N737" s="57" t="s">
        <v>3880</v>
      </c>
      <c r="O737" s="30" t="s">
        <v>3880</v>
      </c>
      <c r="P737" s="29" t="s">
        <v>3880</v>
      </c>
      <c r="Q737" s="29"/>
      <c r="R737" s="134" t="s">
        <v>5116</v>
      </c>
      <c r="S737" s="104" t="s">
        <v>5114</v>
      </c>
      <c r="T737" s="403">
        <v>-1200.1500000000001</v>
      </c>
      <c r="U737" s="403">
        <v>2152.65</v>
      </c>
      <c r="V737" s="123" t="s">
        <v>5115</v>
      </c>
      <c r="W737" s="336"/>
      <c r="X737" s="123"/>
      <c r="Y737" s="337"/>
      <c r="Z737" s="87"/>
      <c r="AA737" s="88" t="s">
        <v>3880</v>
      </c>
      <c r="AB737" s="88"/>
      <c r="AC737" s="88"/>
      <c r="AD737" s="90"/>
      <c r="AE737" s="90"/>
      <c r="AF737" s="136"/>
      <c r="AG737" s="338"/>
      <c r="AH737" s="338"/>
      <c r="AI737" s="339"/>
      <c r="AJ737" s="339"/>
      <c r="AK737" s="91"/>
      <c r="AL737" s="92"/>
      <c r="AM737" s="93"/>
      <c r="AN737" s="340"/>
      <c r="AO737" s="341"/>
      <c r="AP737" s="336"/>
      <c r="AQ737" s="342"/>
      <c r="AR737" s="343"/>
      <c r="AS737" s="342"/>
      <c r="AT737" s="94"/>
      <c r="AU737" s="341"/>
      <c r="AV737" s="136"/>
      <c r="AW737" s="339"/>
    </row>
    <row r="738" spans="1:49" ht="12.75" customHeight="1">
      <c r="A738">
        <v>735</v>
      </c>
      <c r="B738" s="29" t="s">
        <v>7525</v>
      </c>
      <c r="C738" s="134" t="s">
        <v>5117</v>
      </c>
      <c r="D738" s="29" t="s">
        <v>3880</v>
      </c>
      <c r="E738" s="29" t="s">
        <v>3880</v>
      </c>
      <c r="F738" s="335"/>
      <c r="G738" s="335"/>
      <c r="H738" s="335"/>
      <c r="I738" s="335"/>
      <c r="J738" s="335"/>
      <c r="K738" s="335"/>
      <c r="L738" s="335"/>
      <c r="M738" s="82" t="s">
        <v>3880</v>
      </c>
      <c r="N738" s="57" t="s">
        <v>3880</v>
      </c>
      <c r="O738" s="30" t="s">
        <v>3880</v>
      </c>
      <c r="P738" s="29" t="s">
        <v>3880</v>
      </c>
      <c r="Q738" s="29"/>
      <c r="R738" s="134" t="s">
        <v>5117</v>
      </c>
      <c r="S738" s="104" t="s">
        <v>5114</v>
      </c>
      <c r="T738" s="403">
        <v>-400.05</v>
      </c>
      <c r="U738" s="403">
        <v>2952.75</v>
      </c>
      <c r="V738" s="123" t="s">
        <v>5115</v>
      </c>
      <c r="W738" s="336"/>
      <c r="X738" s="123"/>
      <c r="Y738" s="337"/>
      <c r="Z738" s="87"/>
      <c r="AA738" s="88" t="s">
        <v>3880</v>
      </c>
      <c r="AB738" s="88"/>
      <c r="AC738" s="88"/>
      <c r="AD738" s="90"/>
      <c r="AE738" s="90"/>
      <c r="AF738" s="136"/>
      <c r="AG738" s="338"/>
      <c r="AH738" s="338"/>
      <c r="AI738" s="339"/>
      <c r="AJ738" s="339"/>
      <c r="AK738" s="91"/>
      <c r="AL738" s="92"/>
      <c r="AM738" s="93"/>
      <c r="AN738" s="340"/>
      <c r="AO738" s="341"/>
      <c r="AP738" s="336"/>
      <c r="AQ738" s="342"/>
      <c r="AR738" s="343"/>
      <c r="AS738" s="342"/>
      <c r="AT738" s="94"/>
      <c r="AU738" s="341"/>
      <c r="AV738" s="136"/>
      <c r="AW738" s="339"/>
    </row>
    <row r="739" spans="1:49" ht="12.75" customHeight="1">
      <c r="A739">
        <v>736</v>
      </c>
      <c r="B739" s="29" t="s">
        <v>7525</v>
      </c>
      <c r="C739" s="104" t="s">
        <v>5118</v>
      </c>
      <c r="D739" s="29" t="s">
        <v>3880</v>
      </c>
      <c r="E739" s="29" t="s">
        <v>3880</v>
      </c>
      <c r="F739" s="335"/>
      <c r="G739" s="335"/>
      <c r="H739" s="335"/>
      <c r="I739" s="335"/>
      <c r="J739" s="335"/>
      <c r="K739" s="335"/>
      <c r="L739" s="335"/>
      <c r="M739" s="82" t="s">
        <v>3880</v>
      </c>
      <c r="N739" s="57" t="s">
        <v>3880</v>
      </c>
      <c r="O739" s="30" t="s">
        <v>3880</v>
      </c>
      <c r="P739" s="29" t="s">
        <v>3880</v>
      </c>
      <c r="Q739" s="29"/>
      <c r="R739" s="104" t="s">
        <v>5118</v>
      </c>
      <c r="S739" s="104" t="s">
        <v>5114</v>
      </c>
      <c r="T739" s="403">
        <v>-1200.1500000000001</v>
      </c>
      <c r="U739" s="403">
        <v>2952.75</v>
      </c>
      <c r="V739" s="123" t="s">
        <v>5115</v>
      </c>
      <c r="W739" s="336"/>
      <c r="X739" s="123"/>
      <c r="Y739" s="337"/>
      <c r="Z739" s="87"/>
      <c r="AA739" s="88" t="s">
        <v>3880</v>
      </c>
      <c r="AB739" s="88"/>
      <c r="AC739" s="88"/>
      <c r="AD739" s="90"/>
      <c r="AE739" s="90"/>
      <c r="AF739" s="136"/>
      <c r="AG739" s="338"/>
      <c r="AH739" s="338"/>
      <c r="AI739" s="339"/>
      <c r="AJ739" s="339"/>
      <c r="AK739" s="91"/>
      <c r="AL739" s="92"/>
      <c r="AM739" s="93"/>
      <c r="AN739" s="340"/>
      <c r="AO739" s="341"/>
      <c r="AP739" s="336"/>
      <c r="AQ739" s="342"/>
      <c r="AR739" s="343"/>
      <c r="AS739" s="342"/>
      <c r="AT739" s="94"/>
      <c r="AU739" s="341"/>
      <c r="AV739" s="136"/>
      <c r="AW739" s="339"/>
    </row>
    <row r="740" spans="1:49" ht="12.75" customHeight="1">
      <c r="A740">
        <v>737</v>
      </c>
      <c r="B740" s="29" t="s">
        <v>7525</v>
      </c>
      <c r="C740" s="104" t="s">
        <v>249</v>
      </c>
      <c r="D740" s="29" t="s">
        <v>3880</v>
      </c>
      <c r="E740" s="29" t="s">
        <v>3880</v>
      </c>
      <c r="F740" s="335"/>
      <c r="G740" s="335"/>
      <c r="H740" s="335"/>
      <c r="I740" s="335"/>
      <c r="J740" s="335"/>
      <c r="K740" s="335"/>
      <c r="L740" s="335"/>
      <c r="M740" s="82" t="s">
        <v>3880</v>
      </c>
      <c r="N740" s="57" t="s">
        <v>3880</v>
      </c>
      <c r="O740" s="30" t="s">
        <v>3880</v>
      </c>
      <c r="P740" s="29" t="s">
        <v>3880</v>
      </c>
      <c r="Q740" s="29"/>
      <c r="R740" s="104" t="s">
        <v>249</v>
      </c>
      <c r="S740" s="103" t="s">
        <v>5114</v>
      </c>
      <c r="T740" s="403">
        <v>-2575.56</v>
      </c>
      <c r="U740" s="403">
        <v>-7181.85</v>
      </c>
      <c r="V740" s="123" t="s">
        <v>5115</v>
      </c>
      <c r="W740" s="336"/>
      <c r="X740" s="123"/>
      <c r="Y740" s="337"/>
      <c r="Z740" s="87"/>
      <c r="AA740" s="88" t="s">
        <v>3880</v>
      </c>
      <c r="AB740" s="88"/>
      <c r="AC740" s="88"/>
      <c r="AD740" s="90"/>
      <c r="AE740" s="90"/>
      <c r="AF740" s="136"/>
      <c r="AG740" s="338"/>
      <c r="AH740" s="338"/>
      <c r="AI740" s="339"/>
      <c r="AJ740" s="339"/>
      <c r="AK740" s="91"/>
      <c r="AL740" s="92"/>
      <c r="AM740" s="93"/>
      <c r="AN740" s="340"/>
      <c r="AO740" s="341"/>
      <c r="AP740" s="336"/>
      <c r="AQ740" s="342"/>
      <c r="AR740" s="343"/>
      <c r="AS740" s="342"/>
      <c r="AT740" s="94"/>
      <c r="AU740" s="341"/>
      <c r="AV740" s="136"/>
      <c r="AW740" s="339"/>
    </row>
    <row r="741" spans="1:49" ht="12.75" customHeight="1">
      <c r="A741">
        <v>738</v>
      </c>
      <c r="B741" s="29" t="s">
        <v>7525</v>
      </c>
      <c r="C741" s="104" t="s">
        <v>3652</v>
      </c>
      <c r="D741" s="29" t="s">
        <v>3880</v>
      </c>
      <c r="E741" s="29" t="s">
        <v>3880</v>
      </c>
      <c r="F741" s="335"/>
      <c r="G741" s="335"/>
      <c r="H741" s="335"/>
      <c r="I741" s="335"/>
      <c r="J741" s="335"/>
      <c r="K741" s="335"/>
      <c r="L741" s="335"/>
      <c r="M741" s="82" t="s">
        <v>3880</v>
      </c>
      <c r="N741" s="57" t="s">
        <v>3880</v>
      </c>
      <c r="O741" s="30" t="s">
        <v>3880</v>
      </c>
      <c r="P741" s="29" t="s">
        <v>3880</v>
      </c>
      <c r="Q741" s="29"/>
      <c r="R741" s="104" t="s">
        <v>3652</v>
      </c>
      <c r="S741" s="103" t="s">
        <v>5114</v>
      </c>
      <c r="T741" s="403">
        <v>-4292.6000000000004</v>
      </c>
      <c r="U741" s="403">
        <v>-7181.85</v>
      </c>
      <c r="V741" s="123" t="s">
        <v>5115</v>
      </c>
      <c r="W741" s="336"/>
      <c r="X741" s="123"/>
      <c r="Y741" s="337"/>
      <c r="Z741" s="87"/>
      <c r="AA741" s="88" t="s">
        <v>3880</v>
      </c>
      <c r="AB741" s="88"/>
      <c r="AC741" s="88"/>
      <c r="AD741" s="90"/>
      <c r="AE741" s="90"/>
      <c r="AF741" s="136"/>
      <c r="AG741" s="338"/>
      <c r="AH741" s="338"/>
      <c r="AI741" s="339"/>
      <c r="AJ741" s="339"/>
      <c r="AK741" s="91"/>
      <c r="AL741" s="92"/>
      <c r="AM741" s="93"/>
      <c r="AN741" s="340"/>
      <c r="AO741" s="341"/>
      <c r="AP741" s="336"/>
      <c r="AQ741" s="342"/>
      <c r="AR741" s="343"/>
      <c r="AS741" s="342"/>
      <c r="AT741" s="94"/>
      <c r="AU741" s="341"/>
      <c r="AV741" s="136"/>
      <c r="AW741" s="339"/>
    </row>
    <row r="742" spans="1:49" ht="12.75" customHeight="1">
      <c r="A742">
        <v>739</v>
      </c>
      <c r="B742" s="29" t="s">
        <v>7525</v>
      </c>
      <c r="C742" s="104" t="s">
        <v>5119</v>
      </c>
      <c r="D742" s="29" t="s">
        <v>3880</v>
      </c>
      <c r="E742" s="29" t="s">
        <v>3880</v>
      </c>
      <c r="F742" s="335"/>
      <c r="G742" s="335"/>
      <c r="H742" s="335"/>
      <c r="I742" s="335"/>
      <c r="J742" s="335"/>
      <c r="K742" s="335"/>
      <c r="L742" s="335"/>
      <c r="M742" s="82" t="s">
        <v>3880</v>
      </c>
      <c r="N742" s="57" t="s">
        <v>3880</v>
      </c>
      <c r="O742" s="30" t="s">
        <v>3880</v>
      </c>
      <c r="P742" s="29" t="s">
        <v>3880</v>
      </c>
      <c r="Q742" s="29"/>
      <c r="R742" s="104" t="s">
        <v>5119</v>
      </c>
      <c r="S742" s="104" t="s">
        <v>5114</v>
      </c>
      <c r="T742" s="403">
        <v>-3434.08</v>
      </c>
      <c r="U742" s="403">
        <v>-6686.55</v>
      </c>
      <c r="V742" s="123" t="s">
        <v>5115</v>
      </c>
      <c r="W742" s="336"/>
      <c r="X742" s="123"/>
      <c r="Y742" s="337"/>
      <c r="Z742" s="87"/>
      <c r="AA742" s="88" t="s">
        <v>3880</v>
      </c>
      <c r="AB742" s="88"/>
      <c r="AC742" s="88"/>
      <c r="AD742" s="90"/>
      <c r="AE742" s="90"/>
      <c r="AF742" s="136"/>
      <c r="AG742" s="338"/>
      <c r="AH742" s="338"/>
      <c r="AI742" s="339"/>
      <c r="AJ742" s="339"/>
      <c r="AK742" s="91"/>
      <c r="AL742" s="92"/>
      <c r="AM742" s="93"/>
      <c r="AN742" s="340"/>
      <c r="AO742" s="341"/>
      <c r="AP742" s="336"/>
      <c r="AQ742" s="342"/>
      <c r="AR742" s="343"/>
      <c r="AS742" s="342"/>
      <c r="AT742" s="94"/>
      <c r="AU742" s="341"/>
      <c r="AV742" s="136"/>
      <c r="AW742" s="339"/>
    </row>
    <row r="743" spans="1:49" ht="12.75" customHeight="1">
      <c r="A743">
        <v>740</v>
      </c>
      <c r="B743" s="29" t="s">
        <v>7525</v>
      </c>
      <c r="C743" s="104" t="s">
        <v>3487</v>
      </c>
      <c r="D743" s="29" t="s">
        <v>3880</v>
      </c>
      <c r="E743" s="29" t="s">
        <v>3880</v>
      </c>
      <c r="F743" s="335"/>
      <c r="G743" s="335"/>
      <c r="H743" s="335"/>
      <c r="I743" s="335"/>
      <c r="J743" s="335"/>
      <c r="K743" s="335"/>
      <c r="L743" s="335"/>
      <c r="M743" s="82" t="s">
        <v>3880</v>
      </c>
      <c r="N743" s="57" t="s">
        <v>3880</v>
      </c>
      <c r="O743" s="30" t="s">
        <v>3880</v>
      </c>
      <c r="P743" s="29" t="s">
        <v>3880</v>
      </c>
      <c r="Q743" s="29"/>
      <c r="R743" s="104" t="s">
        <v>3487</v>
      </c>
      <c r="S743" s="103" t="s">
        <v>5114</v>
      </c>
      <c r="T743" s="403">
        <v>-4292.6000000000004</v>
      </c>
      <c r="U743" s="403">
        <v>-6191.25</v>
      </c>
      <c r="V743" s="123" t="s">
        <v>5115</v>
      </c>
      <c r="W743" s="336"/>
      <c r="X743" s="123"/>
      <c r="Y743" s="337"/>
      <c r="Z743" s="87"/>
      <c r="AA743" s="88" t="s">
        <v>3880</v>
      </c>
      <c r="AB743" s="88"/>
      <c r="AC743" s="88"/>
      <c r="AD743" s="90"/>
      <c r="AE743" s="90"/>
      <c r="AF743" s="136"/>
      <c r="AG743" s="338"/>
      <c r="AH743" s="338"/>
      <c r="AI743" s="339"/>
      <c r="AJ743" s="339"/>
      <c r="AK743" s="91"/>
      <c r="AL743" s="92"/>
      <c r="AM743" s="93"/>
      <c r="AN743" s="340"/>
      <c r="AO743" s="341"/>
      <c r="AP743" s="336"/>
      <c r="AQ743" s="342"/>
      <c r="AR743" s="343"/>
      <c r="AS743" s="342"/>
      <c r="AT743" s="94"/>
      <c r="AU743" s="341"/>
      <c r="AV743" s="136"/>
      <c r="AW743" s="339"/>
    </row>
    <row r="744" spans="1:49" ht="12.75" customHeight="1">
      <c r="A744">
        <v>741</v>
      </c>
      <c r="B744" s="29" t="s">
        <v>7525</v>
      </c>
      <c r="C744" s="104" t="s">
        <v>5120</v>
      </c>
      <c r="D744" s="29" t="s">
        <v>3880</v>
      </c>
      <c r="E744" s="29" t="s">
        <v>3880</v>
      </c>
      <c r="F744" s="335"/>
      <c r="G744" s="335"/>
      <c r="H744" s="335"/>
      <c r="I744" s="335"/>
      <c r="J744" s="335"/>
      <c r="K744" s="335"/>
      <c r="L744" s="335"/>
      <c r="M744" s="82" t="s">
        <v>3880</v>
      </c>
      <c r="N744" s="57" t="s">
        <v>3880</v>
      </c>
      <c r="O744" s="30" t="s">
        <v>3880</v>
      </c>
      <c r="P744" s="29" t="s">
        <v>3880</v>
      </c>
      <c r="Q744" s="29"/>
      <c r="R744" s="104" t="s">
        <v>5120</v>
      </c>
      <c r="S744" s="103" t="s">
        <v>5114</v>
      </c>
      <c r="T744" s="403">
        <v>-3434.08</v>
      </c>
      <c r="U744" s="403">
        <v>-5695.95</v>
      </c>
      <c r="V744" s="123" t="s">
        <v>5115</v>
      </c>
      <c r="W744" s="336"/>
      <c r="X744" s="123"/>
      <c r="Y744" s="337"/>
      <c r="Z744" s="87"/>
      <c r="AA744" s="88" t="s">
        <v>3880</v>
      </c>
      <c r="AB744" s="88"/>
      <c r="AC744" s="88"/>
      <c r="AD744" s="90"/>
      <c r="AE744" s="90"/>
      <c r="AF744" s="136"/>
      <c r="AG744" s="338"/>
      <c r="AH744" s="338"/>
      <c r="AI744" s="339"/>
      <c r="AJ744" s="339"/>
      <c r="AK744" s="91"/>
      <c r="AL744" s="92"/>
      <c r="AM744" s="93"/>
      <c r="AN744" s="340"/>
      <c r="AO744" s="341"/>
      <c r="AP744" s="336"/>
      <c r="AQ744" s="342"/>
      <c r="AR744" s="343"/>
      <c r="AS744" s="342"/>
      <c r="AT744" s="94"/>
      <c r="AU744" s="341"/>
      <c r="AV744" s="136"/>
      <c r="AW744" s="339"/>
    </row>
    <row r="745" spans="1:49" ht="12.75" customHeight="1">
      <c r="A745">
        <v>742</v>
      </c>
      <c r="B745" s="29" t="s">
        <v>7525</v>
      </c>
      <c r="C745" s="104" t="s">
        <v>3655</v>
      </c>
      <c r="D745" s="29" t="s">
        <v>3880</v>
      </c>
      <c r="E745" s="29" t="s">
        <v>3880</v>
      </c>
      <c r="F745" s="335"/>
      <c r="G745" s="335"/>
      <c r="H745" s="335"/>
      <c r="I745" s="335"/>
      <c r="J745" s="335"/>
      <c r="K745" s="335"/>
      <c r="L745" s="335"/>
      <c r="M745" s="82" t="s">
        <v>3880</v>
      </c>
      <c r="N745" s="57" t="s">
        <v>3880</v>
      </c>
      <c r="O745" s="30" t="s">
        <v>3880</v>
      </c>
      <c r="P745" s="29" t="s">
        <v>3880</v>
      </c>
      <c r="Q745" s="29"/>
      <c r="R745" s="104" t="s">
        <v>3655</v>
      </c>
      <c r="S745" s="103" t="s">
        <v>5114</v>
      </c>
      <c r="T745" s="403">
        <v>-3600.45</v>
      </c>
      <c r="U745" s="403">
        <v>-5048.25</v>
      </c>
      <c r="V745" s="123" t="s">
        <v>5115</v>
      </c>
      <c r="W745" s="336"/>
      <c r="X745" s="123"/>
      <c r="Y745" s="337"/>
      <c r="Z745" s="87"/>
      <c r="AA745" s="88" t="s">
        <v>3880</v>
      </c>
      <c r="AB745" s="88"/>
      <c r="AC745" s="88"/>
      <c r="AD745" s="90"/>
      <c r="AE745" s="90"/>
      <c r="AF745" s="136"/>
      <c r="AG745" s="338"/>
      <c r="AH745" s="338"/>
      <c r="AI745" s="339"/>
      <c r="AJ745" s="339"/>
      <c r="AK745" s="91"/>
      <c r="AL745" s="92"/>
      <c r="AM745" s="93"/>
      <c r="AN745" s="340"/>
      <c r="AO745" s="341"/>
      <c r="AP745" s="336"/>
      <c r="AQ745" s="342"/>
      <c r="AR745" s="343"/>
      <c r="AS745" s="342"/>
      <c r="AT745" s="94"/>
      <c r="AU745" s="341"/>
      <c r="AV745" s="136"/>
      <c r="AW745" s="339"/>
    </row>
    <row r="746" spans="1:49" ht="12.75" customHeight="1">
      <c r="A746">
        <v>743</v>
      </c>
      <c r="B746" s="29" t="s">
        <v>7525</v>
      </c>
      <c r="C746" s="104" t="s">
        <v>5121</v>
      </c>
      <c r="D746" s="29" t="s">
        <v>3880</v>
      </c>
      <c r="E746" s="29" t="s">
        <v>3880</v>
      </c>
      <c r="F746" s="335"/>
      <c r="G746" s="335"/>
      <c r="H746" s="335"/>
      <c r="I746" s="335"/>
      <c r="J746" s="335"/>
      <c r="K746" s="335"/>
      <c r="L746" s="335"/>
      <c r="M746" s="82" t="s">
        <v>3880</v>
      </c>
      <c r="N746" s="57" t="s">
        <v>3880</v>
      </c>
      <c r="O746" s="30" t="s">
        <v>3880</v>
      </c>
      <c r="P746" s="29" t="s">
        <v>3880</v>
      </c>
      <c r="Q746" s="29"/>
      <c r="R746" s="104" t="s">
        <v>5121</v>
      </c>
      <c r="S746" s="103" t="s">
        <v>5114</v>
      </c>
      <c r="T746" s="403">
        <v>-4400.55</v>
      </c>
      <c r="U746" s="403">
        <v>-5048.25</v>
      </c>
      <c r="V746" s="123" t="s">
        <v>5115</v>
      </c>
      <c r="W746" s="336"/>
      <c r="X746" s="123"/>
      <c r="Y746" s="337"/>
      <c r="Z746" s="87"/>
      <c r="AA746" s="88" t="s">
        <v>3880</v>
      </c>
      <c r="AB746" s="88"/>
      <c r="AC746" s="88"/>
      <c r="AD746" s="90"/>
      <c r="AE746" s="90"/>
      <c r="AF746" s="136"/>
      <c r="AG746" s="338"/>
      <c r="AH746" s="338"/>
      <c r="AI746" s="339"/>
      <c r="AJ746" s="339"/>
      <c r="AK746" s="91"/>
      <c r="AL746" s="92"/>
      <c r="AM746" s="93"/>
      <c r="AN746" s="340"/>
      <c r="AO746" s="341"/>
      <c r="AP746" s="336"/>
      <c r="AQ746" s="342"/>
      <c r="AR746" s="343"/>
      <c r="AS746" s="342"/>
      <c r="AT746" s="94"/>
      <c r="AU746" s="341"/>
      <c r="AV746" s="136"/>
      <c r="AW746" s="339"/>
    </row>
    <row r="747" spans="1:49" ht="12.75" customHeight="1">
      <c r="A747">
        <v>744</v>
      </c>
      <c r="B747" s="29" t="s">
        <v>7534</v>
      </c>
      <c r="C747" s="104" t="s">
        <v>3503</v>
      </c>
      <c r="D747" s="29" t="s">
        <v>3880</v>
      </c>
      <c r="E747" s="29" t="s">
        <v>3880</v>
      </c>
      <c r="F747" s="335"/>
      <c r="G747" s="335"/>
      <c r="H747" s="335"/>
      <c r="I747" s="335"/>
      <c r="J747" s="335"/>
      <c r="K747" s="335"/>
      <c r="L747" s="335"/>
      <c r="M747" s="82" t="s">
        <v>3880</v>
      </c>
      <c r="N747" s="57" t="s">
        <v>3880</v>
      </c>
      <c r="O747" s="30" t="s">
        <v>3880</v>
      </c>
      <c r="P747" s="29" t="s">
        <v>3880</v>
      </c>
      <c r="Q747" s="29"/>
      <c r="R747" s="104" t="s">
        <v>3503</v>
      </c>
      <c r="S747" s="103" t="s">
        <v>5122</v>
      </c>
      <c r="T747" s="403">
        <v>6009.64</v>
      </c>
      <c r="U747" s="403">
        <v>-4210.05</v>
      </c>
      <c r="V747" s="123" t="s">
        <v>232</v>
      </c>
      <c r="W747" s="336"/>
      <c r="X747" s="123"/>
      <c r="Y747" s="337"/>
      <c r="Z747" s="87"/>
      <c r="AA747" s="88" t="s">
        <v>3880</v>
      </c>
      <c r="AB747" s="88"/>
      <c r="AC747" s="88"/>
      <c r="AD747" s="90"/>
      <c r="AE747" s="90"/>
      <c r="AF747" s="136"/>
      <c r="AG747" s="338"/>
      <c r="AH747" s="338"/>
      <c r="AI747" s="339"/>
      <c r="AJ747" s="339"/>
      <c r="AK747" s="91"/>
      <c r="AL747" s="92"/>
      <c r="AM747" s="93"/>
      <c r="AN747" s="340"/>
      <c r="AO747" s="341"/>
      <c r="AP747" s="336"/>
      <c r="AQ747" s="342"/>
      <c r="AR747" s="343"/>
      <c r="AS747" s="342"/>
      <c r="AT747" s="94"/>
      <c r="AU747" s="341"/>
      <c r="AV747" s="136"/>
      <c r="AW747" s="339"/>
    </row>
    <row r="748" spans="1:49" ht="12.75" customHeight="1">
      <c r="A748">
        <v>745</v>
      </c>
      <c r="B748" s="29" t="s">
        <v>7533</v>
      </c>
      <c r="C748" s="104" t="s">
        <v>5123</v>
      </c>
      <c r="D748" s="29" t="s">
        <v>3880</v>
      </c>
      <c r="E748" s="29" t="s">
        <v>3880</v>
      </c>
      <c r="F748" s="335"/>
      <c r="G748" s="335"/>
      <c r="H748" s="335"/>
      <c r="I748" s="335"/>
      <c r="J748" s="335"/>
      <c r="K748" s="335"/>
      <c r="L748" s="335"/>
      <c r="M748" s="82" t="s">
        <v>3880</v>
      </c>
      <c r="N748" s="57" t="s">
        <v>3880</v>
      </c>
      <c r="O748" s="30" t="s">
        <v>3880</v>
      </c>
      <c r="P748" s="29" t="s">
        <v>3880</v>
      </c>
      <c r="Q748" s="29"/>
      <c r="R748" s="104" t="s">
        <v>5123</v>
      </c>
      <c r="S748" s="104" t="s">
        <v>5124</v>
      </c>
      <c r="T748" s="403">
        <v>5200.6499999999996</v>
      </c>
      <c r="U748" s="403">
        <v>-5048.25</v>
      </c>
      <c r="V748" s="123" t="s">
        <v>233</v>
      </c>
      <c r="W748" s="336"/>
      <c r="X748" s="123"/>
      <c r="Y748" s="337"/>
      <c r="Z748" s="87"/>
      <c r="AA748" s="88" t="s">
        <v>3880</v>
      </c>
      <c r="AB748" s="88"/>
      <c r="AC748" s="88"/>
      <c r="AD748" s="90"/>
      <c r="AE748" s="90"/>
      <c r="AF748" s="136"/>
      <c r="AG748" s="338"/>
      <c r="AH748" s="338"/>
      <c r="AI748" s="339"/>
      <c r="AJ748" s="339"/>
      <c r="AK748" s="91"/>
      <c r="AL748" s="92"/>
      <c r="AM748" s="93"/>
      <c r="AN748" s="340"/>
      <c r="AO748" s="341"/>
      <c r="AP748" s="336"/>
      <c r="AQ748" s="342"/>
      <c r="AR748" s="343"/>
      <c r="AS748" s="342"/>
      <c r="AT748" s="94"/>
      <c r="AU748" s="341"/>
      <c r="AV748" s="136"/>
      <c r="AW748" s="339"/>
    </row>
    <row r="749" spans="1:49" ht="12.75" customHeight="1">
      <c r="A749">
        <v>746</v>
      </c>
      <c r="B749" s="29" t="s">
        <v>7517</v>
      </c>
      <c r="C749" s="104" t="s">
        <v>5125</v>
      </c>
      <c r="D749" s="29" t="s">
        <v>3880</v>
      </c>
      <c r="E749" s="29" t="s">
        <v>3880</v>
      </c>
      <c r="F749" s="335"/>
      <c r="G749" s="335"/>
      <c r="H749" s="335"/>
      <c r="I749" s="335"/>
      <c r="J749" s="335"/>
      <c r="K749" s="335"/>
      <c r="L749" s="335"/>
      <c r="M749" s="82" t="s">
        <v>3880</v>
      </c>
      <c r="N749" s="57" t="s">
        <v>3880</v>
      </c>
      <c r="O749" s="30" t="s">
        <v>3880</v>
      </c>
      <c r="P749" s="29" t="s">
        <v>3880</v>
      </c>
      <c r="Q749" s="29"/>
      <c r="R749" s="104" t="s">
        <v>5125</v>
      </c>
      <c r="S749" s="103" t="s">
        <v>5126</v>
      </c>
      <c r="T749" s="403">
        <v>-5151.12</v>
      </c>
      <c r="U749" s="403">
        <v>6191.25</v>
      </c>
      <c r="V749" s="123" t="s">
        <v>5000</v>
      </c>
      <c r="W749" s="336"/>
      <c r="X749" s="123"/>
      <c r="Y749" s="337"/>
      <c r="Z749" s="87"/>
      <c r="AA749" s="88" t="s">
        <v>3880</v>
      </c>
      <c r="AB749" s="88"/>
      <c r="AC749" s="88"/>
      <c r="AD749" s="90"/>
      <c r="AE749" s="90"/>
      <c r="AF749" s="136"/>
      <c r="AG749" s="338"/>
      <c r="AH749" s="338"/>
      <c r="AI749" s="339"/>
      <c r="AJ749" s="339"/>
      <c r="AK749" s="91"/>
      <c r="AL749" s="92"/>
      <c r="AM749" s="93"/>
      <c r="AN749" s="340"/>
      <c r="AO749" s="341"/>
      <c r="AP749" s="336"/>
      <c r="AQ749" s="342"/>
      <c r="AR749" s="343"/>
      <c r="AS749" s="342"/>
      <c r="AT749" s="94"/>
      <c r="AU749" s="341"/>
      <c r="AV749" s="136"/>
      <c r="AW749" s="339"/>
    </row>
    <row r="750" spans="1:49" ht="12.75" customHeight="1">
      <c r="A750">
        <v>747</v>
      </c>
      <c r="B750" s="29" t="s">
        <v>7519</v>
      </c>
      <c r="C750" s="134" t="s">
        <v>5127</v>
      </c>
      <c r="D750" s="29" t="s">
        <v>3880</v>
      </c>
      <c r="E750" s="29" t="s">
        <v>3880</v>
      </c>
      <c r="F750" s="335"/>
      <c r="G750" s="335"/>
      <c r="H750" s="335"/>
      <c r="I750" s="335"/>
      <c r="J750" s="335"/>
      <c r="K750" s="335"/>
      <c r="L750" s="335"/>
      <c r="M750" s="82" t="s">
        <v>3880</v>
      </c>
      <c r="N750" s="57" t="s">
        <v>3880</v>
      </c>
      <c r="O750" s="30" t="s">
        <v>3880</v>
      </c>
      <c r="P750" s="29" t="s">
        <v>3880</v>
      </c>
      <c r="Q750" s="29"/>
      <c r="R750" s="134" t="s">
        <v>5127</v>
      </c>
      <c r="S750" s="103" t="s">
        <v>5128</v>
      </c>
      <c r="T750" s="403">
        <v>2000.25</v>
      </c>
      <c r="U750" s="403">
        <v>-247.65</v>
      </c>
      <c r="V750" s="123" t="s">
        <v>5129</v>
      </c>
      <c r="W750" s="336"/>
      <c r="X750" s="123"/>
      <c r="Y750" s="337"/>
      <c r="Z750" s="87"/>
      <c r="AA750" s="88" t="s">
        <v>3880</v>
      </c>
      <c r="AB750" s="88"/>
      <c r="AC750" s="88"/>
      <c r="AD750" s="90"/>
      <c r="AE750" s="90"/>
      <c r="AF750" s="136"/>
      <c r="AG750" s="338"/>
      <c r="AH750" s="338"/>
      <c r="AI750" s="339"/>
      <c r="AJ750" s="339"/>
      <c r="AK750" s="91"/>
      <c r="AL750" s="92"/>
      <c r="AM750" s="93"/>
      <c r="AN750" s="340"/>
      <c r="AO750" s="341"/>
      <c r="AP750" s="336"/>
      <c r="AQ750" s="342"/>
      <c r="AR750" s="343"/>
      <c r="AS750" s="342"/>
      <c r="AT750" s="94"/>
      <c r="AU750" s="341"/>
      <c r="AV750" s="136"/>
      <c r="AW750" s="339"/>
    </row>
    <row r="751" spans="1:49" ht="12.75" customHeight="1">
      <c r="A751">
        <v>748</v>
      </c>
      <c r="B751" s="29" t="s">
        <v>7519</v>
      </c>
      <c r="C751" s="134" t="s">
        <v>5130</v>
      </c>
      <c r="D751" s="29" t="s">
        <v>3880</v>
      </c>
      <c r="E751" s="29" t="s">
        <v>3880</v>
      </c>
      <c r="F751" s="335"/>
      <c r="G751" s="335"/>
      <c r="H751" s="335"/>
      <c r="I751" s="335"/>
      <c r="J751" s="335"/>
      <c r="K751" s="335"/>
      <c r="L751" s="335"/>
      <c r="M751" s="82" t="s">
        <v>3880</v>
      </c>
      <c r="N751" s="57" t="s">
        <v>3880</v>
      </c>
      <c r="O751" s="30" t="s">
        <v>3880</v>
      </c>
      <c r="P751" s="29" t="s">
        <v>3880</v>
      </c>
      <c r="Q751" s="29"/>
      <c r="R751" s="134" t="s">
        <v>5130</v>
      </c>
      <c r="S751" s="103" t="s">
        <v>5128</v>
      </c>
      <c r="T751" s="403">
        <v>1200.1500000000001</v>
      </c>
      <c r="U751" s="403">
        <v>-247.65</v>
      </c>
      <c r="V751" s="123" t="s">
        <v>5129</v>
      </c>
      <c r="W751" s="336"/>
      <c r="X751" s="123"/>
      <c r="Y751" s="337"/>
      <c r="Z751" s="87"/>
      <c r="AA751" s="88" t="s">
        <v>3880</v>
      </c>
      <c r="AB751" s="88"/>
      <c r="AC751" s="88"/>
      <c r="AD751" s="90"/>
      <c r="AE751" s="90"/>
      <c r="AF751" s="136"/>
      <c r="AG751" s="338"/>
      <c r="AH751" s="338"/>
      <c r="AI751" s="339"/>
      <c r="AJ751" s="339"/>
      <c r="AK751" s="91"/>
      <c r="AL751" s="92"/>
      <c r="AM751" s="93"/>
      <c r="AN751" s="340"/>
      <c r="AO751" s="341"/>
      <c r="AP751" s="336"/>
      <c r="AQ751" s="342"/>
      <c r="AR751" s="343"/>
      <c r="AS751" s="342"/>
      <c r="AT751" s="94"/>
      <c r="AU751" s="341"/>
      <c r="AV751" s="136"/>
      <c r="AW751" s="339"/>
    </row>
    <row r="752" spans="1:49" ht="12.75" customHeight="1">
      <c r="A752">
        <v>749</v>
      </c>
      <c r="B752" s="29" t="s">
        <v>7519</v>
      </c>
      <c r="C752" s="134" t="s">
        <v>5131</v>
      </c>
      <c r="D752" s="29" t="s">
        <v>3880</v>
      </c>
      <c r="E752" s="29" t="s">
        <v>3880</v>
      </c>
      <c r="F752" s="335"/>
      <c r="G752" s="335"/>
      <c r="H752" s="335"/>
      <c r="I752" s="335"/>
      <c r="J752" s="335"/>
      <c r="K752" s="335"/>
      <c r="L752" s="335"/>
      <c r="M752" s="82" t="s">
        <v>3880</v>
      </c>
      <c r="N752" s="57" t="s">
        <v>3880</v>
      </c>
      <c r="O752" s="30" t="s">
        <v>3880</v>
      </c>
      <c r="P752" s="29" t="s">
        <v>3880</v>
      </c>
      <c r="Q752" s="29"/>
      <c r="R752" s="134" t="s">
        <v>5131</v>
      </c>
      <c r="S752" s="103" t="s">
        <v>5128</v>
      </c>
      <c r="T752" s="403">
        <v>-400.05</v>
      </c>
      <c r="U752" s="403">
        <v>-247.65</v>
      </c>
      <c r="V752" s="123" t="s">
        <v>5129</v>
      </c>
      <c r="W752" s="336"/>
      <c r="X752" s="123"/>
      <c r="Y752" s="337"/>
      <c r="Z752" s="87"/>
      <c r="AA752" s="88" t="s">
        <v>3880</v>
      </c>
      <c r="AB752" s="88"/>
      <c r="AC752" s="88"/>
      <c r="AD752" s="90"/>
      <c r="AE752" s="90"/>
      <c r="AF752" s="136"/>
      <c r="AG752" s="338"/>
      <c r="AH752" s="338"/>
      <c r="AI752" s="339"/>
      <c r="AJ752" s="339"/>
      <c r="AK752" s="91"/>
      <c r="AL752" s="92"/>
      <c r="AM752" s="93"/>
      <c r="AN752" s="340"/>
      <c r="AO752" s="341"/>
      <c r="AP752" s="336"/>
      <c r="AQ752" s="342"/>
      <c r="AR752" s="343"/>
      <c r="AS752" s="342"/>
      <c r="AT752" s="94"/>
      <c r="AU752" s="341"/>
      <c r="AV752" s="136"/>
      <c r="AW752" s="339"/>
    </row>
    <row r="753" spans="1:49" ht="12.75" customHeight="1">
      <c r="A753">
        <v>750</v>
      </c>
      <c r="B753" s="29" t="s">
        <v>7519</v>
      </c>
      <c r="C753" s="134" t="s">
        <v>5132</v>
      </c>
      <c r="D753" s="29" t="s">
        <v>3880</v>
      </c>
      <c r="E753" s="29" t="s">
        <v>3880</v>
      </c>
      <c r="F753" s="335"/>
      <c r="G753" s="335"/>
      <c r="H753" s="335"/>
      <c r="I753" s="335"/>
      <c r="J753" s="335"/>
      <c r="K753" s="335"/>
      <c r="L753" s="335"/>
      <c r="M753" s="82" t="s">
        <v>3880</v>
      </c>
      <c r="N753" s="57" t="s">
        <v>3880</v>
      </c>
      <c r="O753" s="30" t="s">
        <v>3880</v>
      </c>
      <c r="P753" s="29" t="s">
        <v>3880</v>
      </c>
      <c r="Q753" s="29"/>
      <c r="R753" s="134" t="s">
        <v>5132</v>
      </c>
      <c r="S753" s="103" t="s">
        <v>5128</v>
      </c>
      <c r="T753" s="403">
        <v>-1200.1500000000001</v>
      </c>
      <c r="U753" s="403">
        <v>-247.65</v>
      </c>
      <c r="V753" s="123" t="s">
        <v>5129</v>
      </c>
      <c r="W753" s="336"/>
      <c r="X753" s="123"/>
      <c r="Y753" s="337"/>
      <c r="Z753" s="87"/>
      <c r="AA753" s="88" t="s">
        <v>3880</v>
      </c>
      <c r="AB753" s="88"/>
      <c r="AC753" s="88"/>
      <c r="AD753" s="90"/>
      <c r="AE753" s="90"/>
      <c r="AF753" s="136"/>
      <c r="AG753" s="338"/>
      <c r="AH753" s="338"/>
      <c r="AI753" s="339"/>
      <c r="AJ753" s="339"/>
      <c r="AK753" s="91"/>
      <c r="AL753" s="92"/>
      <c r="AM753" s="93"/>
      <c r="AN753" s="340"/>
      <c r="AO753" s="341"/>
      <c r="AP753" s="336"/>
      <c r="AQ753" s="342"/>
      <c r="AR753" s="343"/>
      <c r="AS753" s="342"/>
      <c r="AT753" s="94"/>
      <c r="AU753" s="341"/>
      <c r="AV753" s="136"/>
      <c r="AW753" s="339"/>
    </row>
    <row r="754" spans="1:49" ht="12.75" customHeight="1">
      <c r="A754">
        <v>751</v>
      </c>
      <c r="B754" s="29" t="s">
        <v>7519</v>
      </c>
      <c r="C754" s="134" t="s">
        <v>5133</v>
      </c>
      <c r="D754" s="29" t="s">
        <v>3880</v>
      </c>
      <c r="E754" s="29" t="s">
        <v>3880</v>
      </c>
      <c r="F754" s="335"/>
      <c r="G754" s="335"/>
      <c r="H754" s="335"/>
      <c r="I754" s="335"/>
      <c r="J754" s="335"/>
      <c r="K754" s="335"/>
      <c r="L754" s="335"/>
      <c r="M754" s="82" t="s">
        <v>3880</v>
      </c>
      <c r="N754" s="57" t="s">
        <v>3880</v>
      </c>
      <c r="O754" s="30" t="s">
        <v>3880</v>
      </c>
      <c r="P754" s="29" t="s">
        <v>3880</v>
      </c>
      <c r="Q754" s="29"/>
      <c r="R754" s="134" t="s">
        <v>5133</v>
      </c>
      <c r="S754" s="103" t="s">
        <v>5128</v>
      </c>
      <c r="T754" s="403">
        <v>2000.25</v>
      </c>
      <c r="U754" s="403">
        <v>552.45000000000005</v>
      </c>
      <c r="V754" s="123" t="s">
        <v>5129</v>
      </c>
      <c r="W754" s="336"/>
      <c r="X754" s="123"/>
      <c r="Y754" s="337"/>
      <c r="Z754" s="87"/>
      <c r="AA754" s="88" t="s">
        <v>3880</v>
      </c>
      <c r="AB754" s="88"/>
      <c r="AC754" s="88"/>
      <c r="AD754" s="90"/>
      <c r="AE754" s="90"/>
      <c r="AF754" s="136"/>
      <c r="AG754" s="338"/>
      <c r="AH754" s="338"/>
      <c r="AI754" s="339"/>
      <c r="AJ754" s="339"/>
      <c r="AK754" s="91"/>
      <c r="AL754" s="92"/>
      <c r="AM754" s="93"/>
      <c r="AN754" s="340"/>
      <c r="AO754" s="341"/>
      <c r="AP754" s="336"/>
      <c r="AQ754" s="342"/>
      <c r="AR754" s="343"/>
      <c r="AS754" s="342"/>
      <c r="AT754" s="94"/>
      <c r="AU754" s="341"/>
      <c r="AV754" s="136"/>
      <c r="AW754" s="339"/>
    </row>
    <row r="755" spans="1:49" ht="12.75" customHeight="1">
      <c r="A755">
        <v>752</v>
      </c>
      <c r="B755" s="29" t="s">
        <v>7519</v>
      </c>
      <c r="C755" s="134" t="s">
        <v>5134</v>
      </c>
      <c r="D755" s="29" t="s">
        <v>3880</v>
      </c>
      <c r="E755" s="29" t="s">
        <v>3880</v>
      </c>
      <c r="F755" s="335"/>
      <c r="G755" s="335"/>
      <c r="H755" s="335"/>
      <c r="I755" s="335"/>
      <c r="J755" s="335"/>
      <c r="K755" s="335"/>
      <c r="L755" s="335"/>
      <c r="M755" s="82" t="s">
        <v>3880</v>
      </c>
      <c r="N755" s="57" t="s">
        <v>3880</v>
      </c>
      <c r="O755" s="30" t="s">
        <v>3880</v>
      </c>
      <c r="P755" s="29" t="s">
        <v>3880</v>
      </c>
      <c r="Q755" s="29"/>
      <c r="R755" s="134" t="s">
        <v>5134</v>
      </c>
      <c r="S755" s="103" t="s">
        <v>5128</v>
      </c>
      <c r="T755" s="403">
        <v>1200.1500000000001</v>
      </c>
      <c r="U755" s="403">
        <v>552.45000000000005</v>
      </c>
      <c r="V755" s="123" t="s">
        <v>5129</v>
      </c>
      <c r="W755" s="336"/>
      <c r="X755" s="123"/>
      <c r="Y755" s="337"/>
      <c r="Z755" s="87"/>
      <c r="AA755" s="88" t="s">
        <v>3880</v>
      </c>
      <c r="AB755" s="88"/>
      <c r="AC755" s="88"/>
      <c r="AD755" s="90"/>
      <c r="AE755" s="90"/>
      <c r="AF755" s="136"/>
      <c r="AG755" s="338"/>
      <c r="AH755" s="338"/>
      <c r="AI755" s="339"/>
      <c r="AJ755" s="339"/>
      <c r="AK755" s="91"/>
      <c r="AL755" s="92"/>
      <c r="AM755" s="93"/>
      <c r="AN755" s="340"/>
      <c r="AO755" s="341"/>
      <c r="AP755" s="336"/>
      <c r="AQ755" s="342"/>
      <c r="AR755" s="343"/>
      <c r="AS755" s="342"/>
      <c r="AT755" s="94"/>
      <c r="AU755" s="341"/>
      <c r="AV755" s="136"/>
      <c r="AW755" s="339"/>
    </row>
    <row r="756" spans="1:49" ht="12.75" customHeight="1">
      <c r="A756">
        <v>753</v>
      </c>
      <c r="B756" s="29" t="s">
        <v>7519</v>
      </c>
      <c r="C756" s="134" t="s">
        <v>5135</v>
      </c>
      <c r="D756" s="29" t="s">
        <v>3880</v>
      </c>
      <c r="E756" s="29" t="s">
        <v>3880</v>
      </c>
      <c r="F756" s="335"/>
      <c r="G756" s="335"/>
      <c r="H756" s="335"/>
      <c r="I756" s="335"/>
      <c r="J756" s="335"/>
      <c r="K756" s="335"/>
      <c r="L756" s="335"/>
      <c r="M756" s="82" t="s">
        <v>3880</v>
      </c>
      <c r="N756" s="57" t="s">
        <v>3880</v>
      </c>
      <c r="O756" s="30" t="s">
        <v>3880</v>
      </c>
      <c r="P756" s="29" t="s">
        <v>3880</v>
      </c>
      <c r="Q756" s="29"/>
      <c r="R756" s="134" t="s">
        <v>5135</v>
      </c>
      <c r="S756" s="103" t="s">
        <v>5128</v>
      </c>
      <c r="T756" s="403">
        <v>400.05</v>
      </c>
      <c r="U756" s="403">
        <v>552.45000000000005</v>
      </c>
      <c r="V756" s="123" t="s">
        <v>5129</v>
      </c>
      <c r="W756" s="336"/>
      <c r="X756" s="123"/>
      <c r="Y756" s="337"/>
      <c r="Z756" s="87"/>
      <c r="AA756" s="88" t="s">
        <v>3880</v>
      </c>
      <c r="AB756" s="88"/>
      <c r="AC756" s="88"/>
      <c r="AD756" s="90"/>
      <c r="AE756" s="90"/>
      <c r="AF756" s="136"/>
      <c r="AG756" s="338"/>
      <c r="AH756" s="338"/>
      <c r="AI756" s="339"/>
      <c r="AJ756" s="339"/>
      <c r="AK756" s="91"/>
      <c r="AL756" s="92"/>
      <c r="AM756" s="93"/>
      <c r="AN756" s="340"/>
      <c r="AO756" s="341"/>
      <c r="AP756" s="336"/>
      <c r="AQ756" s="342"/>
      <c r="AR756" s="343"/>
      <c r="AS756" s="342"/>
      <c r="AT756" s="94"/>
      <c r="AU756" s="341"/>
      <c r="AV756" s="136"/>
      <c r="AW756" s="339"/>
    </row>
    <row r="757" spans="1:49" ht="12.75" customHeight="1">
      <c r="A757">
        <v>754</v>
      </c>
      <c r="B757" s="29" t="s">
        <v>7519</v>
      </c>
      <c r="C757" s="134" t="s">
        <v>5136</v>
      </c>
      <c r="D757" s="29" t="s">
        <v>3880</v>
      </c>
      <c r="E757" s="29" t="s">
        <v>3880</v>
      </c>
      <c r="F757" s="335"/>
      <c r="G757" s="335"/>
      <c r="H757" s="335"/>
      <c r="I757" s="335"/>
      <c r="J757" s="335"/>
      <c r="K757" s="335"/>
      <c r="L757" s="335"/>
      <c r="M757" s="82" t="s">
        <v>3880</v>
      </c>
      <c r="N757" s="57" t="s">
        <v>3880</v>
      </c>
      <c r="O757" s="30" t="s">
        <v>3880</v>
      </c>
      <c r="P757" s="29" t="s">
        <v>3880</v>
      </c>
      <c r="Q757" s="29"/>
      <c r="R757" s="134" t="s">
        <v>5136</v>
      </c>
      <c r="S757" s="103" t="s">
        <v>5128</v>
      </c>
      <c r="T757" s="403">
        <v>-400.05</v>
      </c>
      <c r="U757" s="403">
        <v>552.45000000000005</v>
      </c>
      <c r="V757" s="123" t="s">
        <v>5129</v>
      </c>
      <c r="W757" s="336"/>
      <c r="X757" s="123"/>
      <c r="Y757" s="337"/>
      <c r="Z757" s="87"/>
      <c r="AA757" s="88" t="s">
        <v>3880</v>
      </c>
      <c r="AB757" s="88"/>
      <c r="AC757" s="88"/>
      <c r="AD757" s="90"/>
      <c r="AE757" s="90"/>
      <c r="AF757" s="136"/>
      <c r="AG757" s="338"/>
      <c r="AH757" s="338"/>
      <c r="AI757" s="339"/>
      <c r="AJ757" s="339"/>
      <c r="AK757" s="91"/>
      <c r="AL757" s="92"/>
      <c r="AM757" s="93"/>
      <c r="AN757" s="340"/>
      <c r="AO757" s="341"/>
      <c r="AP757" s="336"/>
      <c r="AQ757" s="342"/>
      <c r="AR757" s="343"/>
      <c r="AS757" s="342"/>
      <c r="AT757" s="94"/>
      <c r="AU757" s="341"/>
      <c r="AV757" s="136"/>
      <c r="AW757" s="339"/>
    </row>
    <row r="758" spans="1:49" ht="12.75" customHeight="1">
      <c r="A758">
        <v>755</v>
      </c>
      <c r="B758" s="29" t="s">
        <v>7519</v>
      </c>
      <c r="C758" s="134" t="s">
        <v>5137</v>
      </c>
      <c r="D758" s="29" t="s">
        <v>3880</v>
      </c>
      <c r="E758" s="29" t="s">
        <v>3880</v>
      </c>
      <c r="F758" s="335"/>
      <c r="G758" s="335"/>
      <c r="H758" s="335"/>
      <c r="I758" s="335"/>
      <c r="J758" s="335"/>
      <c r="K758" s="335"/>
      <c r="L758" s="335"/>
      <c r="M758" s="82" t="s">
        <v>3880</v>
      </c>
      <c r="N758" s="57" t="s">
        <v>3880</v>
      </c>
      <c r="O758" s="30" t="s">
        <v>3880</v>
      </c>
      <c r="P758" s="29" t="s">
        <v>3880</v>
      </c>
      <c r="Q758" s="29"/>
      <c r="R758" s="134" t="s">
        <v>5137</v>
      </c>
      <c r="S758" s="103" t="s">
        <v>5128</v>
      </c>
      <c r="T758" s="403">
        <v>-1200.1500000000001</v>
      </c>
      <c r="U758" s="403">
        <v>552.45000000000005</v>
      </c>
      <c r="V758" s="123" t="s">
        <v>5129</v>
      </c>
      <c r="W758" s="336"/>
      <c r="X758" s="123"/>
      <c r="Y758" s="337"/>
      <c r="Z758" s="87"/>
      <c r="AA758" s="88" t="s">
        <v>3880</v>
      </c>
      <c r="AB758" s="88"/>
      <c r="AC758" s="88"/>
      <c r="AD758" s="90"/>
      <c r="AE758" s="90"/>
      <c r="AF758" s="136"/>
      <c r="AG758" s="338"/>
      <c r="AH758" s="338"/>
      <c r="AI758" s="339"/>
      <c r="AJ758" s="339"/>
      <c r="AK758" s="91"/>
      <c r="AL758" s="92"/>
      <c r="AM758" s="93"/>
      <c r="AN758" s="340"/>
      <c r="AO758" s="341"/>
      <c r="AP758" s="336"/>
      <c r="AQ758" s="342"/>
      <c r="AR758" s="343"/>
      <c r="AS758" s="342"/>
      <c r="AT758" s="94"/>
      <c r="AU758" s="341"/>
      <c r="AV758" s="136"/>
      <c r="AW758" s="339"/>
    </row>
    <row r="759" spans="1:49" ht="12.75" customHeight="1">
      <c r="A759">
        <v>756</v>
      </c>
      <c r="B759" s="29" t="s">
        <v>7519</v>
      </c>
      <c r="C759" s="134" t="s">
        <v>5138</v>
      </c>
      <c r="D759" s="29" t="s">
        <v>3880</v>
      </c>
      <c r="E759" s="29" t="s">
        <v>3880</v>
      </c>
      <c r="F759" s="335"/>
      <c r="G759" s="335"/>
      <c r="H759" s="335"/>
      <c r="I759" s="335"/>
      <c r="J759" s="335"/>
      <c r="K759" s="335"/>
      <c r="L759" s="335"/>
      <c r="M759" s="82" t="s">
        <v>3880</v>
      </c>
      <c r="N759" s="57" t="s">
        <v>3880</v>
      </c>
      <c r="O759" s="30" t="s">
        <v>3880</v>
      </c>
      <c r="P759" s="29" t="s">
        <v>3880</v>
      </c>
      <c r="Q759" s="29"/>
      <c r="R759" s="134" t="s">
        <v>5138</v>
      </c>
      <c r="S759" s="103" t="s">
        <v>5128</v>
      </c>
      <c r="T759" s="403">
        <v>2000.25</v>
      </c>
      <c r="U759" s="403">
        <v>1352.55</v>
      </c>
      <c r="V759" s="123" t="s">
        <v>5129</v>
      </c>
      <c r="W759" s="336"/>
      <c r="X759" s="123"/>
      <c r="Y759" s="337"/>
      <c r="Z759" s="87"/>
      <c r="AA759" s="88" t="s">
        <v>3880</v>
      </c>
      <c r="AB759" s="88"/>
      <c r="AC759" s="88"/>
      <c r="AD759" s="90"/>
      <c r="AE759" s="90"/>
      <c r="AF759" s="136"/>
      <c r="AG759" s="338"/>
      <c r="AH759" s="338"/>
      <c r="AI759" s="339"/>
      <c r="AJ759" s="339"/>
      <c r="AK759" s="91"/>
      <c r="AL759" s="92"/>
      <c r="AM759" s="93"/>
      <c r="AN759" s="340"/>
      <c r="AO759" s="341"/>
      <c r="AP759" s="336"/>
      <c r="AQ759" s="342"/>
      <c r="AR759" s="343"/>
      <c r="AS759" s="342"/>
      <c r="AT759" s="94"/>
      <c r="AU759" s="341"/>
      <c r="AV759" s="136"/>
      <c r="AW759" s="339"/>
    </row>
    <row r="760" spans="1:49" ht="12.75" customHeight="1">
      <c r="A760">
        <v>757</v>
      </c>
      <c r="B760" s="29" t="s">
        <v>7519</v>
      </c>
      <c r="C760" s="134" t="s">
        <v>5139</v>
      </c>
      <c r="D760" s="29" t="s">
        <v>3880</v>
      </c>
      <c r="E760" s="29" t="s">
        <v>3880</v>
      </c>
      <c r="F760" s="335"/>
      <c r="G760" s="335"/>
      <c r="H760" s="335"/>
      <c r="I760" s="335"/>
      <c r="J760" s="335"/>
      <c r="K760" s="335"/>
      <c r="L760" s="335"/>
      <c r="M760" s="82" t="s">
        <v>3880</v>
      </c>
      <c r="N760" s="57" t="s">
        <v>3880</v>
      </c>
      <c r="O760" s="30" t="s">
        <v>3880</v>
      </c>
      <c r="P760" s="29" t="s">
        <v>3880</v>
      </c>
      <c r="Q760" s="29"/>
      <c r="R760" s="134" t="s">
        <v>5139</v>
      </c>
      <c r="S760" s="103" t="s">
        <v>5128</v>
      </c>
      <c r="T760" s="403">
        <v>1200.1500000000001</v>
      </c>
      <c r="U760" s="403">
        <v>1352.55</v>
      </c>
      <c r="V760" s="123" t="s">
        <v>5129</v>
      </c>
      <c r="W760" s="336"/>
      <c r="X760" s="123"/>
      <c r="Y760" s="337"/>
      <c r="Z760" s="87"/>
      <c r="AA760" s="88" t="s">
        <v>3880</v>
      </c>
      <c r="AB760" s="88"/>
      <c r="AC760" s="88"/>
      <c r="AD760" s="90"/>
      <c r="AE760" s="90"/>
      <c r="AF760" s="136"/>
      <c r="AG760" s="338"/>
      <c r="AH760" s="338"/>
      <c r="AI760" s="339"/>
      <c r="AJ760" s="339"/>
      <c r="AK760" s="91"/>
      <c r="AL760" s="92"/>
      <c r="AM760" s="93"/>
      <c r="AN760" s="340"/>
      <c r="AO760" s="341"/>
      <c r="AP760" s="336"/>
      <c r="AQ760" s="342"/>
      <c r="AR760" s="343"/>
      <c r="AS760" s="342"/>
      <c r="AT760" s="94"/>
      <c r="AU760" s="341"/>
      <c r="AV760" s="136"/>
      <c r="AW760" s="339"/>
    </row>
    <row r="761" spans="1:49" ht="12.75" customHeight="1">
      <c r="A761">
        <v>758</v>
      </c>
      <c r="B761" s="29" t="s">
        <v>7519</v>
      </c>
      <c r="C761" s="134" t="s">
        <v>5140</v>
      </c>
      <c r="D761" s="29" t="s">
        <v>3880</v>
      </c>
      <c r="E761" s="29" t="s">
        <v>3880</v>
      </c>
      <c r="F761" s="335"/>
      <c r="G761" s="335"/>
      <c r="H761" s="335"/>
      <c r="I761" s="335"/>
      <c r="J761" s="335"/>
      <c r="K761" s="335"/>
      <c r="L761" s="335"/>
      <c r="M761" s="82" t="s">
        <v>3880</v>
      </c>
      <c r="N761" s="57" t="s">
        <v>3880</v>
      </c>
      <c r="O761" s="30" t="s">
        <v>3880</v>
      </c>
      <c r="P761" s="29" t="s">
        <v>3880</v>
      </c>
      <c r="Q761" s="29"/>
      <c r="R761" s="134" t="s">
        <v>5140</v>
      </c>
      <c r="S761" s="103" t="s">
        <v>5128</v>
      </c>
      <c r="T761" s="403">
        <v>400.05</v>
      </c>
      <c r="U761" s="403">
        <v>1352.55</v>
      </c>
      <c r="V761" s="123" t="s">
        <v>5129</v>
      </c>
      <c r="W761" s="336"/>
      <c r="X761" s="123"/>
      <c r="Y761" s="337"/>
      <c r="Z761" s="87"/>
      <c r="AA761" s="88" t="s">
        <v>3880</v>
      </c>
      <c r="AB761" s="88"/>
      <c r="AC761" s="88"/>
      <c r="AD761" s="90"/>
      <c r="AE761" s="90"/>
      <c r="AF761" s="136"/>
      <c r="AG761" s="338"/>
      <c r="AH761" s="338"/>
      <c r="AI761" s="339"/>
      <c r="AJ761" s="339"/>
      <c r="AK761" s="91"/>
      <c r="AL761" s="92"/>
      <c r="AM761" s="93"/>
      <c r="AN761" s="340"/>
      <c r="AO761" s="341"/>
      <c r="AP761" s="336"/>
      <c r="AQ761" s="342"/>
      <c r="AR761" s="343"/>
      <c r="AS761" s="342"/>
      <c r="AT761" s="94"/>
      <c r="AU761" s="341"/>
      <c r="AV761" s="136"/>
      <c r="AW761" s="339"/>
    </row>
    <row r="762" spans="1:49" ht="12.75" customHeight="1">
      <c r="A762">
        <v>759</v>
      </c>
      <c r="B762" s="29" t="s">
        <v>7519</v>
      </c>
      <c r="C762" s="134" t="s">
        <v>5141</v>
      </c>
      <c r="D762" s="29" t="s">
        <v>3880</v>
      </c>
      <c r="E762" s="29" t="s">
        <v>3880</v>
      </c>
      <c r="F762" s="335"/>
      <c r="G762" s="335"/>
      <c r="H762" s="335"/>
      <c r="I762" s="335"/>
      <c r="J762" s="335"/>
      <c r="K762" s="335"/>
      <c r="L762" s="335"/>
      <c r="M762" s="82" t="s">
        <v>3880</v>
      </c>
      <c r="N762" s="57" t="s">
        <v>3880</v>
      </c>
      <c r="O762" s="30" t="s">
        <v>3880</v>
      </c>
      <c r="P762" s="29" t="s">
        <v>3880</v>
      </c>
      <c r="Q762" s="29"/>
      <c r="R762" s="134" t="s">
        <v>5141</v>
      </c>
      <c r="S762" s="103" t="s">
        <v>5128</v>
      </c>
      <c r="T762" s="403">
        <v>-400.05</v>
      </c>
      <c r="U762" s="403">
        <v>1352.55</v>
      </c>
      <c r="V762" s="123" t="s">
        <v>5129</v>
      </c>
      <c r="W762" s="336"/>
      <c r="X762" s="123"/>
      <c r="Y762" s="337"/>
      <c r="Z762" s="87"/>
      <c r="AA762" s="88" t="s">
        <v>3880</v>
      </c>
      <c r="AB762" s="88"/>
      <c r="AC762" s="88"/>
      <c r="AD762" s="90"/>
      <c r="AE762" s="90"/>
      <c r="AF762" s="136"/>
      <c r="AG762" s="338"/>
      <c r="AH762" s="338"/>
      <c r="AI762" s="339"/>
      <c r="AJ762" s="339"/>
      <c r="AK762" s="91"/>
      <c r="AL762" s="92"/>
      <c r="AM762" s="93"/>
      <c r="AN762" s="340"/>
      <c r="AO762" s="341"/>
      <c r="AP762" s="336"/>
      <c r="AQ762" s="342"/>
      <c r="AR762" s="343"/>
      <c r="AS762" s="342"/>
      <c r="AT762" s="94"/>
      <c r="AU762" s="341"/>
      <c r="AV762" s="136"/>
      <c r="AW762" s="339"/>
    </row>
    <row r="763" spans="1:49" ht="12.75" customHeight="1">
      <c r="A763">
        <v>760</v>
      </c>
      <c r="B763" s="29" t="s">
        <v>7519</v>
      </c>
      <c r="C763" s="134" t="s">
        <v>5142</v>
      </c>
      <c r="D763" s="29" t="s">
        <v>3880</v>
      </c>
      <c r="E763" s="29" t="s">
        <v>3880</v>
      </c>
      <c r="F763" s="335"/>
      <c r="G763" s="335"/>
      <c r="H763" s="335"/>
      <c r="I763" s="335"/>
      <c r="J763" s="335"/>
      <c r="K763" s="335"/>
      <c r="L763" s="335"/>
      <c r="M763" s="82" t="s">
        <v>3880</v>
      </c>
      <c r="N763" s="57" t="s">
        <v>3880</v>
      </c>
      <c r="O763" s="30" t="s">
        <v>3880</v>
      </c>
      <c r="P763" s="29" t="s">
        <v>3880</v>
      </c>
      <c r="Q763" s="29"/>
      <c r="R763" s="134" t="s">
        <v>5142</v>
      </c>
      <c r="S763" s="103" t="s">
        <v>5128</v>
      </c>
      <c r="T763" s="403">
        <v>-1200.1500000000001</v>
      </c>
      <c r="U763" s="403">
        <v>1352.55</v>
      </c>
      <c r="V763" s="123" t="s">
        <v>5129</v>
      </c>
      <c r="W763" s="336"/>
      <c r="X763" s="123"/>
      <c r="Y763" s="337"/>
      <c r="Z763" s="87"/>
      <c r="AA763" s="88" t="s">
        <v>3880</v>
      </c>
      <c r="AB763" s="88"/>
      <c r="AC763" s="88"/>
      <c r="AD763" s="90"/>
      <c r="AE763" s="90"/>
      <c r="AF763" s="136"/>
      <c r="AG763" s="338"/>
      <c r="AH763" s="338"/>
      <c r="AI763" s="339"/>
      <c r="AJ763" s="339"/>
      <c r="AK763" s="91"/>
      <c r="AL763" s="92"/>
      <c r="AM763" s="93"/>
      <c r="AN763" s="340"/>
      <c r="AO763" s="341"/>
      <c r="AP763" s="336"/>
      <c r="AQ763" s="342"/>
      <c r="AR763" s="343"/>
      <c r="AS763" s="342"/>
      <c r="AT763" s="94"/>
      <c r="AU763" s="341"/>
      <c r="AV763" s="136"/>
      <c r="AW763" s="339"/>
    </row>
    <row r="764" spans="1:49" ht="12.75" customHeight="1">
      <c r="A764">
        <v>761</v>
      </c>
      <c r="B764" s="29" t="s">
        <v>7519</v>
      </c>
      <c r="C764" s="134" t="s">
        <v>5143</v>
      </c>
      <c r="D764" s="29" t="s">
        <v>3880</v>
      </c>
      <c r="E764" s="29" t="s">
        <v>3880</v>
      </c>
      <c r="F764" s="335"/>
      <c r="G764" s="335"/>
      <c r="H764" s="335"/>
      <c r="I764" s="335"/>
      <c r="J764" s="335"/>
      <c r="K764" s="335"/>
      <c r="L764" s="335"/>
      <c r="M764" s="82" t="s">
        <v>3880</v>
      </c>
      <c r="N764" s="57" t="s">
        <v>3880</v>
      </c>
      <c r="O764" s="30" t="s">
        <v>3880</v>
      </c>
      <c r="P764" s="29" t="s">
        <v>3880</v>
      </c>
      <c r="Q764" s="29"/>
      <c r="R764" s="134" t="s">
        <v>5143</v>
      </c>
      <c r="S764" s="103" t="s">
        <v>5128</v>
      </c>
      <c r="T764" s="403">
        <v>2000.25</v>
      </c>
      <c r="U764" s="403">
        <v>2152.65</v>
      </c>
      <c r="V764" s="123" t="s">
        <v>5129</v>
      </c>
      <c r="W764" s="336"/>
      <c r="X764" s="123"/>
      <c r="Y764" s="337"/>
      <c r="Z764" s="87"/>
      <c r="AA764" s="88" t="s">
        <v>3880</v>
      </c>
      <c r="AB764" s="88"/>
      <c r="AC764" s="88"/>
      <c r="AD764" s="90"/>
      <c r="AE764" s="90"/>
      <c r="AF764" s="136"/>
      <c r="AG764" s="338"/>
      <c r="AH764" s="338"/>
      <c r="AI764" s="339"/>
      <c r="AJ764" s="339"/>
      <c r="AK764" s="91"/>
      <c r="AL764" s="92"/>
      <c r="AM764" s="93"/>
      <c r="AN764" s="340"/>
      <c r="AO764" s="341"/>
      <c r="AP764" s="336"/>
      <c r="AQ764" s="342"/>
      <c r="AR764" s="343"/>
      <c r="AS764" s="342"/>
      <c r="AT764" s="94"/>
      <c r="AU764" s="341"/>
      <c r="AV764" s="136"/>
      <c r="AW764" s="339"/>
    </row>
    <row r="765" spans="1:49" ht="12.75" customHeight="1">
      <c r="A765">
        <v>762</v>
      </c>
      <c r="B765" s="29" t="s">
        <v>7519</v>
      </c>
      <c r="C765" s="134" t="s">
        <v>5144</v>
      </c>
      <c r="D765" s="29" t="s">
        <v>3880</v>
      </c>
      <c r="E765" s="29" t="s">
        <v>3880</v>
      </c>
      <c r="F765" s="335"/>
      <c r="G765" s="335"/>
      <c r="H765" s="335"/>
      <c r="I765" s="335"/>
      <c r="J765" s="335"/>
      <c r="K765" s="335"/>
      <c r="L765" s="335"/>
      <c r="M765" s="82" t="s">
        <v>3880</v>
      </c>
      <c r="N765" s="57" t="s">
        <v>3880</v>
      </c>
      <c r="O765" s="30" t="s">
        <v>3880</v>
      </c>
      <c r="P765" s="29" t="s">
        <v>3880</v>
      </c>
      <c r="Q765" s="29"/>
      <c r="R765" s="134" t="s">
        <v>5144</v>
      </c>
      <c r="S765" s="103" t="s">
        <v>5128</v>
      </c>
      <c r="T765" s="403">
        <v>1200.1500000000001</v>
      </c>
      <c r="U765" s="403">
        <v>2152.65</v>
      </c>
      <c r="V765" s="123" t="s">
        <v>5129</v>
      </c>
      <c r="W765" s="336"/>
      <c r="X765" s="123"/>
      <c r="Y765" s="337"/>
      <c r="Z765" s="87"/>
      <c r="AA765" s="88" t="s">
        <v>3880</v>
      </c>
      <c r="AB765" s="88"/>
      <c r="AC765" s="88"/>
      <c r="AD765" s="90"/>
      <c r="AE765" s="90"/>
      <c r="AF765" s="136"/>
      <c r="AG765" s="338"/>
      <c r="AH765" s="338"/>
      <c r="AI765" s="339"/>
      <c r="AJ765" s="339"/>
      <c r="AK765" s="91"/>
      <c r="AL765" s="92"/>
      <c r="AM765" s="93"/>
      <c r="AN765" s="340"/>
      <c r="AO765" s="341"/>
      <c r="AP765" s="336"/>
      <c r="AQ765" s="342"/>
      <c r="AR765" s="343"/>
      <c r="AS765" s="342"/>
      <c r="AT765" s="94"/>
      <c r="AU765" s="341"/>
      <c r="AV765" s="136"/>
      <c r="AW765" s="339"/>
    </row>
    <row r="766" spans="1:49" ht="12.75" customHeight="1">
      <c r="A766">
        <v>763</v>
      </c>
      <c r="B766" s="29" t="s">
        <v>7519</v>
      </c>
      <c r="C766" s="134" t="s">
        <v>5145</v>
      </c>
      <c r="D766" s="29" t="s">
        <v>3880</v>
      </c>
      <c r="E766" s="29" t="s">
        <v>3880</v>
      </c>
      <c r="F766" s="335"/>
      <c r="G766" s="335"/>
      <c r="H766" s="335"/>
      <c r="I766" s="335"/>
      <c r="J766" s="335"/>
      <c r="K766" s="335"/>
      <c r="L766" s="335"/>
      <c r="M766" s="82" t="s">
        <v>3880</v>
      </c>
      <c r="N766" s="57" t="s">
        <v>3880</v>
      </c>
      <c r="O766" s="30" t="s">
        <v>3880</v>
      </c>
      <c r="P766" s="29" t="s">
        <v>3880</v>
      </c>
      <c r="Q766" s="29"/>
      <c r="R766" s="134" t="s">
        <v>5145</v>
      </c>
      <c r="S766" s="103" t="s">
        <v>5128</v>
      </c>
      <c r="T766" s="403">
        <v>400.05</v>
      </c>
      <c r="U766" s="403">
        <v>2152.65</v>
      </c>
      <c r="V766" s="123" t="s">
        <v>5129</v>
      </c>
      <c r="W766" s="336"/>
      <c r="X766" s="123"/>
      <c r="Y766" s="337"/>
      <c r="Z766" s="87"/>
      <c r="AA766" s="88" t="s">
        <v>3880</v>
      </c>
      <c r="AB766" s="88"/>
      <c r="AC766" s="88"/>
      <c r="AD766" s="90"/>
      <c r="AE766" s="90"/>
      <c r="AF766" s="136"/>
      <c r="AG766" s="338"/>
      <c r="AH766" s="338"/>
      <c r="AI766" s="339"/>
      <c r="AJ766" s="339"/>
      <c r="AK766" s="91"/>
      <c r="AL766" s="92"/>
      <c r="AM766" s="93"/>
      <c r="AN766" s="340"/>
      <c r="AO766" s="341"/>
      <c r="AP766" s="336"/>
      <c r="AQ766" s="342"/>
      <c r="AR766" s="343"/>
      <c r="AS766" s="342"/>
      <c r="AT766" s="94"/>
      <c r="AU766" s="341"/>
      <c r="AV766" s="136"/>
      <c r="AW766" s="339"/>
    </row>
    <row r="767" spans="1:49" ht="12.75" customHeight="1">
      <c r="A767">
        <v>764</v>
      </c>
      <c r="B767" s="29" t="s">
        <v>7519</v>
      </c>
      <c r="C767" s="134" t="s">
        <v>5146</v>
      </c>
      <c r="D767" s="29" t="s">
        <v>3880</v>
      </c>
      <c r="E767" s="29" t="s">
        <v>3880</v>
      </c>
      <c r="F767" s="335"/>
      <c r="G767" s="335"/>
      <c r="H767" s="335"/>
      <c r="I767" s="335"/>
      <c r="J767" s="335"/>
      <c r="K767" s="335"/>
      <c r="L767" s="335"/>
      <c r="M767" s="82" t="s">
        <v>3880</v>
      </c>
      <c r="N767" s="57" t="s">
        <v>3880</v>
      </c>
      <c r="O767" s="30" t="s">
        <v>3880</v>
      </c>
      <c r="P767" s="29" t="s">
        <v>3880</v>
      </c>
      <c r="Q767" s="29"/>
      <c r="R767" s="134" t="s">
        <v>5146</v>
      </c>
      <c r="S767" s="103" t="s">
        <v>5128</v>
      </c>
      <c r="T767" s="403">
        <v>2000.25</v>
      </c>
      <c r="U767" s="403">
        <v>2952.75</v>
      </c>
      <c r="V767" s="123" t="s">
        <v>5129</v>
      </c>
      <c r="W767" s="336"/>
      <c r="X767" s="123"/>
      <c r="Y767" s="337"/>
      <c r="Z767" s="87"/>
      <c r="AA767" s="88" t="s">
        <v>3880</v>
      </c>
      <c r="AB767" s="88"/>
      <c r="AC767" s="88"/>
      <c r="AD767" s="90"/>
      <c r="AE767" s="90"/>
      <c r="AF767" s="136"/>
      <c r="AG767" s="338"/>
      <c r="AH767" s="338"/>
      <c r="AI767" s="339"/>
      <c r="AJ767" s="339"/>
      <c r="AK767" s="91"/>
      <c r="AL767" s="92"/>
      <c r="AM767" s="93"/>
      <c r="AN767" s="340"/>
      <c r="AO767" s="341"/>
      <c r="AP767" s="336"/>
      <c r="AQ767" s="342"/>
      <c r="AR767" s="343"/>
      <c r="AS767" s="342"/>
      <c r="AT767" s="94"/>
      <c r="AU767" s="341"/>
      <c r="AV767" s="136"/>
      <c r="AW767" s="339"/>
    </row>
    <row r="768" spans="1:49" ht="12.75" customHeight="1">
      <c r="A768">
        <v>765</v>
      </c>
      <c r="B768" s="29" t="s">
        <v>7519</v>
      </c>
      <c r="C768" s="134" t="s">
        <v>5147</v>
      </c>
      <c r="D768" s="29" t="s">
        <v>3880</v>
      </c>
      <c r="E768" s="29" t="s">
        <v>3880</v>
      </c>
      <c r="F768" s="335"/>
      <c r="G768" s="335"/>
      <c r="H768" s="335"/>
      <c r="I768" s="335"/>
      <c r="J768" s="335"/>
      <c r="K768" s="335"/>
      <c r="L768" s="335"/>
      <c r="M768" s="82" t="s">
        <v>3880</v>
      </c>
      <c r="N768" s="57" t="s">
        <v>3880</v>
      </c>
      <c r="O768" s="30" t="s">
        <v>3880</v>
      </c>
      <c r="P768" s="29" t="s">
        <v>3880</v>
      </c>
      <c r="Q768" s="29"/>
      <c r="R768" s="134" t="s">
        <v>5147</v>
      </c>
      <c r="S768" s="103" t="s">
        <v>5128</v>
      </c>
      <c r="T768" s="403">
        <v>1200.1500000000001</v>
      </c>
      <c r="U768" s="403">
        <v>2952.75</v>
      </c>
      <c r="V768" s="123" t="s">
        <v>5129</v>
      </c>
      <c r="W768" s="336"/>
      <c r="X768" s="123"/>
      <c r="Y768" s="337"/>
      <c r="Z768" s="87"/>
      <c r="AA768" s="88" t="s">
        <v>3880</v>
      </c>
      <c r="AB768" s="88"/>
      <c r="AC768" s="88"/>
      <c r="AD768" s="90"/>
      <c r="AE768" s="90"/>
      <c r="AF768" s="136"/>
      <c r="AG768" s="338"/>
      <c r="AH768" s="338"/>
      <c r="AI768" s="339"/>
      <c r="AJ768" s="339"/>
      <c r="AK768" s="91"/>
      <c r="AL768" s="92"/>
      <c r="AM768" s="93"/>
      <c r="AN768" s="340"/>
      <c r="AO768" s="341"/>
      <c r="AP768" s="336"/>
      <c r="AQ768" s="342"/>
      <c r="AR768" s="343"/>
      <c r="AS768" s="342"/>
      <c r="AT768" s="94"/>
      <c r="AU768" s="341"/>
      <c r="AV768" s="136"/>
      <c r="AW768" s="339"/>
    </row>
    <row r="769" spans="1:49" ht="12.75" customHeight="1">
      <c r="A769">
        <v>766</v>
      </c>
      <c r="B769" s="29" t="s">
        <v>7519</v>
      </c>
      <c r="C769" s="134" t="s">
        <v>5148</v>
      </c>
      <c r="D769" s="29" t="s">
        <v>3880</v>
      </c>
      <c r="E769" s="29" t="s">
        <v>3880</v>
      </c>
      <c r="F769" s="335"/>
      <c r="G769" s="335"/>
      <c r="H769" s="335"/>
      <c r="I769" s="335"/>
      <c r="J769" s="335"/>
      <c r="K769" s="335"/>
      <c r="L769" s="335"/>
      <c r="M769" s="82" t="s">
        <v>3880</v>
      </c>
      <c r="N769" s="57" t="s">
        <v>3880</v>
      </c>
      <c r="O769" s="30" t="s">
        <v>3880</v>
      </c>
      <c r="P769" s="29" t="s">
        <v>3880</v>
      </c>
      <c r="Q769" s="29"/>
      <c r="R769" s="134" t="s">
        <v>5148</v>
      </c>
      <c r="S769" s="103" t="s">
        <v>5128</v>
      </c>
      <c r="T769" s="403">
        <v>400.05</v>
      </c>
      <c r="U769" s="403">
        <v>2952.75</v>
      </c>
      <c r="V769" s="123" t="s">
        <v>5129</v>
      </c>
      <c r="W769" s="336"/>
      <c r="X769" s="123"/>
      <c r="Y769" s="337"/>
      <c r="Z769" s="87"/>
      <c r="AA769" s="88" t="s">
        <v>3880</v>
      </c>
      <c r="AB769" s="88"/>
      <c r="AC769" s="88"/>
      <c r="AD769" s="90"/>
      <c r="AE769" s="90"/>
      <c r="AF769" s="136"/>
      <c r="AG769" s="338"/>
      <c r="AH769" s="338"/>
      <c r="AI769" s="339"/>
      <c r="AJ769" s="339"/>
      <c r="AK769" s="91"/>
      <c r="AL769" s="92"/>
      <c r="AM769" s="93"/>
      <c r="AN769" s="340"/>
      <c r="AO769" s="341"/>
      <c r="AP769" s="336"/>
      <c r="AQ769" s="342"/>
      <c r="AR769" s="343"/>
      <c r="AS769" s="342"/>
      <c r="AT769" s="94"/>
      <c r="AU769" s="341"/>
      <c r="AV769" s="136"/>
      <c r="AW769" s="339"/>
    </row>
    <row r="770" spans="1:49" ht="12.75" customHeight="1">
      <c r="A770">
        <v>767</v>
      </c>
      <c r="B770" s="29" t="s">
        <v>7518</v>
      </c>
      <c r="C770" s="134" t="s">
        <v>5149</v>
      </c>
      <c r="D770" s="29" t="s">
        <v>3880</v>
      </c>
      <c r="E770" s="29" t="s">
        <v>3880</v>
      </c>
      <c r="F770" s="335"/>
      <c r="G770" s="335"/>
      <c r="H770" s="335"/>
      <c r="I770" s="335"/>
      <c r="J770" s="335"/>
      <c r="K770" s="335"/>
      <c r="L770" s="335"/>
      <c r="M770" s="82" t="s">
        <v>3880</v>
      </c>
      <c r="N770" s="57" t="s">
        <v>3880</v>
      </c>
      <c r="O770" s="30" t="s">
        <v>3880</v>
      </c>
      <c r="P770" s="29" t="s">
        <v>3880</v>
      </c>
      <c r="Q770" s="29"/>
      <c r="R770" s="134" t="s">
        <v>5149</v>
      </c>
      <c r="S770" s="103" t="s">
        <v>5150</v>
      </c>
      <c r="T770" s="403">
        <v>3600.45</v>
      </c>
      <c r="U770" s="403">
        <v>-4248.1499999999996</v>
      </c>
      <c r="V770" s="123" t="s">
        <v>5151</v>
      </c>
      <c r="W770" s="336"/>
      <c r="X770" s="123"/>
      <c r="Y770" s="337"/>
      <c r="Z770" s="87"/>
      <c r="AA770" s="88" t="s">
        <v>3880</v>
      </c>
      <c r="AB770" s="88"/>
      <c r="AC770" s="88"/>
      <c r="AD770" s="90"/>
      <c r="AE770" s="90"/>
      <c r="AF770" s="136"/>
      <c r="AG770" s="338"/>
      <c r="AH770" s="338"/>
      <c r="AI770" s="339"/>
      <c r="AJ770" s="339"/>
      <c r="AK770" s="91"/>
      <c r="AL770" s="92"/>
      <c r="AM770" s="93"/>
      <c r="AN770" s="340"/>
      <c r="AO770" s="341"/>
      <c r="AP770" s="336"/>
      <c r="AQ770" s="342"/>
      <c r="AR770" s="343"/>
      <c r="AS770" s="342"/>
      <c r="AT770" s="94"/>
      <c r="AU770" s="341"/>
      <c r="AV770" s="136"/>
      <c r="AW770" s="339"/>
    </row>
    <row r="771" spans="1:49" ht="12.75" customHeight="1">
      <c r="A771">
        <v>768</v>
      </c>
      <c r="B771" s="29" t="s">
        <v>7518</v>
      </c>
      <c r="C771" s="134" t="s">
        <v>3656</v>
      </c>
      <c r="D771" s="29" t="s">
        <v>3880</v>
      </c>
      <c r="E771" s="29" t="s">
        <v>3880</v>
      </c>
      <c r="F771" s="335"/>
      <c r="G771" s="335"/>
      <c r="H771" s="335"/>
      <c r="I771" s="335"/>
      <c r="J771" s="335"/>
      <c r="K771" s="335"/>
      <c r="L771" s="335"/>
      <c r="M771" s="82" t="s">
        <v>3880</v>
      </c>
      <c r="N771" s="57" t="s">
        <v>3880</v>
      </c>
      <c r="O771" s="30" t="s">
        <v>3880</v>
      </c>
      <c r="P771" s="29" t="s">
        <v>3880</v>
      </c>
      <c r="Q771" s="29"/>
      <c r="R771" s="134" t="s">
        <v>3656</v>
      </c>
      <c r="S771" s="103" t="s">
        <v>5150</v>
      </c>
      <c r="T771" s="403">
        <v>2800.35</v>
      </c>
      <c r="U771" s="403">
        <v>-4248.1499999999996</v>
      </c>
      <c r="V771" s="123" t="s">
        <v>5151</v>
      </c>
      <c r="W771" s="336"/>
      <c r="X771" s="123"/>
      <c r="Y771" s="337"/>
      <c r="Z771" s="87"/>
      <c r="AA771" s="88" t="s">
        <v>3880</v>
      </c>
      <c r="AB771" s="88"/>
      <c r="AC771" s="88"/>
      <c r="AD771" s="90"/>
      <c r="AE771" s="90"/>
      <c r="AF771" s="136"/>
      <c r="AG771" s="338"/>
      <c r="AH771" s="338"/>
      <c r="AI771" s="339"/>
      <c r="AJ771" s="339"/>
      <c r="AK771" s="91"/>
      <c r="AL771" s="92"/>
      <c r="AM771" s="93"/>
      <c r="AN771" s="340"/>
      <c r="AO771" s="341"/>
      <c r="AP771" s="336"/>
      <c r="AQ771" s="342"/>
      <c r="AR771" s="343"/>
      <c r="AS771" s="342"/>
      <c r="AT771" s="94"/>
      <c r="AU771" s="341"/>
      <c r="AV771" s="136"/>
      <c r="AW771" s="339"/>
    </row>
    <row r="772" spans="1:49" ht="12.75" customHeight="1">
      <c r="A772">
        <v>769</v>
      </c>
      <c r="B772" s="29" t="s">
        <v>7518</v>
      </c>
      <c r="C772" s="134" t="s">
        <v>3657</v>
      </c>
      <c r="D772" s="29" t="s">
        <v>3880</v>
      </c>
      <c r="E772" s="29" t="s">
        <v>3880</v>
      </c>
      <c r="F772" s="335"/>
      <c r="G772" s="335"/>
      <c r="H772" s="335"/>
      <c r="I772" s="335"/>
      <c r="J772" s="335"/>
      <c r="K772" s="335"/>
      <c r="L772" s="335"/>
      <c r="M772" s="82" t="s">
        <v>3880</v>
      </c>
      <c r="N772" s="57" t="s">
        <v>3880</v>
      </c>
      <c r="O772" s="30" t="s">
        <v>3880</v>
      </c>
      <c r="P772" s="29" t="s">
        <v>3880</v>
      </c>
      <c r="Q772" s="29"/>
      <c r="R772" s="134" t="s">
        <v>3657</v>
      </c>
      <c r="S772" s="103" t="s">
        <v>5150</v>
      </c>
      <c r="T772" s="403">
        <v>2000.25</v>
      </c>
      <c r="U772" s="403">
        <v>-4248.1499999999996</v>
      </c>
      <c r="V772" s="123" t="s">
        <v>5151</v>
      </c>
      <c r="W772" s="336"/>
      <c r="X772" s="123"/>
      <c r="Y772" s="337"/>
      <c r="Z772" s="87"/>
      <c r="AA772" s="88" t="s">
        <v>3880</v>
      </c>
      <c r="AB772" s="88"/>
      <c r="AC772" s="88"/>
      <c r="AD772" s="90"/>
      <c r="AE772" s="90"/>
      <c r="AF772" s="136"/>
      <c r="AG772" s="338"/>
      <c r="AH772" s="338"/>
      <c r="AI772" s="339"/>
      <c r="AJ772" s="339"/>
      <c r="AK772" s="91"/>
      <c r="AL772" s="92"/>
      <c r="AM772" s="93"/>
      <c r="AN772" s="340"/>
      <c r="AO772" s="341"/>
      <c r="AP772" s="336"/>
      <c r="AQ772" s="342"/>
      <c r="AR772" s="343"/>
      <c r="AS772" s="342"/>
      <c r="AT772" s="94"/>
      <c r="AU772" s="341"/>
      <c r="AV772" s="136"/>
      <c r="AW772" s="339"/>
    </row>
    <row r="773" spans="1:49" ht="12.75" customHeight="1">
      <c r="A773">
        <v>770</v>
      </c>
      <c r="B773" s="29" t="s">
        <v>7518</v>
      </c>
      <c r="C773" s="134" t="s">
        <v>262</v>
      </c>
      <c r="D773" s="29" t="s">
        <v>3880</v>
      </c>
      <c r="E773" s="29" t="s">
        <v>3880</v>
      </c>
      <c r="F773" s="335"/>
      <c r="G773" s="335"/>
      <c r="H773" s="335"/>
      <c r="I773" s="335"/>
      <c r="J773" s="335"/>
      <c r="K773" s="335"/>
      <c r="L773" s="335"/>
      <c r="M773" s="82" t="s">
        <v>3880</v>
      </c>
      <c r="N773" s="57" t="s">
        <v>3880</v>
      </c>
      <c r="O773" s="30" t="s">
        <v>3880</v>
      </c>
      <c r="P773" s="29" t="s">
        <v>3880</v>
      </c>
      <c r="Q773" s="29"/>
      <c r="R773" s="134" t="s">
        <v>262</v>
      </c>
      <c r="S773" s="103" t="s">
        <v>5150</v>
      </c>
      <c r="T773" s="403">
        <v>1200.1500000000001</v>
      </c>
      <c r="U773" s="403">
        <v>-4248.1499999999996</v>
      </c>
      <c r="V773" s="123" t="s">
        <v>5151</v>
      </c>
      <c r="W773" s="336"/>
      <c r="X773" s="123"/>
      <c r="Y773" s="337"/>
      <c r="Z773" s="87"/>
      <c r="AA773" s="88" t="s">
        <v>3880</v>
      </c>
      <c r="AB773" s="88"/>
      <c r="AC773" s="88"/>
      <c r="AD773" s="90"/>
      <c r="AE773" s="90"/>
      <c r="AF773" s="136"/>
      <c r="AG773" s="338"/>
      <c r="AH773" s="338"/>
      <c r="AI773" s="339"/>
      <c r="AJ773" s="339"/>
      <c r="AK773" s="91"/>
      <c r="AL773" s="92"/>
      <c r="AM773" s="93"/>
      <c r="AN773" s="340"/>
      <c r="AO773" s="341"/>
      <c r="AP773" s="336"/>
      <c r="AQ773" s="342"/>
      <c r="AR773" s="343"/>
      <c r="AS773" s="342"/>
      <c r="AT773" s="94"/>
      <c r="AU773" s="341"/>
      <c r="AV773" s="136"/>
      <c r="AW773" s="339"/>
    </row>
    <row r="774" spans="1:49" ht="12.75" customHeight="1">
      <c r="A774">
        <v>771</v>
      </c>
      <c r="B774" s="29" t="s">
        <v>7518</v>
      </c>
      <c r="C774" s="134" t="s">
        <v>330</v>
      </c>
      <c r="D774" s="29" t="s">
        <v>3880</v>
      </c>
      <c r="E774" s="29" t="s">
        <v>3880</v>
      </c>
      <c r="F774" s="335"/>
      <c r="G774" s="335"/>
      <c r="H774" s="335"/>
      <c r="I774" s="335"/>
      <c r="J774" s="335"/>
      <c r="K774" s="335"/>
      <c r="L774" s="335"/>
      <c r="M774" s="82" t="s">
        <v>3880</v>
      </c>
      <c r="N774" s="57" t="s">
        <v>3880</v>
      </c>
      <c r="O774" s="30" t="s">
        <v>3880</v>
      </c>
      <c r="P774" s="29" t="s">
        <v>3880</v>
      </c>
      <c r="Q774" s="29"/>
      <c r="R774" s="134" t="s">
        <v>330</v>
      </c>
      <c r="S774" s="103" t="s">
        <v>5150</v>
      </c>
      <c r="T774" s="403">
        <v>400.05</v>
      </c>
      <c r="U774" s="403">
        <v>-4248.1499999999996</v>
      </c>
      <c r="V774" s="123" t="s">
        <v>5151</v>
      </c>
      <c r="W774" s="336"/>
      <c r="X774" s="123"/>
      <c r="Y774" s="337"/>
      <c r="Z774" s="87"/>
      <c r="AA774" s="88" t="s">
        <v>3880</v>
      </c>
      <c r="AB774" s="88"/>
      <c r="AC774" s="88"/>
      <c r="AD774" s="90"/>
      <c r="AE774" s="90"/>
      <c r="AF774" s="136"/>
      <c r="AG774" s="338"/>
      <c r="AH774" s="338"/>
      <c r="AI774" s="339"/>
      <c r="AJ774" s="339"/>
      <c r="AK774" s="91"/>
      <c r="AL774" s="92"/>
      <c r="AM774" s="93"/>
      <c r="AN774" s="340"/>
      <c r="AO774" s="341"/>
      <c r="AP774" s="336"/>
      <c r="AQ774" s="342"/>
      <c r="AR774" s="343"/>
      <c r="AS774" s="342"/>
      <c r="AT774" s="94"/>
      <c r="AU774" s="341"/>
      <c r="AV774" s="136"/>
      <c r="AW774" s="339"/>
    </row>
    <row r="775" spans="1:49" ht="12.75" customHeight="1">
      <c r="A775">
        <v>772</v>
      </c>
      <c r="B775" s="29" t="s">
        <v>7518</v>
      </c>
      <c r="C775" s="134" t="s">
        <v>5152</v>
      </c>
      <c r="D775" s="29" t="s">
        <v>3880</v>
      </c>
      <c r="E775" s="29" t="s">
        <v>3880</v>
      </c>
      <c r="F775" s="335"/>
      <c r="G775" s="335"/>
      <c r="H775" s="335"/>
      <c r="I775" s="335"/>
      <c r="J775" s="335"/>
      <c r="K775" s="335"/>
      <c r="L775" s="335"/>
      <c r="M775" s="82" t="s">
        <v>3880</v>
      </c>
      <c r="N775" s="57" t="s">
        <v>3880</v>
      </c>
      <c r="O775" s="30" t="s">
        <v>3880</v>
      </c>
      <c r="P775" s="29" t="s">
        <v>3880</v>
      </c>
      <c r="Q775" s="29"/>
      <c r="R775" s="134" t="s">
        <v>5152</v>
      </c>
      <c r="S775" s="103" t="s">
        <v>5150</v>
      </c>
      <c r="T775" s="403">
        <v>-400.05</v>
      </c>
      <c r="U775" s="403">
        <v>-4248.1499999999996</v>
      </c>
      <c r="V775" s="123" t="s">
        <v>5151</v>
      </c>
      <c r="W775" s="336"/>
      <c r="X775" s="123"/>
      <c r="Y775" s="337"/>
      <c r="Z775" s="87"/>
      <c r="AA775" s="88" t="s">
        <v>3880</v>
      </c>
      <c r="AB775" s="88"/>
      <c r="AC775" s="88"/>
      <c r="AD775" s="90"/>
      <c r="AE775" s="90"/>
      <c r="AF775" s="136"/>
      <c r="AG775" s="338"/>
      <c r="AH775" s="338"/>
      <c r="AI775" s="339"/>
      <c r="AJ775" s="339"/>
      <c r="AK775" s="91"/>
      <c r="AL775" s="92"/>
      <c r="AM775" s="93"/>
      <c r="AN775" s="340"/>
      <c r="AO775" s="341"/>
      <c r="AP775" s="336"/>
      <c r="AQ775" s="342"/>
      <c r="AR775" s="343"/>
      <c r="AS775" s="342"/>
      <c r="AT775" s="94"/>
      <c r="AU775" s="341"/>
      <c r="AV775" s="136"/>
      <c r="AW775" s="339"/>
    </row>
    <row r="776" spans="1:49" ht="12.75" customHeight="1">
      <c r="A776">
        <v>773</v>
      </c>
      <c r="B776" s="29" t="s">
        <v>7518</v>
      </c>
      <c r="C776" s="134" t="s">
        <v>5153</v>
      </c>
      <c r="D776" s="29" t="s">
        <v>3880</v>
      </c>
      <c r="E776" s="29" t="s">
        <v>3880</v>
      </c>
      <c r="F776" s="335"/>
      <c r="G776" s="335"/>
      <c r="H776" s="335"/>
      <c r="I776" s="335"/>
      <c r="J776" s="335"/>
      <c r="K776" s="335"/>
      <c r="L776" s="335"/>
      <c r="M776" s="82" t="s">
        <v>3880</v>
      </c>
      <c r="N776" s="57" t="s">
        <v>3880</v>
      </c>
      <c r="O776" s="30" t="s">
        <v>3880</v>
      </c>
      <c r="P776" s="29" t="s">
        <v>3880</v>
      </c>
      <c r="Q776" s="29"/>
      <c r="R776" s="134" t="s">
        <v>5153</v>
      </c>
      <c r="S776" s="103" t="s">
        <v>5150</v>
      </c>
      <c r="T776" s="403">
        <v>-1200.1500000000001</v>
      </c>
      <c r="U776" s="403">
        <v>-4248.1499999999996</v>
      </c>
      <c r="V776" s="123" t="s">
        <v>5151</v>
      </c>
      <c r="W776" s="336"/>
      <c r="X776" s="123"/>
      <c r="Y776" s="337"/>
      <c r="Z776" s="87"/>
      <c r="AA776" s="88" t="s">
        <v>3880</v>
      </c>
      <c r="AB776" s="88"/>
      <c r="AC776" s="88"/>
      <c r="AD776" s="90"/>
      <c r="AE776" s="90"/>
      <c r="AF776" s="136"/>
      <c r="AG776" s="338"/>
      <c r="AH776" s="338"/>
      <c r="AI776" s="339"/>
      <c r="AJ776" s="339"/>
      <c r="AK776" s="91"/>
      <c r="AL776" s="92"/>
      <c r="AM776" s="93"/>
      <c r="AN776" s="340"/>
      <c r="AO776" s="341"/>
      <c r="AP776" s="336"/>
      <c r="AQ776" s="342"/>
      <c r="AR776" s="343"/>
      <c r="AS776" s="342"/>
      <c r="AT776" s="94"/>
      <c r="AU776" s="341"/>
      <c r="AV776" s="136"/>
      <c r="AW776" s="339"/>
    </row>
    <row r="777" spans="1:49" ht="12.75" customHeight="1">
      <c r="A777">
        <v>774</v>
      </c>
      <c r="B777" s="29" t="s">
        <v>7518</v>
      </c>
      <c r="C777" s="134" t="s">
        <v>5154</v>
      </c>
      <c r="D777" s="29" t="s">
        <v>3880</v>
      </c>
      <c r="E777" s="29" t="s">
        <v>3880</v>
      </c>
      <c r="F777" s="335"/>
      <c r="G777" s="335"/>
      <c r="H777" s="335"/>
      <c r="I777" s="335"/>
      <c r="J777" s="335"/>
      <c r="K777" s="335"/>
      <c r="L777" s="335"/>
      <c r="M777" s="82" t="s">
        <v>3880</v>
      </c>
      <c r="N777" s="57" t="s">
        <v>3880</v>
      </c>
      <c r="O777" s="30" t="s">
        <v>3880</v>
      </c>
      <c r="P777" s="29" t="s">
        <v>3880</v>
      </c>
      <c r="Q777" s="29"/>
      <c r="R777" s="134" t="s">
        <v>5154</v>
      </c>
      <c r="S777" s="103" t="s">
        <v>5150</v>
      </c>
      <c r="T777" s="403">
        <v>-2000.25</v>
      </c>
      <c r="U777" s="403">
        <v>-4248.1499999999996</v>
      </c>
      <c r="V777" s="123" t="s">
        <v>5151</v>
      </c>
      <c r="W777" s="336"/>
      <c r="X777" s="123"/>
      <c r="Y777" s="337"/>
      <c r="Z777" s="87"/>
      <c r="AA777" s="88" t="s">
        <v>3880</v>
      </c>
      <c r="AB777" s="88"/>
      <c r="AC777" s="88"/>
      <c r="AD777" s="90"/>
      <c r="AE777" s="90"/>
      <c r="AF777" s="136"/>
      <c r="AG777" s="338"/>
      <c r="AH777" s="338"/>
      <c r="AI777" s="339"/>
      <c r="AJ777" s="339"/>
      <c r="AK777" s="91"/>
      <c r="AL777" s="92"/>
      <c r="AM777" s="93"/>
      <c r="AN777" s="340"/>
      <c r="AO777" s="341"/>
      <c r="AP777" s="336"/>
      <c r="AQ777" s="342"/>
      <c r="AR777" s="343"/>
      <c r="AS777" s="342"/>
      <c r="AT777" s="94"/>
      <c r="AU777" s="341"/>
      <c r="AV777" s="136"/>
      <c r="AW777" s="339"/>
    </row>
    <row r="778" spans="1:49" ht="12.75" customHeight="1">
      <c r="A778">
        <v>775</v>
      </c>
      <c r="B778" s="29" t="s">
        <v>7518</v>
      </c>
      <c r="C778" s="134" t="s">
        <v>5155</v>
      </c>
      <c r="D778" s="29" t="s">
        <v>3880</v>
      </c>
      <c r="E778" s="29" t="s">
        <v>3880</v>
      </c>
      <c r="F778" s="335"/>
      <c r="G778" s="335"/>
      <c r="H778" s="335"/>
      <c r="I778" s="335"/>
      <c r="J778" s="335"/>
      <c r="K778" s="335"/>
      <c r="L778" s="335"/>
      <c r="M778" s="82" t="s">
        <v>3880</v>
      </c>
      <c r="N778" s="57" t="s">
        <v>3880</v>
      </c>
      <c r="O778" s="30" t="s">
        <v>3880</v>
      </c>
      <c r="P778" s="29" t="s">
        <v>3880</v>
      </c>
      <c r="Q778" s="29"/>
      <c r="R778" s="134" t="s">
        <v>5155</v>
      </c>
      <c r="S778" s="103" t="s">
        <v>5150</v>
      </c>
      <c r="T778" s="403">
        <v>3600.45</v>
      </c>
      <c r="U778" s="403">
        <v>-3448.05</v>
      </c>
      <c r="V778" s="123" t="s">
        <v>5151</v>
      </c>
      <c r="W778" s="336"/>
      <c r="X778" s="123"/>
      <c r="Y778" s="337"/>
      <c r="Z778" s="87"/>
      <c r="AA778" s="88" t="s">
        <v>3880</v>
      </c>
      <c r="AB778" s="88"/>
      <c r="AC778" s="88"/>
      <c r="AD778" s="90"/>
      <c r="AE778" s="90"/>
      <c r="AF778" s="136"/>
      <c r="AG778" s="338"/>
      <c r="AH778" s="338"/>
      <c r="AI778" s="339"/>
      <c r="AJ778" s="339"/>
      <c r="AK778" s="91"/>
      <c r="AL778" s="92"/>
      <c r="AM778" s="93"/>
      <c r="AN778" s="340"/>
      <c r="AO778" s="341"/>
      <c r="AP778" s="336"/>
      <c r="AQ778" s="342"/>
      <c r="AR778" s="343"/>
      <c r="AS778" s="342"/>
      <c r="AT778" s="94"/>
      <c r="AU778" s="341"/>
      <c r="AV778" s="136"/>
      <c r="AW778" s="339"/>
    </row>
    <row r="779" spans="1:49" ht="12.75" customHeight="1">
      <c r="A779">
        <v>776</v>
      </c>
      <c r="B779" s="29" t="s">
        <v>7518</v>
      </c>
      <c r="C779" s="134" t="s">
        <v>3701</v>
      </c>
      <c r="D779" s="29" t="s">
        <v>3880</v>
      </c>
      <c r="E779" s="29" t="s">
        <v>3880</v>
      </c>
      <c r="F779" s="335"/>
      <c r="G779" s="335"/>
      <c r="H779" s="335"/>
      <c r="I779" s="335"/>
      <c r="J779" s="335"/>
      <c r="K779" s="335"/>
      <c r="L779" s="335"/>
      <c r="M779" s="82" t="s">
        <v>3880</v>
      </c>
      <c r="N779" s="57" t="s">
        <v>3880</v>
      </c>
      <c r="O779" s="30" t="s">
        <v>3880</v>
      </c>
      <c r="P779" s="29" t="s">
        <v>3880</v>
      </c>
      <c r="Q779" s="29"/>
      <c r="R779" s="134" t="s">
        <v>3701</v>
      </c>
      <c r="S779" s="103" t="s">
        <v>5150</v>
      </c>
      <c r="T779" s="403">
        <v>2800.35</v>
      </c>
      <c r="U779" s="403">
        <v>-3448.05</v>
      </c>
      <c r="V779" s="123" t="s">
        <v>5151</v>
      </c>
      <c r="W779" s="336"/>
      <c r="X779" s="123"/>
      <c r="Y779" s="337"/>
      <c r="Z779" s="87"/>
      <c r="AA779" s="88" t="s">
        <v>3880</v>
      </c>
      <c r="AB779" s="88"/>
      <c r="AC779" s="88"/>
      <c r="AD779" s="90"/>
      <c r="AE779" s="90"/>
      <c r="AF779" s="136"/>
      <c r="AG779" s="338"/>
      <c r="AH779" s="338"/>
      <c r="AI779" s="339"/>
      <c r="AJ779" s="339"/>
      <c r="AK779" s="91"/>
      <c r="AL779" s="92"/>
      <c r="AM779" s="93"/>
      <c r="AN779" s="340"/>
      <c r="AO779" s="341"/>
      <c r="AP779" s="336"/>
      <c r="AQ779" s="342"/>
      <c r="AR779" s="343"/>
      <c r="AS779" s="342"/>
      <c r="AT779" s="94"/>
      <c r="AU779" s="341"/>
      <c r="AV779" s="136"/>
      <c r="AW779" s="339"/>
    </row>
    <row r="780" spans="1:49" ht="12.75" customHeight="1">
      <c r="A780">
        <v>777</v>
      </c>
      <c r="B780" s="29" t="s">
        <v>7518</v>
      </c>
      <c r="C780" s="134" t="s">
        <v>3702</v>
      </c>
      <c r="D780" s="29" t="s">
        <v>3880</v>
      </c>
      <c r="E780" s="29" t="s">
        <v>3880</v>
      </c>
      <c r="F780" s="335"/>
      <c r="G780" s="335"/>
      <c r="H780" s="335"/>
      <c r="I780" s="335"/>
      <c r="J780" s="335"/>
      <c r="K780" s="335"/>
      <c r="L780" s="335"/>
      <c r="M780" s="82" t="s">
        <v>3880</v>
      </c>
      <c r="N780" s="57" t="s">
        <v>3880</v>
      </c>
      <c r="O780" s="30" t="s">
        <v>3880</v>
      </c>
      <c r="P780" s="29" t="s">
        <v>3880</v>
      </c>
      <c r="Q780" s="29"/>
      <c r="R780" s="134" t="s">
        <v>3702</v>
      </c>
      <c r="S780" s="103" t="s">
        <v>5150</v>
      </c>
      <c r="T780" s="403">
        <v>2000.25</v>
      </c>
      <c r="U780" s="403">
        <v>-3448.05</v>
      </c>
      <c r="V780" s="123" t="s">
        <v>5151</v>
      </c>
      <c r="W780" s="336"/>
      <c r="X780" s="123"/>
      <c r="Y780" s="337"/>
      <c r="Z780" s="87"/>
      <c r="AA780" s="88" t="s">
        <v>3880</v>
      </c>
      <c r="AB780" s="88"/>
      <c r="AC780" s="88"/>
      <c r="AD780" s="90"/>
      <c r="AE780" s="90"/>
      <c r="AF780" s="136"/>
      <c r="AG780" s="338"/>
      <c r="AH780" s="338"/>
      <c r="AI780" s="339"/>
      <c r="AJ780" s="339"/>
      <c r="AK780" s="91"/>
      <c r="AL780" s="92"/>
      <c r="AM780" s="93"/>
      <c r="AN780" s="340"/>
      <c r="AO780" s="341"/>
      <c r="AP780" s="336"/>
      <c r="AQ780" s="342"/>
      <c r="AR780" s="343"/>
      <c r="AS780" s="342"/>
      <c r="AT780" s="94"/>
      <c r="AU780" s="341"/>
      <c r="AV780" s="136"/>
      <c r="AW780" s="339"/>
    </row>
    <row r="781" spans="1:49" ht="12.75" customHeight="1">
      <c r="A781">
        <v>778</v>
      </c>
      <c r="B781" s="29" t="s">
        <v>7518</v>
      </c>
      <c r="C781" s="134" t="s">
        <v>341</v>
      </c>
      <c r="D781" s="29" t="s">
        <v>3880</v>
      </c>
      <c r="E781" s="29" t="s">
        <v>3880</v>
      </c>
      <c r="F781" s="335"/>
      <c r="G781" s="335"/>
      <c r="H781" s="335"/>
      <c r="I781" s="335"/>
      <c r="J781" s="335"/>
      <c r="K781" s="335"/>
      <c r="L781" s="335"/>
      <c r="M781" s="82" t="s">
        <v>3880</v>
      </c>
      <c r="N781" s="57" t="s">
        <v>3880</v>
      </c>
      <c r="O781" s="30" t="s">
        <v>3880</v>
      </c>
      <c r="P781" s="29" t="s">
        <v>3880</v>
      </c>
      <c r="Q781" s="29"/>
      <c r="R781" s="134" t="s">
        <v>341</v>
      </c>
      <c r="S781" s="103" t="s">
        <v>5150</v>
      </c>
      <c r="T781" s="403">
        <v>1200.1500000000001</v>
      </c>
      <c r="U781" s="403">
        <v>-3448.05</v>
      </c>
      <c r="V781" s="123" t="s">
        <v>5151</v>
      </c>
      <c r="W781" s="336"/>
      <c r="X781" s="123"/>
      <c r="Y781" s="337"/>
      <c r="Z781" s="87"/>
      <c r="AA781" s="88" t="s">
        <v>3880</v>
      </c>
      <c r="AB781" s="88"/>
      <c r="AC781" s="88"/>
      <c r="AD781" s="90"/>
      <c r="AE781" s="90"/>
      <c r="AF781" s="136"/>
      <c r="AG781" s="338"/>
      <c r="AH781" s="338"/>
      <c r="AI781" s="339"/>
      <c r="AJ781" s="339"/>
      <c r="AK781" s="91"/>
      <c r="AL781" s="92"/>
      <c r="AM781" s="93"/>
      <c r="AN781" s="340"/>
      <c r="AO781" s="341"/>
      <c r="AP781" s="336"/>
      <c r="AQ781" s="342"/>
      <c r="AR781" s="343"/>
      <c r="AS781" s="342"/>
      <c r="AT781" s="94"/>
      <c r="AU781" s="341"/>
      <c r="AV781" s="136"/>
      <c r="AW781" s="339"/>
    </row>
    <row r="782" spans="1:49" ht="12.75" customHeight="1">
      <c r="A782">
        <v>779</v>
      </c>
      <c r="B782" s="29" t="s">
        <v>7518</v>
      </c>
      <c r="C782" s="134" t="s">
        <v>59</v>
      </c>
      <c r="D782" s="29" t="s">
        <v>3880</v>
      </c>
      <c r="E782" s="29" t="s">
        <v>3880</v>
      </c>
      <c r="F782" s="335"/>
      <c r="G782" s="335"/>
      <c r="H782" s="335"/>
      <c r="I782" s="335"/>
      <c r="J782" s="335"/>
      <c r="K782" s="335"/>
      <c r="L782" s="335"/>
      <c r="M782" s="82" t="s">
        <v>3880</v>
      </c>
      <c r="N782" s="57" t="s">
        <v>3880</v>
      </c>
      <c r="O782" s="30" t="s">
        <v>3880</v>
      </c>
      <c r="P782" s="29" t="s">
        <v>3880</v>
      </c>
      <c r="Q782" s="29"/>
      <c r="R782" s="134" t="s">
        <v>59</v>
      </c>
      <c r="S782" s="103" t="s">
        <v>5150</v>
      </c>
      <c r="T782" s="403">
        <v>400.05</v>
      </c>
      <c r="U782" s="403">
        <v>-3448.05</v>
      </c>
      <c r="V782" s="123" t="s">
        <v>5151</v>
      </c>
      <c r="W782" s="336"/>
      <c r="X782" s="123"/>
      <c r="Y782" s="337"/>
      <c r="Z782" s="87"/>
      <c r="AA782" s="88" t="s">
        <v>3880</v>
      </c>
      <c r="AB782" s="88"/>
      <c r="AC782" s="88"/>
      <c r="AD782" s="90"/>
      <c r="AE782" s="90"/>
      <c r="AF782" s="136"/>
      <c r="AG782" s="338"/>
      <c r="AH782" s="338"/>
      <c r="AI782" s="339"/>
      <c r="AJ782" s="339"/>
      <c r="AK782" s="91"/>
      <c r="AL782" s="92"/>
      <c r="AM782" s="93"/>
      <c r="AN782" s="340"/>
      <c r="AO782" s="341"/>
      <c r="AP782" s="336"/>
      <c r="AQ782" s="342"/>
      <c r="AR782" s="343"/>
      <c r="AS782" s="342"/>
      <c r="AT782" s="94"/>
      <c r="AU782" s="341"/>
      <c r="AV782" s="136"/>
      <c r="AW782" s="339"/>
    </row>
    <row r="783" spans="1:49" ht="12.75" customHeight="1">
      <c r="A783">
        <v>780</v>
      </c>
      <c r="B783" s="29" t="s">
        <v>7518</v>
      </c>
      <c r="C783" s="134" t="s">
        <v>5156</v>
      </c>
      <c r="D783" s="29" t="s">
        <v>3880</v>
      </c>
      <c r="E783" s="29" t="s">
        <v>3880</v>
      </c>
      <c r="F783" s="335"/>
      <c r="G783" s="335"/>
      <c r="H783" s="335"/>
      <c r="I783" s="335"/>
      <c r="J783" s="335"/>
      <c r="K783" s="335"/>
      <c r="L783" s="335"/>
      <c r="M783" s="82" t="s">
        <v>3880</v>
      </c>
      <c r="N783" s="57" t="s">
        <v>3880</v>
      </c>
      <c r="O783" s="30" t="s">
        <v>3880</v>
      </c>
      <c r="P783" s="29" t="s">
        <v>3880</v>
      </c>
      <c r="Q783" s="29"/>
      <c r="R783" s="134" t="s">
        <v>5156</v>
      </c>
      <c r="S783" s="103" t="s">
        <v>5150</v>
      </c>
      <c r="T783" s="403">
        <v>-400.05</v>
      </c>
      <c r="U783" s="403">
        <v>-3448.05</v>
      </c>
      <c r="V783" s="123" t="s">
        <v>5151</v>
      </c>
      <c r="W783" s="336"/>
      <c r="X783" s="123"/>
      <c r="Y783" s="337"/>
      <c r="Z783" s="87"/>
      <c r="AA783" s="88" t="s">
        <v>3880</v>
      </c>
      <c r="AB783" s="88"/>
      <c r="AC783" s="88"/>
      <c r="AD783" s="90"/>
      <c r="AE783" s="90"/>
      <c r="AF783" s="136"/>
      <c r="AG783" s="338"/>
      <c r="AH783" s="338"/>
      <c r="AI783" s="339"/>
      <c r="AJ783" s="339"/>
      <c r="AK783" s="91"/>
      <c r="AL783" s="92"/>
      <c r="AM783" s="93"/>
      <c r="AN783" s="340"/>
      <c r="AO783" s="341"/>
      <c r="AP783" s="336"/>
      <c r="AQ783" s="342"/>
      <c r="AR783" s="343"/>
      <c r="AS783" s="342"/>
      <c r="AT783" s="94"/>
      <c r="AU783" s="341"/>
      <c r="AV783" s="136"/>
      <c r="AW783" s="339"/>
    </row>
    <row r="784" spans="1:49" ht="12.75" customHeight="1">
      <c r="A784">
        <v>781</v>
      </c>
      <c r="B784" s="29" t="s">
        <v>7518</v>
      </c>
      <c r="C784" s="134" t="s">
        <v>5157</v>
      </c>
      <c r="D784" s="29" t="s">
        <v>3880</v>
      </c>
      <c r="E784" s="29" t="s">
        <v>3880</v>
      </c>
      <c r="F784" s="335"/>
      <c r="G784" s="335"/>
      <c r="H784" s="335"/>
      <c r="I784" s="335"/>
      <c r="J784" s="335"/>
      <c r="K784" s="335"/>
      <c r="L784" s="335"/>
      <c r="M784" s="82" t="s">
        <v>3880</v>
      </c>
      <c r="N784" s="57" t="s">
        <v>3880</v>
      </c>
      <c r="O784" s="30" t="s">
        <v>3880</v>
      </c>
      <c r="P784" s="29" t="s">
        <v>3880</v>
      </c>
      <c r="Q784" s="29"/>
      <c r="R784" s="134" t="s">
        <v>5157</v>
      </c>
      <c r="S784" s="103" t="s">
        <v>5150</v>
      </c>
      <c r="T784" s="403">
        <v>-1200.1500000000001</v>
      </c>
      <c r="U784" s="403">
        <v>-3448.05</v>
      </c>
      <c r="V784" s="123" t="s">
        <v>5151</v>
      </c>
      <c r="W784" s="336"/>
      <c r="X784" s="123"/>
      <c r="Y784" s="337"/>
      <c r="Z784" s="87"/>
      <c r="AA784" s="88" t="s">
        <v>3880</v>
      </c>
      <c r="AB784" s="88"/>
      <c r="AC784" s="88"/>
      <c r="AD784" s="90"/>
      <c r="AE784" s="90"/>
      <c r="AF784" s="136"/>
      <c r="AG784" s="338"/>
      <c r="AH784" s="338"/>
      <c r="AI784" s="339"/>
      <c r="AJ784" s="339"/>
      <c r="AK784" s="91"/>
      <c r="AL784" s="92"/>
      <c r="AM784" s="93"/>
      <c r="AN784" s="340"/>
      <c r="AO784" s="341"/>
      <c r="AP784" s="336"/>
      <c r="AQ784" s="342"/>
      <c r="AR784" s="343"/>
      <c r="AS784" s="342"/>
      <c r="AT784" s="94"/>
      <c r="AU784" s="341"/>
      <c r="AV784" s="136"/>
      <c r="AW784" s="339"/>
    </row>
    <row r="785" spans="1:49" ht="12.75" customHeight="1">
      <c r="A785">
        <v>782</v>
      </c>
      <c r="B785" s="29" t="s">
        <v>7518</v>
      </c>
      <c r="C785" s="134" t="s">
        <v>5158</v>
      </c>
      <c r="D785" s="29" t="s">
        <v>3880</v>
      </c>
      <c r="E785" s="29" t="s">
        <v>3880</v>
      </c>
      <c r="F785" s="335"/>
      <c r="G785" s="335"/>
      <c r="H785" s="335"/>
      <c r="I785" s="335"/>
      <c r="J785" s="335"/>
      <c r="K785" s="335"/>
      <c r="L785" s="335"/>
      <c r="M785" s="82" t="s">
        <v>3880</v>
      </c>
      <c r="N785" s="57" t="s">
        <v>3880</v>
      </c>
      <c r="O785" s="30" t="s">
        <v>3880</v>
      </c>
      <c r="P785" s="29" t="s">
        <v>3880</v>
      </c>
      <c r="Q785" s="29"/>
      <c r="R785" s="134" t="s">
        <v>5158</v>
      </c>
      <c r="S785" s="103" t="s">
        <v>5150</v>
      </c>
      <c r="T785" s="403">
        <v>-2000.25</v>
      </c>
      <c r="U785" s="403">
        <v>-3448.05</v>
      </c>
      <c r="V785" s="123" t="s">
        <v>5151</v>
      </c>
      <c r="W785" s="336"/>
      <c r="X785" s="123"/>
      <c r="Y785" s="337"/>
      <c r="Z785" s="87"/>
      <c r="AA785" s="88" t="s">
        <v>3880</v>
      </c>
      <c r="AB785" s="88"/>
      <c r="AC785" s="88"/>
      <c r="AD785" s="90"/>
      <c r="AE785" s="90"/>
      <c r="AF785" s="136"/>
      <c r="AG785" s="338"/>
      <c r="AH785" s="338"/>
      <c r="AI785" s="339"/>
      <c r="AJ785" s="339"/>
      <c r="AK785" s="91"/>
      <c r="AL785" s="92"/>
      <c r="AM785" s="93"/>
      <c r="AN785" s="340"/>
      <c r="AO785" s="341"/>
      <c r="AP785" s="336"/>
      <c r="AQ785" s="342"/>
      <c r="AR785" s="343"/>
      <c r="AS785" s="342"/>
      <c r="AT785" s="94"/>
      <c r="AU785" s="341"/>
      <c r="AV785" s="136"/>
      <c r="AW785" s="339"/>
    </row>
    <row r="786" spans="1:49" ht="12.75" customHeight="1">
      <c r="A786">
        <v>783</v>
      </c>
      <c r="B786" s="29" t="s">
        <v>7518</v>
      </c>
      <c r="C786" s="134" t="s">
        <v>3710</v>
      </c>
      <c r="D786" s="29" t="s">
        <v>3880</v>
      </c>
      <c r="E786" s="29" t="s">
        <v>3880</v>
      </c>
      <c r="F786" s="335"/>
      <c r="G786" s="335"/>
      <c r="H786" s="335"/>
      <c r="I786" s="335"/>
      <c r="J786" s="335"/>
      <c r="K786" s="335"/>
      <c r="L786" s="335"/>
      <c r="M786" s="82" t="s">
        <v>3880</v>
      </c>
      <c r="N786" s="57" t="s">
        <v>3880</v>
      </c>
      <c r="O786" s="30" t="s">
        <v>3880</v>
      </c>
      <c r="P786" s="29" t="s">
        <v>3880</v>
      </c>
      <c r="Q786" s="29"/>
      <c r="R786" s="134" t="s">
        <v>3710</v>
      </c>
      <c r="S786" s="103" t="s">
        <v>5150</v>
      </c>
      <c r="T786" s="403">
        <v>2800.35</v>
      </c>
      <c r="U786" s="403">
        <v>-2647.95</v>
      </c>
      <c r="V786" s="123" t="s">
        <v>5151</v>
      </c>
      <c r="W786" s="336"/>
      <c r="X786" s="123"/>
      <c r="Y786" s="337"/>
      <c r="Z786" s="87"/>
      <c r="AA786" s="88" t="s">
        <v>3880</v>
      </c>
      <c r="AB786" s="88"/>
      <c r="AC786" s="88"/>
      <c r="AD786" s="90"/>
      <c r="AE786" s="90"/>
      <c r="AF786" s="136"/>
      <c r="AG786" s="338"/>
      <c r="AH786" s="338"/>
      <c r="AI786" s="339"/>
      <c r="AJ786" s="339"/>
      <c r="AK786" s="91"/>
      <c r="AL786" s="92"/>
      <c r="AM786" s="93"/>
      <c r="AN786" s="340"/>
      <c r="AO786" s="341"/>
      <c r="AP786" s="336"/>
      <c r="AQ786" s="342"/>
      <c r="AR786" s="343"/>
      <c r="AS786" s="342"/>
      <c r="AT786" s="94"/>
      <c r="AU786" s="341"/>
      <c r="AV786" s="136"/>
      <c r="AW786" s="339"/>
    </row>
    <row r="787" spans="1:49" ht="12.75" customHeight="1">
      <c r="A787">
        <v>784</v>
      </c>
      <c r="B787" s="29" t="s">
        <v>7518</v>
      </c>
      <c r="C787" s="134" t="s">
        <v>3548</v>
      </c>
      <c r="D787" s="29" t="s">
        <v>3880</v>
      </c>
      <c r="E787" s="29" t="s">
        <v>3880</v>
      </c>
      <c r="F787" s="335"/>
      <c r="G787" s="335"/>
      <c r="H787" s="335"/>
      <c r="I787" s="335"/>
      <c r="J787" s="335"/>
      <c r="K787" s="335"/>
      <c r="L787" s="335"/>
      <c r="M787" s="82" t="s">
        <v>3880</v>
      </c>
      <c r="N787" s="57" t="s">
        <v>3880</v>
      </c>
      <c r="O787" s="30" t="s">
        <v>3880</v>
      </c>
      <c r="P787" s="29" t="s">
        <v>3880</v>
      </c>
      <c r="Q787" s="29"/>
      <c r="R787" s="134" t="s">
        <v>3548</v>
      </c>
      <c r="S787" s="103" t="s">
        <v>5150</v>
      </c>
      <c r="T787" s="403">
        <v>2000.25</v>
      </c>
      <c r="U787" s="403">
        <v>-2647.95</v>
      </c>
      <c r="V787" s="123" t="s">
        <v>5151</v>
      </c>
      <c r="W787" s="336"/>
      <c r="X787" s="123"/>
      <c r="Y787" s="337"/>
      <c r="Z787" s="87"/>
      <c r="AA787" s="88" t="s">
        <v>3880</v>
      </c>
      <c r="AB787" s="88"/>
      <c r="AC787" s="88"/>
      <c r="AD787" s="90"/>
      <c r="AE787" s="90"/>
      <c r="AF787" s="136"/>
      <c r="AG787" s="338"/>
      <c r="AH787" s="338"/>
      <c r="AI787" s="339"/>
      <c r="AJ787" s="339"/>
      <c r="AK787" s="91"/>
      <c r="AL787" s="92"/>
      <c r="AM787" s="93"/>
      <c r="AN787" s="340"/>
      <c r="AO787" s="341"/>
      <c r="AP787" s="336"/>
      <c r="AQ787" s="342"/>
      <c r="AR787" s="343"/>
      <c r="AS787" s="342"/>
      <c r="AT787" s="94"/>
      <c r="AU787" s="341"/>
      <c r="AV787" s="136"/>
      <c r="AW787" s="339"/>
    </row>
    <row r="788" spans="1:49" ht="12.75" customHeight="1">
      <c r="A788">
        <v>785</v>
      </c>
      <c r="B788" s="29" t="s">
        <v>7518</v>
      </c>
      <c r="C788" s="134" t="s">
        <v>56</v>
      </c>
      <c r="D788" s="29" t="s">
        <v>3880</v>
      </c>
      <c r="E788" s="29" t="s">
        <v>3880</v>
      </c>
      <c r="F788" s="335"/>
      <c r="G788" s="335"/>
      <c r="H788" s="335"/>
      <c r="I788" s="335"/>
      <c r="J788" s="335"/>
      <c r="K788" s="335"/>
      <c r="L788" s="335"/>
      <c r="M788" s="82" t="s">
        <v>3880</v>
      </c>
      <c r="N788" s="57" t="s">
        <v>3880</v>
      </c>
      <c r="O788" s="30" t="s">
        <v>3880</v>
      </c>
      <c r="P788" s="29" t="s">
        <v>3880</v>
      </c>
      <c r="Q788" s="29"/>
      <c r="R788" s="134" t="s">
        <v>56</v>
      </c>
      <c r="S788" s="103" t="s">
        <v>5150</v>
      </c>
      <c r="T788" s="403">
        <v>1200.1500000000001</v>
      </c>
      <c r="U788" s="403">
        <v>-2647.95</v>
      </c>
      <c r="V788" s="123" t="s">
        <v>5151</v>
      </c>
      <c r="W788" s="336"/>
      <c r="X788" s="123"/>
      <c r="Y788" s="337"/>
      <c r="Z788" s="87"/>
      <c r="AA788" s="88" t="s">
        <v>3880</v>
      </c>
      <c r="AB788" s="88"/>
      <c r="AC788" s="88"/>
      <c r="AD788" s="90"/>
      <c r="AE788" s="90"/>
      <c r="AF788" s="136"/>
      <c r="AG788" s="338"/>
      <c r="AH788" s="338"/>
      <c r="AI788" s="339"/>
      <c r="AJ788" s="339"/>
      <c r="AK788" s="91"/>
      <c r="AL788" s="92"/>
      <c r="AM788" s="93"/>
      <c r="AN788" s="340"/>
      <c r="AO788" s="341"/>
      <c r="AP788" s="336"/>
      <c r="AQ788" s="342"/>
      <c r="AR788" s="343"/>
      <c r="AS788" s="342"/>
      <c r="AT788" s="94"/>
      <c r="AU788" s="341"/>
      <c r="AV788" s="136"/>
      <c r="AW788" s="339"/>
    </row>
    <row r="789" spans="1:49" ht="12.75" customHeight="1">
      <c r="A789">
        <v>786</v>
      </c>
      <c r="B789" s="29" t="s">
        <v>7518</v>
      </c>
      <c r="C789" s="134" t="s">
        <v>354</v>
      </c>
      <c r="D789" s="29" t="s">
        <v>3880</v>
      </c>
      <c r="E789" s="29" t="s">
        <v>3880</v>
      </c>
      <c r="F789" s="335"/>
      <c r="G789" s="335"/>
      <c r="H789" s="335"/>
      <c r="I789" s="335"/>
      <c r="J789" s="335"/>
      <c r="K789" s="335"/>
      <c r="L789" s="335"/>
      <c r="M789" s="82" t="s">
        <v>3880</v>
      </c>
      <c r="N789" s="57" t="s">
        <v>3880</v>
      </c>
      <c r="O789" s="30" t="s">
        <v>3880</v>
      </c>
      <c r="P789" s="29" t="s">
        <v>3880</v>
      </c>
      <c r="Q789" s="29"/>
      <c r="R789" s="134" t="s">
        <v>354</v>
      </c>
      <c r="S789" s="103" t="s">
        <v>5150</v>
      </c>
      <c r="T789" s="403">
        <v>400.05</v>
      </c>
      <c r="U789" s="403">
        <v>-2647.95</v>
      </c>
      <c r="V789" s="123" t="s">
        <v>5151</v>
      </c>
      <c r="W789" s="336"/>
      <c r="X789" s="123"/>
      <c r="Y789" s="337"/>
      <c r="Z789" s="87"/>
      <c r="AA789" s="88" t="s">
        <v>3880</v>
      </c>
      <c r="AB789" s="88"/>
      <c r="AC789" s="88"/>
      <c r="AD789" s="90"/>
      <c r="AE789" s="90"/>
      <c r="AF789" s="136"/>
      <c r="AG789" s="338"/>
      <c r="AH789" s="338"/>
      <c r="AI789" s="339"/>
      <c r="AJ789" s="339"/>
      <c r="AK789" s="91"/>
      <c r="AL789" s="92"/>
      <c r="AM789" s="93"/>
      <c r="AN789" s="340"/>
      <c r="AO789" s="341"/>
      <c r="AP789" s="336"/>
      <c r="AQ789" s="342"/>
      <c r="AR789" s="343"/>
      <c r="AS789" s="342"/>
      <c r="AT789" s="94"/>
      <c r="AU789" s="341"/>
      <c r="AV789" s="136"/>
      <c r="AW789" s="339"/>
    </row>
    <row r="790" spans="1:49" ht="12.75" customHeight="1">
      <c r="A790">
        <v>787</v>
      </c>
      <c r="B790" s="29" t="s">
        <v>7518</v>
      </c>
      <c r="C790" s="134" t="s">
        <v>5159</v>
      </c>
      <c r="D790" s="29" t="s">
        <v>3880</v>
      </c>
      <c r="E790" s="29" t="s">
        <v>3880</v>
      </c>
      <c r="F790" s="335"/>
      <c r="G790" s="335"/>
      <c r="H790" s="335"/>
      <c r="I790" s="335"/>
      <c r="J790" s="335"/>
      <c r="K790" s="335"/>
      <c r="L790" s="335"/>
      <c r="M790" s="82" t="s">
        <v>3880</v>
      </c>
      <c r="N790" s="57" t="s">
        <v>3880</v>
      </c>
      <c r="O790" s="30" t="s">
        <v>3880</v>
      </c>
      <c r="P790" s="29" t="s">
        <v>3880</v>
      </c>
      <c r="Q790" s="29"/>
      <c r="R790" s="134" t="s">
        <v>5159</v>
      </c>
      <c r="S790" s="103" t="s">
        <v>5150</v>
      </c>
      <c r="T790" s="403">
        <v>-400.05</v>
      </c>
      <c r="U790" s="403">
        <v>-2647.95</v>
      </c>
      <c r="V790" s="123" t="s">
        <v>5151</v>
      </c>
      <c r="W790" s="336"/>
      <c r="X790" s="123"/>
      <c r="Y790" s="337"/>
      <c r="Z790" s="87"/>
      <c r="AA790" s="88" t="s">
        <v>3880</v>
      </c>
      <c r="AB790" s="88"/>
      <c r="AC790" s="88"/>
      <c r="AD790" s="90"/>
      <c r="AE790" s="90"/>
      <c r="AF790" s="136"/>
      <c r="AG790" s="338"/>
      <c r="AH790" s="338"/>
      <c r="AI790" s="339"/>
      <c r="AJ790" s="339"/>
      <c r="AK790" s="91"/>
      <c r="AL790" s="92"/>
      <c r="AM790" s="93"/>
      <c r="AN790" s="340"/>
      <c r="AO790" s="341"/>
      <c r="AP790" s="336"/>
      <c r="AQ790" s="342"/>
      <c r="AR790" s="343"/>
      <c r="AS790" s="342"/>
      <c r="AT790" s="94"/>
      <c r="AU790" s="341"/>
      <c r="AV790" s="136"/>
      <c r="AW790" s="339"/>
    </row>
    <row r="791" spans="1:49" ht="12.75" customHeight="1">
      <c r="A791">
        <v>788</v>
      </c>
      <c r="B791" s="29" t="s">
        <v>7518</v>
      </c>
      <c r="C791" s="134" t="s">
        <v>5160</v>
      </c>
      <c r="D791" s="29" t="s">
        <v>3880</v>
      </c>
      <c r="E791" s="29" t="s">
        <v>3880</v>
      </c>
      <c r="F791" s="335"/>
      <c r="G791" s="335"/>
      <c r="H791" s="335"/>
      <c r="I791" s="335"/>
      <c r="J791" s="335"/>
      <c r="K791" s="335"/>
      <c r="L791" s="335"/>
      <c r="M791" s="82" t="s">
        <v>3880</v>
      </c>
      <c r="N791" s="57" t="s">
        <v>3880</v>
      </c>
      <c r="O791" s="30" t="s">
        <v>3880</v>
      </c>
      <c r="P791" s="29" t="s">
        <v>3880</v>
      </c>
      <c r="Q791" s="29"/>
      <c r="R791" s="134" t="s">
        <v>5160</v>
      </c>
      <c r="S791" s="103" t="s">
        <v>5150</v>
      </c>
      <c r="T791" s="403">
        <v>-1200.1500000000001</v>
      </c>
      <c r="U791" s="403">
        <v>-2647.95</v>
      </c>
      <c r="V791" s="123" t="s">
        <v>5151</v>
      </c>
      <c r="W791" s="336"/>
      <c r="X791" s="123"/>
      <c r="Y791" s="337"/>
      <c r="Z791" s="87"/>
      <c r="AA791" s="88" t="s">
        <v>3880</v>
      </c>
      <c r="AB791" s="88"/>
      <c r="AC791" s="88"/>
      <c r="AD791" s="90"/>
      <c r="AE791" s="90"/>
      <c r="AF791" s="136"/>
      <c r="AG791" s="338"/>
      <c r="AH791" s="338"/>
      <c r="AI791" s="339"/>
      <c r="AJ791" s="339"/>
      <c r="AK791" s="91"/>
      <c r="AL791" s="92"/>
      <c r="AM791" s="93"/>
      <c r="AN791" s="340"/>
      <c r="AO791" s="341"/>
      <c r="AP791" s="336"/>
      <c r="AQ791" s="342"/>
      <c r="AR791" s="343"/>
      <c r="AS791" s="342"/>
      <c r="AT791" s="94"/>
      <c r="AU791" s="341"/>
      <c r="AV791" s="136"/>
      <c r="AW791" s="339"/>
    </row>
    <row r="792" spans="1:49" ht="12.75" customHeight="1">
      <c r="A792">
        <v>789</v>
      </c>
      <c r="B792" s="29" t="s">
        <v>7518</v>
      </c>
      <c r="C792" s="134" t="s">
        <v>5161</v>
      </c>
      <c r="D792" s="29" t="s">
        <v>3880</v>
      </c>
      <c r="E792" s="29" t="s">
        <v>3880</v>
      </c>
      <c r="F792" s="335"/>
      <c r="G792" s="335"/>
      <c r="H792" s="335"/>
      <c r="I792" s="335"/>
      <c r="J792" s="335"/>
      <c r="K792" s="335"/>
      <c r="L792" s="335"/>
      <c r="M792" s="82" t="s">
        <v>3880</v>
      </c>
      <c r="N792" s="57" t="s">
        <v>3880</v>
      </c>
      <c r="O792" s="30" t="s">
        <v>3880</v>
      </c>
      <c r="P792" s="29" t="s">
        <v>3880</v>
      </c>
      <c r="Q792" s="29"/>
      <c r="R792" s="134" t="s">
        <v>5161</v>
      </c>
      <c r="S792" s="103" t="s">
        <v>5150</v>
      </c>
      <c r="T792" s="403">
        <v>-2000.25</v>
      </c>
      <c r="U792" s="403">
        <v>-2647.95</v>
      </c>
      <c r="V792" s="123" t="s">
        <v>5151</v>
      </c>
      <c r="W792" s="336"/>
      <c r="X792" s="123"/>
      <c r="Y792" s="337"/>
      <c r="Z792" s="87"/>
      <c r="AA792" s="88" t="s">
        <v>3880</v>
      </c>
      <c r="AB792" s="88"/>
      <c r="AC792" s="88"/>
      <c r="AD792" s="90"/>
      <c r="AE792" s="90"/>
      <c r="AF792" s="136"/>
      <c r="AG792" s="338"/>
      <c r="AH792" s="338"/>
      <c r="AI792" s="339"/>
      <c r="AJ792" s="339"/>
      <c r="AK792" s="91"/>
      <c r="AL792" s="92"/>
      <c r="AM792" s="93"/>
      <c r="AN792" s="340"/>
      <c r="AO792" s="341"/>
      <c r="AP792" s="336"/>
      <c r="AQ792" s="342"/>
      <c r="AR792" s="343"/>
      <c r="AS792" s="342"/>
      <c r="AT792" s="94"/>
      <c r="AU792" s="341"/>
      <c r="AV792" s="136"/>
      <c r="AW792" s="339"/>
    </row>
    <row r="793" spans="1:49" ht="12.75" customHeight="1">
      <c r="A793">
        <v>790</v>
      </c>
      <c r="B793" s="29" t="s">
        <v>7518</v>
      </c>
      <c r="C793" s="134" t="s">
        <v>3716</v>
      </c>
      <c r="D793" s="29" t="s">
        <v>3880</v>
      </c>
      <c r="E793" s="29" t="s">
        <v>3880</v>
      </c>
      <c r="F793" s="335"/>
      <c r="G793" s="335"/>
      <c r="H793" s="335"/>
      <c r="I793" s="335"/>
      <c r="J793" s="335"/>
      <c r="K793" s="335"/>
      <c r="L793" s="335"/>
      <c r="M793" s="82" t="s">
        <v>3880</v>
      </c>
      <c r="N793" s="57" t="s">
        <v>3880</v>
      </c>
      <c r="O793" s="30" t="s">
        <v>3880</v>
      </c>
      <c r="P793" s="29" t="s">
        <v>3880</v>
      </c>
      <c r="Q793" s="29"/>
      <c r="R793" s="134" t="s">
        <v>3716</v>
      </c>
      <c r="S793" s="103" t="s">
        <v>5150</v>
      </c>
      <c r="T793" s="403">
        <v>2000.25</v>
      </c>
      <c r="U793" s="403">
        <v>-1847.85</v>
      </c>
      <c r="V793" s="123" t="s">
        <v>5151</v>
      </c>
      <c r="W793" s="336"/>
      <c r="X793" s="123"/>
      <c r="Y793" s="337"/>
      <c r="Z793" s="87"/>
      <c r="AA793" s="88" t="s">
        <v>3880</v>
      </c>
      <c r="AB793" s="88"/>
      <c r="AC793" s="88"/>
      <c r="AD793" s="90"/>
      <c r="AE793" s="90"/>
      <c r="AF793" s="136"/>
      <c r="AG793" s="338"/>
      <c r="AH793" s="338"/>
      <c r="AI793" s="339"/>
      <c r="AJ793" s="339"/>
      <c r="AK793" s="91"/>
      <c r="AL793" s="92"/>
      <c r="AM793" s="93"/>
      <c r="AN793" s="340"/>
      <c r="AO793" s="341"/>
      <c r="AP793" s="336"/>
      <c r="AQ793" s="342"/>
      <c r="AR793" s="343"/>
      <c r="AS793" s="342"/>
      <c r="AT793" s="94"/>
      <c r="AU793" s="341"/>
      <c r="AV793" s="136"/>
      <c r="AW793" s="339"/>
    </row>
    <row r="794" spans="1:49" ht="12.75" customHeight="1">
      <c r="A794">
        <v>791</v>
      </c>
      <c r="B794" s="29" t="s">
        <v>7518</v>
      </c>
      <c r="C794" s="134" t="s">
        <v>53</v>
      </c>
      <c r="D794" s="29" t="s">
        <v>3880</v>
      </c>
      <c r="E794" s="29" t="s">
        <v>3880</v>
      </c>
      <c r="F794" s="335"/>
      <c r="G794" s="335"/>
      <c r="H794" s="335"/>
      <c r="I794" s="335"/>
      <c r="J794" s="335"/>
      <c r="K794" s="335"/>
      <c r="L794" s="335"/>
      <c r="M794" s="82" t="s">
        <v>3880</v>
      </c>
      <c r="N794" s="57" t="s">
        <v>3880</v>
      </c>
      <c r="O794" s="30" t="s">
        <v>3880</v>
      </c>
      <c r="P794" s="29" t="s">
        <v>3880</v>
      </c>
      <c r="Q794" s="29"/>
      <c r="R794" s="134" t="s">
        <v>53</v>
      </c>
      <c r="S794" s="103" t="s">
        <v>5150</v>
      </c>
      <c r="T794" s="403">
        <v>1200.1500000000001</v>
      </c>
      <c r="U794" s="403">
        <v>-1847.85</v>
      </c>
      <c r="V794" s="123" t="s">
        <v>5151</v>
      </c>
      <c r="W794" s="336"/>
      <c r="X794" s="123"/>
      <c r="Y794" s="337"/>
      <c r="Z794" s="87"/>
      <c r="AA794" s="88" t="s">
        <v>3880</v>
      </c>
      <c r="AB794" s="88"/>
      <c r="AC794" s="88"/>
      <c r="AD794" s="90"/>
      <c r="AE794" s="90"/>
      <c r="AF794" s="136"/>
      <c r="AG794" s="338"/>
      <c r="AH794" s="338"/>
      <c r="AI794" s="339"/>
      <c r="AJ794" s="339"/>
      <c r="AK794" s="91"/>
      <c r="AL794" s="92"/>
      <c r="AM794" s="93"/>
      <c r="AN794" s="340"/>
      <c r="AO794" s="341"/>
      <c r="AP794" s="336"/>
      <c r="AQ794" s="342"/>
      <c r="AR794" s="343"/>
      <c r="AS794" s="342"/>
      <c r="AT794" s="94"/>
      <c r="AU794" s="341"/>
      <c r="AV794" s="136"/>
      <c r="AW794" s="339"/>
    </row>
    <row r="795" spans="1:49" ht="12.75" customHeight="1">
      <c r="A795">
        <v>792</v>
      </c>
      <c r="B795" s="29" t="s">
        <v>7518</v>
      </c>
      <c r="C795" s="134" t="s">
        <v>213</v>
      </c>
      <c r="D795" s="29" t="s">
        <v>3880</v>
      </c>
      <c r="E795" s="29" t="s">
        <v>3880</v>
      </c>
      <c r="F795" s="335"/>
      <c r="G795" s="335"/>
      <c r="H795" s="335"/>
      <c r="I795" s="335"/>
      <c r="J795" s="335"/>
      <c r="K795" s="335"/>
      <c r="L795" s="335"/>
      <c r="M795" s="82" t="s">
        <v>3880</v>
      </c>
      <c r="N795" s="57" t="s">
        <v>3880</v>
      </c>
      <c r="O795" s="30" t="s">
        <v>3880</v>
      </c>
      <c r="P795" s="29" t="s">
        <v>3880</v>
      </c>
      <c r="Q795" s="29"/>
      <c r="R795" s="134" t="s">
        <v>213</v>
      </c>
      <c r="S795" s="103" t="s">
        <v>5150</v>
      </c>
      <c r="T795" s="403">
        <v>400.05</v>
      </c>
      <c r="U795" s="403">
        <v>-1847.85</v>
      </c>
      <c r="V795" s="123" t="s">
        <v>5151</v>
      </c>
      <c r="W795" s="336"/>
      <c r="X795" s="123"/>
      <c r="Y795" s="337"/>
      <c r="Z795" s="87"/>
      <c r="AA795" s="88" t="s">
        <v>3880</v>
      </c>
      <c r="AB795" s="88"/>
      <c r="AC795" s="88"/>
      <c r="AD795" s="90"/>
      <c r="AE795" s="90"/>
      <c r="AF795" s="136"/>
      <c r="AG795" s="338"/>
      <c r="AH795" s="338"/>
      <c r="AI795" s="339"/>
      <c r="AJ795" s="339"/>
      <c r="AK795" s="91"/>
      <c r="AL795" s="92"/>
      <c r="AM795" s="93"/>
      <c r="AN795" s="340"/>
      <c r="AO795" s="341"/>
      <c r="AP795" s="336"/>
      <c r="AQ795" s="342"/>
      <c r="AR795" s="343"/>
      <c r="AS795" s="342"/>
      <c r="AT795" s="94"/>
      <c r="AU795" s="341"/>
      <c r="AV795" s="136"/>
      <c r="AW795" s="339"/>
    </row>
    <row r="796" spans="1:49" ht="12.75" customHeight="1">
      <c r="A796">
        <v>793</v>
      </c>
      <c r="B796" s="29" t="s">
        <v>7518</v>
      </c>
      <c r="C796" s="134" t="s">
        <v>5162</v>
      </c>
      <c r="D796" s="29" t="s">
        <v>3880</v>
      </c>
      <c r="E796" s="29" t="s">
        <v>3880</v>
      </c>
      <c r="F796" s="335"/>
      <c r="G796" s="335"/>
      <c r="H796" s="335"/>
      <c r="I796" s="335"/>
      <c r="J796" s="335"/>
      <c r="K796" s="335"/>
      <c r="L796" s="335"/>
      <c r="M796" s="82" t="s">
        <v>3880</v>
      </c>
      <c r="N796" s="57" t="s">
        <v>3880</v>
      </c>
      <c r="O796" s="30" t="s">
        <v>3880</v>
      </c>
      <c r="P796" s="29" t="s">
        <v>3880</v>
      </c>
      <c r="Q796" s="29"/>
      <c r="R796" s="134" t="s">
        <v>5162</v>
      </c>
      <c r="S796" s="103" t="s">
        <v>5150</v>
      </c>
      <c r="T796" s="403">
        <v>-400.05</v>
      </c>
      <c r="U796" s="403">
        <v>-1847.85</v>
      </c>
      <c r="V796" s="123" t="s">
        <v>5151</v>
      </c>
      <c r="W796" s="336"/>
      <c r="X796" s="123"/>
      <c r="Y796" s="337"/>
      <c r="Z796" s="87"/>
      <c r="AA796" s="88" t="s">
        <v>3880</v>
      </c>
      <c r="AB796" s="88"/>
      <c r="AC796" s="88"/>
      <c r="AD796" s="90"/>
      <c r="AE796" s="90"/>
      <c r="AF796" s="136"/>
      <c r="AG796" s="338"/>
      <c r="AH796" s="338"/>
      <c r="AI796" s="339"/>
      <c r="AJ796" s="339"/>
      <c r="AK796" s="91"/>
      <c r="AL796" s="92"/>
      <c r="AM796" s="93"/>
      <c r="AN796" s="340"/>
      <c r="AO796" s="341"/>
      <c r="AP796" s="336"/>
      <c r="AQ796" s="342"/>
      <c r="AR796" s="343"/>
      <c r="AS796" s="342"/>
      <c r="AT796" s="94"/>
      <c r="AU796" s="341"/>
      <c r="AV796" s="136"/>
      <c r="AW796" s="339"/>
    </row>
    <row r="797" spans="1:49" ht="12.75" customHeight="1">
      <c r="A797">
        <v>794</v>
      </c>
      <c r="B797" s="29" t="s">
        <v>7518</v>
      </c>
      <c r="C797" s="134" t="s">
        <v>5163</v>
      </c>
      <c r="D797" s="29" t="s">
        <v>3880</v>
      </c>
      <c r="E797" s="29" t="s">
        <v>3880</v>
      </c>
      <c r="F797" s="335"/>
      <c r="G797" s="335"/>
      <c r="H797" s="335"/>
      <c r="I797" s="335"/>
      <c r="J797" s="335"/>
      <c r="K797" s="335"/>
      <c r="L797" s="335"/>
      <c r="M797" s="82" t="s">
        <v>3880</v>
      </c>
      <c r="N797" s="57" t="s">
        <v>3880</v>
      </c>
      <c r="O797" s="30" t="s">
        <v>3880</v>
      </c>
      <c r="P797" s="29" t="s">
        <v>3880</v>
      </c>
      <c r="Q797" s="29"/>
      <c r="R797" s="134" t="s">
        <v>5163</v>
      </c>
      <c r="S797" s="103" t="s">
        <v>5150</v>
      </c>
      <c r="T797" s="403">
        <v>-1200.1500000000001</v>
      </c>
      <c r="U797" s="403">
        <v>-1847.85</v>
      </c>
      <c r="V797" s="123" t="s">
        <v>5151</v>
      </c>
      <c r="W797" s="336"/>
      <c r="X797" s="123"/>
      <c r="Y797" s="337"/>
      <c r="Z797" s="87"/>
      <c r="AA797" s="88" t="s">
        <v>3880</v>
      </c>
      <c r="AB797" s="88"/>
      <c r="AC797" s="88"/>
      <c r="AD797" s="90"/>
      <c r="AE797" s="90"/>
      <c r="AF797" s="136"/>
      <c r="AG797" s="338"/>
      <c r="AH797" s="338"/>
      <c r="AI797" s="339"/>
      <c r="AJ797" s="339"/>
      <c r="AK797" s="91"/>
      <c r="AL797" s="92"/>
      <c r="AM797" s="93"/>
      <c r="AN797" s="340"/>
      <c r="AO797" s="341"/>
      <c r="AP797" s="336"/>
      <c r="AQ797" s="342"/>
      <c r="AR797" s="343"/>
      <c r="AS797" s="342"/>
      <c r="AT797" s="94"/>
      <c r="AU797" s="341"/>
      <c r="AV797" s="136"/>
      <c r="AW797" s="339"/>
    </row>
    <row r="798" spans="1:49" ht="12.75" customHeight="1">
      <c r="A798">
        <v>795</v>
      </c>
      <c r="B798" s="29" t="s">
        <v>7518</v>
      </c>
      <c r="C798" s="134" t="s">
        <v>5164</v>
      </c>
      <c r="D798" s="29" t="s">
        <v>3880</v>
      </c>
      <c r="E798" s="29" t="s">
        <v>3880</v>
      </c>
      <c r="F798" s="335"/>
      <c r="G798" s="335"/>
      <c r="H798" s="335"/>
      <c r="I798" s="335"/>
      <c r="J798" s="335"/>
      <c r="K798" s="335"/>
      <c r="L798" s="335"/>
      <c r="M798" s="82" t="s">
        <v>3880</v>
      </c>
      <c r="N798" s="57" t="s">
        <v>3880</v>
      </c>
      <c r="O798" s="30" t="s">
        <v>3880</v>
      </c>
      <c r="P798" s="29" t="s">
        <v>3880</v>
      </c>
      <c r="Q798" s="29"/>
      <c r="R798" s="134" t="s">
        <v>5164</v>
      </c>
      <c r="S798" s="103" t="s">
        <v>5150</v>
      </c>
      <c r="T798" s="403">
        <v>4292.6000000000004</v>
      </c>
      <c r="U798" s="403">
        <v>-6191.25</v>
      </c>
      <c r="V798" s="123" t="s">
        <v>5151</v>
      </c>
      <c r="W798" s="336"/>
      <c r="X798" s="123"/>
      <c r="Y798" s="337"/>
      <c r="Z798" s="87"/>
      <c r="AA798" s="88" t="s">
        <v>3880</v>
      </c>
      <c r="AB798" s="88"/>
      <c r="AC798" s="88"/>
      <c r="AD798" s="90"/>
      <c r="AE798" s="90"/>
      <c r="AF798" s="136"/>
      <c r="AG798" s="338"/>
      <c r="AH798" s="338"/>
      <c r="AI798" s="339"/>
      <c r="AJ798" s="339"/>
      <c r="AK798" s="91"/>
      <c r="AL798" s="92"/>
      <c r="AM798" s="93"/>
      <c r="AN798" s="340"/>
      <c r="AO798" s="341"/>
      <c r="AP798" s="336"/>
      <c r="AQ798" s="342"/>
      <c r="AR798" s="343"/>
      <c r="AS798" s="342"/>
      <c r="AT798" s="94"/>
      <c r="AU798" s="341"/>
      <c r="AV798" s="136"/>
      <c r="AW798" s="339"/>
    </row>
    <row r="799" spans="1:49" ht="12.75" customHeight="1">
      <c r="A799">
        <v>796</v>
      </c>
      <c r="B799" s="29" t="s">
        <v>7518</v>
      </c>
      <c r="C799" s="134" t="s">
        <v>5165</v>
      </c>
      <c r="D799" s="29" t="s">
        <v>3880</v>
      </c>
      <c r="E799" s="29" t="s">
        <v>3880</v>
      </c>
      <c r="F799" s="335"/>
      <c r="G799" s="335"/>
      <c r="H799" s="335"/>
      <c r="I799" s="335"/>
      <c r="J799" s="335"/>
      <c r="K799" s="335"/>
      <c r="L799" s="335"/>
      <c r="M799" s="82" t="s">
        <v>3880</v>
      </c>
      <c r="N799" s="57" t="s">
        <v>3880</v>
      </c>
      <c r="O799" s="30" t="s">
        <v>3880</v>
      </c>
      <c r="P799" s="29" t="s">
        <v>3880</v>
      </c>
      <c r="Q799" s="29"/>
      <c r="R799" s="134" t="s">
        <v>5165</v>
      </c>
      <c r="S799" s="103" t="s">
        <v>5150</v>
      </c>
      <c r="T799" s="403">
        <v>2575.56</v>
      </c>
      <c r="U799" s="403">
        <v>-6191.25</v>
      </c>
      <c r="V799" s="123" t="s">
        <v>5151</v>
      </c>
      <c r="W799" s="336"/>
      <c r="X799" s="123"/>
      <c r="Y799" s="337"/>
      <c r="Z799" s="87"/>
      <c r="AA799" s="88" t="s">
        <v>3880</v>
      </c>
      <c r="AB799" s="88"/>
      <c r="AC799" s="88"/>
      <c r="AD799" s="90"/>
      <c r="AE799" s="90"/>
      <c r="AF799" s="136"/>
      <c r="AG799" s="338"/>
      <c r="AH799" s="338"/>
      <c r="AI799" s="339"/>
      <c r="AJ799" s="339"/>
      <c r="AK799" s="91"/>
      <c r="AL799" s="92"/>
      <c r="AM799" s="93"/>
      <c r="AN799" s="340"/>
      <c r="AO799" s="341"/>
      <c r="AP799" s="336"/>
      <c r="AQ799" s="342"/>
      <c r="AR799" s="343"/>
      <c r="AS799" s="342"/>
      <c r="AT799" s="94"/>
      <c r="AU799" s="341"/>
      <c r="AV799" s="136"/>
      <c r="AW799" s="339"/>
    </row>
    <row r="800" spans="1:49" ht="12.75" customHeight="1">
      <c r="A800">
        <v>797</v>
      </c>
      <c r="B800" s="29" t="s">
        <v>7518</v>
      </c>
      <c r="C800" s="134" t="s">
        <v>5166</v>
      </c>
      <c r="D800" s="29" t="s">
        <v>3880</v>
      </c>
      <c r="E800" s="29" t="s">
        <v>3880</v>
      </c>
      <c r="F800" s="335"/>
      <c r="G800" s="335"/>
      <c r="H800" s="335"/>
      <c r="I800" s="335"/>
      <c r="J800" s="335"/>
      <c r="K800" s="335"/>
      <c r="L800" s="335"/>
      <c r="M800" s="82" t="s">
        <v>3880</v>
      </c>
      <c r="N800" s="57" t="s">
        <v>3880</v>
      </c>
      <c r="O800" s="30" t="s">
        <v>3880</v>
      </c>
      <c r="P800" s="29" t="s">
        <v>3880</v>
      </c>
      <c r="Q800" s="29"/>
      <c r="R800" s="134" t="s">
        <v>5166</v>
      </c>
      <c r="S800" s="103" t="s">
        <v>5150</v>
      </c>
      <c r="T800" s="403">
        <v>858.52</v>
      </c>
      <c r="U800" s="403">
        <v>-6191.25</v>
      </c>
      <c r="V800" s="123" t="s">
        <v>5151</v>
      </c>
      <c r="W800" s="336"/>
      <c r="X800" s="123"/>
      <c r="Y800" s="337"/>
      <c r="Z800" s="87"/>
      <c r="AA800" s="88" t="s">
        <v>3880</v>
      </c>
      <c r="AB800" s="88"/>
      <c r="AC800" s="88"/>
      <c r="AD800" s="90"/>
      <c r="AE800" s="90"/>
      <c r="AF800" s="136"/>
      <c r="AG800" s="338"/>
      <c r="AH800" s="338"/>
      <c r="AI800" s="339"/>
      <c r="AJ800" s="339"/>
      <c r="AK800" s="91"/>
      <c r="AL800" s="92"/>
      <c r="AM800" s="93"/>
      <c r="AN800" s="340"/>
      <c r="AO800" s="341"/>
      <c r="AP800" s="336"/>
      <c r="AQ800" s="342"/>
      <c r="AR800" s="343"/>
      <c r="AS800" s="342"/>
      <c r="AT800" s="94"/>
      <c r="AU800" s="341"/>
      <c r="AV800" s="136"/>
      <c r="AW800" s="339"/>
    </row>
    <row r="801" spans="1:49" ht="12.75" customHeight="1">
      <c r="A801">
        <v>798</v>
      </c>
      <c r="B801" s="29" t="s">
        <v>7518</v>
      </c>
      <c r="C801" s="134" t="s">
        <v>299</v>
      </c>
      <c r="D801" s="29" t="s">
        <v>3880</v>
      </c>
      <c r="E801" s="29" t="s">
        <v>3880</v>
      </c>
      <c r="F801" s="335"/>
      <c r="G801" s="335"/>
      <c r="H801" s="335"/>
      <c r="I801" s="335"/>
      <c r="J801" s="335"/>
      <c r="K801" s="335"/>
      <c r="L801" s="335"/>
      <c r="M801" s="82" t="s">
        <v>3880</v>
      </c>
      <c r="N801" s="57" t="s">
        <v>3880</v>
      </c>
      <c r="O801" s="30" t="s">
        <v>3880</v>
      </c>
      <c r="P801" s="29" t="s">
        <v>3880</v>
      </c>
      <c r="Q801" s="29"/>
      <c r="R801" s="134" t="s">
        <v>299</v>
      </c>
      <c r="S801" s="103" t="s">
        <v>5150</v>
      </c>
      <c r="T801" s="403">
        <v>-858.52</v>
      </c>
      <c r="U801" s="403">
        <v>-6191.25</v>
      </c>
      <c r="V801" s="123" t="s">
        <v>5151</v>
      </c>
      <c r="W801" s="336"/>
      <c r="X801" s="123"/>
      <c r="Y801" s="337"/>
      <c r="Z801" s="87"/>
      <c r="AA801" s="88" t="s">
        <v>3880</v>
      </c>
      <c r="AB801" s="88"/>
      <c r="AC801" s="88"/>
      <c r="AD801" s="90"/>
      <c r="AE801" s="90"/>
      <c r="AF801" s="136"/>
      <c r="AG801" s="338"/>
      <c r="AH801" s="338"/>
      <c r="AI801" s="339"/>
      <c r="AJ801" s="339"/>
      <c r="AK801" s="91"/>
      <c r="AL801" s="92"/>
      <c r="AM801" s="93"/>
      <c r="AN801" s="340"/>
      <c r="AO801" s="341"/>
      <c r="AP801" s="336"/>
      <c r="AQ801" s="342"/>
      <c r="AR801" s="343"/>
      <c r="AS801" s="342"/>
      <c r="AT801" s="94"/>
      <c r="AU801" s="341"/>
      <c r="AV801" s="136"/>
      <c r="AW801" s="339"/>
    </row>
    <row r="802" spans="1:49" ht="12.75" customHeight="1">
      <c r="A802">
        <v>799</v>
      </c>
      <c r="B802" s="29" t="s">
        <v>7518</v>
      </c>
      <c r="C802" s="134" t="s">
        <v>3654</v>
      </c>
      <c r="D802" s="29" t="s">
        <v>3880</v>
      </c>
      <c r="E802" s="29" t="s">
        <v>3880</v>
      </c>
      <c r="F802" s="335"/>
      <c r="G802" s="335"/>
      <c r="H802" s="335"/>
      <c r="I802" s="335"/>
      <c r="J802" s="335"/>
      <c r="K802" s="335"/>
      <c r="L802" s="335"/>
      <c r="M802" s="82" t="s">
        <v>3880</v>
      </c>
      <c r="N802" s="57" t="s">
        <v>3880</v>
      </c>
      <c r="O802" s="30" t="s">
        <v>3880</v>
      </c>
      <c r="P802" s="29" t="s">
        <v>3880</v>
      </c>
      <c r="Q802" s="29"/>
      <c r="R802" s="134" t="s">
        <v>3654</v>
      </c>
      <c r="S802" s="103" t="s">
        <v>5150</v>
      </c>
      <c r="T802" s="403">
        <v>3434.08</v>
      </c>
      <c r="U802" s="403">
        <v>-5695.95</v>
      </c>
      <c r="V802" s="123" t="s">
        <v>5151</v>
      </c>
      <c r="W802" s="336"/>
      <c r="X802" s="123"/>
      <c r="Y802" s="337"/>
      <c r="Z802" s="87"/>
      <c r="AA802" s="88" t="s">
        <v>3880</v>
      </c>
      <c r="AB802" s="88"/>
      <c r="AC802" s="88"/>
      <c r="AD802" s="90"/>
      <c r="AE802" s="90"/>
      <c r="AF802" s="136"/>
      <c r="AG802" s="338"/>
      <c r="AH802" s="338"/>
      <c r="AI802" s="339"/>
      <c r="AJ802" s="339"/>
      <c r="AK802" s="91"/>
      <c r="AL802" s="92"/>
      <c r="AM802" s="93"/>
      <c r="AN802" s="340"/>
      <c r="AO802" s="341"/>
      <c r="AP802" s="336"/>
      <c r="AQ802" s="342"/>
      <c r="AR802" s="343"/>
      <c r="AS802" s="342"/>
      <c r="AT802" s="94"/>
      <c r="AU802" s="341"/>
      <c r="AV802" s="136"/>
      <c r="AW802" s="339"/>
    </row>
    <row r="803" spans="1:49" ht="12.75" customHeight="1">
      <c r="A803">
        <v>800</v>
      </c>
      <c r="B803" s="29" t="s">
        <v>7518</v>
      </c>
      <c r="C803" s="134" t="s">
        <v>9</v>
      </c>
      <c r="D803" s="29" t="s">
        <v>3880</v>
      </c>
      <c r="E803" s="29" t="s">
        <v>3880</v>
      </c>
      <c r="F803" s="335"/>
      <c r="G803" s="335"/>
      <c r="H803" s="335"/>
      <c r="I803" s="335"/>
      <c r="J803" s="335"/>
      <c r="K803" s="335"/>
      <c r="L803" s="335"/>
      <c r="M803" s="82" t="s">
        <v>3880</v>
      </c>
      <c r="N803" s="57" t="s">
        <v>3880</v>
      </c>
      <c r="O803" s="30" t="s">
        <v>3880</v>
      </c>
      <c r="P803" s="29" t="s">
        <v>3880</v>
      </c>
      <c r="Q803" s="29"/>
      <c r="R803" s="134" t="s">
        <v>9</v>
      </c>
      <c r="S803" s="103" t="s">
        <v>5150</v>
      </c>
      <c r="T803" s="403">
        <v>1717.04</v>
      </c>
      <c r="U803" s="403">
        <v>-5695.95</v>
      </c>
      <c r="V803" s="123" t="s">
        <v>5151</v>
      </c>
      <c r="W803" s="336"/>
      <c r="X803" s="123"/>
      <c r="Y803" s="337"/>
      <c r="Z803" s="87"/>
      <c r="AA803" s="88" t="s">
        <v>3880</v>
      </c>
      <c r="AB803" s="88"/>
      <c r="AC803" s="88"/>
      <c r="AD803" s="90"/>
      <c r="AE803" s="90"/>
      <c r="AF803" s="136"/>
      <c r="AG803" s="338"/>
      <c r="AH803" s="338"/>
      <c r="AI803" s="339"/>
      <c r="AJ803" s="339"/>
      <c r="AK803" s="91"/>
      <c r="AL803" s="92"/>
      <c r="AM803" s="93"/>
      <c r="AN803" s="340"/>
      <c r="AO803" s="341"/>
      <c r="AP803" s="336"/>
      <c r="AQ803" s="342"/>
      <c r="AR803" s="343"/>
      <c r="AS803" s="342"/>
      <c r="AT803" s="94"/>
      <c r="AU803" s="341"/>
      <c r="AV803" s="136"/>
      <c r="AW803" s="339"/>
    </row>
    <row r="804" spans="1:49" ht="12.75" customHeight="1">
      <c r="A804">
        <v>801</v>
      </c>
      <c r="B804" s="29" t="s">
        <v>7518</v>
      </c>
      <c r="C804" s="134" t="s">
        <v>5167</v>
      </c>
      <c r="D804" s="29" t="s">
        <v>3880</v>
      </c>
      <c r="E804" s="29" t="s">
        <v>3880</v>
      </c>
      <c r="F804" s="335"/>
      <c r="G804" s="335"/>
      <c r="H804" s="335"/>
      <c r="I804" s="335"/>
      <c r="J804" s="335"/>
      <c r="K804" s="335"/>
      <c r="L804" s="335"/>
      <c r="M804" s="82" t="s">
        <v>3880</v>
      </c>
      <c r="N804" s="57" t="s">
        <v>3880</v>
      </c>
      <c r="O804" s="30" t="s">
        <v>3880</v>
      </c>
      <c r="P804" s="29" t="s">
        <v>3880</v>
      </c>
      <c r="Q804" s="29"/>
      <c r="R804" s="134" t="s">
        <v>5167</v>
      </c>
      <c r="S804" s="103" t="s">
        <v>5150</v>
      </c>
      <c r="T804" s="403">
        <v>-1717.04</v>
      </c>
      <c r="U804" s="403">
        <v>-5695.95</v>
      </c>
      <c r="V804" s="123" t="s">
        <v>5151</v>
      </c>
      <c r="W804" s="336"/>
      <c r="X804" s="123"/>
      <c r="Y804" s="337"/>
      <c r="Z804" s="87"/>
      <c r="AA804" s="88" t="s">
        <v>3880</v>
      </c>
      <c r="AB804" s="88"/>
      <c r="AC804" s="88"/>
      <c r="AD804" s="90"/>
      <c r="AE804" s="90"/>
      <c r="AF804" s="136"/>
      <c r="AG804" s="338"/>
      <c r="AH804" s="338"/>
      <c r="AI804" s="339"/>
      <c r="AJ804" s="339"/>
      <c r="AK804" s="91"/>
      <c r="AL804" s="92"/>
      <c r="AM804" s="93"/>
      <c r="AN804" s="340"/>
      <c r="AO804" s="341"/>
      <c r="AP804" s="336"/>
      <c r="AQ804" s="342"/>
      <c r="AR804" s="343"/>
      <c r="AS804" s="342"/>
      <c r="AT804" s="94"/>
      <c r="AU804" s="341"/>
      <c r="AV804" s="136"/>
      <c r="AW804" s="339"/>
    </row>
    <row r="805" spans="1:49" ht="12.75" customHeight="1">
      <c r="A805">
        <v>802</v>
      </c>
      <c r="B805" s="29" t="s">
        <v>7518</v>
      </c>
      <c r="C805" s="134" t="s">
        <v>3478</v>
      </c>
      <c r="D805" s="29" t="s">
        <v>3880</v>
      </c>
      <c r="E805" s="29" t="s">
        <v>3880</v>
      </c>
      <c r="F805" s="335"/>
      <c r="G805" s="335"/>
      <c r="H805" s="335"/>
      <c r="I805" s="335"/>
      <c r="J805" s="335"/>
      <c r="K805" s="335"/>
      <c r="L805" s="335"/>
      <c r="M805" s="82" t="s">
        <v>3880</v>
      </c>
      <c r="N805" s="57" t="s">
        <v>3880</v>
      </c>
      <c r="O805" s="30" t="s">
        <v>3880</v>
      </c>
      <c r="P805" s="29" t="s">
        <v>3880</v>
      </c>
      <c r="Q805" s="29"/>
      <c r="R805" s="134" t="s">
        <v>3478</v>
      </c>
      <c r="S805" s="103" t="s">
        <v>5150</v>
      </c>
      <c r="T805" s="403">
        <v>3600.45</v>
      </c>
      <c r="U805" s="403">
        <v>-5048.25</v>
      </c>
      <c r="V805" s="123" t="s">
        <v>5151</v>
      </c>
      <c r="W805" s="336"/>
      <c r="X805" s="123"/>
      <c r="Y805" s="337"/>
      <c r="Z805" s="87"/>
      <c r="AA805" s="88" t="s">
        <v>3880</v>
      </c>
      <c r="AB805" s="88"/>
      <c r="AC805" s="88"/>
      <c r="AD805" s="90"/>
      <c r="AE805" s="90"/>
      <c r="AF805" s="136"/>
      <c r="AG805" s="338"/>
      <c r="AH805" s="338"/>
      <c r="AI805" s="339"/>
      <c r="AJ805" s="339"/>
      <c r="AK805" s="91"/>
      <c r="AL805" s="92"/>
      <c r="AM805" s="93"/>
      <c r="AN805" s="340"/>
      <c r="AO805" s="341"/>
      <c r="AP805" s="336"/>
      <c r="AQ805" s="342"/>
      <c r="AR805" s="343"/>
      <c r="AS805" s="342"/>
      <c r="AT805" s="94"/>
      <c r="AU805" s="341"/>
      <c r="AV805" s="136"/>
      <c r="AW805" s="339"/>
    </row>
    <row r="806" spans="1:49" ht="12.75" customHeight="1">
      <c r="A806">
        <v>803</v>
      </c>
      <c r="B806" s="29" t="s">
        <v>7518</v>
      </c>
      <c r="C806" s="134" t="s">
        <v>5168</v>
      </c>
      <c r="D806" s="29" t="s">
        <v>3880</v>
      </c>
      <c r="E806" s="29" t="s">
        <v>3880</v>
      </c>
      <c r="F806" s="335"/>
      <c r="G806" s="335"/>
      <c r="H806" s="335"/>
      <c r="I806" s="335"/>
      <c r="J806" s="335"/>
      <c r="K806" s="335"/>
      <c r="L806" s="335"/>
      <c r="M806" s="82" t="s">
        <v>3880</v>
      </c>
      <c r="N806" s="57" t="s">
        <v>3880</v>
      </c>
      <c r="O806" s="30" t="s">
        <v>3880</v>
      </c>
      <c r="P806" s="29" t="s">
        <v>3880</v>
      </c>
      <c r="Q806" s="29"/>
      <c r="R806" s="134" t="s">
        <v>5168</v>
      </c>
      <c r="S806" s="103" t="s">
        <v>5150</v>
      </c>
      <c r="T806" s="403">
        <v>2800.35</v>
      </c>
      <c r="U806" s="403">
        <v>-5048.25</v>
      </c>
      <c r="V806" s="123" t="s">
        <v>5151</v>
      </c>
      <c r="W806" s="336"/>
      <c r="X806" s="123"/>
      <c r="Y806" s="337"/>
      <c r="Z806" s="87"/>
      <c r="AA806" s="88" t="s">
        <v>3880</v>
      </c>
      <c r="AB806" s="88"/>
      <c r="AC806" s="88"/>
      <c r="AD806" s="90"/>
      <c r="AE806" s="90"/>
      <c r="AF806" s="136"/>
      <c r="AG806" s="338"/>
      <c r="AH806" s="338"/>
      <c r="AI806" s="339"/>
      <c r="AJ806" s="339"/>
      <c r="AK806" s="91"/>
      <c r="AL806" s="92"/>
      <c r="AM806" s="93"/>
      <c r="AN806" s="340"/>
      <c r="AO806" s="341"/>
      <c r="AP806" s="336"/>
      <c r="AQ806" s="342"/>
      <c r="AR806" s="343"/>
      <c r="AS806" s="342"/>
      <c r="AT806" s="94"/>
      <c r="AU806" s="341"/>
      <c r="AV806" s="136"/>
      <c r="AW806" s="339"/>
    </row>
    <row r="807" spans="1:49" ht="12.75" customHeight="1">
      <c r="A807">
        <v>804</v>
      </c>
      <c r="B807" s="29" t="s">
        <v>7518</v>
      </c>
      <c r="C807" s="134" t="s">
        <v>5169</v>
      </c>
      <c r="D807" s="29" t="s">
        <v>3880</v>
      </c>
      <c r="E807" s="29" t="s">
        <v>3880</v>
      </c>
      <c r="F807" s="335"/>
      <c r="G807" s="335"/>
      <c r="H807" s="335"/>
      <c r="I807" s="335"/>
      <c r="J807" s="335"/>
      <c r="K807" s="335"/>
      <c r="L807" s="335"/>
      <c r="M807" s="82" t="s">
        <v>3880</v>
      </c>
      <c r="N807" s="57" t="s">
        <v>3880</v>
      </c>
      <c r="O807" s="30" t="s">
        <v>3880</v>
      </c>
      <c r="P807" s="29" t="s">
        <v>3880</v>
      </c>
      <c r="Q807" s="29"/>
      <c r="R807" s="134" t="s">
        <v>5169</v>
      </c>
      <c r="S807" s="103" t="s">
        <v>5150</v>
      </c>
      <c r="T807" s="403">
        <v>2000.25</v>
      </c>
      <c r="U807" s="403">
        <v>-5048.25</v>
      </c>
      <c r="V807" s="123" t="s">
        <v>5151</v>
      </c>
      <c r="W807" s="336"/>
      <c r="X807" s="123"/>
      <c r="Y807" s="337"/>
      <c r="Z807" s="87"/>
      <c r="AA807" s="88" t="s">
        <v>3880</v>
      </c>
      <c r="AB807" s="88"/>
      <c r="AC807" s="88"/>
      <c r="AD807" s="90"/>
      <c r="AE807" s="90"/>
      <c r="AF807" s="136"/>
      <c r="AG807" s="338"/>
      <c r="AH807" s="338"/>
      <c r="AI807" s="339"/>
      <c r="AJ807" s="339"/>
      <c r="AK807" s="91"/>
      <c r="AL807" s="92"/>
      <c r="AM807" s="93"/>
      <c r="AN807" s="340"/>
      <c r="AO807" s="341"/>
      <c r="AP807" s="336"/>
      <c r="AQ807" s="342"/>
      <c r="AR807" s="343"/>
      <c r="AS807" s="342"/>
      <c r="AT807" s="94"/>
      <c r="AU807" s="341"/>
      <c r="AV807" s="136"/>
      <c r="AW807" s="339"/>
    </row>
    <row r="808" spans="1:49" ht="12.75" customHeight="1">
      <c r="A808">
        <v>805</v>
      </c>
      <c r="B808" s="29" t="s">
        <v>7518</v>
      </c>
      <c r="C808" s="134" t="s">
        <v>5170</v>
      </c>
      <c r="D808" s="29" t="s">
        <v>3880</v>
      </c>
      <c r="E808" s="29" t="s">
        <v>3880</v>
      </c>
      <c r="F808" s="335"/>
      <c r="G808" s="335"/>
      <c r="H808" s="335"/>
      <c r="I808" s="335"/>
      <c r="J808" s="335"/>
      <c r="K808" s="335"/>
      <c r="L808" s="335"/>
      <c r="M808" s="82" t="s">
        <v>3880</v>
      </c>
      <c r="N808" s="57" t="s">
        <v>3880</v>
      </c>
      <c r="O808" s="30" t="s">
        <v>3880</v>
      </c>
      <c r="P808" s="29" t="s">
        <v>3880</v>
      </c>
      <c r="Q808" s="29"/>
      <c r="R808" s="134" t="s">
        <v>5170</v>
      </c>
      <c r="S808" s="103" t="s">
        <v>5150</v>
      </c>
      <c r="T808" s="403">
        <v>1200.1500000000001</v>
      </c>
      <c r="U808" s="403">
        <v>-5048.25</v>
      </c>
      <c r="V808" s="123" t="s">
        <v>5151</v>
      </c>
      <c r="W808" s="336"/>
      <c r="X808" s="123"/>
      <c r="Y808" s="337"/>
      <c r="Z808" s="87"/>
      <c r="AA808" s="88" t="s">
        <v>3880</v>
      </c>
      <c r="AB808" s="88"/>
      <c r="AC808" s="88"/>
      <c r="AD808" s="90"/>
      <c r="AE808" s="90"/>
      <c r="AF808" s="136"/>
      <c r="AG808" s="338"/>
      <c r="AH808" s="338"/>
      <c r="AI808" s="339"/>
      <c r="AJ808" s="339"/>
      <c r="AK808" s="91"/>
      <c r="AL808" s="92"/>
      <c r="AM808" s="93"/>
      <c r="AN808" s="340"/>
      <c r="AO808" s="341"/>
      <c r="AP808" s="336"/>
      <c r="AQ808" s="342"/>
      <c r="AR808" s="343"/>
      <c r="AS808" s="342"/>
      <c r="AT808" s="94"/>
      <c r="AU808" s="341"/>
      <c r="AV808" s="136"/>
      <c r="AW808" s="339"/>
    </row>
    <row r="809" spans="1:49" ht="12.75" customHeight="1">
      <c r="A809">
        <v>806</v>
      </c>
      <c r="B809" s="29" t="s">
        <v>7518</v>
      </c>
      <c r="C809" s="134" t="s">
        <v>5171</v>
      </c>
      <c r="D809" s="29" t="s">
        <v>3880</v>
      </c>
      <c r="E809" s="29" t="s">
        <v>3880</v>
      </c>
      <c r="F809" s="335"/>
      <c r="G809" s="335"/>
      <c r="H809" s="335"/>
      <c r="I809" s="335"/>
      <c r="J809" s="335"/>
      <c r="K809" s="335"/>
      <c r="L809" s="335"/>
      <c r="M809" s="82" t="s">
        <v>3880</v>
      </c>
      <c r="N809" s="57" t="s">
        <v>3880</v>
      </c>
      <c r="O809" s="30" t="s">
        <v>3880</v>
      </c>
      <c r="P809" s="29" t="s">
        <v>3880</v>
      </c>
      <c r="Q809" s="29"/>
      <c r="R809" s="134" t="s">
        <v>5171</v>
      </c>
      <c r="S809" s="103" t="s">
        <v>5150</v>
      </c>
      <c r="T809" s="403">
        <v>400.05</v>
      </c>
      <c r="U809" s="403">
        <v>-5048.25</v>
      </c>
      <c r="V809" s="123" t="s">
        <v>5151</v>
      </c>
      <c r="W809" s="336"/>
      <c r="X809" s="123"/>
      <c r="Y809" s="337"/>
      <c r="Z809" s="87"/>
      <c r="AA809" s="88" t="s">
        <v>3880</v>
      </c>
      <c r="AB809" s="88"/>
      <c r="AC809" s="88"/>
      <c r="AD809" s="90"/>
      <c r="AE809" s="90"/>
      <c r="AF809" s="136"/>
      <c r="AG809" s="338"/>
      <c r="AH809" s="338"/>
      <c r="AI809" s="339"/>
      <c r="AJ809" s="339"/>
      <c r="AK809" s="91"/>
      <c r="AL809" s="92"/>
      <c r="AM809" s="93"/>
      <c r="AN809" s="340"/>
      <c r="AO809" s="341"/>
      <c r="AP809" s="336"/>
      <c r="AQ809" s="342"/>
      <c r="AR809" s="343"/>
      <c r="AS809" s="342"/>
      <c r="AT809" s="94"/>
      <c r="AU809" s="341"/>
      <c r="AV809" s="136"/>
      <c r="AW809" s="339"/>
    </row>
    <row r="810" spans="1:49" ht="12.75" customHeight="1">
      <c r="A810">
        <v>807</v>
      </c>
      <c r="B810" s="29" t="s">
        <v>7518</v>
      </c>
      <c r="C810" s="134" t="s">
        <v>5</v>
      </c>
      <c r="D810" s="29" t="s">
        <v>3880</v>
      </c>
      <c r="E810" s="29" t="s">
        <v>3880</v>
      </c>
      <c r="F810" s="335"/>
      <c r="G810" s="335"/>
      <c r="H810" s="335"/>
      <c r="I810" s="335"/>
      <c r="J810" s="335"/>
      <c r="K810" s="335"/>
      <c r="L810" s="335"/>
      <c r="M810" s="82" t="s">
        <v>3880</v>
      </c>
      <c r="N810" s="57" t="s">
        <v>3880</v>
      </c>
      <c r="O810" s="30" t="s">
        <v>3880</v>
      </c>
      <c r="P810" s="29" t="s">
        <v>3880</v>
      </c>
      <c r="Q810" s="29"/>
      <c r="R810" s="134" t="s">
        <v>5</v>
      </c>
      <c r="S810" s="103" t="s">
        <v>5150</v>
      </c>
      <c r="T810" s="403">
        <v>-400.05</v>
      </c>
      <c r="U810" s="403">
        <v>-5048.25</v>
      </c>
      <c r="V810" s="123" t="s">
        <v>5151</v>
      </c>
      <c r="W810" s="336"/>
      <c r="X810" s="123"/>
      <c r="Y810" s="337"/>
      <c r="Z810" s="87"/>
      <c r="AA810" s="88" t="s">
        <v>3880</v>
      </c>
      <c r="AB810" s="88"/>
      <c r="AC810" s="88"/>
      <c r="AD810" s="90"/>
      <c r="AE810" s="90"/>
      <c r="AF810" s="136"/>
      <c r="AG810" s="338"/>
      <c r="AH810" s="338"/>
      <c r="AI810" s="339"/>
      <c r="AJ810" s="339"/>
      <c r="AK810" s="91"/>
      <c r="AL810" s="92"/>
      <c r="AM810" s="93"/>
      <c r="AN810" s="340"/>
      <c r="AO810" s="341"/>
      <c r="AP810" s="336"/>
      <c r="AQ810" s="342"/>
      <c r="AR810" s="343"/>
      <c r="AS810" s="342"/>
      <c r="AT810" s="94"/>
      <c r="AU810" s="341"/>
      <c r="AV810" s="136"/>
      <c r="AW810" s="339"/>
    </row>
    <row r="811" spans="1:49" ht="12.75" customHeight="1">
      <c r="A811">
        <v>808</v>
      </c>
      <c r="B811" s="29" t="s">
        <v>7518</v>
      </c>
      <c r="C811" s="134" t="s">
        <v>291</v>
      </c>
      <c r="D811" s="29" t="s">
        <v>3880</v>
      </c>
      <c r="E811" s="29" t="s">
        <v>3880</v>
      </c>
      <c r="F811" s="335"/>
      <c r="G811" s="335"/>
      <c r="H811" s="335"/>
      <c r="I811" s="335"/>
      <c r="J811" s="335"/>
      <c r="K811" s="335"/>
      <c r="L811" s="335"/>
      <c r="M811" s="82" t="s">
        <v>3880</v>
      </c>
      <c r="N811" s="57" t="s">
        <v>3880</v>
      </c>
      <c r="O811" s="30" t="s">
        <v>3880</v>
      </c>
      <c r="P811" s="29" t="s">
        <v>3880</v>
      </c>
      <c r="Q811" s="29"/>
      <c r="R811" s="134" t="s">
        <v>291</v>
      </c>
      <c r="S811" s="103" t="s">
        <v>5150</v>
      </c>
      <c r="T811" s="403">
        <v>-1200.1500000000001</v>
      </c>
      <c r="U811" s="403">
        <v>-5048.25</v>
      </c>
      <c r="V811" s="123" t="s">
        <v>5151</v>
      </c>
      <c r="W811" s="336"/>
      <c r="X811" s="123"/>
      <c r="Y811" s="337"/>
      <c r="Z811" s="87"/>
      <c r="AA811" s="88" t="s">
        <v>3880</v>
      </c>
      <c r="AB811" s="88"/>
      <c r="AC811" s="88"/>
      <c r="AD811" s="90"/>
      <c r="AE811" s="90"/>
      <c r="AF811" s="136"/>
      <c r="AG811" s="338"/>
      <c r="AH811" s="338"/>
      <c r="AI811" s="339"/>
      <c r="AJ811" s="339"/>
      <c r="AK811" s="91"/>
      <c r="AL811" s="92"/>
      <c r="AM811" s="93"/>
      <c r="AN811" s="340"/>
      <c r="AO811" s="341"/>
      <c r="AP811" s="336"/>
      <c r="AQ811" s="342"/>
      <c r="AR811" s="343"/>
      <c r="AS811" s="342"/>
      <c r="AT811" s="94"/>
      <c r="AU811" s="341"/>
      <c r="AV811" s="136"/>
      <c r="AW811" s="339"/>
    </row>
    <row r="812" spans="1:49" ht="12.75" customHeight="1">
      <c r="A812">
        <v>809</v>
      </c>
      <c r="B812" s="29" t="s">
        <v>7518</v>
      </c>
      <c r="C812" s="134" t="s">
        <v>253</v>
      </c>
      <c r="D812" s="29" t="s">
        <v>3880</v>
      </c>
      <c r="E812" s="29" t="s">
        <v>3880</v>
      </c>
      <c r="F812" s="335"/>
      <c r="G812" s="335"/>
      <c r="H812" s="335"/>
      <c r="I812" s="335"/>
      <c r="J812" s="335"/>
      <c r="K812" s="335"/>
      <c r="L812" s="335"/>
      <c r="M812" s="82" t="s">
        <v>3880</v>
      </c>
      <c r="N812" s="57" t="s">
        <v>3880</v>
      </c>
      <c r="O812" s="30" t="s">
        <v>3880</v>
      </c>
      <c r="P812" s="29" t="s">
        <v>3880</v>
      </c>
      <c r="Q812" s="29"/>
      <c r="R812" s="134" t="s">
        <v>253</v>
      </c>
      <c r="S812" s="103" t="s">
        <v>5150</v>
      </c>
      <c r="T812" s="403">
        <v>-2000.25</v>
      </c>
      <c r="U812" s="403">
        <v>-5048.25</v>
      </c>
      <c r="V812" s="123" t="s">
        <v>5151</v>
      </c>
      <c r="W812" s="336"/>
      <c r="X812" s="123"/>
      <c r="Y812" s="337"/>
      <c r="Z812" s="87"/>
      <c r="AA812" s="88" t="s">
        <v>3880</v>
      </c>
      <c r="AB812" s="88"/>
      <c r="AC812" s="88"/>
      <c r="AD812" s="90"/>
      <c r="AE812" s="90"/>
      <c r="AF812" s="136"/>
      <c r="AG812" s="338"/>
      <c r="AH812" s="338"/>
      <c r="AI812" s="339"/>
      <c r="AJ812" s="339"/>
      <c r="AK812" s="91"/>
      <c r="AL812" s="92"/>
      <c r="AM812" s="93"/>
      <c r="AN812" s="340"/>
      <c r="AO812" s="341"/>
      <c r="AP812" s="336"/>
      <c r="AQ812" s="342"/>
      <c r="AR812" s="343"/>
      <c r="AS812" s="342"/>
      <c r="AT812" s="94"/>
      <c r="AU812" s="341"/>
      <c r="AV812" s="136"/>
      <c r="AW812" s="339"/>
    </row>
    <row r="813" spans="1:49" ht="12.75" customHeight="1">
      <c r="A813">
        <v>810</v>
      </c>
      <c r="B813" s="29" t="s">
        <v>3832</v>
      </c>
      <c r="C813" s="104" t="s">
        <v>352</v>
      </c>
      <c r="D813" s="29" t="s">
        <v>3880</v>
      </c>
      <c r="E813" s="29" t="s">
        <v>3880</v>
      </c>
      <c r="F813" s="335" t="s">
        <v>8491</v>
      </c>
      <c r="G813" s="335"/>
      <c r="H813" s="335"/>
      <c r="I813" s="335"/>
      <c r="J813" s="335"/>
      <c r="K813" s="335"/>
      <c r="L813" s="335"/>
      <c r="M813" s="82" t="s">
        <v>3880</v>
      </c>
      <c r="N813" s="57"/>
      <c r="O813" s="30"/>
      <c r="P813" s="29"/>
      <c r="Q813" s="29"/>
      <c r="R813" s="104" t="s">
        <v>352</v>
      </c>
      <c r="S813" s="103" t="s">
        <v>5172</v>
      </c>
      <c r="T813" s="403">
        <v>0</v>
      </c>
      <c r="U813" s="403">
        <v>-5695.95</v>
      </c>
      <c r="V813" s="123" t="s">
        <v>1</v>
      </c>
      <c r="W813" s="336" t="s">
        <v>0</v>
      </c>
      <c r="X813" s="123"/>
      <c r="Y813" s="337"/>
      <c r="Z813" s="87"/>
      <c r="AA813" s="88" t="s">
        <v>3880</v>
      </c>
      <c r="AB813" s="88"/>
      <c r="AC813" s="88"/>
      <c r="AD813" s="90"/>
      <c r="AE813" s="90"/>
      <c r="AF813" s="136"/>
      <c r="AG813" s="338"/>
      <c r="AH813" s="338"/>
      <c r="AI813" s="339"/>
      <c r="AJ813" s="339"/>
      <c r="AK813" s="91"/>
      <c r="AL813" s="92"/>
      <c r="AM813" s="93"/>
      <c r="AN813" s="340"/>
      <c r="AO813" s="341"/>
      <c r="AP813" s="336"/>
      <c r="AQ813" s="342"/>
      <c r="AR813" s="343"/>
      <c r="AS813" s="342"/>
      <c r="AT813" s="94"/>
      <c r="AU813" s="341"/>
      <c r="AV813" s="136"/>
      <c r="AW813" s="339"/>
    </row>
    <row r="814" spans="1:49" ht="12.75" customHeight="1">
      <c r="A814">
        <v>811</v>
      </c>
      <c r="B814" s="29" t="s">
        <v>1915</v>
      </c>
      <c r="C814" s="104" t="s">
        <v>5173</v>
      </c>
      <c r="D814" s="29" t="s">
        <v>3880</v>
      </c>
      <c r="E814" s="29" t="s">
        <v>3880</v>
      </c>
      <c r="F814" s="335" t="s">
        <v>8490</v>
      </c>
      <c r="G814" s="335"/>
      <c r="H814" s="335"/>
      <c r="I814" s="335"/>
      <c r="J814" s="335"/>
      <c r="K814" s="335"/>
      <c r="L814" s="335"/>
      <c r="M814" s="82" t="s">
        <v>3880</v>
      </c>
      <c r="N814" s="57"/>
      <c r="O814" s="30"/>
      <c r="P814" s="29"/>
      <c r="Q814" s="29"/>
      <c r="R814" s="104" t="s">
        <v>5173</v>
      </c>
      <c r="S814" s="103" t="s">
        <v>5174</v>
      </c>
      <c r="T814" s="403">
        <v>400.05</v>
      </c>
      <c r="U814" s="403">
        <v>-247.65</v>
      </c>
      <c r="V814" s="123" t="s">
        <v>1</v>
      </c>
      <c r="W814" s="336" t="s">
        <v>0</v>
      </c>
      <c r="X814" s="123"/>
      <c r="Y814" s="337"/>
      <c r="Z814" s="87"/>
      <c r="AA814" s="88" t="s">
        <v>3880</v>
      </c>
      <c r="AB814" s="88"/>
      <c r="AC814" s="88"/>
      <c r="AD814" s="90"/>
      <c r="AE814" s="90"/>
      <c r="AF814" s="136"/>
      <c r="AG814" s="338"/>
      <c r="AH814" s="338"/>
      <c r="AI814" s="339"/>
      <c r="AJ814" s="339"/>
      <c r="AK814" s="91"/>
      <c r="AL814" s="92"/>
      <c r="AM814" s="93"/>
      <c r="AN814" s="340"/>
      <c r="AO814" s="341"/>
      <c r="AP814" s="336"/>
      <c r="AQ814" s="342"/>
      <c r="AR814" s="343"/>
      <c r="AS814" s="342"/>
      <c r="AT814" s="94"/>
      <c r="AU814" s="341"/>
      <c r="AV814" s="136"/>
      <c r="AW814" s="339"/>
    </row>
    <row r="815" spans="1:49" ht="12.75" customHeight="1">
      <c r="A815">
        <v>812</v>
      </c>
      <c r="B815" s="29" t="s">
        <v>2</v>
      </c>
      <c r="C815" s="134" t="s">
        <v>5175</v>
      </c>
      <c r="D815" s="29" t="s">
        <v>3880</v>
      </c>
      <c r="E815" s="29" t="s">
        <v>3880</v>
      </c>
      <c r="F815" s="335"/>
      <c r="G815" s="335"/>
      <c r="H815" s="335"/>
      <c r="I815" s="335"/>
      <c r="J815" s="335"/>
      <c r="K815" s="335"/>
      <c r="L815" s="335"/>
      <c r="M815" s="82" t="s">
        <v>3880</v>
      </c>
      <c r="N815" s="57" t="s">
        <v>3880</v>
      </c>
      <c r="O815" s="30" t="s">
        <v>3880</v>
      </c>
      <c r="P815" s="29" t="s">
        <v>3880</v>
      </c>
      <c r="Q815" s="29"/>
      <c r="R815" s="134" t="s">
        <v>5175</v>
      </c>
      <c r="S815" s="103" t="s">
        <v>3</v>
      </c>
      <c r="T815" s="403">
        <v>9000</v>
      </c>
      <c r="U815" s="403">
        <v>-13310</v>
      </c>
      <c r="V815" s="123" t="s">
        <v>2</v>
      </c>
      <c r="W815" s="336"/>
      <c r="X815" s="123"/>
      <c r="Y815" s="337"/>
      <c r="Z815" s="87"/>
      <c r="AA815" s="88" t="s">
        <v>3880</v>
      </c>
      <c r="AB815" s="88"/>
      <c r="AC815" s="88"/>
      <c r="AD815" s="90"/>
      <c r="AE815" s="90"/>
      <c r="AF815" s="136"/>
      <c r="AG815" s="338"/>
      <c r="AH815" s="338"/>
      <c r="AI815" s="339"/>
      <c r="AJ815" s="339"/>
      <c r="AK815" s="91"/>
      <c r="AL815" s="92"/>
      <c r="AM815" s="93"/>
      <c r="AN815" s="340"/>
      <c r="AO815" s="341"/>
      <c r="AP815" s="336"/>
      <c r="AQ815" s="342"/>
      <c r="AR815" s="343"/>
      <c r="AS815" s="342"/>
      <c r="AT815" s="94"/>
      <c r="AU815" s="341"/>
      <c r="AV815" s="136"/>
      <c r="AW815" s="339"/>
    </row>
    <row r="816" spans="1:49" ht="12.75" customHeight="1">
      <c r="A816">
        <v>813</v>
      </c>
      <c r="B816" s="29" t="s">
        <v>2</v>
      </c>
      <c r="C816" s="134" t="s">
        <v>5176</v>
      </c>
      <c r="D816" s="29" t="s">
        <v>3880</v>
      </c>
      <c r="E816" s="29" t="s">
        <v>3880</v>
      </c>
      <c r="F816" s="335"/>
      <c r="G816" s="335"/>
      <c r="H816" s="335"/>
      <c r="I816" s="335"/>
      <c r="J816" s="335"/>
      <c r="K816" s="335"/>
      <c r="L816" s="335"/>
      <c r="M816" s="82" t="s">
        <v>3880</v>
      </c>
      <c r="N816" s="57" t="s">
        <v>3880</v>
      </c>
      <c r="O816" s="30" t="s">
        <v>3880</v>
      </c>
      <c r="P816" s="29" t="s">
        <v>3880</v>
      </c>
      <c r="Q816" s="29"/>
      <c r="R816" s="134" t="s">
        <v>5176</v>
      </c>
      <c r="S816" s="104" t="s">
        <v>3</v>
      </c>
      <c r="T816" s="403">
        <v>7000</v>
      </c>
      <c r="U816" s="403">
        <v>-13310</v>
      </c>
      <c r="V816" s="123" t="s">
        <v>2</v>
      </c>
      <c r="W816" s="336"/>
      <c r="X816" s="123"/>
      <c r="Y816" s="337"/>
      <c r="Z816" s="87"/>
      <c r="AA816" s="88" t="s">
        <v>3880</v>
      </c>
      <c r="AB816" s="88"/>
      <c r="AC816" s="88"/>
      <c r="AD816" s="90"/>
      <c r="AE816" s="90"/>
      <c r="AF816" s="136"/>
      <c r="AG816" s="338"/>
      <c r="AH816" s="338"/>
      <c r="AI816" s="339"/>
      <c r="AJ816" s="339"/>
      <c r="AK816" s="91"/>
      <c r="AL816" s="92"/>
      <c r="AM816" s="93"/>
      <c r="AN816" s="340"/>
      <c r="AO816" s="341"/>
      <c r="AP816" s="336"/>
      <c r="AQ816" s="342"/>
      <c r="AR816" s="343"/>
      <c r="AS816" s="342"/>
      <c r="AT816" s="94"/>
      <c r="AU816" s="341"/>
      <c r="AV816" s="136"/>
      <c r="AW816" s="339"/>
    </row>
    <row r="817" spans="1:49" ht="12.75" customHeight="1">
      <c r="A817">
        <v>814</v>
      </c>
      <c r="B817" s="29" t="s">
        <v>2</v>
      </c>
      <c r="C817" s="134" t="s">
        <v>251</v>
      </c>
      <c r="D817" s="29" t="s">
        <v>3880</v>
      </c>
      <c r="E817" s="29" t="s">
        <v>3880</v>
      </c>
      <c r="F817" s="335"/>
      <c r="G817" s="335"/>
      <c r="H817" s="335"/>
      <c r="I817" s="335"/>
      <c r="J817" s="335"/>
      <c r="K817" s="335"/>
      <c r="L817" s="335"/>
      <c r="M817" s="82" t="s">
        <v>3880</v>
      </c>
      <c r="N817" s="57" t="s">
        <v>3880</v>
      </c>
      <c r="O817" s="30" t="s">
        <v>3880</v>
      </c>
      <c r="P817" s="29" t="s">
        <v>3880</v>
      </c>
      <c r="Q817" s="29"/>
      <c r="R817" s="134" t="s">
        <v>251</v>
      </c>
      <c r="S817" s="104" t="s">
        <v>3</v>
      </c>
      <c r="T817" s="403">
        <v>3000</v>
      </c>
      <c r="U817" s="403">
        <v>-13310</v>
      </c>
      <c r="V817" s="123" t="s">
        <v>2</v>
      </c>
      <c r="W817" s="336"/>
      <c r="X817" s="123"/>
      <c r="Y817" s="337"/>
      <c r="Z817" s="87"/>
      <c r="AA817" s="88" t="s">
        <v>3880</v>
      </c>
      <c r="AB817" s="88"/>
      <c r="AC817" s="88"/>
      <c r="AD817" s="90"/>
      <c r="AE817" s="90"/>
      <c r="AF817" s="136"/>
      <c r="AG817" s="338"/>
      <c r="AH817" s="338"/>
      <c r="AI817" s="339"/>
      <c r="AJ817" s="339"/>
      <c r="AK817" s="91"/>
      <c r="AL817" s="92"/>
      <c r="AM817" s="93"/>
      <c r="AN817" s="340"/>
      <c r="AO817" s="341"/>
      <c r="AP817" s="336"/>
      <c r="AQ817" s="342"/>
      <c r="AR817" s="343"/>
      <c r="AS817" s="342"/>
      <c r="AT817" s="94"/>
      <c r="AU817" s="341"/>
      <c r="AV817" s="136"/>
      <c r="AW817" s="339"/>
    </row>
    <row r="818" spans="1:49" ht="12.75" customHeight="1">
      <c r="A818">
        <v>815</v>
      </c>
      <c r="B818" s="29" t="s">
        <v>2</v>
      </c>
      <c r="C818" s="134" t="s">
        <v>235</v>
      </c>
      <c r="D818" s="29" t="s">
        <v>3880</v>
      </c>
      <c r="E818" s="29" t="s">
        <v>3880</v>
      </c>
      <c r="F818" s="335"/>
      <c r="G818" s="335"/>
      <c r="H818" s="335"/>
      <c r="I818" s="335"/>
      <c r="J818" s="335"/>
      <c r="K818" s="335"/>
      <c r="L818" s="335"/>
      <c r="M818" s="82" t="s">
        <v>3880</v>
      </c>
      <c r="N818" s="57" t="s">
        <v>3880</v>
      </c>
      <c r="O818" s="30" t="s">
        <v>3880</v>
      </c>
      <c r="P818" s="29" t="s">
        <v>3880</v>
      </c>
      <c r="Q818" s="29"/>
      <c r="R818" s="134" t="s">
        <v>235</v>
      </c>
      <c r="S818" s="104" t="s">
        <v>3</v>
      </c>
      <c r="T818" s="403">
        <v>1000</v>
      </c>
      <c r="U818" s="403">
        <v>-13310</v>
      </c>
      <c r="V818" s="123" t="s">
        <v>2</v>
      </c>
      <c r="W818" s="336"/>
      <c r="X818" s="123"/>
      <c r="Y818" s="337"/>
      <c r="Z818" s="87"/>
      <c r="AA818" s="88" t="s">
        <v>3880</v>
      </c>
      <c r="AB818" s="88"/>
      <c r="AC818" s="88"/>
      <c r="AD818" s="90"/>
      <c r="AE818" s="90"/>
      <c r="AF818" s="136"/>
      <c r="AG818" s="338"/>
      <c r="AH818" s="338"/>
      <c r="AI818" s="339"/>
      <c r="AJ818" s="339"/>
      <c r="AK818" s="91"/>
      <c r="AL818" s="92"/>
      <c r="AM818" s="93"/>
      <c r="AN818" s="340"/>
      <c r="AO818" s="341"/>
      <c r="AP818" s="336"/>
      <c r="AQ818" s="342"/>
      <c r="AR818" s="343"/>
      <c r="AS818" s="342"/>
      <c r="AT818" s="94"/>
      <c r="AU818" s="341"/>
      <c r="AV818" s="136"/>
      <c r="AW818" s="339"/>
    </row>
    <row r="819" spans="1:49" ht="12.75" customHeight="1">
      <c r="A819">
        <v>816</v>
      </c>
      <c r="B819" s="29" t="s">
        <v>2</v>
      </c>
      <c r="C819" s="134" t="s">
        <v>5177</v>
      </c>
      <c r="D819" s="29" t="s">
        <v>3880</v>
      </c>
      <c r="E819" s="29" t="s">
        <v>3880</v>
      </c>
      <c r="F819" s="335"/>
      <c r="G819" s="335"/>
      <c r="H819" s="335"/>
      <c r="I819" s="335"/>
      <c r="J819" s="335"/>
      <c r="K819" s="335"/>
      <c r="L819" s="335"/>
      <c r="M819" s="82" t="s">
        <v>3880</v>
      </c>
      <c r="N819" s="57" t="s">
        <v>3880</v>
      </c>
      <c r="O819" s="30" t="s">
        <v>3880</v>
      </c>
      <c r="P819" s="29" t="s">
        <v>3880</v>
      </c>
      <c r="Q819" s="29"/>
      <c r="R819" s="134" t="s">
        <v>5177</v>
      </c>
      <c r="S819" s="104" t="s">
        <v>3</v>
      </c>
      <c r="T819" s="403">
        <v>0</v>
      </c>
      <c r="U819" s="403">
        <v>-13310</v>
      </c>
      <c r="V819" s="123" t="s">
        <v>2</v>
      </c>
      <c r="W819" s="336"/>
      <c r="X819" s="123"/>
      <c r="Y819" s="337"/>
      <c r="Z819" s="87"/>
      <c r="AA819" s="88" t="s">
        <v>3880</v>
      </c>
      <c r="AB819" s="88"/>
      <c r="AC819" s="88"/>
      <c r="AD819" s="90"/>
      <c r="AE819" s="90"/>
      <c r="AF819" s="136"/>
      <c r="AG819" s="338"/>
      <c r="AH819" s="338"/>
      <c r="AI819" s="339"/>
      <c r="AJ819" s="339"/>
      <c r="AK819" s="91"/>
      <c r="AL819" s="92"/>
      <c r="AM819" s="93"/>
      <c r="AN819" s="340"/>
      <c r="AO819" s="341"/>
      <c r="AP819" s="336"/>
      <c r="AQ819" s="342"/>
      <c r="AR819" s="343"/>
      <c r="AS819" s="342"/>
      <c r="AT819" s="94"/>
      <c r="AU819" s="341"/>
      <c r="AV819" s="136"/>
      <c r="AW819" s="339"/>
    </row>
    <row r="820" spans="1:49" ht="12.75" customHeight="1">
      <c r="A820">
        <v>817</v>
      </c>
      <c r="B820" s="29" t="s">
        <v>2</v>
      </c>
      <c r="C820" s="134" t="s">
        <v>5178</v>
      </c>
      <c r="D820" s="29" t="s">
        <v>3880</v>
      </c>
      <c r="E820" s="29" t="s">
        <v>3880</v>
      </c>
      <c r="F820" s="335"/>
      <c r="G820" s="335"/>
      <c r="H820" s="335"/>
      <c r="I820" s="335"/>
      <c r="J820" s="335"/>
      <c r="K820" s="335"/>
      <c r="L820" s="335"/>
      <c r="M820" s="82" t="s">
        <v>3880</v>
      </c>
      <c r="N820" s="57" t="s">
        <v>3880</v>
      </c>
      <c r="O820" s="30" t="s">
        <v>3880</v>
      </c>
      <c r="P820" s="29" t="s">
        <v>3880</v>
      </c>
      <c r="Q820" s="29"/>
      <c r="R820" s="134" t="s">
        <v>5178</v>
      </c>
      <c r="S820" s="104" t="s">
        <v>3</v>
      </c>
      <c r="T820" s="403">
        <v>-2000</v>
      </c>
      <c r="U820" s="403">
        <v>-13310</v>
      </c>
      <c r="V820" s="123" t="s">
        <v>2</v>
      </c>
      <c r="W820" s="336"/>
      <c r="X820" s="123"/>
      <c r="Y820" s="337"/>
      <c r="Z820" s="87"/>
      <c r="AA820" s="88" t="s">
        <v>3880</v>
      </c>
      <c r="AB820" s="88"/>
      <c r="AC820" s="88"/>
      <c r="AD820" s="90"/>
      <c r="AE820" s="90"/>
      <c r="AF820" s="136"/>
      <c r="AG820" s="338"/>
      <c r="AH820" s="338"/>
      <c r="AI820" s="339"/>
      <c r="AJ820" s="339"/>
      <c r="AK820" s="91"/>
      <c r="AL820" s="92"/>
      <c r="AM820" s="93"/>
      <c r="AN820" s="340"/>
      <c r="AO820" s="341"/>
      <c r="AP820" s="336"/>
      <c r="AQ820" s="342"/>
      <c r="AR820" s="343"/>
      <c r="AS820" s="342"/>
      <c r="AT820" s="94"/>
      <c r="AU820" s="341"/>
      <c r="AV820" s="136"/>
      <c r="AW820" s="339"/>
    </row>
    <row r="821" spans="1:49" ht="12.75" customHeight="1">
      <c r="A821">
        <v>818</v>
      </c>
      <c r="B821" s="29" t="s">
        <v>2</v>
      </c>
      <c r="C821" s="134" t="s">
        <v>3700</v>
      </c>
      <c r="D821" s="29" t="s">
        <v>3880</v>
      </c>
      <c r="E821" s="29" t="s">
        <v>3880</v>
      </c>
      <c r="F821" s="335"/>
      <c r="G821" s="335"/>
      <c r="H821" s="335"/>
      <c r="I821" s="335"/>
      <c r="J821" s="335"/>
      <c r="K821" s="335"/>
      <c r="L821" s="335"/>
      <c r="M821" s="82" t="s">
        <v>3880</v>
      </c>
      <c r="N821" s="57" t="s">
        <v>3880</v>
      </c>
      <c r="O821" s="30" t="s">
        <v>3880</v>
      </c>
      <c r="P821" s="29" t="s">
        <v>3880</v>
      </c>
      <c r="Q821" s="29"/>
      <c r="R821" s="134" t="s">
        <v>3700</v>
      </c>
      <c r="S821" s="103" t="s">
        <v>3</v>
      </c>
      <c r="T821" s="403">
        <v>5200.6499999999996</v>
      </c>
      <c r="U821" s="403">
        <v>-4248.1499999999996</v>
      </c>
      <c r="V821" s="123" t="s">
        <v>2</v>
      </c>
      <c r="W821" s="336"/>
      <c r="X821" s="123"/>
      <c r="Y821" s="337"/>
      <c r="Z821" s="87"/>
      <c r="AA821" s="88" t="s">
        <v>3880</v>
      </c>
      <c r="AB821" s="88"/>
      <c r="AC821" s="88"/>
      <c r="AD821" s="90"/>
      <c r="AE821" s="90"/>
      <c r="AF821" s="136"/>
      <c r="AG821" s="338"/>
      <c r="AH821" s="338"/>
      <c r="AI821" s="339"/>
      <c r="AJ821" s="339"/>
      <c r="AK821" s="91"/>
      <c r="AL821" s="92"/>
      <c r="AM821" s="93"/>
      <c r="AN821" s="340"/>
      <c r="AO821" s="341"/>
      <c r="AP821" s="336"/>
      <c r="AQ821" s="342"/>
      <c r="AR821" s="343"/>
      <c r="AS821" s="342"/>
      <c r="AT821" s="94"/>
      <c r="AU821" s="341"/>
      <c r="AV821" s="136"/>
      <c r="AW821" s="339"/>
    </row>
    <row r="822" spans="1:49" ht="12.75" customHeight="1">
      <c r="A822">
        <v>819</v>
      </c>
      <c r="B822" s="29" t="s">
        <v>2</v>
      </c>
      <c r="C822" s="134" t="s">
        <v>5179</v>
      </c>
      <c r="D822" s="29" t="s">
        <v>3880</v>
      </c>
      <c r="E822" s="29" t="s">
        <v>3880</v>
      </c>
      <c r="F822" s="335"/>
      <c r="G822" s="335"/>
      <c r="H822" s="335"/>
      <c r="I822" s="335"/>
      <c r="J822" s="335"/>
      <c r="K822" s="335"/>
      <c r="L822" s="335"/>
      <c r="M822" s="82" t="s">
        <v>3880</v>
      </c>
      <c r="N822" s="57" t="s">
        <v>3880</v>
      </c>
      <c r="O822" s="30" t="s">
        <v>3880</v>
      </c>
      <c r="P822" s="29" t="s">
        <v>3880</v>
      </c>
      <c r="Q822" s="29"/>
      <c r="R822" s="134" t="s">
        <v>5179</v>
      </c>
      <c r="S822" s="103" t="s">
        <v>3</v>
      </c>
      <c r="T822" s="403">
        <v>4400.55</v>
      </c>
      <c r="U822" s="403">
        <v>-4248.1499999999996</v>
      </c>
      <c r="V822" s="123" t="s">
        <v>2</v>
      </c>
      <c r="W822" s="336"/>
      <c r="X822" s="123"/>
      <c r="Y822" s="337"/>
      <c r="Z822" s="87"/>
      <c r="AA822" s="88" t="s">
        <v>3880</v>
      </c>
      <c r="AB822" s="88"/>
      <c r="AC822" s="88"/>
      <c r="AD822" s="90"/>
      <c r="AE822" s="90"/>
      <c r="AF822" s="136"/>
      <c r="AG822" s="338"/>
      <c r="AH822" s="338"/>
      <c r="AI822" s="339"/>
      <c r="AJ822" s="339"/>
      <c r="AK822" s="91"/>
      <c r="AL822" s="92"/>
      <c r="AM822" s="93"/>
      <c r="AN822" s="340"/>
      <c r="AO822" s="341"/>
      <c r="AP822" s="336"/>
      <c r="AQ822" s="342"/>
      <c r="AR822" s="343"/>
      <c r="AS822" s="342"/>
      <c r="AT822" s="94"/>
      <c r="AU822" s="341"/>
      <c r="AV822" s="136"/>
      <c r="AW822" s="339"/>
    </row>
    <row r="823" spans="1:49" ht="12.75" customHeight="1">
      <c r="A823">
        <v>820</v>
      </c>
      <c r="B823" s="29" t="s">
        <v>2</v>
      </c>
      <c r="C823" s="134" t="s">
        <v>5180</v>
      </c>
      <c r="D823" s="29" t="s">
        <v>3880</v>
      </c>
      <c r="E823" s="29" t="s">
        <v>3880</v>
      </c>
      <c r="F823" s="335"/>
      <c r="G823" s="335"/>
      <c r="H823" s="335"/>
      <c r="I823" s="335"/>
      <c r="J823" s="335"/>
      <c r="K823" s="335"/>
      <c r="L823" s="335"/>
      <c r="M823" s="82" t="s">
        <v>3880</v>
      </c>
      <c r="N823" s="57" t="s">
        <v>3880</v>
      </c>
      <c r="O823" s="30" t="s">
        <v>3880</v>
      </c>
      <c r="P823" s="29" t="s">
        <v>3880</v>
      </c>
      <c r="Q823" s="29"/>
      <c r="R823" s="134" t="s">
        <v>5180</v>
      </c>
      <c r="S823" s="103" t="s">
        <v>3</v>
      </c>
      <c r="T823" s="403">
        <v>-2800.35</v>
      </c>
      <c r="U823" s="403">
        <v>-4248.1499999999996</v>
      </c>
      <c r="V823" s="123" t="s">
        <v>2</v>
      </c>
      <c r="W823" s="336"/>
      <c r="X823" s="123"/>
      <c r="Y823" s="337"/>
      <c r="Z823" s="87"/>
      <c r="AA823" s="88" t="s">
        <v>3880</v>
      </c>
      <c r="AB823" s="88"/>
      <c r="AC823" s="88"/>
      <c r="AD823" s="90"/>
      <c r="AE823" s="90"/>
      <c r="AF823" s="136"/>
      <c r="AG823" s="338"/>
      <c r="AH823" s="338"/>
      <c r="AI823" s="339"/>
      <c r="AJ823" s="339"/>
      <c r="AK823" s="91"/>
      <c r="AL823" s="92"/>
      <c r="AM823" s="93"/>
      <c r="AN823" s="340"/>
      <c r="AO823" s="341"/>
      <c r="AP823" s="336"/>
      <c r="AQ823" s="342"/>
      <c r="AR823" s="343"/>
      <c r="AS823" s="342"/>
      <c r="AT823" s="94"/>
      <c r="AU823" s="341"/>
      <c r="AV823" s="136"/>
      <c r="AW823" s="339"/>
    </row>
    <row r="824" spans="1:49" ht="12.75" customHeight="1">
      <c r="A824">
        <v>821</v>
      </c>
      <c r="B824" s="29" t="s">
        <v>2</v>
      </c>
      <c r="C824" s="134" t="s">
        <v>3659</v>
      </c>
      <c r="D824" s="29" t="s">
        <v>3880</v>
      </c>
      <c r="E824" s="29" t="s">
        <v>3880</v>
      </c>
      <c r="F824" s="335"/>
      <c r="G824" s="335"/>
      <c r="H824" s="335"/>
      <c r="I824" s="335"/>
      <c r="J824" s="335"/>
      <c r="K824" s="335"/>
      <c r="L824" s="335"/>
      <c r="M824" s="82" t="s">
        <v>3880</v>
      </c>
      <c r="N824" s="57" t="s">
        <v>3880</v>
      </c>
      <c r="O824" s="30" t="s">
        <v>3880</v>
      </c>
      <c r="P824" s="29" t="s">
        <v>3880</v>
      </c>
      <c r="Q824" s="29"/>
      <c r="R824" s="134" t="s">
        <v>3659</v>
      </c>
      <c r="S824" s="103" t="s">
        <v>3</v>
      </c>
      <c r="T824" s="403">
        <v>-5200.6499999999996</v>
      </c>
      <c r="U824" s="403">
        <v>-4248.1499999999996</v>
      </c>
      <c r="V824" s="123" t="s">
        <v>2</v>
      </c>
      <c r="W824" s="336"/>
      <c r="X824" s="123"/>
      <c r="Y824" s="337"/>
      <c r="Z824" s="87"/>
      <c r="AA824" s="88" t="s">
        <v>3880</v>
      </c>
      <c r="AB824" s="88"/>
      <c r="AC824" s="88"/>
      <c r="AD824" s="90"/>
      <c r="AE824" s="90"/>
      <c r="AF824" s="136"/>
      <c r="AG824" s="338"/>
      <c r="AH824" s="338"/>
      <c r="AI824" s="339"/>
      <c r="AJ824" s="339"/>
      <c r="AK824" s="91"/>
      <c r="AL824" s="92"/>
      <c r="AM824" s="93"/>
      <c r="AN824" s="340"/>
      <c r="AO824" s="341"/>
      <c r="AP824" s="336"/>
      <c r="AQ824" s="342"/>
      <c r="AR824" s="343"/>
      <c r="AS824" s="342"/>
      <c r="AT824" s="94"/>
      <c r="AU824" s="341"/>
      <c r="AV824" s="136"/>
      <c r="AW824" s="339"/>
    </row>
    <row r="825" spans="1:49" ht="12.75" customHeight="1">
      <c r="A825">
        <v>822</v>
      </c>
      <c r="B825" s="29" t="s">
        <v>2</v>
      </c>
      <c r="C825" s="134" t="s">
        <v>3660</v>
      </c>
      <c r="D825" s="29" t="s">
        <v>3880</v>
      </c>
      <c r="E825" s="29" t="s">
        <v>3880</v>
      </c>
      <c r="F825" s="335"/>
      <c r="G825" s="335"/>
      <c r="H825" s="335"/>
      <c r="I825" s="335"/>
      <c r="J825" s="335"/>
      <c r="K825" s="335"/>
      <c r="L825" s="335"/>
      <c r="M825" s="82" t="s">
        <v>3880</v>
      </c>
      <c r="N825" s="57" t="s">
        <v>3880</v>
      </c>
      <c r="O825" s="30" t="s">
        <v>3880</v>
      </c>
      <c r="P825" s="29" t="s">
        <v>3880</v>
      </c>
      <c r="Q825" s="29"/>
      <c r="R825" s="134" t="s">
        <v>3660</v>
      </c>
      <c r="S825" s="103" t="s">
        <v>3</v>
      </c>
      <c r="T825" s="403">
        <v>-6009.64</v>
      </c>
      <c r="U825" s="403">
        <v>-4210.05</v>
      </c>
      <c r="V825" s="123" t="s">
        <v>2</v>
      </c>
      <c r="W825" s="336"/>
      <c r="X825" s="123"/>
      <c r="Y825" s="337"/>
      <c r="Z825" s="87"/>
      <c r="AA825" s="88" t="s">
        <v>3880</v>
      </c>
      <c r="AB825" s="88"/>
      <c r="AC825" s="88"/>
      <c r="AD825" s="90"/>
      <c r="AE825" s="90"/>
      <c r="AF825" s="136"/>
      <c r="AG825" s="338"/>
      <c r="AH825" s="338"/>
      <c r="AI825" s="339"/>
      <c r="AJ825" s="339"/>
      <c r="AK825" s="91"/>
      <c r="AL825" s="92"/>
      <c r="AM825" s="93"/>
      <c r="AN825" s="340"/>
      <c r="AO825" s="341"/>
      <c r="AP825" s="336"/>
      <c r="AQ825" s="342"/>
      <c r="AR825" s="343"/>
      <c r="AS825" s="342"/>
      <c r="AT825" s="94"/>
      <c r="AU825" s="341"/>
      <c r="AV825" s="136"/>
      <c r="AW825" s="339"/>
    </row>
    <row r="826" spans="1:49" ht="12.75" customHeight="1">
      <c r="A826">
        <v>823</v>
      </c>
      <c r="B826" s="29" t="s">
        <v>2</v>
      </c>
      <c r="C826" s="134" t="s">
        <v>287</v>
      </c>
      <c r="D826" s="29" t="s">
        <v>3880</v>
      </c>
      <c r="E826" s="29" t="s">
        <v>3880</v>
      </c>
      <c r="F826" s="335"/>
      <c r="G826" s="335"/>
      <c r="H826" s="335"/>
      <c r="I826" s="335"/>
      <c r="J826" s="335"/>
      <c r="K826" s="335"/>
      <c r="L826" s="335"/>
      <c r="M826" s="82" t="s">
        <v>3880</v>
      </c>
      <c r="N826" s="57" t="s">
        <v>3880</v>
      </c>
      <c r="O826" s="30" t="s">
        <v>3880</v>
      </c>
      <c r="P826" s="29" t="s">
        <v>3880</v>
      </c>
      <c r="Q826" s="29"/>
      <c r="R826" s="134" t="s">
        <v>287</v>
      </c>
      <c r="S826" s="103" t="s">
        <v>3</v>
      </c>
      <c r="T826" s="403">
        <v>14650</v>
      </c>
      <c r="U826" s="403">
        <v>-4000</v>
      </c>
      <c r="V826" s="123" t="s">
        <v>2</v>
      </c>
      <c r="W826" s="336"/>
      <c r="X826" s="123"/>
      <c r="Y826" s="337"/>
      <c r="Z826" s="87"/>
      <c r="AA826" s="88" t="s">
        <v>3880</v>
      </c>
      <c r="AB826" s="88"/>
      <c r="AC826" s="88"/>
      <c r="AD826" s="90"/>
      <c r="AE826" s="90"/>
      <c r="AF826" s="136"/>
      <c r="AG826" s="338"/>
      <c r="AH826" s="338"/>
      <c r="AI826" s="339"/>
      <c r="AJ826" s="339"/>
      <c r="AK826" s="91"/>
      <c r="AL826" s="92"/>
      <c r="AM826" s="93"/>
      <c r="AN826" s="340"/>
      <c r="AO826" s="341"/>
      <c r="AP826" s="336"/>
      <c r="AQ826" s="342"/>
      <c r="AR826" s="343"/>
      <c r="AS826" s="342"/>
      <c r="AT826" s="94"/>
      <c r="AU826" s="341"/>
      <c r="AV826" s="136"/>
      <c r="AW826" s="339"/>
    </row>
    <row r="827" spans="1:49" ht="12.75" customHeight="1">
      <c r="A827">
        <v>824</v>
      </c>
      <c r="B827" s="29" t="s">
        <v>2</v>
      </c>
      <c r="C827" s="134" t="s">
        <v>5181</v>
      </c>
      <c r="D827" s="29" t="s">
        <v>3880</v>
      </c>
      <c r="E827" s="29" t="s">
        <v>3880</v>
      </c>
      <c r="F827" s="335"/>
      <c r="G827" s="335"/>
      <c r="H827" s="335"/>
      <c r="I827" s="335"/>
      <c r="J827" s="335"/>
      <c r="K827" s="335"/>
      <c r="L827" s="335"/>
      <c r="M827" s="82" t="s">
        <v>3880</v>
      </c>
      <c r="N827" s="57" t="s">
        <v>3880</v>
      </c>
      <c r="O827" s="30" t="s">
        <v>3880</v>
      </c>
      <c r="P827" s="29" t="s">
        <v>3880</v>
      </c>
      <c r="Q827" s="29"/>
      <c r="R827" s="134" t="s">
        <v>5181</v>
      </c>
      <c r="S827" s="103" t="s">
        <v>3</v>
      </c>
      <c r="T827" s="403">
        <v>-14650</v>
      </c>
      <c r="U827" s="403">
        <v>-4000</v>
      </c>
      <c r="V827" s="123" t="s">
        <v>2</v>
      </c>
      <c r="W827" s="336"/>
      <c r="X827" s="123"/>
      <c r="Y827" s="337"/>
      <c r="Z827" s="87"/>
      <c r="AA827" s="88" t="s">
        <v>3880</v>
      </c>
      <c r="AB827" s="88"/>
      <c r="AC827" s="88"/>
      <c r="AD827" s="90"/>
      <c r="AE827" s="90"/>
      <c r="AF827" s="136"/>
      <c r="AG827" s="338"/>
      <c r="AH827" s="338"/>
      <c r="AI827" s="339"/>
      <c r="AJ827" s="339"/>
      <c r="AK827" s="91"/>
      <c r="AL827" s="92"/>
      <c r="AM827" s="93"/>
      <c r="AN827" s="340"/>
      <c r="AO827" s="341"/>
      <c r="AP827" s="336"/>
      <c r="AQ827" s="342"/>
      <c r="AR827" s="343"/>
      <c r="AS827" s="342"/>
      <c r="AT827" s="94"/>
      <c r="AU827" s="341"/>
      <c r="AV827" s="136"/>
      <c r="AW827" s="339"/>
    </row>
    <row r="828" spans="1:49" ht="12.75" customHeight="1">
      <c r="A828">
        <v>825</v>
      </c>
      <c r="B828" s="29" t="s">
        <v>2</v>
      </c>
      <c r="C828" s="134" t="s">
        <v>5182</v>
      </c>
      <c r="D828" s="29" t="s">
        <v>3880</v>
      </c>
      <c r="E828" s="29" t="s">
        <v>3880</v>
      </c>
      <c r="F828" s="335"/>
      <c r="G828" s="335"/>
      <c r="H828" s="335"/>
      <c r="I828" s="335"/>
      <c r="J828" s="335"/>
      <c r="K828" s="335"/>
      <c r="L828" s="335"/>
      <c r="M828" s="82" t="s">
        <v>3880</v>
      </c>
      <c r="N828" s="57" t="s">
        <v>3880</v>
      </c>
      <c r="O828" s="30" t="s">
        <v>3880</v>
      </c>
      <c r="P828" s="29" t="s">
        <v>3880</v>
      </c>
      <c r="Q828" s="29"/>
      <c r="R828" s="134" t="s">
        <v>5182</v>
      </c>
      <c r="S828" s="103" t="s">
        <v>3</v>
      </c>
      <c r="T828" s="403">
        <v>-15480</v>
      </c>
      <c r="U828" s="403">
        <v>-4000</v>
      </c>
      <c r="V828" s="123" t="s">
        <v>2</v>
      </c>
      <c r="W828" s="336"/>
      <c r="X828" s="123"/>
      <c r="Y828" s="337"/>
      <c r="Z828" s="87"/>
      <c r="AA828" s="88" t="s">
        <v>3880</v>
      </c>
      <c r="AB828" s="88"/>
      <c r="AC828" s="88"/>
      <c r="AD828" s="90"/>
      <c r="AE828" s="90"/>
      <c r="AF828" s="136"/>
      <c r="AG828" s="338"/>
      <c r="AH828" s="338"/>
      <c r="AI828" s="339"/>
      <c r="AJ828" s="339"/>
      <c r="AK828" s="91"/>
      <c r="AL828" s="92"/>
      <c r="AM828" s="93"/>
      <c r="AN828" s="340"/>
      <c r="AO828" s="341"/>
      <c r="AP828" s="336"/>
      <c r="AQ828" s="342"/>
      <c r="AR828" s="343"/>
      <c r="AS828" s="342"/>
      <c r="AT828" s="94"/>
      <c r="AU828" s="341"/>
      <c r="AV828" s="136"/>
      <c r="AW828" s="339"/>
    </row>
    <row r="829" spans="1:49" ht="12.75" customHeight="1">
      <c r="A829">
        <v>826</v>
      </c>
      <c r="B829" s="29" t="s">
        <v>2</v>
      </c>
      <c r="C829" s="134" t="s">
        <v>5183</v>
      </c>
      <c r="D829" s="29" t="s">
        <v>3880</v>
      </c>
      <c r="E829" s="29" t="s">
        <v>3880</v>
      </c>
      <c r="F829" s="335"/>
      <c r="G829" s="335"/>
      <c r="H829" s="335"/>
      <c r="I829" s="335"/>
      <c r="J829" s="335"/>
      <c r="K829" s="335"/>
      <c r="L829" s="335"/>
      <c r="M829" s="82" t="s">
        <v>3880</v>
      </c>
      <c r="N829" s="57" t="s">
        <v>3880</v>
      </c>
      <c r="O829" s="30" t="s">
        <v>3880</v>
      </c>
      <c r="P829" s="29" t="s">
        <v>3880</v>
      </c>
      <c r="Q829" s="29"/>
      <c r="R829" s="134" t="s">
        <v>5183</v>
      </c>
      <c r="S829" s="103" t="s">
        <v>3</v>
      </c>
      <c r="T829" s="403">
        <v>-16310</v>
      </c>
      <c r="U829" s="403">
        <v>-4000</v>
      </c>
      <c r="V829" s="123" t="s">
        <v>2</v>
      </c>
      <c r="W829" s="336"/>
      <c r="X829" s="123"/>
      <c r="Y829" s="337"/>
      <c r="Z829" s="87"/>
      <c r="AA829" s="88" t="s">
        <v>3880</v>
      </c>
      <c r="AB829" s="88"/>
      <c r="AC829" s="88"/>
      <c r="AD829" s="90"/>
      <c r="AE829" s="90"/>
      <c r="AF829" s="136"/>
      <c r="AG829" s="338"/>
      <c r="AH829" s="338"/>
      <c r="AI829" s="339"/>
      <c r="AJ829" s="339"/>
      <c r="AK829" s="91"/>
      <c r="AL829" s="92"/>
      <c r="AM829" s="93"/>
      <c r="AN829" s="340"/>
      <c r="AO829" s="341"/>
      <c r="AP829" s="336"/>
      <c r="AQ829" s="342"/>
      <c r="AR829" s="343"/>
      <c r="AS829" s="342"/>
      <c r="AT829" s="94"/>
      <c r="AU829" s="341"/>
      <c r="AV829" s="136"/>
      <c r="AW829" s="339"/>
    </row>
    <row r="830" spans="1:49" ht="12.75" customHeight="1">
      <c r="A830">
        <v>827</v>
      </c>
      <c r="B830" s="29" t="s">
        <v>2</v>
      </c>
      <c r="C830" s="134" t="s">
        <v>5184</v>
      </c>
      <c r="D830" s="29" t="s">
        <v>3880</v>
      </c>
      <c r="E830" s="29" t="s">
        <v>3880</v>
      </c>
      <c r="F830" s="335"/>
      <c r="G830" s="335"/>
      <c r="H830" s="335"/>
      <c r="I830" s="335"/>
      <c r="J830" s="335"/>
      <c r="K830" s="335"/>
      <c r="L830" s="335"/>
      <c r="M830" s="82" t="s">
        <v>3880</v>
      </c>
      <c r="N830" s="57" t="s">
        <v>3880</v>
      </c>
      <c r="O830" s="30" t="s">
        <v>3880</v>
      </c>
      <c r="P830" s="29" t="s">
        <v>3880</v>
      </c>
      <c r="Q830" s="29"/>
      <c r="R830" s="134" t="s">
        <v>5184</v>
      </c>
      <c r="S830" s="103" t="s">
        <v>3</v>
      </c>
      <c r="T830" s="403">
        <v>12019.28</v>
      </c>
      <c r="U830" s="403">
        <v>-3714.75</v>
      </c>
      <c r="V830" s="123" t="s">
        <v>2</v>
      </c>
      <c r="W830" s="336"/>
      <c r="X830" s="123"/>
      <c r="Y830" s="337"/>
      <c r="Z830" s="87"/>
      <c r="AA830" s="88" t="s">
        <v>3880</v>
      </c>
      <c r="AB830" s="88"/>
      <c r="AC830" s="88"/>
      <c r="AD830" s="90"/>
      <c r="AE830" s="90"/>
      <c r="AF830" s="136"/>
      <c r="AG830" s="338"/>
      <c r="AH830" s="338"/>
      <c r="AI830" s="339"/>
      <c r="AJ830" s="339"/>
      <c r="AK830" s="91"/>
      <c r="AL830" s="92"/>
      <c r="AM830" s="93"/>
      <c r="AN830" s="340"/>
      <c r="AO830" s="341"/>
      <c r="AP830" s="336"/>
      <c r="AQ830" s="342"/>
      <c r="AR830" s="343"/>
      <c r="AS830" s="342"/>
      <c r="AT830" s="94"/>
      <c r="AU830" s="341"/>
      <c r="AV830" s="136"/>
      <c r="AW830" s="339"/>
    </row>
    <row r="831" spans="1:49" ht="12.75" customHeight="1">
      <c r="A831">
        <v>828</v>
      </c>
      <c r="B831" s="29" t="s">
        <v>2</v>
      </c>
      <c r="C831" s="134" t="s">
        <v>5185</v>
      </c>
      <c r="D831" s="29" t="s">
        <v>3880</v>
      </c>
      <c r="E831" s="29" t="s">
        <v>3880</v>
      </c>
      <c r="F831" s="335"/>
      <c r="G831" s="335"/>
      <c r="H831" s="335"/>
      <c r="I831" s="335"/>
      <c r="J831" s="335"/>
      <c r="K831" s="335"/>
      <c r="L831" s="335"/>
      <c r="M831" s="82" t="s">
        <v>3880</v>
      </c>
      <c r="N831" s="57" t="s">
        <v>3880</v>
      </c>
      <c r="O831" s="30" t="s">
        <v>3880</v>
      </c>
      <c r="P831" s="29" t="s">
        <v>3880</v>
      </c>
      <c r="Q831" s="29"/>
      <c r="R831" s="134" t="s">
        <v>5185</v>
      </c>
      <c r="S831" s="103" t="s">
        <v>3</v>
      </c>
      <c r="T831" s="403">
        <v>10302.24</v>
      </c>
      <c r="U831" s="403">
        <v>-3714.75</v>
      </c>
      <c r="V831" s="123" t="s">
        <v>2</v>
      </c>
      <c r="W831" s="336"/>
      <c r="X831" s="123"/>
      <c r="Y831" s="337"/>
      <c r="Z831" s="87"/>
      <c r="AA831" s="88" t="s">
        <v>3880</v>
      </c>
      <c r="AB831" s="88"/>
      <c r="AC831" s="88"/>
      <c r="AD831" s="90"/>
      <c r="AE831" s="90"/>
      <c r="AF831" s="136"/>
      <c r="AG831" s="338"/>
      <c r="AH831" s="338"/>
      <c r="AI831" s="339"/>
      <c r="AJ831" s="339"/>
      <c r="AK831" s="91"/>
      <c r="AL831" s="92"/>
      <c r="AM831" s="93"/>
      <c r="AN831" s="340"/>
      <c r="AO831" s="341"/>
      <c r="AP831" s="336"/>
      <c r="AQ831" s="342"/>
      <c r="AR831" s="343"/>
      <c r="AS831" s="342"/>
      <c r="AT831" s="94"/>
      <c r="AU831" s="341"/>
      <c r="AV831" s="136"/>
      <c r="AW831" s="339"/>
    </row>
    <row r="832" spans="1:49" ht="12.75" customHeight="1">
      <c r="A832">
        <v>829</v>
      </c>
      <c r="B832" s="29" t="s">
        <v>2</v>
      </c>
      <c r="C832" s="134" t="s">
        <v>3507</v>
      </c>
      <c r="D832" s="29" t="s">
        <v>3880</v>
      </c>
      <c r="E832" s="29" t="s">
        <v>3880</v>
      </c>
      <c r="F832" s="335"/>
      <c r="G832" s="335"/>
      <c r="H832" s="335"/>
      <c r="I832" s="335"/>
      <c r="J832" s="335"/>
      <c r="K832" s="335"/>
      <c r="L832" s="335"/>
      <c r="M832" s="82" t="s">
        <v>3880</v>
      </c>
      <c r="N832" s="57" t="s">
        <v>3880</v>
      </c>
      <c r="O832" s="30" t="s">
        <v>3880</v>
      </c>
      <c r="P832" s="29" t="s">
        <v>3880</v>
      </c>
      <c r="Q832" s="29"/>
      <c r="R832" s="134" t="s">
        <v>3507</v>
      </c>
      <c r="S832" s="103" t="s">
        <v>3</v>
      </c>
      <c r="T832" s="403">
        <v>8585.2000000000007</v>
      </c>
      <c r="U832" s="403">
        <v>-3714.75</v>
      </c>
      <c r="V832" s="123" t="s">
        <v>2</v>
      </c>
      <c r="W832" s="336"/>
      <c r="X832" s="123"/>
      <c r="Y832" s="337"/>
      <c r="Z832" s="87"/>
      <c r="AA832" s="88" t="s">
        <v>3880</v>
      </c>
      <c r="AB832" s="88"/>
      <c r="AC832" s="88"/>
      <c r="AD832" s="90"/>
      <c r="AE832" s="90"/>
      <c r="AF832" s="136"/>
      <c r="AG832" s="338"/>
      <c r="AH832" s="338"/>
      <c r="AI832" s="339"/>
      <c r="AJ832" s="339"/>
      <c r="AK832" s="91"/>
      <c r="AL832" s="92"/>
      <c r="AM832" s="93"/>
      <c r="AN832" s="340"/>
      <c r="AO832" s="341"/>
      <c r="AP832" s="336"/>
      <c r="AQ832" s="342"/>
      <c r="AR832" s="343"/>
      <c r="AS832" s="342"/>
      <c r="AT832" s="94"/>
      <c r="AU832" s="341"/>
      <c r="AV832" s="136"/>
      <c r="AW832" s="339"/>
    </row>
    <row r="833" spans="1:49" ht="12.75" customHeight="1">
      <c r="A833">
        <v>830</v>
      </c>
      <c r="B833" s="29" t="s">
        <v>2</v>
      </c>
      <c r="C833" s="134" t="s">
        <v>3502</v>
      </c>
      <c r="D833" s="29" t="s">
        <v>3880</v>
      </c>
      <c r="E833" s="29" t="s">
        <v>3880</v>
      </c>
      <c r="F833" s="335"/>
      <c r="G833" s="335"/>
      <c r="H833" s="335"/>
      <c r="I833" s="335"/>
      <c r="J833" s="335"/>
      <c r="K833" s="335"/>
      <c r="L833" s="335"/>
      <c r="M833" s="82" t="s">
        <v>3880</v>
      </c>
      <c r="N833" s="57" t="s">
        <v>3880</v>
      </c>
      <c r="O833" s="30" t="s">
        <v>3880</v>
      </c>
      <c r="P833" s="29" t="s">
        <v>3880</v>
      </c>
      <c r="Q833" s="29"/>
      <c r="R833" s="134" t="s">
        <v>3502</v>
      </c>
      <c r="S833" s="103" t="s">
        <v>3</v>
      </c>
      <c r="T833" s="403">
        <v>6868.16</v>
      </c>
      <c r="U833" s="403">
        <v>-3714.75</v>
      </c>
      <c r="V833" s="123" t="s">
        <v>2</v>
      </c>
      <c r="W833" s="336"/>
      <c r="X833" s="123"/>
      <c r="Y833" s="337"/>
      <c r="Z833" s="87"/>
      <c r="AA833" s="88" t="s">
        <v>3880</v>
      </c>
      <c r="AB833" s="88"/>
      <c r="AC833" s="88"/>
      <c r="AD833" s="90"/>
      <c r="AE833" s="90"/>
      <c r="AF833" s="136"/>
      <c r="AG833" s="338"/>
      <c r="AH833" s="338"/>
      <c r="AI833" s="339"/>
      <c r="AJ833" s="339"/>
      <c r="AK833" s="91"/>
      <c r="AL833" s="92"/>
      <c r="AM833" s="93"/>
      <c r="AN833" s="340"/>
      <c r="AO833" s="341"/>
      <c r="AP833" s="336"/>
      <c r="AQ833" s="342"/>
      <c r="AR833" s="343"/>
      <c r="AS833" s="342"/>
      <c r="AT833" s="94"/>
      <c r="AU833" s="341"/>
      <c r="AV833" s="136"/>
      <c r="AW833" s="339"/>
    </row>
    <row r="834" spans="1:49" ht="12.75" customHeight="1">
      <c r="A834">
        <v>831</v>
      </c>
      <c r="B834" s="29" t="s">
        <v>2</v>
      </c>
      <c r="C834" s="134" t="s">
        <v>5186</v>
      </c>
      <c r="D834" s="29" t="s">
        <v>3880</v>
      </c>
      <c r="E834" s="29" t="s">
        <v>3880</v>
      </c>
      <c r="F834" s="335"/>
      <c r="G834" s="335"/>
      <c r="H834" s="335"/>
      <c r="I834" s="335"/>
      <c r="J834" s="335"/>
      <c r="K834" s="335"/>
      <c r="L834" s="335"/>
      <c r="M834" s="82" t="s">
        <v>3880</v>
      </c>
      <c r="N834" s="57" t="s">
        <v>3880</v>
      </c>
      <c r="O834" s="30" t="s">
        <v>3880</v>
      </c>
      <c r="P834" s="29" t="s">
        <v>3880</v>
      </c>
      <c r="Q834" s="29"/>
      <c r="R834" s="134" t="s">
        <v>5186</v>
      </c>
      <c r="S834" s="103" t="s">
        <v>3</v>
      </c>
      <c r="T834" s="403">
        <v>4400.55</v>
      </c>
      <c r="U834" s="403">
        <v>-3448.05</v>
      </c>
      <c r="V834" s="123" t="s">
        <v>2</v>
      </c>
      <c r="W834" s="336"/>
      <c r="X834" s="123"/>
      <c r="Y834" s="337"/>
      <c r="Z834" s="87"/>
      <c r="AA834" s="88" t="s">
        <v>3880</v>
      </c>
      <c r="AB834" s="88"/>
      <c r="AC834" s="88"/>
      <c r="AD834" s="90"/>
      <c r="AE834" s="90"/>
      <c r="AF834" s="136"/>
      <c r="AG834" s="338"/>
      <c r="AH834" s="338"/>
      <c r="AI834" s="339"/>
      <c r="AJ834" s="339"/>
      <c r="AK834" s="91"/>
      <c r="AL834" s="92"/>
      <c r="AM834" s="93"/>
      <c r="AN834" s="340"/>
      <c r="AO834" s="341"/>
      <c r="AP834" s="336"/>
      <c r="AQ834" s="342"/>
      <c r="AR834" s="343"/>
      <c r="AS834" s="342"/>
      <c r="AT834" s="94"/>
      <c r="AU834" s="341"/>
      <c r="AV834" s="136"/>
      <c r="AW834" s="339"/>
    </row>
    <row r="835" spans="1:49" ht="12.75" customHeight="1">
      <c r="A835">
        <v>832</v>
      </c>
      <c r="B835" s="29" t="s">
        <v>2</v>
      </c>
      <c r="C835" s="134" t="s">
        <v>5187</v>
      </c>
      <c r="D835" s="29" t="s">
        <v>3880</v>
      </c>
      <c r="E835" s="29" t="s">
        <v>3880</v>
      </c>
      <c r="F835" s="335"/>
      <c r="G835" s="335"/>
      <c r="H835" s="335"/>
      <c r="I835" s="335"/>
      <c r="J835" s="335"/>
      <c r="K835" s="335"/>
      <c r="L835" s="335"/>
      <c r="M835" s="82" t="s">
        <v>3880</v>
      </c>
      <c r="N835" s="57" t="s">
        <v>3880</v>
      </c>
      <c r="O835" s="30" t="s">
        <v>3880</v>
      </c>
      <c r="P835" s="29" t="s">
        <v>3880</v>
      </c>
      <c r="Q835" s="29"/>
      <c r="R835" s="134" t="s">
        <v>5187</v>
      </c>
      <c r="S835" s="103" t="s">
        <v>3</v>
      </c>
      <c r="T835" s="403">
        <v>-2800.35</v>
      </c>
      <c r="U835" s="403">
        <v>-3448.05</v>
      </c>
      <c r="V835" s="123" t="s">
        <v>2</v>
      </c>
      <c r="W835" s="336"/>
      <c r="X835" s="123"/>
      <c r="Y835" s="337"/>
      <c r="Z835" s="87"/>
      <c r="AA835" s="88" t="s">
        <v>3880</v>
      </c>
      <c r="AB835" s="88"/>
      <c r="AC835" s="88"/>
      <c r="AD835" s="90"/>
      <c r="AE835" s="90"/>
      <c r="AF835" s="136"/>
      <c r="AG835" s="338"/>
      <c r="AH835" s="338"/>
      <c r="AI835" s="339"/>
      <c r="AJ835" s="339"/>
      <c r="AK835" s="91"/>
      <c r="AL835" s="92"/>
      <c r="AM835" s="93"/>
      <c r="AN835" s="340"/>
      <c r="AO835" s="341"/>
      <c r="AP835" s="336"/>
      <c r="AQ835" s="342"/>
      <c r="AR835" s="343"/>
      <c r="AS835" s="342"/>
      <c r="AT835" s="94"/>
      <c r="AU835" s="341"/>
      <c r="AV835" s="136"/>
      <c r="AW835" s="339"/>
    </row>
    <row r="836" spans="1:49" ht="12.75" customHeight="1">
      <c r="A836">
        <v>833</v>
      </c>
      <c r="B836" s="29" t="s">
        <v>2</v>
      </c>
      <c r="C836" s="134" t="s">
        <v>5188</v>
      </c>
      <c r="D836" s="29" t="s">
        <v>3880</v>
      </c>
      <c r="E836" s="29" t="s">
        <v>3880</v>
      </c>
      <c r="F836" s="335"/>
      <c r="G836" s="335"/>
      <c r="H836" s="335"/>
      <c r="I836" s="335"/>
      <c r="J836" s="335"/>
      <c r="K836" s="335"/>
      <c r="L836" s="335"/>
      <c r="M836" s="82" t="s">
        <v>3880</v>
      </c>
      <c r="N836" s="57" t="s">
        <v>3880</v>
      </c>
      <c r="O836" s="30" t="s">
        <v>3880</v>
      </c>
      <c r="P836" s="29" t="s">
        <v>3880</v>
      </c>
      <c r="Q836" s="29"/>
      <c r="R836" s="134" t="s">
        <v>5188</v>
      </c>
      <c r="S836" s="103" t="s">
        <v>3</v>
      </c>
      <c r="T836" s="403">
        <v>-3600.45</v>
      </c>
      <c r="U836" s="403">
        <v>-3448.05</v>
      </c>
      <c r="V836" s="123" t="s">
        <v>2</v>
      </c>
      <c r="W836" s="336"/>
      <c r="X836" s="123"/>
      <c r="Y836" s="337"/>
      <c r="Z836" s="87"/>
      <c r="AA836" s="88" t="s">
        <v>3880</v>
      </c>
      <c r="AB836" s="88"/>
      <c r="AC836" s="88"/>
      <c r="AD836" s="90"/>
      <c r="AE836" s="90"/>
      <c r="AF836" s="136"/>
      <c r="AG836" s="338"/>
      <c r="AH836" s="338"/>
      <c r="AI836" s="339"/>
      <c r="AJ836" s="339"/>
      <c r="AK836" s="91"/>
      <c r="AL836" s="92"/>
      <c r="AM836" s="93"/>
      <c r="AN836" s="340"/>
      <c r="AO836" s="341"/>
      <c r="AP836" s="336"/>
      <c r="AQ836" s="342"/>
      <c r="AR836" s="343"/>
      <c r="AS836" s="342"/>
      <c r="AT836" s="94"/>
      <c r="AU836" s="341"/>
      <c r="AV836" s="136"/>
      <c r="AW836" s="339"/>
    </row>
    <row r="837" spans="1:49" ht="12.75" customHeight="1">
      <c r="A837">
        <v>834</v>
      </c>
      <c r="B837" s="29" t="s">
        <v>2</v>
      </c>
      <c r="C837" s="134" t="s">
        <v>3703</v>
      </c>
      <c r="D837" s="29" t="s">
        <v>3880</v>
      </c>
      <c r="E837" s="29" t="s">
        <v>3880</v>
      </c>
      <c r="F837" s="335"/>
      <c r="G837" s="335"/>
      <c r="H837" s="335"/>
      <c r="I837" s="335"/>
      <c r="J837" s="335"/>
      <c r="K837" s="335"/>
      <c r="L837" s="335"/>
      <c r="M837" s="82" t="s">
        <v>3880</v>
      </c>
      <c r="N837" s="57" t="s">
        <v>3880</v>
      </c>
      <c r="O837" s="30" t="s">
        <v>3880</v>
      </c>
      <c r="P837" s="29" t="s">
        <v>3880</v>
      </c>
      <c r="Q837" s="29"/>
      <c r="R837" s="134" t="s">
        <v>3703</v>
      </c>
      <c r="S837" s="103" t="s">
        <v>3</v>
      </c>
      <c r="T837" s="403">
        <v>-4400.55</v>
      </c>
      <c r="U837" s="403">
        <v>-3448.05</v>
      </c>
      <c r="V837" s="123" t="s">
        <v>2</v>
      </c>
      <c r="W837" s="336"/>
      <c r="X837" s="123"/>
      <c r="Y837" s="337"/>
      <c r="Z837" s="87"/>
      <c r="AA837" s="88" t="s">
        <v>3880</v>
      </c>
      <c r="AB837" s="88"/>
      <c r="AC837" s="88"/>
      <c r="AD837" s="90"/>
      <c r="AE837" s="90"/>
      <c r="AF837" s="136"/>
      <c r="AG837" s="338"/>
      <c r="AH837" s="338"/>
      <c r="AI837" s="339"/>
      <c r="AJ837" s="339"/>
      <c r="AK837" s="91"/>
      <c r="AL837" s="92"/>
      <c r="AM837" s="93"/>
      <c r="AN837" s="340"/>
      <c r="AO837" s="341"/>
      <c r="AP837" s="336"/>
      <c r="AQ837" s="342"/>
      <c r="AR837" s="343"/>
      <c r="AS837" s="342"/>
      <c r="AT837" s="94"/>
      <c r="AU837" s="341"/>
      <c r="AV837" s="136"/>
      <c r="AW837" s="339"/>
    </row>
    <row r="838" spans="1:49" ht="12.75" customHeight="1">
      <c r="A838">
        <v>835</v>
      </c>
      <c r="B838" s="29" t="s">
        <v>2</v>
      </c>
      <c r="C838" s="134" t="s">
        <v>3704</v>
      </c>
      <c r="D838" s="29" t="s">
        <v>3880</v>
      </c>
      <c r="E838" s="29" t="s">
        <v>3880</v>
      </c>
      <c r="F838" s="335"/>
      <c r="G838" s="335"/>
      <c r="H838" s="335"/>
      <c r="I838" s="335"/>
      <c r="J838" s="335"/>
      <c r="K838" s="335"/>
      <c r="L838" s="335"/>
      <c r="M838" s="82" t="s">
        <v>3880</v>
      </c>
      <c r="N838" s="57" t="s">
        <v>3880</v>
      </c>
      <c r="O838" s="30" t="s">
        <v>3880</v>
      </c>
      <c r="P838" s="29" t="s">
        <v>3880</v>
      </c>
      <c r="Q838" s="29"/>
      <c r="R838" s="134" t="s">
        <v>3704</v>
      </c>
      <c r="S838" s="103" t="s">
        <v>3</v>
      </c>
      <c r="T838" s="403">
        <v>-5200.6499999999996</v>
      </c>
      <c r="U838" s="403">
        <v>-3448.05</v>
      </c>
      <c r="V838" s="123" t="s">
        <v>2</v>
      </c>
      <c r="W838" s="336"/>
      <c r="X838" s="123"/>
      <c r="Y838" s="337"/>
      <c r="Z838" s="87"/>
      <c r="AA838" s="88" t="s">
        <v>3880</v>
      </c>
      <c r="AB838" s="88"/>
      <c r="AC838" s="88"/>
      <c r="AD838" s="90"/>
      <c r="AE838" s="90"/>
      <c r="AF838" s="136"/>
      <c r="AG838" s="338"/>
      <c r="AH838" s="338"/>
      <c r="AI838" s="339"/>
      <c r="AJ838" s="339"/>
      <c r="AK838" s="91"/>
      <c r="AL838" s="92"/>
      <c r="AM838" s="93"/>
      <c r="AN838" s="340"/>
      <c r="AO838" s="341"/>
      <c r="AP838" s="336"/>
      <c r="AQ838" s="342"/>
      <c r="AR838" s="343"/>
      <c r="AS838" s="342"/>
      <c r="AT838" s="94"/>
      <c r="AU838" s="341"/>
      <c r="AV838" s="136"/>
      <c r="AW838" s="339"/>
    </row>
    <row r="839" spans="1:49" ht="12.75" customHeight="1">
      <c r="A839">
        <v>836</v>
      </c>
      <c r="B839" s="29" t="s">
        <v>2</v>
      </c>
      <c r="C839" s="134" t="s">
        <v>3705</v>
      </c>
      <c r="D839" s="29" t="s">
        <v>3880</v>
      </c>
      <c r="E839" s="29" t="s">
        <v>3880</v>
      </c>
      <c r="F839" s="335"/>
      <c r="G839" s="335"/>
      <c r="H839" s="335"/>
      <c r="I839" s="335"/>
      <c r="J839" s="335"/>
      <c r="K839" s="335"/>
      <c r="L839" s="335"/>
      <c r="M839" s="82" t="s">
        <v>3880</v>
      </c>
      <c r="N839" s="57" t="s">
        <v>3880</v>
      </c>
      <c r="O839" s="30" t="s">
        <v>3880</v>
      </c>
      <c r="P839" s="29" t="s">
        <v>3880</v>
      </c>
      <c r="Q839" s="29"/>
      <c r="R839" s="134" t="s">
        <v>3705</v>
      </c>
      <c r="S839" s="103" t="s">
        <v>3</v>
      </c>
      <c r="T839" s="403">
        <v>-6868.16</v>
      </c>
      <c r="U839" s="403">
        <v>-3714.75</v>
      </c>
      <c r="V839" s="123" t="s">
        <v>2</v>
      </c>
      <c r="W839" s="336"/>
      <c r="X839" s="123"/>
      <c r="Y839" s="337"/>
      <c r="Z839" s="87"/>
      <c r="AA839" s="88" t="s">
        <v>3880</v>
      </c>
      <c r="AB839" s="88"/>
      <c r="AC839" s="88"/>
      <c r="AD839" s="90"/>
      <c r="AE839" s="90"/>
      <c r="AF839" s="136"/>
      <c r="AG839" s="338"/>
      <c r="AH839" s="338"/>
      <c r="AI839" s="339"/>
      <c r="AJ839" s="339"/>
      <c r="AK839" s="91"/>
      <c r="AL839" s="92"/>
      <c r="AM839" s="93"/>
      <c r="AN839" s="340"/>
      <c r="AO839" s="341"/>
      <c r="AP839" s="336"/>
      <c r="AQ839" s="342"/>
      <c r="AR839" s="343"/>
      <c r="AS839" s="342"/>
      <c r="AT839" s="94"/>
      <c r="AU839" s="341"/>
      <c r="AV839" s="136"/>
      <c r="AW839" s="339"/>
    </row>
    <row r="840" spans="1:49" ht="12.75" customHeight="1">
      <c r="A840">
        <v>837</v>
      </c>
      <c r="B840" s="29" t="s">
        <v>2</v>
      </c>
      <c r="C840" s="134" t="s">
        <v>5189</v>
      </c>
      <c r="D840" s="29" t="s">
        <v>3880</v>
      </c>
      <c r="E840" s="29" t="s">
        <v>3880</v>
      </c>
      <c r="F840" s="335"/>
      <c r="G840" s="335"/>
      <c r="H840" s="335"/>
      <c r="I840" s="335"/>
      <c r="J840" s="335"/>
      <c r="K840" s="335"/>
      <c r="L840" s="335"/>
      <c r="M840" s="82" t="s">
        <v>3880</v>
      </c>
      <c r="N840" s="57" t="s">
        <v>3880</v>
      </c>
      <c r="O840" s="30" t="s">
        <v>3880</v>
      </c>
      <c r="P840" s="29" t="s">
        <v>3880</v>
      </c>
      <c r="Q840" s="29"/>
      <c r="R840" s="134" t="s">
        <v>5189</v>
      </c>
      <c r="S840" s="103" t="s">
        <v>3</v>
      </c>
      <c r="T840" s="403">
        <v>-10302.24</v>
      </c>
      <c r="U840" s="403">
        <v>-3714.75</v>
      </c>
      <c r="V840" s="123" t="s">
        <v>2</v>
      </c>
      <c r="W840" s="336"/>
      <c r="X840" s="123"/>
      <c r="Y840" s="337"/>
      <c r="Z840" s="87"/>
      <c r="AA840" s="88" t="s">
        <v>3880</v>
      </c>
      <c r="AB840" s="88"/>
      <c r="AC840" s="88"/>
      <c r="AD840" s="90"/>
      <c r="AE840" s="90"/>
      <c r="AF840" s="136"/>
      <c r="AG840" s="338"/>
      <c r="AH840" s="338"/>
      <c r="AI840" s="339"/>
      <c r="AJ840" s="339"/>
      <c r="AK840" s="91"/>
      <c r="AL840" s="92"/>
      <c r="AM840" s="93"/>
      <c r="AN840" s="340"/>
      <c r="AO840" s="341"/>
      <c r="AP840" s="336"/>
      <c r="AQ840" s="342"/>
      <c r="AR840" s="343"/>
      <c r="AS840" s="342"/>
      <c r="AT840" s="94"/>
      <c r="AU840" s="341"/>
      <c r="AV840" s="136"/>
      <c r="AW840" s="339"/>
    </row>
    <row r="841" spans="1:49" ht="12.75" customHeight="1">
      <c r="A841">
        <v>838</v>
      </c>
      <c r="B841" s="29" t="s">
        <v>2</v>
      </c>
      <c r="C841" s="134" t="s">
        <v>5190</v>
      </c>
      <c r="D841" s="29" t="s">
        <v>3880</v>
      </c>
      <c r="E841" s="29" t="s">
        <v>3880</v>
      </c>
      <c r="F841" s="335"/>
      <c r="G841" s="335"/>
      <c r="H841" s="335"/>
      <c r="I841" s="335"/>
      <c r="J841" s="335"/>
      <c r="K841" s="335"/>
      <c r="L841" s="335"/>
      <c r="M841" s="82" t="s">
        <v>3880</v>
      </c>
      <c r="N841" s="57" t="s">
        <v>3880</v>
      </c>
      <c r="O841" s="30" t="s">
        <v>3880</v>
      </c>
      <c r="P841" s="29" t="s">
        <v>3880</v>
      </c>
      <c r="Q841" s="29"/>
      <c r="R841" s="134" t="s">
        <v>5190</v>
      </c>
      <c r="S841" s="103" t="s">
        <v>3</v>
      </c>
      <c r="T841" s="403">
        <v>-12019.28</v>
      </c>
      <c r="U841" s="403">
        <v>-3714.75</v>
      </c>
      <c r="V841" s="123" t="s">
        <v>2</v>
      </c>
      <c r="W841" s="336"/>
      <c r="X841" s="123"/>
      <c r="Y841" s="337"/>
      <c r="Z841" s="87"/>
      <c r="AA841" s="88" t="s">
        <v>3880</v>
      </c>
      <c r="AB841" s="88"/>
      <c r="AC841" s="88"/>
      <c r="AD841" s="90"/>
      <c r="AE841" s="90"/>
      <c r="AF841" s="136"/>
      <c r="AG841" s="338"/>
      <c r="AH841" s="338"/>
      <c r="AI841" s="339"/>
      <c r="AJ841" s="339"/>
      <c r="AK841" s="91"/>
      <c r="AL841" s="92"/>
      <c r="AM841" s="93"/>
      <c r="AN841" s="340"/>
      <c r="AO841" s="341"/>
      <c r="AP841" s="336"/>
      <c r="AQ841" s="342"/>
      <c r="AR841" s="343"/>
      <c r="AS841" s="342"/>
      <c r="AT841" s="94"/>
      <c r="AU841" s="341"/>
      <c r="AV841" s="136"/>
      <c r="AW841" s="339"/>
    </row>
    <row r="842" spans="1:49" ht="12.75" customHeight="1">
      <c r="A842">
        <v>839</v>
      </c>
      <c r="B842" s="29" t="s">
        <v>2</v>
      </c>
      <c r="C842" s="134" t="s">
        <v>3706</v>
      </c>
      <c r="D842" s="29" t="s">
        <v>3880</v>
      </c>
      <c r="E842" s="29" t="s">
        <v>3880</v>
      </c>
      <c r="F842" s="335"/>
      <c r="G842" s="335"/>
      <c r="H842" s="335"/>
      <c r="I842" s="335"/>
      <c r="J842" s="335"/>
      <c r="K842" s="335"/>
      <c r="L842" s="335"/>
      <c r="M842" s="82" t="s">
        <v>3880</v>
      </c>
      <c r="N842" s="57" t="s">
        <v>3880</v>
      </c>
      <c r="O842" s="30" t="s">
        <v>3880</v>
      </c>
      <c r="P842" s="29" t="s">
        <v>3880</v>
      </c>
      <c r="Q842" s="29"/>
      <c r="R842" s="134" t="s">
        <v>3706</v>
      </c>
      <c r="S842" s="103" t="s">
        <v>3</v>
      </c>
      <c r="T842" s="403">
        <v>-13736.32</v>
      </c>
      <c r="U842" s="403">
        <v>-3714.75</v>
      </c>
      <c r="V842" s="123" t="s">
        <v>2</v>
      </c>
      <c r="W842" s="336"/>
      <c r="X842" s="123"/>
      <c r="Y842" s="337"/>
      <c r="Z842" s="87"/>
      <c r="AA842" s="88" t="s">
        <v>3880</v>
      </c>
      <c r="AB842" s="88"/>
      <c r="AC842" s="88"/>
      <c r="AD842" s="90"/>
      <c r="AE842" s="90"/>
      <c r="AF842" s="136"/>
      <c r="AG842" s="338"/>
      <c r="AH842" s="338"/>
      <c r="AI842" s="339"/>
      <c r="AJ842" s="339"/>
      <c r="AK842" s="91"/>
      <c r="AL842" s="92"/>
      <c r="AM842" s="93"/>
      <c r="AN842" s="340"/>
      <c r="AO842" s="341"/>
      <c r="AP842" s="336"/>
      <c r="AQ842" s="342"/>
      <c r="AR842" s="343"/>
      <c r="AS842" s="342"/>
      <c r="AT842" s="94"/>
      <c r="AU842" s="341"/>
      <c r="AV842" s="136"/>
      <c r="AW842" s="339"/>
    </row>
    <row r="843" spans="1:49" ht="12.75" customHeight="1">
      <c r="A843">
        <v>840</v>
      </c>
      <c r="B843" s="29" t="s">
        <v>2</v>
      </c>
      <c r="C843" s="134" t="s">
        <v>5191</v>
      </c>
      <c r="D843" s="29" t="s">
        <v>3880</v>
      </c>
      <c r="E843" s="29" t="s">
        <v>3880</v>
      </c>
      <c r="F843" s="335"/>
      <c r="G843" s="335"/>
      <c r="H843" s="335"/>
      <c r="I843" s="335"/>
      <c r="J843" s="335"/>
      <c r="K843" s="335"/>
      <c r="L843" s="335"/>
      <c r="M843" s="82" t="s">
        <v>3880</v>
      </c>
      <c r="N843" s="57" t="s">
        <v>3880</v>
      </c>
      <c r="O843" s="30" t="s">
        <v>3880</v>
      </c>
      <c r="P843" s="29" t="s">
        <v>3880</v>
      </c>
      <c r="Q843" s="29"/>
      <c r="R843" s="134" t="s">
        <v>5191</v>
      </c>
      <c r="S843" s="103" t="s">
        <v>3</v>
      </c>
      <c r="T843" s="403">
        <v>13736.32</v>
      </c>
      <c r="U843" s="403">
        <v>-3714.75</v>
      </c>
      <c r="V843" s="123" t="s">
        <v>2</v>
      </c>
      <c r="W843" s="336"/>
      <c r="X843" s="123"/>
      <c r="Y843" s="337"/>
      <c r="Z843" s="87"/>
      <c r="AA843" s="88" t="s">
        <v>3880</v>
      </c>
      <c r="AB843" s="88"/>
      <c r="AC843" s="88"/>
      <c r="AD843" s="90"/>
      <c r="AE843" s="90"/>
      <c r="AF843" s="136"/>
      <c r="AG843" s="338"/>
      <c r="AH843" s="338"/>
      <c r="AI843" s="339"/>
      <c r="AJ843" s="339"/>
      <c r="AK843" s="91"/>
      <c r="AL843" s="92"/>
      <c r="AM843" s="93"/>
      <c r="AN843" s="340"/>
      <c r="AO843" s="341"/>
      <c r="AP843" s="336"/>
      <c r="AQ843" s="342"/>
      <c r="AR843" s="343"/>
      <c r="AS843" s="342"/>
      <c r="AT843" s="94"/>
      <c r="AU843" s="341"/>
      <c r="AV843" s="136"/>
      <c r="AW843" s="339"/>
    </row>
    <row r="844" spans="1:49" ht="12.75" customHeight="1">
      <c r="A844">
        <v>841</v>
      </c>
      <c r="B844" s="29" t="s">
        <v>2</v>
      </c>
      <c r="C844" s="134" t="s">
        <v>289</v>
      </c>
      <c r="D844" s="29" t="s">
        <v>3880</v>
      </c>
      <c r="E844" s="29" t="s">
        <v>3880</v>
      </c>
      <c r="F844" s="335"/>
      <c r="G844" s="335"/>
      <c r="H844" s="335"/>
      <c r="I844" s="335"/>
      <c r="J844" s="335"/>
      <c r="K844" s="335"/>
      <c r="L844" s="335"/>
      <c r="M844" s="82" t="s">
        <v>3880</v>
      </c>
      <c r="N844" s="57" t="s">
        <v>3880</v>
      </c>
      <c r="O844" s="30" t="s">
        <v>3880</v>
      </c>
      <c r="P844" s="29" t="s">
        <v>3880</v>
      </c>
      <c r="Q844" s="29"/>
      <c r="R844" s="134" t="s">
        <v>289</v>
      </c>
      <c r="S844" s="103" t="s">
        <v>3</v>
      </c>
      <c r="T844" s="403">
        <v>14650</v>
      </c>
      <c r="U844" s="403">
        <v>-3000</v>
      </c>
      <c r="V844" s="123" t="s">
        <v>2</v>
      </c>
      <c r="W844" s="336"/>
      <c r="X844" s="123"/>
      <c r="Y844" s="337"/>
      <c r="Z844" s="87"/>
      <c r="AA844" s="88" t="s">
        <v>3880</v>
      </c>
      <c r="AB844" s="88"/>
      <c r="AC844" s="88"/>
      <c r="AD844" s="90"/>
      <c r="AE844" s="90"/>
      <c r="AF844" s="136"/>
      <c r="AG844" s="338"/>
      <c r="AH844" s="338"/>
      <c r="AI844" s="339"/>
      <c r="AJ844" s="339"/>
      <c r="AK844" s="91"/>
      <c r="AL844" s="92"/>
      <c r="AM844" s="93"/>
      <c r="AN844" s="340"/>
      <c r="AO844" s="341"/>
      <c r="AP844" s="336"/>
      <c r="AQ844" s="342"/>
      <c r="AR844" s="343"/>
      <c r="AS844" s="342"/>
      <c r="AT844" s="94"/>
      <c r="AU844" s="341"/>
      <c r="AV844" s="136"/>
      <c r="AW844" s="339"/>
    </row>
    <row r="845" spans="1:49" ht="12.75" customHeight="1">
      <c r="A845">
        <v>842</v>
      </c>
      <c r="B845" s="29" t="s">
        <v>2</v>
      </c>
      <c r="C845" s="134" t="s">
        <v>5192</v>
      </c>
      <c r="D845" s="29" t="s">
        <v>3880</v>
      </c>
      <c r="E845" s="29" t="s">
        <v>3880</v>
      </c>
      <c r="F845" s="335"/>
      <c r="G845" s="335"/>
      <c r="H845" s="335"/>
      <c r="I845" s="335"/>
      <c r="J845" s="335"/>
      <c r="K845" s="335"/>
      <c r="L845" s="335"/>
      <c r="M845" s="82" t="s">
        <v>3880</v>
      </c>
      <c r="N845" s="57" t="s">
        <v>3880</v>
      </c>
      <c r="O845" s="30" t="s">
        <v>3880</v>
      </c>
      <c r="P845" s="29" t="s">
        <v>3880</v>
      </c>
      <c r="Q845" s="29"/>
      <c r="R845" s="134" t="s">
        <v>5192</v>
      </c>
      <c r="S845" s="103" t="s">
        <v>3</v>
      </c>
      <c r="T845" s="403">
        <v>-9443.7199999999993</v>
      </c>
      <c r="U845" s="403">
        <v>-3219.45</v>
      </c>
      <c r="V845" s="123" t="s">
        <v>2</v>
      </c>
      <c r="W845" s="336"/>
      <c r="X845" s="123"/>
      <c r="Y845" s="337"/>
      <c r="Z845" s="87"/>
      <c r="AA845" s="88" t="s">
        <v>3880</v>
      </c>
      <c r="AB845" s="88"/>
      <c r="AC845" s="88"/>
      <c r="AD845" s="90"/>
      <c r="AE845" s="90"/>
      <c r="AF845" s="136"/>
      <c r="AG845" s="338"/>
      <c r="AH845" s="338"/>
      <c r="AI845" s="339"/>
      <c r="AJ845" s="339"/>
      <c r="AK845" s="91"/>
      <c r="AL845" s="92"/>
      <c r="AM845" s="93"/>
      <c r="AN845" s="340"/>
      <c r="AO845" s="341"/>
      <c r="AP845" s="336"/>
      <c r="AQ845" s="342"/>
      <c r="AR845" s="343"/>
      <c r="AS845" s="342"/>
      <c r="AT845" s="94"/>
      <c r="AU845" s="341"/>
      <c r="AV845" s="136"/>
      <c r="AW845" s="339"/>
    </row>
    <row r="846" spans="1:49" ht="12.75" customHeight="1">
      <c r="A846">
        <v>843</v>
      </c>
      <c r="B846" s="29" t="s">
        <v>2</v>
      </c>
      <c r="C846" s="134" t="s">
        <v>3709</v>
      </c>
      <c r="D846" s="29" t="s">
        <v>3880</v>
      </c>
      <c r="E846" s="29" t="s">
        <v>3880</v>
      </c>
      <c r="F846" s="335"/>
      <c r="G846" s="335"/>
      <c r="H846" s="335"/>
      <c r="I846" s="335"/>
      <c r="J846" s="335"/>
      <c r="K846" s="335"/>
      <c r="L846" s="335"/>
      <c r="M846" s="82" t="s">
        <v>3880</v>
      </c>
      <c r="N846" s="57" t="s">
        <v>3880</v>
      </c>
      <c r="O846" s="30" t="s">
        <v>3880</v>
      </c>
      <c r="P846" s="29" t="s">
        <v>3880</v>
      </c>
      <c r="Q846" s="29"/>
      <c r="R846" s="134" t="s">
        <v>3709</v>
      </c>
      <c r="S846" s="103" t="s">
        <v>3</v>
      </c>
      <c r="T846" s="403">
        <v>-12877.8</v>
      </c>
      <c r="U846" s="403">
        <v>-3219.45</v>
      </c>
      <c r="V846" s="123" t="s">
        <v>2</v>
      </c>
      <c r="W846" s="336"/>
      <c r="X846" s="123"/>
      <c r="Y846" s="337"/>
      <c r="Z846" s="87"/>
      <c r="AA846" s="88" t="s">
        <v>3880</v>
      </c>
      <c r="AB846" s="88"/>
      <c r="AC846" s="88"/>
      <c r="AD846" s="90"/>
      <c r="AE846" s="90"/>
      <c r="AF846" s="136"/>
      <c r="AG846" s="338"/>
      <c r="AH846" s="338"/>
      <c r="AI846" s="339"/>
      <c r="AJ846" s="339"/>
      <c r="AK846" s="91"/>
      <c r="AL846" s="92"/>
      <c r="AM846" s="93"/>
      <c r="AN846" s="340"/>
      <c r="AO846" s="341"/>
      <c r="AP846" s="336"/>
      <c r="AQ846" s="342"/>
      <c r="AR846" s="343"/>
      <c r="AS846" s="342"/>
      <c r="AT846" s="94"/>
      <c r="AU846" s="341"/>
      <c r="AV846" s="136"/>
      <c r="AW846" s="339"/>
    </row>
    <row r="847" spans="1:49" ht="12.75" customHeight="1">
      <c r="A847">
        <v>844</v>
      </c>
      <c r="B847" s="29" t="s">
        <v>2</v>
      </c>
      <c r="C847" s="134" t="s">
        <v>5193</v>
      </c>
      <c r="D847" s="29" t="s">
        <v>3880</v>
      </c>
      <c r="E847" s="29" t="s">
        <v>3880</v>
      </c>
      <c r="F847" s="335"/>
      <c r="G847" s="335"/>
      <c r="H847" s="335"/>
      <c r="I847" s="335"/>
      <c r="J847" s="335"/>
      <c r="K847" s="335"/>
      <c r="L847" s="335"/>
      <c r="M847" s="82" t="s">
        <v>3880</v>
      </c>
      <c r="N847" s="57" t="s">
        <v>3880</v>
      </c>
      <c r="O847" s="30" t="s">
        <v>3880</v>
      </c>
      <c r="P847" s="29" t="s">
        <v>3880</v>
      </c>
      <c r="Q847" s="29"/>
      <c r="R847" s="134" t="s">
        <v>5193</v>
      </c>
      <c r="S847" s="103" t="s">
        <v>3</v>
      </c>
      <c r="T847" s="403">
        <v>-14650</v>
      </c>
      <c r="U847" s="403">
        <v>-3000</v>
      </c>
      <c r="V847" s="123" t="s">
        <v>2</v>
      </c>
      <c r="W847" s="336"/>
      <c r="X847" s="123"/>
      <c r="Y847" s="337"/>
      <c r="Z847" s="87"/>
      <c r="AA847" s="88" t="s">
        <v>3880</v>
      </c>
      <c r="AB847" s="88"/>
      <c r="AC847" s="88"/>
      <c r="AD847" s="90"/>
      <c r="AE847" s="90"/>
      <c r="AF847" s="136"/>
      <c r="AG847" s="338"/>
      <c r="AH847" s="338"/>
      <c r="AI847" s="339"/>
      <c r="AJ847" s="339"/>
      <c r="AK847" s="91"/>
      <c r="AL847" s="92"/>
      <c r="AM847" s="93"/>
      <c r="AN847" s="340"/>
      <c r="AO847" s="341"/>
      <c r="AP847" s="336"/>
      <c r="AQ847" s="342"/>
      <c r="AR847" s="343"/>
      <c r="AS847" s="342"/>
      <c r="AT847" s="94"/>
      <c r="AU847" s="341"/>
      <c r="AV847" s="136"/>
      <c r="AW847" s="339"/>
    </row>
    <row r="848" spans="1:49" ht="12.75" customHeight="1">
      <c r="A848">
        <v>845</v>
      </c>
      <c r="B848" s="29" t="s">
        <v>2</v>
      </c>
      <c r="C848" s="104" t="s">
        <v>3500</v>
      </c>
      <c r="D848" s="29" t="s">
        <v>3880</v>
      </c>
      <c r="E848" s="29" t="s">
        <v>3880</v>
      </c>
      <c r="F848" s="335"/>
      <c r="G848" s="335"/>
      <c r="H848" s="335"/>
      <c r="I848" s="335"/>
      <c r="J848" s="335"/>
      <c r="K848" s="335"/>
      <c r="L848" s="335"/>
      <c r="M848" s="82" t="s">
        <v>3880</v>
      </c>
      <c r="N848" s="57" t="s">
        <v>3880</v>
      </c>
      <c r="O848" s="30" t="s">
        <v>3880</v>
      </c>
      <c r="P848" s="29" t="s">
        <v>3880</v>
      </c>
      <c r="Q848" s="29"/>
      <c r="R848" s="104" t="s">
        <v>3500</v>
      </c>
      <c r="S848" s="104" t="s">
        <v>3</v>
      </c>
      <c r="T848" s="403">
        <v>6868.16</v>
      </c>
      <c r="U848" s="403">
        <v>-2724.15</v>
      </c>
      <c r="V848" s="123" t="s">
        <v>2</v>
      </c>
      <c r="W848" s="336"/>
      <c r="X848" s="123"/>
      <c r="Y848" s="337"/>
      <c r="Z848" s="87"/>
      <c r="AA848" s="88" t="s">
        <v>3880</v>
      </c>
      <c r="AB848" s="88"/>
      <c r="AC848" s="88"/>
      <c r="AD848" s="90"/>
      <c r="AE848" s="90"/>
      <c r="AF848" s="136"/>
      <c r="AG848" s="338"/>
      <c r="AH848" s="338"/>
      <c r="AI848" s="339"/>
      <c r="AJ848" s="339"/>
      <c r="AK848" s="91"/>
      <c r="AL848" s="92"/>
      <c r="AM848" s="93"/>
      <c r="AN848" s="340"/>
      <c r="AO848" s="341"/>
      <c r="AP848" s="336"/>
      <c r="AQ848" s="342"/>
      <c r="AR848" s="343"/>
      <c r="AS848" s="342"/>
      <c r="AT848" s="94"/>
      <c r="AU848" s="341"/>
      <c r="AV848" s="136"/>
      <c r="AW848" s="339"/>
    </row>
    <row r="849" spans="1:49" ht="12.75" customHeight="1">
      <c r="A849">
        <v>846</v>
      </c>
      <c r="B849" s="29" t="s">
        <v>2</v>
      </c>
      <c r="C849" s="134" t="s">
        <v>5194</v>
      </c>
      <c r="D849" s="29" t="s">
        <v>3880</v>
      </c>
      <c r="E849" s="29" t="s">
        <v>3880</v>
      </c>
      <c r="F849" s="335"/>
      <c r="G849" s="335"/>
      <c r="H849" s="335"/>
      <c r="I849" s="335"/>
      <c r="J849" s="335"/>
      <c r="K849" s="335"/>
      <c r="L849" s="335"/>
      <c r="M849" s="82" t="s">
        <v>3880</v>
      </c>
      <c r="N849" s="57" t="s">
        <v>3880</v>
      </c>
      <c r="O849" s="30" t="s">
        <v>3880</v>
      </c>
      <c r="P849" s="29" t="s">
        <v>3880</v>
      </c>
      <c r="Q849" s="29"/>
      <c r="R849" s="134" t="s">
        <v>5194</v>
      </c>
      <c r="S849" s="103" t="s">
        <v>3</v>
      </c>
      <c r="T849" s="403">
        <v>3600.45</v>
      </c>
      <c r="U849" s="403">
        <v>-2647.95</v>
      </c>
      <c r="V849" s="123" t="s">
        <v>2</v>
      </c>
      <c r="W849" s="336"/>
      <c r="X849" s="123"/>
      <c r="Y849" s="337"/>
      <c r="Z849" s="87"/>
      <c r="AA849" s="88" t="s">
        <v>3880</v>
      </c>
      <c r="AB849" s="88"/>
      <c r="AC849" s="88"/>
      <c r="AD849" s="90"/>
      <c r="AE849" s="90"/>
      <c r="AF849" s="136"/>
      <c r="AG849" s="338"/>
      <c r="AH849" s="338"/>
      <c r="AI849" s="339"/>
      <c r="AJ849" s="339"/>
      <c r="AK849" s="91"/>
      <c r="AL849" s="92"/>
      <c r="AM849" s="93"/>
      <c r="AN849" s="340"/>
      <c r="AO849" s="341"/>
      <c r="AP849" s="336"/>
      <c r="AQ849" s="342"/>
      <c r="AR849" s="343"/>
      <c r="AS849" s="342"/>
      <c r="AT849" s="94"/>
      <c r="AU849" s="341"/>
      <c r="AV849" s="136"/>
      <c r="AW849" s="339"/>
    </row>
    <row r="850" spans="1:49" ht="12.75" customHeight="1">
      <c r="A850">
        <v>847</v>
      </c>
      <c r="B850" s="29" t="s">
        <v>2</v>
      </c>
      <c r="C850" s="134" t="s">
        <v>5195</v>
      </c>
      <c r="D850" s="29" t="s">
        <v>3880</v>
      </c>
      <c r="E850" s="29" t="s">
        <v>3880</v>
      </c>
      <c r="F850" s="335"/>
      <c r="G850" s="335"/>
      <c r="H850" s="335"/>
      <c r="I850" s="335"/>
      <c r="J850" s="335"/>
      <c r="K850" s="335"/>
      <c r="L850" s="335"/>
      <c r="M850" s="82" t="s">
        <v>3880</v>
      </c>
      <c r="N850" s="57" t="s">
        <v>3880</v>
      </c>
      <c r="O850" s="30" t="s">
        <v>3880</v>
      </c>
      <c r="P850" s="29" t="s">
        <v>3880</v>
      </c>
      <c r="Q850" s="29"/>
      <c r="R850" s="134" t="s">
        <v>5195</v>
      </c>
      <c r="S850" s="103" t="s">
        <v>3</v>
      </c>
      <c r="T850" s="403">
        <v>-2800.35</v>
      </c>
      <c r="U850" s="403">
        <v>-2647.95</v>
      </c>
      <c r="V850" s="123" t="s">
        <v>2</v>
      </c>
      <c r="W850" s="336"/>
      <c r="X850" s="123"/>
      <c r="Y850" s="337"/>
      <c r="Z850" s="87"/>
      <c r="AA850" s="88" t="s">
        <v>3880</v>
      </c>
      <c r="AB850" s="88"/>
      <c r="AC850" s="88"/>
      <c r="AD850" s="90"/>
      <c r="AE850" s="90"/>
      <c r="AF850" s="136"/>
      <c r="AG850" s="338"/>
      <c r="AH850" s="338"/>
      <c r="AI850" s="339"/>
      <c r="AJ850" s="339"/>
      <c r="AK850" s="91"/>
      <c r="AL850" s="92"/>
      <c r="AM850" s="93"/>
      <c r="AN850" s="340"/>
      <c r="AO850" s="341"/>
      <c r="AP850" s="336"/>
      <c r="AQ850" s="342"/>
      <c r="AR850" s="343"/>
      <c r="AS850" s="342"/>
      <c r="AT850" s="94"/>
      <c r="AU850" s="341"/>
      <c r="AV850" s="136"/>
      <c r="AW850" s="339"/>
    </row>
    <row r="851" spans="1:49" ht="12.75" customHeight="1">
      <c r="A851">
        <v>848</v>
      </c>
      <c r="B851" s="29" t="s">
        <v>2</v>
      </c>
      <c r="C851" s="134" t="s">
        <v>3619</v>
      </c>
      <c r="D851" s="29" t="s">
        <v>3880</v>
      </c>
      <c r="E851" s="29" t="s">
        <v>3880</v>
      </c>
      <c r="F851" s="335"/>
      <c r="G851" s="335"/>
      <c r="H851" s="335"/>
      <c r="I851" s="335"/>
      <c r="J851" s="335"/>
      <c r="K851" s="335"/>
      <c r="L851" s="335"/>
      <c r="M851" s="82" t="s">
        <v>3880</v>
      </c>
      <c r="N851" s="57" t="s">
        <v>3880</v>
      </c>
      <c r="O851" s="30" t="s">
        <v>3880</v>
      </c>
      <c r="P851" s="29" t="s">
        <v>3880</v>
      </c>
      <c r="Q851" s="29"/>
      <c r="R851" s="134" t="s">
        <v>3619</v>
      </c>
      <c r="S851" s="103" t="s">
        <v>3</v>
      </c>
      <c r="T851" s="403">
        <v>-5200.6499999999996</v>
      </c>
      <c r="U851" s="403">
        <v>-2647.95</v>
      </c>
      <c r="V851" s="123" t="s">
        <v>2</v>
      </c>
      <c r="W851" s="336"/>
      <c r="X851" s="123"/>
      <c r="Y851" s="337"/>
      <c r="Z851" s="87"/>
      <c r="AA851" s="88" t="s">
        <v>3880</v>
      </c>
      <c r="AB851" s="88"/>
      <c r="AC851" s="88"/>
      <c r="AD851" s="90"/>
      <c r="AE851" s="90"/>
      <c r="AF851" s="136"/>
      <c r="AG851" s="338"/>
      <c r="AH851" s="338"/>
      <c r="AI851" s="339"/>
      <c r="AJ851" s="339"/>
      <c r="AK851" s="91"/>
      <c r="AL851" s="92"/>
      <c r="AM851" s="93"/>
      <c r="AN851" s="340"/>
      <c r="AO851" s="341"/>
      <c r="AP851" s="336"/>
      <c r="AQ851" s="342"/>
      <c r="AR851" s="343"/>
      <c r="AS851" s="342"/>
      <c r="AT851" s="94"/>
      <c r="AU851" s="341"/>
      <c r="AV851" s="136"/>
      <c r="AW851" s="339"/>
    </row>
    <row r="852" spans="1:49" ht="12.75" customHeight="1">
      <c r="A852">
        <v>849</v>
      </c>
      <c r="B852" s="29" t="s">
        <v>2</v>
      </c>
      <c r="C852" s="134" t="s">
        <v>3711</v>
      </c>
      <c r="D852" s="29" t="s">
        <v>3880</v>
      </c>
      <c r="E852" s="29" t="s">
        <v>3880</v>
      </c>
      <c r="F852" s="335"/>
      <c r="G852" s="335"/>
      <c r="H852" s="335"/>
      <c r="I852" s="335"/>
      <c r="J852" s="335"/>
      <c r="K852" s="335"/>
      <c r="L852" s="335"/>
      <c r="M852" s="82" t="s">
        <v>3880</v>
      </c>
      <c r="N852" s="57" t="s">
        <v>3880</v>
      </c>
      <c r="O852" s="30" t="s">
        <v>3880</v>
      </c>
      <c r="P852" s="29" t="s">
        <v>3880</v>
      </c>
      <c r="Q852" s="29"/>
      <c r="R852" s="134" t="s">
        <v>3711</v>
      </c>
      <c r="S852" s="103" t="s">
        <v>3</v>
      </c>
      <c r="T852" s="403">
        <v>-6868.16</v>
      </c>
      <c r="U852" s="403">
        <v>-2724.15</v>
      </c>
      <c r="V852" s="123" t="s">
        <v>2</v>
      </c>
      <c r="W852" s="336"/>
      <c r="X852" s="123"/>
      <c r="Y852" s="337"/>
      <c r="Z852" s="87"/>
      <c r="AA852" s="88" t="s">
        <v>3880</v>
      </c>
      <c r="AB852" s="88"/>
      <c r="AC852" s="88"/>
      <c r="AD852" s="90"/>
      <c r="AE852" s="90"/>
      <c r="AF852" s="136"/>
      <c r="AG852" s="338"/>
      <c r="AH852" s="338"/>
      <c r="AI852" s="339"/>
      <c r="AJ852" s="339"/>
      <c r="AK852" s="91"/>
      <c r="AL852" s="92"/>
      <c r="AM852" s="93"/>
      <c r="AN852" s="340"/>
      <c r="AO852" s="341"/>
      <c r="AP852" s="336"/>
      <c r="AQ852" s="342"/>
      <c r="AR852" s="343"/>
      <c r="AS852" s="342"/>
      <c r="AT852" s="94"/>
      <c r="AU852" s="341"/>
      <c r="AV852" s="136"/>
      <c r="AW852" s="339"/>
    </row>
    <row r="853" spans="1:49" ht="12.75" customHeight="1">
      <c r="A853">
        <v>850</v>
      </c>
      <c r="B853" s="29" t="s">
        <v>2</v>
      </c>
      <c r="C853" s="134" t="s">
        <v>3511</v>
      </c>
      <c r="D853" s="29" t="s">
        <v>3880</v>
      </c>
      <c r="E853" s="29" t="s">
        <v>3880</v>
      </c>
      <c r="F853" s="335"/>
      <c r="G853" s="335"/>
      <c r="H853" s="335"/>
      <c r="I853" s="335"/>
      <c r="J853" s="335"/>
      <c r="K853" s="335"/>
      <c r="L853" s="335"/>
      <c r="M853" s="82" t="s">
        <v>3880</v>
      </c>
      <c r="N853" s="57" t="s">
        <v>3880</v>
      </c>
      <c r="O853" s="30" t="s">
        <v>3880</v>
      </c>
      <c r="P853" s="29" t="s">
        <v>3880</v>
      </c>
      <c r="Q853" s="29"/>
      <c r="R853" s="134" t="s">
        <v>3511</v>
      </c>
      <c r="S853" s="103" t="s">
        <v>3</v>
      </c>
      <c r="T853" s="403">
        <v>-8585.2000000000007</v>
      </c>
      <c r="U853" s="403">
        <v>-2724.15</v>
      </c>
      <c r="V853" s="123" t="s">
        <v>2</v>
      </c>
      <c r="W853" s="336"/>
      <c r="X853" s="123"/>
      <c r="Y853" s="337"/>
      <c r="Z853" s="87"/>
      <c r="AA853" s="88" t="s">
        <v>3880</v>
      </c>
      <c r="AB853" s="88"/>
      <c r="AC853" s="88"/>
      <c r="AD853" s="90"/>
      <c r="AE853" s="90"/>
      <c r="AF853" s="136"/>
      <c r="AG853" s="338"/>
      <c r="AH853" s="338"/>
      <c r="AI853" s="339"/>
      <c r="AJ853" s="339"/>
      <c r="AK853" s="91"/>
      <c r="AL853" s="92"/>
      <c r="AM853" s="93"/>
      <c r="AN853" s="340"/>
      <c r="AO853" s="341"/>
      <c r="AP853" s="336"/>
      <c r="AQ853" s="342"/>
      <c r="AR853" s="343"/>
      <c r="AS853" s="342"/>
      <c r="AT853" s="94"/>
      <c r="AU853" s="341"/>
      <c r="AV853" s="136"/>
      <c r="AW853" s="339"/>
    </row>
    <row r="854" spans="1:49" ht="12.75" customHeight="1">
      <c r="A854">
        <v>851</v>
      </c>
      <c r="B854" s="29" t="s">
        <v>2</v>
      </c>
      <c r="C854" s="134" t="s">
        <v>5196</v>
      </c>
      <c r="D854" s="29" t="s">
        <v>3880</v>
      </c>
      <c r="E854" s="29" t="s">
        <v>3880</v>
      </c>
      <c r="F854" s="335"/>
      <c r="G854" s="335"/>
      <c r="H854" s="335"/>
      <c r="I854" s="335"/>
      <c r="J854" s="335"/>
      <c r="K854" s="335"/>
      <c r="L854" s="335"/>
      <c r="M854" s="82" t="s">
        <v>3880</v>
      </c>
      <c r="N854" s="57" t="s">
        <v>3880</v>
      </c>
      <c r="O854" s="30" t="s">
        <v>3880</v>
      </c>
      <c r="P854" s="29" t="s">
        <v>3880</v>
      </c>
      <c r="Q854" s="29"/>
      <c r="R854" s="134" t="s">
        <v>5196</v>
      </c>
      <c r="S854" s="103" t="s">
        <v>3</v>
      </c>
      <c r="T854" s="403">
        <v>-10302.24</v>
      </c>
      <c r="U854" s="403">
        <v>-2724.15</v>
      </c>
      <c r="V854" s="123" t="s">
        <v>2</v>
      </c>
      <c r="W854" s="336"/>
      <c r="X854" s="123"/>
      <c r="Y854" s="337"/>
      <c r="Z854" s="87"/>
      <c r="AA854" s="88" t="s">
        <v>3880</v>
      </c>
      <c r="AB854" s="88"/>
      <c r="AC854" s="88"/>
      <c r="AD854" s="90"/>
      <c r="AE854" s="90"/>
      <c r="AF854" s="136"/>
      <c r="AG854" s="338"/>
      <c r="AH854" s="338"/>
      <c r="AI854" s="339"/>
      <c r="AJ854" s="339"/>
      <c r="AK854" s="91"/>
      <c r="AL854" s="92"/>
      <c r="AM854" s="93"/>
      <c r="AN854" s="340"/>
      <c r="AO854" s="341"/>
      <c r="AP854" s="336"/>
      <c r="AQ854" s="342"/>
      <c r="AR854" s="343"/>
      <c r="AS854" s="342"/>
      <c r="AT854" s="94"/>
      <c r="AU854" s="341"/>
      <c r="AV854" s="136"/>
      <c r="AW854" s="339"/>
    </row>
    <row r="855" spans="1:49" ht="12.75" customHeight="1">
      <c r="A855">
        <v>852</v>
      </c>
      <c r="B855" s="29" t="s">
        <v>2</v>
      </c>
      <c r="C855" s="134" t="s">
        <v>5197</v>
      </c>
      <c r="D855" s="29" t="s">
        <v>3880</v>
      </c>
      <c r="E855" s="29" t="s">
        <v>3880</v>
      </c>
      <c r="F855" s="335"/>
      <c r="G855" s="335"/>
      <c r="H855" s="335"/>
      <c r="I855" s="335"/>
      <c r="J855" s="335"/>
      <c r="K855" s="335"/>
      <c r="L855" s="335"/>
      <c r="M855" s="82" t="s">
        <v>3880</v>
      </c>
      <c r="N855" s="57" t="s">
        <v>3880</v>
      </c>
      <c r="O855" s="30" t="s">
        <v>3880</v>
      </c>
      <c r="P855" s="29" t="s">
        <v>3880</v>
      </c>
      <c r="Q855" s="29"/>
      <c r="R855" s="134" t="s">
        <v>5197</v>
      </c>
      <c r="S855" s="103" t="s">
        <v>3</v>
      </c>
      <c r="T855" s="403">
        <v>-12019.28</v>
      </c>
      <c r="U855" s="403">
        <v>-2724.15</v>
      </c>
      <c r="V855" s="123" t="s">
        <v>2</v>
      </c>
      <c r="W855" s="336"/>
      <c r="X855" s="123"/>
      <c r="Y855" s="337"/>
      <c r="Z855" s="87"/>
      <c r="AA855" s="88" t="s">
        <v>3880</v>
      </c>
      <c r="AB855" s="88"/>
      <c r="AC855" s="88"/>
      <c r="AD855" s="90"/>
      <c r="AE855" s="90"/>
      <c r="AF855" s="136"/>
      <c r="AG855" s="338"/>
      <c r="AH855" s="338"/>
      <c r="AI855" s="339"/>
      <c r="AJ855" s="339"/>
      <c r="AK855" s="91"/>
      <c r="AL855" s="92"/>
      <c r="AM855" s="93"/>
      <c r="AN855" s="340"/>
      <c r="AO855" s="341"/>
      <c r="AP855" s="336"/>
      <c r="AQ855" s="342"/>
      <c r="AR855" s="343"/>
      <c r="AS855" s="342"/>
      <c r="AT855" s="94"/>
      <c r="AU855" s="341"/>
      <c r="AV855" s="136"/>
      <c r="AW855" s="339"/>
    </row>
    <row r="856" spans="1:49" ht="12.75" customHeight="1">
      <c r="A856">
        <v>853</v>
      </c>
      <c r="B856" s="29" t="s">
        <v>2</v>
      </c>
      <c r="C856" s="134" t="s">
        <v>3496</v>
      </c>
      <c r="D856" s="29" t="s">
        <v>3880</v>
      </c>
      <c r="E856" s="29" t="s">
        <v>3880</v>
      </c>
      <c r="F856" s="335"/>
      <c r="G856" s="335"/>
      <c r="H856" s="335"/>
      <c r="I856" s="335"/>
      <c r="J856" s="335"/>
      <c r="K856" s="335"/>
      <c r="L856" s="335"/>
      <c r="M856" s="82" t="s">
        <v>3880</v>
      </c>
      <c r="N856" s="57" t="s">
        <v>3880</v>
      </c>
      <c r="O856" s="30" t="s">
        <v>3880</v>
      </c>
      <c r="P856" s="29" t="s">
        <v>3880</v>
      </c>
      <c r="Q856" s="29"/>
      <c r="R856" s="134" t="s">
        <v>3496</v>
      </c>
      <c r="S856" s="103" t="s">
        <v>3</v>
      </c>
      <c r="T856" s="403">
        <v>-13736.32</v>
      </c>
      <c r="U856" s="403">
        <v>-2724.15</v>
      </c>
      <c r="V856" s="123" t="s">
        <v>2</v>
      </c>
      <c r="W856" s="336"/>
      <c r="X856" s="123"/>
      <c r="Y856" s="337"/>
      <c r="Z856" s="87"/>
      <c r="AA856" s="88" t="s">
        <v>3880</v>
      </c>
      <c r="AB856" s="88"/>
      <c r="AC856" s="88"/>
      <c r="AD856" s="90"/>
      <c r="AE856" s="90"/>
      <c r="AF856" s="136"/>
      <c r="AG856" s="338"/>
      <c r="AH856" s="338"/>
      <c r="AI856" s="339"/>
      <c r="AJ856" s="339"/>
      <c r="AK856" s="91"/>
      <c r="AL856" s="92"/>
      <c r="AM856" s="93"/>
      <c r="AN856" s="340"/>
      <c r="AO856" s="341"/>
      <c r="AP856" s="336"/>
      <c r="AQ856" s="342"/>
      <c r="AR856" s="343"/>
      <c r="AS856" s="342"/>
      <c r="AT856" s="94"/>
      <c r="AU856" s="341"/>
      <c r="AV856" s="136"/>
      <c r="AW856" s="339"/>
    </row>
    <row r="857" spans="1:49" ht="12.75" customHeight="1">
      <c r="A857">
        <v>854</v>
      </c>
      <c r="B857" s="29" t="s">
        <v>2</v>
      </c>
      <c r="C857" s="134" t="s">
        <v>355</v>
      </c>
      <c r="D857" s="29" t="s">
        <v>3880</v>
      </c>
      <c r="E857" s="29" t="s">
        <v>3880</v>
      </c>
      <c r="F857" s="335"/>
      <c r="G857" s="335"/>
      <c r="H857" s="335"/>
      <c r="I857" s="335"/>
      <c r="J857" s="335"/>
      <c r="K857" s="335"/>
      <c r="L857" s="335"/>
      <c r="M857" s="82" t="s">
        <v>3880</v>
      </c>
      <c r="N857" s="57" t="s">
        <v>3880</v>
      </c>
      <c r="O857" s="30" t="s">
        <v>3880</v>
      </c>
      <c r="P857" s="29" t="s">
        <v>3880</v>
      </c>
      <c r="Q857" s="29"/>
      <c r="R857" s="134" t="s">
        <v>355</v>
      </c>
      <c r="S857" s="103" t="s">
        <v>3</v>
      </c>
      <c r="T857" s="403">
        <v>16310</v>
      </c>
      <c r="U857" s="403">
        <v>-2000</v>
      </c>
      <c r="V857" s="123" t="s">
        <v>2</v>
      </c>
      <c r="W857" s="336"/>
      <c r="X857" s="123"/>
      <c r="Y857" s="337"/>
      <c r="Z857" s="87"/>
      <c r="AA857" s="88" t="s">
        <v>3880</v>
      </c>
      <c r="AB857" s="88"/>
      <c r="AC857" s="88"/>
      <c r="AD857" s="90"/>
      <c r="AE857" s="90"/>
      <c r="AF857" s="136"/>
      <c r="AG857" s="338"/>
      <c r="AH857" s="338"/>
      <c r="AI857" s="339"/>
      <c r="AJ857" s="339"/>
      <c r="AK857" s="91"/>
      <c r="AL857" s="92"/>
      <c r="AM857" s="93"/>
      <c r="AN857" s="340"/>
      <c r="AO857" s="341"/>
      <c r="AP857" s="336"/>
      <c r="AQ857" s="342"/>
      <c r="AR857" s="343"/>
      <c r="AS857" s="342"/>
      <c r="AT857" s="94"/>
      <c r="AU857" s="341"/>
      <c r="AV857" s="136"/>
      <c r="AW857" s="339"/>
    </row>
    <row r="858" spans="1:49" ht="12.75" customHeight="1">
      <c r="A858">
        <v>855</v>
      </c>
      <c r="B858" s="29" t="s">
        <v>2</v>
      </c>
      <c r="C858" s="134" t="s">
        <v>3508</v>
      </c>
      <c r="D858" s="29" t="s">
        <v>3880</v>
      </c>
      <c r="E858" s="29" t="s">
        <v>3880</v>
      </c>
      <c r="F858" s="335"/>
      <c r="G858" s="335"/>
      <c r="H858" s="335"/>
      <c r="I858" s="335"/>
      <c r="J858" s="335"/>
      <c r="K858" s="335"/>
      <c r="L858" s="335"/>
      <c r="M858" s="82" t="s">
        <v>3880</v>
      </c>
      <c r="N858" s="57" t="s">
        <v>3880</v>
      </c>
      <c r="O858" s="30" t="s">
        <v>3880</v>
      </c>
      <c r="P858" s="29" t="s">
        <v>3880</v>
      </c>
      <c r="Q858" s="29"/>
      <c r="R858" s="134" t="s">
        <v>3508</v>
      </c>
      <c r="S858" s="103" t="s">
        <v>3</v>
      </c>
      <c r="T858" s="403">
        <v>11160.76</v>
      </c>
      <c r="U858" s="403">
        <v>-2228.85</v>
      </c>
      <c r="V858" s="123" t="s">
        <v>2</v>
      </c>
      <c r="W858" s="336"/>
      <c r="X858" s="123"/>
      <c r="Y858" s="337"/>
      <c r="Z858" s="87"/>
      <c r="AA858" s="88" t="s">
        <v>3880</v>
      </c>
      <c r="AB858" s="88"/>
      <c r="AC858" s="88"/>
      <c r="AD858" s="90"/>
      <c r="AE858" s="90"/>
      <c r="AF858" s="136"/>
      <c r="AG858" s="338"/>
      <c r="AH858" s="338"/>
      <c r="AI858" s="339"/>
      <c r="AJ858" s="339"/>
      <c r="AK858" s="91"/>
      <c r="AL858" s="92"/>
      <c r="AM858" s="93"/>
      <c r="AN858" s="340"/>
      <c r="AO858" s="341"/>
      <c r="AP858" s="336"/>
      <c r="AQ858" s="342"/>
      <c r="AR858" s="343"/>
      <c r="AS858" s="342"/>
      <c r="AT858" s="94"/>
      <c r="AU858" s="341"/>
      <c r="AV858" s="136"/>
      <c r="AW858" s="339"/>
    </row>
    <row r="859" spans="1:49" ht="12.75" customHeight="1">
      <c r="A859">
        <v>856</v>
      </c>
      <c r="B859" s="29" t="s">
        <v>2</v>
      </c>
      <c r="C859" s="134" t="s">
        <v>3504</v>
      </c>
      <c r="D859" s="29" t="s">
        <v>3880</v>
      </c>
      <c r="E859" s="29" t="s">
        <v>3880</v>
      </c>
      <c r="F859" s="335"/>
      <c r="G859" s="335"/>
      <c r="H859" s="335"/>
      <c r="I859" s="335"/>
      <c r="J859" s="335"/>
      <c r="K859" s="335"/>
      <c r="L859" s="335"/>
      <c r="M859" s="82" t="s">
        <v>3880</v>
      </c>
      <c r="N859" s="57" t="s">
        <v>3880</v>
      </c>
      <c r="O859" s="30" t="s">
        <v>3880</v>
      </c>
      <c r="P859" s="29" t="s">
        <v>3880</v>
      </c>
      <c r="Q859" s="29"/>
      <c r="R859" s="134" t="s">
        <v>3504</v>
      </c>
      <c r="S859" s="103" t="s">
        <v>3</v>
      </c>
      <c r="T859" s="403">
        <v>9443.7199999999993</v>
      </c>
      <c r="U859" s="403">
        <v>-2228.85</v>
      </c>
      <c r="V859" s="123" t="s">
        <v>2</v>
      </c>
      <c r="W859" s="336"/>
      <c r="X859" s="123"/>
      <c r="Y859" s="337"/>
      <c r="Z859" s="87"/>
      <c r="AA859" s="88" t="s">
        <v>3880</v>
      </c>
      <c r="AB859" s="88"/>
      <c r="AC859" s="88"/>
      <c r="AD859" s="90"/>
      <c r="AE859" s="90"/>
      <c r="AF859" s="136"/>
      <c r="AG859" s="338"/>
      <c r="AH859" s="338"/>
      <c r="AI859" s="339"/>
      <c r="AJ859" s="339"/>
      <c r="AK859" s="91"/>
      <c r="AL859" s="92"/>
      <c r="AM859" s="93"/>
      <c r="AN859" s="340"/>
      <c r="AO859" s="341"/>
      <c r="AP859" s="336"/>
      <c r="AQ859" s="342"/>
      <c r="AR859" s="343"/>
      <c r="AS859" s="342"/>
      <c r="AT859" s="94"/>
      <c r="AU859" s="341"/>
      <c r="AV859" s="136"/>
      <c r="AW859" s="339"/>
    </row>
    <row r="860" spans="1:49" ht="12.75" customHeight="1">
      <c r="A860">
        <v>857</v>
      </c>
      <c r="B860" s="29" t="s">
        <v>2</v>
      </c>
      <c r="C860" s="134" t="s">
        <v>5198</v>
      </c>
      <c r="D860" s="29" t="s">
        <v>3880</v>
      </c>
      <c r="E860" s="29" t="s">
        <v>3880</v>
      </c>
      <c r="F860" s="335"/>
      <c r="G860" s="335"/>
      <c r="H860" s="335"/>
      <c r="I860" s="335"/>
      <c r="J860" s="335"/>
      <c r="K860" s="335"/>
      <c r="L860" s="335"/>
      <c r="M860" s="82" t="s">
        <v>3880</v>
      </c>
      <c r="N860" s="57" t="s">
        <v>3880</v>
      </c>
      <c r="O860" s="30" t="s">
        <v>3880</v>
      </c>
      <c r="P860" s="29" t="s">
        <v>3880</v>
      </c>
      <c r="Q860" s="29"/>
      <c r="R860" s="134" t="s">
        <v>5198</v>
      </c>
      <c r="S860" s="103" t="s">
        <v>3</v>
      </c>
      <c r="T860" s="403">
        <v>6009.64</v>
      </c>
      <c r="U860" s="403">
        <v>-2228.85</v>
      </c>
      <c r="V860" s="123" t="s">
        <v>2</v>
      </c>
      <c r="W860" s="336"/>
      <c r="X860" s="123"/>
      <c r="Y860" s="337"/>
      <c r="Z860" s="87"/>
      <c r="AA860" s="88" t="s">
        <v>3880</v>
      </c>
      <c r="AB860" s="88"/>
      <c r="AC860" s="88"/>
      <c r="AD860" s="90"/>
      <c r="AE860" s="90"/>
      <c r="AF860" s="136"/>
      <c r="AG860" s="338"/>
      <c r="AH860" s="338"/>
      <c r="AI860" s="339"/>
      <c r="AJ860" s="339"/>
      <c r="AK860" s="91"/>
      <c r="AL860" s="92"/>
      <c r="AM860" s="93"/>
      <c r="AN860" s="340"/>
      <c r="AO860" s="341"/>
      <c r="AP860" s="336"/>
      <c r="AQ860" s="342"/>
      <c r="AR860" s="343"/>
      <c r="AS860" s="342"/>
      <c r="AT860" s="94"/>
      <c r="AU860" s="341"/>
      <c r="AV860" s="136"/>
      <c r="AW860" s="339"/>
    </row>
    <row r="861" spans="1:49" ht="12.75" customHeight="1">
      <c r="A861">
        <v>858</v>
      </c>
      <c r="B861" s="29" t="s">
        <v>2</v>
      </c>
      <c r="C861" s="134" t="s">
        <v>218</v>
      </c>
      <c r="D861" s="29" t="s">
        <v>3880</v>
      </c>
      <c r="E861" s="29" t="s">
        <v>3880</v>
      </c>
      <c r="F861" s="335"/>
      <c r="G861" s="335"/>
      <c r="H861" s="335"/>
      <c r="I861" s="335"/>
      <c r="J861" s="335"/>
      <c r="K861" s="335"/>
      <c r="L861" s="335"/>
      <c r="M861" s="82" t="s">
        <v>3880</v>
      </c>
      <c r="N861" s="57" t="s">
        <v>3880</v>
      </c>
      <c r="O861" s="30" t="s">
        <v>3880</v>
      </c>
      <c r="P861" s="29" t="s">
        <v>3880</v>
      </c>
      <c r="Q861" s="29"/>
      <c r="R861" s="134" t="s">
        <v>218</v>
      </c>
      <c r="S861" s="103" t="s">
        <v>3</v>
      </c>
      <c r="T861" s="403">
        <v>15480</v>
      </c>
      <c r="U861" s="403">
        <v>-2000</v>
      </c>
      <c r="V861" s="123" t="s">
        <v>2</v>
      </c>
      <c r="W861" s="336"/>
      <c r="X861" s="123"/>
      <c r="Y861" s="337"/>
      <c r="Z861" s="87"/>
      <c r="AA861" s="88" t="s">
        <v>3880</v>
      </c>
      <c r="AB861" s="88"/>
      <c r="AC861" s="88"/>
      <c r="AD861" s="90"/>
      <c r="AE861" s="90"/>
      <c r="AF861" s="136"/>
      <c r="AG861" s="338"/>
      <c r="AH861" s="338"/>
      <c r="AI861" s="339"/>
      <c r="AJ861" s="339"/>
      <c r="AK861" s="91"/>
      <c r="AL861" s="92"/>
      <c r="AM861" s="93"/>
      <c r="AN861" s="340"/>
      <c r="AO861" s="341"/>
      <c r="AP861" s="336"/>
      <c r="AQ861" s="342"/>
      <c r="AR861" s="343"/>
      <c r="AS861" s="342"/>
      <c r="AT861" s="94"/>
      <c r="AU861" s="341"/>
      <c r="AV861" s="136"/>
      <c r="AW861" s="339"/>
    </row>
    <row r="862" spans="1:49" ht="12.75" customHeight="1">
      <c r="A862">
        <v>859</v>
      </c>
      <c r="B862" s="29" t="s">
        <v>2</v>
      </c>
      <c r="C862" s="134" t="s">
        <v>54</v>
      </c>
      <c r="D862" s="29" t="s">
        <v>3880</v>
      </c>
      <c r="E862" s="29" t="s">
        <v>3880</v>
      </c>
      <c r="F862" s="335"/>
      <c r="G862" s="335"/>
      <c r="H862" s="335"/>
      <c r="I862" s="335"/>
      <c r="J862" s="335"/>
      <c r="K862" s="335"/>
      <c r="L862" s="335"/>
      <c r="M862" s="82" t="s">
        <v>3880</v>
      </c>
      <c r="N862" s="57" t="s">
        <v>3880</v>
      </c>
      <c r="O862" s="30" t="s">
        <v>3880</v>
      </c>
      <c r="P862" s="29" t="s">
        <v>3880</v>
      </c>
      <c r="Q862" s="29"/>
      <c r="R862" s="134" t="s">
        <v>54</v>
      </c>
      <c r="S862" s="103" t="s">
        <v>3</v>
      </c>
      <c r="T862" s="403">
        <v>14650</v>
      </c>
      <c r="U862" s="403">
        <v>-2000</v>
      </c>
      <c r="V862" s="123" t="s">
        <v>2</v>
      </c>
      <c r="W862" s="336"/>
      <c r="X862" s="123"/>
      <c r="Y862" s="337"/>
      <c r="Z862" s="87"/>
      <c r="AA862" s="88" t="s">
        <v>3880</v>
      </c>
      <c r="AB862" s="88"/>
      <c r="AC862" s="88"/>
      <c r="AD862" s="90"/>
      <c r="AE862" s="90"/>
      <c r="AF862" s="136"/>
      <c r="AG862" s="338"/>
      <c r="AH862" s="338"/>
      <c r="AI862" s="339"/>
      <c r="AJ862" s="339"/>
      <c r="AK862" s="91"/>
      <c r="AL862" s="92"/>
      <c r="AM862" s="93"/>
      <c r="AN862" s="340"/>
      <c r="AO862" s="341"/>
      <c r="AP862" s="336"/>
      <c r="AQ862" s="342"/>
      <c r="AR862" s="343"/>
      <c r="AS862" s="342"/>
      <c r="AT862" s="94"/>
      <c r="AU862" s="341"/>
      <c r="AV862" s="136"/>
      <c r="AW862" s="339"/>
    </row>
    <row r="863" spans="1:49" ht="12.75" customHeight="1">
      <c r="A863">
        <v>860</v>
      </c>
      <c r="B863" s="29" t="s">
        <v>2</v>
      </c>
      <c r="C863" s="134" t="s">
        <v>5199</v>
      </c>
      <c r="D863" s="29" t="s">
        <v>3880</v>
      </c>
      <c r="E863" s="29" t="s">
        <v>3880</v>
      </c>
      <c r="F863" s="335"/>
      <c r="G863" s="335"/>
      <c r="H863" s="335"/>
      <c r="I863" s="335"/>
      <c r="J863" s="335"/>
      <c r="K863" s="335"/>
      <c r="L863" s="335"/>
      <c r="M863" s="82" t="s">
        <v>3880</v>
      </c>
      <c r="N863" s="57" t="s">
        <v>3880</v>
      </c>
      <c r="O863" s="30" t="s">
        <v>3880</v>
      </c>
      <c r="P863" s="29" t="s">
        <v>3880</v>
      </c>
      <c r="Q863" s="29"/>
      <c r="R863" s="134" t="s">
        <v>5199</v>
      </c>
      <c r="S863" s="103" t="s">
        <v>3</v>
      </c>
      <c r="T863" s="403">
        <v>-6009.64</v>
      </c>
      <c r="U863" s="403">
        <v>-2228.85</v>
      </c>
      <c r="V863" s="123" t="s">
        <v>2</v>
      </c>
      <c r="W863" s="336"/>
      <c r="X863" s="123"/>
      <c r="Y863" s="337"/>
      <c r="Z863" s="87"/>
      <c r="AA863" s="88" t="s">
        <v>3880</v>
      </c>
      <c r="AB863" s="88"/>
      <c r="AC863" s="88"/>
      <c r="AD863" s="90"/>
      <c r="AE863" s="90"/>
      <c r="AF863" s="136"/>
      <c r="AG863" s="338"/>
      <c r="AH863" s="338"/>
      <c r="AI863" s="339"/>
      <c r="AJ863" s="339"/>
      <c r="AK863" s="91"/>
      <c r="AL863" s="92"/>
      <c r="AM863" s="93"/>
      <c r="AN863" s="340"/>
      <c r="AO863" s="341"/>
      <c r="AP863" s="336"/>
      <c r="AQ863" s="342"/>
      <c r="AR863" s="343"/>
      <c r="AS863" s="342"/>
      <c r="AT863" s="94"/>
      <c r="AU863" s="341"/>
      <c r="AV863" s="136"/>
      <c r="AW863" s="339"/>
    </row>
    <row r="864" spans="1:49" ht="12.75" customHeight="1">
      <c r="A864">
        <v>861</v>
      </c>
      <c r="B864" s="29" t="s">
        <v>2</v>
      </c>
      <c r="C864" s="134" t="s">
        <v>5200</v>
      </c>
      <c r="D864" s="29" t="s">
        <v>3880</v>
      </c>
      <c r="E864" s="29" t="s">
        <v>3880</v>
      </c>
      <c r="F864" s="335"/>
      <c r="G864" s="335"/>
      <c r="H864" s="335"/>
      <c r="I864" s="335"/>
      <c r="J864" s="335"/>
      <c r="K864" s="335"/>
      <c r="L864" s="335"/>
      <c r="M864" s="82" t="s">
        <v>3880</v>
      </c>
      <c r="N864" s="57" t="s">
        <v>3880</v>
      </c>
      <c r="O864" s="30" t="s">
        <v>3880</v>
      </c>
      <c r="P864" s="29" t="s">
        <v>3880</v>
      </c>
      <c r="Q864" s="29"/>
      <c r="R864" s="134" t="s">
        <v>5200</v>
      </c>
      <c r="S864" s="103" t="s">
        <v>3</v>
      </c>
      <c r="T864" s="403">
        <v>-14650</v>
      </c>
      <c r="U864" s="403">
        <v>-2000</v>
      </c>
      <c r="V864" s="123" t="s">
        <v>2</v>
      </c>
      <c r="W864" s="336"/>
      <c r="X864" s="123"/>
      <c r="Y864" s="337"/>
      <c r="Z864" s="87"/>
      <c r="AA864" s="88" t="s">
        <v>3880</v>
      </c>
      <c r="AB864" s="88"/>
      <c r="AC864" s="88"/>
      <c r="AD864" s="90"/>
      <c r="AE864" s="90"/>
      <c r="AF864" s="136"/>
      <c r="AG864" s="338"/>
      <c r="AH864" s="338"/>
      <c r="AI864" s="339"/>
      <c r="AJ864" s="339"/>
      <c r="AK864" s="91"/>
      <c r="AL864" s="92"/>
      <c r="AM864" s="93"/>
      <c r="AN864" s="340"/>
      <c r="AO864" s="341"/>
      <c r="AP864" s="336"/>
      <c r="AQ864" s="342"/>
      <c r="AR864" s="343"/>
      <c r="AS864" s="342"/>
      <c r="AT864" s="94"/>
      <c r="AU864" s="341"/>
      <c r="AV864" s="136"/>
      <c r="AW864" s="339"/>
    </row>
    <row r="865" spans="1:49" ht="12.75" customHeight="1">
      <c r="A865">
        <v>862</v>
      </c>
      <c r="B865" s="29" t="s">
        <v>2</v>
      </c>
      <c r="C865" s="134" t="s">
        <v>79</v>
      </c>
      <c r="D865" s="29" t="s">
        <v>3880</v>
      </c>
      <c r="E865" s="29" t="s">
        <v>3880</v>
      </c>
      <c r="F865" s="335"/>
      <c r="G865" s="335"/>
      <c r="H865" s="335"/>
      <c r="I865" s="335"/>
      <c r="J865" s="335"/>
      <c r="K865" s="335"/>
      <c r="L865" s="335"/>
      <c r="M865" s="82" t="s">
        <v>3880</v>
      </c>
      <c r="N865" s="57" t="s">
        <v>3880</v>
      </c>
      <c r="O865" s="30" t="s">
        <v>3880</v>
      </c>
      <c r="P865" s="29" t="s">
        <v>3880</v>
      </c>
      <c r="Q865" s="29"/>
      <c r="R865" s="134" t="s">
        <v>79</v>
      </c>
      <c r="S865" s="103" t="s">
        <v>3</v>
      </c>
      <c r="T865" s="403">
        <v>12877.8</v>
      </c>
      <c r="U865" s="403">
        <v>-2228.85</v>
      </c>
      <c r="V865" s="123" t="s">
        <v>2</v>
      </c>
      <c r="W865" s="336"/>
      <c r="X865" s="123"/>
      <c r="Y865" s="337"/>
      <c r="Z865" s="87"/>
      <c r="AA865" s="88" t="s">
        <v>3880</v>
      </c>
      <c r="AB865" s="88"/>
      <c r="AC865" s="88"/>
      <c r="AD865" s="90"/>
      <c r="AE865" s="90"/>
      <c r="AF865" s="136"/>
      <c r="AG865" s="338"/>
      <c r="AH865" s="338"/>
      <c r="AI865" s="339"/>
      <c r="AJ865" s="339"/>
      <c r="AK865" s="91"/>
      <c r="AL865" s="92"/>
      <c r="AM865" s="93"/>
      <c r="AN865" s="340"/>
      <c r="AO865" s="341"/>
      <c r="AP865" s="336"/>
      <c r="AQ865" s="342"/>
      <c r="AR865" s="343"/>
      <c r="AS865" s="342"/>
      <c r="AT865" s="94"/>
      <c r="AU865" s="341"/>
      <c r="AV865" s="136"/>
      <c r="AW865" s="339"/>
    </row>
    <row r="866" spans="1:49" ht="12.75" customHeight="1">
      <c r="A866">
        <v>863</v>
      </c>
      <c r="B866" s="29" t="s">
        <v>2</v>
      </c>
      <c r="C866" s="134" t="s">
        <v>3715</v>
      </c>
      <c r="D866" s="29" t="s">
        <v>3880</v>
      </c>
      <c r="E866" s="29" t="s">
        <v>3880</v>
      </c>
      <c r="F866" s="335"/>
      <c r="G866" s="335"/>
      <c r="H866" s="335"/>
      <c r="I866" s="335"/>
      <c r="J866" s="335"/>
      <c r="K866" s="335"/>
      <c r="L866" s="335"/>
      <c r="M866" s="82" t="s">
        <v>3880</v>
      </c>
      <c r="N866" s="57" t="s">
        <v>3880</v>
      </c>
      <c r="O866" s="30" t="s">
        <v>3880</v>
      </c>
      <c r="P866" s="29" t="s">
        <v>3880</v>
      </c>
      <c r="Q866" s="29"/>
      <c r="R866" s="134" t="s">
        <v>3715</v>
      </c>
      <c r="S866" s="103" t="s">
        <v>3</v>
      </c>
      <c r="T866" s="403">
        <v>5200.6499999999996</v>
      </c>
      <c r="U866" s="403">
        <v>-1847.85</v>
      </c>
      <c r="V866" s="123" t="s">
        <v>2</v>
      </c>
      <c r="W866" s="336"/>
      <c r="X866" s="123"/>
      <c r="Y866" s="337"/>
      <c r="Z866" s="87"/>
      <c r="AA866" s="88" t="s">
        <v>3880</v>
      </c>
      <c r="AB866" s="88"/>
      <c r="AC866" s="88"/>
      <c r="AD866" s="90"/>
      <c r="AE866" s="90"/>
      <c r="AF866" s="136"/>
      <c r="AG866" s="338"/>
      <c r="AH866" s="338"/>
      <c r="AI866" s="339"/>
      <c r="AJ866" s="339"/>
      <c r="AK866" s="91"/>
      <c r="AL866" s="92"/>
      <c r="AM866" s="93"/>
      <c r="AN866" s="340"/>
      <c r="AO866" s="341"/>
      <c r="AP866" s="336"/>
      <c r="AQ866" s="342"/>
      <c r="AR866" s="343"/>
      <c r="AS866" s="342"/>
      <c r="AT866" s="94"/>
      <c r="AU866" s="341"/>
      <c r="AV866" s="136"/>
      <c r="AW866" s="339"/>
    </row>
    <row r="867" spans="1:49" ht="12.75" customHeight="1">
      <c r="A867">
        <v>864</v>
      </c>
      <c r="B867" s="29" t="s">
        <v>2</v>
      </c>
      <c r="C867" s="134" t="s">
        <v>3639</v>
      </c>
      <c r="D867" s="29" t="s">
        <v>3880</v>
      </c>
      <c r="E867" s="29" t="s">
        <v>3880</v>
      </c>
      <c r="F867" s="335"/>
      <c r="G867" s="335"/>
      <c r="H867" s="335"/>
      <c r="I867" s="335"/>
      <c r="J867" s="335"/>
      <c r="K867" s="335"/>
      <c r="L867" s="335"/>
      <c r="M867" s="82" t="s">
        <v>3880</v>
      </c>
      <c r="N867" s="57" t="s">
        <v>3880</v>
      </c>
      <c r="O867" s="30" t="s">
        <v>3880</v>
      </c>
      <c r="P867" s="29" t="s">
        <v>3880</v>
      </c>
      <c r="Q867" s="29"/>
      <c r="R867" s="134" t="s">
        <v>3639</v>
      </c>
      <c r="S867" s="103" t="s">
        <v>3</v>
      </c>
      <c r="T867" s="403">
        <v>2800.35</v>
      </c>
      <c r="U867" s="403">
        <v>-1847.85</v>
      </c>
      <c r="V867" s="123" t="s">
        <v>2</v>
      </c>
      <c r="W867" s="336"/>
      <c r="X867" s="123"/>
      <c r="Y867" s="337"/>
      <c r="Z867" s="87"/>
      <c r="AA867" s="88" t="s">
        <v>3880</v>
      </c>
      <c r="AB867" s="88"/>
      <c r="AC867" s="88"/>
      <c r="AD867" s="90"/>
      <c r="AE867" s="90"/>
      <c r="AF867" s="136"/>
      <c r="AG867" s="338"/>
      <c r="AH867" s="338"/>
      <c r="AI867" s="339"/>
      <c r="AJ867" s="339"/>
      <c r="AK867" s="91"/>
      <c r="AL867" s="92"/>
      <c r="AM867" s="93"/>
      <c r="AN867" s="340"/>
      <c r="AO867" s="341"/>
      <c r="AP867" s="336"/>
      <c r="AQ867" s="342"/>
      <c r="AR867" s="343"/>
      <c r="AS867" s="342"/>
      <c r="AT867" s="94"/>
      <c r="AU867" s="341"/>
      <c r="AV867" s="136"/>
      <c r="AW867" s="339"/>
    </row>
    <row r="868" spans="1:49" ht="12.75" customHeight="1">
      <c r="A868">
        <v>865</v>
      </c>
      <c r="B868" s="29" t="s">
        <v>2</v>
      </c>
      <c r="C868" s="134" t="s">
        <v>5201</v>
      </c>
      <c r="D868" s="29" t="s">
        <v>3880</v>
      </c>
      <c r="E868" s="29" t="s">
        <v>3880</v>
      </c>
      <c r="F868" s="335"/>
      <c r="G868" s="335"/>
      <c r="H868" s="335"/>
      <c r="I868" s="335"/>
      <c r="J868" s="335"/>
      <c r="K868" s="335"/>
      <c r="L868" s="335"/>
      <c r="M868" s="82" t="s">
        <v>3880</v>
      </c>
      <c r="N868" s="57" t="s">
        <v>3880</v>
      </c>
      <c r="O868" s="30" t="s">
        <v>3880</v>
      </c>
      <c r="P868" s="29" t="s">
        <v>3880</v>
      </c>
      <c r="Q868" s="29"/>
      <c r="R868" s="134" t="s">
        <v>5201</v>
      </c>
      <c r="S868" s="103" t="s">
        <v>3</v>
      </c>
      <c r="T868" s="403">
        <v>-2000.25</v>
      </c>
      <c r="U868" s="403">
        <v>-1847.85</v>
      </c>
      <c r="V868" s="123" t="s">
        <v>2</v>
      </c>
      <c r="W868" s="336"/>
      <c r="X868" s="123"/>
      <c r="Y868" s="337"/>
      <c r="Z868" s="87"/>
      <c r="AA868" s="88" t="s">
        <v>3880</v>
      </c>
      <c r="AB868" s="88"/>
      <c r="AC868" s="88"/>
      <c r="AD868" s="90"/>
      <c r="AE868" s="90"/>
      <c r="AF868" s="136"/>
      <c r="AG868" s="338"/>
      <c r="AH868" s="338"/>
      <c r="AI868" s="339"/>
      <c r="AJ868" s="339"/>
      <c r="AK868" s="91"/>
      <c r="AL868" s="92"/>
      <c r="AM868" s="93"/>
      <c r="AN868" s="340"/>
      <c r="AO868" s="341"/>
      <c r="AP868" s="336"/>
      <c r="AQ868" s="342"/>
      <c r="AR868" s="343"/>
      <c r="AS868" s="342"/>
      <c r="AT868" s="94"/>
      <c r="AU868" s="341"/>
      <c r="AV868" s="136"/>
      <c r="AW868" s="339"/>
    </row>
    <row r="869" spans="1:49" ht="12.75" customHeight="1">
      <c r="A869">
        <v>866</v>
      </c>
      <c r="B869" s="29" t="s">
        <v>2</v>
      </c>
      <c r="C869" s="134" t="s">
        <v>5202</v>
      </c>
      <c r="D869" s="29" t="s">
        <v>3880</v>
      </c>
      <c r="E869" s="29" t="s">
        <v>3880</v>
      </c>
      <c r="F869" s="335"/>
      <c r="G869" s="335"/>
      <c r="H869" s="335"/>
      <c r="I869" s="335"/>
      <c r="J869" s="335"/>
      <c r="K869" s="335"/>
      <c r="L869" s="335"/>
      <c r="M869" s="82" t="s">
        <v>3880</v>
      </c>
      <c r="N869" s="57" t="s">
        <v>3880</v>
      </c>
      <c r="O869" s="30" t="s">
        <v>3880</v>
      </c>
      <c r="P869" s="29" t="s">
        <v>3880</v>
      </c>
      <c r="Q869" s="29"/>
      <c r="R869" s="134" t="s">
        <v>5202</v>
      </c>
      <c r="S869" s="103" t="s">
        <v>3</v>
      </c>
      <c r="T869" s="403">
        <v>-2800.35</v>
      </c>
      <c r="U869" s="403">
        <v>-1847.85</v>
      </c>
      <c r="V869" s="123" t="s">
        <v>2</v>
      </c>
      <c r="W869" s="336"/>
      <c r="X869" s="123"/>
      <c r="Y869" s="337"/>
      <c r="Z869" s="87"/>
      <c r="AA869" s="88" t="s">
        <v>3880</v>
      </c>
      <c r="AB869" s="88"/>
      <c r="AC869" s="88"/>
      <c r="AD869" s="90"/>
      <c r="AE869" s="90"/>
      <c r="AF869" s="136"/>
      <c r="AG869" s="338"/>
      <c r="AH869" s="338"/>
      <c r="AI869" s="339"/>
      <c r="AJ869" s="339"/>
      <c r="AK869" s="91"/>
      <c r="AL869" s="92"/>
      <c r="AM869" s="93"/>
      <c r="AN869" s="340"/>
      <c r="AO869" s="341"/>
      <c r="AP869" s="336"/>
      <c r="AQ869" s="342"/>
      <c r="AR869" s="343"/>
      <c r="AS869" s="342"/>
      <c r="AT869" s="94"/>
      <c r="AU869" s="341"/>
      <c r="AV869" s="136"/>
      <c r="AW869" s="339"/>
    </row>
    <row r="870" spans="1:49" ht="12.75" customHeight="1">
      <c r="A870">
        <v>867</v>
      </c>
      <c r="B870" s="29" t="s">
        <v>2</v>
      </c>
      <c r="C870" s="134" t="s">
        <v>3620</v>
      </c>
      <c r="D870" s="29" t="s">
        <v>3880</v>
      </c>
      <c r="E870" s="29" t="s">
        <v>3880</v>
      </c>
      <c r="F870" s="335"/>
      <c r="G870" s="335"/>
      <c r="H870" s="335"/>
      <c r="I870" s="335"/>
      <c r="J870" s="335"/>
      <c r="K870" s="335"/>
      <c r="L870" s="335"/>
      <c r="M870" s="82" t="s">
        <v>3880</v>
      </c>
      <c r="N870" s="57" t="s">
        <v>3880</v>
      </c>
      <c r="O870" s="30" t="s">
        <v>3880</v>
      </c>
      <c r="P870" s="29" t="s">
        <v>3880</v>
      </c>
      <c r="Q870" s="29"/>
      <c r="R870" s="134" t="s">
        <v>3620</v>
      </c>
      <c r="S870" s="103" t="s">
        <v>3</v>
      </c>
      <c r="T870" s="403">
        <v>-4400.55</v>
      </c>
      <c r="U870" s="403">
        <v>-1847.85</v>
      </c>
      <c r="V870" s="123" t="s">
        <v>2</v>
      </c>
      <c r="W870" s="336"/>
      <c r="X870" s="123"/>
      <c r="Y870" s="337"/>
      <c r="Z870" s="87"/>
      <c r="AA870" s="88" t="s">
        <v>3880</v>
      </c>
      <c r="AB870" s="88"/>
      <c r="AC870" s="88"/>
      <c r="AD870" s="90"/>
      <c r="AE870" s="90"/>
      <c r="AF870" s="136"/>
      <c r="AG870" s="338"/>
      <c r="AH870" s="338"/>
      <c r="AI870" s="339"/>
      <c r="AJ870" s="339"/>
      <c r="AK870" s="91"/>
      <c r="AL870" s="92"/>
      <c r="AM870" s="93"/>
      <c r="AN870" s="340"/>
      <c r="AO870" s="341"/>
      <c r="AP870" s="336"/>
      <c r="AQ870" s="342"/>
      <c r="AR870" s="343"/>
      <c r="AS870" s="342"/>
      <c r="AT870" s="94"/>
      <c r="AU870" s="341"/>
      <c r="AV870" s="136"/>
      <c r="AW870" s="339"/>
    </row>
    <row r="871" spans="1:49" ht="12.75" customHeight="1">
      <c r="A871">
        <v>868</v>
      </c>
      <c r="B871" s="29" t="s">
        <v>2</v>
      </c>
      <c r="C871" s="134" t="s">
        <v>3717</v>
      </c>
      <c r="D871" s="29" t="s">
        <v>3880</v>
      </c>
      <c r="E871" s="29" t="s">
        <v>3880</v>
      </c>
      <c r="F871" s="335"/>
      <c r="G871" s="335"/>
      <c r="H871" s="335"/>
      <c r="I871" s="335"/>
      <c r="J871" s="335"/>
      <c r="K871" s="335"/>
      <c r="L871" s="335"/>
      <c r="M871" s="82" t="s">
        <v>3880</v>
      </c>
      <c r="N871" s="57" t="s">
        <v>3880</v>
      </c>
      <c r="O871" s="30" t="s">
        <v>3880</v>
      </c>
      <c r="P871" s="29" t="s">
        <v>3880</v>
      </c>
      <c r="Q871" s="29"/>
      <c r="R871" s="134" t="s">
        <v>3717</v>
      </c>
      <c r="S871" s="103" t="s">
        <v>3</v>
      </c>
      <c r="T871" s="403">
        <v>-6868.16</v>
      </c>
      <c r="U871" s="403">
        <v>-1733.55</v>
      </c>
      <c r="V871" s="123" t="s">
        <v>2</v>
      </c>
      <c r="W871" s="336"/>
      <c r="X871" s="123"/>
      <c r="Y871" s="337"/>
      <c r="Z871" s="87"/>
      <c r="AA871" s="88" t="s">
        <v>3880</v>
      </c>
      <c r="AB871" s="88"/>
      <c r="AC871" s="88"/>
      <c r="AD871" s="90"/>
      <c r="AE871" s="90"/>
      <c r="AF871" s="136"/>
      <c r="AG871" s="338"/>
      <c r="AH871" s="338"/>
      <c r="AI871" s="339"/>
      <c r="AJ871" s="339"/>
      <c r="AK871" s="91"/>
      <c r="AL871" s="92"/>
      <c r="AM871" s="93"/>
      <c r="AN871" s="340"/>
      <c r="AO871" s="341"/>
      <c r="AP871" s="336"/>
      <c r="AQ871" s="342"/>
      <c r="AR871" s="343"/>
      <c r="AS871" s="342"/>
      <c r="AT871" s="94"/>
      <c r="AU871" s="341"/>
      <c r="AV871" s="136"/>
      <c r="AW871" s="339"/>
    </row>
    <row r="872" spans="1:49" ht="12.75" customHeight="1">
      <c r="A872">
        <v>869</v>
      </c>
      <c r="B872" s="29" t="s">
        <v>2</v>
      </c>
      <c r="C872" s="134" t="s">
        <v>3510</v>
      </c>
      <c r="D872" s="29" t="s">
        <v>3880</v>
      </c>
      <c r="E872" s="29" t="s">
        <v>3880</v>
      </c>
      <c r="F872" s="335"/>
      <c r="G872" s="335"/>
      <c r="H872" s="335"/>
      <c r="I872" s="335"/>
      <c r="J872" s="335"/>
      <c r="K872" s="335"/>
      <c r="L872" s="335"/>
      <c r="M872" s="82" t="s">
        <v>3880</v>
      </c>
      <c r="N872" s="57" t="s">
        <v>3880</v>
      </c>
      <c r="O872" s="30" t="s">
        <v>3880</v>
      </c>
      <c r="P872" s="29" t="s">
        <v>3880</v>
      </c>
      <c r="Q872" s="29"/>
      <c r="R872" s="134" t="s">
        <v>3510</v>
      </c>
      <c r="S872" s="103" t="s">
        <v>3</v>
      </c>
      <c r="T872" s="403">
        <v>-8585.2000000000007</v>
      </c>
      <c r="U872" s="403">
        <v>-1733.55</v>
      </c>
      <c r="V872" s="123" t="s">
        <v>2</v>
      </c>
      <c r="W872" s="336"/>
      <c r="X872" s="123"/>
      <c r="Y872" s="337"/>
      <c r="Z872" s="87"/>
      <c r="AA872" s="88" t="s">
        <v>3880</v>
      </c>
      <c r="AB872" s="88"/>
      <c r="AC872" s="88"/>
      <c r="AD872" s="90"/>
      <c r="AE872" s="90"/>
      <c r="AF872" s="136"/>
      <c r="AG872" s="338"/>
      <c r="AH872" s="338"/>
      <c r="AI872" s="339"/>
      <c r="AJ872" s="339"/>
      <c r="AK872" s="91"/>
      <c r="AL872" s="92"/>
      <c r="AM872" s="93"/>
      <c r="AN872" s="340"/>
      <c r="AO872" s="341"/>
      <c r="AP872" s="336"/>
      <c r="AQ872" s="342"/>
      <c r="AR872" s="343"/>
      <c r="AS872" s="342"/>
      <c r="AT872" s="94"/>
      <c r="AU872" s="341"/>
      <c r="AV872" s="136"/>
      <c r="AW872" s="339"/>
    </row>
    <row r="873" spans="1:49" ht="12.75" customHeight="1">
      <c r="A873">
        <v>870</v>
      </c>
      <c r="B873" s="29" t="s">
        <v>2</v>
      </c>
      <c r="C873" s="134" t="s">
        <v>5203</v>
      </c>
      <c r="D873" s="29" t="s">
        <v>3880</v>
      </c>
      <c r="E873" s="29" t="s">
        <v>3880</v>
      </c>
      <c r="F873" s="335"/>
      <c r="G873" s="335"/>
      <c r="H873" s="335"/>
      <c r="I873" s="335"/>
      <c r="J873" s="335"/>
      <c r="K873" s="335"/>
      <c r="L873" s="335"/>
      <c r="M873" s="82" t="s">
        <v>3880</v>
      </c>
      <c r="N873" s="57" t="s">
        <v>3880</v>
      </c>
      <c r="O873" s="30" t="s">
        <v>3880</v>
      </c>
      <c r="P873" s="29" t="s">
        <v>3880</v>
      </c>
      <c r="Q873" s="29"/>
      <c r="R873" s="134" t="s">
        <v>5203</v>
      </c>
      <c r="S873" s="103" t="s">
        <v>3</v>
      </c>
      <c r="T873" s="403">
        <v>-10302.24</v>
      </c>
      <c r="U873" s="403">
        <v>-1733.55</v>
      </c>
      <c r="V873" s="123" t="s">
        <v>2</v>
      </c>
      <c r="W873" s="336"/>
      <c r="X873" s="123"/>
      <c r="Y873" s="337"/>
      <c r="Z873" s="87"/>
      <c r="AA873" s="88" t="s">
        <v>3880</v>
      </c>
      <c r="AB873" s="88"/>
      <c r="AC873" s="88"/>
      <c r="AD873" s="90"/>
      <c r="AE873" s="90"/>
      <c r="AF873" s="136"/>
      <c r="AG873" s="338"/>
      <c r="AH873" s="338"/>
      <c r="AI873" s="339"/>
      <c r="AJ873" s="339"/>
      <c r="AK873" s="91"/>
      <c r="AL873" s="92"/>
      <c r="AM873" s="93"/>
      <c r="AN873" s="340"/>
      <c r="AO873" s="341"/>
      <c r="AP873" s="336"/>
      <c r="AQ873" s="342"/>
      <c r="AR873" s="343"/>
      <c r="AS873" s="342"/>
      <c r="AT873" s="94"/>
      <c r="AU873" s="341"/>
      <c r="AV873" s="136"/>
      <c r="AW873" s="339"/>
    </row>
    <row r="874" spans="1:49" ht="12.75" customHeight="1">
      <c r="A874">
        <v>871</v>
      </c>
      <c r="B874" s="29" t="s">
        <v>2</v>
      </c>
      <c r="C874" s="134" t="s">
        <v>3493</v>
      </c>
      <c r="D874" s="29" t="s">
        <v>3880</v>
      </c>
      <c r="E874" s="29" t="s">
        <v>3880</v>
      </c>
      <c r="F874" s="335"/>
      <c r="G874" s="335"/>
      <c r="H874" s="335"/>
      <c r="I874" s="335"/>
      <c r="J874" s="335"/>
      <c r="K874" s="335"/>
      <c r="L874" s="335"/>
      <c r="M874" s="82" t="s">
        <v>3880</v>
      </c>
      <c r="N874" s="57" t="s">
        <v>3880</v>
      </c>
      <c r="O874" s="30" t="s">
        <v>3880</v>
      </c>
      <c r="P874" s="29" t="s">
        <v>3880</v>
      </c>
      <c r="Q874" s="29"/>
      <c r="R874" s="134" t="s">
        <v>3493</v>
      </c>
      <c r="S874" s="103" t="s">
        <v>3</v>
      </c>
      <c r="T874" s="403">
        <v>-13736.32</v>
      </c>
      <c r="U874" s="403">
        <v>-1733.55</v>
      </c>
      <c r="V874" s="123" t="s">
        <v>2</v>
      </c>
      <c r="W874" s="336"/>
      <c r="X874" s="123"/>
      <c r="Y874" s="337"/>
      <c r="Z874" s="87"/>
      <c r="AA874" s="88" t="s">
        <v>3880</v>
      </c>
      <c r="AB874" s="88"/>
      <c r="AC874" s="88"/>
      <c r="AD874" s="90"/>
      <c r="AE874" s="90"/>
      <c r="AF874" s="136"/>
      <c r="AG874" s="338"/>
      <c r="AH874" s="338"/>
      <c r="AI874" s="339"/>
      <c r="AJ874" s="339"/>
      <c r="AK874" s="91"/>
      <c r="AL874" s="92"/>
      <c r="AM874" s="93"/>
      <c r="AN874" s="340"/>
      <c r="AO874" s="341"/>
      <c r="AP874" s="336"/>
      <c r="AQ874" s="342"/>
      <c r="AR874" s="343"/>
      <c r="AS874" s="342"/>
      <c r="AT874" s="94"/>
      <c r="AU874" s="341"/>
      <c r="AV874" s="136"/>
      <c r="AW874" s="339"/>
    </row>
    <row r="875" spans="1:49" ht="12.75" customHeight="1">
      <c r="A875">
        <v>872</v>
      </c>
      <c r="B875" s="29" t="s">
        <v>2</v>
      </c>
      <c r="C875" s="134" t="s">
        <v>5204</v>
      </c>
      <c r="D875" s="29" t="s">
        <v>3880</v>
      </c>
      <c r="E875" s="29" t="s">
        <v>3880</v>
      </c>
      <c r="F875" s="335"/>
      <c r="G875" s="335"/>
      <c r="H875" s="335"/>
      <c r="I875" s="335"/>
      <c r="J875" s="335"/>
      <c r="K875" s="335"/>
      <c r="L875" s="335"/>
      <c r="M875" s="82" t="s">
        <v>3880</v>
      </c>
      <c r="N875" s="57" t="s">
        <v>3880</v>
      </c>
      <c r="O875" s="30" t="s">
        <v>3880</v>
      </c>
      <c r="P875" s="29" t="s">
        <v>3880</v>
      </c>
      <c r="Q875" s="29"/>
      <c r="R875" s="134" t="s">
        <v>5204</v>
      </c>
      <c r="S875" s="103" t="s">
        <v>3</v>
      </c>
      <c r="T875" s="403">
        <v>7726.68</v>
      </c>
      <c r="U875" s="403">
        <v>-1238.25</v>
      </c>
      <c r="V875" s="123" t="s">
        <v>2</v>
      </c>
      <c r="W875" s="336"/>
      <c r="X875" s="123"/>
      <c r="Y875" s="337"/>
      <c r="Z875" s="87"/>
      <c r="AA875" s="88" t="s">
        <v>3880</v>
      </c>
      <c r="AB875" s="88"/>
      <c r="AC875" s="88"/>
      <c r="AD875" s="90"/>
      <c r="AE875" s="90"/>
      <c r="AF875" s="136"/>
      <c r="AG875" s="338"/>
      <c r="AH875" s="338"/>
      <c r="AI875" s="339"/>
      <c r="AJ875" s="339"/>
      <c r="AK875" s="91"/>
      <c r="AL875" s="92"/>
      <c r="AM875" s="93"/>
      <c r="AN875" s="340"/>
      <c r="AO875" s="341"/>
      <c r="AP875" s="336"/>
      <c r="AQ875" s="342"/>
      <c r="AR875" s="343"/>
      <c r="AS875" s="342"/>
      <c r="AT875" s="94"/>
      <c r="AU875" s="341"/>
      <c r="AV875" s="136"/>
      <c r="AW875" s="339"/>
    </row>
    <row r="876" spans="1:49" ht="12.75" customHeight="1">
      <c r="A876">
        <v>873</v>
      </c>
      <c r="B876" s="29" t="s">
        <v>2</v>
      </c>
      <c r="C876" s="134" t="s">
        <v>5205</v>
      </c>
      <c r="D876" s="29" t="s">
        <v>3880</v>
      </c>
      <c r="E876" s="29" t="s">
        <v>3880</v>
      </c>
      <c r="F876" s="335"/>
      <c r="G876" s="335"/>
      <c r="H876" s="335"/>
      <c r="I876" s="335"/>
      <c r="J876" s="335"/>
      <c r="K876" s="335"/>
      <c r="L876" s="335"/>
      <c r="M876" s="82" t="s">
        <v>3880</v>
      </c>
      <c r="N876" s="57" t="s">
        <v>3880</v>
      </c>
      <c r="O876" s="30" t="s">
        <v>3880</v>
      </c>
      <c r="P876" s="29" t="s">
        <v>3880</v>
      </c>
      <c r="Q876" s="29"/>
      <c r="R876" s="134" t="s">
        <v>5205</v>
      </c>
      <c r="S876" s="103" t="s">
        <v>3</v>
      </c>
      <c r="T876" s="403">
        <v>12019.28</v>
      </c>
      <c r="U876" s="403">
        <v>-742.95</v>
      </c>
      <c r="V876" s="123" t="s">
        <v>2</v>
      </c>
      <c r="W876" s="336"/>
      <c r="X876" s="123"/>
      <c r="Y876" s="337"/>
      <c r="Z876" s="87"/>
      <c r="AA876" s="88" t="s">
        <v>3880</v>
      </c>
      <c r="AB876" s="88"/>
      <c r="AC876" s="88"/>
      <c r="AD876" s="90"/>
      <c r="AE876" s="90"/>
      <c r="AF876" s="136"/>
      <c r="AG876" s="338"/>
      <c r="AH876" s="338"/>
      <c r="AI876" s="339"/>
      <c r="AJ876" s="339"/>
      <c r="AK876" s="91"/>
      <c r="AL876" s="92"/>
      <c r="AM876" s="93"/>
      <c r="AN876" s="340"/>
      <c r="AO876" s="341"/>
      <c r="AP876" s="336"/>
      <c r="AQ876" s="342"/>
      <c r="AR876" s="343"/>
      <c r="AS876" s="342"/>
      <c r="AT876" s="94"/>
      <c r="AU876" s="341"/>
      <c r="AV876" s="136"/>
      <c r="AW876" s="339"/>
    </row>
    <row r="877" spans="1:49" ht="12.75" customHeight="1">
      <c r="A877">
        <v>874</v>
      </c>
      <c r="B877" s="29" t="s">
        <v>2</v>
      </c>
      <c r="C877" s="134" t="s">
        <v>5206</v>
      </c>
      <c r="D877" s="29" t="s">
        <v>3880</v>
      </c>
      <c r="E877" s="29" t="s">
        <v>3880</v>
      </c>
      <c r="F877" s="335"/>
      <c r="G877" s="335"/>
      <c r="H877" s="335"/>
      <c r="I877" s="335"/>
      <c r="J877" s="335"/>
      <c r="K877" s="335"/>
      <c r="L877" s="335"/>
      <c r="M877" s="82" t="s">
        <v>3880</v>
      </c>
      <c r="N877" s="57" t="s">
        <v>3880</v>
      </c>
      <c r="O877" s="30" t="s">
        <v>3880</v>
      </c>
      <c r="P877" s="29" t="s">
        <v>3880</v>
      </c>
      <c r="Q877" s="29"/>
      <c r="R877" s="134" t="s">
        <v>5206</v>
      </c>
      <c r="S877" s="103" t="s">
        <v>3</v>
      </c>
      <c r="T877" s="403">
        <v>10302.24</v>
      </c>
      <c r="U877" s="403">
        <v>-742.95</v>
      </c>
      <c r="V877" s="123" t="s">
        <v>2</v>
      </c>
      <c r="W877" s="336"/>
      <c r="X877" s="123"/>
      <c r="Y877" s="337"/>
      <c r="Z877" s="87"/>
      <c r="AA877" s="88" t="s">
        <v>3880</v>
      </c>
      <c r="AB877" s="88"/>
      <c r="AC877" s="88"/>
      <c r="AD877" s="90"/>
      <c r="AE877" s="90"/>
      <c r="AF877" s="136"/>
      <c r="AG877" s="338"/>
      <c r="AH877" s="338"/>
      <c r="AI877" s="339"/>
      <c r="AJ877" s="339"/>
      <c r="AK877" s="91"/>
      <c r="AL877" s="92"/>
      <c r="AM877" s="93"/>
      <c r="AN877" s="340"/>
      <c r="AO877" s="341"/>
      <c r="AP877" s="336"/>
      <c r="AQ877" s="342"/>
      <c r="AR877" s="343"/>
      <c r="AS877" s="342"/>
      <c r="AT877" s="94"/>
      <c r="AU877" s="341"/>
      <c r="AV877" s="136"/>
      <c r="AW877" s="339"/>
    </row>
    <row r="878" spans="1:49" ht="12.75" customHeight="1">
      <c r="A878">
        <v>875</v>
      </c>
      <c r="B878" s="29" t="s">
        <v>2</v>
      </c>
      <c r="C878" s="134" t="s">
        <v>3721</v>
      </c>
      <c r="D878" s="29" t="s">
        <v>3880</v>
      </c>
      <c r="E878" s="29" t="s">
        <v>3880</v>
      </c>
      <c r="F878" s="335"/>
      <c r="G878" s="335"/>
      <c r="H878" s="335"/>
      <c r="I878" s="335"/>
      <c r="J878" s="335"/>
      <c r="K878" s="335"/>
      <c r="L878" s="335"/>
      <c r="M878" s="82" t="s">
        <v>3880</v>
      </c>
      <c r="N878" s="57" t="s">
        <v>3880</v>
      </c>
      <c r="O878" s="30" t="s">
        <v>3880</v>
      </c>
      <c r="P878" s="29" t="s">
        <v>3880</v>
      </c>
      <c r="Q878" s="29"/>
      <c r="R878" s="134" t="s">
        <v>3721</v>
      </c>
      <c r="S878" s="103" t="s">
        <v>3</v>
      </c>
      <c r="T878" s="403">
        <v>8585.2000000000007</v>
      </c>
      <c r="U878" s="403">
        <v>-742.95</v>
      </c>
      <c r="V878" s="123" t="s">
        <v>2</v>
      </c>
      <c r="W878" s="336"/>
      <c r="X878" s="123"/>
      <c r="Y878" s="337"/>
      <c r="Z878" s="87"/>
      <c r="AA878" s="88" t="s">
        <v>3880</v>
      </c>
      <c r="AB878" s="88"/>
      <c r="AC878" s="88"/>
      <c r="AD878" s="90"/>
      <c r="AE878" s="90"/>
      <c r="AF878" s="136"/>
      <c r="AG878" s="338"/>
      <c r="AH878" s="338"/>
      <c r="AI878" s="339"/>
      <c r="AJ878" s="339"/>
      <c r="AK878" s="91"/>
      <c r="AL878" s="92"/>
      <c r="AM878" s="93"/>
      <c r="AN878" s="340"/>
      <c r="AO878" s="341"/>
      <c r="AP878" s="336"/>
      <c r="AQ878" s="342"/>
      <c r="AR878" s="343"/>
      <c r="AS878" s="342"/>
      <c r="AT878" s="94"/>
      <c r="AU878" s="341"/>
      <c r="AV878" s="136"/>
      <c r="AW878" s="339"/>
    </row>
    <row r="879" spans="1:49" ht="12.75" customHeight="1">
      <c r="A879">
        <v>876</v>
      </c>
      <c r="B879" s="29" t="s">
        <v>2</v>
      </c>
      <c r="C879" s="134" t="s">
        <v>3553</v>
      </c>
      <c r="D879" s="29" t="s">
        <v>3880</v>
      </c>
      <c r="E879" s="29" t="s">
        <v>3880</v>
      </c>
      <c r="F879" s="335"/>
      <c r="G879" s="335"/>
      <c r="H879" s="335"/>
      <c r="I879" s="335"/>
      <c r="J879" s="335"/>
      <c r="K879" s="335"/>
      <c r="L879" s="335"/>
      <c r="M879" s="82" t="s">
        <v>3880</v>
      </c>
      <c r="N879" s="57" t="s">
        <v>3880</v>
      </c>
      <c r="O879" s="30" t="s">
        <v>3880</v>
      </c>
      <c r="P879" s="29" t="s">
        <v>3880</v>
      </c>
      <c r="Q879" s="29"/>
      <c r="R879" s="134" t="s">
        <v>3553</v>
      </c>
      <c r="S879" s="103" t="s">
        <v>3</v>
      </c>
      <c r="T879" s="403">
        <v>6868.16</v>
      </c>
      <c r="U879" s="403">
        <v>-742.95</v>
      </c>
      <c r="V879" s="123" t="s">
        <v>2</v>
      </c>
      <c r="W879" s="336"/>
      <c r="X879" s="123"/>
      <c r="Y879" s="337"/>
      <c r="Z879" s="87"/>
      <c r="AA879" s="88" t="s">
        <v>3880</v>
      </c>
      <c r="AB879" s="88"/>
      <c r="AC879" s="88"/>
      <c r="AD879" s="90"/>
      <c r="AE879" s="90"/>
      <c r="AF879" s="136"/>
      <c r="AG879" s="338"/>
      <c r="AH879" s="338"/>
      <c r="AI879" s="339"/>
      <c r="AJ879" s="339"/>
      <c r="AK879" s="91"/>
      <c r="AL879" s="92"/>
      <c r="AM879" s="93"/>
      <c r="AN879" s="340"/>
      <c r="AO879" s="341"/>
      <c r="AP879" s="336"/>
      <c r="AQ879" s="342"/>
      <c r="AR879" s="343"/>
      <c r="AS879" s="342"/>
      <c r="AT879" s="94"/>
      <c r="AU879" s="341"/>
      <c r="AV879" s="136"/>
      <c r="AW879" s="339"/>
    </row>
    <row r="880" spans="1:49" ht="12.75" customHeight="1">
      <c r="A880">
        <v>877</v>
      </c>
      <c r="B880" s="29" t="s">
        <v>2</v>
      </c>
      <c r="C880" s="134" t="s">
        <v>3550</v>
      </c>
      <c r="D880" s="29" t="s">
        <v>3880</v>
      </c>
      <c r="E880" s="29" t="s">
        <v>3880</v>
      </c>
      <c r="F880" s="335"/>
      <c r="G880" s="335"/>
      <c r="H880" s="335"/>
      <c r="I880" s="335"/>
      <c r="J880" s="335"/>
      <c r="K880" s="335"/>
      <c r="L880" s="335"/>
      <c r="M880" s="82" t="s">
        <v>3880</v>
      </c>
      <c r="N880" s="57" t="s">
        <v>3880</v>
      </c>
      <c r="O880" s="30" t="s">
        <v>3880</v>
      </c>
      <c r="P880" s="29" t="s">
        <v>3880</v>
      </c>
      <c r="Q880" s="29"/>
      <c r="R880" s="134" t="s">
        <v>3550</v>
      </c>
      <c r="S880" s="103" t="s">
        <v>3</v>
      </c>
      <c r="T880" s="403">
        <v>5200.6499999999996</v>
      </c>
      <c r="U880" s="403">
        <v>-1047.75</v>
      </c>
      <c r="V880" s="123" t="s">
        <v>2</v>
      </c>
      <c r="W880" s="336"/>
      <c r="X880" s="123"/>
      <c r="Y880" s="337"/>
      <c r="Z880" s="87"/>
      <c r="AA880" s="88" t="s">
        <v>3880</v>
      </c>
      <c r="AB880" s="88"/>
      <c r="AC880" s="88"/>
      <c r="AD880" s="90"/>
      <c r="AE880" s="90"/>
      <c r="AF880" s="136"/>
      <c r="AG880" s="338"/>
      <c r="AH880" s="338"/>
      <c r="AI880" s="339"/>
      <c r="AJ880" s="339"/>
      <c r="AK880" s="91"/>
      <c r="AL880" s="92"/>
      <c r="AM880" s="93"/>
      <c r="AN880" s="340"/>
      <c r="AO880" s="341"/>
      <c r="AP880" s="336"/>
      <c r="AQ880" s="342"/>
      <c r="AR880" s="343"/>
      <c r="AS880" s="342"/>
      <c r="AT880" s="94"/>
      <c r="AU880" s="341"/>
      <c r="AV880" s="136"/>
      <c r="AW880" s="339"/>
    </row>
    <row r="881" spans="1:49" ht="12.75" customHeight="1">
      <c r="A881">
        <v>878</v>
      </c>
      <c r="B881" s="29" t="s">
        <v>2</v>
      </c>
      <c r="C881" s="134" t="s">
        <v>3722</v>
      </c>
      <c r="D881" s="29" t="s">
        <v>3880</v>
      </c>
      <c r="E881" s="29" t="s">
        <v>3880</v>
      </c>
      <c r="F881" s="335"/>
      <c r="G881" s="335"/>
      <c r="H881" s="335"/>
      <c r="I881" s="335"/>
      <c r="J881" s="335"/>
      <c r="K881" s="335"/>
      <c r="L881" s="335"/>
      <c r="M881" s="82" t="s">
        <v>3880</v>
      </c>
      <c r="N881" s="57" t="s">
        <v>3880</v>
      </c>
      <c r="O881" s="30" t="s">
        <v>3880</v>
      </c>
      <c r="P881" s="29" t="s">
        <v>3880</v>
      </c>
      <c r="Q881" s="29"/>
      <c r="R881" s="134" t="s">
        <v>3722</v>
      </c>
      <c r="S881" s="103" t="s">
        <v>3</v>
      </c>
      <c r="T881" s="403">
        <v>2800.35</v>
      </c>
      <c r="U881" s="403">
        <v>-1047.75</v>
      </c>
      <c r="V881" s="123" t="s">
        <v>2</v>
      </c>
      <c r="W881" s="336"/>
      <c r="X881" s="123"/>
      <c r="Y881" s="337"/>
      <c r="Z881" s="87"/>
      <c r="AA881" s="88" t="s">
        <v>3880</v>
      </c>
      <c r="AB881" s="88"/>
      <c r="AC881" s="88"/>
      <c r="AD881" s="90"/>
      <c r="AE881" s="90"/>
      <c r="AF881" s="136"/>
      <c r="AG881" s="338"/>
      <c r="AH881" s="338"/>
      <c r="AI881" s="339"/>
      <c r="AJ881" s="339"/>
      <c r="AK881" s="91"/>
      <c r="AL881" s="92"/>
      <c r="AM881" s="93"/>
      <c r="AN881" s="340"/>
      <c r="AO881" s="341"/>
      <c r="AP881" s="336"/>
      <c r="AQ881" s="342"/>
      <c r="AR881" s="343"/>
      <c r="AS881" s="342"/>
      <c r="AT881" s="94"/>
      <c r="AU881" s="341"/>
      <c r="AV881" s="136"/>
      <c r="AW881" s="339"/>
    </row>
    <row r="882" spans="1:49" ht="12.75" customHeight="1">
      <c r="A882">
        <v>879</v>
      </c>
      <c r="B882" s="29" t="s">
        <v>2</v>
      </c>
      <c r="C882" s="134" t="s">
        <v>3567</v>
      </c>
      <c r="D882" s="29" t="s">
        <v>3880</v>
      </c>
      <c r="E882" s="29" t="s">
        <v>3880</v>
      </c>
      <c r="F882" s="335"/>
      <c r="G882" s="335"/>
      <c r="H882" s="335"/>
      <c r="I882" s="335"/>
      <c r="J882" s="335"/>
      <c r="K882" s="335"/>
      <c r="L882" s="335"/>
      <c r="M882" s="82" t="s">
        <v>3880</v>
      </c>
      <c r="N882" s="57" t="s">
        <v>3880</v>
      </c>
      <c r="O882" s="30" t="s">
        <v>3880</v>
      </c>
      <c r="P882" s="29" t="s">
        <v>3880</v>
      </c>
      <c r="Q882" s="29"/>
      <c r="R882" s="134" t="s">
        <v>3567</v>
      </c>
      <c r="S882" s="103" t="s">
        <v>3</v>
      </c>
      <c r="T882" s="403">
        <v>2000.25</v>
      </c>
      <c r="U882" s="403">
        <v>-1047.75</v>
      </c>
      <c r="V882" s="123" t="s">
        <v>2</v>
      </c>
      <c r="W882" s="336"/>
      <c r="X882" s="123"/>
      <c r="Y882" s="337"/>
      <c r="Z882" s="87"/>
      <c r="AA882" s="88" t="s">
        <v>3880</v>
      </c>
      <c r="AB882" s="88"/>
      <c r="AC882" s="88"/>
      <c r="AD882" s="90"/>
      <c r="AE882" s="90"/>
      <c r="AF882" s="136"/>
      <c r="AG882" s="338"/>
      <c r="AH882" s="338"/>
      <c r="AI882" s="339"/>
      <c r="AJ882" s="339"/>
      <c r="AK882" s="91"/>
      <c r="AL882" s="92"/>
      <c r="AM882" s="93"/>
      <c r="AN882" s="340"/>
      <c r="AO882" s="341"/>
      <c r="AP882" s="336"/>
      <c r="AQ882" s="342"/>
      <c r="AR882" s="343"/>
      <c r="AS882" s="342"/>
      <c r="AT882" s="94"/>
      <c r="AU882" s="341"/>
      <c r="AV882" s="136"/>
      <c r="AW882" s="339"/>
    </row>
    <row r="883" spans="1:49" ht="12.75" customHeight="1">
      <c r="A883">
        <v>880</v>
      </c>
      <c r="B883" s="29" t="s">
        <v>2</v>
      </c>
      <c r="C883" s="134" t="s">
        <v>237</v>
      </c>
      <c r="D883" s="29" t="s">
        <v>3880</v>
      </c>
      <c r="E883" s="29" t="s">
        <v>3880</v>
      </c>
      <c r="F883" s="335"/>
      <c r="G883" s="335"/>
      <c r="H883" s="335"/>
      <c r="I883" s="335"/>
      <c r="J883" s="335"/>
      <c r="K883" s="335"/>
      <c r="L883" s="335"/>
      <c r="M883" s="82" t="s">
        <v>3880</v>
      </c>
      <c r="N883" s="57" t="s">
        <v>3880</v>
      </c>
      <c r="O883" s="30" t="s">
        <v>3880</v>
      </c>
      <c r="P883" s="29" t="s">
        <v>3880</v>
      </c>
      <c r="Q883" s="29"/>
      <c r="R883" s="134" t="s">
        <v>237</v>
      </c>
      <c r="S883" s="103" t="s">
        <v>3</v>
      </c>
      <c r="T883" s="403">
        <v>1200.1500000000001</v>
      </c>
      <c r="U883" s="403">
        <v>-1047.75</v>
      </c>
      <c r="V883" s="123" t="s">
        <v>2</v>
      </c>
      <c r="W883" s="336"/>
      <c r="X883" s="123"/>
      <c r="Y883" s="337"/>
      <c r="Z883" s="87"/>
      <c r="AA883" s="88" t="s">
        <v>3880</v>
      </c>
      <c r="AB883" s="88"/>
      <c r="AC883" s="88"/>
      <c r="AD883" s="90"/>
      <c r="AE883" s="90"/>
      <c r="AF883" s="136"/>
      <c r="AG883" s="338"/>
      <c r="AH883" s="338"/>
      <c r="AI883" s="339"/>
      <c r="AJ883" s="339"/>
      <c r="AK883" s="91"/>
      <c r="AL883" s="92"/>
      <c r="AM883" s="93"/>
      <c r="AN883" s="340"/>
      <c r="AO883" s="341"/>
      <c r="AP883" s="336"/>
      <c r="AQ883" s="342"/>
      <c r="AR883" s="343"/>
      <c r="AS883" s="342"/>
      <c r="AT883" s="94"/>
      <c r="AU883" s="341"/>
      <c r="AV883" s="136"/>
      <c r="AW883" s="339"/>
    </row>
    <row r="884" spans="1:49" ht="12.75" customHeight="1">
      <c r="A884">
        <v>881</v>
      </c>
      <c r="B884" s="29" t="s">
        <v>2</v>
      </c>
      <c r="C884" s="134" t="s">
        <v>240</v>
      </c>
      <c r="D884" s="29" t="s">
        <v>3880</v>
      </c>
      <c r="E884" s="29" t="s">
        <v>3880</v>
      </c>
      <c r="F884" s="335"/>
      <c r="G884" s="335"/>
      <c r="H884" s="335"/>
      <c r="I884" s="335"/>
      <c r="J884" s="335"/>
      <c r="K884" s="335"/>
      <c r="L884" s="335"/>
      <c r="M884" s="82" t="s">
        <v>3880</v>
      </c>
      <c r="N884" s="57" t="s">
        <v>3880</v>
      </c>
      <c r="O884" s="30" t="s">
        <v>3880</v>
      </c>
      <c r="P884" s="29" t="s">
        <v>3880</v>
      </c>
      <c r="Q884" s="29"/>
      <c r="R884" s="134" t="s">
        <v>240</v>
      </c>
      <c r="S884" s="103" t="s">
        <v>3</v>
      </c>
      <c r="T884" s="403">
        <v>400.05</v>
      </c>
      <c r="U884" s="403">
        <v>-1047.75</v>
      </c>
      <c r="V884" s="123" t="s">
        <v>2</v>
      </c>
      <c r="W884" s="336"/>
      <c r="X884" s="123"/>
      <c r="Y884" s="337"/>
      <c r="Z884" s="87"/>
      <c r="AA884" s="88" t="s">
        <v>3880</v>
      </c>
      <c r="AB884" s="88"/>
      <c r="AC884" s="88"/>
      <c r="AD884" s="90"/>
      <c r="AE884" s="90"/>
      <c r="AF884" s="136"/>
      <c r="AG884" s="338"/>
      <c r="AH884" s="338"/>
      <c r="AI884" s="339"/>
      <c r="AJ884" s="339"/>
      <c r="AK884" s="91"/>
      <c r="AL884" s="92"/>
      <c r="AM884" s="93"/>
      <c r="AN884" s="340"/>
      <c r="AO884" s="341"/>
      <c r="AP884" s="336"/>
      <c r="AQ884" s="342"/>
      <c r="AR884" s="343"/>
      <c r="AS884" s="342"/>
      <c r="AT884" s="94"/>
      <c r="AU884" s="341"/>
      <c r="AV884" s="136"/>
      <c r="AW884" s="339"/>
    </row>
    <row r="885" spans="1:49" ht="12.75" customHeight="1">
      <c r="A885">
        <v>882</v>
      </c>
      <c r="B885" s="29" t="s">
        <v>2</v>
      </c>
      <c r="C885" s="134" t="s">
        <v>5207</v>
      </c>
      <c r="D885" s="29" t="s">
        <v>3880</v>
      </c>
      <c r="E885" s="29" t="s">
        <v>3880</v>
      </c>
      <c r="F885" s="335"/>
      <c r="G885" s="335"/>
      <c r="H885" s="335"/>
      <c r="I885" s="335"/>
      <c r="J885" s="335"/>
      <c r="K885" s="335"/>
      <c r="L885" s="335"/>
      <c r="M885" s="82" t="s">
        <v>3880</v>
      </c>
      <c r="N885" s="57" t="s">
        <v>3880</v>
      </c>
      <c r="O885" s="30" t="s">
        <v>3880</v>
      </c>
      <c r="P885" s="29" t="s">
        <v>3880</v>
      </c>
      <c r="Q885" s="29"/>
      <c r="R885" s="134" t="s">
        <v>5207</v>
      </c>
      <c r="S885" s="103" t="s">
        <v>3</v>
      </c>
      <c r="T885" s="403">
        <v>-400.05</v>
      </c>
      <c r="U885" s="403">
        <v>-1047.75</v>
      </c>
      <c r="V885" s="123" t="s">
        <v>2</v>
      </c>
      <c r="W885" s="336"/>
      <c r="X885" s="123"/>
      <c r="Y885" s="337"/>
      <c r="Z885" s="87"/>
      <c r="AA885" s="88" t="s">
        <v>3880</v>
      </c>
      <c r="AB885" s="88"/>
      <c r="AC885" s="88"/>
      <c r="AD885" s="90"/>
      <c r="AE885" s="90"/>
      <c r="AF885" s="136"/>
      <c r="AG885" s="338"/>
      <c r="AH885" s="338"/>
      <c r="AI885" s="339"/>
      <c r="AJ885" s="339"/>
      <c r="AK885" s="91"/>
      <c r="AL885" s="92"/>
      <c r="AM885" s="93"/>
      <c r="AN885" s="340"/>
      <c r="AO885" s="341"/>
      <c r="AP885" s="336"/>
      <c r="AQ885" s="342"/>
      <c r="AR885" s="343"/>
      <c r="AS885" s="342"/>
      <c r="AT885" s="94"/>
      <c r="AU885" s="341"/>
      <c r="AV885" s="136"/>
      <c r="AW885" s="339"/>
    </row>
    <row r="886" spans="1:49" ht="12.75" customHeight="1">
      <c r="A886">
        <v>883</v>
      </c>
      <c r="B886" s="29" t="s">
        <v>2</v>
      </c>
      <c r="C886" s="134" t="s">
        <v>5208</v>
      </c>
      <c r="D886" s="29" t="s">
        <v>3880</v>
      </c>
      <c r="E886" s="29" t="s">
        <v>3880</v>
      </c>
      <c r="F886" s="335"/>
      <c r="G886" s="335"/>
      <c r="H886" s="335"/>
      <c r="I886" s="335"/>
      <c r="J886" s="335"/>
      <c r="K886" s="335"/>
      <c r="L886" s="335"/>
      <c r="M886" s="82" t="s">
        <v>3880</v>
      </c>
      <c r="N886" s="57" t="s">
        <v>3880</v>
      </c>
      <c r="O886" s="30" t="s">
        <v>3880</v>
      </c>
      <c r="P886" s="29" t="s">
        <v>3880</v>
      </c>
      <c r="Q886" s="29"/>
      <c r="R886" s="134" t="s">
        <v>5208</v>
      </c>
      <c r="S886" s="103" t="s">
        <v>3</v>
      </c>
      <c r="T886" s="403">
        <v>-1200.1500000000001</v>
      </c>
      <c r="U886" s="403">
        <v>-1047.75</v>
      </c>
      <c r="V886" s="123" t="s">
        <v>2</v>
      </c>
      <c r="W886" s="336"/>
      <c r="X886" s="123"/>
      <c r="Y886" s="337"/>
      <c r="Z886" s="87"/>
      <c r="AA886" s="88" t="s">
        <v>3880</v>
      </c>
      <c r="AB886" s="88"/>
      <c r="AC886" s="88"/>
      <c r="AD886" s="90"/>
      <c r="AE886" s="90"/>
      <c r="AF886" s="136"/>
      <c r="AG886" s="338"/>
      <c r="AH886" s="338"/>
      <c r="AI886" s="339"/>
      <c r="AJ886" s="339"/>
      <c r="AK886" s="91"/>
      <c r="AL886" s="92"/>
      <c r="AM886" s="93"/>
      <c r="AN886" s="340"/>
      <c r="AO886" s="341"/>
      <c r="AP886" s="336"/>
      <c r="AQ886" s="342"/>
      <c r="AR886" s="343"/>
      <c r="AS886" s="342"/>
      <c r="AT886" s="94"/>
      <c r="AU886" s="341"/>
      <c r="AV886" s="136"/>
      <c r="AW886" s="339"/>
    </row>
    <row r="887" spans="1:49" ht="12.75" customHeight="1">
      <c r="A887">
        <v>884</v>
      </c>
      <c r="B887" s="29" t="s">
        <v>2</v>
      </c>
      <c r="C887" s="134" t="s">
        <v>5209</v>
      </c>
      <c r="D887" s="29" t="s">
        <v>3880</v>
      </c>
      <c r="E887" s="29" t="s">
        <v>3880</v>
      </c>
      <c r="F887" s="335"/>
      <c r="G887" s="335"/>
      <c r="H887" s="335"/>
      <c r="I887" s="335"/>
      <c r="J887" s="335"/>
      <c r="K887" s="335"/>
      <c r="L887" s="335"/>
      <c r="M887" s="82" t="s">
        <v>3880</v>
      </c>
      <c r="N887" s="57" t="s">
        <v>3880</v>
      </c>
      <c r="O887" s="30" t="s">
        <v>3880</v>
      </c>
      <c r="P887" s="29" t="s">
        <v>3880</v>
      </c>
      <c r="Q887" s="29"/>
      <c r="R887" s="134" t="s">
        <v>5209</v>
      </c>
      <c r="S887" s="103" t="s">
        <v>3</v>
      </c>
      <c r="T887" s="403">
        <v>-2000.25</v>
      </c>
      <c r="U887" s="403">
        <v>-1047.75</v>
      </c>
      <c r="V887" s="123" t="s">
        <v>2</v>
      </c>
      <c r="W887" s="336"/>
      <c r="X887" s="123"/>
      <c r="Y887" s="337"/>
      <c r="Z887" s="87"/>
      <c r="AA887" s="88" t="s">
        <v>3880</v>
      </c>
      <c r="AB887" s="88"/>
      <c r="AC887" s="88"/>
      <c r="AD887" s="90"/>
      <c r="AE887" s="90"/>
      <c r="AF887" s="136"/>
      <c r="AG887" s="338"/>
      <c r="AH887" s="338"/>
      <c r="AI887" s="339"/>
      <c r="AJ887" s="339"/>
      <c r="AK887" s="91"/>
      <c r="AL887" s="92"/>
      <c r="AM887" s="93"/>
      <c r="AN887" s="340"/>
      <c r="AO887" s="341"/>
      <c r="AP887" s="336"/>
      <c r="AQ887" s="342"/>
      <c r="AR887" s="343"/>
      <c r="AS887" s="342"/>
      <c r="AT887" s="94"/>
      <c r="AU887" s="341"/>
      <c r="AV887" s="136"/>
      <c r="AW887" s="339"/>
    </row>
    <row r="888" spans="1:49" ht="12.75" customHeight="1">
      <c r="A888">
        <v>885</v>
      </c>
      <c r="B888" s="29" t="s">
        <v>2</v>
      </c>
      <c r="C888" s="134" t="s">
        <v>5210</v>
      </c>
      <c r="D888" s="29" t="s">
        <v>3880</v>
      </c>
      <c r="E888" s="29" t="s">
        <v>3880</v>
      </c>
      <c r="F888" s="335"/>
      <c r="G888" s="335"/>
      <c r="H888" s="335"/>
      <c r="I888" s="335"/>
      <c r="J888" s="335"/>
      <c r="K888" s="335"/>
      <c r="L888" s="335"/>
      <c r="M888" s="82" t="s">
        <v>3880</v>
      </c>
      <c r="N888" s="57" t="s">
        <v>3880</v>
      </c>
      <c r="O888" s="30" t="s">
        <v>3880</v>
      </c>
      <c r="P888" s="29" t="s">
        <v>3880</v>
      </c>
      <c r="Q888" s="29"/>
      <c r="R888" s="134" t="s">
        <v>5210</v>
      </c>
      <c r="S888" s="103" t="s">
        <v>3</v>
      </c>
      <c r="T888" s="403">
        <v>-3600.45</v>
      </c>
      <c r="U888" s="403">
        <v>-1047.75</v>
      </c>
      <c r="V888" s="123" t="s">
        <v>2</v>
      </c>
      <c r="W888" s="336"/>
      <c r="X888" s="123"/>
      <c r="Y888" s="337"/>
      <c r="Z888" s="87"/>
      <c r="AA888" s="88" t="s">
        <v>3880</v>
      </c>
      <c r="AB888" s="88"/>
      <c r="AC888" s="88"/>
      <c r="AD888" s="90"/>
      <c r="AE888" s="90"/>
      <c r="AF888" s="136"/>
      <c r="AG888" s="338"/>
      <c r="AH888" s="338"/>
      <c r="AI888" s="339"/>
      <c r="AJ888" s="339"/>
      <c r="AK888" s="91"/>
      <c r="AL888" s="92"/>
      <c r="AM888" s="93"/>
      <c r="AN888" s="340"/>
      <c r="AO888" s="341"/>
      <c r="AP888" s="336"/>
      <c r="AQ888" s="342"/>
      <c r="AR888" s="343"/>
      <c r="AS888" s="342"/>
      <c r="AT888" s="94"/>
      <c r="AU888" s="341"/>
      <c r="AV888" s="136"/>
      <c r="AW888" s="339"/>
    </row>
    <row r="889" spans="1:49" ht="12.75" customHeight="1">
      <c r="A889">
        <v>886</v>
      </c>
      <c r="B889" s="29" t="s">
        <v>2</v>
      </c>
      <c r="C889" s="134" t="s">
        <v>5211</v>
      </c>
      <c r="D889" s="29" t="s">
        <v>3880</v>
      </c>
      <c r="E889" s="29" t="s">
        <v>3880</v>
      </c>
      <c r="F889" s="335"/>
      <c r="G889" s="335"/>
      <c r="H889" s="335"/>
      <c r="I889" s="335"/>
      <c r="J889" s="335"/>
      <c r="K889" s="335"/>
      <c r="L889" s="335"/>
      <c r="M889" s="82" t="s">
        <v>3880</v>
      </c>
      <c r="N889" s="57" t="s">
        <v>3880</v>
      </c>
      <c r="O889" s="30" t="s">
        <v>3880</v>
      </c>
      <c r="P889" s="29" t="s">
        <v>3880</v>
      </c>
      <c r="Q889" s="29"/>
      <c r="R889" s="134" t="s">
        <v>5211</v>
      </c>
      <c r="S889" s="103" t="s">
        <v>3</v>
      </c>
      <c r="T889" s="403">
        <v>14650</v>
      </c>
      <c r="U889" s="403">
        <v>-1000</v>
      </c>
      <c r="V889" s="123" t="s">
        <v>2</v>
      </c>
      <c r="W889" s="336"/>
      <c r="X889" s="123"/>
      <c r="Y889" s="337"/>
      <c r="Z889" s="87"/>
      <c r="AA889" s="88" t="s">
        <v>3880</v>
      </c>
      <c r="AB889" s="88"/>
      <c r="AC889" s="88"/>
      <c r="AD889" s="90"/>
      <c r="AE889" s="90"/>
      <c r="AF889" s="136"/>
      <c r="AG889" s="338"/>
      <c r="AH889" s="338"/>
      <c r="AI889" s="339"/>
      <c r="AJ889" s="339"/>
      <c r="AK889" s="91"/>
      <c r="AL889" s="92"/>
      <c r="AM889" s="93"/>
      <c r="AN889" s="340"/>
      <c r="AO889" s="341"/>
      <c r="AP889" s="336"/>
      <c r="AQ889" s="342"/>
      <c r="AR889" s="343"/>
      <c r="AS889" s="342"/>
      <c r="AT889" s="94"/>
      <c r="AU889" s="341"/>
      <c r="AV889" s="136"/>
      <c r="AW889" s="339"/>
    </row>
    <row r="890" spans="1:49" ht="12.75" customHeight="1">
      <c r="A890">
        <v>887</v>
      </c>
      <c r="B890" s="29" t="s">
        <v>2</v>
      </c>
      <c r="C890" s="134" t="s">
        <v>3723</v>
      </c>
      <c r="D890" s="29" t="s">
        <v>3880</v>
      </c>
      <c r="E890" s="29" t="s">
        <v>3880</v>
      </c>
      <c r="F890" s="335"/>
      <c r="G890" s="335"/>
      <c r="H890" s="335"/>
      <c r="I890" s="335"/>
      <c r="J890" s="335"/>
      <c r="K890" s="335"/>
      <c r="L890" s="335"/>
      <c r="M890" s="82" t="s">
        <v>3880</v>
      </c>
      <c r="N890" s="57" t="s">
        <v>3880</v>
      </c>
      <c r="O890" s="30" t="s">
        <v>3880</v>
      </c>
      <c r="P890" s="29" t="s">
        <v>3880</v>
      </c>
      <c r="Q890" s="29"/>
      <c r="R890" s="134" t="s">
        <v>3723</v>
      </c>
      <c r="S890" s="103" t="s">
        <v>3</v>
      </c>
      <c r="T890" s="403">
        <v>-6868.16</v>
      </c>
      <c r="U890" s="403">
        <v>-742.95</v>
      </c>
      <c r="V890" s="123" t="s">
        <v>2</v>
      </c>
      <c r="W890" s="336"/>
      <c r="X890" s="123"/>
      <c r="Y890" s="337"/>
      <c r="Z890" s="87"/>
      <c r="AA890" s="88" t="s">
        <v>3880</v>
      </c>
      <c r="AB890" s="88"/>
      <c r="AC890" s="88"/>
      <c r="AD890" s="90"/>
      <c r="AE890" s="90"/>
      <c r="AF890" s="136"/>
      <c r="AG890" s="338"/>
      <c r="AH890" s="338"/>
      <c r="AI890" s="339"/>
      <c r="AJ890" s="339"/>
      <c r="AK890" s="91"/>
      <c r="AL890" s="92"/>
      <c r="AM890" s="93"/>
      <c r="AN890" s="340"/>
      <c r="AO890" s="341"/>
      <c r="AP890" s="336"/>
      <c r="AQ890" s="342"/>
      <c r="AR890" s="343"/>
      <c r="AS890" s="342"/>
      <c r="AT890" s="94"/>
      <c r="AU890" s="341"/>
      <c r="AV890" s="136"/>
      <c r="AW890" s="339"/>
    </row>
    <row r="891" spans="1:49" ht="12.75" customHeight="1">
      <c r="A891">
        <v>888</v>
      </c>
      <c r="B891" s="29" t="s">
        <v>2</v>
      </c>
      <c r="C891" s="134" t="s">
        <v>3509</v>
      </c>
      <c r="D891" s="29" t="s">
        <v>3880</v>
      </c>
      <c r="E891" s="29" t="s">
        <v>3880</v>
      </c>
      <c r="F891" s="335"/>
      <c r="G891" s="335"/>
      <c r="H891" s="335"/>
      <c r="I891" s="335"/>
      <c r="J891" s="335"/>
      <c r="K891" s="335"/>
      <c r="L891" s="335"/>
      <c r="M891" s="82" t="s">
        <v>3880</v>
      </c>
      <c r="N891" s="57" t="s">
        <v>3880</v>
      </c>
      <c r="O891" s="30" t="s">
        <v>3880</v>
      </c>
      <c r="P891" s="29" t="s">
        <v>3880</v>
      </c>
      <c r="Q891" s="29"/>
      <c r="R891" s="134" t="s">
        <v>3509</v>
      </c>
      <c r="S891" s="103" t="s">
        <v>3</v>
      </c>
      <c r="T891" s="403">
        <v>-8585.2000000000007</v>
      </c>
      <c r="U891" s="403">
        <v>-742.95</v>
      </c>
      <c r="V891" s="123" t="s">
        <v>2</v>
      </c>
      <c r="W891" s="336"/>
      <c r="X891" s="123"/>
      <c r="Y891" s="337"/>
      <c r="Z891" s="87"/>
      <c r="AA891" s="88" t="s">
        <v>3880</v>
      </c>
      <c r="AB891" s="88"/>
      <c r="AC891" s="88"/>
      <c r="AD891" s="90"/>
      <c r="AE891" s="90"/>
      <c r="AF891" s="136"/>
      <c r="AG891" s="338"/>
      <c r="AH891" s="338"/>
      <c r="AI891" s="339"/>
      <c r="AJ891" s="339"/>
      <c r="AK891" s="91"/>
      <c r="AL891" s="92"/>
      <c r="AM891" s="93"/>
      <c r="AN891" s="340"/>
      <c r="AO891" s="341"/>
      <c r="AP891" s="336"/>
      <c r="AQ891" s="342"/>
      <c r="AR891" s="343"/>
      <c r="AS891" s="342"/>
      <c r="AT891" s="94"/>
      <c r="AU891" s="341"/>
      <c r="AV891" s="136"/>
      <c r="AW891" s="339"/>
    </row>
    <row r="892" spans="1:49" ht="12.75" customHeight="1">
      <c r="A892">
        <v>889</v>
      </c>
      <c r="B892" s="29" t="s">
        <v>2</v>
      </c>
      <c r="C892" s="134" t="s">
        <v>5212</v>
      </c>
      <c r="D892" s="29" t="s">
        <v>3880</v>
      </c>
      <c r="E892" s="29" t="s">
        <v>3880</v>
      </c>
      <c r="F892" s="335"/>
      <c r="G892" s="335"/>
      <c r="H892" s="335"/>
      <c r="I892" s="335"/>
      <c r="J892" s="335"/>
      <c r="K892" s="335"/>
      <c r="L892" s="335"/>
      <c r="M892" s="82" t="s">
        <v>3880</v>
      </c>
      <c r="N892" s="57" t="s">
        <v>3880</v>
      </c>
      <c r="O892" s="30" t="s">
        <v>3880</v>
      </c>
      <c r="P892" s="29" t="s">
        <v>3880</v>
      </c>
      <c r="Q892" s="29"/>
      <c r="R892" s="134" t="s">
        <v>5212</v>
      </c>
      <c r="S892" s="103" t="s">
        <v>3</v>
      </c>
      <c r="T892" s="403">
        <v>-10302.24</v>
      </c>
      <c r="U892" s="403">
        <v>-742.95</v>
      </c>
      <c r="V892" s="123" t="s">
        <v>2</v>
      </c>
      <c r="W892" s="336"/>
      <c r="X892" s="123"/>
      <c r="Y892" s="337"/>
      <c r="Z892" s="87"/>
      <c r="AA892" s="88" t="s">
        <v>3880</v>
      </c>
      <c r="AB892" s="88"/>
      <c r="AC892" s="88"/>
      <c r="AD892" s="90"/>
      <c r="AE892" s="90"/>
      <c r="AF892" s="136"/>
      <c r="AG892" s="338"/>
      <c r="AH892" s="338"/>
      <c r="AI892" s="339"/>
      <c r="AJ892" s="339"/>
      <c r="AK892" s="91"/>
      <c r="AL892" s="92"/>
      <c r="AM892" s="93"/>
      <c r="AN892" s="340"/>
      <c r="AO892" s="341"/>
      <c r="AP892" s="336"/>
      <c r="AQ892" s="342"/>
      <c r="AR892" s="343"/>
      <c r="AS892" s="342"/>
      <c r="AT892" s="94"/>
      <c r="AU892" s="341"/>
      <c r="AV892" s="136"/>
      <c r="AW892" s="339"/>
    </row>
    <row r="893" spans="1:49" ht="12.75" customHeight="1">
      <c r="A893">
        <v>890</v>
      </c>
      <c r="B893" s="29" t="s">
        <v>2</v>
      </c>
      <c r="C893" s="134" t="s">
        <v>3724</v>
      </c>
      <c r="D893" s="29" t="s">
        <v>3880</v>
      </c>
      <c r="E893" s="29" t="s">
        <v>3880</v>
      </c>
      <c r="F893" s="335"/>
      <c r="G893" s="335"/>
      <c r="H893" s="335"/>
      <c r="I893" s="335"/>
      <c r="J893" s="335"/>
      <c r="K893" s="335"/>
      <c r="L893" s="335"/>
      <c r="M893" s="82" t="s">
        <v>3880</v>
      </c>
      <c r="N893" s="57" t="s">
        <v>3880</v>
      </c>
      <c r="O893" s="30" t="s">
        <v>3880</v>
      </c>
      <c r="P893" s="29" t="s">
        <v>3880</v>
      </c>
      <c r="Q893" s="29"/>
      <c r="R893" s="134" t="s">
        <v>3724</v>
      </c>
      <c r="S893" s="103" t="s">
        <v>3</v>
      </c>
      <c r="T893" s="403">
        <v>-13736.32</v>
      </c>
      <c r="U893" s="403">
        <v>-742.95</v>
      </c>
      <c r="V893" s="123" t="s">
        <v>2</v>
      </c>
      <c r="W893" s="336"/>
      <c r="X893" s="123"/>
      <c r="Y893" s="337"/>
      <c r="Z893" s="87"/>
      <c r="AA893" s="88" t="s">
        <v>3880</v>
      </c>
      <c r="AB893" s="88"/>
      <c r="AC893" s="88"/>
      <c r="AD893" s="90"/>
      <c r="AE893" s="90"/>
      <c r="AF893" s="136"/>
      <c r="AG893" s="338"/>
      <c r="AH893" s="338"/>
      <c r="AI893" s="339"/>
      <c r="AJ893" s="339"/>
      <c r="AK893" s="91"/>
      <c r="AL893" s="92"/>
      <c r="AM893" s="93"/>
      <c r="AN893" s="340"/>
      <c r="AO893" s="341"/>
      <c r="AP893" s="336"/>
      <c r="AQ893" s="342"/>
      <c r="AR893" s="343"/>
      <c r="AS893" s="342"/>
      <c r="AT893" s="94"/>
      <c r="AU893" s="341"/>
      <c r="AV893" s="136"/>
      <c r="AW893" s="339"/>
    </row>
    <row r="894" spans="1:49" ht="12.75" customHeight="1">
      <c r="A894">
        <v>891</v>
      </c>
      <c r="B894" s="29" t="s">
        <v>2</v>
      </c>
      <c r="C894" s="134" t="s">
        <v>3494</v>
      </c>
      <c r="D894" s="29" t="s">
        <v>3880</v>
      </c>
      <c r="E894" s="29" t="s">
        <v>3880</v>
      </c>
      <c r="F894" s="335"/>
      <c r="G894" s="335"/>
      <c r="H894" s="335"/>
      <c r="I894" s="335"/>
      <c r="J894" s="335"/>
      <c r="K894" s="335"/>
      <c r="L894" s="335"/>
      <c r="M894" s="82" t="s">
        <v>3880</v>
      </c>
      <c r="N894" s="57" t="s">
        <v>3880</v>
      </c>
      <c r="O894" s="30" t="s">
        <v>3880</v>
      </c>
      <c r="P894" s="29" t="s">
        <v>3880</v>
      </c>
      <c r="Q894" s="29"/>
      <c r="R894" s="134" t="s">
        <v>3494</v>
      </c>
      <c r="S894" s="103" t="s">
        <v>3</v>
      </c>
      <c r="T894" s="403">
        <v>-14650</v>
      </c>
      <c r="U894" s="403">
        <v>-1000</v>
      </c>
      <c r="V894" s="123" t="s">
        <v>2</v>
      </c>
      <c r="W894" s="336"/>
      <c r="X894" s="123"/>
      <c r="Y894" s="337"/>
      <c r="Z894" s="87"/>
      <c r="AA894" s="88" t="s">
        <v>3880</v>
      </c>
      <c r="AB894" s="88"/>
      <c r="AC894" s="88"/>
      <c r="AD894" s="90"/>
      <c r="AE894" s="90"/>
      <c r="AF894" s="136"/>
      <c r="AG894" s="338"/>
      <c r="AH894" s="338"/>
      <c r="AI894" s="339"/>
      <c r="AJ894" s="339"/>
      <c r="AK894" s="91"/>
      <c r="AL894" s="92"/>
      <c r="AM894" s="93"/>
      <c r="AN894" s="340"/>
      <c r="AO894" s="341"/>
      <c r="AP894" s="336"/>
      <c r="AQ894" s="342"/>
      <c r="AR894" s="343"/>
      <c r="AS894" s="342"/>
      <c r="AT894" s="94"/>
      <c r="AU894" s="341"/>
      <c r="AV894" s="136"/>
      <c r="AW894" s="339"/>
    </row>
    <row r="895" spans="1:49" ht="12.75" customHeight="1">
      <c r="A895">
        <v>892</v>
      </c>
      <c r="B895" s="29" t="s">
        <v>2</v>
      </c>
      <c r="C895" s="134" t="s">
        <v>5213</v>
      </c>
      <c r="D895" s="29" t="s">
        <v>3880</v>
      </c>
      <c r="E895" s="29" t="s">
        <v>3880</v>
      </c>
      <c r="F895" s="335"/>
      <c r="G895" s="335"/>
      <c r="H895" s="335"/>
      <c r="I895" s="335"/>
      <c r="J895" s="335"/>
      <c r="K895" s="335"/>
      <c r="L895" s="335"/>
      <c r="M895" s="82" t="s">
        <v>3880</v>
      </c>
      <c r="N895" s="57" t="s">
        <v>3880</v>
      </c>
      <c r="O895" s="30" t="s">
        <v>3880</v>
      </c>
      <c r="P895" s="29" t="s">
        <v>3880</v>
      </c>
      <c r="Q895" s="29"/>
      <c r="R895" s="134" t="s">
        <v>5213</v>
      </c>
      <c r="S895" s="103" t="s">
        <v>3</v>
      </c>
      <c r="T895" s="403">
        <v>13736.32</v>
      </c>
      <c r="U895" s="403">
        <v>-742.95</v>
      </c>
      <c r="V895" s="123" t="s">
        <v>2</v>
      </c>
      <c r="W895" s="336"/>
      <c r="X895" s="123"/>
      <c r="Y895" s="337"/>
      <c r="Z895" s="87"/>
      <c r="AA895" s="88" t="s">
        <v>3880</v>
      </c>
      <c r="AB895" s="88"/>
      <c r="AC895" s="88"/>
      <c r="AD895" s="90"/>
      <c r="AE895" s="90"/>
      <c r="AF895" s="136"/>
      <c r="AG895" s="338"/>
      <c r="AH895" s="338"/>
      <c r="AI895" s="339"/>
      <c r="AJ895" s="339"/>
      <c r="AK895" s="91"/>
      <c r="AL895" s="92"/>
      <c r="AM895" s="93"/>
      <c r="AN895" s="340"/>
      <c r="AO895" s="341"/>
      <c r="AP895" s="336"/>
      <c r="AQ895" s="342"/>
      <c r="AR895" s="343"/>
      <c r="AS895" s="342"/>
      <c r="AT895" s="94"/>
      <c r="AU895" s="341"/>
      <c r="AV895" s="136"/>
      <c r="AW895" s="339"/>
    </row>
    <row r="896" spans="1:49" ht="12.75" customHeight="1">
      <c r="A896">
        <v>893</v>
      </c>
      <c r="B896" s="29" t="s">
        <v>2</v>
      </c>
      <c r="C896" s="134" t="s">
        <v>5214</v>
      </c>
      <c r="D896" s="29" t="s">
        <v>3880</v>
      </c>
      <c r="E896" s="29" t="s">
        <v>3880</v>
      </c>
      <c r="F896" s="335"/>
      <c r="G896" s="335"/>
      <c r="H896" s="335"/>
      <c r="I896" s="335"/>
      <c r="J896" s="335"/>
      <c r="K896" s="335"/>
      <c r="L896" s="335"/>
      <c r="M896" s="82" t="s">
        <v>3880</v>
      </c>
      <c r="N896" s="57" t="s">
        <v>3880</v>
      </c>
      <c r="O896" s="30" t="s">
        <v>3880</v>
      </c>
      <c r="P896" s="29" t="s">
        <v>3880</v>
      </c>
      <c r="Q896" s="29"/>
      <c r="R896" s="134" t="s">
        <v>5214</v>
      </c>
      <c r="S896" s="103" t="s">
        <v>3</v>
      </c>
      <c r="T896" s="403">
        <v>5200.6499999999996</v>
      </c>
      <c r="U896" s="403">
        <v>-247.65</v>
      </c>
      <c r="V896" s="123" t="s">
        <v>2</v>
      </c>
      <c r="W896" s="336"/>
      <c r="X896" s="123"/>
      <c r="Y896" s="337"/>
      <c r="Z896" s="87"/>
      <c r="AA896" s="88" t="s">
        <v>3880</v>
      </c>
      <c r="AB896" s="88"/>
      <c r="AC896" s="88"/>
      <c r="AD896" s="90"/>
      <c r="AE896" s="90"/>
      <c r="AF896" s="136"/>
      <c r="AG896" s="338"/>
      <c r="AH896" s="338"/>
      <c r="AI896" s="339"/>
      <c r="AJ896" s="339"/>
      <c r="AK896" s="91"/>
      <c r="AL896" s="92"/>
      <c r="AM896" s="93"/>
      <c r="AN896" s="340"/>
      <c r="AO896" s="341"/>
      <c r="AP896" s="336"/>
      <c r="AQ896" s="342"/>
      <c r="AR896" s="343"/>
      <c r="AS896" s="342"/>
      <c r="AT896" s="94"/>
      <c r="AU896" s="341"/>
      <c r="AV896" s="136"/>
      <c r="AW896" s="339"/>
    </row>
    <row r="897" spans="1:49" ht="12.75" customHeight="1">
      <c r="A897">
        <v>894</v>
      </c>
      <c r="B897" s="29" t="s">
        <v>2</v>
      </c>
      <c r="C897" s="134" t="s">
        <v>5215</v>
      </c>
      <c r="D897" s="29" t="s">
        <v>3880</v>
      </c>
      <c r="E897" s="29" t="s">
        <v>3880</v>
      </c>
      <c r="F897" s="335"/>
      <c r="G897" s="335"/>
      <c r="H897" s="335"/>
      <c r="I897" s="335"/>
      <c r="J897" s="335"/>
      <c r="K897" s="335"/>
      <c r="L897" s="335"/>
      <c r="M897" s="82" t="s">
        <v>3880</v>
      </c>
      <c r="N897" s="57" t="s">
        <v>3880</v>
      </c>
      <c r="O897" s="30" t="s">
        <v>3880</v>
      </c>
      <c r="P897" s="29" t="s">
        <v>3880</v>
      </c>
      <c r="Q897" s="29"/>
      <c r="R897" s="134" t="s">
        <v>5215</v>
      </c>
      <c r="S897" s="103" t="s">
        <v>3</v>
      </c>
      <c r="T897" s="403">
        <v>2800.35</v>
      </c>
      <c r="U897" s="403">
        <v>-247.65</v>
      </c>
      <c r="V897" s="123" t="s">
        <v>2</v>
      </c>
      <c r="W897" s="336"/>
      <c r="X897" s="123"/>
      <c r="Y897" s="337"/>
      <c r="Z897" s="87"/>
      <c r="AA897" s="88" t="s">
        <v>3880</v>
      </c>
      <c r="AB897" s="88"/>
      <c r="AC897" s="88"/>
      <c r="AD897" s="90"/>
      <c r="AE897" s="90"/>
      <c r="AF897" s="136"/>
      <c r="AG897" s="338"/>
      <c r="AH897" s="338"/>
      <c r="AI897" s="339"/>
      <c r="AJ897" s="339"/>
      <c r="AK897" s="91"/>
      <c r="AL897" s="92"/>
      <c r="AM897" s="93"/>
      <c r="AN897" s="340"/>
      <c r="AO897" s="341"/>
      <c r="AP897" s="336"/>
      <c r="AQ897" s="342"/>
      <c r="AR897" s="343"/>
      <c r="AS897" s="342"/>
      <c r="AT897" s="94"/>
      <c r="AU897" s="341"/>
      <c r="AV897" s="136"/>
      <c r="AW897" s="339"/>
    </row>
    <row r="898" spans="1:49" ht="12.75" customHeight="1">
      <c r="A898">
        <v>895</v>
      </c>
      <c r="B898" s="29" t="s">
        <v>2</v>
      </c>
      <c r="C898" s="134" t="s">
        <v>5216</v>
      </c>
      <c r="D898" s="29" t="s">
        <v>3880</v>
      </c>
      <c r="E898" s="29" t="s">
        <v>3880</v>
      </c>
      <c r="F898" s="335"/>
      <c r="G898" s="335"/>
      <c r="H898" s="335"/>
      <c r="I898" s="335"/>
      <c r="J898" s="335"/>
      <c r="K898" s="335"/>
      <c r="L898" s="335"/>
      <c r="M898" s="82" t="s">
        <v>3880</v>
      </c>
      <c r="N898" s="57" t="s">
        <v>3880</v>
      </c>
      <c r="O898" s="30" t="s">
        <v>3880</v>
      </c>
      <c r="P898" s="29" t="s">
        <v>3880</v>
      </c>
      <c r="Q898" s="29"/>
      <c r="R898" s="134" t="s">
        <v>5216</v>
      </c>
      <c r="S898" s="103" t="s">
        <v>3</v>
      </c>
      <c r="T898" s="403">
        <v>-2000.25</v>
      </c>
      <c r="U898" s="403">
        <v>-247.65</v>
      </c>
      <c r="V898" s="123" t="s">
        <v>2</v>
      </c>
      <c r="W898" s="336"/>
      <c r="X898" s="123"/>
      <c r="Y898" s="337"/>
      <c r="Z898" s="87"/>
      <c r="AA898" s="88" t="s">
        <v>3880</v>
      </c>
      <c r="AB898" s="88"/>
      <c r="AC898" s="88"/>
      <c r="AD898" s="90"/>
      <c r="AE898" s="90"/>
      <c r="AF898" s="136"/>
      <c r="AG898" s="338"/>
      <c r="AH898" s="338"/>
      <c r="AI898" s="339"/>
      <c r="AJ898" s="339"/>
      <c r="AK898" s="91"/>
      <c r="AL898" s="92"/>
      <c r="AM898" s="93"/>
      <c r="AN898" s="340"/>
      <c r="AO898" s="341"/>
      <c r="AP898" s="336"/>
      <c r="AQ898" s="342"/>
      <c r="AR898" s="343"/>
      <c r="AS898" s="342"/>
      <c r="AT898" s="94"/>
      <c r="AU898" s="341"/>
      <c r="AV898" s="136"/>
      <c r="AW898" s="339"/>
    </row>
    <row r="899" spans="1:49" ht="12.75" customHeight="1">
      <c r="A899">
        <v>896</v>
      </c>
      <c r="B899" s="29" t="s">
        <v>2</v>
      </c>
      <c r="C899" s="134" t="s">
        <v>5217</v>
      </c>
      <c r="D899" s="29" t="s">
        <v>3880</v>
      </c>
      <c r="E899" s="29" t="s">
        <v>3880</v>
      </c>
      <c r="F899" s="335"/>
      <c r="G899" s="335"/>
      <c r="H899" s="335"/>
      <c r="I899" s="335"/>
      <c r="J899" s="335"/>
      <c r="K899" s="335"/>
      <c r="L899" s="335"/>
      <c r="M899" s="82" t="s">
        <v>3880</v>
      </c>
      <c r="N899" s="57" t="s">
        <v>3880</v>
      </c>
      <c r="O899" s="30" t="s">
        <v>3880</v>
      </c>
      <c r="P899" s="29" t="s">
        <v>3880</v>
      </c>
      <c r="Q899" s="29"/>
      <c r="R899" s="134" t="s">
        <v>5217</v>
      </c>
      <c r="S899" s="103" t="s">
        <v>3</v>
      </c>
      <c r="T899" s="403">
        <v>-4400.55</v>
      </c>
      <c r="U899" s="403">
        <v>-247.65</v>
      </c>
      <c r="V899" s="123" t="s">
        <v>2</v>
      </c>
      <c r="W899" s="336"/>
      <c r="X899" s="123"/>
      <c r="Y899" s="337"/>
      <c r="Z899" s="87"/>
      <c r="AA899" s="88" t="s">
        <v>3880</v>
      </c>
      <c r="AB899" s="88"/>
      <c r="AC899" s="88"/>
      <c r="AD899" s="90"/>
      <c r="AE899" s="90"/>
      <c r="AF899" s="136"/>
      <c r="AG899" s="338"/>
      <c r="AH899" s="338"/>
      <c r="AI899" s="339"/>
      <c r="AJ899" s="339"/>
      <c r="AK899" s="91"/>
      <c r="AL899" s="92"/>
      <c r="AM899" s="93"/>
      <c r="AN899" s="340"/>
      <c r="AO899" s="341"/>
      <c r="AP899" s="336"/>
      <c r="AQ899" s="342"/>
      <c r="AR899" s="343"/>
      <c r="AS899" s="342"/>
      <c r="AT899" s="94"/>
      <c r="AU899" s="341"/>
      <c r="AV899" s="136"/>
      <c r="AW899" s="339"/>
    </row>
    <row r="900" spans="1:49" ht="12.75" customHeight="1">
      <c r="A900">
        <v>897</v>
      </c>
      <c r="B900" s="29" t="s">
        <v>2</v>
      </c>
      <c r="C900" s="134" t="s">
        <v>5218</v>
      </c>
      <c r="D900" s="29" t="s">
        <v>3880</v>
      </c>
      <c r="E900" s="29" t="s">
        <v>3880</v>
      </c>
      <c r="F900" s="335"/>
      <c r="G900" s="335"/>
      <c r="H900" s="335"/>
      <c r="I900" s="335"/>
      <c r="J900" s="335"/>
      <c r="K900" s="335"/>
      <c r="L900" s="335"/>
      <c r="M900" s="82" t="s">
        <v>3880</v>
      </c>
      <c r="N900" s="57" t="s">
        <v>3880</v>
      </c>
      <c r="O900" s="30" t="s">
        <v>3880</v>
      </c>
      <c r="P900" s="29" t="s">
        <v>3880</v>
      </c>
      <c r="Q900" s="29"/>
      <c r="R900" s="134" t="s">
        <v>5218</v>
      </c>
      <c r="S900" s="103" t="s">
        <v>3</v>
      </c>
      <c r="T900" s="403">
        <v>-5200.6499999999996</v>
      </c>
      <c r="U900" s="403">
        <v>-247.65</v>
      </c>
      <c r="V900" s="123" t="s">
        <v>2</v>
      </c>
      <c r="W900" s="336"/>
      <c r="X900" s="123"/>
      <c r="Y900" s="337"/>
      <c r="Z900" s="87"/>
      <c r="AA900" s="88" t="s">
        <v>3880</v>
      </c>
      <c r="AB900" s="88"/>
      <c r="AC900" s="88"/>
      <c r="AD900" s="90"/>
      <c r="AE900" s="90"/>
      <c r="AF900" s="136"/>
      <c r="AG900" s="338"/>
      <c r="AH900" s="338"/>
      <c r="AI900" s="339"/>
      <c r="AJ900" s="339"/>
      <c r="AK900" s="91"/>
      <c r="AL900" s="92"/>
      <c r="AM900" s="93"/>
      <c r="AN900" s="340"/>
      <c r="AO900" s="341"/>
      <c r="AP900" s="336"/>
      <c r="AQ900" s="342"/>
      <c r="AR900" s="343"/>
      <c r="AS900" s="342"/>
      <c r="AT900" s="94"/>
      <c r="AU900" s="341"/>
      <c r="AV900" s="136"/>
      <c r="AW900" s="339"/>
    </row>
    <row r="901" spans="1:49" ht="12.75" customHeight="1">
      <c r="A901">
        <v>898</v>
      </c>
      <c r="B901" s="29" t="s">
        <v>2</v>
      </c>
      <c r="C901" s="134" t="s">
        <v>5219</v>
      </c>
      <c r="D901" s="29" t="s">
        <v>3880</v>
      </c>
      <c r="E901" s="29" t="s">
        <v>3880</v>
      </c>
      <c r="F901" s="335"/>
      <c r="G901" s="335"/>
      <c r="H901" s="335"/>
      <c r="I901" s="335"/>
      <c r="J901" s="335"/>
      <c r="K901" s="335"/>
      <c r="L901" s="335"/>
      <c r="M901" s="82" t="s">
        <v>3880</v>
      </c>
      <c r="N901" s="57" t="s">
        <v>3880</v>
      </c>
      <c r="O901" s="30" t="s">
        <v>3880</v>
      </c>
      <c r="P901" s="29" t="s">
        <v>3880</v>
      </c>
      <c r="Q901" s="29"/>
      <c r="R901" s="134" t="s">
        <v>5219</v>
      </c>
      <c r="S901" s="103" t="s">
        <v>3</v>
      </c>
      <c r="T901" s="403">
        <v>-9443.7199999999993</v>
      </c>
      <c r="U901" s="403">
        <v>-247.65</v>
      </c>
      <c r="V901" s="123" t="s">
        <v>2</v>
      </c>
      <c r="W901" s="336"/>
      <c r="X901" s="123"/>
      <c r="Y901" s="337"/>
      <c r="Z901" s="87"/>
      <c r="AA901" s="88" t="s">
        <v>3880</v>
      </c>
      <c r="AB901" s="88"/>
      <c r="AC901" s="88"/>
      <c r="AD901" s="90"/>
      <c r="AE901" s="90"/>
      <c r="AF901" s="136"/>
      <c r="AG901" s="338"/>
      <c r="AH901" s="338"/>
      <c r="AI901" s="339"/>
      <c r="AJ901" s="339"/>
      <c r="AK901" s="91"/>
      <c r="AL901" s="92"/>
      <c r="AM901" s="93"/>
      <c r="AN901" s="340"/>
      <c r="AO901" s="341"/>
      <c r="AP901" s="336"/>
      <c r="AQ901" s="342"/>
      <c r="AR901" s="343"/>
      <c r="AS901" s="342"/>
      <c r="AT901" s="94"/>
      <c r="AU901" s="341"/>
      <c r="AV901" s="136"/>
      <c r="AW901" s="339"/>
    </row>
    <row r="902" spans="1:49" ht="12.75" customHeight="1">
      <c r="A902">
        <v>899</v>
      </c>
      <c r="B902" s="29" t="s">
        <v>2</v>
      </c>
      <c r="C902" s="134" t="s">
        <v>3726</v>
      </c>
      <c r="D902" s="29" t="s">
        <v>3880</v>
      </c>
      <c r="E902" s="29" t="s">
        <v>3880</v>
      </c>
      <c r="F902" s="335"/>
      <c r="G902" s="335"/>
      <c r="H902" s="335"/>
      <c r="I902" s="335"/>
      <c r="J902" s="335"/>
      <c r="K902" s="335"/>
      <c r="L902" s="335"/>
      <c r="M902" s="82" t="s">
        <v>3880</v>
      </c>
      <c r="N902" s="57" t="s">
        <v>3880</v>
      </c>
      <c r="O902" s="30" t="s">
        <v>3880</v>
      </c>
      <c r="P902" s="29" t="s">
        <v>3880</v>
      </c>
      <c r="Q902" s="29"/>
      <c r="R902" s="134" t="s">
        <v>3726</v>
      </c>
      <c r="S902" s="103" t="s">
        <v>3</v>
      </c>
      <c r="T902" s="403">
        <v>-11160.76</v>
      </c>
      <c r="U902" s="403">
        <v>-247.65</v>
      </c>
      <c r="V902" s="123" t="s">
        <v>2</v>
      </c>
      <c r="W902" s="336"/>
      <c r="X902" s="123"/>
      <c r="Y902" s="337"/>
      <c r="Z902" s="87"/>
      <c r="AA902" s="88" t="s">
        <v>3880</v>
      </c>
      <c r="AB902" s="88"/>
      <c r="AC902" s="88"/>
      <c r="AD902" s="90"/>
      <c r="AE902" s="90"/>
      <c r="AF902" s="136"/>
      <c r="AG902" s="338"/>
      <c r="AH902" s="338"/>
      <c r="AI902" s="339"/>
      <c r="AJ902" s="339"/>
      <c r="AK902" s="91"/>
      <c r="AL902" s="92"/>
      <c r="AM902" s="93"/>
      <c r="AN902" s="340"/>
      <c r="AO902" s="341"/>
      <c r="AP902" s="336"/>
      <c r="AQ902" s="342"/>
      <c r="AR902" s="343"/>
      <c r="AS902" s="342"/>
      <c r="AT902" s="94"/>
      <c r="AU902" s="341"/>
      <c r="AV902" s="136"/>
      <c r="AW902" s="339"/>
    </row>
    <row r="903" spans="1:49" ht="12.75" customHeight="1">
      <c r="A903">
        <v>900</v>
      </c>
      <c r="B903" s="29" t="s">
        <v>2</v>
      </c>
      <c r="C903" s="134" t="s">
        <v>3727</v>
      </c>
      <c r="D903" s="29" t="s">
        <v>3880</v>
      </c>
      <c r="E903" s="29" t="s">
        <v>3880</v>
      </c>
      <c r="F903" s="335"/>
      <c r="G903" s="335"/>
      <c r="H903" s="335"/>
      <c r="I903" s="335"/>
      <c r="J903" s="335"/>
      <c r="K903" s="335"/>
      <c r="L903" s="335"/>
      <c r="M903" s="82" t="s">
        <v>3880</v>
      </c>
      <c r="N903" s="57" t="s">
        <v>3880</v>
      </c>
      <c r="O903" s="30" t="s">
        <v>3880</v>
      </c>
      <c r="P903" s="29" t="s">
        <v>3880</v>
      </c>
      <c r="Q903" s="29"/>
      <c r="R903" s="134" t="s">
        <v>3727</v>
      </c>
      <c r="S903" s="103" t="s">
        <v>3</v>
      </c>
      <c r="T903" s="403">
        <v>-15065</v>
      </c>
      <c r="U903" s="403">
        <v>-500</v>
      </c>
      <c r="V903" s="123" t="s">
        <v>2</v>
      </c>
      <c r="W903" s="336"/>
      <c r="X903" s="123"/>
      <c r="Y903" s="337"/>
      <c r="Z903" s="87"/>
      <c r="AA903" s="88" t="s">
        <v>3880</v>
      </c>
      <c r="AB903" s="88"/>
      <c r="AC903" s="88"/>
      <c r="AD903" s="90"/>
      <c r="AE903" s="90"/>
      <c r="AF903" s="136"/>
      <c r="AG903" s="338"/>
      <c r="AH903" s="338"/>
      <c r="AI903" s="339"/>
      <c r="AJ903" s="339"/>
      <c r="AK903" s="91"/>
      <c r="AL903" s="92"/>
      <c r="AM903" s="93"/>
      <c r="AN903" s="340"/>
      <c r="AO903" s="341"/>
      <c r="AP903" s="336"/>
      <c r="AQ903" s="342"/>
      <c r="AR903" s="343"/>
      <c r="AS903" s="342"/>
      <c r="AT903" s="94"/>
      <c r="AU903" s="341"/>
      <c r="AV903" s="136"/>
      <c r="AW903" s="339"/>
    </row>
    <row r="904" spans="1:49" ht="12.75" customHeight="1">
      <c r="A904">
        <v>901</v>
      </c>
      <c r="B904" s="29" t="s">
        <v>2</v>
      </c>
      <c r="C904" s="134" t="s">
        <v>5220</v>
      </c>
      <c r="D904" s="29" t="s">
        <v>3880</v>
      </c>
      <c r="E904" s="29" t="s">
        <v>3880</v>
      </c>
      <c r="F904" s="335"/>
      <c r="G904" s="335"/>
      <c r="H904" s="335"/>
      <c r="I904" s="335"/>
      <c r="J904" s="335"/>
      <c r="K904" s="335"/>
      <c r="L904" s="335"/>
      <c r="M904" s="82" t="s">
        <v>3880</v>
      </c>
      <c r="N904" s="57" t="s">
        <v>3880</v>
      </c>
      <c r="O904" s="30" t="s">
        <v>3880</v>
      </c>
      <c r="P904" s="29" t="s">
        <v>3880</v>
      </c>
      <c r="Q904" s="29"/>
      <c r="R904" s="134" t="s">
        <v>5220</v>
      </c>
      <c r="S904" s="103" t="s">
        <v>3</v>
      </c>
      <c r="T904" s="403">
        <v>-15895</v>
      </c>
      <c r="U904" s="403">
        <v>-500</v>
      </c>
      <c r="V904" s="123" t="s">
        <v>2</v>
      </c>
      <c r="W904" s="336"/>
      <c r="X904" s="123"/>
      <c r="Y904" s="337"/>
      <c r="Z904" s="87"/>
      <c r="AA904" s="88" t="s">
        <v>3880</v>
      </c>
      <c r="AB904" s="88"/>
      <c r="AC904" s="88"/>
      <c r="AD904" s="90"/>
      <c r="AE904" s="90"/>
      <c r="AF904" s="136"/>
      <c r="AG904" s="338"/>
      <c r="AH904" s="338"/>
      <c r="AI904" s="339"/>
      <c r="AJ904" s="339"/>
      <c r="AK904" s="91"/>
      <c r="AL904" s="92"/>
      <c r="AM904" s="93"/>
      <c r="AN904" s="340"/>
      <c r="AO904" s="341"/>
      <c r="AP904" s="336"/>
      <c r="AQ904" s="342"/>
      <c r="AR904" s="343"/>
      <c r="AS904" s="342"/>
      <c r="AT904" s="94"/>
      <c r="AU904" s="341"/>
      <c r="AV904" s="136"/>
      <c r="AW904" s="339"/>
    </row>
    <row r="905" spans="1:49" ht="12.75" customHeight="1">
      <c r="A905">
        <v>902</v>
      </c>
      <c r="B905" s="29" t="s">
        <v>2</v>
      </c>
      <c r="C905" s="134" t="s">
        <v>73</v>
      </c>
      <c r="D905" s="29" t="s">
        <v>3880</v>
      </c>
      <c r="E905" s="29" t="s">
        <v>3880</v>
      </c>
      <c r="F905" s="335"/>
      <c r="G905" s="335"/>
      <c r="H905" s="335"/>
      <c r="I905" s="335"/>
      <c r="J905" s="335"/>
      <c r="K905" s="335"/>
      <c r="L905" s="335"/>
      <c r="M905" s="82" t="s">
        <v>3880</v>
      </c>
      <c r="N905" s="57" t="s">
        <v>3880</v>
      </c>
      <c r="O905" s="30" t="s">
        <v>3880</v>
      </c>
      <c r="P905" s="29" t="s">
        <v>3880</v>
      </c>
      <c r="Q905" s="29"/>
      <c r="R905" s="134" t="s">
        <v>73</v>
      </c>
      <c r="S905" s="103" t="s">
        <v>3</v>
      </c>
      <c r="T905" s="403">
        <v>6868.16</v>
      </c>
      <c r="U905" s="403">
        <v>247.65</v>
      </c>
      <c r="V905" s="123" t="s">
        <v>2</v>
      </c>
      <c r="W905" s="336"/>
      <c r="X905" s="123"/>
      <c r="Y905" s="337"/>
      <c r="Z905" s="87"/>
      <c r="AA905" s="88" t="s">
        <v>3880</v>
      </c>
      <c r="AB905" s="88"/>
      <c r="AC905" s="88"/>
      <c r="AD905" s="90"/>
      <c r="AE905" s="90"/>
      <c r="AF905" s="136"/>
      <c r="AG905" s="338"/>
      <c r="AH905" s="338"/>
      <c r="AI905" s="339"/>
      <c r="AJ905" s="339"/>
      <c r="AK905" s="91"/>
      <c r="AL905" s="92"/>
      <c r="AM905" s="93"/>
      <c r="AN905" s="340"/>
      <c r="AO905" s="341"/>
      <c r="AP905" s="336"/>
      <c r="AQ905" s="342"/>
      <c r="AR905" s="343"/>
      <c r="AS905" s="342"/>
      <c r="AT905" s="94"/>
      <c r="AU905" s="341"/>
      <c r="AV905" s="136"/>
      <c r="AW905" s="339"/>
    </row>
    <row r="906" spans="1:49" ht="12.75" customHeight="1">
      <c r="A906">
        <v>903</v>
      </c>
      <c r="B906" s="29" t="s">
        <v>2</v>
      </c>
      <c r="C906" s="134" t="s">
        <v>5221</v>
      </c>
      <c r="D906" s="29" t="s">
        <v>3880</v>
      </c>
      <c r="E906" s="29" t="s">
        <v>3880</v>
      </c>
      <c r="F906" s="335"/>
      <c r="G906" s="335"/>
      <c r="H906" s="335"/>
      <c r="I906" s="335"/>
      <c r="J906" s="335"/>
      <c r="K906" s="335"/>
      <c r="L906" s="335"/>
      <c r="M906" s="82" t="s">
        <v>3880</v>
      </c>
      <c r="N906" s="57" t="s">
        <v>3880</v>
      </c>
      <c r="O906" s="30" t="s">
        <v>3880</v>
      </c>
      <c r="P906" s="29" t="s">
        <v>3880</v>
      </c>
      <c r="Q906" s="29"/>
      <c r="R906" s="134" t="s">
        <v>5221</v>
      </c>
      <c r="S906" s="103" t="s">
        <v>3</v>
      </c>
      <c r="T906" s="403">
        <v>14650</v>
      </c>
      <c r="U906" s="403">
        <v>0</v>
      </c>
      <c r="V906" s="123" t="s">
        <v>2</v>
      </c>
      <c r="W906" s="336"/>
      <c r="X906" s="123"/>
      <c r="Y906" s="337"/>
      <c r="Z906" s="87"/>
      <c r="AA906" s="88" t="s">
        <v>3880</v>
      </c>
      <c r="AB906" s="88"/>
      <c r="AC906" s="88"/>
      <c r="AD906" s="90"/>
      <c r="AE906" s="90"/>
      <c r="AF906" s="136"/>
      <c r="AG906" s="338"/>
      <c r="AH906" s="338"/>
      <c r="AI906" s="339"/>
      <c r="AJ906" s="339"/>
      <c r="AK906" s="91"/>
      <c r="AL906" s="92"/>
      <c r="AM906" s="93"/>
      <c r="AN906" s="340"/>
      <c r="AO906" s="341"/>
      <c r="AP906" s="336"/>
      <c r="AQ906" s="342"/>
      <c r="AR906" s="343"/>
      <c r="AS906" s="342"/>
      <c r="AT906" s="94"/>
      <c r="AU906" s="341"/>
      <c r="AV906" s="136"/>
      <c r="AW906" s="339"/>
    </row>
    <row r="907" spans="1:49" ht="12.75" customHeight="1">
      <c r="A907">
        <v>904</v>
      </c>
      <c r="B907" s="29" t="s">
        <v>2</v>
      </c>
      <c r="C907" s="134" t="s">
        <v>3625</v>
      </c>
      <c r="D907" s="29" t="s">
        <v>3880</v>
      </c>
      <c r="E907" s="29" t="s">
        <v>3880</v>
      </c>
      <c r="F907" s="335"/>
      <c r="G907" s="335"/>
      <c r="H907" s="335"/>
      <c r="I907" s="335"/>
      <c r="J907" s="335"/>
      <c r="K907" s="335"/>
      <c r="L907" s="335"/>
      <c r="M907" s="82" t="s">
        <v>3880</v>
      </c>
      <c r="N907" s="57" t="s">
        <v>3880</v>
      </c>
      <c r="O907" s="30" t="s">
        <v>3880</v>
      </c>
      <c r="P907" s="29" t="s">
        <v>3880</v>
      </c>
      <c r="Q907" s="29"/>
      <c r="R907" s="134" t="s">
        <v>3625</v>
      </c>
      <c r="S907" s="103" t="s">
        <v>3</v>
      </c>
      <c r="T907" s="403">
        <v>-6868.16</v>
      </c>
      <c r="U907" s="403">
        <v>247.65</v>
      </c>
      <c r="V907" s="123" t="s">
        <v>2</v>
      </c>
      <c r="W907" s="336"/>
      <c r="X907" s="123"/>
      <c r="Y907" s="337"/>
      <c r="Z907" s="87"/>
      <c r="AA907" s="88" t="s">
        <v>3880</v>
      </c>
      <c r="AB907" s="88"/>
      <c r="AC907" s="88"/>
      <c r="AD907" s="90"/>
      <c r="AE907" s="90"/>
      <c r="AF907" s="136"/>
      <c r="AG907" s="338"/>
      <c r="AH907" s="338"/>
      <c r="AI907" s="339"/>
      <c r="AJ907" s="339"/>
      <c r="AK907" s="91"/>
      <c r="AL907" s="92"/>
      <c r="AM907" s="93"/>
      <c r="AN907" s="340"/>
      <c r="AO907" s="341"/>
      <c r="AP907" s="336"/>
      <c r="AQ907" s="342"/>
      <c r="AR907" s="343"/>
      <c r="AS907" s="342"/>
      <c r="AT907" s="94"/>
      <c r="AU907" s="341"/>
      <c r="AV907" s="136"/>
      <c r="AW907" s="339"/>
    </row>
    <row r="908" spans="1:49" ht="12.75" customHeight="1">
      <c r="A908">
        <v>905</v>
      </c>
      <c r="B908" s="29" t="s">
        <v>2</v>
      </c>
      <c r="C908" s="134" t="s">
        <v>5222</v>
      </c>
      <c r="D908" s="29" t="s">
        <v>3880</v>
      </c>
      <c r="E908" s="29" t="s">
        <v>3880</v>
      </c>
      <c r="F908" s="335"/>
      <c r="G908" s="335"/>
      <c r="H908" s="335"/>
      <c r="I908" s="335"/>
      <c r="J908" s="335"/>
      <c r="K908" s="335"/>
      <c r="L908" s="335"/>
      <c r="M908" s="82" t="s">
        <v>3880</v>
      </c>
      <c r="N908" s="57" t="s">
        <v>3880</v>
      </c>
      <c r="O908" s="30" t="s">
        <v>3880</v>
      </c>
      <c r="P908" s="29" t="s">
        <v>3880</v>
      </c>
      <c r="Q908" s="29"/>
      <c r="R908" s="134" t="s">
        <v>5222</v>
      </c>
      <c r="S908" s="103" t="s">
        <v>3</v>
      </c>
      <c r="T908" s="403">
        <v>-10302.24</v>
      </c>
      <c r="U908" s="403">
        <v>247.65</v>
      </c>
      <c r="V908" s="123" t="s">
        <v>2</v>
      </c>
      <c r="W908" s="336"/>
      <c r="X908" s="123"/>
      <c r="Y908" s="337"/>
      <c r="Z908" s="87"/>
      <c r="AA908" s="88" t="s">
        <v>3880</v>
      </c>
      <c r="AB908" s="88"/>
      <c r="AC908" s="88"/>
      <c r="AD908" s="90"/>
      <c r="AE908" s="90"/>
      <c r="AF908" s="136"/>
      <c r="AG908" s="338"/>
      <c r="AH908" s="338"/>
      <c r="AI908" s="339"/>
      <c r="AJ908" s="339"/>
      <c r="AK908" s="91"/>
      <c r="AL908" s="92"/>
      <c r="AM908" s="93"/>
      <c r="AN908" s="340"/>
      <c r="AO908" s="341"/>
      <c r="AP908" s="336"/>
      <c r="AQ908" s="342"/>
      <c r="AR908" s="343"/>
      <c r="AS908" s="342"/>
      <c r="AT908" s="94"/>
      <c r="AU908" s="341"/>
      <c r="AV908" s="136"/>
      <c r="AW908" s="339"/>
    </row>
    <row r="909" spans="1:49" ht="12.75" customHeight="1">
      <c r="A909">
        <v>906</v>
      </c>
      <c r="B909" s="29" t="s">
        <v>2</v>
      </c>
      <c r="C909" s="134" t="s">
        <v>3729</v>
      </c>
      <c r="D909" s="29" t="s">
        <v>3880</v>
      </c>
      <c r="E909" s="29" t="s">
        <v>3880</v>
      </c>
      <c r="F909" s="335"/>
      <c r="G909" s="335"/>
      <c r="H909" s="335"/>
      <c r="I909" s="335"/>
      <c r="J909" s="335"/>
      <c r="K909" s="335"/>
      <c r="L909" s="335"/>
      <c r="M909" s="82" t="s">
        <v>3880</v>
      </c>
      <c r="N909" s="57" t="s">
        <v>3880</v>
      </c>
      <c r="O909" s="30" t="s">
        <v>3880</v>
      </c>
      <c r="P909" s="29" t="s">
        <v>3880</v>
      </c>
      <c r="Q909" s="29"/>
      <c r="R909" s="134" t="s">
        <v>3729</v>
      </c>
      <c r="S909" s="103" t="s">
        <v>3</v>
      </c>
      <c r="T909" s="403">
        <v>-14650</v>
      </c>
      <c r="U909" s="403">
        <v>0</v>
      </c>
      <c r="V909" s="123" t="s">
        <v>2</v>
      </c>
      <c r="W909" s="336"/>
      <c r="X909" s="123"/>
      <c r="Y909" s="337"/>
      <c r="Z909" s="87"/>
      <c r="AA909" s="88" t="s">
        <v>3880</v>
      </c>
      <c r="AB909" s="88"/>
      <c r="AC909" s="88"/>
      <c r="AD909" s="90"/>
      <c r="AE909" s="90"/>
      <c r="AF909" s="136"/>
      <c r="AG909" s="338"/>
      <c r="AH909" s="338"/>
      <c r="AI909" s="339"/>
      <c r="AJ909" s="339"/>
      <c r="AK909" s="91"/>
      <c r="AL909" s="92"/>
      <c r="AM909" s="93"/>
      <c r="AN909" s="340"/>
      <c r="AO909" s="341"/>
      <c r="AP909" s="336"/>
      <c r="AQ909" s="342"/>
      <c r="AR909" s="343"/>
      <c r="AS909" s="342"/>
      <c r="AT909" s="94"/>
      <c r="AU909" s="341"/>
      <c r="AV909" s="136"/>
      <c r="AW909" s="339"/>
    </row>
    <row r="910" spans="1:49" ht="12.75" customHeight="1">
      <c r="A910">
        <v>907</v>
      </c>
      <c r="B910" s="29" t="s">
        <v>2</v>
      </c>
      <c r="C910" s="134" t="s">
        <v>5223</v>
      </c>
      <c r="D910" s="29" t="s">
        <v>3880</v>
      </c>
      <c r="E910" s="29" t="s">
        <v>3880</v>
      </c>
      <c r="F910" s="335"/>
      <c r="G910" s="335"/>
      <c r="H910" s="335"/>
      <c r="I910" s="335"/>
      <c r="J910" s="335"/>
      <c r="K910" s="335"/>
      <c r="L910" s="335"/>
      <c r="M910" s="82" t="s">
        <v>3880</v>
      </c>
      <c r="N910" s="57" t="s">
        <v>3880</v>
      </c>
      <c r="O910" s="30" t="s">
        <v>3880</v>
      </c>
      <c r="P910" s="29" t="s">
        <v>3880</v>
      </c>
      <c r="Q910" s="29"/>
      <c r="R910" s="134" t="s">
        <v>5223</v>
      </c>
      <c r="S910" s="103" t="s">
        <v>3</v>
      </c>
      <c r="T910" s="403">
        <v>-15480</v>
      </c>
      <c r="U910" s="403">
        <v>0</v>
      </c>
      <c r="V910" s="123" t="s">
        <v>2</v>
      </c>
      <c r="W910" s="336"/>
      <c r="X910" s="123"/>
      <c r="Y910" s="337"/>
      <c r="Z910" s="87"/>
      <c r="AA910" s="88" t="s">
        <v>3880</v>
      </c>
      <c r="AB910" s="88"/>
      <c r="AC910" s="88"/>
      <c r="AD910" s="90"/>
      <c r="AE910" s="90"/>
      <c r="AF910" s="136"/>
      <c r="AG910" s="338"/>
      <c r="AH910" s="338"/>
      <c r="AI910" s="339"/>
      <c r="AJ910" s="339"/>
      <c r="AK910" s="91"/>
      <c r="AL910" s="92"/>
      <c r="AM910" s="93"/>
      <c r="AN910" s="340"/>
      <c r="AO910" s="341"/>
      <c r="AP910" s="336"/>
      <c r="AQ910" s="342"/>
      <c r="AR910" s="343"/>
      <c r="AS910" s="342"/>
      <c r="AT910" s="94"/>
      <c r="AU910" s="341"/>
      <c r="AV910" s="136"/>
      <c r="AW910" s="339"/>
    </row>
    <row r="911" spans="1:49" ht="12.75" customHeight="1">
      <c r="A911">
        <v>908</v>
      </c>
      <c r="B911" s="29" t="s">
        <v>2</v>
      </c>
      <c r="C911" s="134" t="s">
        <v>5224</v>
      </c>
      <c r="D911" s="29" t="s">
        <v>3880</v>
      </c>
      <c r="E911" s="29" t="s">
        <v>3880</v>
      </c>
      <c r="F911" s="335"/>
      <c r="G911" s="335"/>
      <c r="H911" s="335"/>
      <c r="I911" s="335"/>
      <c r="J911" s="335"/>
      <c r="K911" s="335"/>
      <c r="L911" s="335"/>
      <c r="M911" s="82" t="s">
        <v>3880</v>
      </c>
      <c r="N911" s="57" t="s">
        <v>3880</v>
      </c>
      <c r="O911" s="30" t="s">
        <v>3880</v>
      </c>
      <c r="P911" s="29" t="s">
        <v>3880</v>
      </c>
      <c r="Q911" s="29"/>
      <c r="R911" s="134" t="s">
        <v>5224</v>
      </c>
      <c r="S911" s="103" t="s">
        <v>3</v>
      </c>
      <c r="T911" s="403">
        <v>-16310</v>
      </c>
      <c r="U911" s="403">
        <v>0</v>
      </c>
      <c r="V911" s="123" t="s">
        <v>2</v>
      </c>
      <c r="W911" s="336"/>
      <c r="X911" s="123"/>
      <c r="Y911" s="337"/>
      <c r="Z911" s="87"/>
      <c r="AA911" s="88" t="s">
        <v>3880</v>
      </c>
      <c r="AB911" s="88"/>
      <c r="AC911" s="88"/>
      <c r="AD911" s="90"/>
      <c r="AE911" s="90"/>
      <c r="AF911" s="136"/>
      <c r="AG911" s="338"/>
      <c r="AH911" s="338"/>
      <c r="AI911" s="339"/>
      <c r="AJ911" s="339"/>
      <c r="AK911" s="91"/>
      <c r="AL911" s="92"/>
      <c r="AM911" s="93"/>
      <c r="AN911" s="340"/>
      <c r="AO911" s="341"/>
      <c r="AP911" s="336"/>
      <c r="AQ911" s="342"/>
      <c r="AR911" s="343"/>
      <c r="AS911" s="342"/>
      <c r="AT911" s="94"/>
      <c r="AU911" s="341"/>
      <c r="AV911" s="136"/>
      <c r="AW911" s="339"/>
    </row>
    <row r="912" spans="1:49" ht="12.75" customHeight="1">
      <c r="A912">
        <v>909</v>
      </c>
      <c r="B912" s="29" t="s">
        <v>2</v>
      </c>
      <c r="C912" s="134" t="s">
        <v>5225</v>
      </c>
      <c r="D912" s="29" t="s">
        <v>3880</v>
      </c>
      <c r="E912" s="29" t="s">
        <v>3880</v>
      </c>
      <c r="F912" s="335"/>
      <c r="G912" s="335"/>
      <c r="H912" s="335"/>
      <c r="I912" s="335"/>
      <c r="J912" s="335"/>
      <c r="K912" s="335"/>
      <c r="L912" s="335"/>
      <c r="M912" s="82" t="s">
        <v>3880</v>
      </c>
      <c r="N912" s="57" t="s">
        <v>3880</v>
      </c>
      <c r="O912" s="30" t="s">
        <v>3880</v>
      </c>
      <c r="P912" s="29" t="s">
        <v>3880</v>
      </c>
      <c r="Q912" s="29"/>
      <c r="R912" s="134" t="s">
        <v>5225</v>
      </c>
      <c r="S912" s="103" t="s">
        <v>3</v>
      </c>
      <c r="T912" s="403">
        <v>5200.6499999999996</v>
      </c>
      <c r="U912" s="403">
        <v>552.45000000000005</v>
      </c>
      <c r="V912" s="123" t="s">
        <v>2</v>
      </c>
      <c r="W912" s="336"/>
      <c r="X912" s="123"/>
      <c r="Y912" s="337"/>
      <c r="Z912" s="87"/>
      <c r="AA912" s="88" t="s">
        <v>3880</v>
      </c>
      <c r="AB912" s="88"/>
      <c r="AC912" s="88"/>
      <c r="AD912" s="90"/>
      <c r="AE912" s="90"/>
      <c r="AF912" s="136"/>
      <c r="AG912" s="338"/>
      <c r="AH912" s="338"/>
      <c r="AI912" s="339"/>
      <c r="AJ912" s="339"/>
      <c r="AK912" s="91"/>
      <c r="AL912" s="92"/>
      <c r="AM912" s="93"/>
      <c r="AN912" s="340"/>
      <c r="AO912" s="341"/>
      <c r="AP912" s="336"/>
      <c r="AQ912" s="342"/>
      <c r="AR912" s="343"/>
      <c r="AS912" s="342"/>
      <c r="AT912" s="94"/>
      <c r="AU912" s="341"/>
      <c r="AV912" s="136"/>
      <c r="AW912" s="339"/>
    </row>
    <row r="913" spans="1:49" ht="12.75" customHeight="1">
      <c r="A913">
        <v>910</v>
      </c>
      <c r="B913" s="29" t="s">
        <v>2</v>
      </c>
      <c r="C913" s="134" t="s">
        <v>5226</v>
      </c>
      <c r="D913" s="29" t="s">
        <v>3880</v>
      </c>
      <c r="E913" s="29" t="s">
        <v>3880</v>
      </c>
      <c r="F913" s="335"/>
      <c r="G913" s="335"/>
      <c r="H913" s="335"/>
      <c r="I913" s="335"/>
      <c r="J913" s="335"/>
      <c r="K913" s="335"/>
      <c r="L913" s="335"/>
      <c r="M913" s="82" t="s">
        <v>3880</v>
      </c>
      <c r="N913" s="57" t="s">
        <v>3880</v>
      </c>
      <c r="O913" s="30" t="s">
        <v>3880</v>
      </c>
      <c r="P913" s="29" t="s">
        <v>3880</v>
      </c>
      <c r="Q913" s="29"/>
      <c r="R913" s="134" t="s">
        <v>5226</v>
      </c>
      <c r="S913" s="103" t="s">
        <v>3</v>
      </c>
      <c r="T913" s="403">
        <v>2800.35</v>
      </c>
      <c r="U913" s="403">
        <v>552.45000000000005</v>
      </c>
      <c r="V913" s="123" t="s">
        <v>2</v>
      </c>
      <c r="W913" s="336"/>
      <c r="X913" s="123"/>
      <c r="Y913" s="337"/>
      <c r="Z913" s="87"/>
      <c r="AA913" s="88" t="s">
        <v>3880</v>
      </c>
      <c r="AB913" s="88"/>
      <c r="AC913" s="88"/>
      <c r="AD913" s="90"/>
      <c r="AE913" s="90"/>
      <c r="AF913" s="136"/>
      <c r="AG913" s="338"/>
      <c r="AH913" s="338"/>
      <c r="AI913" s="339"/>
      <c r="AJ913" s="339"/>
      <c r="AK913" s="91"/>
      <c r="AL913" s="92"/>
      <c r="AM913" s="93"/>
      <c r="AN913" s="340"/>
      <c r="AO913" s="341"/>
      <c r="AP913" s="336"/>
      <c r="AQ913" s="342"/>
      <c r="AR913" s="343"/>
      <c r="AS913" s="342"/>
      <c r="AT913" s="94"/>
      <c r="AU913" s="341"/>
      <c r="AV913" s="136"/>
      <c r="AW913" s="339"/>
    </row>
    <row r="914" spans="1:49" ht="12.75" customHeight="1">
      <c r="A914">
        <v>911</v>
      </c>
      <c r="B914" s="29" t="s">
        <v>2</v>
      </c>
      <c r="C914" s="134" t="s">
        <v>5227</v>
      </c>
      <c r="D914" s="29" t="s">
        <v>3880</v>
      </c>
      <c r="E914" s="29" t="s">
        <v>3880</v>
      </c>
      <c r="F914" s="335"/>
      <c r="G914" s="335"/>
      <c r="H914" s="335"/>
      <c r="I914" s="335"/>
      <c r="J914" s="335"/>
      <c r="K914" s="335"/>
      <c r="L914" s="335"/>
      <c r="M914" s="82" t="s">
        <v>3880</v>
      </c>
      <c r="N914" s="57" t="s">
        <v>3880</v>
      </c>
      <c r="O914" s="30" t="s">
        <v>3880</v>
      </c>
      <c r="P914" s="29" t="s">
        <v>3880</v>
      </c>
      <c r="Q914" s="29"/>
      <c r="R914" s="134" t="s">
        <v>5227</v>
      </c>
      <c r="S914" s="103" t="s">
        <v>3</v>
      </c>
      <c r="T914" s="403">
        <v>-2000.25</v>
      </c>
      <c r="U914" s="403">
        <v>552.45000000000005</v>
      </c>
      <c r="V914" s="123" t="s">
        <v>2</v>
      </c>
      <c r="W914" s="336"/>
      <c r="X914" s="123"/>
      <c r="Y914" s="337"/>
      <c r="Z914" s="87"/>
      <c r="AA914" s="88" t="s">
        <v>3880</v>
      </c>
      <c r="AB914" s="88"/>
      <c r="AC914" s="88"/>
      <c r="AD914" s="90"/>
      <c r="AE914" s="90"/>
      <c r="AF914" s="136"/>
      <c r="AG914" s="338"/>
      <c r="AH914" s="338"/>
      <c r="AI914" s="339"/>
      <c r="AJ914" s="339"/>
      <c r="AK914" s="91"/>
      <c r="AL914" s="92"/>
      <c r="AM914" s="93"/>
      <c r="AN914" s="340"/>
      <c r="AO914" s="341"/>
      <c r="AP914" s="336"/>
      <c r="AQ914" s="342"/>
      <c r="AR914" s="343"/>
      <c r="AS914" s="342"/>
      <c r="AT914" s="94"/>
      <c r="AU914" s="341"/>
      <c r="AV914" s="136"/>
      <c r="AW914" s="339"/>
    </row>
    <row r="915" spans="1:49" ht="12.75" customHeight="1">
      <c r="A915">
        <v>912</v>
      </c>
      <c r="B915" s="29" t="s">
        <v>2</v>
      </c>
      <c r="C915" s="134" t="s">
        <v>5228</v>
      </c>
      <c r="D915" s="29" t="s">
        <v>3880</v>
      </c>
      <c r="E915" s="29" t="s">
        <v>3880</v>
      </c>
      <c r="F915" s="335"/>
      <c r="G915" s="335"/>
      <c r="H915" s="335"/>
      <c r="I915" s="335"/>
      <c r="J915" s="335"/>
      <c r="K915" s="335"/>
      <c r="L915" s="335"/>
      <c r="M915" s="82" t="s">
        <v>3880</v>
      </c>
      <c r="N915" s="57" t="s">
        <v>3880</v>
      </c>
      <c r="O915" s="30" t="s">
        <v>3880</v>
      </c>
      <c r="P915" s="29" t="s">
        <v>3880</v>
      </c>
      <c r="Q915" s="29"/>
      <c r="R915" s="134" t="s">
        <v>5228</v>
      </c>
      <c r="S915" s="103" t="s">
        <v>3</v>
      </c>
      <c r="T915" s="403">
        <v>-4400.55</v>
      </c>
      <c r="U915" s="403">
        <v>552.45000000000005</v>
      </c>
      <c r="V915" s="123" t="s">
        <v>2</v>
      </c>
      <c r="W915" s="336"/>
      <c r="X915" s="123"/>
      <c r="Y915" s="337"/>
      <c r="Z915" s="87"/>
      <c r="AA915" s="88" t="s">
        <v>3880</v>
      </c>
      <c r="AB915" s="88"/>
      <c r="AC915" s="88"/>
      <c r="AD915" s="90"/>
      <c r="AE915" s="90"/>
      <c r="AF915" s="136"/>
      <c r="AG915" s="338"/>
      <c r="AH915" s="338"/>
      <c r="AI915" s="339"/>
      <c r="AJ915" s="339"/>
      <c r="AK915" s="91"/>
      <c r="AL915" s="92"/>
      <c r="AM915" s="93"/>
      <c r="AN915" s="340"/>
      <c r="AO915" s="341"/>
      <c r="AP915" s="336"/>
      <c r="AQ915" s="342"/>
      <c r="AR915" s="343"/>
      <c r="AS915" s="342"/>
      <c r="AT915" s="94"/>
      <c r="AU915" s="341"/>
      <c r="AV915" s="136"/>
      <c r="AW915" s="339"/>
    </row>
    <row r="916" spans="1:49" ht="12.75" customHeight="1">
      <c r="A916">
        <v>913</v>
      </c>
      <c r="B916" s="29" t="s">
        <v>2</v>
      </c>
      <c r="C916" s="134" t="s">
        <v>5229</v>
      </c>
      <c r="D916" s="29" t="s">
        <v>3880</v>
      </c>
      <c r="E916" s="29" t="s">
        <v>3880</v>
      </c>
      <c r="F916" s="335"/>
      <c r="G916" s="335"/>
      <c r="H916" s="335"/>
      <c r="I916" s="335"/>
      <c r="J916" s="335"/>
      <c r="K916" s="335"/>
      <c r="L916" s="335"/>
      <c r="M916" s="82" t="s">
        <v>3880</v>
      </c>
      <c r="N916" s="57" t="s">
        <v>3880</v>
      </c>
      <c r="O916" s="30" t="s">
        <v>3880</v>
      </c>
      <c r="P916" s="29" t="s">
        <v>3880</v>
      </c>
      <c r="Q916" s="29"/>
      <c r="R916" s="134" t="s">
        <v>5229</v>
      </c>
      <c r="S916" s="103" t="s">
        <v>3</v>
      </c>
      <c r="T916" s="403">
        <v>11160.76</v>
      </c>
      <c r="U916" s="403">
        <v>742.95</v>
      </c>
      <c r="V916" s="123" t="s">
        <v>2</v>
      </c>
      <c r="W916" s="336"/>
      <c r="X916" s="123"/>
      <c r="Y916" s="337"/>
      <c r="Z916" s="87"/>
      <c r="AA916" s="88" t="s">
        <v>3880</v>
      </c>
      <c r="AB916" s="88"/>
      <c r="AC916" s="88"/>
      <c r="AD916" s="90"/>
      <c r="AE916" s="90"/>
      <c r="AF916" s="136"/>
      <c r="AG916" s="338"/>
      <c r="AH916" s="338"/>
      <c r="AI916" s="339"/>
      <c r="AJ916" s="339"/>
      <c r="AK916" s="91"/>
      <c r="AL916" s="92"/>
      <c r="AM916" s="93"/>
      <c r="AN916" s="340"/>
      <c r="AO916" s="341"/>
      <c r="AP916" s="336"/>
      <c r="AQ916" s="342"/>
      <c r="AR916" s="343"/>
      <c r="AS916" s="342"/>
      <c r="AT916" s="94"/>
      <c r="AU916" s="341"/>
      <c r="AV916" s="136"/>
      <c r="AW916" s="339"/>
    </row>
    <row r="917" spans="1:49" ht="12.75" customHeight="1">
      <c r="A917">
        <v>914</v>
      </c>
      <c r="B917" s="29" t="s">
        <v>2</v>
      </c>
      <c r="C917" s="134" t="s">
        <v>5230</v>
      </c>
      <c r="D917" s="29" t="s">
        <v>3880</v>
      </c>
      <c r="E917" s="29" t="s">
        <v>3880</v>
      </c>
      <c r="F917" s="335"/>
      <c r="G917" s="335"/>
      <c r="H917" s="335"/>
      <c r="I917" s="335"/>
      <c r="J917" s="335"/>
      <c r="K917" s="335"/>
      <c r="L917" s="335"/>
      <c r="M917" s="82" t="s">
        <v>3880</v>
      </c>
      <c r="N917" s="57" t="s">
        <v>3880</v>
      </c>
      <c r="O917" s="30" t="s">
        <v>3880</v>
      </c>
      <c r="P917" s="29" t="s">
        <v>3880</v>
      </c>
      <c r="Q917" s="29"/>
      <c r="R917" s="134" t="s">
        <v>5230</v>
      </c>
      <c r="S917" s="103" t="s">
        <v>3</v>
      </c>
      <c r="T917" s="403">
        <v>9443.7199999999993</v>
      </c>
      <c r="U917" s="403">
        <v>742.95</v>
      </c>
      <c r="V917" s="123" t="s">
        <v>2</v>
      </c>
      <c r="W917" s="336"/>
      <c r="X917" s="123"/>
      <c r="Y917" s="337"/>
      <c r="Z917" s="87"/>
      <c r="AA917" s="88" t="s">
        <v>3880</v>
      </c>
      <c r="AB917" s="88"/>
      <c r="AC917" s="88"/>
      <c r="AD917" s="90"/>
      <c r="AE917" s="90"/>
      <c r="AF917" s="136"/>
      <c r="AG917" s="338"/>
      <c r="AH917" s="338"/>
      <c r="AI917" s="339"/>
      <c r="AJ917" s="339"/>
      <c r="AK917" s="91"/>
      <c r="AL917" s="92"/>
      <c r="AM917" s="93"/>
      <c r="AN917" s="340"/>
      <c r="AO917" s="341"/>
      <c r="AP917" s="336"/>
      <c r="AQ917" s="342"/>
      <c r="AR917" s="343"/>
      <c r="AS917" s="342"/>
      <c r="AT917" s="94"/>
      <c r="AU917" s="341"/>
      <c r="AV917" s="136"/>
      <c r="AW917" s="339"/>
    </row>
    <row r="918" spans="1:49" ht="12.75" customHeight="1">
      <c r="A918">
        <v>915</v>
      </c>
      <c r="B918" s="29" t="s">
        <v>2</v>
      </c>
      <c r="C918" s="134" t="s">
        <v>50</v>
      </c>
      <c r="D918" s="29" t="s">
        <v>3880</v>
      </c>
      <c r="E918" s="29" t="s">
        <v>3880</v>
      </c>
      <c r="F918" s="335"/>
      <c r="G918" s="335"/>
      <c r="H918" s="335"/>
      <c r="I918" s="335"/>
      <c r="J918" s="335"/>
      <c r="K918" s="335"/>
      <c r="L918" s="335"/>
      <c r="M918" s="82" t="s">
        <v>3880</v>
      </c>
      <c r="N918" s="57" t="s">
        <v>3880</v>
      </c>
      <c r="O918" s="30" t="s">
        <v>3880</v>
      </c>
      <c r="P918" s="29" t="s">
        <v>3880</v>
      </c>
      <c r="Q918" s="29"/>
      <c r="R918" s="134" t="s">
        <v>50</v>
      </c>
      <c r="S918" s="103" t="s">
        <v>3</v>
      </c>
      <c r="T918" s="403">
        <v>7726.68</v>
      </c>
      <c r="U918" s="403">
        <v>742.95</v>
      </c>
      <c r="V918" s="123" t="s">
        <v>2</v>
      </c>
      <c r="W918" s="336"/>
      <c r="X918" s="123"/>
      <c r="Y918" s="337"/>
      <c r="Z918" s="87"/>
      <c r="AA918" s="88" t="s">
        <v>3880</v>
      </c>
      <c r="AB918" s="88"/>
      <c r="AC918" s="88"/>
      <c r="AD918" s="90"/>
      <c r="AE918" s="90"/>
      <c r="AF918" s="136"/>
      <c r="AG918" s="338"/>
      <c r="AH918" s="338"/>
      <c r="AI918" s="339"/>
      <c r="AJ918" s="339"/>
      <c r="AK918" s="91"/>
      <c r="AL918" s="92"/>
      <c r="AM918" s="93"/>
      <c r="AN918" s="340"/>
      <c r="AO918" s="341"/>
      <c r="AP918" s="336"/>
      <c r="AQ918" s="342"/>
      <c r="AR918" s="343"/>
      <c r="AS918" s="342"/>
      <c r="AT918" s="94"/>
      <c r="AU918" s="341"/>
      <c r="AV918" s="136"/>
      <c r="AW918" s="339"/>
    </row>
    <row r="919" spans="1:49" ht="12.75" customHeight="1">
      <c r="A919">
        <v>916</v>
      </c>
      <c r="B919" s="29" t="s">
        <v>2</v>
      </c>
      <c r="C919" s="134" t="s">
        <v>5231</v>
      </c>
      <c r="D919" s="29" t="s">
        <v>3880</v>
      </c>
      <c r="E919" s="29" t="s">
        <v>3880</v>
      </c>
      <c r="F919" s="335"/>
      <c r="G919" s="335"/>
      <c r="H919" s="335"/>
      <c r="I919" s="335"/>
      <c r="J919" s="335"/>
      <c r="K919" s="335"/>
      <c r="L919" s="335"/>
      <c r="M919" s="82" t="s">
        <v>3880</v>
      </c>
      <c r="N919" s="57" t="s">
        <v>3880</v>
      </c>
      <c r="O919" s="30" t="s">
        <v>3880</v>
      </c>
      <c r="P919" s="29" t="s">
        <v>3880</v>
      </c>
      <c r="Q919" s="29"/>
      <c r="R919" s="134" t="s">
        <v>5231</v>
      </c>
      <c r="S919" s="103" t="s">
        <v>3</v>
      </c>
      <c r="T919" s="403">
        <v>14650</v>
      </c>
      <c r="U919" s="403">
        <v>1000</v>
      </c>
      <c r="V919" s="123" t="s">
        <v>2</v>
      </c>
      <c r="W919" s="336"/>
      <c r="X919" s="123"/>
      <c r="Y919" s="337"/>
      <c r="Z919" s="87"/>
      <c r="AA919" s="88" t="s">
        <v>3880</v>
      </c>
      <c r="AB919" s="88"/>
      <c r="AC919" s="88"/>
      <c r="AD919" s="90"/>
      <c r="AE919" s="90"/>
      <c r="AF919" s="136"/>
      <c r="AG919" s="338"/>
      <c r="AH919" s="338"/>
      <c r="AI919" s="339"/>
      <c r="AJ919" s="339"/>
      <c r="AK919" s="91"/>
      <c r="AL919" s="92"/>
      <c r="AM919" s="93"/>
      <c r="AN919" s="340"/>
      <c r="AO919" s="341"/>
      <c r="AP919" s="336"/>
      <c r="AQ919" s="342"/>
      <c r="AR919" s="343"/>
      <c r="AS919" s="342"/>
      <c r="AT919" s="94"/>
      <c r="AU919" s="341"/>
      <c r="AV919" s="136"/>
      <c r="AW919" s="339"/>
    </row>
    <row r="920" spans="1:49" ht="12.75" customHeight="1">
      <c r="A920">
        <v>917</v>
      </c>
      <c r="B920" s="29" t="s">
        <v>2</v>
      </c>
      <c r="C920" s="134" t="s">
        <v>3627</v>
      </c>
      <c r="D920" s="29" t="s">
        <v>3880</v>
      </c>
      <c r="E920" s="29" t="s">
        <v>3880</v>
      </c>
      <c r="F920" s="335"/>
      <c r="G920" s="335"/>
      <c r="H920" s="335"/>
      <c r="I920" s="335"/>
      <c r="J920" s="335"/>
      <c r="K920" s="335"/>
      <c r="L920" s="335"/>
      <c r="M920" s="82" t="s">
        <v>3880</v>
      </c>
      <c r="N920" s="57" t="s">
        <v>3880</v>
      </c>
      <c r="O920" s="30" t="s">
        <v>3880</v>
      </c>
      <c r="P920" s="29" t="s">
        <v>3880</v>
      </c>
      <c r="Q920" s="29"/>
      <c r="R920" s="134" t="s">
        <v>3627</v>
      </c>
      <c r="S920" s="103" t="s">
        <v>3</v>
      </c>
      <c r="T920" s="403">
        <v>-9443.7199999999993</v>
      </c>
      <c r="U920" s="403">
        <v>742.95</v>
      </c>
      <c r="V920" s="123" t="s">
        <v>2</v>
      </c>
      <c r="W920" s="336"/>
      <c r="X920" s="123"/>
      <c r="Y920" s="337"/>
      <c r="Z920" s="87"/>
      <c r="AA920" s="88" t="s">
        <v>3880</v>
      </c>
      <c r="AB920" s="88"/>
      <c r="AC920" s="88"/>
      <c r="AD920" s="90"/>
      <c r="AE920" s="90"/>
      <c r="AF920" s="136"/>
      <c r="AG920" s="338"/>
      <c r="AH920" s="338"/>
      <c r="AI920" s="339"/>
      <c r="AJ920" s="339"/>
      <c r="AK920" s="91"/>
      <c r="AL920" s="92"/>
      <c r="AM920" s="93"/>
      <c r="AN920" s="340"/>
      <c r="AO920" s="341"/>
      <c r="AP920" s="336"/>
      <c r="AQ920" s="342"/>
      <c r="AR920" s="343"/>
      <c r="AS920" s="342"/>
      <c r="AT920" s="94"/>
      <c r="AU920" s="341"/>
      <c r="AV920" s="136"/>
      <c r="AW920" s="339"/>
    </row>
    <row r="921" spans="1:49" ht="12.75" customHeight="1">
      <c r="A921">
        <v>918</v>
      </c>
      <c r="B921" s="29" t="s">
        <v>2</v>
      </c>
      <c r="C921" s="134" t="s">
        <v>3730</v>
      </c>
      <c r="D921" s="29" t="s">
        <v>3880</v>
      </c>
      <c r="E921" s="29" t="s">
        <v>3880</v>
      </c>
      <c r="F921" s="335"/>
      <c r="G921" s="335"/>
      <c r="H921" s="335"/>
      <c r="I921" s="335"/>
      <c r="J921" s="335"/>
      <c r="K921" s="335"/>
      <c r="L921" s="335"/>
      <c r="M921" s="82" t="s">
        <v>3880</v>
      </c>
      <c r="N921" s="57" t="s">
        <v>3880</v>
      </c>
      <c r="O921" s="30" t="s">
        <v>3880</v>
      </c>
      <c r="P921" s="29" t="s">
        <v>3880</v>
      </c>
      <c r="Q921" s="29"/>
      <c r="R921" s="134" t="s">
        <v>3730</v>
      </c>
      <c r="S921" s="103" t="s">
        <v>3</v>
      </c>
      <c r="T921" s="403">
        <v>-14650</v>
      </c>
      <c r="U921" s="403">
        <v>1000</v>
      </c>
      <c r="V921" s="123" t="s">
        <v>2</v>
      </c>
      <c r="W921" s="336"/>
      <c r="X921" s="123"/>
      <c r="Y921" s="337"/>
      <c r="Z921" s="87"/>
      <c r="AA921" s="88" t="s">
        <v>3880</v>
      </c>
      <c r="AB921" s="88"/>
      <c r="AC921" s="88"/>
      <c r="AD921" s="90"/>
      <c r="AE921" s="90"/>
      <c r="AF921" s="136"/>
      <c r="AG921" s="338"/>
      <c r="AH921" s="338"/>
      <c r="AI921" s="339"/>
      <c r="AJ921" s="339"/>
      <c r="AK921" s="91"/>
      <c r="AL921" s="92"/>
      <c r="AM921" s="93"/>
      <c r="AN921" s="340"/>
      <c r="AO921" s="341"/>
      <c r="AP921" s="336"/>
      <c r="AQ921" s="342"/>
      <c r="AR921" s="343"/>
      <c r="AS921" s="342"/>
      <c r="AT921" s="94"/>
      <c r="AU921" s="341"/>
      <c r="AV921" s="136"/>
      <c r="AW921" s="339"/>
    </row>
    <row r="922" spans="1:49" ht="12.75" customHeight="1">
      <c r="A922">
        <v>919</v>
      </c>
      <c r="B922" s="29" t="s">
        <v>2</v>
      </c>
      <c r="C922" s="134" t="s">
        <v>5232</v>
      </c>
      <c r="D922" s="29" t="s">
        <v>3880</v>
      </c>
      <c r="E922" s="29" t="s">
        <v>3880</v>
      </c>
      <c r="F922" s="335"/>
      <c r="G922" s="335"/>
      <c r="H922" s="335"/>
      <c r="I922" s="335"/>
      <c r="J922" s="335"/>
      <c r="K922" s="335"/>
      <c r="L922" s="335"/>
      <c r="M922" s="82" t="s">
        <v>3880</v>
      </c>
      <c r="N922" s="57" t="s">
        <v>3880</v>
      </c>
      <c r="O922" s="30" t="s">
        <v>3880</v>
      </c>
      <c r="P922" s="29" t="s">
        <v>3880</v>
      </c>
      <c r="Q922" s="29"/>
      <c r="R922" s="134" t="s">
        <v>5232</v>
      </c>
      <c r="S922" s="103" t="s">
        <v>3</v>
      </c>
      <c r="T922" s="403">
        <v>12877.8</v>
      </c>
      <c r="U922" s="403">
        <v>742.95</v>
      </c>
      <c r="V922" s="123" t="s">
        <v>2</v>
      </c>
      <c r="W922" s="336"/>
      <c r="X922" s="123"/>
      <c r="Y922" s="337"/>
      <c r="Z922" s="87"/>
      <c r="AA922" s="88" t="s">
        <v>3880</v>
      </c>
      <c r="AB922" s="88"/>
      <c r="AC922" s="88"/>
      <c r="AD922" s="90"/>
      <c r="AE922" s="90"/>
      <c r="AF922" s="136"/>
      <c r="AG922" s="338"/>
      <c r="AH922" s="338"/>
      <c r="AI922" s="339"/>
      <c r="AJ922" s="339"/>
      <c r="AK922" s="91"/>
      <c r="AL922" s="92"/>
      <c r="AM922" s="93"/>
      <c r="AN922" s="340"/>
      <c r="AO922" s="341"/>
      <c r="AP922" s="336"/>
      <c r="AQ922" s="342"/>
      <c r="AR922" s="343"/>
      <c r="AS922" s="342"/>
      <c r="AT922" s="94"/>
      <c r="AU922" s="341"/>
      <c r="AV922" s="136"/>
      <c r="AW922" s="339"/>
    </row>
    <row r="923" spans="1:49" ht="12.75" customHeight="1">
      <c r="A923">
        <v>920</v>
      </c>
      <c r="B923" s="29" t="s">
        <v>2</v>
      </c>
      <c r="C923" s="134" t="s">
        <v>5233</v>
      </c>
      <c r="D923" s="29" t="s">
        <v>3880</v>
      </c>
      <c r="E923" s="29" t="s">
        <v>3880</v>
      </c>
      <c r="F923" s="335"/>
      <c r="G923" s="335"/>
      <c r="H923" s="335"/>
      <c r="I923" s="335"/>
      <c r="J923" s="335"/>
      <c r="K923" s="335"/>
      <c r="L923" s="335"/>
      <c r="M923" s="82" t="s">
        <v>3880</v>
      </c>
      <c r="N923" s="57" t="s">
        <v>3880</v>
      </c>
      <c r="O923" s="30" t="s">
        <v>3880</v>
      </c>
      <c r="P923" s="29" t="s">
        <v>3880</v>
      </c>
      <c r="Q923" s="29"/>
      <c r="R923" s="134" t="s">
        <v>5233</v>
      </c>
      <c r="S923" s="103" t="s">
        <v>3</v>
      </c>
      <c r="T923" s="403">
        <v>15895</v>
      </c>
      <c r="U923" s="403">
        <v>1500</v>
      </c>
      <c r="V923" s="123" t="s">
        <v>2</v>
      </c>
      <c r="W923" s="336"/>
      <c r="X923" s="123"/>
      <c r="Y923" s="337"/>
      <c r="Z923" s="87"/>
      <c r="AA923" s="88" t="s">
        <v>3880</v>
      </c>
      <c r="AB923" s="88"/>
      <c r="AC923" s="88"/>
      <c r="AD923" s="90"/>
      <c r="AE923" s="90"/>
      <c r="AF923" s="136"/>
      <c r="AG923" s="338"/>
      <c r="AH923" s="338"/>
      <c r="AI923" s="339"/>
      <c r="AJ923" s="339"/>
      <c r="AK923" s="91"/>
      <c r="AL923" s="92"/>
      <c r="AM923" s="93"/>
      <c r="AN923" s="340"/>
      <c r="AO923" s="341"/>
      <c r="AP923" s="336"/>
      <c r="AQ923" s="342"/>
      <c r="AR923" s="343"/>
      <c r="AS923" s="342"/>
      <c r="AT923" s="94"/>
      <c r="AU923" s="341"/>
      <c r="AV923" s="136"/>
      <c r="AW923" s="339"/>
    </row>
    <row r="924" spans="1:49" ht="12.75" customHeight="1">
      <c r="A924">
        <v>921</v>
      </c>
      <c r="B924" s="29" t="s">
        <v>2</v>
      </c>
      <c r="C924" s="134" t="s">
        <v>5234</v>
      </c>
      <c r="D924" s="29" t="s">
        <v>3880</v>
      </c>
      <c r="E924" s="29" t="s">
        <v>3880</v>
      </c>
      <c r="F924" s="335"/>
      <c r="G924" s="335"/>
      <c r="H924" s="335"/>
      <c r="I924" s="335"/>
      <c r="J924" s="335"/>
      <c r="K924" s="335"/>
      <c r="L924" s="335"/>
      <c r="M924" s="82" t="s">
        <v>3880</v>
      </c>
      <c r="N924" s="57" t="s">
        <v>3880</v>
      </c>
      <c r="O924" s="30" t="s">
        <v>3880</v>
      </c>
      <c r="P924" s="29" t="s">
        <v>3880</v>
      </c>
      <c r="Q924" s="29"/>
      <c r="R924" s="134" t="s">
        <v>5234</v>
      </c>
      <c r="S924" s="103" t="s">
        <v>3</v>
      </c>
      <c r="T924" s="403">
        <v>6868.16</v>
      </c>
      <c r="U924" s="403">
        <v>1238.25</v>
      </c>
      <c r="V924" s="123" t="s">
        <v>2</v>
      </c>
      <c r="W924" s="336"/>
      <c r="X924" s="123"/>
      <c r="Y924" s="337"/>
      <c r="Z924" s="87"/>
      <c r="AA924" s="88" t="s">
        <v>3880</v>
      </c>
      <c r="AB924" s="88"/>
      <c r="AC924" s="88"/>
      <c r="AD924" s="90"/>
      <c r="AE924" s="90"/>
      <c r="AF924" s="136"/>
      <c r="AG924" s="338"/>
      <c r="AH924" s="338"/>
      <c r="AI924" s="339"/>
      <c r="AJ924" s="339"/>
      <c r="AK924" s="91"/>
      <c r="AL924" s="92"/>
      <c r="AM924" s="93"/>
      <c r="AN924" s="340"/>
      <c r="AO924" s="341"/>
      <c r="AP924" s="336"/>
      <c r="AQ924" s="342"/>
      <c r="AR924" s="343"/>
      <c r="AS924" s="342"/>
      <c r="AT924" s="94"/>
      <c r="AU924" s="341"/>
      <c r="AV924" s="136"/>
      <c r="AW924" s="339"/>
    </row>
    <row r="925" spans="1:49" ht="12.75" customHeight="1">
      <c r="A925">
        <v>922</v>
      </c>
      <c r="B925" s="29" t="s">
        <v>2</v>
      </c>
      <c r="C925" s="134" t="s">
        <v>5235</v>
      </c>
      <c r="D925" s="29" t="s">
        <v>3880</v>
      </c>
      <c r="E925" s="29" t="s">
        <v>3880</v>
      </c>
      <c r="F925" s="335"/>
      <c r="G925" s="335"/>
      <c r="H925" s="335"/>
      <c r="I925" s="335"/>
      <c r="J925" s="335"/>
      <c r="K925" s="335"/>
      <c r="L925" s="335"/>
      <c r="M925" s="82" t="s">
        <v>3880</v>
      </c>
      <c r="N925" s="57" t="s">
        <v>3880</v>
      </c>
      <c r="O925" s="30" t="s">
        <v>3880</v>
      </c>
      <c r="P925" s="29" t="s">
        <v>3880</v>
      </c>
      <c r="Q925" s="29"/>
      <c r="R925" s="134" t="s">
        <v>5235</v>
      </c>
      <c r="S925" s="104" t="s">
        <v>3</v>
      </c>
      <c r="T925" s="403">
        <v>5200.6499999999996</v>
      </c>
      <c r="U925" s="403">
        <v>1352.55</v>
      </c>
      <c r="V925" s="123" t="s">
        <v>2</v>
      </c>
      <c r="W925" s="336"/>
      <c r="X925" s="123"/>
      <c r="Y925" s="337"/>
      <c r="Z925" s="87"/>
      <c r="AA925" s="88" t="s">
        <v>3880</v>
      </c>
      <c r="AB925" s="88"/>
      <c r="AC925" s="88"/>
      <c r="AD925" s="90"/>
      <c r="AE925" s="90"/>
      <c r="AF925" s="136"/>
      <c r="AG925" s="338"/>
      <c r="AH925" s="338"/>
      <c r="AI925" s="339"/>
      <c r="AJ925" s="339"/>
      <c r="AK925" s="91"/>
      <c r="AL925" s="92"/>
      <c r="AM925" s="93"/>
      <c r="AN925" s="340"/>
      <c r="AO925" s="341"/>
      <c r="AP925" s="336"/>
      <c r="AQ925" s="342"/>
      <c r="AR925" s="343"/>
      <c r="AS925" s="342"/>
      <c r="AT925" s="94"/>
      <c r="AU925" s="341"/>
      <c r="AV925" s="136"/>
      <c r="AW925" s="339"/>
    </row>
    <row r="926" spans="1:49" ht="12.75" customHeight="1">
      <c r="A926">
        <v>923</v>
      </c>
      <c r="B926" s="29" t="s">
        <v>2</v>
      </c>
      <c r="C926" s="134" t="s">
        <v>5236</v>
      </c>
      <c r="D926" s="29" t="s">
        <v>3880</v>
      </c>
      <c r="E926" s="29" t="s">
        <v>3880</v>
      </c>
      <c r="F926" s="335"/>
      <c r="G926" s="335"/>
      <c r="H926" s="335"/>
      <c r="I926" s="335"/>
      <c r="J926" s="335"/>
      <c r="K926" s="335"/>
      <c r="L926" s="335"/>
      <c r="M926" s="82" t="s">
        <v>3880</v>
      </c>
      <c r="N926" s="57" t="s">
        <v>3880</v>
      </c>
      <c r="O926" s="30" t="s">
        <v>3880</v>
      </c>
      <c r="P926" s="29" t="s">
        <v>3880</v>
      </c>
      <c r="Q926" s="29"/>
      <c r="R926" s="134" t="s">
        <v>5236</v>
      </c>
      <c r="S926" s="104" t="s">
        <v>3</v>
      </c>
      <c r="T926" s="403">
        <v>2800.35</v>
      </c>
      <c r="U926" s="403">
        <v>1352.55</v>
      </c>
      <c r="V926" s="123" t="s">
        <v>2</v>
      </c>
      <c r="W926" s="336"/>
      <c r="X926" s="123"/>
      <c r="Y926" s="337"/>
      <c r="Z926" s="87"/>
      <c r="AA926" s="88" t="s">
        <v>3880</v>
      </c>
      <c r="AB926" s="88"/>
      <c r="AC926" s="88"/>
      <c r="AD926" s="90"/>
      <c r="AE926" s="90"/>
      <c r="AF926" s="136"/>
      <c r="AG926" s="338"/>
      <c r="AH926" s="338"/>
      <c r="AI926" s="339"/>
      <c r="AJ926" s="339"/>
      <c r="AK926" s="91"/>
      <c r="AL926" s="92"/>
      <c r="AM926" s="93"/>
      <c r="AN926" s="340"/>
      <c r="AO926" s="341"/>
      <c r="AP926" s="336"/>
      <c r="AQ926" s="342"/>
      <c r="AR926" s="343"/>
      <c r="AS926" s="342"/>
      <c r="AT926" s="94"/>
      <c r="AU926" s="341"/>
      <c r="AV926" s="136"/>
      <c r="AW926" s="339"/>
    </row>
    <row r="927" spans="1:49" ht="12.75" customHeight="1">
      <c r="A927">
        <v>924</v>
      </c>
      <c r="B927" s="29" t="s">
        <v>2</v>
      </c>
      <c r="C927" s="134" t="s">
        <v>5237</v>
      </c>
      <c r="D927" s="29" t="s">
        <v>3880</v>
      </c>
      <c r="E927" s="29" t="s">
        <v>3880</v>
      </c>
      <c r="F927" s="335"/>
      <c r="G927" s="335"/>
      <c r="H927" s="335"/>
      <c r="I927" s="335"/>
      <c r="J927" s="335"/>
      <c r="K927" s="335"/>
      <c r="L927" s="335"/>
      <c r="M927" s="82" t="s">
        <v>3880</v>
      </c>
      <c r="N927" s="57" t="s">
        <v>3880</v>
      </c>
      <c r="O927" s="30" t="s">
        <v>3880</v>
      </c>
      <c r="P927" s="29" t="s">
        <v>3880</v>
      </c>
      <c r="Q927" s="29"/>
      <c r="R927" s="134" t="s">
        <v>5237</v>
      </c>
      <c r="S927" s="103" t="s">
        <v>3</v>
      </c>
      <c r="T927" s="403">
        <v>15065</v>
      </c>
      <c r="U927" s="403">
        <v>1500</v>
      </c>
      <c r="V927" s="123" t="s">
        <v>2</v>
      </c>
      <c r="W927" s="336"/>
      <c r="X927" s="123"/>
      <c r="Y927" s="337"/>
      <c r="Z927" s="87"/>
      <c r="AA927" s="88" t="s">
        <v>3880</v>
      </c>
      <c r="AB927" s="88"/>
      <c r="AC927" s="88"/>
      <c r="AD927" s="90"/>
      <c r="AE927" s="90"/>
      <c r="AF927" s="136"/>
      <c r="AG927" s="338"/>
      <c r="AH927" s="338"/>
      <c r="AI927" s="339"/>
      <c r="AJ927" s="339"/>
      <c r="AK927" s="91"/>
      <c r="AL927" s="92"/>
      <c r="AM927" s="93"/>
      <c r="AN927" s="340"/>
      <c r="AO927" s="341"/>
      <c r="AP927" s="336"/>
      <c r="AQ927" s="342"/>
      <c r="AR927" s="343"/>
      <c r="AS927" s="342"/>
      <c r="AT927" s="94"/>
      <c r="AU927" s="341"/>
      <c r="AV927" s="136"/>
      <c r="AW927" s="339"/>
    </row>
    <row r="928" spans="1:49" ht="12.75" customHeight="1">
      <c r="A928">
        <v>925</v>
      </c>
      <c r="B928" s="29" t="s">
        <v>2</v>
      </c>
      <c r="C928" s="134" t="s">
        <v>5238</v>
      </c>
      <c r="D928" s="29" t="s">
        <v>3880</v>
      </c>
      <c r="E928" s="29" t="s">
        <v>3880</v>
      </c>
      <c r="F928" s="335"/>
      <c r="G928" s="335"/>
      <c r="H928" s="335"/>
      <c r="I928" s="335"/>
      <c r="J928" s="335"/>
      <c r="K928" s="335"/>
      <c r="L928" s="335"/>
      <c r="M928" s="82" t="s">
        <v>3880</v>
      </c>
      <c r="N928" s="57" t="s">
        <v>3880</v>
      </c>
      <c r="O928" s="30" t="s">
        <v>3880</v>
      </c>
      <c r="P928" s="29" t="s">
        <v>3880</v>
      </c>
      <c r="Q928" s="29"/>
      <c r="R928" s="134" t="s">
        <v>5238</v>
      </c>
      <c r="S928" s="103" t="s">
        <v>3</v>
      </c>
      <c r="T928" s="403">
        <v>-2000.25</v>
      </c>
      <c r="U928" s="403">
        <v>1352.55</v>
      </c>
      <c r="V928" s="123" t="s">
        <v>2</v>
      </c>
      <c r="W928" s="336"/>
      <c r="X928" s="123"/>
      <c r="Y928" s="337"/>
      <c r="Z928" s="87"/>
      <c r="AA928" s="88" t="s">
        <v>3880</v>
      </c>
      <c r="AB928" s="88"/>
      <c r="AC928" s="88"/>
      <c r="AD928" s="90"/>
      <c r="AE928" s="90"/>
      <c r="AF928" s="136"/>
      <c r="AG928" s="338"/>
      <c r="AH928" s="338"/>
      <c r="AI928" s="339"/>
      <c r="AJ928" s="339"/>
      <c r="AK928" s="91"/>
      <c r="AL928" s="92"/>
      <c r="AM928" s="93"/>
      <c r="AN928" s="340"/>
      <c r="AO928" s="341"/>
      <c r="AP928" s="336"/>
      <c r="AQ928" s="342"/>
      <c r="AR928" s="343"/>
      <c r="AS928" s="342"/>
      <c r="AT928" s="94"/>
      <c r="AU928" s="341"/>
      <c r="AV928" s="136"/>
      <c r="AW928" s="339"/>
    </row>
    <row r="929" spans="1:49" ht="12.75" customHeight="1">
      <c r="A929">
        <v>926</v>
      </c>
      <c r="B929" s="29" t="s">
        <v>2</v>
      </c>
      <c r="C929" s="134" t="s">
        <v>5239</v>
      </c>
      <c r="D929" s="29" t="s">
        <v>3880</v>
      </c>
      <c r="E929" s="29" t="s">
        <v>3880</v>
      </c>
      <c r="F929" s="335"/>
      <c r="G929" s="335"/>
      <c r="H929" s="335"/>
      <c r="I929" s="335"/>
      <c r="J929" s="335"/>
      <c r="K929" s="335"/>
      <c r="L929" s="335"/>
      <c r="M929" s="82" t="s">
        <v>3880</v>
      </c>
      <c r="N929" s="57" t="s">
        <v>3880</v>
      </c>
      <c r="O929" s="30" t="s">
        <v>3880</v>
      </c>
      <c r="P929" s="29" t="s">
        <v>3880</v>
      </c>
      <c r="Q929" s="29"/>
      <c r="R929" s="134" t="s">
        <v>5239</v>
      </c>
      <c r="S929" s="103" t="s">
        <v>3</v>
      </c>
      <c r="T929" s="403">
        <v>-4400.55</v>
      </c>
      <c r="U929" s="403">
        <v>1352.55</v>
      </c>
      <c r="V929" s="123" t="s">
        <v>2</v>
      </c>
      <c r="W929" s="336"/>
      <c r="X929" s="123"/>
      <c r="Y929" s="337"/>
      <c r="Z929" s="87"/>
      <c r="AA929" s="88" t="s">
        <v>3880</v>
      </c>
      <c r="AB929" s="88"/>
      <c r="AC929" s="88"/>
      <c r="AD929" s="90"/>
      <c r="AE929" s="90"/>
      <c r="AF929" s="136"/>
      <c r="AG929" s="338"/>
      <c r="AH929" s="338"/>
      <c r="AI929" s="339"/>
      <c r="AJ929" s="339"/>
      <c r="AK929" s="91"/>
      <c r="AL929" s="92"/>
      <c r="AM929" s="93"/>
      <c r="AN929" s="340"/>
      <c r="AO929" s="341"/>
      <c r="AP929" s="336"/>
      <c r="AQ929" s="342"/>
      <c r="AR929" s="343"/>
      <c r="AS929" s="342"/>
      <c r="AT929" s="94"/>
      <c r="AU929" s="341"/>
      <c r="AV929" s="136"/>
      <c r="AW929" s="339"/>
    </row>
    <row r="930" spans="1:49" ht="12.75" customHeight="1">
      <c r="A930">
        <v>927</v>
      </c>
      <c r="B930" s="29" t="s">
        <v>2</v>
      </c>
      <c r="C930" s="134" t="s">
        <v>5240</v>
      </c>
      <c r="D930" s="29" t="s">
        <v>3880</v>
      </c>
      <c r="E930" s="29" t="s">
        <v>3880</v>
      </c>
      <c r="F930" s="335"/>
      <c r="G930" s="335"/>
      <c r="H930" s="335"/>
      <c r="I930" s="335"/>
      <c r="J930" s="335"/>
      <c r="K930" s="335"/>
      <c r="L930" s="335"/>
      <c r="M930" s="82" t="s">
        <v>3880</v>
      </c>
      <c r="N930" s="57" t="s">
        <v>3880</v>
      </c>
      <c r="O930" s="30" t="s">
        <v>3880</v>
      </c>
      <c r="P930" s="29" t="s">
        <v>3880</v>
      </c>
      <c r="Q930" s="29"/>
      <c r="R930" s="134" t="s">
        <v>5240</v>
      </c>
      <c r="S930" s="103" t="s">
        <v>3</v>
      </c>
      <c r="T930" s="403">
        <v>-6868.16</v>
      </c>
      <c r="U930" s="403">
        <v>1238.25</v>
      </c>
      <c r="V930" s="123" t="s">
        <v>2</v>
      </c>
      <c r="W930" s="336"/>
      <c r="X930" s="123"/>
      <c r="Y930" s="337"/>
      <c r="Z930" s="87"/>
      <c r="AA930" s="88" t="s">
        <v>3880</v>
      </c>
      <c r="AB930" s="88"/>
      <c r="AC930" s="88"/>
      <c r="AD930" s="90"/>
      <c r="AE930" s="90"/>
      <c r="AF930" s="136"/>
      <c r="AG930" s="338"/>
      <c r="AH930" s="338"/>
      <c r="AI930" s="339"/>
      <c r="AJ930" s="339"/>
      <c r="AK930" s="91"/>
      <c r="AL930" s="92"/>
      <c r="AM930" s="93"/>
      <c r="AN930" s="340"/>
      <c r="AO930" s="341"/>
      <c r="AP930" s="336"/>
      <c r="AQ930" s="342"/>
      <c r="AR930" s="343"/>
      <c r="AS930" s="342"/>
      <c r="AT930" s="94"/>
      <c r="AU930" s="341"/>
      <c r="AV930" s="136"/>
      <c r="AW930" s="339"/>
    </row>
    <row r="931" spans="1:49" ht="12.75" customHeight="1">
      <c r="A931">
        <v>928</v>
      </c>
      <c r="B931" s="29" t="s">
        <v>2</v>
      </c>
      <c r="C931" s="134" t="s">
        <v>5241</v>
      </c>
      <c r="D931" s="29" t="s">
        <v>3880</v>
      </c>
      <c r="E931" s="29" t="s">
        <v>3880</v>
      </c>
      <c r="F931" s="335"/>
      <c r="G931" s="335"/>
      <c r="H931" s="335"/>
      <c r="I931" s="335"/>
      <c r="J931" s="335"/>
      <c r="K931" s="335"/>
      <c r="L931" s="335"/>
      <c r="M931" s="82" t="s">
        <v>3880</v>
      </c>
      <c r="N931" s="57" t="s">
        <v>3880</v>
      </c>
      <c r="O931" s="30" t="s">
        <v>3880</v>
      </c>
      <c r="P931" s="29" t="s">
        <v>3880</v>
      </c>
      <c r="Q931" s="29"/>
      <c r="R931" s="134" t="s">
        <v>5241</v>
      </c>
      <c r="S931" s="103" t="s">
        <v>3</v>
      </c>
      <c r="T931" s="403">
        <v>-13736.32</v>
      </c>
      <c r="U931" s="403">
        <v>1238.25</v>
      </c>
      <c r="V931" s="123" t="s">
        <v>2</v>
      </c>
      <c r="W931" s="336"/>
      <c r="X931" s="123"/>
      <c r="Y931" s="337"/>
      <c r="Z931" s="87"/>
      <c r="AA931" s="88" t="s">
        <v>3880</v>
      </c>
      <c r="AB931" s="88"/>
      <c r="AC931" s="88"/>
      <c r="AD931" s="90"/>
      <c r="AE931" s="90"/>
      <c r="AF931" s="136"/>
      <c r="AG931" s="338"/>
      <c r="AH931" s="338"/>
      <c r="AI931" s="339"/>
      <c r="AJ931" s="339"/>
      <c r="AK931" s="91"/>
      <c r="AL931" s="92"/>
      <c r="AM931" s="93"/>
      <c r="AN931" s="340"/>
      <c r="AO931" s="341"/>
      <c r="AP931" s="336"/>
      <c r="AQ931" s="342"/>
      <c r="AR931" s="343"/>
      <c r="AS931" s="342"/>
      <c r="AT931" s="94"/>
      <c r="AU931" s="341"/>
      <c r="AV931" s="136"/>
      <c r="AW931" s="339"/>
    </row>
    <row r="932" spans="1:49" ht="12.75" customHeight="1">
      <c r="A932">
        <v>929</v>
      </c>
      <c r="B932" s="29" t="s">
        <v>2</v>
      </c>
      <c r="C932" s="134" t="s">
        <v>5242</v>
      </c>
      <c r="D932" s="29" t="s">
        <v>3880</v>
      </c>
      <c r="E932" s="29" t="s">
        <v>3880</v>
      </c>
      <c r="F932" s="335"/>
      <c r="G932" s="335"/>
      <c r="H932" s="335"/>
      <c r="I932" s="335"/>
      <c r="J932" s="335"/>
      <c r="K932" s="335"/>
      <c r="L932" s="335"/>
      <c r="M932" s="82" t="s">
        <v>3880</v>
      </c>
      <c r="N932" s="57" t="s">
        <v>3880</v>
      </c>
      <c r="O932" s="30" t="s">
        <v>3880</v>
      </c>
      <c r="P932" s="29" t="s">
        <v>3880</v>
      </c>
      <c r="Q932" s="29"/>
      <c r="R932" s="134" t="s">
        <v>5242</v>
      </c>
      <c r="S932" s="103" t="s">
        <v>3</v>
      </c>
      <c r="T932" s="403">
        <v>14650</v>
      </c>
      <c r="U932" s="403">
        <v>2000</v>
      </c>
      <c r="V932" s="123" t="s">
        <v>2</v>
      </c>
      <c r="W932" s="336"/>
      <c r="X932" s="123"/>
      <c r="Y932" s="337"/>
      <c r="Z932" s="87"/>
      <c r="AA932" s="88" t="s">
        <v>3880</v>
      </c>
      <c r="AB932" s="88"/>
      <c r="AC932" s="88"/>
      <c r="AD932" s="90"/>
      <c r="AE932" s="90"/>
      <c r="AF932" s="136"/>
      <c r="AG932" s="338"/>
      <c r="AH932" s="338"/>
      <c r="AI932" s="339"/>
      <c r="AJ932" s="339"/>
      <c r="AK932" s="91"/>
      <c r="AL932" s="92"/>
      <c r="AM932" s="93"/>
      <c r="AN932" s="340"/>
      <c r="AO932" s="341"/>
      <c r="AP932" s="336"/>
      <c r="AQ932" s="342"/>
      <c r="AR932" s="343"/>
      <c r="AS932" s="342"/>
      <c r="AT932" s="94"/>
      <c r="AU932" s="341"/>
      <c r="AV932" s="136"/>
      <c r="AW932" s="339"/>
    </row>
    <row r="933" spans="1:49" ht="12.75" customHeight="1">
      <c r="A933">
        <v>930</v>
      </c>
      <c r="B933" s="29" t="s">
        <v>2</v>
      </c>
      <c r="C933" s="134" t="s">
        <v>5243</v>
      </c>
      <c r="D933" s="29" t="s">
        <v>3880</v>
      </c>
      <c r="E933" s="29" t="s">
        <v>3880</v>
      </c>
      <c r="F933" s="335"/>
      <c r="G933" s="335"/>
      <c r="H933" s="335"/>
      <c r="I933" s="335"/>
      <c r="J933" s="335"/>
      <c r="K933" s="335"/>
      <c r="L933" s="335"/>
      <c r="M933" s="82" t="s">
        <v>3880</v>
      </c>
      <c r="N933" s="57" t="s">
        <v>3880</v>
      </c>
      <c r="O933" s="30" t="s">
        <v>3880</v>
      </c>
      <c r="P933" s="29" t="s">
        <v>3880</v>
      </c>
      <c r="Q933" s="29"/>
      <c r="R933" s="134" t="s">
        <v>5243</v>
      </c>
      <c r="S933" s="103" t="s">
        <v>3</v>
      </c>
      <c r="T933" s="403">
        <v>-6009.64</v>
      </c>
      <c r="U933" s="403">
        <v>1733.55</v>
      </c>
      <c r="V933" s="123" t="s">
        <v>2</v>
      </c>
      <c r="W933" s="336"/>
      <c r="X933" s="123"/>
      <c r="Y933" s="337"/>
      <c r="Z933" s="87"/>
      <c r="AA933" s="88" t="s">
        <v>3880</v>
      </c>
      <c r="AB933" s="88"/>
      <c r="AC933" s="88"/>
      <c r="AD933" s="90"/>
      <c r="AE933" s="90"/>
      <c r="AF933" s="136"/>
      <c r="AG933" s="338"/>
      <c r="AH933" s="338"/>
      <c r="AI933" s="339"/>
      <c r="AJ933" s="339"/>
      <c r="AK933" s="91"/>
      <c r="AL933" s="92"/>
      <c r="AM933" s="93"/>
      <c r="AN933" s="340"/>
      <c r="AO933" s="341"/>
      <c r="AP933" s="336"/>
      <c r="AQ933" s="342"/>
      <c r="AR933" s="343"/>
      <c r="AS933" s="342"/>
      <c r="AT933" s="94"/>
      <c r="AU933" s="341"/>
      <c r="AV933" s="136"/>
      <c r="AW933" s="339"/>
    </row>
    <row r="934" spans="1:49" ht="12.75" customHeight="1">
      <c r="A934">
        <v>931</v>
      </c>
      <c r="B934" s="29" t="s">
        <v>2</v>
      </c>
      <c r="C934" s="134" t="s">
        <v>3731</v>
      </c>
      <c r="D934" s="29" t="s">
        <v>3880</v>
      </c>
      <c r="E934" s="29" t="s">
        <v>3880</v>
      </c>
      <c r="F934" s="335"/>
      <c r="G934" s="335"/>
      <c r="H934" s="335"/>
      <c r="I934" s="335"/>
      <c r="J934" s="335"/>
      <c r="K934" s="335"/>
      <c r="L934" s="335"/>
      <c r="M934" s="82" t="s">
        <v>3880</v>
      </c>
      <c r="N934" s="57" t="s">
        <v>3880</v>
      </c>
      <c r="O934" s="30" t="s">
        <v>3880</v>
      </c>
      <c r="P934" s="29" t="s">
        <v>3880</v>
      </c>
      <c r="Q934" s="29"/>
      <c r="R934" s="134" t="s">
        <v>3731</v>
      </c>
      <c r="S934" s="103" t="s">
        <v>3</v>
      </c>
      <c r="T934" s="403">
        <v>-9443.7199999999993</v>
      </c>
      <c r="U934" s="403">
        <v>1733.55</v>
      </c>
      <c r="V934" s="123" t="s">
        <v>2</v>
      </c>
      <c r="W934" s="336"/>
      <c r="X934" s="123"/>
      <c r="Y934" s="337"/>
      <c r="Z934" s="87"/>
      <c r="AA934" s="88" t="s">
        <v>3880</v>
      </c>
      <c r="AB934" s="88"/>
      <c r="AC934" s="88"/>
      <c r="AD934" s="90"/>
      <c r="AE934" s="90"/>
      <c r="AF934" s="136"/>
      <c r="AG934" s="338"/>
      <c r="AH934" s="338"/>
      <c r="AI934" s="339"/>
      <c r="AJ934" s="339"/>
      <c r="AK934" s="91"/>
      <c r="AL934" s="92"/>
      <c r="AM934" s="93"/>
      <c r="AN934" s="340"/>
      <c r="AO934" s="341"/>
      <c r="AP934" s="336"/>
      <c r="AQ934" s="342"/>
      <c r="AR934" s="343"/>
      <c r="AS934" s="342"/>
      <c r="AT934" s="94"/>
      <c r="AU934" s="341"/>
      <c r="AV934" s="136"/>
      <c r="AW934" s="339"/>
    </row>
    <row r="935" spans="1:49" ht="12.75" customHeight="1">
      <c r="A935">
        <v>932</v>
      </c>
      <c r="B935" s="29" t="s">
        <v>2</v>
      </c>
      <c r="C935" s="134" t="s">
        <v>5244</v>
      </c>
      <c r="D935" s="29" t="s">
        <v>3880</v>
      </c>
      <c r="E935" s="29" t="s">
        <v>3880</v>
      </c>
      <c r="F935" s="335"/>
      <c r="G935" s="335"/>
      <c r="H935" s="335"/>
      <c r="I935" s="335"/>
      <c r="J935" s="335"/>
      <c r="K935" s="335"/>
      <c r="L935" s="335"/>
      <c r="M935" s="82" t="s">
        <v>3880</v>
      </c>
      <c r="N935" s="57" t="s">
        <v>3880</v>
      </c>
      <c r="O935" s="30" t="s">
        <v>3880</v>
      </c>
      <c r="P935" s="29" t="s">
        <v>3880</v>
      </c>
      <c r="Q935" s="29"/>
      <c r="R935" s="134" t="s">
        <v>5244</v>
      </c>
      <c r="S935" s="103" t="s">
        <v>3</v>
      </c>
      <c r="T935" s="403">
        <v>-12877.8</v>
      </c>
      <c r="U935" s="403">
        <v>1733.55</v>
      </c>
      <c r="V935" s="123" t="s">
        <v>2</v>
      </c>
      <c r="W935" s="336"/>
      <c r="X935" s="123"/>
      <c r="Y935" s="337"/>
      <c r="Z935" s="87"/>
      <c r="AA935" s="88" t="s">
        <v>3880</v>
      </c>
      <c r="AB935" s="88"/>
      <c r="AC935" s="88"/>
      <c r="AD935" s="90"/>
      <c r="AE935" s="90"/>
      <c r="AF935" s="136"/>
      <c r="AG935" s="338"/>
      <c r="AH935" s="338"/>
      <c r="AI935" s="339"/>
      <c r="AJ935" s="339"/>
      <c r="AK935" s="91"/>
      <c r="AL935" s="92"/>
      <c r="AM935" s="93"/>
      <c r="AN935" s="340"/>
      <c r="AO935" s="341"/>
      <c r="AP935" s="336"/>
      <c r="AQ935" s="342"/>
      <c r="AR935" s="343"/>
      <c r="AS935" s="342"/>
      <c r="AT935" s="94"/>
      <c r="AU935" s="341"/>
      <c r="AV935" s="136"/>
      <c r="AW935" s="339"/>
    </row>
    <row r="936" spans="1:49" ht="12.75" customHeight="1">
      <c r="A936">
        <v>933</v>
      </c>
      <c r="B936" s="29" t="s">
        <v>2</v>
      </c>
      <c r="C936" s="134" t="s">
        <v>3732</v>
      </c>
      <c r="D936" s="29" t="s">
        <v>3880</v>
      </c>
      <c r="E936" s="29" t="s">
        <v>3880</v>
      </c>
      <c r="F936" s="335"/>
      <c r="G936" s="335"/>
      <c r="H936" s="335"/>
      <c r="I936" s="335"/>
      <c r="J936" s="335"/>
      <c r="K936" s="335"/>
      <c r="L936" s="335"/>
      <c r="M936" s="82" t="s">
        <v>3880</v>
      </c>
      <c r="N936" s="57" t="s">
        <v>3880</v>
      </c>
      <c r="O936" s="30" t="s">
        <v>3880</v>
      </c>
      <c r="P936" s="29" t="s">
        <v>3880</v>
      </c>
      <c r="Q936" s="29"/>
      <c r="R936" s="134" t="s">
        <v>3732</v>
      </c>
      <c r="S936" s="103" t="s">
        <v>3</v>
      </c>
      <c r="T936" s="403">
        <v>-14650</v>
      </c>
      <c r="U936" s="403">
        <v>2000</v>
      </c>
      <c r="V936" s="123" t="s">
        <v>2</v>
      </c>
      <c r="W936" s="336"/>
      <c r="X936" s="123"/>
      <c r="Y936" s="337"/>
      <c r="Z936" s="87"/>
      <c r="AA936" s="88" t="s">
        <v>3880</v>
      </c>
      <c r="AB936" s="88"/>
      <c r="AC936" s="88"/>
      <c r="AD936" s="90"/>
      <c r="AE936" s="90"/>
      <c r="AF936" s="136"/>
      <c r="AG936" s="338"/>
      <c r="AH936" s="338"/>
      <c r="AI936" s="339"/>
      <c r="AJ936" s="339"/>
      <c r="AK936" s="91"/>
      <c r="AL936" s="92"/>
      <c r="AM936" s="93"/>
      <c r="AN936" s="340"/>
      <c r="AO936" s="341"/>
      <c r="AP936" s="336"/>
      <c r="AQ936" s="342"/>
      <c r="AR936" s="343"/>
      <c r="AS936" s="342"/>
      <c r="AT936" s="94"/>
      <c r="AU936" s="341"/>
      <c r="AV936" s="136"/>
      <c r="AW936" s="339"/>
    </row>
    <row r="937" spans="1:49" ht="12.75" customHeight="1">
      <c r="A937">
        <v>934</v>
      </c>
      <c r="B937" s="29" t="s">
        <v>2</v>
      </c>
      <c r="C937" s="134" t="s">
        <v>5245</v>
      </c>
      <c r="D937" s="29" t="s">
        <v>3880</v>
      </c>
      <c r="E937" s="29" t="s">
        <v>3880</v>
      </c>
      <c r="F937" s="335"/>
      <c r="G937" s="335"/>
      <c r="H937" s="335"/>
      <c r="I937" s="335"/>
      <c r="J937" s="335"/>
      <c r="K937" s="335"/>
      <c r="L937" s="335"/>
      <c r="M937" s="82" t="s">
        <v>3880</v>
      </c>
      <c r="N937" s="57" t="s">
        <v>3880</v>
      </c>
      <c r="O937" s="30" t="s">
        <v>3880</v>
      </c>
      <c r="P937" s="29" t="s">
        <v>3880</v>
      </c>
      <c r="Q937" s="29"/>
      <c r="R937" s="134" t="s">
        <v>5245</v>
      </c>
      <c r="S937" s="103" t="s">
        <v>3</v>
      </c>
      <c r="T937" s="403">
        <v>-15480</v>
      </c>
      <c r="U937" s="403">
        <v>2000</v>
      </c>
      <c r="V937" s="123" t="s">
        <v>2</v>
      </c>
      <c r="W937" s="336"/>
      <c r="X937" s="123"/>
      <c r="Y937" s="337"/>
      <c r="Z937" s="87"/>
      <c r="AA937" s="88" t="s">
        <v>3880</v>
      </c>
      <c r="AB937" s="88"/>
      <c r="AC937" s="88"/>
      <c r="AD937" s="90"/>
      <c r="AE937" s="90"/>
      <c r="AF937" s="136"/>
      <c r="AG937" s="338"/>
      <c r="AH937" s="338"/>
      <c r="AI937" s="339"/>
      <c r="AJ937" s="339"/>
      <c r="AK937" s="91"/>
      <c r="AL937" s="92"/>
      <c r="AM937" s="93"/>
      <c r="AN937" s="340"/>
      <c r="AO937" s="341"/>
      <c r="AP937" s="336"/>
      <c r="AQ937" s="342"/>
      <c r="AR937" s="343"/>
      <c r="AS937" s="342"/>
      <c r="AT937" s="94"/>
      <c r="AU937" s="341"/>
      <c r="AV937" s="136"/>
      <c r="AW937" s="339"/>
    </row>
    <row r="938" spans="1:49" ht="12.75" customHeight="1">
      <c r="A938">
        <v>935</v>
      </c>
      <c r="B938" s="29" t="s">
        <v>2</v>
      </c>
      <c r="C938" s="134" t="s">
        <v>3644</v>
      </c>
      <c r="D938" s="29" t="s">
        <v>3880</v>
      </c>
      <c r="E938" s="29" t="s">
        <v>3880</v>
      </c>
      <c r="F938" s="335"/>
      <c r="G938" s="335"/>
      <c r="H938" s="335"/>
      <c r="I938" s="335"/>
      <c r="J938" s="335"/>
      <c r="K938" s="335"/>
      <c r="L938" s="335"/>
      <c r="M938" s="82" t="s">
        <v>3880</v>
      </c>
      <c r="N938" s="57" t="s">
        <v>3880</v>
      </c>
      <c r="O938" s="30" t="s">
        <v>3880</v>
      </c>
      <c r="P938" s="29" t="s">
        <v>3880</v>
      </c>
      <c r="Q938" s="29"/>
      <c r="R938" s="134" t="s">
        <v>3644</v>
      </c>
      <c r="S938" s="103" t="s">
        <v>3</v>
      </c>
      <c r="T938" s="403">
        <v>-16310</v>
      </c>
      <c r="U938" s="403">
        <v>2000</v>
      </c>
      <c r="V938" s="123" t="s">
        <v>2</v>
      </c>
      <c r="W938" s="336"/>
      <c r="X938" s="123"/>
      <c r="Y938" s="337"/>
      <c r="Z938" s="87"/>
      <c r="AA938" s="88" t="s">
        <v>3880</v>
      </c>
      <c r="AB938" s="88"/>
      <c r="AC938" s="88"/>
      <c r="AD938" s="90"/>
      <c r="AE938" s="90"/>
      <c r="AF938" s="136"/>
      <c r="AG938" s="338"/>
      <c r="AH938" s="338"/>
      <c r="AI938" s="339"/>
      <c r="AJ938" s="339"/>
      <c r="AK938" s="91"/>
      <c r="AL938" s="92"/>
      <c r="AM938" s="93"/>
      <c r="AN938" s="340"/>
      <c r="AO938" s="341"/>
      <c r="AP938" s="336"/>
      <c r="AQ938" s="342"/>
      <c r="AR938" s="343"/>
      <c r="AS938" s="342"/>
      <c r="AT938" s="94"/>
      <c r="AU938" s="341"/>
      <c r="AV938" s="136"/>
      <c r="AW938" s="339"/>
    </row>
    <row r="939" spans="1:49" ht="12.75" customHeight="1">
      <c r="A939">
        <v>936</v>
      </c>
      <c r="B939" s="29" t="s">
        <v>2</v>
      </c>
      <c r="C939" s="134" t="s">
        <v>46</v>
      </c>
      <c r="D939" s="29" t="s">
        <v>3880</v>
      </c>
      <c r="E939" s="29" t="s">
        <v>3880</v>
      </c>
      <c r="F939" s="335"/>
      <c r="G939" s="335"/>
      <c r="H939" s="335"/>
      <c r="I939" s="335"/>
      <c r="J939" s="335"/>
      <c r="K939" s="335"/>
      <c r="L939" s="335"/>
      <c r="M939" s="82" t="s">
        <v>3880</v>
      </c>
      <c r="N939" s="57" t="s">
        <v>3880</v>
      </c>
      <c r="O939" s="30" t="s">
        <v>3880</v>
      </c>
      <c r="P939" s="29" t="s">
        <v>3880</v>
      </c>
      <c r="Q939" s="29"/>
      <c r="R939" s="134" t="s">
        <v>46</v>
      </c>
      <c r="S939" s="103" t="s">
        <v>3</v>
      </c>
      <c r="T939" s="403">
        <v>12019.28</v>
      </c>
      <c r="U939" s="403">
        <v>2228.85</v>
      </c>
      <c r="V939" s="123" t="s">
        <v>2</v>
      </c>
      <c r="W939" s="336"/>
      <c r="X939" s="123"/>
      <c r="Y939" s="337"/>
      <c r="Z939" s="87"/>
      <c r="AA939" s="88" t="s">
        <v>3880</v>
      </c>
      <c r="AB939" s="88"/>
      <c r="AC939" s="88"/>
      <c r="AD939" s="90"/>
      <c r="AE939" s="90"/>
      <c r="AF939" s="136"/>
      <c r="AG939" s="338"/>
      <c r="AH939" s="338"/>
      <c r="AI939" s="339"/>
      <c r="AJ939" s="339"/>
      <c r="AK939" s="91"/>
      <c r="AL939" s="92"/>
      <c r="AM939" s="93"/>
      <c r="AN939" s="340"/>
      <c r="AO939" s="341"/>
      <c r="AP939" s="336"/>
      <c r="AQ939" s="342"/>
      <c r="AR939" s="343"/>
      <c r="AS939" s="342"/>
      <c r="AT939" s="94"/>
      <c r="AU939" s="341"/>
      <c r="AV939" s="136"/>
      <c r="AW939" s="339"/>
    </row>
    <row r="940" spans="1:49" ht="12.75" customHeight="1">
      <c r="A940">
        <v>937</v>
      </c>
      <c r="B940" s="29" t="s">
        <v>2</v>
      </c>
      <c r="C940" s="134" t="s">
        <v>148</v>
      </c>
      <c r="D940" s="29" t="s">
        <v>3880</v>
      </c>
      <c r="E940" s="29" t="s">
        <v>3880</v>
      </c>
      <c r="F940" s="335"/>
      <c r="G940" s="335"/>
      <c r="H940" s="335"/>
      <c r="I940" s="335"/>
      <c r="J940" s="335"/>
      <c r="K940" s="335"/>
      <c r="L940" s="335"/>
      <c r="M940" s="82" t="s">
        <v>3880</v>
      </c>
      <c r="N940" s="57" t="s">
        <v>3880</v>
      </c>
      <c r="O940" s="30" t="s">
        <v>3880</v>
      </c>
      <c r="P940" s="29" t="s">
        <v>3880</v>
      </c>
      <c r="Q940" s="29"/>
      <c r="R940" s="134" t="s">
        <v>148</v>
      </c>
      <c r="S940" s="103" t="s">
        <v>3</v>
      </c>
      <c r="T940" s="403">
        <v>10302.24</v>
      </c>
      <c r="U940" s="403">
        <v>2228.85</v>
      </c>
      <c r="V940" s="123" t="s">
        <v>2</v>
      </c>
      <c r="W940" s="336"/>
      <c r="X940" s="123"/>
      <c r="Y940" s="337"/>
      <c r="Z940" s="87"/>
      <c r="AA940" s="88" t="s">
        <v>3880</v>
      </c>
      <c r="AB940" s="88"/>
      <c r="AC940" s="88"/>
      <c r="AD940" s="90"/>
      <c r="AE940" s="90"/>
      <c r="AF940" s="136"/>
      <c r="AG940" s="338"/>
      <c r="AH940" s="338"/>
      <c r="AI940" s="339"/>
      <c r="AJ940" s="339"/>
      <c r="AK940" s="91"/>
      <c r="AL940" s="92"/>
      <c r="AM940" s="93"/>
      <c r="AN940" s="340"/>
      <c r="AO940" s="341"/>
      <c r="AP940" s="336"/>
      <c r="AQ940" s="342"/>
      <c r="AR940" s="343"/>
      <c r="AS940" s="342"/>
      <c r="AT940" s="94"/>
      <c r="AU940" s="341"/>
      <c r="AV940" s="136"/>
      <c r="AW940" s="339"/>
    </row>
    <row r="941" spans="1:49" ht="12.75" customHeight="1">
      <c r="A941">
        <v>938</v>
      </c>
      <c r="B941" s="29" t="s">
        <v>2</v>
      </c>
      <c r="C941" s="134" t="s">
        <v>5246</v>
      </c>
      <c r="D941" s="29" t="s">
        <v>3880</v>
      </c>
      <c r="E941" s="29" t="s">
        <v>3880</v>
      </c>
      <c r="F941" s="335"/>
      <c r="G941" s="335"/>
      <c r="H941" s="335"/>
      <c r="I941" s="335"/>
      <c r="J941" s="335"/>
      <c r="K941" s="335"/>
      <c r="L941" s="335"/>
      <c r="M941" s="82" t="s">
        <v>3880</v>
      </c>
      <c r="N941" s="57" t="s">
        <v>3880</v>
      </c>
      <c r="O941" s="30" t="s">
        <v>3880</v>
      </c>
      <c r="P941" s="29" t="s">
        <v>3880</v>
      </c>
      <c r="Q941" s="29"/>
      <c r="R941" s="134" t="s">
        <v>5246</v>
      </c>
      <c r="S941" s="103" t="s">
        <v>3</v>
      </c>
      <c r="T941" s="403">
        <v>8585.2000000000007</v>
      </c>
      <c r="U941" s="403">
        <v>2228.85</v>
      </c>
      <c r="V941" s="123" t="s">
        <v>2</v>
      </c>
      <c r="W941" s="336"/>
      <c r="X941" s="123"/>
      <c r="Y941" s="337"/>
      <c r="Z941" s="87"/>
      <c r="AA941" s="88" t="s">
        <v>3880</v>
      </c>
      <c r="AB941" s="88"/>
      <c r="AC941" s="88"/>
      <c r="AD941" s="90"/>
      <c r="AE941" s="90"/>
      <c r="AF941" s="136"/>
      <c r="AG941" s="338"/>
      <c r="AH941" s="338"/>
      <c r="AI941" s="339"/>
      <c r="AJ941" s="339"/>
      <c r="AK941" s="91"/>
      <c r="AL941" s="92"/>
      <c r="AM941" s="93"/>
      <c r="AN941" s="340"/>
      <c r="AO941" s="341"/>
      <c r="AP941" s="336"/>
      <c r="AQ941" s="342"/>
      <c r="AR941" s="343"/>
      <c r="AS941" s="342"/>
      <c r="AT941" s="94"/>
      <c r="AU941" s="341"/>
      <c r="AV941" s="136"/>
      <c r="AW941" s="339"/>
    </row>
    <row r="942" spans="1:49" ht="12.75" customHeight="1">
      <c r="A942">
        <v>939</v>
      </c>
      <c r="B942" s="29" t="s">
        <v>2</v>
      </c>
      <c r="C942" s="134" t="s">
        <v>5247</v>
      </c>
      <c r="D942" s="29" t="s">
        <v>3880</v>
      </c>
      <c r="E942" s="29" t="s">
        <v>3880</v>
      </c>
      <c r="F942" s="335"/>
      <c r="G942" s="335"/>
      <c r="H942" s="335"/>
      <c r="I942" s="335"/>
      <c r="J942" s="335"/>
      <c r="K942" s="335"/>
      <c r="L942" s="335"/>
      <c r="M942" s="82" t="s">
        <v>3880</v>
      </c>
      <c r="N942" s="57" t="s">
        <v>3880</v>
      </c>
      <c r="O942" s="30" t="s">
        <v>3880</v>
      </c>
      <c r="P942" s="29" t="s">
        <v>3880</v>
      </c>
      <c r="Q942" s="29"/>
      <c r="R942" s="134" t="s">
        <v>5247</v>
      </c>
      <c r="S942" s="104" t="s">
        <v>3</v>
      </c>
      <c r="T942" s="403">
        <v>6868.16</v>
      </c>
      <c r="U942" s="403">
        <v>2228.85</v>
      </c>
      <c r="V942" s="123" t="s">
        <v>2</v>
      </c>
      <c r="W942" s="336"/>
      <c r="X942" s="123"/>
      <c r="Y942" s="337"/>
      <c r="Z942" s="87"/>
      <c r="AA942" s="88" t="s">
        <v>3880</v>
      </c>
      <c r="AB942" s="88"/>
      <c r="AC942" s="88"/>
      <c r="AD942" s="90"/>
      <c r="AE942" s="90"/>
      <c r="AF942" s="136"/>
      <c r="AG942" s="338"/>
      <c r="AH942" s="338"/>
      <c r="AI942" s="339"/>
      <c r="AJ942" s="339"/>
      <c r="AK942" s="91"/>
      <c r="AL942" s="92"/>
      <c r="AM942" s="93"/>
      <c r="AN942" s="340"/>
      <c r="AO942" s="341"/>
      <c r="AP942" s="336"/>
      <c r="AQ942" s="342"/>
      <c r="AR942" s="343"/>
      <c r="AS942" s="342"/>
      <c r="AT942" s="94"/>
      <c r="AU942" s="341"/>
      <c r="AV942" s="136"/>
      <c r="AW942" s="339"/>
    </row>
    <row r="943" spans="1:49" ht="12.75" customHeight="1">
      <c r="A943">
        <v>940</v>
      </c>
      <c r="B943" s="29" t="s">
        <v>2</v>
      </c>
      <c r="C943" s="134" t="s">
        <v>5248</v>
      </c>
      <c r="D943" s="29" t="s">
        <v>3880</v>
      </c>
      <c r="E943" s="29" t="s">
        <v>3880</v>
      </c>
      <c r="F943" s="335"/>
      <c r="G943" s="335"/>
      <c r="H943" s="335"/>
      <c r="I943" s="335"/>
      <c r="J943" s="335"/>
      <c r="K943" s="335"/>
      <c r="L943" s="335"/>
      <c r="M943" s="82" t="s">
        <v>3880</v>
      </c>
      <c r="N943" s="57" t="s">
        <v>3880</v>
      </c>
      <c r="O943" s="30" t="s">
        <v>3880</v>
      </c>
      <c r="P943" s="29" t="s">
        <v>3880</v>
      </c>
      <c r="Q943" s="29"/>
      <c r="R943" s="134" t="s">
        <v>5248</v>
      </c>
      <c r="S943" s="103" t="s">
        <v>3</v>
      </c>
      <c r="T943" s="403">
        <v>5200.6499999999996</v>
      </c>
      <c r="U943" s="403">
        <v>2152.65</v>
      </c>
      <c r="V943" s="123" t="s">
        <v>2</v>
      </c>
      <c r="W943" s="336"/>
      <c r="X943" s="123"/>
      <c r="Y943" s="337"/>
      <c r="Z943" s="87"/>
      <c r="AA943" s="88" t="s">
        <v>3880</v>
      </c>
      <c r="AB943" s="88"/>
      <c r="AC943" s="88"/>
      <c r="AD943" s="90"/>
      <c r="AE943" s="90"/>
      <c r="AF943" s="136"/>
      <c r="AG943" s="338"/>
      <c r="AH943" s="338"/>
      <c r="AI943" s="339"/>
      <c r="AJ943" s="339"/>
      <c r="AK943" s="91"/>
      <c r="AL943" s="92"/>
      <c r="AM943" s="93"/>
      <c r="AN943" s="340"/>
      <c r="AO943" s="341"/>
      <c r="AP943" s="336"/>
      <c r="AQ943" s="342"/>
      <c r="AR943" s="343"/>
      <c r="AS943" s="342"/>
      <c r="AT943" s="94"/>
      <c r="AU943" s="341"/>
      <c r="AV943" s="136"/>
      <c r="AW943" s="339"/>
    </row>
    <row r="944" spans="1:49" ht="12.75" customHeight="1">
      <c r="A944">
        <v>941</v>
      </c>
      <c r="B944" s="29" t="s">
        <v>2</v>
      </c>
      <c r="C944" s="134" t="s">
        <v>5249</v>
      </c>
      <c r="D944" s="29" t="s">
        <v>3880</v>
      </c>
      <c r="E944" s="29" t="s">
        <v>3880</v>
      </c>
      <c r="F944" s="335"/>
      <c r="G944" s="335"/>
      <c r="H944" s="335"/>
      <c r="I944" s="335"/>
      <c r="J944" s="335"/>
      <c r="K944" s="335"/>
      <c r="L944" s="335"/>
      <c r="M944" s="82" t="s">
        <v>3880</v>
      </c>
      <c r="N944" s="57" t="s">
        <v>3880</v>
      </c>
      <c r="O944" s="30" t="s">
        <v>3880</v>
      </c>
      <c r="P944" s="29" t="s">
        <v>3880</v>
      </c>
      <c r="Q944" s="29"/>
      <c r="R944" s="134" t="s">
        <v>5249</v>
      </c>
      <c r="S944" s="103" t="s">
        <v>3</v>
      </c>
      <c r="T944" s="403">
        <v>2800.35</v>
      </c>
      <c r="U944" s="403">
        <v>2152.65</v>
      </c>
      <c r="V944" s="123" t="s">
        <v>2</v>
      </c>
      <c r="W944" s="336"/>
      <c r="X944" s="123"/>
      <c r="Y944" s="337"/>
      <c r="Z944" s="87"/>
      <c r="AA944" s="88" t="s">
        <v>3880</v>
      </c>
      <c r="AB944" s="88"/>
      <c r="AC944" s="88"/>
      <c r="AD944" s="90"/>
      <c r="AE944" s="90"/>
      <c r="AF944" s="136"/>
      <c r="AG944" s="338"/>
      <c r="AH944" s="338"/>
      <c r="AI944" s="339"/>
      <c r="AJ944" s="339"/>
      <c r="AK944" s="91"/>
      <c r="AL944" s="92"/>
      <c r="AM944" s="93"/>
      <c r="AN944" s="340"/>
      <c r="AO944" s="341"/>
      <c r="AP944" s="336"/>
      <c r="AQ944" s="342"/>
      <c r="AR944" s="343"/>
      <c r="AS944" s="342"/>
      <c r="AT944" s="94"/>
      <c r="AU944" s="341"/>
      <c r="AV944" s="136"/>
      <c r="AW944" s="339"/>
    </row>
    <row r="945" spans="1:49" ht="12.75" customHeight="1">
      <c r="A945">
        <v>942</v>
      </c>
      <c r="B945" s="29" t="s">
        <v>2</v>
      </c>
      <c r="C945" s="134" t="s">
        <v>5250</v>
      </c>
      <c r="D945" s="29" t="s">
        <v>3880</v>
      </c>
      <c r="E945" s="29" t="s">
        <v>3880</v>
      </c>
      <c r="F945" s="335"/>
      <c r="G945" s="335"/>
      <c r="H945" s="335"/>
      <c r="I945" s="335"/>
      <c r="J945" s="335"/>
      <c r="K945" s="335"/>
      <c r="L945" s="335"/>
      <c r="M945" s="82" t="s">
        <v>3880</v>
      </c>
      <c r="N945" s="57" t="s">
        <v>3880</v>
      </c>
      <c r="O945" s="30" t="s">
        <v>3880</v>
      </c>
      <c r="P945" s="29" t="s">
        <v>3880</v>
      </c>
      <c r="Q945" s="29"/>
      <c r="R945" s="134" t="s">
        <v>5250</v>
      </c>
      <c r="S945" s="103" t="s">
        <v>3</v>
      </c>
      <c r="T945" s="403">
        <v>-400.05</v>
      </c>
      <c r="U945" s="403">
        <v>2152.65</v>
      </c>
      <c r="V945" s="123" t="s">
        <v>2</v>
      </c>
      <c r="W945" s="336"/>
      <c r="X945" s="123"/>
      <c r="Y945" s="337"/>
      <c r="Z945" s="87"/>
      <c r="AA945" s="88" t="s">
        <v>3880</v>
      </c>
      <c r="AB945" s="88"/>
      <c r="AC945" s="88"/>
      <c r="AD945" s="90"/>
      <c r="AE945" s="90"/>
      <c r="AF945" s="136"/>
      <c r="AG945" s="338"/>
      <c r="AH945" s="338"/>
      <c r="AI945" s="339"/>
      <c r="AJ945" s="339"/>
      <c r="AK945" s="91"/>
      <c r="AL945" s="92"/>
      <c r="AM945" s="93"/>
      <c r="AN945" s="340"/>
      <c r="AO945" s="341"/>
      <c r="AP945" s="336"/>
      <c r="AQ945" s="342"/>
      <c r="AR945" s="343"/>
      <c r="AS945" s="342"/>
      <c r="AT945" s="94"/>
      <c r="AU945" s="341"/>
      <c r="AV945" s="136"/>
      <c r="AW945" s="339"/>
    </row>
    <row r="946" spans="1:49" ht="12.75" customHeight="1">
      <c r="A946">
        <v>943</v>
      </c>
      <c r="B946" s="29" t="s">
        <v>2</v>
      </c>
      <c r="C946" s="134" t="s">
        <v>5251</v>
      </c>
      <c r="D946" s="29" t="s">
        <v>3880</v>
      </c>
      <c r="E946" s="29" t="s">
        <v>3880</v>
      </c>
      <c r="F946" s="335"/>
      <c r="G946" s="335"/>
      <c r="H946" s="335"/>
      <c r="I946" s="335"/>
      <c r="J946" s="335"/>
      <c r="K946" s="335"/>
      <c r="L946" s="335"/>
      <c r="M946" s="82" t="s">
        <v>3880</v>
      </c>
      <c r="N946" s="57" t="s">
        <v>3880</v>
      </c>
      <c r="O946" s="30" t="s">
        <v>3880</v>
      </c>
      <c r="P946" s="29" t="s">
        <v>3880</v>
      </c>
      <c r="Q946" s="29"/>
      <c r="R946" s="134" t="s">
        <v>5251</v>
      </c>
      <c r="S946" s="103" t="s">
        <v>3</v>
      </c>
      <c r="T946" s="403">
        <v>-2000.25</v>
      </c>
      <c r="U946" s="403">
        <v>2152.65</v>
      </c>
      <c r="V946" s="123" t="s">
        <v>2</v>
      </c>
      <c r="W946" s="336"/>
      <c r="X946" s="123"/>
      <c r="Y946" s="337"/>
      <c r="Z946" s="87"/>
      <c r="AA946" s="88" t="s">
        <v>3880</v>
      </c>
      <c r="AB946" s="88"/>
      <c r="AC946" s="88"/>
      <c r="AD946" s="90"/>
      <c r="AE946" s="90"/>
      <c r="AF946" s="136"/>
      <c r="AG946" s="338"/>
      <c r="AH946" s="338"/>
      <c r="AI946" s="339"/>
      <c r="AJ946" s="339"/>
      <c r="AK946" s="91"/>
      <c r="AL946" s="92"/>
      <c r="AM946" s="93"/>
      <c r="AN946" s="340"/>
      <c r="AO946" s="341"/>
      <c r="AP946" s="336"/>
      <c r="AQ946" s="342"/>
      <c r="AR946" s="343"/>
      <c r="AS946" s="342"/>
      <c r="AT946" s="94"/>
      <c r="AU946" s="341"/>
      <c r="AV946" s="136"/>
      <c r="AW946" s="339"/>
    </row>
    <row r="947" spans="1:49" ht="12.75" customHeight="1">
      <c r="A947">
        <v>944</v>
      </c>
      <c r="B947" s="29" t="s">
        <v>2</v>
      </c>
      <c r="C947" s="134" t="s">
        <v>5252</v>
      </c>
      <c r="D947" s="29" t="s">
        <v>3880</v>
      </c>
      <c r="E947" s="29" t="s">
        <v>3880</v>
      </c>
      <c r="F947" s="335"/>
      <c r="G947" s="335"/>
      <c r="H947" s="335"/>
      <c r="I947" s="335"/>
      <c r="J947" s="335"/>
      <c r="K947" s="335"/>
      <c r="L947" s="335"/>
      <c r="M947" s="82" t="s">
        <v>3880</v>
      </c>
      <c r="N947" s="57" t="s">
        <v>3880</v>
      </c>
      <c r="O947" s="30" t="s">
        <v>3880</v>
      </c>
      <c r="P947" s="29" t="s">
        <v>3880</v>
      </c>
      <c r="Q947" s="29"/>
      <c r="R947" s="134" t="s">
        <v>5252</v>
      </c>
      <c r="S947" s="103" t="s">
        <v>3</v>
      </c>
      <c r="T947" s="403">
        <v>-4400.55</v>
      </c>
      <c r="U947" s="403">
        <v>2152.65</v>
      </c>
      <c r="V947" s="123" t="s">
        <v>2</v>
      </c>
      <c r="W947" s="336"/>
      <c r="X947" s="123"/>
      <c r="Y947" s="337"/>
      <c r="Z947" s="87"/>
      <c r="AA947" s="88" t="s">
        <v>3880</v>
      </c>
      <c r="AB947" s="88"/>
      <c r="AC947" s="88"/>
      <c r="AD947" s="90"/>
      <c r="AE947" s="90"/>
      <c r="AF947" s="136"/>
      <c r="AG947" s="338"/>
      <c r="AH947" s="338"/>
      <c r="AI947" s="339"/>
      <c r="AJ947" s="339"/>
      <c r="AK947" s="91"/>
      <c r="AL947" s="92"/>
      <c r="AM947" s="93"/>
      <c r="AN947" s="340"/>
      <c r="AO947" s="341"/>
      <c r="AP947" s="336"/>
      <c r="AQ947" s="342"/>
      <c r="AR947" s="343"/>
      <c r="AS947" s="342"/>
      <c r="AT947" s="94"/>
      <c r="AU947" s="341"/>
      <c r="AV947" s="136"/>
      <c r="AW947" s="339"/>
    </row>
    <row r="948" spans="1:49" ht="12.75" customHeight="1">
      <c r="A948">
        <v>945</v>
      </c>
      <c r="B948" s="29" t="s">
        <v>2</v>
      </c>
      <c r="C948" s="134" t="s">
        <v>3629</v>
      </c>
      <c r="D948" s="29" t="s">
        <v>3880</v>
      </c>
      <c r="E948" s="29" t="s">
        <v>3880</v>
      </c>
      <c r="F948" s="335"/>
      <c r="G948" s="335"/>
      <c r="H948" s="335"/>
      <c r="I948" s="335"/>
      <c r="J948" s="335"/>
      <c r="K948" s="335"/>
      <c r="L948" s="335"/>
      <c r="M948" s="82" t="s">
        <v>3880</v>
      </c>
      <c r="N948" s="57" t="s">
        <v>3880</v>
      </c>
      <c r="O948" s="30" t="s">
        <v>3880</v>
      </c>
      <c r="P948" s="29" t="s">
        <v>3880</v>
      </c>
      <c r="Q948" s="29"/>
      <c r="R948" s="134" t="s">
        <v>3629</v>
      </c>
      <c r="S948" s="103" t="s">
        <v>3</v>
      </c>
      <c r="T948" s="403">
        <v>-10302.24</v>
      </c>
      <c r="U948" s="403">
        <v>2228.85</v>
      </c>
      <c r="V948" s="123" t="s">
        <v>2</v>
      </c>
      <c r="W948" s="336"/>
      <c r="X948" s="123"/>
      <c r="Y948" s="337"/>
      <c r="Z948" s="87"/>
      <c r="AA948" s="88" t="s">
        <v>3880</v>
      </c>
      <c r="AB948" s="88"/>
      <c r="AC948" s="88"/>
      <c r="AD948" s="90"/>
      <c r="AE948" s="90"/>
      <c r="AF948" s="136"/>
      <c r="AG948" s="338"/>
      <c r="AH948" s="338"/>
      <c r="AI948" s="339"/>
      <c r="AJ948" s="339"/>
      <c r="AK948" s="91"/>
      <c r="AL948" s="92"/>
      <c r="AM948" s="93"/>
      <c r="AN948" s="340"/>
      <c r="AO948" s="341"/>
      <c r="AP948" s="336"/>
      <c r="AQ948" s="342"/>
      <c r="AR948" s="343"/>
      <c r="AS948" s="342"/>
      <c r="AT948" s="94"/>
      <c r="AU948" s="341"/>
      <c r="AV948" s="136"/>
      <c r="AW948" s="339"/>
    </row>
    <row r="949" spans="1:49" ht="12.75" customHeight="1">
      <c r="A949">
        <v>946</v>
      </c>
      <c r="B949" s="29" t="s">
        <v>2</v>
      </c>
      <c r="C949" s="134" t="s">
        <v>43</v>
      </c>
      <c r="D949" s="29" t="s">
        <v>3880</v>
      </c>
      <c r="E949" s="29" t="s">
        <v>3880</v>
      </c>
      <c r="F949" s="335"/>
      <c r="G949" s="335"/>
      <c r="H949" s="335"/>
      <c r="I949" s="335"/>
      <c r="J949" s="335"/>
      <c r="K949" s="335"/>
      <c r="L949" s="335"/>
      <c r="M949" s="82" t="s">
        <v>3880</v>
      </c>
      <c r="N949" s="57" t="s">
        <v>3880</v>
      </c>
      <c r="O949" s="30" t="s">
        <v>3880</v>
      </c>
      <c r="P949" s="29" t="s">
        <v>3880</v>
      </c>
      <c r="Q949" s="29"/>
      <c r="R949" s="134" t="s">
        <v>43</v>
      </c>
      <c r="S949" s="103" t="s">
        <v>3</v>
      </c>
      <c r="T949" s="403">
        <v>13736.32</v>
      </c>
      <c r="U949" s="403">
        <v>2228.85</v>
      </c>
      <c r="V949" s="123" t="s">
        <v>2</v>
      </c>
      <c r="W949" s="336"/>
      <c r="X949" s="123"/>
      <c r="Y949" s="337"/>
      <c r="Z949" s="87"/>
      <c r="AA949" s="88" t="s">
        <v>3880</v>
      </c>
      <c r="AB949" s="88"/>
      <c r="AC949" s="88"/>
      <c r="AD949" s="90"/>
      <c r="AE949" s="90"/>
      <c r="AF949" s="136"/>
      <c r="AG949" s="338"/>
      <c r="AH949" s="338"/>
      <c r="AI949" s="339"/>
      <c r="AJ949" s="339"/>
      <c r="AK949" s="91"/>
      <c r="AL949" s="92"/>
      <c r="AM949" s="93"/>
      <c r="AN949" s="340"/>
      <c r="AO949" s="341"/>
      <c r="AP949" s="336"/>
      <c r="AQ949" s="342"/>
      <c r="AR949" s="343"/>
      <c r="AS949" s="342"/>
      <c r="AT949" s="94"/>
      <c r="AU949" s="341"/>
      <c r="AV949" s="136"/>
      <c r="AW949" s="339"/>
    </row>
    <row r="950" spans="1:49" ht="12.75" customHeight="1">
      <c r="A950">
        <v>947</v>
      </c>
      <c r="B950" s="29" t="s">
        <v>2</v>
      </c>
      <c r="C950" s="134" t="s">
        <v>69</v>
      </c>
      <c r="D950" s="29" t="s">
        <v>3880</v>
      </c>
      <c r="E950" s="29" t="s">
        <v>3880</v>
      </c>
      <c r="F950" s="335"/>
      <c r="G950" s="335"/>
      <c r="H950" s="335"/>
      <c r="I950" s="335"/>
      <c r="J950" s="335"/>
      <c r="K950" s="335"/>
      <c r="L950" s="335"/>
      <c r="M950" s="82" t="s">
        <v>3880</v>
      </c>
      <c r="N950" s="57" t="s">
        <v>3880</v>
      </c>
      <c r="O950" s="30" t="s">
        <v>3880</v>
      </c>
      <c r="P950" s="29" t="s">
        <v>3880</v>
      </c>
      <c r="Q950" s="29"/>
      <c r="R950" s="134" t="s">
        <v>69</v>
      </c>
      <c r="S950" s="104" t="s">
        <v>3</v>
      </c>
      <c r="T950" s="403">
        <v>5200.6499999999996</v>
      </c>
      <c r="U950" s="403">
        <v>2952.75</v>
      </c>
      <c r="V950" s="123" t="s">
        <v>2</v>
      </c>
      <c r="W950" s="336"/>
      <c r="X950" s="123"/>
      <c r="Y950" s="337"/>
      <c r="Z950" s="87"/>
      <c r="AA950" s="88" t="s">
        <v>3880</v>
      </c>
      <c r="AB950" s="88"/>
      <c r="AC950" s="88"/>
      <c r="AD950" s="90"/>
      <c r="AE950" s="90"/>
      <c r="AF950" s="136"/>
      <c r="AG950" s="338"/>
      <c r="AH950" s="338"/>
      <c r="AI950" s="339"/>
      <c r="AJ950" s="339"/>
      <c r="AK950" s="91"/>
      <c r="AL950" s="92"/>
      <c r="AM950" s="93"/>
      <c r="AN950" s="340"/>
      <c r="AO950" s="341"/>
      <c r="AP950" s="336"/>
      <c r="AQ950" s="342"/>
      <c r="AR950" s="343"/>
      <c r="AS950" s="342"/>
      <c r="AT950" s="94"/>
      <c r="AU950" s="341"/>
      <c r="AV950" s="136"/>
      <c r="AW950" s="339"/>
    </row>
    <row r="951" spans="1:49" ht="12.75" customHeight="1">
      <c r="A951">
        <v>948</v>
      </c>
      <c r="B951" s="29" t="s">
        <v>2</v>
      </c>
      <c r="C951" s="134" t="s">
        <v>5253</v>
      </c>
      <c r="D951" s="29" t="s">
        <v>3880</v>
      </c>
      <c r="E951" s="29" t="s">
        <v>3880</v>
      </c>
      <c r="F951" s="335"/>
      <c r="G951" s="335"/>
      <c r="H951" s="335"/>
      <c r="I951" s="335"/>
      <c r="J951" s="335"/>
      <c r="K951" s="335"/>
      <c r="L951" s="335"/>
      <c r="M951" s="82" t="s">
        <v>3880</v>
      </c>
      <c r="N951" s="57" t="s">
        <v>3880</v>
      </c>
      <c r="O951" s="30" t="s">
        <v>3880</v>
      </c>
      <c r="P951" s="29" t="s">
        <v>3880</v>
      </c>
      <c r="Q951" s="29"/>
      <c r="R951" s="134" t="s">
        <v>5253</v>
      </c>
      <c r="S951" s="104" t="s">
        <v>3</v>
      </c>
      <c r="T951" s="403">
        <v>2800.35</v>
      </c>
      <c r="U951" s="403">
        <v>2952.75</v>
      </c>
      <c r="V951" s="123" t="s">
        <v>2</v>
      </c>
      <c r="W951" s="336"/>
      <c r="X951" s="123"/>
      <c r="Y951" s="337"/>
      <c r="Z951" s="87"/>
      <c r="AA951" s="88" t="s">
        <v>3880</v>
      </c>
      <c r="AB951" s="88"/>
      <c r="AC951" s="88"/>
      <c r="AD951" s="90"/>
      <c r="AE951" s="90"/>
      <c r="AF951" s="136"/>
      <c r="AG951" s="338"/>
      <c r="AH951" s="338"/>
      <c r="AI951" s="339"/>
      <c r="AJ951" s="339"/>
      <c r="AK951" s="91"/>
      <c r="AL951" s="92"/>
      <c r="AM951" s="93"/>
      <c r="AN951" s="340"/>
      <c r="AO951" s="341"/>
      <c r="AP951" s="336"/>
      <c r="AQ951" s="342"/>
      <c r="AR951" s="343"/>
      <c r="AS951" s="342"/>
      <c r="AT951" s="94"/>
      <c r="AU951" s="341"/>
      <c r="AV951" s="136"/>
      <c r="AW951" s="339"/>
    </row>
    <row r="952" spans="1:49" ht="12.75" customHeight="1">
      <c r="A952">
        <v>949</v>
      </c>
      <c r="B952" s="29" t="s">
        <v>2</v>
      </c>
      <c r="C952" s="134" t="s">
        <v>5254</v>
      </c>
      <c r="D952" s="29" t="s">
        <v>3880</v>
      </c>
      <c r="E952" s="29" t="s">
        <v>3880</v>
      </c>
      <c r="F952" s="335"/>
      <c r="G952" s="335"/>
      <c r="H952" s="335"/>
      <c r="I952" s="335"/>
      <c r="J952" s="335"/>
      <c r="K952" s="335"/>
      <c r="L952" s="335"/>
      <c r="M952" s="82" t="s">
        <v>3880</v>
      </c>
      <c r="N952" s="57" t="s">
        <v>3880</v>
      </c>
      <c r="O952" s="30" t="s">
        <v>3880</v>
      </c>
      <c r="P952" s="29" t="s">
        <v>3880</v>
      </c>
      <c r="Q952" s="29"/>
      <c r="R952" s="134" t="s">
        <v>5254</v>
      </c>
      <c r="S952" s="103" t="s">
        <v>3</v>
      </c>
      <c r="T952" s="403">
        <v>-2000.25</v>
      </c>
      <c r="U952" s="403">
        <v>2952.75</v>
      </c>
      <c r="V952" s="123" t="s">
        <v>2</v>
      </c>
      <c r="W952" s="336"/>
      <c r="X952" s="123"/>
      <c r="Y952" s="337"/>
      <c r="Z952" s="87"/>
      <c r="AA952" s="88" t="s">
        <v>3880</v>
      </c>
      <c r="AB952" s="88"/>
      <c r="AC952" s="88"/>
      <c r="AD952" s="90"/>
      <c r="AE952" s="90"/>
      <c r="AF952" s="136"/>
      <c r="AG952" s="338"/>
      <c r="AH952" s="338"/>
      <c r="AI952" s="339"/>
      <c r="AJ952" s="339"/>
      <c r="AK952" s="91"/>
      <c r="AL952" s="92"/>
      <c r="AM952" s="93"/>
      <c r="AN952" s="340"/>
      <c r="AO952" s="341"/>
      <c r="AP952" s="336"/>
      <c r="AQ952" s="342"/>
      <c r="AR952" s="343"/>
      <c r="AS952" s="342"/>
      <c r="AT952" s="94"/>
      <c r="AU952" s="341"/>
      <c r="AV952" s="136"/>
      <c r="AW952" s="339"/>
    </row>
    <row r="953" spans="1:49" ht="12.75" customHeight="1">
      <c r="A953">
        <v>950</v>
      </c>
      <c r="B953" s="29" t="s">
        <v>2</v>
      </c>
      <c r="C953" s="134" t="s">
        <v>5255</v>
      </c>
      <c r="D953" s="29" t="s">
        <v>3880</v>
      </c>
      <c r="E953" s="29" t="s">
        <v>3880</v>
      </c>
      <c r="F953" s="335"/>
      <c r="G953" s="335"/>
      <c r="H953" s="335"/>
      <c r="I953" s="335"/>
      <c r="J953" s="335"/>
      <c r="K953" s="335"/>
      <c r="L953" s="335"/>
      <c r="M953" s="82" t="s">
        <v>3880</v>
      </c>
      <c r="N953" s="57" t="s">
        <v>3880</v>
      </c>
      <c r="O953" s="30" t="s">
        <v>3880</v>
      </c>
      <c r="P953" s="29" t="s">
        <v>3880</v>
      </c>
      <c r="Q953" s="29"/>
      <c r="R953" s="134" t="s">
        <v>5255</v>
      </c>
      <c r="S953" s="103" t="s">
        <v>3</v>
      </c>
      <c r="T953" s="403">
        <v>-4400.55</v>
      </c>
      <c r="U953" s="403">
        <v>2952.75</v>
      </c>
      <c r="V953" s="123" t="s">
        <v>2</v>
      </c>
      <c r="W953" s="336"/>
      <c r="X953" s="123"/>
      <c r="Y953" s="337"/>
      <c r="Z953" s="87"/>
      <c r="AA953" s="88" t="s">
        <v>3880</v>
      </c>
      <c r="AB953" s="88"/>
      <c r="AC953" s="88"/>
      <c r="AD953" s="90"/>
      <c r="AE953" s="90"/>
      <c r="AF953" s="136"/>
      <c r="AG953" s="338"/>
      <c r="AH953" s="338"/>
      <c r="AI953" s="339"/>
      <c r="AJ953" s="339"/>
      <c r="AK953" s="91"/>
      <c r="AL953" s="92"/>
      <c r="AM953" s="93"/>
      <c r="AN953" s="340"/>
      <c r="AO953" s="341"/>
      <c r="AP953" s="336"/>
      <c r="AQ953" s="342"/>
      <c r="AR953" s="343"/>
      <c r="AS953" s="342"/>
      <c r="AT953" s="94"/>
      <c r="AU953" s="341"/>
      <c r="AV953" s="136"/>
      <c r="AW953" s="339"/>
    </row>
    <row r="954" spans="1:49" ht="12.75" customHeight="1">
      <c r="A954">
        <v>951</v>
      </c>
      <c r="B954" s="29" t="s">
        <v>2</v>
      </c>
      <c r="C954" s="134" t="s">
        <v>5256</v>
      </c>
      <c r="D954" s="29" t="s">
        <v>3880</v>
      </c>
      <c r="E954" s="29" t="s">
        <v>3880</v>
      </c>
      <c r="F954" s="335"/>
      <c r="G954" s="335"/>
      <c r="H954" s="335"/>
      <c r="I954" s="335"/>
      <c r="J954" s="335"/>
      <c r="K954" s="335"/>
      <c r="L954" s="335"/>
      <c r="M954" s="82" t="s">
        <v>3880</v>
      </c>
      <c r="N954" s="57" t="s">
        <v>3880</v>
      </c>
      <c r="O954" s="30" t="s">
        <v>3880</v>
      </c>
      <c r="P954" s="29" t="s">
        <v>3880</v>
      </c>
      <c r="Q954" s="29"/>
      <c r="R954" s="134" t="s">
        <v>5256</v>
      </c>
      <c r="S954" s="103" t="s">
        <v>3</v>
      </c>
      <c r="T954" s="403">
        <v>-6009.64</v>
      </c>
      <c r="U954" s="403">
        <v>2724.15</v>
      </c>
      <c r="V954" s="123" t="s">
        <v>2</v>
      </c>
      <c r="W954" s="336"/>
      <c r="X954" s="123"/>
      <c r="Y954" s="337"/>
      <c r="Z954" s="87"/>
      <c r="AA954" s="88" t="s">
        <v>3880</v>
      </c>
      <c r="AB954" s="88"/>
      <c r="AC954" s="88"/>
      <c r="AD954" s="90"/>
      <c r="AE954" s="90"/>
      <c r="AF954" s="136"/>
      <c r="AG954" s="338"/>
      <c r="AH954" s="338"/>
      <c r="AI954" s="339"/>
      <c r="AJ954" s="339"/>
      <c r="AK954" s="91"/>
      <c r="AL954" s="92"/>
      <c r="AM954" s="93"/>
      <c r="AN954" s="340"/>
      <c r="AO954" s="341"/>
      <c r="AP954" s="336"/>
      <c r="AQ954" s="342"/>
      <c r="AR954" s="343"/>
      <c r="AS954" s="342"/>
      <c r="AT954" s="94"/>
      <c r="AU954" s="341"/>
      <c r="AV954" s="136"/>
      <c r="AW954" s="339"/>
    </row>
    <row r="955" spans="1:49" ht="12.75" customHeight="1">
      <c r="A955">
        <v>952</v>
      </c>
      <c r="B955" s="29" t="s">
        <v>2</v>
      </c>
      <c r="C955" s="134" t="s">
        <v>5257</v>
      </c>
      <c r="D955" s="29" t="s">
        <v>3880</v>
      </c>
      <c r="E955" s="29" t="s">
        <v>3880</v>
      </c>
      <c r="F955" s="335"/>
      <c r="G955" s="335"/>
      <c r="H955" s="335"/>
      <c r="I955" s="335"/>
      <c r="J955" s="335"/>
      <c r="K955" s="335"/>
      <c r="L955" s="335"/>
      <c r="M955" s="82" t="s">
        <v>3880</v>
      </c>
      <c r="N955" s="57" t="s">
        <v>3880</v>
      </c>
      <c r="O955" s="30" t="s">
        <v>3880</v>
      </c>
      <c r="P955" s="29" t="s">
        <v>3880</v>
      </c>
      <c r="Q955" s="29"/>
      <c r="R955" s="134" t="s">
        <v>5257</v>
      </c>
      <c r="S955" s="103" t="s">
        <v>3</v>
      </c>
      <c r="T955" s="403">
        <v>-7726.68</v>
      </c>
      <c r="U955" s="403">
        <v>2724.15</v>
      </c>
      <c r="V955" s="123" t="s">
        <v>2</v>
      </c>
      <c r="W955" s="336"/>
      <c r="X955" s="123"/>
      <c r="Y955" s="337"/>
      <c r="Z955" s="87"/>
      <c r="AA955" s="88" t="s">
        <v>3880</v>
      </c>
      <c r="AB955" s="88"/>
      <c r="AC955" s="88"/>
      <c r="AD955" s="90"/>
      <c r="AE955" s="90"/>
      <c r="AF955" s="136"/>
      <c r="AG955" s="338"/>
      <c r="AH955" s="338"/>
      <c r="AI955" s="339"/>
      <c r="AJ955" s="339"/>
      <c r="AK955" s="91"/>
      <c r="AL955" s="92"/>
      <c r="AM955" s="93"/>
      <c r="AN955" s="340"/>
      <c r="AO955" s="341"/>
      <c r="AP955" s="336"/>
      <c r="AQ955" s="342"/>
      <c r="AR955" s="343"/>
      <c r="AS955" s="342"/>
      <c r="AT955" s="94"/>
      <c r="AU955" s="341"/>
      <c r="AV955" s="136"/>
      <c r="AW955" s="339"/>
    </row>
    <row r="956" spans="1:49" ht="12.75" customHeight="1">
      <c r="A956">
        <v>953</v>
      </c>
      <c r="B956" s="29" t="s">
        <v>2</v>
      </c>
      <c r="C956" s="134" t="s">
        <v>6063</v>
      </c>
      <c r="D956" s="29" t="s">
        <v>3880</v>
      </c>
      <c r="E956" s="29" t="s">
        <v>3880</v>
      </c>
      <c r="F956" s="335"/>
      <c r="G956" s="335"/>
      <c r="H956" s="335"/>
      <c r="I956" s="335"/>
      <c r="J956" s="335"/>
      <c r="K956" s="335"/>
      <c r="L956" s="335"/>
      <c r="M956" s="82" t="s">
        <v>3880</v>
      </c>
      <c r="N956" s="57" t="s">
        <v>3880</v>
      </c>
      <c r="O956" s="30" t="s">
        <v>3880</v>
      </c>
      <c r="P956" s="29" t="s">
        <v>3880</v>
      </c>
      <c r="Q956" s="29"/>
      <c r="R956" s="134" t="s">
        <v>6063</v>
      </c>
      <c r="S956" s="103" t="s">
        <v>3</v>
      </c>
      <c r="T956" s="403">
        <v>-11160.76</v>
      </c>
      <c r="U956" s="403">
        <v>2724.15</v>
      </c>
      <c r="V956" s="123" t="s">
        <v>2</v>
      </c>
      <c r="W956" s="336"/>
      <c r="X956" s="123"/>
      <c r="Y956" s="337"/>
      <c r="Z956" s="87"/>
      <c r="AA956" s="88" t="s">
        <v>3880</v>
      </c>
      <c r="AB956" s="88"/>
      <c r="AC956" s="88"/>
      <c r="AD956" s="90"/>
      <c r="AE956" s="90"/>
      <c r="AF956" s="136"/>
      <c r="AG956" s="338"/>
      <c r="AH956" s="338"/>
      <c r="AI956" s="339"/>
      <c r="AJ956" s="339"/>
      <c r="AK956" s="91"/>
      <c r="AL956" s="92"/>
      <c r="AM956" s="93"/>
      <c r="AN956" s="340"/>
      <c r="AO956" s="341"/>
      <c r="AP956" s="336"/>
      <c r="AQ956" s="342"/>
      <c r="AR956" s="343"/>
      <c r="AS956" s="342"/>
      <c r="AT956" s="94">
        <v>6000</v>
      </c>
      <c r="AU956" s="341"/>
      <c r="AV956" s="136"/>
      <c r="AW956" s="339"/>
    </row>
    <row r="957" spans="1:49" ht="12.75" customHeight="1">
      <c r="A957">
        <v>954</v>
      </c>
      <c r="B957" s="29" t="s">
        <v>2</v>
      </c>
      <c r="C957" s="134" t="s">
        <v>5258</v>
      </c>
      <c r="D957" s="29" t="s">
        <v>3880</v>
      </c>
      <c r="E957" s="29" t="s">
        <v>3880</v>
      </c>
      <c r="F957" s="335"/>
      <c r="G957" s="335"/>
      <c r="H957" s="335"/>
      <c r="I957" s="335"/>
      <c r="J957" s="335"/>
      <c r="K957" s="335"/>
      <c r="L957" s="335"/>
      <c r="M957" s="82" t="s">
        <v>3880</v>
      </c>
      <c r="N957" s="57" t="s">
        <v>3880</v>
      </c>
      <c r="O957" s="30" t="s">
        <v>3880</v>
      </c>
      <c r="P957" s="29" t="s">
        <v>3880</v>
      </c>
      <c r="Q957" s="29"/>
      <c r="R957" s="134" t="s">
        <v>5258</v>
      </c>
      <c r="S957" s="103" t="s">
        <v>3</v>
      </c>
      <c r="T957" s="403">
        <v>6868.16</v>
      </c>
      <c r="U957" s="403">
        <v>3219.45</v>
      </c>
      <c r="V957" s="123" t="s">
        <v>2</v>
      </c>
      <c r="W957" s="336"/>
      <c r="X957" s="123"/>
      <c r="Y957" s="337"/>
      <c r="Z957" s="87"/>
      <c r="AA957" s="88" t="s">
        <v>3880</v>
      </c>
      <c r="AB957" s="88"/>
      <c r="AC957" s="88"/>
      <c r="AD957" s="90"/>
      <c r="AE957" s="90"/>
      <c r="AF957" s="136"/>
      <c r="AG957" s="338"/>
      <c r="AH957" s="338"/>
      <c r="AI957" s="339"/>
      <c r="AJ957" s="339"/>
      <c r="AK957" s="91"/>
      <c r="AL957" s="92"/>
      <c r="AM957" s="93"/>
      <c r="AN957" s="340"/>
      <c r="AO957" s="341"/>
      <c r="AP957" s="336"/>
      <c r="AQ957" s="342"/>
      <c r="AR957" s="343"/>
      <c r="AS957" s="342"/>
      <c r="AT957" s="94"/>
      <c r="AU957" s="341"/>
      <c r="AV957" s="136"/>
      <c r="AW957" s="339"/>
    </row>
    <row r="958" spans="1:49" ht="12.75" customHeight="1">
      <c r="A958">
        <v>955</v>
      </c>
      <c r="B958" s="29" t="s">
        <v>2</v>
      </c>
      <c r="C958" s="134" t="s">
        <v>109</v>
      </c>
      <c r="D958" s="29" t="s">
        <v>3880</v>
      </c>
      <c r="E958" s="29" t="s">
        <v>3880</v>
      </c>
      <c r="F958" s="335"/>
      <c r="G958" s="335"/>
      <c r="H958" s="335"/>
      <c r="I958" s="335"/>
      <c r="J958" s="335"/>
      <c r="K958" s="335"/>
      <c r="L958" s="335"/>
      <c r="M958" s="82" t="s">
        <v>3880</v>
      </c>
      <c r="N958" s="57" t="s">
        <v>3880</v>
      </c>
      <c r="O958" s="30" t="s">
        <v>3880</v>
      </c>
      <c r="P958" s="29" t="s">
        <v>3880</v>
      </c>
      <c r="Q958" s="29"/>
      <c r="R958" s="134" t="s">
        <v>109</v>
      </c>
      <c r="S958" s="103" t="s">
        <v>3</v>
      </c>
      <c r="T958" s="403">
        <v>14650</v>
      </c>
      <c r="U958" s="403">
        <v>3000</v>
      </c>
      <c r="V958" s="123" t="s">
        <v>2</v>
      </c>
      <c r="W958" s="336"/>
      <c r="X958" s="123"/>
      <c r="Y958" s="337"/>
      <c r="Z958" s="87"/>
      <c r="AA958" s="88" t="s">
        <v>3880</v>
      </c>
      <c r="AB958" s="88"/>
      <c r="AC958" s="88"/>
      <c r="AD958" s="90"/>
      <c r="AE958" s="90"/>
      <c r="AF958" s="136"/>
      <c r="AG958" s="338"/>
      <c r="AH958" s="338"/>
      <c r="AI958" s="339"/>
      <c r="AJ958" s="339"/>
      <c r="AK958" s="91"/>
      <c r="AL958" s="92"/>
      <c r="AM958" s="93"/>
      <c r="AN958" s="340"/>
      <c r="AO958" s="341"/>
      <c r="AP958" s="336"/>
      <c r="AQ958" s="342"/>
      <c r="AR958" s="343"/>
      <c r="AS958" s="342"/>
      <c r="AT958" s="94"/>
      <c r="AU958" s="341"/>
      <c r="AV958" s="136"/>
      <c r="AW958" s="339"/>
    </row>
    <row r="959" spans="1:49" ht="12.75" customHeight="1">
      <c r="A959">
        <v>956</v>
      </c>
      <c r="B959" s="29" t="s">
        <v>2</v>
      </c>
      <c r="C959" s="134" t="s">
        <v>3631</v>
      </c>
      <c r="D959" s="29" t="s">
        <v>3880</v>
      </c>
      <c r="E959" s="29" t="s">
        <v>3880</v>
      </c>
      <c r="F959" s="335"/>
      <c r="G959" s="335"/>
      <c r="H959" s="335"/>
      <c r="I959" s="335"/>
      <c r="J959" s="335"/>
      <c r="K959" s="335"/>
      <c r="L959" s="335"/>
      <c r="M959" s="82" t="s">
        <v>3880</v>
      </c>
      <c r="N959" s="57" t="s">
        <v>3880</v>
      </c>
      <c r="O959" s="30" t="s">
        <v>3880</v>
      </c>
      <c r="P959" s="29" t="s">
        <v>3880</v>
      </c>
      <c r="Q959" s="29"/>
      <c r="R959" s="134" t="s">
        <v>3631</v>
      </c>
      <c r="S959" s="103" t="s">
        <v>3</v>
      </c>
      <c r="T959" s="403">
        <v>-10302.24</v>
      </c>
      <c r="U959" s="403">
        <v>3219.45</v>
      </c>
      <c r="V959" s="123" t="s">
        <v>2</v>
      </c>
      <c r="W959" s="336"/>
      <c r="X959" s="123"/>
      <c r="Y959" s="337"/>
      <c r="Z959" s="87"/>
      <c r="AA959" s="88" t="s">
        <v>3880</v>
      </c>
      <c r="AB959" s="88"/>
      <c r="AC959" s="88"/>
      <c r="AD959" s="90"/>
      <c r="AE959" s="90"/>
      <c r="AF959" s="136"/>
      <c r="AG959" s="338"/>
      <c r="AH959" s="338"/>
      <c r="AI959" s="339"/>
      <c r="AJ959" s="339"/>
      <c r="AK959" s="91"/>
      <c r="AL959" s="92"/>
      <c r="AM959" s="93"/>
      <c r="AN959" s="340"/>
      <c r="AO959" s="341"/>
      <c r="AP959" s="336"/>
      <c r="AQ959" s="342"/>
      <c r="AR959" s="343"/>
      <c r="AS959" s="342"/>
      <c r="AT959" s="94"/>
      <c r="AU959" s="341"/>
      <c r="AV959" s="136"/>
      <c r="AW959" s="339"/>
    </row>
    <row r="960" spans="1:49" ht="12.75" customHeight="1">
      <c r="A960">
        <v>957</v>
      </c>
      <c r="B960" s="29" t="s">
        <v>2</v>
      </c>
      <c r="C960" s="134" t="s">
        <v>5259</v>
      </c>
      <c r="D960" s="29" t="s">
        <v>3880</v>
      </c>
      <c r="E960" s="29" t="s">
        <v>3880</v>
      </c>
      <c r="F960" s="335"/>
      <c r="G960" s="335"/>
      <c r="H960" s="335"/>
      <c r="I960" s="335"/>
      <c r="J960" s="335"/>
      <c r="K960" s="335"/>
      <c r="L960" s="335"/>
      <c r="M960" s="82" t="s">
        <v>3880</v>
      </c>
      <c r="N960" s="57" t="s">
        <v>3880</v>
      </c>
      <c r="O960" s="30" t="s">
        <v>3880</v>
      </c>
      <c r="P960" s="29" t="s">
        <v>3880</v>
      </c>
      <c r="Q960" s="29"/>
      <c r="R960" s="134" t="s">
        <v>5259</v>
      </c>
      <c r="S960" s="103" t="s">
        <v>3</v>
      </c>
      <c r="T960" s="403">
        <v>-14650</v>
      </c>
      <c r="U960" s="403">
        <v>3000</v>
      </c>
      <c r="V960" s="123" t="s">
        <v>2</v>
      </c>
      <c r="W960" s="336"/>
      <c r="X960" s="123"/>
      <c r="Y960" s="337"/>
      <c r="Z960" s="87"/>
      <c r="AA960" s="88" t="s">
        <v>3880</v>
      </c>
      <c r="AB960" s="88"/>
      <c r="AC960" s="88"/>
      <c r="AD960" s="90"/>
      <c r="AE960" s="90"/>
      <c r="AF960" s="136"/>
      <c r="AG960" s="338"/>
      <c r="AH960" s="338"/>
      <c r="AI960" s="339"/>
      <c r="AJ960" s="339"/>
      <c r="AK960" s="91"/>
      <c r="AL960" s="92"/>
      <c r="AM960" s="93"/>
      <c r="AN960" s="340"/>
      <c r="AO960" s="341"/>
      <c r="AP960" s="336"/>
      <c r="AQ960" s="342"/>
      <c r="AR960" s="343"/>
      <c r="AS960" s="342"/>
      <c r="AT960" s="94"/>
      <c r="AU960" s="341"/>
      <c r="AV960" s="136"/>
      <c r="AW960" s="339"/>
    </row>
    <row r="961" spans="1:49" ht="12.75" customHeight="1">
      <c r="A961">
        <v>958</v>
      </c>
      <c r="B961" s="29" t="s">
        <v>2</v>
      </c>
      <c r="C961" s="134" t="s">
        <v>5260</v>
      </c>
      <c r="D961" s="29" t="s">
        <v>3880</v>
      </c>
      <c r="E961" s="29" t="s">
        <v>3880</v>
      </c>
      <c r="F961" s="335"/>
      <c r="G961" s="335"/>
      <c r="H961" s="335"/>
      <c r="I961" s="335"/>
      <c r="J961" s="335"/>
      <c r="K961" s="335"/>
      <c r="L961" s="335"/>
      <c r="M961" s="82" t="s">
        <v>3880</v>
      </c>
      <c r="N961" s="57" t="s">
        <v>3880</v>
      </c>
      <c r="O961" s="30" t="s">
        <v>3880</v>
      </c>
      <c r="P961" s="29" t="s">
        <v>3880</v>
      </c>
      <c r="Q961" s="29"/>
      <c r="R961" s="134" t="s">
        <v>5260</v>
      </c>
      <c r="S961" s="103" t="s">
        <v>3</v>
      </c>
      <c r="T961" s="403">
        <v>11160.76</v>
      </c>
      <c r="U961" s="403">
        <v>3714.75</v>
      </c>
      <c r="V961" s="123" t="s">
        <v>2</v>
      </c>
      <c r="W961" s="336"/>
      <c r="X961" s="123"/>
      <c r="Y961" s="337"/>
      <c r="Z961" s="87"/>
      <c r="AA961" s="88" t="s">
        <v>3880</v>
      </c>
      <c r="AB961" s="88"/>
      <c r="AC961" s="88"/>
      <c r="AD961" s="90"/>
      <c r="AE961" s="90"/>
      <c r="AF961" s="136"/>
      <c r="AG961" s="338"/>
      <c r="AH961" s="338"/>
      <c r="AI961" s="339"/>
      <c r="AJ961" s="339"/>
      <c r="AK961" s="91"/>
      <c r="AL961" s="92"/>
      <c r="AM961" s="93"/>
      <c r="AN961" s="340"/>
      <c r="AO961" s="341"/>
      <c r="AP961" s="336"/>
      <c r="AQ961" s="342"/>
      <c r="AR961" s="343"/>
      <c r="AS961" s="342"/>
      <c r="AT961" s="94"/>
      <c r="AU961" s="341"/>
      <c r="AV961" s="136"/>
      <c r="AW961" s="339"/>
    </row>
    <row r="962" spans="1:49" ht="12.75" customHeight="1">
      <c r="A962">
        <v>959</v>
      </c>
      <c r="B962" s="29" t="s">
        <v>2</v>
      </c>
      <c r="C962" s="134" t="s">
        <v>5261</v>
      </c>
      <c r="D962" s="29" t="s">
        <v>3880</v>
      </c>
      <c r="E962" s="29" t="s">
        <v>3880</v>
      </c>
      <c r="F962" s="335"/>
      <c r="G962" s="335"/>
      <c r="H962" s="335"/>
      <c r="I962" s="335"/>
      <c r="J962" s="335"/>
      <c r="K962" s="335"/>
      <c r="L962" s="335"/>
      <c r="M962" s="82" t="s">
        <v>3880</v>
      </c>
      <c r="N962" s="57" t="s">
        <v>3880</v>
      </c>
      <c r="O962" s="30" t="s">
        <v>3880</v>
      </c>
      <c r="P962" s="29" t="s">
        <v>3880</v>
      </c>
      <c r="Q962" s="29"/>
      <c r="R962" s="134" t="s">
        <v>5261</v>
      </c>
      <c r="S962" s="103" t="s">
        <v>3</v>
      </c>
      <c r="T962" s="403">
        <v>9443.7199999999993</v>
      </c>
      <c r="U962" s="403">
        <v>3714.75</v>
      </c>
      <c r="V962" s="123" t="s">
        <v>2</v>
      </c>
      <c r="W962" s="336"/>
      <c r="X962" s="123"/>
      <c r="Y962" s="337"/>
      <c r="Z962" s="87"/>
      <c r="AA962" s="88" t="s">
        <v>3880</v>
      </c>
      <c r="AB962" s="88"/>
      <c r="AC962" s="88"/>
      <c r="AD962" s="90"/>
      <c r="AE962" s="90"/>
      <c r="AF962" s="136"/>
      <c r="AG962" s="338"/>
      <c r="AH962" s="338"/>
      <c r="AI962" s="339"/>
      <c r="AJ962" s="339"/>
      <c r="AK962" s="91"/>
      <c r="AL962" s="92"/>
      <c r="AM962" s="93"/>
      <c r="AN962" s="340"/>
      <c r="AO962" s="341"/>
      <c r="AP962" s="336"/>
      <c r="AQ962" s="342"/>
      <c r="AR962" s="343"/>
      <c r="AS962" s="342"/>
      <c r="AT962" s="94"/>
      <c r="AU962" s="341"/>
      <c r="AV962" s="136"/>
      <c r="AW962" s="339"/>
    </row>
    <row r="963" spans="1:49" ht="12.75" customHeight="1">
      <c r="A963">
        <v>960</v>
      </c>
      <c r="B963" s="29" t="s">
        <v>2</v>
      </c>
      <c r="C963" s="134" t="s">
        <v>67</v>
      </c>
      <c r="D963" s="29" t="s">
        <v>3880</v>
      </c>
      <c r="E963" s="29" t="s">
        <v>3880</v>
      </c>
      <c r="F963" s="335"/>
      <c r="G963" s="335"/>
      <c r="H963" s="335"/>
      <c r="I963" s="335"/>
      <c r="J963" s="335"/>
      <c r="K963" s="335"/>
      <c r="L963" s="335"/>
      <c r="M963" s="82" t="s">
        <v>3880</v>
      </c>
      <c r="N963" s="57" t="s">
        <v>3880</v>
      </c>
      <c r="O963" s="30" t="s">
        <v>3880</v>
      </c>
      <c r="P963" s="29" t="s">
        <v>3880</v>
      </c>
      <c r="Q963" s="29"/>
      <c r="R963" s="134" t="s">
        <v>67</v>
      </c>
      <c r="S963" s="103" t="s">
        <v>3</v>
      </c>
      <c r="T963" s="403">
        <v>5200.6499999999996</v>
      </c>
      <c r="U963" s="403">
        <v>3752.85</v>
      </c>
      <c r="V963" s="123" t="s">
        <v>2</v>
      </c>
      <c r="W963" s="336"/>
      <c r="X963" s="123"/>
      <c r="Y963" s="337"/>
      <c r="Z963" s="87"/>
      <c r="AA963" s="88" t="s">
        <v>3880</v>
      </c>
      <c r="AB963" s="88"/>
      <c r="AC963" s="88"/>
      <c r="AD963" s="90"/>
      <c r="AE963" s="90"/>
      <c r="AF963" s="136"/>
      <c r="AG963" s="338"/>
      <c r="AH963" s="338"/>
      <c r="AI963" s="339"/>
      <c r="AJ963" s="339"/>
      <c r="AK963" s="91"/>
      <c r="AL963" s="92"/>
      <c r="AM963" s="93"/>
      <c r="AN963" s="340"/>
      <c r="AO963" s="341"/>
      <c r="AP963" s="336"/>
      <c r="AQ963" s="342"/>
      <c r="AR963" s="343"/>
      <c r="AS963" s="342"/>
      <c r="AT963" s="94"/>
      <c r="AU963" s="341"/>
      <c r="AV963" s="136"/>
      <c r="AW963" s="339"/>
    </row>
    <row r="964" spans="1:49" ht="12.75" customHeight="1">
      <c r="A964">
        <v>961</v>
      </c>
      <c r="B964" s="29" t="s">
        <v>2</v>
      </c>
      <c r="C964" s="134" t="s">
        <v>5262</v>
      </c>
      <c r="D964" s="29" t="s">
        <v>3880</v>
      </c>
      <c r="E964" s="29" t="s">
        <v>3880</v>
      </c>
      <c r="F964" s="335"/>
      <c r="G964" s="335"/>
      <c r="H964" s="335"/>
      <c r="I964" s="335"/>
      <c r="J964" s="335"/>
      <c r="K964" s="335"/>
      <c r="L964" s="335"/>
      <c r="M964" s="82" t="s">
        <v>3880</v>
      </c>
      <c r="N964" s="57" t="s">
        <v>3880</v>
      </c>
      <c r="O964" s="30" t="s">
        <v>3880</v>
      </c>
      <c r="P964" s="29" t="s">
        <v>3880</v>
      </c>
      <c r="Q964" s="29"/>
      <c r="R964" s="134" t="s">
        <v>5262</v>
      </c>
      <c r="S964" s="103" t="s">
        <v>3</v>
      </c>
      <c r="T964" s="403">
        <v>2800.35</v>
      </c>
      <c r="U964" s="403">
        <v>3752.85</v>
      </c>
      <c r="V964" s="123" t="s">
        <v>2</v>
      </c>
      <c r="W964" s="336"/>
      <c r="X964" s="123"/>
      <c r="Y964" s="337"/>
      <c r="Z964" s="87"/>
      <c r="AA964" s="88" t="s">
        <v>3880</v>
      </c>
      <c r="AB964" s="88"/>
      <c r="AC964" s="88"/>
      <c r="AD964" s="90"/>
      <c r="AE964" s="90"/>
      <c r="AF964" s="136"/>
      <c r="AG964" s="338"/>
      <c r="AH964" s="338"/>
      <c r="AI964" s="339"/>
      <c r="AJ964" s="339"/>
      <c r="AK964" s="91"/>
      <c r="AL964" s="92"/>
      <c r="AM964" s="93"/>
      <c r="AN964" s="340"/>
      <c r="AO964" s="341"/>
      <c r="AP964" s="336"/>
      <c r="AQ964" s="342"/>
      <c r="AR964" s="343"/>
      <c r="AS964" s="342"/>
      <c r="AT964" s="94"/>
      <c r="AU964" s="341"/>
      <c r="AV964" s="136"/>
      <c r="AW964" s="339"/>
    </row>
    <row r="965" spans="1:49" ht="12.75" customHeight="1">
      <c r="A965">
        <v>962</v>
      </c>
      <c r="B965" s="29" t="s">
        <v>2</v>
      </c>
      <c r="C965" s="134" t="s">
        <v>5263</v>
      </c>
      <c r="D965" s="29" t="s">
        <v>3880</v>
      </c>
      <c r="E965" s="29" t="s">
        <v>3880</v>
      </c>
      <c r="F965" s="335"/>
      <c r="G965" s="335"/>
      <c r="H965" s="335"/>
      <c r="I965" s="335"/>
      <c r="J965" s="335"/>
      <c r="K965" s="335"/>
      <c r="L965" s="335"/>
      <c r="M965" s="82" t="s">
        <v>3880</v>
      </c>
      <c r="N965" s="57" t="s">
        <v>3880</v>
      </c>
      <c r="O965" s="30" t="s">
        <v>3880</v>
      </c>
      <c r="P965" s="29" t="s">
        <v>3880</v>
      </c>
      <c r="Q965" s="29"/>
      <c r="R965" s="134" t="s">
        <v>5263</v>
      </c>
      <c r="S965" s="103" t="s">
        <v>3</v>
      </c>
      <c r="T965" s="403">
        <v>2000.25</v>
      </c>
      <c r="U965" s="403">
        <v>3752.85</v>
      </c>
      <c r="V965" s="123" t="s">
        <v>2</v>
      </c>
      <c r="W965" s="336"/>
      <c r="X965" s="123"/>
      <c r="Y965" s="337"/>
      <c r="Z965" s="87"/>
      <c r="AA965" s="88" t="s">
        <v>3880</v>
      </c>
      <c r="AB965" s="88"/>
      <c r="AC965" s="88"/>
      <c r="AD965" s="90"/>
      <c r="AE965" s="90"/>
      <c r="AF965" s="136"/>
      <c r="AG965" s="338"/>
      <c r="AH965" s="338"/>
      <c r="AI965" s="339"/>
      <c r="AJ965" s="339"/>
      <c r="AK965" s="91"/>
      <c r="AL965" s="92"/>
      <c r="AM965" s="93"/>
      <c r="AN965" s="340"/>
      <c r="AO965" s="341"/>
      <c r="AP965" s="336"/>
      <c r="AQ965" s="342"/>
      <c r="AR965" s="343"/>
      <c r="AS965" s="342"/>
      <c r="AT965" s="94"/>
      <c r="AU965" s="341"/>
      <c r="AV965" s="136"/>
      <c r="AW965" s="339"/>
    </row>
    <row r="966" spans="1:49" ht="12.75" customHeight="1">
      <c r="A966">
        <v>963</v>
      </c>
      <c r="B966" s="29" t="s">
        <v>2</v>
      </c>
      <c r="C966" s="134" t="s">
        <v>5264</v>
      </c>
      <c r="D966" s="29" t="s">
        <v>3880</v>
      </c>
      <c r="E966" s="29" t="s">
        <v>3880</v>
      </c>
      <c r="F966" s="335"/>
      <c r="G966" s="335"/>
      <c r="H966" s="335"/>
      <c r="I966" s="335"/>
      <c r="J966" s="335"/>
      <c r="K966" s="335"/>
      <c r="L966" s="335"/>
      <c r="M966" s="82" t="s">
        <v>3880</v>
      </c>
      <c r="N966" s="57" t="s">
        <v>3880</v>
      </c>
      <c r="O966" s="30" t="s">
        <v>3880</v>
      </c>
      <c r="P966" s="29" t="s">
        <v>3880</v>
      </c>
      <c r="Q966" s="29"/>
      <c r="R966" s="134" t="s">
        <v>5264</v>
      </c>
      <c r="S966" s="103" t="s">
        <v>3</v>
      </c>
      <c r="T966" s="403">
        <v>1200.1500000000001</v>
      </c>
      <c r="U966" s="403">
        <v>3752.85</v>
      </c>
      <c r="V966" s="123" t="s">
        <v>2</v>
      </c>
      <c r="W966" s="336"/>
      <c r="X966" s="123"/>
      <c r="Y966" s="337"/>
      <c r="Z966" s="87"/>
      <c r="AA966" s="88" t="s">
        <v>3880</v>
      </c>
      <c r="AB966" s="88"/>
      <c r="AC966" s="88"/>
      <c r="AD966" s="90"/>
      <c r="AE966" s="90"/>
      <c r="AF966" s="136"/>
      <c r="AG966" s="338"/>
      <c r="AH966" s="338"/>
      <c r="AI966" s="339"/>
      <c r="AJ966" s="339"/>
      <c r="AK966" s="91"/>
      <c r="AL966" s="92"/>
      <c r="AM966" s="93"/>
      <c r="AN966" s="340"/>
      <c r="AO966" s="341"/>
      <c r="AP966" s="336"/>
      <c r="AQ966" s="342"/>
      <c r="AR966" s="343"/>
      <c r="AS966" s="342"/>
      <c r="AT966" s="94"/>
      <c r="AU966" s="341"/>
      <c r="AV966" s="136"/>
      <c r="AW966" s="339"/>
    </row>
    <row r="967" spans="1:49" ht="12.75" customHeight="1">
      <c r="A967">
        <v>964</v>
      </c>
      <c r="B967" s="29" t="s">
        <v>2</v>
      </c>
      <c r="C967" s="134" t="s">
        <v>5265</v>
      </c>
      <c r="D967" s="29" t="s">
        <v>3880</v>
      </c>
      <c r="E967" s="29" t="s">
        <v>3880</v>
      </c>
      <c r="F967" s="335"/>
      <c r="G967" s="335"/>
      <c r="H967" s="335"/>
      <c r="I967" s="335"/>
      <c r="J967" s="335"/>
      <c r="K967" s="335"/>
      <c r="L967" s="335"/>
      <c r="M967" s="82" t="s">
        <v>3880</v>
      </c>
      <c r="N967" s="57" t="s">
        <v>3880</v>
      </c>
      <c r="O967" s="30" t="s">
        <v>3880</v>
      </c>
      <c r="P967" s="29" t="s">
        <v>3880</v>
      </c>
      <c r="Q967" s="29"/>
      <c r="R967" s="134" t="s">
        <v>5265</v>
      </c>
      <c r="S967" s="104" t="s">
        <v>3</v>
      </c>
      <c r="T967" s="403">
        <v>400.05</v>
      </c>
      <c r="U967" s="403">
        <v>3752.85</v>
      </c>
      <c r="V967" s="123" t="s">
        <v>2</v>
      </c>
      <c r="W967" s="336"/>
      <c r="X967" s="123"/>
      <c r="Y967" s="337"/>
      <c r="Z967" s="87"/>
      <c r="AA967" s="88" t="s">
        <v>3880</v>
      </c>
      <c r="AB967" s="88"/>
      <c r="AC967" s="88"/>
      <c r="AD967" s="90"/>
      <c r="AE967" s="90"/>
      <c r="AF967" s="136"/>
      <c r="AG967" s="338"/>
      <c r="AH967" s="338"/>
      <c r="AI967" s="339"/>
      <c r="AJ967" s="339"/>
      <c r="AK967" s="91"/>
      <c r="AL967" s="92"/>
      <c r="AM967" s="93"/>
      <c r="AN967" s="340"/>
      <c r="AO967" s="341"/>
      <c r="AP967" s="336"/>
      <c r="AQ967" s="342"/>
      <c r="AR967" s="343"/>
      <c r="AS967" s="342"/>
      <c r="AT967" s="94"/>
      <c r="AU967" s="341"/>
      <c r="AV967" s="136"/>
      <c r="AW967" s="339"/>
    </row>
    <row r="968" spans="1:49" ht="12.75" customHeight="1">
      <c r="A968">
        <v>965</v>
      </c>
      <c r="B968" s="29" t="s">
        <v>2</v>
      </c>
      <c r="C968" s="134" t="s">
        <v>5266</v>
      </c>
      <c r="D968" s="29" t="s">
        <v>3880</v>
      </c>
      <c r="E968" s="29" t="s">
        <v>3880</v>
      </c>
      <c r="F968" s="335"/>
      <c r="G968" s="335"/>
      <c r="H968" s="335"/>
      <c r="I968" s="335"/>
      <c r="J968" s="335"/>
      <c r="K968" s="335"/>
      <c r="L968" s="335"/>
      <c r="M968" s="82" t="s">
        <v>3880</v>
      </c>
      <c r="N968" s="57" t="s">
        <v>3880</v>
      </c>
      <c r="O968" s="30" t="s">
        <v>3880</v>
      </c>
      <c r="P968" s="29" t="s">
        <v>3880</v>
      </c>
      <c r="Q968" s="29"/>
      <c r="R968" s="134" t="s">
        <v>5266</v>
      </c>
      <c r="S968" s="104" t="s">
        <v>3</v>
      </c>
      <c r="T968" s="403">
        <v>-400.05</v>
      </c>
      <c r="U968" s="403">
        <v>3752.85</v>
      </c>
      <c r="V968" s="123" t="s">
        <v>2</v>
      </c>
      <c r="W968" s="336"/>
      <c r="X968" s="123"/>
      <c r="Y968" s="337"/>
      <c r="Z968" s="87"/>
      <c r="AA968" s="88" t="s">
        <v>3880</v>
      </c>
      <c r="AB968" s="88"/>
      <c r="AC968" s="88"/>
      <c r="AD968" s="90"/>
      <c r="AE968" s="90"/>
      <c r="AF968" s="136"/>
      <c r="AG968" s="338"/>
      <c r="AH968" s="338"/>
      <c r="AI968" s="339"/>
      <c r="AJ968" s="339"/>
      <c r="AK968" s="91"/>
      <c r="AL968" s="92"/>
      <c r="AM968" s="93"/>
      <c r="AN968" s="340"/>
      <c r="AO968" s="341"/>
      <c r="AP968" s="336"/>
      <c r="AQ968" s="342"/>
      <c r="AR968" s="343"/>
      <c r="AS968" s="342"/>
      <c r="AT968" s="94"/>
      <c r="AU968" s="341"/>
      <c r="AV968" s="136"/>
      <c r="AW968" s="339"/>
    </row>
    <row r="969" spans="1:49" ht="12.75" customHeight="1">
      <c r="A969">
        <v>966</v>
      </c>
      <c r="B969" s="29" t="s">
        <v>2</v>
      </c>
      <c r="C969" s="134" t="s">
        <v>5267</v>
      </c>
      <c r="D969" s="29" t="s">
        <v>3880</v>
      </c>
      <c r="E969" s="29" t="s">
        <v>3880</v>
      </c>
      <c r="F969" s="335"/>
      <c r="G969" s="335"/>
      <c r="H969" s="335"/>
      <c r="I969" s="335"/>
      <c r="J969" s="335"/>
      <c r="K969" s="335"/>
      <c r="L969" s="335"/>
      <c r="M969" s="82" t="s">
        <v>3880</v>
      </c>
      <c r="N969" s="57" t="s">
        <v>3880</v>
      </c>
      <c r="O969" s="30" t="s">
        <v>3880</v>
      </c>
      <c r="P969" s="29" t="s">
        <v>3880</v>
      </c>
      <c r="Q969" s="29"/>
      <c r="R969" s="134" t="s">
        <v>5267</v>
      </c>
      <c r="S969" s="104" t="s">
        <v>3</v>
      </c>
      <c r="T969" s="403">
        <v>-1200.1500000000001</v>
      </c>
      <c r="U969" s="403">
        <v>3752.85</v>
      </c>
      <c r="V969" s="123" t="s">
        <v>2</v>
      </c>
      <c r="W969" s="336"/>
      <c r="X969" s="123"/>
      <c r="Y969" s="337"/>
      <c r="Z969" s="87"/>
      <c r="AA969" s="88" t="s">
        <v>3880</v>
      </c>
      <c r="AB969" s="88"/>
      <c r="AC969" s="88"/>
      <c r="AD969" s="90"/>
      <c r="AE969" s="90"/>
      <c r="AF969" s="136"/>
      <c r="AG969" s="338"/>
      <c r="AH969" s="338"/>
      <c r="AI969" s="339"/>
      <c r="AJ969" s="339"/>
      <c r="AK969" s="91"/>
      <c r="AL969" s="92"/>
      <c r="AM969" s="93"/>
      <c r="AN969" s="340"/>
      <c r="AO969" s="341"/>
      <c r="AP969" s="336"/>
      <c r="AQ969" s="342"/>
      <c r="AR969" s="343"/>
      <c r="AS969" s="342"/>
      <c r="AT969" s="94"/>
      <c r="AU969" s="341"/>
      <c r="AV969" s="136"/>
      <c r="AW969" s="339"/>
    </row>
    <row r="970" spans="1:49" ht="12.75" customHeight="1">
      <c r="A970">
        <v>967</v>
      </c>
      <c r="B970" s="29" t="s">
        <v>2</v>
      </c>
      <c r="C970" s="134" t="s">
        <v>5268</v>
      </c>
      <c r="D970" s="29" t="s">
        <v>3880</v>
      </c>
      <c r="E970" s="29" t="s">
        <v>3880</v>
      </c>
      <c r="F970" s="335"/>
      <c r="G970" s="335"/>
      <c r="H970" s="335"/>
      <c r="I970" s="335"/>
      <c r="J970" s="335"/>
      <c r="K970" s="335"/>
      <c r="L970" s="335"/>
      <c r="M970" s="82" t="s">
        <v>3880</v>
      </c>
      <c r="N970" s="57" t="s">
        <v>3880</v>
      </c>
      <c r="O970" s="30" t="s">
        <v>3880</v>
      </c>
      <c r="P970" s="29" t="s">
        <v>3880</v>
      </c>
      <c r="Q970" s="29"/>
      <c r="R970" s="134" t="s">
        <v>5268</v>
      </c>
      <c r="S970" s="104" t="s">
        <v>3</v>
      </c>
      <c r="T970" s="403">
        <v>-2000.25</v>
      </c>
      <c r="U970" s="403">
        <v>3752.85</v>
      </c>
      <c r="V970" s="123" t="s">
        <v>2</v>
      </c>
      <c r="W970" s="336"/>
      <c r="X970" s="123"/>
      <c r="Y970" s="337"/>
      <c r="Z970" s="87"/>
      <c r="AA970" s="88" t="s">
        <v>3880</v>
      </c>
      <c r="AB970" s="88"/>
      <c r="AC970" s="88"/>
      <c r="AD970" s="90"/>
      <c r="AE970" s="90"/>
      <c r="AF970" s="136"/>
      <c r="AG970" s="338"/>
      <c r="AH970" s="338"/>
      <c r="AI970" s="339"/>
      <c r="AJ970" s="339"/>
      <c r="AK970" s="91"/>
      <c r="AL970" s="92"/>
      <c r="AM970" s="93"/>
      <c r="AN970" s="340"/>
      <c r="AO970" s="341"/>
      <c r="AP970" s="336"/>
      <c r="AQ970" s="342"/>
      <c r="AR970" s="343"/>
      <c r="AS970" s="342"/>
      <c r="AT970" s="94">
        <v>6000</v>
      </c>
      <c r="AU970" s="341"/>
      <c r="AV970" s="136"/>
      <c r="AW970" s="339"/>
    </row>
    <row r="971" spans="1:49" ht="12.75" customHeight="1">
      <c r="A971">
        <v>968</v>
      </c>
      <c r="B971" s="29" t="s">
        <v>2</v>
      </c>
      <c r="C971" s="134" t="s">
        <v>5269</v>
      </c>
      <c r="D971" s="29" t="s">
        <v>3880</v>
      </c>
      <c r="E971" s="29" t="s">
        <v>3880</v>
      </c>
      <c r="F971" s="335"/>
      <c r="G971" s="335"/>
      <c r="H971" s="335"/>
      <c r="I971" s="335"/>
      <c r="J971" s="335"/>
      <c r="K971" s="335"/>
      <c r="L971" s="335"/>
      <c r="M971" s="82" t="s">
        <v>3880</v>
      </c>
      <c r="N971" s="57" t="s">
        <v>3880</v>
      </c>
      <c r="O971" s="30" t="s">
        <v>3880</v>
      </c>
      <c r="P971" s="29" t="s">
        <v>3880</v>
      </c>
      <c r="Q971" s="29"/>
      <c r="R971" s="134" t="s">
        <v>5269</v>
      </c>
      <c r="S971" s="103" t="s">
        <v>3</v>
      </c>
      <c r="T971" s="403">
        <v>-4400.55</v>
      </c>
      <c r="U971" s="403">
        <v>3752.85</v>
      </c>
      <c r="V971" s="123" t="s">
        <v>2</v>
      </c>
      <c r="W971" s="336"/>
      <c r="X971" s="123"/>
      <c r="Y971" s="337"/>
      <c r="Z971" s="87"/>
      <c r="AA971" s="88" t="s">
        <v>3880</v>
      </c>
      <c r="AB971" s="88"/>
      <c r="AC971" s="88"/>
      <c r="AD971" s="90"/>
      <c r="AE971" s="90"/>
      <c r="AF971" s="136"/>
      <c r="AG971" s="338"/>
      <c r="AH971" s="338"/>
      <c r="AI971" s="339"/>
      <c r="AJ971" s="339"/>
      <c r="AK971" s="91"/>
      <c r="AL971" s="92"/>
      <c r="AM971" s="93"/>
      <c r="AN971" s="340"/>
      <c r="AO971" s="341"/>
      <c r="AP971" s="336"/>
      <c r="AQ971" s="342"/>
      <c r="AR971" s="343"/>
      <c r="AS971" s="342"/>
      <c r="AT971" s="94"/>
      <c r="AU971" s="341"/>
      <c r="AV971" s="136"/>
      <c r="AW971" s="339"/>
    </row>
    <row r="972" spans="1:49" ht="12.75" customHeight="1">
      <c r="A972">
        <v>969</v>
      </c>
      <c r="B972" s="29" t="s">
        <v>2</v>
      </c>
      <c r="C972" s="134" t="s">
        <v>5270</v>
      </c>
      <c r="D972" s="29" t="s">
        <v>3880</v>
      </c>
      <c r="E972" s="29" t="s">
        <v>3880</v>
      </c>
      <c r="F972" s="335"/>
      <c r="G972" s="335"/>
      <c r="H972" s="335"/>
      <c r="I972" s="335"/>
      <c r="J972" s="335"/>
      <c r="K972" s="335"/>
      <c r="L972" s="335"/>
      <c r="M972" s="82" t="s">
        <v>3880</v>
      </c>
      <c r="N972" s="57" t="s">
        <v>3880</v>
      </c>
      <c r="O972" s="30" t="s">
        <v>3880</v>
      </c>
      <c r="P972" s="29" t="s">
        <v>3880</v>
      </c>
      <c r="Q972" s="29"/>
      <c r="R972" s="134" t="s">
        <v>5270</v>
      </c>
      <c r="S972" s="103" t="s">
        <v>3</v>
      </c>
      <c r="T972" s="403">
        <v>-6009.64</v>
      </c>
      <c r="U972" s="403">
        <v>3714.75</v>
      </c>
      <c r="V972" s="123" t="s">
        <v>2</v>
      </c>
      <c r="W972" s="336"/>
      <c r="X972" s="123"/>
      <c r="Y972" s="337"/>
      <c r="Z972" s="87"/>
      <c r="AA972" s="88" t="s">
        <v>3880</v>
      </c>
      <c r="AB972" s="88"/>
      <c r="AC972" s="88"/>
      <c r="AD972" s="90"/>
      <c r="AE972" s="90"/>
      <c r="AF972" s="136"/>
      <c r="AG972" s="338"/>
      <c r="AH972" s="338"/>
      <c r="AI972" s="339"/>
      <c r="AJ972" s="339"/>
      <c r="AK972" s="91"/>
      <c r="AL972" s="92"/>
      <c r="AM972" s="93"/>
      <c r="AN972" s="340"/>
      <c r="AO972" s="341"/>
      <c r="AP972" s="336"/>
      <c r="AQ972" s="342"/>
      <c r="AR972" s="343"/>
      <c r="AS972" s="342"/>
      <c r="AT972" s="94"/>
      <c r="AU972" s="341"/>
      <c r="AV972" s="136"/>
      <c r="AW972" s="339"/>
    </row>
    <row r="973" spans="1:49" ht="12.75" customHeight="1">
      <c r="A973">
        <v>970</v>
      </c>
      <c r="B973" s="29" t="s">
        <v>2</v>
      </c>
      <c r="C973" s="134" t="s">
        <v>5271</v>
      </c>
      <c r="D973" s="29" t="s">
        <v>3880</v>
      </c>
      <c r="E973" s="29" t="s">
        <v>3880</v>
      </c>
      <c r="F973" s="335"/>
      <c r="G973" s="335"/>
      <c r="H973" s="335"/>
      <c r="I973" s="335"/>
      <c r="J973" s="335"/>
      <c r="K973" s="335"/>
      <c r="L973" s="335"/>
      <c r="M973" s="82" t="s">
        <v>3880</v>
      </c>
      <c r="N973" s="57" t="s">
        <v>3880</v>
      </c>
      <c r="O973" s="30" t="s">
        <v>3880</v>
      </c>
      <c r="P973" s="29" t="s">
        <v>3880</v>
      </c>
      <c r="Q973" s="29"/>
      <c r="R973" s="134" t="s">
        <v>5271</v>
      </c>
      <c r="S973" s="103" t="s">
        <v>3</v>
      </c>
      <c r="T973" s="403">
        <v>-9443.7199999999993</v>
      </c>
      <c r="U973" s="403">
        <v>3714.75</v>
      </c>
      <c r="V973" s="123" t="s">
        <v>2</v>
      </c>
      <c r="W973" s="336"/>
      <c r="X973" s="123"/>
      <c r="Y973" s="337"/>
      <c r="Z973" s="87"/>
      <c r="AA973" s="88" t="s">
        <v>3880</v>
      </c>
      <c r="AB973" s="88"/>
      <c r="AC973" s="88"/>
      <c r="AD973" s="90"/>
      <c r="AE973" s="90"/>
      <c r="AF973" s="136"/>
      <c r="AG973" s="338"/>
      <c r="AH973" s="338"/>
      <c r="AI973" s="339"/>
      <c r="AJ973" s="339"/>
      <c r="AK973" s="91"/>
      <c r="AL973" s="92"/>
      <c r="AM973" s="93"/>
      <c r="AN973" s="340"/>
      <c r="AO973" s="341"/>
      <c r="AP973" s="336"/>
      <c r="AQ973" s="342"/>
      <c r="AR973" s="343"/>
      <c r="AS973" s="342"/>
      <c r="AT973" s="94"/>
      <c r="AU973" s="341"/>
      <c r="AV973" s="136"/>
      <c r="AW973" s="339"/>
    </row>
    <row r="974" spans="1:49" ht="12.75" customHeight="1">
      <c r="A974">
        <v>971</v>
      </c>
      <c r="B974" s="29" t="s">
        <v>2</v>
      </c>
      <c r="C974" s="134" t="s">
        <v>5272</v>
      </c>
      <c r="D974" s="29" t="s">
        <v>3880</v>
      </c>
      <c r="E974" s="29" t="s">
        <v>3880</v>
      </c>
      <c r="F974" s="335"/>
      <c r="G974" s="335"/>
      <c r="H974" s="335"/>
      <c r="I974" s="335"/>
      <c r="J974" s="335"/>
      <c r="K974" s="335"/>
      <c r="L974" s="335"/>
      <c r="M974" s="82" t="s">
        <v>3880</v>
      </c>
      <c r="N974" s="57" t="s">
        <v>3880</v>
      </c>
      <c r="O974" s="30" t="s">
        <v>3880</v>
      </c>
      <c r="P974" s="29" t="s">
        <v>3880</v>
      </c>
      <c r="Q974" s="29"/>
      <c r="R974" s="134" t="s">
        <v>5272</v>
      </c>
      <c r="S974" s="103" t="s">
        <v>3</v>
      </c>
      <c r="T974" s="403">
        <v>-11160.76</v>
      </c>
      <c r="U974" s="403">
        <v>3714.75</v>
      </c>
      <c r="V974" s="123" t="s">
        <v>2</v>
      </c>
      <c r="W974" s="336"/>
      <c r="X974" s="123"/>
      <c r="Y974" s="337"/>
      <c r="Z974" s="87"/>
      <c r="AA974" s="88" t="s">
        <v>3880</v>
      </c>
      <c r="AB974" s="88"/>
      <c r="AC974" s="88"/>
      <c r="AD974" s="90"/>
      <c r="AE974" s="90"/>
      <c r="AF974" s="136"/>
      <c r="AG974" s="338"/>
      <c r="AH974" s="338"/>
      <c r="AI974" s="339"/>
      <c r="AJ974" s="339"/>
      <c r="AK974" s="91"/>
      <c r="AL974" s="92"/>
      <c r="AM974" s="93"/>
      <c r="AN974" s="340"/>
      <c r="AO974" s="341"/>
      <c r="AP974" s="336"/>
      <c r="AQ974" s="342"/>
      <c r="AR974" s="343"/>
      <c r="AS974" s="342"/>
      <c r="AT974" s="94"/>
      <c r="AU974" s="341"/>
      <c r="AV974" s="136"/>
      <c r="AW974" s="339"/>
    </row>
    <row r="975" spans="1:49" ht="12.75" customHeight="1">
      <c r="A975">
        <v>972</v>
      </c>
      <c r="B975" s="29" t="s">
        <v>2</v>
      </c>
      <c r="C975" s="134" t="s">
        <v>5273</v>
      </c>
      <c r="D975" s="29" t="s">
        <v>3880</v>
      </c>
      <c r="E975" s="29" t="s">
        <v>3880</v>
      </c>
      <c r="F975" s="335"/>
      <c r="G975" s="335"/>
      <c r="H975" s="335"/>
      <c r="I975" s="335"/>
      <c r="J975" s="335"/>
      <c r="K975" s="335"/>
      <c r="L975" s="335"/>
      <c r="M975" s="82" t="s">
        <v>3880</v>
      </c>
      <c r="N975" s="57" t="s">
        <v>3880</v>
      </c>
      <c r="O975" s="30" t="s">
        <v>3880</v>
      </c>
      <c r="P975" s="29" t="s">
        <v>3880</v>
      </c>
      <c r="Q975" s="29"/>
      <c r="R975" s="134" t="s">
        <v>5273</v>
      </c>
      <c r="S975" s="103" t="s">
        <v>3</v>
      </c>
      <c r="T975" s="403">
        <v>12877.8</v>
      </c>
      <c r="U975" s="403">
        <v>3714.75</v>
      </c>
      <c r="V975" s="123" t="s">
        <v>2</v>
      </c>
      <c r="W975" s="336"/>
      <c r="X975" s="123"/>
      <c r="Y975" s="337"/>
      <c r="Z975" s="87"/>
      <c r="AA975" s="88" t="s">
        <v>3880</v>
      </c>
      <c r="AB975" s="88"/>
      <c r="AC975" s="88"/>
      <c r="AD975" s="90"/>
      <c r="AE975" s="90"/>
      <c r="AF975" s="136"/>
      <c r="AG975" s="338"/>
      <c r="AH975" s="338"/>
      <c r="AI975" s="339"/>
      <c r="AJ975" s="339"/>
      <c r="AK975" s="91"/>
      <c r="AL975" s="92"/>
      <c r="AM975" s="93"/>
      <c r="AN975" s="340"/>
      <c r="AO975" s="341"/>
      <c r="AP975" s="336"/>
      <c r="AQ975" s="342"/>
      <c r="AR975" s="343"/>
      <c r="AS975" s="342"/>
      <c r="AT975" s="94"/>
      <c r="AU975" s="341"/>
      <c r="AV975" s="136"/>
      <c r="AW975" s="339"/>
    </row>
    <row r="976" spans="1:49" ht="12.75" customHeight="1">
      <c r="A976">
        <v>973</v>
      </c>
      <c r="B976" s="29" t="s">
        <v>2</v>
      </c>
      <c r="C976" s="134" t="s">
        <v>5274</v>
      </c>
      <c r="D976" s="29" t="s">
        <v>3880</v>
      </c>
      <c r="E976" s="29" t="s">
        <v>3880</v>
      </c>
      <c r="F976" s="335"/>
      <c r="G976" s="335"/>
      <c r="H976" s="335"/>
      <c r="I976" s="335"/>
      <c r="J976" s="335"/>
      <c r="K976" s="335"/>
      <c r="L976" s="335"/>
      <c r="M976" s="82" t="s">
        <v>3880</v>
      </c>
      <c r="N976" s="57" t="s">
        <v>3880</v>
      </c>
      <c r="O976" s="30" t="s">
        <v>3880</v>
      </c>
      <c r="P976" s="29" t="s">
        <v>3880</v>
      </c>
      <c r="Q976" s="29"/>
      <c r="R976" s="134" t="s">
        <v>5274</v>
      </c>
      <c r="S976" s="103" t="s">
        <v>3</v>
      </c>
      <c r="T976" s="403">
        <v>6868.16</v>
      </c>
      <c r="U976" s="403">
        <v>4210.05</v>
      </c>
      <c r="V976" s="123" t="s">
        <v>2</v>
      </c>
      <c r="W976" s="336"/>
      <c r="X976" s="123"/>
      <c r="Y976" s="337"/>
      <c r="Z976" s="87"/>
      <c r="AA976" s="88" t="s">
        <v>3880</v>
      </c>
      <c r="AB976" s="88"/>
      <c r="AC976" s="88"/>
      <c r="AD976" s="90"/>
      <c r="AE976" s="90"/>
      <c r="AF976" s="136"/>
      <c r="AG976" s="338"/>
      <c r="AH976" s="338"/>
      <c r="AI976" s="339"/>
      <c r="AJ976" s="339"/>
      <c r="AK976" s="91"/>
      <c r="AL976" s="92"/>
      <c r="AM976" s="93"/>
      <c r="AN976" s="340"/>
      <c r="AO976" s="341"/>
      <c r="AP976" s="336"/>
      <c r="AQ976" s="342"/>
      <c r="AR976" s="343"/>
      <c r="AS976" s="342"/>
      <c r="AT976" s="94"/>
      <c r="AU976" s="341"/>
      <c r="AV976" s="136"/>
      <c r="AW976" s="339"/>
    </row>
    <row r="977" spans="1:49" ht="12.75" customHeight="1">
      <c r="A977">
        <v>974</v>
      </c>
      <c r="B977" s="29" t="s">
        <v>2</v>
      </c>
      <c r="C977" s="134" t="s">
        <v>38</v>
      </c>
      <c r="D977" s="29" t="s">
        <v>3880</v>
      </c>
      <c r="E977" s="29" t="s">
        <v>3880</v>
      </c>
      <c r="F977" s="335"/>
      <c r="G977" s="335"/>
      <c r="H977" s="335"/>
      <c r="I977" s="335"/>
      <c r="J977" s="335"/>
      <c r="K977" s="335"/>
      <c r="L977" s="335"/>
      <c r="M977" s="82" t="s">
        <v>3880</v>
      </c>
      <c r="N977" s="57" t="s">
        <v>3880</v>
      </c>
      <c r="O977" s="30" t="s">
        <v>3880</v>
      </c>
      <c r="P977" s="29" t="s">
        <v>3880</v>
      </c>
      <c r="Q977" s="29"/>
      <c r="R977" s="134" t="s">
        <v>38</v>
      </c>
      <c r="S977" s="103" t="s">
        <v>3</v>
      </c>
      <c r="T977" s="403">
        <v>14650</v>
      </c>
      <c r="U977" s="403">
        <v>4000</v>
      </c>
      <c r="V977" s="123" t="s">
        <v>2</v>
      </c>
      <c r="W977" s="336"/>
      <c r="X977" s="123"/>
      <c r="Y977" s="337"/>
      <c r="Z977" s="87"/>
      <c r="AA977" s="88" t="s">
        <v>3880</v>
      </c>
      <c r="AB977" s="88"/>
      <c r="AC977" s="88"/>
      <c r="AD977" s="90"/>
      <c r="AE977" s="90"/>
      <c r="AF977" s="136"/>
      <c r="AG977" s="338"/>
      <c r="AH977" s="338"/>
      <c r="AI977" s="339"/>
      <c r="AJ977" s="339"/>
      <c r="AK977" s="91"/>
      <c r="AL977" s="92"/>
      <c r="AM977" s="93"/>
      <c r="AN977" s="340"/>
      <c r="AO977" s="341"/>
      <c r="AP977" s="336"/>
      <c r="AQ977" s="342"/>
      <c r="AR977" s="343"/>
      <c r="AS977" s="342"/>
      <c r="AT977" s="94"/>
      <c r="AU977" s="341"/>
      <c r="AV977" s="136"/>
      <c r="AW977" s="339"/>
    </row>
    <row r="978" spans="1:49" ht="12.75" customHeight="1">
      <c r="A978">
        <v>975</v>
      </c>
      <c r="B978" s="29" t="s">
        <v>2</v>
      </c>
      <c r="C978" s="134" t="s">
        <v>5275</v>
      </c>
      <c r="D978" s="29" t="s">
        <v>3880</v>
      </c>
      <c r="E978" s="29" t="s">
        <v>3880</v>
      </c>
      <c r="F978" s="335"/>
      <c r="G978" s="335"/>
      <c r="H978" s="335"/>
      <c r="I978" s="335"/>
      <c r="J978" s="335"/>
      <c r="K978" s="335"/>
      <c r="L978" s="335"/>
      <c r="M978" s="82" t="s">
        <v>3880</v>
      </c>
      <c r="N978" s="57" t="s">
        <v>3880</v>
      </c>
      <c r="O978" s="30" t="s">
        <v>3880</v>
      </c>
      <c r="P978" s="29" t="s">
        <v>3880</v>
      </c>
      <c r="Q978" s="29"/>
      <c r="R978" s="134" t="s">
        <v>5275</v>
      </c>
      <c r="S978" s="104" t="s">
        <v>3</v>
      </c>
      <c r="T978" s="403">
        <v>-8585.2000000000007</v>
      </c>
      <c r="U978" s="403">
        <v>4210.05</v>
      </c>
      <c r="V978" s="123" t="s">
        <v>2</v>
      </c>
      <c r="W978" s="336"/>
      <c r="X978" s="123"/>
      <c r="Y978" s="337"/>
      <c r="Z978" s="87"/>
      <c r="AA978" s="88" t="s">
        <v>3880</v>
      </c>
      <c r="AB978" s="88"/>
      <c r="AC978" s="88"/>
      <c r="AD978" s="90"/>
      <c r="AE978" s="90"/>
      <c r="AF978" s="136"/>
      <c r="AG978" s="338"/>
      <c r="AH978" s="338"/>
      <c r="AI978" s="339"/>
      <c r="AJ978" s="339"/>
      <c r="AK978" s="91"/>
      <c r="AL978" s="92"/>
      <c r="AM978" s="93"/>
      <c r="AN978" s="340"/>
      <c r="AO978" s="341"/>
      <c r="AP978" s="336"/>
      <c r="AQ978" s="342"/>
      <c r="AR978" s="343"/>
      <c r="AS978" s="342"/>
      <c r="AT978" s="94"/>
      <c r="AU978" s="341"/>
      <c r="AV978" s="136"/>
      <c r="AW978" s="339"/>
    </row>
    <row r="979" spans="1:49" ht="12.75" customHeight="1">
      <c r="A979">
        <v>976</v>
      </c>
      <c r="B979" s="29" t="s">
        <v>2</v>
      </c>
      <c r="C979" s="134" t="s">
        <v>3632</v>
      </c>
      <c r="D979" s="29" t="s">
        <v>3880</v>
      </c>
      <c r="E979" s="29" t="s">
        <v>3880</v>
      </c>
      <c r="F979" s="335"/>
      <c r="G979" s="335"/>
      <c r="H979" s="335"/>
      <c r="I979" s="335"/>
      <c r="J979" s="335"/>
      <c r="K979" s="335"/>
      <c r="L979" s="335"/>
      <c r="M979" s="82" t="s">
        <v>3880</v>
      </c>
      <c r="N979" s="57" t="s">
        <v>3880</v>
      </c>
      <c r="O979" s="30" t="s">
        <v>3880</v>
      </c>
      <c r="P979" s="29" t="s">
        <v>3880</v>
      </c>
      <c r="Q979" s="29"/>
      <c r="R979" s="134" t="s">
        <v>3632</v>
      </c>
      <c r="S979" s="104" t="s">
        <v>3</v>
      </c>
      <c r="T979" s="403">
        <v>-12019.28</v>
      </c>
      <c r="U979" s="403">
        <v>4210.05</v>
      </c>
      <c r="V979" s="123" t="s">
        <v>2</v>
      </c>
      <c r="W979" s="336"/>
      <c r="X979" s="123"/>
      <c r="Y979" s="337"/>
      <c r="Z979" s="87"/>
      <c r="AA979" s="88" t="s">
        <v>3880</v>
      </c>
      <c r="AB979" s="88"/>
      <c r="AC979" s="88"/>
      <c r="AD979" s="90"/>
      <c r="AE979" s="90"/>
      <c r="AF979" s="136"/>
      <c r="AG979" s="338"/>
      <c r="AH979" s="338"/>
      <c r="AI979" s="339"/>
      <c r="AJ979" s="339"/>
      <c r="AK979" s="91"/>
      <c r="AL979" s="92"/>
      <c r="AM979" s="93"/>
      <c r="AN979" s="340"/>
      <c r="AO979" s="341"/>
      <c r="AP979" s="336"/>
      <c r="AQ979" s="342"/>
      <c r="AR979" s="343"/>
      <c r="AS979" s="342"/>
      <c r="AT979" s="94"/>
      <c r="AU979" s="341"/>
      <c r="AV979" s="136"/>
      <c r="AW979" s="339"/>
    </row>
    <row r="980" spans="1:49" ht="12.75" customHeight="1">
      <c r="A980">
        <v>977</v>
      </c>
      <c r="B980" s="29" t="s">
        <v>2</v>
      </c>
      <c r="C980" s="134" t="s">
        <v>5276</v>
      </c>
      <c r="D980" s="29" t="s">
        <v>3880</v>
      </c>
      <c r="E980" s="29" t="s">
        <v>3880</v>
      </c>
      <c r="F980" s="335"/>
      <c r="G980" s="335"/>
      <c r="H980" s="335"/>
      <c r="I980" s="335"/>
      <c r="J980" s="335"/>
      <c r="K980" s="335"/>
      <c r="L980" s="335"/>
      <c r="M980" s="82" t="s">
        <v>3880</v>
      </c>
      <c r="N980" s="57" t="s">
        <v>3880</v>
      </c>
      <c r="O980" s="30" t="s">
        <v>3880</v>
      </c>
      <c r="P980" s="29" t="s">
        <v>3880</v>
      </c>
      <c r="Q980" s="29"/>
      <c r="R980" s="134" t="s">
        <v>5276</v>
      </c>
      <c r="S980" s="104" t="s">
        <v>3</v>
      </c>
      <c r="T980" s="403">
        <v>-14650</v>
      </c>
      <c r="U980" s="403">
        <v>4000</v>
      </c>
      <c r="V980" s="123" t="s">
        <v>2</v>
      </c>
      <c r="W980" s="336"/>
      <c r="X980" s="123"/>
      <c r="Y980" s="337"/>
      <c r="Z980" s="87"/>
      <c r="AA980" s="88" t="s">
        <v>3880</v>
      </c>
      <c r="AB980" s="88"/>
      <c r="AC980" s="88"/>
      <c r="AD980" s="90"/>
      <c r="AE980" s="90"/>
      <c r="AF980" s="136"/>
      <c r="AG980" s="338"/>
      <c r="AH980" s="338"/>
      <c r="AI980" s="339"/>
      <c r="AJ980" s="339"/>
      <c r="AK980" s="91"/>
      <c r="AL980" s="92"/>
      <c r="AM980" s="93"/>
      <c r="AN980" s="340"/>
      <c r="AO980" s="341"/>
      <c r="AP980" s="336"/>
      <c r="AQ980" s="342"/>
      <c r="AR980" s="343"/>
      <c r="AS980" s="342"/>
      <c r="AT980" s="94"/>
      <c r="AU980" s="341"/>
      <c r="AV980" s="136"/>
      <c r="AW980" s="339"/>
    </row>
    <row r="981" spans="1:49" ht="12.75" customHeight="1">
      <c r="A981">
        <v>978</v>
      </c>
      <c r="B981" s="29" t="s">
        <v>2</v>
      </c>
      <c r="C981" s="134" t="s">
        <v>5277</v>
      </c>
      <c r="D981" s="29" t="s">
        <v>3880</v>
      </c>
      <c r="E981" s="29" t="s">
        <v>3880</v>
      </c>
      <c r="F981" s="335"/>
      <c r="G981" s="335"/>
      <c r="H981" s="335"/>
      <c r="I981" s="335"/>
      <c r="J981" s="335"/>
      <c r="K981" s="335"/>
      <c r="L981" s="335"/>
      <c r="M981" s="82" t="s">
        <v>3880</v>
      </c>
      <c r="N981" s="57" t="s">
        <v>3880</v>
      </c>
      <c r="O981" s="30" t="s">
        <v>3880</v>
      </c>
      <c r="P981" s="29" t="s">
        <v>3880</v>
      </c>
      <c r="Q981" s="29"/>
      <c r="R981" s="134" t="s">
        <v>5277</v>
      </c>
      <c r="S981" s="104" t="s">
        <v>3</v>
      </c>
      <c r="T981" s="403">
        <v>11500</v>
      </c>
      <c r="U981" s="403">
        <v>-12895</v>
      </c>
      <c r="V981" s="123" t="s">
        <v>2</v>
      </c>
      <c r="W981" s="336"/>
      <c r="X981" s="123"/>
      <c r="Y981" s="337"/>
      <c r="Z981" s="87"/>
      <c r="AA981" s="88" t="s">
        <v>3880</v>
      </c>
      <c r="AB981" s="88"/>
      <c r="AC981" s="88"/>
      <c r="AD981" s="90"/>
      <c r="AE981" s="90"/>
      <c r="AF981" s="136"/>
      <c r="AG981" s="338"/>
      <c r="AH981" s="338"/>
      <c r="AI981" s="339"/>
      <c r="AJ981" s="339"/>
      <c r="AK981" s="91"/>
      <c r="AL981" s="92"/>
      <c r="AM981" s="93"/>
      <c r="AN981" s="340"/>
      <c r="AO981" s="341"/>
      <c r="AP981" s="336"/>
      <c r="AQ981" s="342"/>
      <c r="AR981" s="343"/>
      <c r="AS981" s="342"/>
      <c r="AT981" s="94"/>
      <c r="AU981" s="341"/>
      <c r="AV981" s="136"/>
      <c r="AW981" s="339"/>
    </row>
    <row r="982" spans="1:49" ht="12.75" customHeight="1">
      <c r="A982">
        <v>979</v>
      </c>
      <c r="B982" s="29" t="s">
        <v>2</v>
      </c>
      <c r="C982" s="134" t="s">
        <v>5278</v>
      </c>
      <c r="D982" s="29" t="s">
        <v>3880</v>
      </c>
      <c r="E982" s="29" t="s">
        <v>3880</v>
      </c>
      <c r="F982" s="335"/>
      <c r="G982" s="335"/>
      <c r="H982" s="335"/>
      <c r="I982" s="335"/>
      <c r="J982" s="335"/>
      <c r="K982" s="335"/>
      <c r="L982" s="335"/>
      <c r="M982" s="82" t="s">
        <v>3880</v>
      </c>
      <c r="N982" s="57" t="s">
        <v>3880</v>
      </c>
      <c r="O982" s="30" t="s">
        <v>3880</v>
      </c>
      <c r="P982" s="29" t="s">
        <v>3880</v>
      </c>
      <c r="Q982" s="29"/>
      <c r="R982" s="134" t="s">
        <v>5278</v>
      </c>
      <c r="S982" s="104" t="s">
        <v>3</v>
      </c>
      <c r="T982" s="403">
        <v>8500</v>
      </c>
      <c r="U982" s="403">
        <v>-12895</v>
      </c>
      <c r="V982" s="123" t="s">
        <v>2</v>
      </c>
      <c r="W982" s="336"/>
      <c r="X982" s="123"/>
      <c r="Y982" s="337"/>
      <c r="Z982" s="87"/>
      <c r="AA982" s="88" t="s">
        <v>3880</v>
      </c>
      <c r="AB982" s="88"/>
      <c r="AC982" s="88"/>
      <c r="AD982" s="90"/>
      <c r="AE982" s="90"/>
      <c r="AF982" s="136"/>
      <c r="AG982" s="338"/>
      <c r="AH982" s="338"/>
      <c r="AI982" s="339"/>
      <c r="AJ982" s="339"/>
      <c r="AK982" s="91"/>
      <c r="AL982" s="92"/>
      <c r="AM982" s="93"/>
      <c r="AN982" s="340"/>
      <c r="AO982" s="341"/>
      <c r="AP982" s="336"/>
      <c r="AQ982" s="342"/>
      <c r="AR982" s="343"/>
      <c r="AS982" s="342"/>
      <c r="AT982" s="94"/>
      <c r="AU982" s="341"/>
      <c r="AV982" s="136"/>
      <c r="AW982" s="339"/>
    </row>
    <row r="983" spans="1:49" ht="12.75" customHeight="1">
      <c r="A983">
        <v>980</v>
      </c>
      <c r="B983" s="29" t="s">
        <v>2</v>
      </c>
      <c r="C983" s="134" t="s">
        <v>260</v>
      </c>
      <c r="D983" s="29" t="s">
        <v>3880</v>
      </c>
      <c r="E983" s="29" t="s">
        <v>3880</v>
      </c>
      <c r="F983" s="335"/>
      <c r="G983" s="335"/>
      <c r="H983" s="335"/>
      <c r="I983" s="335"/>
      <c r="J983" s="335"/>
      <c r="K983" s="335"/>
      <c r="L983" s="335"/>
      <c r="M983" s="82" t="s">
        <v>3880</v>
      </c>
      <c r="N983" s="57" t="s">
        <v>3880</v>
      </c>
      <c r="O983" s="30" t="s">
        <v>3880</v>
      </c>
      <c r="P983" s="29" t="s">
        <v>3880</v>
      </c>
      <c r="Q983" s="29"/>
      <c r="R983" s="134" t="s">
        <v>260</v>
      </c>
      <c r="S983" s="103" t="s">
        <v>3</v>
      </c>
      <c r="T983" s="403">
        <v>5500</v>
      </c>
      <c r="U983" s="403">
        <v>-12895</v>
      </c>
      <c r="V983" s="123" t="s">
        <v>2</v>
      </c>
      <c r="W983" s="336"/>
      <c r="X983" s="123"/>
      <c r="Y983" s="337"/>
      <c r="Z983" s="87"/>
      <c r="AA983" s="88" t="s">
        <v>3880</v>
      </c>
      <c r="AB983" s="88"/>
      <c r="AC983" s="88"/>
      <c r="AD983" s="90"/>
      <c r="AE983" s="90"/>
      <c r="AF983" s="136"/>
      <c r="AG983" s="338"/>
      <c r="AH983" s="338"/>
      <c r="AI983" s="339"/>
      <c r="AJ983" s="339"/>
      <c r="AK983" s="91"/>
      <c r="AL983" s="92"/>
      <c r="AM983" s="93"/>
      <c r="AN983" s="340"/>
      <c r="AO983" s="341"/>
      <c r="AP983" s="336"/>
      <c r="AQ983" s="342"/>
      <c r="AR983" s="343"/>
      <c r="AS983" s="342"/>
      <c r="AT983" s="94"/>
      <c r="AU983" s="341"/>
      <c r="AV983" s="136"/>
      <c r="AW983" s="339"/>
    </row>
    <row r="984" spans="1:49" ht="12.75" customHeight="1">
      <c r="A984">
        <v>981</v>
      </c>
      <c r="B984" s="29" t="s">
        <v>2</v>
      </c>
      <c r="C984" s="134" t="s">
        <v>247</v>
      </c>
      <c r="D984" s="29" t="s">
        <v>3880</v>
      </c>
      <c r="E984" s="29" t="s">
        <v>3880</v>
      </c>
      <c r="F984" s="335"/>
      <c r="G984" s="335"/>
      <c r="H984" s="335"/>
      <c r="I984" s="335"/>
      <c r="J984" s="335"/>
      <c r="K984" s="335"/>
      <c r="L984" s="335"/>
      <c r="M984" s="82" t="s">
        <v>3880</v>
      </c>
      <c r="N984" s="57" t="s">
        <v>3880</v>
      </c>
      <c r="O984" s="30" t="s">
        <v>3880</v>
      </c>
      <c r="P984" s="29" t="s">
        <v>3880</v>
      </c>
      <c r="Q984" s="29"/>
      <c r="R984" s="134" t="s">
        <v>247</v>
      </c>
      <c r="S984" s="103" t="s">
        <v>3</v>
      </c>
      <c r="T984" s="403">
        <v>4500</v>
      </c>
      <c r="U984" s="403">
        <v>-12895</v>
      </c>
      <c r="V984" s="123" t="s">
        <v>2</v>
      </c>
      <c r="W984" s="336"/>
      <c r="X984" s="123"/>
      <c r="Y984" s="337"/>
      <c r="Z984" s="87"/>
      <c r="AA984" s="88" t="s">
        <v>3880</v>
      </c>
      <c r="AB984" s="88"/>
      <c r="AC984" s="88"/>
      <c r="AD984" s="90"/>
      <c r="AE984" s="90"/>
      <c r="AF984" s="136"/>
      <c r="AG984" s="338"/>
      <c r="AH984" s="338"/>
      <c r="AI984" s="339"/>
      <c r="AJ984" s="339"/>
      <c r="AK984" s="91"/>
      <c r="AL984" s="92"/>
      <c r="AM984" s="93"/>
      <c r="AN984" s="340"/>
      <c r="AO984" s="341"/>
      <c r="AP984" s="336"/>
      <c r="AQ984" s="342"/>
      <c r="AR984" s="343"/>
      <c r="AS984" s="342"/>
      <c r="AT984" s="94"/>
      <c r="AU984" s="341"/>
      <c r="AV984" s="136"/>
      <c r="AW984" s="339"/>
    </row>
    <row r="985" spans="1:49" ht="12.75" customHeight="1">
      <c r="A985">
        <v>982</v>
      </c>
      <c r="B985" s="29" t="s">
        <v>2</v>
      </c>
      <c r="C985" s="134" t="s">
        <v>3566</v>
      </c>
      <c r="D985" s="29" t="s">
        <v>3880</v>
      </c>
      <c r="E985" s="29" t="s">
        <v>3880</v>
      </c>
      <c r="F985" s="335"/>
      <c r="G985" s="335"/>
      <c r="H985" s="335"/>
      <c r="I985" s="335"/>
      <c r="J985" s="335"/>
      <c r="K985" s="335"/>
      <c r="L985" s="335"/>
      <c r="M985" s="82" t="s">
        <v>3880</v>
      </c>
      <c r="N985" s="57" t="s">
        <v>3880</v>
      </c>
      <c r="O985" s="30" t="s">
        <v>3880</v>
      </c>
      <c r="P985" s="29" t="s">
        <v>3880</v>
      </c>
      <c r="Q985" s="29"/>
      <c r="R985" s="134" t="s">
        <v>3566</v>
      </c>
      <c r="S985" s="103" t="s">
        <v>3</v>
      </c>
      <c r="T985" s="403">
        <v>-4500</v>
      </c>
      <c r="U985" s="403">
        <v>-12895</v>
      </c>
      <c r="V985" s="123" t="s">
        <v>2</v>
      </c>
      <c r="W985" s="336"/>
      <c r="X985" s="123"/>
      <c r="Y985" s="337"/>
      <c r="Z985" s="87"/>
      <c r="AA985" s="88" t="s">
        <v>3880</v>
      </c>
      <c r="AB985" s="88"/>
      <c r="AC985" s="88"/>
      <c r="AD985" s="90"/>
      <c r="AE985" s="90"/>
      <c r="AF985" s="136"/>
      <c r="AG985" s="338"/>
      <c r="AH985" s="338"/>
      <c r="AI985" s="339"/>
      <c r="AJ985" s="339"/>
      <c r="AK985" s="91"/>
      <c r="AL985" s="92"/>
      <c r="AM985" s="93"/>
      <c r="AN985" s="340"/>
      <c r="AO985" s="341"/>
      <c r="AP985" s="336"/>
      <c r="AQ985" s="342"/>
      <c r="AR985" s="343"/>
      <c r="AS985" s="342"/>
      <c r="AT985" s="94"/>
      <c r="AU985" s="341"/>
      <c r="AV985" s="136"/>
      <c r="AW985" s="339"/>
    </row>
    <row r="986" spans="1:49" ht="12.75" customHeight="1">
      <c r="A986">
        <v>983</v>
      </c>
      <c r="B986" s="29" t="s">
        <v>2</v>
      </c>
      <c r="C986" s="134" t="s">
        <v>5279</v>
      </c>
      <c r="D986" s="29" t="s">
        <v>3880</v>
      </c>
      <c r="E986" s="29" t="s">
        <v>3880</v>
      </c>
      <c r="F986" s="335"/>
      <c r="G986" s="335"/>
      <c r="H986" s="335"/>
      <c r="I986" s="335"/>
      <c r="J986" s="335"/>
      <c r="K986" s="335"/>
      <c r="L986" s="335"/>
      <c r="M986" s="82" t="s">
        <v>3880</v>
      </c>
      <c r="N986" s="57" t="s">
        <v>3880</v>
      </c>
      <c r="O986" s="30" t="s">
        <v>3880</v>
      </c>
      <c r="P986" s="29" t="s">
        <v>3880</v>
      </c>
      <c r="Q986" s="29"/>
      <c r="R986" s="134" t="s">
        <v>5279</v>
      </c>
      <c r="S986" s="103" t="s">
        <v>3</v>
      </c>
      <c r="T986" s="403">
        <v>-6009.64</v>
      </c>
      <c r="U986" s="403">
        <v>4705.3500000000004</v>
      </c>
      <c r="V986" s="123" t="s">
        <v>2</v>
      </c>
      <c r="W986" s="336"/>
      <c r="X986" s="123"/>
      <c r="Y986" s="337"/>
      <c r="Z986" s="87"/>
      <c r="AA986" s="88" t="s">
        <v>3880</v>
      </c>
      <c r="AB986" s="88"/>
      <c r="AC986" s="88"/>
      <c r="AD986" s="90"/>
      <c r="AE986" s="90"/>
      <c r="AF986" s="136"/>
      <c r="AG986" s="338"/>
      <c r="AH986" s="338"/>
      <c r="AI986" s="339"/>
      <c r="AJ986" s="339"/>
      <c r="AK986" s="91"/>
      <c r="AL986" s="92"/>
      <c r="AM986" s="93"/>
      <c r="AN986" s="340"/>
      <c r="AO986" s="341"/>
      <c r="AP986" s="336"/>
      <c r="AQ986" s="342"/>
      <c r="AR986" s="343"/>
      <c r="AS986" s="342"/>
      <c r="AT986" s="94"/>
      <c r="AU986" s="341"/>
      <c r="AV986" s="136"/>
      <c r="AW986" s="339"/>
    </row>
    <row r="987" spans="1:49" ht="12.75" customHeight="1">
      <c r="A987">
        <v>984</v>
      </c>
      <c r="B987" s="29" t="s">
        <v>2</v>
      </c>
      <c r="C987" s="134" t="s">
        <v>5280</v>
      </c>
      <c r="D987" s="29" t="s">
        <v>3880</v>
      </c>
      <c r="E987" s="29" t="s">
        <v>3880</v>
      </c>
      <c r="F987" s="335"/>
      <c r="G987" s="335"/>
      <c r="H987" s="335"/>
      <c r="I987" s="335"/>
      <c r="J987" s="335"/>
      <c r="K987" s="335"/>
      <c r="L987" s="335"/>
      <c r="M987" s="82" t="s">
        <v>3880</v>
      </c>
      <c r="N987" s="57" t="s">
        <v>3880</v>
      </c>
      <c r="O987" s="30" t="s">
        <v>3880</v>
      </c>
      <c r="P987" s="29" t="s">
        <v>3880</v>
      </c>
      <c r="Q987" s="29"/>
      <c r="R987" s="134" t="s">
        <v>5280</v>
      </c>
      <c r="S987" s="103" t="s">
        <v>3</v>
      </c>
      <c r="T987" s="403">
        <v>-7726.68</v>
      </c>
      <c r="U987" s="403">
        <v>4705.3500000000004</v>
      </c>
      <c r="V987" s="123" t="s">
        <v>2</v>
      </c>
      <c r="W987" s="336"/>
      <c r="X987" s="123"/>
      <c r="Y987" s="337"/>
      <c r="Z987" s="87"/>
      <c r="AA987" s="88" t="s">
        <v>3880</v>
      </c>
      <c r="AB987" s="88"/>
      <c r="AC987" s="88"/>
      <c r="AD987" s="90"/>
      <c r="AE987" s="90"/>
      <c r="AF987" s="136"/>
      <c r="AG987" s="338"/>
      <c r="AH987" s="338"/>
      <c r="AI987" s="339"/>
      <c r="AJ987" s="339"/>
      <c r="AK987" s="91"/>
      <c r="AL987" s="92"/>
      <c r="AM987" s="93"/>
      <c r="AN987" s="340"/>
      <c r="AO987" s="341"/>
      <c r="AP987" s="336"/>
      <c r="AQ987" s="342"/>
      <c r="AR987" s="343"/>
      <c r="AS987" s="342"/>
      <c r="AT987" s="94"/>
      <c r="AU987" s="341"/>
      <c r="AV987" s="136"/>
      <c r="AW987" s="339"/>
    </row>
    <row r="988" spans="1:49" ht="12.75" customHeight="1">
      <c r="A988">
        <v>985</v>
      </c>
      <c r="B988" s="29" t="s">
        <v>2</v>
      </c>
      <c r="C988" s="134" t="s">
        <v>5281</v>
      </c>
      <c r="D988" s="29" t="s">
        <v>3880</v>
      </c>
      <c r="E988" s="29" t="s">
        <v>3880</v>
      </c>
      <c r="F988" s="335"/>
      <c r="G988" s="335"/>
      <c r="H988" s="335"/>
      <c r="I988" s="335"/>
      <c r="J988" s="335"/>
      <c r="K988" s="335"/>
      <c r="L988" s="335"/>
      <c r="M988" s="82" t="s">
        <v>3880</v>
      </c>
      <c r="N988" s="57" t="s">
        <v>3880</v>
      </c>
      <c r="O988" s="30" t="s">
        <v>3880</v>
      </c>
      <c r="P988" s="29" t="s">
        <v>3880</v>
      </c>
      <c r="Q988" s="29"/>
      <c r="R988" s="134" t="s">
        <v>5281</v>
      </c>
      <c r="S988" s="103" t="s">
        <v>3</v>
      </c>
      <c r="T988" s="403">
        <v>-9443.7199999999993</v>
      </c>
      <c r="U988" s="403">
        <v>4705.3500000000004</v>
      </c>
      <c r="V988" s="123" t="s">
        <v>2</v>
      </c>
      <c r="W988" s="336"/>
      <c r="X988" s="123"/>
      <c r="Y988" s="337"/>
      <c r="Z988" s="87"/>
      <c r="AA988" s="88" t="s">
        <v>3880</v>
      </c>
      <c r="AB988" s="88"/>
      <c r="AC988" s="88"/>
      <c r="AD988" s="90"/>
      <c r="AE988" s="90"/>
      <c r="AF988" s="136"/>
      <c r="AG988" s="338"/>
      <c r="AH988" s="338"/>
      <c r="AI988" s="339"/>
      <c r="AJ988" s="339"/>
      <c r="AK988" s="91"/>
      <c r="AL988" s="92"/>
      <c r="AM988" s="93"/>
      <c r="AN988" s="340"/>
      <c r="AO988" s="341"/>
      <c r="AP988" s="336"/>
      <c r="AQ988" s="342"/>
      <c r="AR988" s="343"/>
      <c r="AS988" s="342"/>
      <c r="AT988" s="94"/>
      <c r="AU988" s="341"/>
      <c r="AV988" s="136"/>
      <c r="AW988" s="339"/>
    </row>
    <row r="989" spans="1:49" ht="12.75" customHeight="1">
      <c r="A989">
        <v>986</v>
      </c>
      <c r="B989" s="29" t="s">
        <v>2</v>
      </c>
      <c r="C989" s="134" t="s">
        <v>3572</v>
      </c>
      <c r="D989" s="29" t="s">
        <v>3880</v>
      </c>
      <c r="E989" s="29" t="s">
        <v>3880</v>
      </c>
      <c r="F989" s="335"/>
      <c r="G989" s="335"/>
      <c r="H989" s="335"/>
      <c r="I989" s="335"/>
      <c r="J989" s="335"/>
      <c r="K989" s="335"/>
      <c r="L989" s="335"/>
      <c r="M989" s="82" t="s">
        <v>3880</v>
      </c>
      <c r="N989" s="57" t="s">
        <v>3880</v>
      </c>
      <c r="O989" s="30" t="s">
        <v>3880</v>
      </c>
      <c r="P989" s="29" t="s">
        <v>3880</v>
      </c>
      <c r="Q989" s="29"/>
      <c r="R989" s="134" t="s">
        <v>3572</v>
      </c>
      <c r="S989" s="103" t="s">
        <v>3</v>
      </c>
      <c r="T989" s="403">
        <v>12019.28</v>
      </c>
      <c r="U989" s="403">
        <v>5200.6499999999996</v>
      </c>
      <c r="V989" s="123" t="s">
        <v>2</v>
      </c>
      <c r="W989" s="336"/>
      <c r="X989" s="123"/>
      <c r="Y989" s="337"/>
      <c r="Z989" s="87"/>
      <c r="AA989" s="88" t="s">
        <v>3880</v>
      </c>
      <c r="AB989" s="88"/>
      <c r="AC989" s="88"/>
      <c r="AD989" s="90"/>
      <c r="AE989" s="90"/>
      <c r="AF989" s="136"/>
      <c r="AG989" s="338"/>
      <c r="AH989" s="338"/>
      <c r="AI989" s="339"/>
      <c r="AJ989" s="339"/>
      <c r="AK989" s="91"/>
      <c r="AL989" s="92"/>
      <c r="AM989" s="93"/>
      <c r="AN989" s="340"/>
      <c r="AO989" s="341"/>
      <c r="AP989" s="336"/>
      <c r="AQ989" s="342"/>
      <c r="AR989" s="343"/>
      <c r="AS989" s="342"/>
      <c r="AT989" s="94"/>
      <c r="AU989" s="341"/>
      <c r="AV989" s="136"/>
      <c r="AW989" s="339"/>
    </row>
    <row r="990" spans="1:49" ht="12.75" customHeight="1">
      <c r="A990">
        <v>987</v>
      </c>
      <c r="B990" s="29" t="s">
        <v>2</v>
      </c>
      <c r="C990" s="134" t="s">
        <v>3573</v>
      </c>
      <c r="D990" s="29" t="s">
        <v>3880</v>
      </c>
      <c r="E990" s="29" t="s">
        <v>3880</v>
      </c>
      <c r="F990" s="335"/>
      <c r="G990" s="335"/>
      <c r="H990" s="335"/>
      <c r="I990" s="335"/>
      <c r="J990" s="335"/>
      <c r="K990" s="335"/>
      <c r="L990" s="335"/>
      <c r="M990" s="82" t="s">
        <v>3880</v>
      </c>
      <c r="N990" s="57" t="s">
        <v>3880</v>
      </c>
      <c r="O990" s="30" t="s">
        <v>3880</v>
      </c>
      <c r="P990" s="29" t="s">
        <v>3880</v>
      </c>
      <c r="Q990" s="29"/>
      <c r="R990" s="134" t="s">
        <v>3573</v>
      </c>
      <c r="S990" s="103" t="s">
        <v>3</v>
      </c>
      <c r="T990" s="403">
        <v>10302.24</v>
      </c>
      <c r="U990" s="403">
        <v>5200.6499999999996</v>
      </c>
      <c r="V990" s="123" t="s">
        <v>2</v>
      </c>
      <c r="W990" s="336"/>
      <c r="X990" s="123"/>
      <c r="Y990" s="337"/>
      <c r="Z990" s="87"/>
      <c r="AA990" s="88" t="s">
        <v>3880</v>
      </c>
      <c r="AB990" s="88"/>
      <c r="AC990" s="88"/>
      <c r="AD990" s="90"/>
      <c r="AE990" s="90"/>
      <c r="AF990" s="136"/>
      <c r="AG990" s="338"/>
      <c r="AH990" s="338"/>
      <c r="AI990" s="339"/>
      <c r="AJ990" s="339"/>
      <c r="AK990" s="91"/>
      <c r="AL990" s="92"/>
      <c r="AM990" s="93"/>
      <c r="AN990" s="340"/>
      <c r="AO990" s="341"/>
      <c r="AP990" s="336"/>
      <c r="AQ990" s="342"/>
      <c r="AR990" s="343"/>
      <c r="AS990" s="342"/>
      <c r="AT990" s="94"/>
      <c r="AU990" s="341"/>
      <c r="AV990" s="136"/>
      <c r="AW990" s="339"/>
    </row>
    <row r="991" spans="1:49" ht="12.75" customHeight="1">
      <c r="A991">
        <v>988</v>
      </c>
      <c r="B991" s="29" t="s">
        <v>2</v>
      </c>
      <c r="C991" s="134" t="s">
        <v>5282</v>
      </c>
      <c r="D991" s="29" t="s">
        <v>3880</v>
      </c>
      <c r="E991" s="29" t="s">
        <v>3880</v>
      </c>
      <c r="F991" s="335"/>
      <c r="G991" s="335"/>
      <c r="H991" s="335"/>
      <c r="I991" s="335"/>
      <c r="J991" s="335"/>
      <c r="K991" s="335"/>
      <c r="L991" s="335"/>
      <c r="M991" s="82" t="s">
        <v>3880</v>
      </c>
      <c r="N991" s="57" t="s">
        <v>3880</v>
      </c>
      <c r="O991" s="30" t="s">
        <v>3880</v>
      </c>
      <c r="P991" s="29" t="s">
        <v>3880</v>
      </c>
      <c r="Q991" s="29"/>
      <c r="R991" s="134" t="s">
        <v>5282</v>
      </c>
      <c r="S991" s="103" t="s">
        <v>3</v>
      </c>
      <c r="T991" s="403">
        <v>8585.2000000000007</v>
      </c>
      <c r="U991" s="403">
        <v>5200.6499999999996</v>
      </c>
      <c r="V991" s="123" t="s">
        <v>2</v>
      </c>
      <c r="W991" s="336"/>
      <c r="X991" s="123"/>
      <c r="Y991" s="337"/>
      <c r="Z991" s="87"/>
      <c r="AA991" s="88" t="s">
        <v>3880</v>
      </c>
      <c r="AB991" s="88"/>
      <c r="AC991" s="88"/>
      <c r="AD991" s="90"/>
      <c r="AE991" s="90"/>
      <c r="AF991" s="136"/>
      <c r="AG991" s="338"/>
      <c r="AH991" s="338"/>
      <c r="AI991" s="339"/>
      <c r="AJ991" s="339"/>
      <c r="AK991" s="91"/>
      <c r="AL991" s="92"/>
      <c r="AM991" s="93"/>
      <c r="AN991" s="340"/>
      <c r="AO991" s="341"/>
      <c r="AP991" s="336"/>
      <c r="AQ991" s="342"/>
      <c r="AR991" s="343"/>
      <c r="AS991" s="342"/>
      <c r="AT991" s="94"/>
      <c r="AU991" s="341"/>
      <c r="AV991" s="136"/>
      <c r="AW991" s="339"/>
    </row>
    <row r="992" spans="1:49" ht="12.75" customHeight="1">
      <c r="A992">
        <v>989</v>
      </c>
      <c r="B992" s="29" t="s">
        <v>2</v>
      </c>
      <c r="C992" s="134" t="s">
        <v>5283</v>
      </c>
      <c r="D992" s="29" t="s">
        <v>3880</v>
      </c>
      <c r="E992" s="29" t="s">
        <v>3880</v>
      </c>
      <c r="F992" s="335"/>
      <c r="G992" s="335"/>
      <c r="H992" s="335"/>
      <c r="I992" s="335"/>
      <c r="J992" s="335"/>
      <c r="K992" s="335"/>
      <c r="L992" s="335"/>
      <c r="M992" s="82" t="s">
        <v>3880</v>
      </c>
      <c r="N992" s="57" t="s">
        <v>3880</v>
      </c>
      <c r="O992" s="30" t="s">
        <v>3880</v>
      </c>
      <c r="P992" s="29" t="s">
        <v>3880</v>
      </c>
      <c r="Q992" s="29"/>
      <c r="R992" s="134" t="s">
        <v>5283</v>
      </c>
      <c r="S992" s="103" t="s">
        <v>3</v>
      </c>
      <c r="T992" s="403">
        <v>6868.16</v>
      </c>
      <c r="U992" s="403">
        <v>5200.6499999999996</v>
      </c>
      <c r="V992" s="123" t="s">
        <v>2</v>
      </c>
      <c r="W992" s="336"/>
      <c r="X992" s="123"/>
      <c r="Y992" s="337"/>
      <c r="Z992" s="87"/>
      <c r="AA992" s="88" t="s">
        <v>3880</v>
      </c>
      <c r="AB992" s="88"/>
      <c r="AC992" s="88"/>
      <c r="AD992" s="90"/>
      <c r="AE992" s="90"/>
      <c r="AF992" s="136"/>
      <c r="AG992" s="338"/>
      <c r="AH992" s="338"/>
      <c r="AI992" s="339"/>
      <c r="AJ992" s="339"/>
      <c r="AK992" s="91"/>
      <c r="AL992" s="92"/>
      <c r="AM992" s="93"/>
      <c r="AN992" s="340"/>
      <c r="AO992" s="341"/>
      <c r="AP992" s="336"/>
      <c r="AQ992" s="342"/>
      <c r="AR992" s="343"/>
      <c r="AS992" s="342"/>
      <c r="AT992" s="94"/>
      <c r="AU992" s="341"/>
      <c r="AV992" s="136"/>
      <c r="AW992" s="339"/>
    </row>
    <row r="993" spans="1:49" ht="12.75" customHeight="1">
      <c r="A993">
        <v>990</v>
      </c>
      <c r="B993" s="29" t="s">
        <v>2</v>
      </c>
      <c r="C993" s="134" t="s">
        <v>5284</v>
      </c>
      <c r="D993" s="29" t="s">
        <v>3880</v>
      </c>
      <c r="E993" s="29" t="s">
        <v>3880</v>
      </c>
      <c r="F993" s="335"/>
      <c r="G993" s="335"/>
      <c r="H993" s="335"/>
      <c r="I993" s="335"/>
      <c r="J993" s="335"/>
      <c r="K993" s="335"/>
      <c r="L993" s="335"/>
      <c r="M993" s="82" t="s">
        <v>3880</v>
      </c>
      <c r="N993" s="57" t="s">
        <v>3880</v>
      </c>
      <c r="O993" s="30" t="s">
        <v>3880</v>
      </c>
      <c r="P993" s="29" t="s">
        <v>3880</v>
      </c>
      <c r="Q993" s="29"/>
      <c r="R993" s="134" t="s">
        <v>5284</v>
      </c>
      <c r="S993" s="103" t="s">
        <v>3</v>
      </c>
      <c r="T993" s="403">
        <v>-3434.08</v>
      </c>
      <c r="U993" s="403">
        <v>5200.6499999999996</v>
      </c>
      <c r="V993" s="123" t="s">
        <v>2</v>
      </c>
      <c r="W993" s="336"/>
      <c r="X993" s="123"/>
      <c r="Y993" s="337"/>
      <c r="Z993" s="87"/>
      <c r="AA993" s="88" t="s">
        <v>3880</v>
      </c>
      <c r="AB993" s="88"/>
      <c r="AC993" s="88"/>
      <c r="AD993" s="90"/>
      <c r="AE993" s="90"/>
      <c r="AF993" s="136"/>
      <c r="AG993" s="338"/>
      <c r="AH993" s="338"/>
      <c r="AI993" s="339"/>
      <c r="AJ993" s="339"/>
      <c r="AK993" s="91"/>
      <c r="AL993" s="92"/>
      <c r="AM993" s="93"/>
      <c r="AN993" s="340"/>
      <c r="AO993" s="341"/>
      <c r="AP993" s="336"/>
      <c r="AQ993" s="342"/>
      <c r="AR993" s="343"/>
      <c r="AS993" s="342"/>
      <c r="AT993" s="94"/>
      <c r="AU993" s="341"/>
      <c r="AV993" s="136"/>
      <c r="AW993" s="339"/>
    </row>
    <row r="994" spans="1:49" ht="12.75" customHeight="1">
      <c r="A994">
        <v>991</v>
      </c>
      <c r="B994" s="29" t="s">
        <v>2</v>
      </c>
      <c r="C994" s="104" t="s">
        <v>5285</v>
      </c>
      <c r="D994" s="29" t="s">
        <v>3880</v>
      </c>
      <c r="E994" s="29" t="s">
        <v>3880</v>
      </c>
      <c r="F994" s="335"/>
      <c r="G994" s="335"/>
      <c r="H994" s="335"/>
      <c r="I994" s="335"/>
      <c r="J994" s="335"/>
      <c r="K994" s="335"/>
      <c r="L994" s="335"/>
      <c r="M994" s="82" t="s">
        <v>3880</v>
      </c>
      <c r="N994" s="57" t="s">
        <v>3880</v>
      </c>
      <c r="O994" s="30" t="s">
        <v>3880</v>
      </c>
      <c r="P994" s="29" t="s">
        <v>3880</v>
      </c>
      <c r="Q994" s="29"/>
      <c r="R994" s="104" t="s">
        <v>5285</v>
      </c>
      <c r="S994" s="103" t="s">
        <v>3</v>
      </c>
      <c r="T994" s="403">
        <v>-5151.12</v>
      </c>
      <c r="U994" s="403">
        <v>5201.1499999999996</v>
      </c>
      <c r="V994" s="123" t="s">
        <v>2</v>
      </c>
      <c r="W994" s="336"/>
      <c r="X994" s="123"/>
      <c r="Y994" s="337"/>
      <c r="Z994" s="87"/>
      <c r="AA994" s="88" t="s">
        <v>3880</v>
      </c>
      <c r="AB994" s="88"/>
      <c r="AC994" s="88"/>
      <c r="AD994" s="90"/>
      <c r="AE994" s="90"/>
      <c r="AF994" s="136"/>
      <c r="AG994" s="338"/>
      <c r="AH994" s="338"/>
      <c r="AI994" s="339"/>
      <c r="AJ994" s="339"/>
      <c r="AK994" s="91"/>
      <c r="AL994" s="92"/>
      <c r="AM994" s="93"/>
      <c r="AN994" s="340"/>
      <c r="AO994" s="341"/>
      <c r="AP994" s="336"/>
      <c r="AQ994" s="342"/>
      <c r="AR994" s="343"/>
      <c r="AS994" s="342"/>
      <c r="AT994" s="94"/>
      <c r="AU994" s="341"/>
      <c r="AV994" s="136"/>
      <c r="AW994" s="339"/>
    </row>
    <row r="995" spans="1:49" ht="12.75" customHeight="1">
      <c r="A995">
        <v>992</v>
      </c>
      <c r="B995" s="29" t="s">
        <v>2</v>
      </c>
      <c r="C995" s="134" t="s">
        <v>3570</v>
      </c>
      <c r="D995" s="29" t="s">
        <v>3880</v>
      </c>
      <c r="E995" s="29" t="s">
        <v>3880</v>
      </c>
      <c r="F995" s="335"/>
      <c r="G995" s="335"/>
      <c r="H995" s="335"/>
      <c r="I995" s="335"/>
      <c r="J995" s="335"/>
      <c r="K995" s="335"/>
      <c r="L995" s="335"/>
      <c r="M995" s="82" t="s">
        <v>3880</v>
      </c>
      <c r="N995" s="57" t="s">
        <v>3880</v>
      </c>
      <c r="O995" s="30" t="s">
        <v>3880</v>
      </c>
      <c r="P995" s="29" t="s">
        <v>3880</v>
      </c>
      <c r="Q995" s="29"/>
      <c r="R995" s="134" t="s">
        <v>3570</v>
      </c>
      <c r="S995" s="103" t="s">
        <v>3</v>
      </c>
      <c r="T995" s="403">
        <v>14650</v>
      </c>
      <c r="U995" s="403">
        <v>5000</v>
      </c>
      <c r="V995" s="123" t="s">
        <v>2</v>
      </c>
      <c r="W995" s="336"/>
      <c r="X995" s="123"/>
      <c r="Y995" s="337"/>
      <c r="Z995" s="87"/>
      <c r="AA995" s="88" t="s">
        <v>3880</v>
      </c>
      <c r="AB995" s="88"/>
      <c r="AC995" s="88"/>
      <c r="AD995" s="90"/>
      <c r="AE995" s="90"/>
      <c r="AF995" s="136"/>
      <c r="AG995" s="338"/>
      <c r="AH995" s="338"/>
      <c r="AI995" s="339"/>
      <c r="AJ995" s="339"/>
      <c r="AK995" s="91"/>
      <c r="AL995" s="92"/>
      <c r="AM995" s="93"/>
      <c r="AN995" s="340"/>
      <c r="AO995" s="341"/>
      <c r="AP995" s="336"/>
      <c r="AQ995" s="342"/>
      <c r="AR995" s="343"/>
      <c r="AS995" s="342"/>
      <c r="AT995" s="94"/>
      <c r="AU995" s="341"/>
      <c r="AV995" s="136"/>
      <c r="AW995" s="339"/>
    </row>
    <row r="996" spans="1:49" ht="12.75" customHeight="1">
      <c r="A996">
        <v>993</v>
      </c>
      <c r="B996" s="29" t="s">
        <v>2</v>
      </c>
      <c r="C996" s="134" t="s">
        <v>5286</v>
      </c>
      <c r="D996" s="29" t="s">
        <v>3880</v>
      </c>
      <c r="E996" s="29" t="s">
        <v>3880</v>
      </c>
      <c r="F996" s="335"/>
      <c r="G996" s="335"/>
      <c r="H996" s="335"/>
      <c r="I996" s="335"/>
      <c r="J996" s="335"/>
      <c r="K996" s="335"/>
      <c r="L996" s="335"/>
      <c r="M996" s="82" t="s">
        <v>3880</v>
      </c>
      <c r="N996" s="57" t="s">
        <v>3880</v>
      </c>
      <c r="O996" s="30" t="s">
        <v>3880</v>
      </c>
      <c r="P996" s="29" t="s">
        <v>3880</v>
      </c>
      <c r="Q996" s="29"/>
      <c r="R996" s="134" t="s">
        <v>5286</v>
      </c>
      <c r="S996" s="103" t="s">
        <v>3</v>
      </c>
      <c r="T996" s="403">
        <v>-10302.24</v>
      </c>
      <c r="U996" s="403">
        <v>5200.6499999999996</v>
      </c>
      <c r="V996" s="123" t="s">
        <v>2</v>
      </c>
      <c r="W996" s="336"/>
      <c r="X996" s="123"/>
      <c r="Y996" s="337"/>
      <c r="Z996" s="87"/>
      <c r="AA996" s="88" t="s">
        <v>3880</v>
      </c>
      <c r="AB996" s="88"/>
      <c r="AC996" s="88"/>
      <c r="AD996" s="90"/>
      <c r="AE996" s="90"/>
      <c r="AF996" s="136"/>
      <c r="AG996" s="338"/>
      <c r="AH996" s="338"/>
      <c r="AI996" s="339"/>
      <c r="AJ996" s="339"/>
      <c r="AK996" s="91"/>
      <c r="AL996" s="92"/>
      <c r="AM996" s="93"/>
      <c r="AN996" s="340"/>
      <c r="AO996" s="341"/>
      <c r="AP996" s="336"/>
      <c r="AQ996" s="342"/>
      <c r="AR996" s="343"/>
      <c r="AS996" s="342"/>
      <c r="AT996" s="94"/>
      <c r="AU996" s="341"/>
      <c r="AV996" s="136"/>
      <c r="AW996" s="339"/>
    </row>
    <row r="997" spans="1:49" ht="12.75" customHeight="1">
      <c r="A997">
        <v>994</v>
      </c>
      <c r="B997" s="29" t="s">
        <v>2</v>
      </c>
      <c r="C997" s="134" t="s">
        <v>5287</v>
      </c>
      <c r="D997" s="29" t="s">
        <v>3880</v>
      </c>
      <c r="E997" s="29" t="s">
        <v>3880</v>
      </c>
      <c r="F997" s="335"/>
      <c r="G997" s="335"/>
      <c r="H997" s="335"/>
      <c r="I997" s="335"/>
      <c r="J997" s="335"/>
      <c r="K997" s="335"/>
      <c r="L997" s="335"/>
      <c r="M997" s="82" t="s">
        <v>3880</v>
      </c>
      <c r="N997" s="57" t="s">
        <v>3880</v>
      </c>
      <c r="O997" s="30" t="s">
        <v>3880</v>
      </c>
      <c r="P997" s="29" t="s">
        <v>3880</v>
      </c>
      <c r="Q997" s="29"/>
      <c r="R997" s="134" t="s">
        <v>5287</v>
      </c>
      <c r="S997" s="103" t="s">
        <v>3</v>
      </c>
      <c r="T997" s="403">
        <v>-13736.32</v>
      </c>
      <c r="U997" s="403">
        <v>5200.6499999999996</v>
      </c>
      <c r="V997" s="123" t="s">
        <v>2</v>
      </c>
      <c r="W997" s="336"/>
      <c r="X997" s="123"/>
      <c r="Y997" s="337"/>
      <c r="Z997" s="87"/>
      <c r="AA997" s="88" t="s">
        <v>3880</v>
      </c>
      <c r="AB997" s="88"/>
      <c r="AC997" s="88"/>
      <c r="AD997" s="90"/>
      <c r="AE997" s="90"/>
      <c r="AF997" s="136"/>
      <c r="AG997" s="338"/>
      <c r="AH997" s="338"/>
      <c r="AI997" s="339"/>
      <c r="AJ997" s="339"/>
      <c r="AK997" s="91"/>
      <c r="AL997" s="92"/>
      <c r="AM997" s="93"/>
      <c r="AN997" s="340"/>
      <c r="AO997" s="341"/>
      <c r="AP997" s="336"/>
      <c r="AQ997" s="342"/>
      <c r="AR997" s="343"/>
      <c r="AS997" s="342"/>
      <c r="AT997" s="94"/>
      <c r="AU997" s="341"/>
      <c r="AV997" s="136"/>
      <c r="AW997" s="339"/>
    </row>
    <row r="998" spans="1:49" ht="12.75" customHeight="1">
      <c r="A998">
        <v>995</v>
      </c>
      <c r="B998" s="29" t="s">
        <v>2</v>
      </c>
      <c r="C998" s="134" t="s">
        <v>5288</v>
      </c>
      <c r="D998" s="29" t="s">
        <v>3880</v>
      </c>
      <c r="E998" s="29" t="s">
        <v>3880</v>
      </c>
      <c r="F998" s="335"/>
      <c r="G998" s="335"/>
      <c r="H998" s="335"/>
      <c r="I998" s="335"/>
      <c r="J998" s="335"/>
      <c r="K998" s="335"/>
      <c r="L998" s="335"/>
      <c r="M998" s="82" t="s">
        <v>3880</v>
      </c>
      <c r="N998" s="57" t="s">
        <v>3880</v>
      </c>
      <c r="O998" s="30" t="s">
        <v>3880</v>
      </c>
      <c r="P998" s="29" t="s">
        <v>3880</v>
      </c>
      <c r="Q998" s="29"/>
      <c r="R998" s="134" t="s">
        <v>5288</v>
      </c>
      <c r="S998" s="103" t="s">
        <v>3</v>
      </c>
      <c r="T998" s="403">
        <v>-14650</v>
      </c>
      <c r="U998" s="403">
        <v>5000</v>
      </c>
      <c r="V998" s="123" t="s">
        <v>2</v>
      </c>
      <c r="W998" s="336"/>
      <c r="X998" s="123"/>
      <c r="Y998" s="337"/>
      <c r="Z998" s="87"/>
      <c r="AA998" s="88" t="s">
        <v>3880</v>
      </c>
      <c r="AB998" s="88"/>
      <c r="AC998" s="88"/>
      <c r="AD998" s="90"/>
      <c r="AE998" s="90"/>
      <c r="AF998" s="136"/>
      <c r="AG998" s="338"/>
      <c r="AH998" s="338"/>
      <c r="AI998" s="339"/>
      <c r="AJ998" s="339"/>
      <c r="AK998" s="91"/>
      <c r="AL998" s="92"/>
      <c r="AM998" s="93"/>
      <c r="AN998" s="340"/>
      <c r="AO998" s="341"/>
      <c r="AP998" s="336"/>
      <c r="AQ998" s="342"/>
      <c r="AR998" s="343"/>
      <c r="AS998" s="342"/>
      <c r="AT998" s="94"/>
      <c r="AU998" s="341"/>
      <c r="AV998" s="136"/>
      <c r="AW998" s="339"/>
    </row>
    <row r="999" spans="1:49" ht="12.75" customHeight="1">
      <c r="A999">
        <v>996</v>
      </c>
      <c r="B999" s="29" t="s">
        <v>2</v>
      </c>
      <c r="C999" s="134" t="s">
        <v>3571</v>
      </c>
      <c r="D999" s="29" t="s">
        <v>3880</v>
      </c>
      <c r="E999" s="29" t="s">
        <v>3880</v>
      </c>
      <c r="F999" s="335"/>
      <c r="G999" s="335"/>
      <c r="H999" s="335"/>
      <c r="I999" s="335"/>
      <c r="J999" s="335"/>
      <c r="K999" s="335"/>
      <c r="L999" s="335"/>
      <c r="M999" s="82" t="s">
        <v>3880</v>
      </c>
      <c r="N999" s="57" t="s">
        <v>3880</v>
      </c>
      <c r="O999" s="30" t="s">
        <v>3880</v>
      </c>
      <c r="P999" s="29" t="s">
        <v>3880</v>
      </c>
      <c r="Q999" s="29"/>
      <c r="R999" s="134" t="s">
        <v>3571</v>
      </c>
      <c r="S999" s="103" t="s">
        <v>3</v>
      </c>
      <c r="T999" s="403">
        <v>13736.32</v>
      </c>
      <c r="U999" s="403">
        <v>5200.6499999999996</v>
      </c>
      <c r="V999" s="123" t="s">
        <v>2</v>
      </c>
      <c r="W999" s="336"/>
      <c r="X999" s="123"/>
      <c r="Y999" s="337"/>
      <c r="Z999" s="87"/>
      <c r="AA999" s="88" t="s">
        <v>3880</v>
      </c>
      <c r="AB999" s="88"/>
      <c r="AC999" s="88"/>
      <c r="AD999" s="90"/>
      <c r="AE999" s="90"/>
      <c r="AF999" s="136"/>
      <c r="AG999" s="338"/>
      <c r="AH999" s="338"/>
      <c r="AI999" s="339"/>
      <c r="AJ999" s="339"/>
      <c r="AK999" s="91"/>
      <c r="AL999" s="92"/>
      <c r="AM999" s="93"/>
      <c r="AN999" s="340"/>
      <c r="AO999" s="341"/>
      <c r="AP999" s="336"/>
      <c r="AQ999" s="342"/>
      <c r="AR999" s="343"/>
      <c r="AS999" s="342"/>
      <c r="AT999" s="94"/>
      <c r="AU999" s="341"/>
      <c r="AV999" s="136"/>
      <c r="AW999" s="339"/>
    </row>
    <row r="1000" spans="1:49" ht="12.75" customHeight="1">
      <c r="A1000">
        <v>997</v>
      </c>
      <c r="B1000" s="29" t="s">
        <v>2</v>
      </c>
      <c r="C1000" s="134" t="s">
        <v>5289</v>
      </c>
      <c r="D1000" s="29" t="s">
        <v>3880</v>
      </c>
      <c r="E1000" s="29" t="s">
        <v>3880</v>
      </c>
      <c r="F1000" s="335"/>
      <c r="G1000" s="335"/>
      <c r="H1000" s="335"/>
      <c r="I1000" s="335"/>
      <c r="J1000" s="335"/>
      <c r="K1000" s="335"/>
      <c r="L1000" s="335"/>
      <c r="M1000" s="82" t="s">
        <v>3880</v>
      </c>
      <c r="N1000" s="57" t="s">
        <v>3880</v>
      </c>
      <c r="O1000" s="30" t="s">
        <v>3880</v>
      </c>
      <c r="P1000" s="29" t="s">
        <v>3880</v>
      </c>
      <c r="Q1000" s="29"/>
      <c r="R1000" s="134" t="s">
        <v>5289</v>
      </c>
      <c r="S1000" s="103" t="s">
        <v>3</v>
      </c>
      <c r="T1000" s="403">
        <v>-15480</v>
      </c>
      <c r="U1000" s="403">
        <v>5000</v>
      </c>
      <c r="V1000" s="123" t="s">
        <v>2</v>
      </c>
      <c r="W1000" s="336"/>
      <c r="X1000" s="123"/>
      <c r="Y1000" s="337"/>
      <c r="Z1000" s="87"/>
      <c r="AA1000" s="88" t="s">
        <v>3880</v>
      </c>
      <c r="AB1000" s="88"/>
      <c r="AC1000" s="88"/>
      <c r="AD1000" s="90"/>
      <c r="AE1000" s="90"/>
      <c r="AF1000" s="136"/>
      <c r="AG1000" s="338"/>
      <c r="AH1000" s="338"/>
      <c r="AI1000" s="339"/>
      <c r="AJ1000" s="339"/>
      <c r="AK1000" s="91"/>
      <c r="AL1000" s="92"/>
      <c r="AM1000" s="93"/>
      <c r="AN1000" s="340"/>
      <c r="AO1000" s="341"/>
      <c r="AP1000" s="336"/>
      <c r="AQ1000" s="342"/>
      <c r="AR1000" s="343"/>
      <c r="AS1000" s="342"/>
      <c r="AT1000" s="94"/>
      <c r="AU1000" s="341"/>
      <c r="AV1000" s="136"/>
      <c r="AW1000" s="339"/>
    </row>
    <row r="1001" spans="1:49" ht="12.75" customHeight="1">
      <c r="A1001">
        <v>998</v>
      </c>
      <c r="B1001" s="29" t="s">
        <v>2</v>
      </c>
      <c r="C1001" s="134" t="s">
        <v>5290</v>
      </c>
      <c r="D1001" s="29" t="s">
        <v>3880</v>
      </c>
      <c r="E1001" s="29" t="s">
        <v>3880</v>
      </c>
      <c r="F1001" s="335"/>
      <c r="G1001" s="335"/>
      <c r="H1001" s="335"/>
      <c r="I1001" s="335"/>
      <c r="J1001" s="335"/>
      <c r="K1001" s="335"/>
      <c r="L1001" s="335"/>
      <c r="M1001" s="82" t="s">
        <v>3880</v>
      </c>
      <c r="N1001" s="57" t="s">
        <v>3880</v>
      </c>
      <c r="O1001" s="30" t="s">
        <v>3880</v>
      </c>
      <c r="P1001" s="29" t="s">
        <v>3880</v>
      </c>
      <c r="Q1001" s="29"/>
      <c r="R1001" s="134" t="s">
        <v>5290</v>
      </c>
      <c r="S1001" s="103" t="s">
        <v>3</v>
      </c>
      <c r="T1001" s="403">
        <v>-16310</v>
      </c>
      <c r="U1001" s="403">
        <v>5000</v>
      </c>
      <c r="V1001" s="123" t="s">
        <v>2</v>
      </c>
      <c r="W1001" s="336"/>
      <c r="X1001" s="123"/>
      <c r="Y1001" s="337"/>
      <c r="Z1001" s="87"/>
      <c r="AA1001" s="88" t="s">
        <v>3880</v>
      </c>
      <c r="AB1001" s="88"/>
      <c r="AC1001" s="88"/>
      <c r="AD1001" s="90"/>
      <c r="AE1001" s="90"/>
      <c r="AF1001" s="136"/>
      <c r="AG1001" s="338"/>
      <c r="AH1001" s="338"/>
      <c r="AI1001" s="339"/>
      <c r="AJ1001" s="339"/>
      <c r="AK1001" s="91"/>
      <c r="AL1001" s="92"/>
      <c r="AM1001" s="93"/>
      <c r="AN1001" s="340"/>
      <c r="AO1001" s="341"/>
      <c r="AP1001" s="336"/>
      <c r="AQ1001" s="342"/>
      <c r="AR1001" s="343"/>
      <c r="AS1001" s="342"/>
      <c r="AT1001" s="94"/>
      <c r="AU1001" s="341"/>
      <c r="AV1001" s="136"/>
      <c r="AW1001" s="339"/>
    </row>
    <row r="1002" spans="1:49" ht="12.75" customHeight="1">
      <c r="A1002">
        <v>999</v>
      </c>
      <c r="B1002" s="29" t="s">
        <v>2</v>
      </c>
      <c r="C1002" s="134" t="s">
        <v>5291</v>
      </c>
      <c r="D1002" s="29" t="s">
        <v>3880</v>
      </c>
      <c r="E1002" s="29" t="s">
        <v>3880</v>
      </c>
      <c r="F1002" s="335"/>
      <c r="G1002" s="335"/>
      <c r="H1002" s="335"/>
      <c r="I1002" s="335"/>
      <c r="J1002" s="335"/>
      <c r="K1002" s="335"/>
      <c r="L1002" s="335"/>
      <c r="M1002" s="82" t="s">
        <v>3880</v>
      </c>
      <c r="N1002" s="57" t="s">
        <v>3880</v>
      </c>
      <c r="O1002" s="30" t="s">
        <v>3880</v>
      </c>
      <c r="P1002" s="29" t="s">
        <v>3880</v>
      </c>
      <c r="Q1002" s="29"/>
      <c r="R1002" s="134" t="s">
        <v>5291</v>
      </c>
      <c r="S1002" s="103" t="s">
        <v>3</v>
      </c>
      <c r="T1002" s="403">
        <v>-15065</v>
      </c>
      <c r="U1002" s="403">
        <v>5500</v>
      </c>
      <c r="V1002" s="123" t="s">
        <v>2</v>
      </c>
      <c r="W1002" s="336"/>
      <c r="X1002" s="123"/>
      <c r="Y1002" s="337"/>
      <c r="Z1002" s="87"/>
      <c r="AA1002" s="88" t="s">
        <v>3880</v>
      </c>
      <c r="AB1002" s="88"/>
      <c r="AC1002" s="88"/>
      <c r="AD1002" s="90"/>
      <c r="AE1002" s="90"/>
      <c r="AF1002" s="136"/>
      <c r="AG1002" s="338"/>
      <c r="AH1002" s="338"/>
      <c r="AI1002" s="339"/>
      <c r="AJ1002" s="339"/>
      <c r="AK1002" s="91"/>
      <c r="AL1002" s="92"/>
      <c r="AM1002" s="93"/>
      <c r="AN1002" s="340"/>
      <c r="AO1002" s="341"/>
      <c r="AP1002" s="336"/>
      <c r="AQ1002" s="342"/>
      <c r="AR1002" s="343"/>
      <c r="AS1002" s="342"/>
      <c r="AT1002" s="94"/>
      <c r="AU1002" s="341"/>
      <c r="AV1002" s="136"/>
      <c r="AW1002" s="339"/>
    </row>
    <row r="1003" spans="1:49" ht="12.75" customHeight="1">
      <c r="A1003">
        <v>1000</v>
      </c>
      <c r="B1003" s="29" t="s">
        <v>2</v>
      </c>
      <c r="C1003" s="134" t="s">
        <v>5292</v>
      </c>
      <c r="D1003" s="29" t="s">
        <v>3880</v>
      </c>
      <c r="E1003" s="29" t="s">
        <v>3880</v>
      </c>
      <c r="F1003" s="335"/>
      <c r="G1003" s="335"/>
      <c r="H1003" s="335"/>
      <c r="I1003" s="335"/>
      <c r="J1003" s="335"/>
      <c r="K1003" s="335"/>
      <c r="L1003" s="335"/>
      <c r="M1003" s="82" t="s">
        <v>3880</v>
      </c>
      <c r="N1003" s="57" t="s">
        <v>3880</v>
      </c>
      <c r="O1003" s="30" t="s">
        <v>3880</v>
      </c>
      <c r="P1003" s="29" t="s">
        <v>3880</v>
      </c>
      <c r="Q1003" s="29"/>
      <c r="R1003" s="134" t="s">
        <v>5292</v>
      </c>
      <c r="S1003" s="103" t="s">
        <v>3</v>
      </c>
      <c r="T1003" s="403">
        <v>-15895</v>
      </c>
      <c r="U1003" s="403">
        <v>5500</v>
      </c>
      <c r="V1003" s="123" t="s">
        <v>2</v>
      </c>
      <c r="W1003" s="336"/>
      <c r="X1003" s="123"/>
      <c r="Y1003" s="337"/>
      <c r="Z1003" s="87"/>
      <c r="AA1003" s="88" t="s">
        <v>3880</v>
      </c>
      <c r="AB1003" s="88"/>
      <c r="AC1003" s="88"/>
      <c r="AD1003" s="90"/>
      <c r="AE1003" s="90"/>
      <c r="AF1003" s="136"/>
      <c r="AG1003" s="338"/>
      <c r="AH1003" s="338"/>
      <c r="AI1003" s="339"/>
      <c r="AJ1003" s="339"/>
      <c r="AK1003" s="91"/>
      <c r="AL1003" s="92"/>
      <c r="AM1003" s="93"/>
      <c r="AN1003" s="340"/>
      <c r="AO1003" s="341"/>
      <c r="AP1003" s="336"/>
      <c r="AQ1003" s="342"/>
      <c r="AR1003" s="343"/>
      <c r="AS1003" s="342"/>
      <c r="AT1003" s="94"/>
      <c r="AU1003" s="341"/>
      <c r="AV1003" s="136"/>
      <c r="AW1003" s="339"/>
    </row>
    <row r="1004" spans="1:49" ht="12.75" customHeight="1">
      <c r="A1004">
        <v>1001</v>
      </c>
      <c r="B1004" s="29" t="s">
        <v>2</v>
      </c>
      <c r="C1004" s="134" t="s">
        <v>5293</v>
      </c>
      <c r="D1004" s="29" t="s">
        <v>3880</v>
      </c>
      <c r="E1004" s="29" t="s">
        <v>3880</v>
      </c>
      <c r="F1004" s="335"/>
      <c r="G1004" s="335"/>
      <c r="H1004" s="335"/>
      <c r="I1004" s="335"/>
      <c r="J1004" s="335"/>
      <c r="K1004" s="335"/>
      <c r="L1004" s="335"/>
      <c r="M1004" s="82" t="s">
        <v>3880</v>
      </c>
      <c r="N1004" s="57" t="s">
        <v>3880</v>
      </c>
      <c r="O1004" s="30" t="s">
        <v>3880</v>
      </c>
      <c r="P1004" s="29" t="s">
        <v>3880</v>
      </c>
      <c r="Q1004" s="29"/>
      <c r="R1004" s="134" t="s">
        <v>5293</v>
      </c>
      <c r="S1004" s="103" t="s">
        <v>3</v>
      </c>
      <c r="T1004" s="403">
        <v>6009.64</v>
      </c>
      <c r="U1004" s="403">
        <v>5695.95</v>
      </c>
      <c r="V1004" s="123" t="s">
        <v>2</v>
      </c>
      <c r="W1004" s="336"/>
      <c r="X1004" s="123"/>
      <c r="Y1004" s="337"/>
      <c r="Z1004" s="87"/>
      <c r="AA1004" s="88" t="s">
        <v>3880</v>
      </c>
      <c r="AB1004" s="88"/>
      <c r="AC1004" s="88"/>
      <c r="AD1004" s="90"/>
      <c r="AE1004" s="90"/>
      <c r="AF1004" s="136"/>
      <c r="AG1004" s="338"/>
      <c r="AH1004" s="338"/>
      <c r="AI1004" s="339"/>
      <c r="AJ1004" s="339"/>
      <c r="AK1004" s="91"/>
      <c r="AL1004" s="92"/>
      <c r="AM1004" s="93"/>
      <c r="AN1004" s="340"/>
      <c r="AO1004" s="341"/>
      <c r="AP1004" s="336"/>
      <c r="AQ1004" s="342"/>
      <c r="AR1004" s="343"/>
      <c r="AS1004" s="342"/>
      <c r="AT1004" s="94"/>
      <c r="AU1004" s="341"/>
      <c r="AV1004" s="136"/>
      <c r="AW1004" s="339"/>
    </row>
    <row r="1005" spans="1:49" ht="12.75" customHeight="1">
      <c r="A1005">
        <v>1002</v>
      </c>
      <c r="B1005" s="29" t="s">
        <v>2</v>
      </c>
      <c r="C1005" s="134" t="s">
        <v>3739</v>
      </c>
      <c r="D1005" s="29" t="s">
        <v>3880</v>
      </c>
      <c r="E1005" s="29" t="s">
        <v>3880</v>
      </c>
      <c r="F1005" s="335"/>
      <c r="G1005" s="335"/>
      <c r="H1005" s="335"/>
      <c r="I1005" s="335"/>
      <c r="J1005" s="335"/>
      <c r="K1005" s="335"/>
      <c r="L1005" s="335"/>
      <c r="M1005" s="82" t="s">
        <v>3880</v>
      </c>
      <c r="N1005" s="57" t="s">
        <v>3880</v>
      </c>
      <c r="O1005" s="30" t="s">
        <v>3880</v>
      </c>
      <c r="P1005" s="29" t="s">
        <v>3880</v>
      </c>
      <c r="Q1005" s="29"/>
      <c r="R1005" s="134" t="s">
        <v>3739</v>
      </c>
      <c r="S1005" s="103" t="s">
        <v>3</v>
      </c>
      <c r="T1005" s="403">
        <v>4292.6000000000004</v>
      </c>
      <c r="U1005" s="403">
        <v>5695.95</v>
      </c>
      <c r="V1005" s="123" t="s">
        <v>2</v>
      </c>
      <c r="W1005" s="336"/>
      <c r="X1005" s="123"/>
      <c r="Y1005" s="337"/>
      <c r="Z1005" s="87"/>
      <c r="AA1005" s="88" t="s">
        <v>3880</v>
      </c>
      <c r="AB1005" s="88"/>
      <c r="AC1005" s="88"/>
      <c r="AD1005" s="90"/>
      <c r="AE1005" s="90"/>
      <c r="AF1005" s="136"/>
      <c r="AG1005" s="338"/>
      <c r="AH1005" s="338"/>
      <c r="AI1005" s="339"/>
      <c r="AJ1005" s="339"/>
      <c r="AK1005" s="91"/>
      <c r="AL1005" s="92"/>
      <c r="AM1005" s="93"/>
      <c r="AN1005" s="340"/>
      <c r="AO1005" s="341"/>
      <c r="AP1005" s="336"/>
      <c r="AQ1005" s="342"/>
      <c r="AR1005" s="343"/>
      <c r="AS1005" s="342"/>
      <c r="AT1005" s="94"/>
      <c r="AU1005" s="341"/>
      <c r="AV1005" s="136"/>
      <c r="AW1005" s="339"/>
    </row>
    <row r="1006" spans="1:49" ht="12.75" customHeight="1">
      <c r="A1006">
        <v>1003</v>
      </c>
      <c r="B1006" s="29" t="s">
        <v>2</v>
      </c>
      <c r="C1006" s="134" t="s">
        <v>5294</v>
      </c>
      <c r="D1006" s="29" t="s">
        <v>3880</v>
      </c>
      <c r="E1006" s="29" t="s">
        <v>3880</v>
      </c>
      <c r="F1006" s="335"/>
      <c r="G1006" s="335"/>
      <c r="H1006" s="335"/>
      <c r="I1006" s="335"/>
      <c r="J1006" s="335"/>
      <c r="K1006" s="335"/>
      <c r="L1006" s="335"/>
      <c r="M1006" s="82" t="s">
        <v>3880</v>
      </c>
      <c r="N1006" s="57" t="s">
        <v>3880</v>
      </c>
      <c r="O1006" s="30" t="s">
        <v>3880</v>
      </c>
      <c r="P1006" s="29" t="s">
        <v>3880</v>
      </c>
      <c r="Q1006" s="29"/>
      <c r="R1006" s="134" t="s">
        <v>5294</v>
      </c>
      <c r="S1006" s="103" t="s">
        <v>3</v>
      </c>
      <c r="T1006" s="403">
        <v>2575.56</v>
      </c>
      <c r="U1006" s="403">
        <v>5695.95</v>
      </c>
      <c r="V1006" s="123" t="s">
        <v>2</v>
      </c>
      <c r="W1006" s="336"/>
      <c r="X1006" s="123"/>
      <c r="Y1006" s="337"/>
      <c r="Z1006" s="87"/>
      <c r="AA1006" s="88" t="s">
        <v>3880</v>
      </c>
      <c r="AB1006" s="88"/>
      <c r="AC1006" s="88"/>
      <c r="AD1006" s="90"/>
      <c r="AE1006" s="90"/>
      <c r="AF1006" s="136"/>
      <c r="AG1006" s="338"/>
      <c r="AH1006" s="338"/>
      <c r="AI1006" s="339"/>
      <c r="AJ1006" s="339"/>
      <c r="AK1006" s="91"/>
      <c r="AL1006" s="92"/>
      <c r="AM1006" s="93"/>
      <c r="AN1006" s="340"/>
      <c r="AO1006" s="341"/>
      <c r="AP1006" s="336"/>
      <c r="AQ1006" s="342"/>
      <c r="AR1006" s="343"/>
      <c r="AS1006" s="342"/>
      <c r="AT1006" s="94"/>
      <c r="AU1006" s="341"/>
      <c r="AV1006" s="136"/>
      <c r="AW1006" s="339"/>
    </row>
    <row r="1007" spans="1:49" ht="12.75" customHeight="1">
      <c r="A1007">
        <v>1004</v>
      </c>
      <c r="B1007" s="29" t="s">
        <v>2</v>
      </c>
      <c r="C1007" s="134" t="s">
        <v>5295</v>
      </c>
      <c r="D1007" s="29" t="s">
        <v>3880</v>
      </c>
      <c r="E1007" s="29" t="s">
        <v>3880</v>
      </c>
      <c r="F1007" s="335"/>
      <c r="G1007" s="335"/>
      <c r="H1007" s="335"/>
      <c r="I1007" s="335"/>
      <c r="J1007" s="335"/>
      <c r="K1007" s="335"/>
      <c r="L1007" s="335"/>
      <c r="M1007" s="82" t="s">
        <v>3880</v>
      </c>
      <c r="N1007" s="57" t="s">
        <v>3880</v>
      </c>
      <c r="O1007" s="30" t="s">
        <v>3880</v>
      </c>
      <c r="P1007" s="29" t="s">
        <v>3880</v>
      </c>
      <c r="Q1007" s="29"/>
      <c r="R1007" s="134" t="s">
        <v>5295</v>
      </c>
      <c r="S1007" s="103" t="s">
        <v>3</v>
      </c>
      <c r="T1007" s="403">
        <v>858.52</v>
      </c>
      <c r="U1007" s="403">
        <v>5695.95</v>
      </c>
      <c r="V1007" s="123" t="s">
        <v>2</v>
      </c>
      <c r="W1007" s="336"/>
      <c r="X1007" s="123"/>
      <c r="Y1007" s="337"/>
      <c r="Z1007" s="87"/>
      <c r="AA1007" s="88" t="s">
        <v>3880</v>
      </c>
      <c r="AB1007" s="88"/>
      <c r="AC1007" s="88"/>
      <c r="AD1007" s="90"/>
      <c r="AE1007" s="90"/>
      <c r="AF1007" s="136"/>
      <c r="AG1007" s="338"/>
      <c r="AH1007" s="338"/>
      <c r="AI1007" s="339"/>
      <c r="AJ1007" s="339"/>
      <c r="AK1007" s="91"/>
      <c r="AL1007" s="92"/>
      <c r="AM1007" s="93"/>
      <c r="AN1007" s="340"/>
      <c r="AO1007" s="341"/>
      <c r="AP1007" s="336"/>
      <c r="AQ1007" s="342"/>
      <c r="AR1007" s="343"/>
      <c r="AS1007" s="342"/>
      <c r="AT1007" s="94"/>
      <c r="AU1007" s="341"/>
      <c r="AV1007" s="136"/>
      <c r="AW1007" s="339"/>
    </row>
    <row r="1008" spans="1:49" ht="12.75" customHeight="1">
      <c r="A1008">
        <v>1005</v>
      </c>
      <c r="B1008" s="29" t="s">
        <v>2</v>
      </c>
      <c r="C1008" s="134" t="s">
        <v>3735</v>
      </c>
      <c r="D1008" s="29" t="s">
        <v>3880</v>
      </c>
      <c r="E1008" s="29" t="s">
        <v>3880</v>
      </c>
      <c r="F1008" s="335"/>
      <c r="G1008" s="335"/>
      <c r="H1008" s="335"/>
      <c r="I1008" s="335"/>
      <c r="J1008" s="335"/>
      <c r="K1008" s="335"/>
      <c r="L1008" s="335"/>
      <c r="M1008" s="82" t="s">
        <v>3880</v>
      </c>
      <c r="N1008" s="57" t="s">
        <v>3880</v>
      </c>
      <c r="O1008" s="30" t="s">
        <v>3880</v>
      </c>
      <c r="P1008" s="29" t="s">
        <v>3880</v>
      </c>
      <c r="Q1008" s="29"/>
      <c r="R1008" s="134" t="s">
        <v>3735</v>
      </c>
      <c r="S1008" s="103" t="s">
        <v>3</v>
      </c>
      <c r="T1008" s="403">
        <v>14650</v>
      </c>
      <c r="U1008" s="403">
        <v>6000</v>
      </c>
      <c r="V1008" s="123" t="s">
        <v>2</v>
      </c>
      <c r="W1008" s="336"/>
      <c r="X1008" s="123"/>
      <c r="Y1008" s="337"/>
      <c r="Z1008" s="87"/>
      <c r="AA1008" s="88" t="s">
        <v>3880</v>
      </c>
      <c r="AB1008" s="88"/>
      <c r="AC1008" s="88"/>
      <c r="AD1008" s="90"/>
      <c r="AE1008" s="90"/>
      <c r="AF1008" s="136"/>
      <c r="AG1008" s="338"/>
      <c r="AH1008" s="338"/>
      <c r="AI1008" s="339"/>
      <c r="AJ1008" s="339"/>
      <c r="AK1008" s="91"/>
      <c r="AL1008" s="92"/>
      <c r="AM1008" s="93"/>
      <c r="AN1008" s="340"/>
      <c r="AO1008" s="341"/>
      <c r="AP1008" s="336"/>
      <c r="AQ1008" s="342"/>
      <c r="AR1008" s="343"/>
      <c r="AS1008" s="342"/>
      <c r="AT1008" s="94"/>
      <c r="AU1008" s="341"/>
      <c r="AV1008" s="136"/>
      <c r="AW1008" s="339"/>
    </row>
    <row r="1009" spans="1:49" ht="12.75" customHeight="1">
      <c r="A1009">
        <v>1006</v>
      </c>
      <c r="B1009" s="29" t="s">
        <v>2</v>
      </c>
      <c r="C1009" s="134" t="s">
        <v>5296</v>
      </c>
      <c r="D1009" s="29" t="s">
        <v>3880</v>
      </c>
      <c r="E1009" s="29" t="s">
        <v>3880</v>
      </c>
      <c r="F1009" s="335"/>
      <c r="G1009" s="335"/>
      <c r="H1009" s="335"/>
      <c r="I1009" s="335"/>
      <c r="J1009" s="335"/>
      <c r="K1009" s="335"/>
      <c r="L1009" s="335"/>
      <c r="M1009" s="82" t="s">
        <v>3880</v>
      </c>
      <c r="N1009" s="57" t="s">
        <v>3880</v>
      </c>
      <c r="O1009" s="30" t="s">
        <v>3880</v>
      </c>
      <c r="P1009" s="29" t="s">
        <v>3880</v>
      </c>
      <c r="Q1009" s="29"/>
      <c r="R1009" s="134" t="s">
        <v>5296</v>
      </c>
      <c r="S1009" s="103" t="s">
        <v>3</v>
      </c>
      <c r="T1009" s="403">
        <v>-6009.64</v>
      </c>
      <c r="U1009" s="403">
        <v>5695.95</v>
      </c>
      <c r="V1009" s="123" t="s">
        <v>2</v>
      </c>
      <c r="W1009" s="336"/>
      <c r="X1009" s="123"/>
      <c r="Y1009" s="337"/>
      <c r="Z1009" s="87"/>
      <c r="AA1009" s="88" t="s">
        <v>3880</v>
      </c>
      <c r="AB1009" s="88"/>
      <c r="AC1009" s="88"/>
      <c r="AD1009" s="90"/>
      <c r="AE1009" s="90"/>
      <c r="AF1009" s="136"/>
      <c r="AG1009" s="338"/>
      <c r="AH1009" s="338"/>
      <c r="AI1009" s="339"/>
      <c r="AJ1009" s="339"/>
      <c r="AK1009" s="91"/>
      <c r="AL1009" s="92"/>
      <c r="AM1009" s="93"/>
      <c r="AN1009" s="340"/>
      <c r="AO1009" s="341"/>
      <c r="AP1009" s="336"/>
      <c r="AQ1009" s="342"/>
      <c r="AR1009" s="343"/>
      <c r="AS1009" s="342"/>
      <c r="AT1009" s="94"/>
      <c r="AU1009" s="341"/>
      <c r="AV1009" s="136"/>
      <c r="AW1009" s="339"/>
    </row>
    <row r="1010" spans="1:49" ht="12.75" customHeight="1">
      <c r="A1010">
        <v>1007</v>
      </c>
      <c r="B1010" s="29" t="s">
        <v>2</v>
      </c>
      <c r="C1010" s="134" t="s">
        <v>5297</v>
      </c>
      <c r="D1010" s="29" t="s">
        <v>3880</v>
      </c>
      <c r="E1010" s="29" t="s">
        <v>3880</v>
      </c>
      <c r="F1010" s="335"/>
      <c r="G1010" s="335"/>
      <c r="H1010" s="335"/>
      <c r="I1010" s="335"/>
      <c r="J1010" s="335"/>
      <c r="K1010" s="335"/>
      <c r="L1010" s="335"/>
      <c r="M1010" s="82" t="s">
        <v>3880</v>
      </c>
      <c r="N1010" s="57" t="s">
        <v>3880</v>
      </c>
      <c r="O1010" s="30" t="s">
        <v>3880</v>
      </c>
      <c r="P1010" s="29" t="s">
        <v>3880</v>
      </c>
      <c r="Q1010" s="29"/>
      <c r="R1010" s="134" t="s">
        <v>5297</v>
      </c>
      <c r="S1010" s="103" t="s">
        <v>3</v>
      </c>
      <c r="T1010" s="403">
        <v>-7726.68</v>
      </c>
      <c r="U1010" s="403">
        <v>5695.95</v>
      </c>
      <c r="V1010" s="123" t="s">
        <v>2</v>
      </c>
      <c r="W1010" s="336"/>
      <c r="X1010" s="123"/>
      <c r="Y1010" s="337"/>
      <c r="Z1010" s="87"/>
      <c r="AA1010" s="88" t="s">
        <v>3880</v>
      </c>
      <c r="AB1010" s="88"/>
      <c r="AC1010" s="88"/>
      <c r="AD1010" s="90"/>
      <c r="AE1010" s="90"/>
      <c r="AF1010" s="136"/>
      <c r="AG1010" s="338"/>
      <c r="AH1010" s="338"/>
      <c r="AI1010" s="339"/>
      <c r="AJ1010" s="339"/>
      <c r="AK1010" s="91"/>
      <c r="AL1010" s="92"/>
      <c r="AM1010" s="93"/>
      <c r="AN1010" s="340"/>
      <c r="AO1010" s="341"/>
      <c r="AP1010" s="336"/>
      <c r="AQ1010" s="342"/>
      <c r="AR1010" s="343"/>
      <c r="AS1010" s="342"/>
      <c r="AT1010" s="94"/>
      <c r="AU1010" s="341"/>
      <c r="AV1010" s="136"/>
      <c r="AW1010" s="339"/>
    </row>
    <row r="1011" spans="1:49" ht="12.75" customHeight="1">
      <c r="A1011">
        <v>1008</v>
      </c>
      <c r="B1011" s="29" t="s">
        <v>2</v>
      </c>
      <c r="C1011" s="134" t="s">
        <v>5298</v>
      </c>
      <c r="D1011" s="29" t="s">
        <v>3880</v>
      </c>
      <c r="E1011" s="29" t="s">
        <v>3880</v>
      </c>
      <c r="F1011" s="335"/>
      <c r="G1011" s="335"/>
      <c r="H1011" s="335"/>
      <c r="I1011" s="335"/>
      <c r="J1011" s="335"/>
      <c r="K1011" s="335"/>
      <c r="L1011" s="335"/>
      <c r="M1011" s="82" t="s">
        <v>3880</v>
      </c>
      <c r="N1011" s="57" t="s">
        <v>3880</v>
      </c>
      <c r="O1011" s="30" t="s">
        <v>3880</v>
      </c>
      <c r="P1011" s="29" t="s">
        <v>3880</v>
      </c>
      <c r="Q1011" s="29"/>
      <c r="R1011" s="134" t="s">
        <v>5298</v>
      </c>
      <c r="S1011" s="103" t="s">
        <v>3</v>
      </c>
      <c r="T1011" s="403">
        <v>-14650</v>
      </c>
      <c r="U1011" s="403">
        <v>6000</v>
      </c>
      <c r="V1011" s="123" t="s">
        <v>2</v>
      </c>
      <c r="W1011" s="336"/>
      <c r="X1011" s="123"/>
      <c r="Y1011" s="337"/>
      <c r="Z1011" s="87"/>
      <c r="AA1011" s="88" t="s">
        <v>3880</v>
      </c>
      <c r="AB1011" s="88"/>
      <c r="AC1011" s="88"/>
      <c r="AD1011" s="90"/>
      <c r="AE1011" s="90"/>
      <c r="AF1011" s="136"/>
      <c r="AG1011" s="338"/>
      <c r="AH1011" s="338"/>
      <c r="AI1011" s="339"/>
      <c r="AJ1011" s="339"/>
      <c r="AK1011" s="91"/>
      <c r="AL1011" s="92"/>
      <c r="AM1011" s="93"/>
      <c r="AN1011" s="340"/>
      <c r="AO1011" s="341"/>
      <c r="AP1011" s="336"/>
      <c r="AQ1011" s="342"/>
      <c r="AR1011" s="343"/>
      <c r="AS1011" s="342"/>
      <c r="AT1011" s="94"/>
      <c r="AU1011" s="341"/>
      <c r="AV1011" s="136"/>
      <c r="AW1011" s="339"/>
    </row>
    <row r="1012" spans="1:49" ht="12.75" customHeight="1">
      <c r="A1012">
        <v>1009</v>
      </c>
      <c r="B1012" s="29" t="s">
        <v>2</v>
      </c>
      <c r="C1012" s="134" t="s">
        <v>5299</v>
      </c>
      <c r="D1012" s="29" t="s">
        <v>3880</v>
      </c>
      <c r="E1012" s="29" t="s">
        <v>3880</v>
      </c>
      <c r="F1012" s="335"/>
      <c r="G1012" s="335"/>
      <c r="H1012" s="335"/>
      <c r="I1012" s="335"/>
      <c r="J1012" s="335"/>
      <c r="K1012" s="335"/>
      <c r="L1012" s="335"/>
      <c r="M1012" s="82" t="s">
        <v>3880</v>
      </c>
      <c r="N1012" s="57" t="s">
        <v>3880</v>
      </c>
      <c r="O1012" s="30" t="s">
        <v>3880</v>
      </c>
      <c r="P1012" s="29" t="s">
        <v>3880</v>
      </c>
      <c r="Q1012" s="29"/>
      <c r="R1012" s="134" t="s">
        <v>5299</v>
      </c>
      <c r="S1012" s="103" t="s">
        <v>3</v>
      </c>
      <c r="T1012" s="403">
        <v>3434.08</v>
      </c>
      <c r="U1012" s="403">
        <v>6191.25</v>
      </c>
      <c r="V1012" s="123" t="s">
        <v>2</v>
      </c>
      <c r="W1012" s="336"/>
      <c r="X1012" s="123"/>
      <c r="Y1012" s="337"/>
      <c r="Z1012" s="87"/>
      <c r="AA1012" s="88" t="s">
        <v>3880</v>
      </c>
      <c r="AB1012" s="88"/>
      <c r="AC1012" s="88"/>
      <c r="AD1012" s="90"/>
      <c r="AE1012" s="90"/>
      <c r="AF1012" s="136"/>
      <c r="AG1012" s="338"/>
      <c r="AH1012" s="338"/>
      <c r="AI1012" s="339"/>
      <c r="AJ1012" s="339"/>
      <c r="AK1012" s="91"/>
      <c r="AL1012" s="92"/>
      <c r="AM1012" s="93"/>
      <c r="AN1012" s="340"/>
      <c r="AO1012" s="341"/>
      <c r="AP1012" s="336"/>
      <c r="AQ1012" s="342"/>
      <c r="AR1012" s="343"/>
      <c r="AS1012" s="342"/>
      <c r="AT1012" s="94"/>
      <c r="AU1012" s="341"/>
      <c r="AV1012" s="136"/>
      <c r="AW1012" s="339"/>
    </row>
    <row r="1013" spans="1:49" ht="12.75" customHeight="1">
      <c r="A1013">
        <v>1010</v>
      </c>
      <c r="B1013" s="29" t="s">
        <v>2</v>
      </c>
      <c r="C1013" s="134" t="s">
        <v>5300</v>
      </c>
      <c r="D1013" s="29" t="s">
        <v>3880</v>
      </c>
      <c r="E1013" s="29" t="s">
        <v>3880</v>
      </c>
      <c r="F1013" s="335"/>
      <c r="G1013" s="335"/>
      <c r="H1013" s="335"/>
      <c r="I1013" s="335"/>
      <c r="J1013" s="335"/>
      <c r="K1013" s="335"/>
      <c r="L1013" s="335"/>
      <c r="M1013" s="82" t="s">
        <v>3880</v>
      </c>
      <c r="N1013" s="57" t="s">
        <v>3880</v>
      </c>
      <c r="O1013" s="30" t="s">
        <v>3880</v>
      </c>
      <c r="P1013" s="29" t="s">
        <v>3880</v>
      </c>
      <c r="Q1013" s="29"/>
      <c r="R1013" s="134" t="s">
        <v>5300</v>
      </c>
      <c r="S1013" s="103" t="s">
        <v>3</v>
      </c>
      <c r="T1013" s="403">
        <v>1717.04</v>
      </c>
      <c r="U1013" s="403">
        <v>6191.25</v>
      </c>
      <c r="V1013" s="123" t="s">
        <v>2</v>
      </c>
      <c r="W1013" s="336"/>
      <c r="X1013" s="123"/>
      <c r="Y1013" s="337"/>
      <c r="Z1013" s="87"/>
      <c r="AA1013" s="88" t="s">
        <v>3880</v>
      </c>
      <c r="AB1013" s="88"/>
      <c r="AC1013" s="88"/>
      <c r="AD1013" s="90"/>
      <c r="AE1013" s="90"/>
      <c r="AF1013" s="136"/>
      <c r="AG1013" s="338"/>
      <c r="AH1013" s="338"/>
      <c r="AI1013" s="339"/>
      <c r="AJ1013" s="339"/>
      <c r="AK1013" s="91"/>
      <c r="AL1013" s="92"/>
      <c r="AM1013" s="93"/>
      <c r="AN1013" s="340"/>
      <c r="AO1013" s="341"/>
      <c r="AP1013" s="336"/>
      <c r="AQ1013" s="342"/>
      <c r="AR1013" s="343"/>
      <c r="AS1013" s="342"/>
      <c r="AT1013" s="94"/>
      <c r="AU1013" s="341"/>
      <c r="AV1013" s="136"/>
      <c r="AW1013" s="339"/>
    </row>
    <row r="1014" spans="1:49" ht="12.75" customHeight="1">
      <c r="A1014">
        <v>1011</v>
      </c>
      <c r="B1014" s="29" t="s">
        <v>2</v>
      </c>
      <c r="C1014" s="134" t="s">
        <v>5301</v>
      </c>
      <c r="D1014" s="29" t="s">
        <v>3880</v>
      </c>
      <c r="E1014" s="29" t="s">
        <v>3880</v>
      </c>
      <c r="F1014" s="335"/>
      <c r="G1014" s="335"/>
      <c r="H1014" s="335"/>
      <c r="I1014" s="335"/>
      <c r="J1014" s="335"/>
      <c r="K1014" s="335"/>
      <c r="L1014" s="335"/>
      <c r="M1014" s="82" t="s">
        <v>3880</v>
      </c>
      <c r="N1014" s="57" t="s">
        <v>3880</v>
      </c>
      <c r="O1014" s="30" t="s">
        <v>3880</v>
      </c>
      <c r="P1014" s="29" t="s">
        <v>3880</v>
      </c>
      <c r="Q1014" s="29"/>
      <c r="R1014" s="134" t="s">
        <v>5301</v>
      </c>
      <c r="S1014" s="103" t="s">
        <v>3</v>
      </c>
      <c r="T1014" s="403">
        <v>0</v>
      </c>
      <c r="U1014" s="403">
        <v>6191.25</v>
      </c>
      <c r="V1014" s="123" t="s">
        <v>2</v>
      </c>
      <c r="W1014" s="336"/>
      <c r="X1014" s="123"/>
      <c r="Y1014" s="337"/>
      <c r="Z1014" s="87"/>
      <c r="AA1014" s="88" t="s">
        <v>3880</v>
      </c>
      <c r="AB1014" s="88"/>
      <c r="AC1014" s="88"/>
      <c r="AD1014" s="90"/>
      <c r="AE1014" s="90"/>
      <c r="AF1014" s="136"/>
      <c r="AG1014" s="338"/>
      <c r="AH1014" s="338"/>
      <c r="AI1014" s="339"/>
      <c r="AJ1014" s="339"/>
      <c r="AK1014" s="91"/>
      <c r="AL1014" s="92"/>
      <c r="AM1014" s="93"/>
      <c r="AN1014" s="340"/>
      <c r="AO1014" s="341"/>
      <c r="AP1014" s="336"/>
      <c r="AQ1014" s="342"/>
      <c r="AR1014" s="343"/>
      <c r="AS1014" s="342"/>
      <c r="AT1014" s="94"/>
      <c r="AU1014" s="341"/>
      <c r="AV1014" s="136"/>
      <c r="AW1014" s="339"/>
    </row>
    <row r="1015" spans="1:49" ht="12.75" customHeight="1">
      <c r="A1015">
        <v>1012</v>
      </c>
      <c r="B1015" s="29" t="s">
        <v>2</v>
      </c>
      <c r="C1015" s="134" t="s">
        <v>5302</v>
      </c>
      <c r="D1015" s="29" t="s">
        <v>3880</v>
      </c>
      <c r="E1015" s="29" t="s">
        <v>3880</v>
      </c>
      <c r="F1015" s="335"/>
      <c r="G1015" s="335"/>
      <c r="H1015" s="335"/>
      <c r="I1015" s="335"/>
      <c r="J1015" s="335"/>
      <c r="K1015" s="335"/>
      <c r="L1015" s="335"/>
      <c r="M1015" s="82" t="s">
        <v>3880</v>
      </c>
      <c r="N1015" s="57" t="s">
        <v>3880</v>
      </c>
      <c r="O1015" s="30" t="s">
        <v>3880</v>
      </c>
      <c r="P1015" s="29" t="s">
        <v>3880</v>
      </c>
      <c r="Q1015" s="29"/>
      <c r="R1015" s="134" t="s">
        <v>5302</v>
      </c>
      <c r="S1015" s="103" t="s">
        <v>3</v>
      </c>
      <c r="T1015" s="403">
        <v>-8585.2000000000007</v>
      </c>
      <c r="U1015" s="403">
        <v>6191.25</v>
      </c>
      <c r="V1015" s="123" t="s">
        <v>2</v>
      </c>
      <c r="W1015" s="336"/>
      <c r="X1015" s="123"/>
      <c r="Y1015" s="337"/>
      <c r="Z1015" s="87"/>
      <c r="AA1015" s="88" t="s">
        <v>3880</v>
      </c>
      <c r="AB1015" s="88"/>
      <c r="AC1015" s="88"/>
      <c r="AD1015" s="90"/>
      <c r="AE1015" s="90"/>
      <c r="AF1015" s="136"/>
      <c r="AG1015" s="338"/>
      <c r="AH1015" s="338"/>
      <c r="AI1015" s="339"/>
      <c r="AJ1015" s="339"/>
      <c r="AK1015" s="91"/>
      <c r="AL1015" s="92"/>
      <c r="AM1015" s="93"/>
      <c r="AN1015" s="340"/>
      <c r="AO1015" s="341"/>
      <c r="AP1015" s="336"/>
      <c r="AQ1015" s="342"/>
      <c r="AR1015" s="343"/>
      <c r="AS1015" s="342"/>
      <c r="AT1015" s="94"/>
      <c r="AU1015" s="341"/>
      <c r="AV1015" s="136"/>
      <c r="AW1015" s="339"/>
    </row>
    <row r="1016" spans="1:49" ht="12.75" customHeight="1">
      <c r="A1016">
        <v>1013</v>
      </c>
      <c r="B1016" s="29" t="s">
        <v>2</v>
      </c>
      <c r="C1016" s="134" t="s">
        <v>5303</v>
      </c>
      <c r="D1016" s="29" t="s">
        <v>3880</v>
      </c>
      <c r="E1016" s="29" t="s">
        <v>3880</v>
      </c>
      <c r="F1016" s="335"/>
      <c r="G1016" s="335"/>
      <c r="H1016" s="335"/>
      <c r="I1016" s="335"/>
      <c r="J1016" s="335"/>
      <c r="K1016" s="335"/>
      <c r="L1016" s="335"/>
      <c r="M1016" s="82" t="s">
        <v>3880</v>
      </c>
      <c r="N1016" s="57" t="s">
        <v>3880</v>
      </c>
      <c r="O1016" s="30" t="s">
        <v>3880</v>
      </c>
      <c r="P1016" s="29" t="s">
        <v>3880</v>
      </c>
      <c r="Q1016" s="29"/>
      <c r="R1016" s="134" t="s">
        <v>5303</v>
      </c>
      <c r="S1016" s="103" t="s">
        <v>3</v>
      </c>
      <c r="T1016" s="403">
        <v>-10302.24</v>
      </c>
      <c r="U1016" s="403">
        <v>6191.25</v>
      </c>
      <c r="V1016" s="123" t="s">
        <v>2</v>
      </c>
      <c r="W1016" s="336"/>
      <c r="X1016" s="123"/>
      <c r="Y1016" s="337"/>
      <c r="Z1016" s="87"/>
      <c r="AA1016" s="88" t="s">
        <v>3880</v>
      </c>
      <c r="AB1016" s="88"/>
      <c r="AC1016" s="88"/>
      <c r="AD1016" s="90"/>
      <c r="AE1016" s="90"/>
      <c r="AF1016" s="136"/>
      <c r="AG1016" s="338"/>
      <c r="AH1016" s="338"/>
      <c r="AI1016" s="339"/>
      <c r="AJ1016" s="339"/>
      <c r="AK1016" s="91"/>
      <c r="AL1016" s="92"/>
      <c r="AM1016" s="93"/>
      <c r="AN1016" s="340"/>
      <c r="AO1016" s="341"/>
      <c r="AP1016" s="336"/>
      <c r="AQ1016" s="342"/>
      <c r="AR1016" s="343"/>
      <c r="AS1016" s="342"/>
      <c r="AT1016" s="94"/>
      <c r="AU1016" s="341"/>
      <c r="AV1016" s="136"/>
      <c r="AW1016" s="339"/>
    </row>
    <row r="1017" spans="1:49" ht="12.75" customHeight="1">
      <c r="A1017">
        <v>1014</v>
      </c>
      <c r="B1017" s="29" t="s">
        <v>2</v>
      </c>
      <c r="C1017" s="134" t="s">
        <v>5304</v>
      </c>
      <c r="D1017" s="29" t="s">
        <v>3880</v>
      </c>
      <c r="E1017" s="29" t="s">
        <v>3880</v>
      </c>
      <c r="F1017" s="335"/>
      <c r="G1017" s="335"/>
      <c r="H1017" s="335"/>
      <c r="I1017" s="335"/>
      <c r="J1017" s="335"/>
      <c r="K1017" s="335"/>
      <c r="L1017" s="335"/>
      <c r="M1017" s="82" t="s">
        <v>3880</v>
      </c>
      <c r="N1017" s="57" t="s">
        <v>3880</v>
      </c>
      <c r="O1017" s="30" t="s">
        <v>3880</v>
      </c>
      <c r="P1017" s="29" t="s">
        <v>3880</v>
      </c>
      <c r="Q1017" s="29"/>
      <c r="R1017" s="134" t="s">
        <v>5304</v>
      </c>
      <c r="S1017" s="103" t="s">
        <v>3</v>
      </c>
      <c r="T1017" s="403">
        <v>-12019.28</v>
      </c>
      <c r="U1017" s="403">
        <v>6191.25</v>
      </c>
      <c r="V1017" s="123" t="s">
        <v>2</v>
      </c>
      <c r="W1017" s="336"/>
      <c r="X1017" s="123"/>
      <c r="Y1017" s="337"/>
      <c r="Z1017" s="87"/>
      <c r="AA1017" s="88" t="s">
        <v>3880</v>
      </c>
      <c r="AB1017" s="88"/>
      <c r="AC1017" s="88"/>
      <c r="AD1017" s="90"/>
      <c r="AE1017" s="90"/>
      <c r="AF1017" s="136"/>
      <c r="AG1017" s="338"/>
      <c r="AH1017" s="338"/>
      <c r="AI1017" s="339"/>
      <c r="AJ1017" s="339"/>
      <c r="AK1017" s="91"/>
      <c r="AL1017" s="92"/>
      <c r="AM1017" s="93"/>
      <c r="AN1017" s="340"/>
      <c r="AO1017" s="341"/>
      <c r="AP1017" s="336"/>
      <c r="AQ1017" s="342"/>
      <c r="AR1017" s="343"/>
      <c r="AS1017" s="342"/>
      <c r="AT1017" s="94"/>
      <c r="AU1017" s="341"/>
      <c r="AV1017" s="136"/>
      <c r="AW1017" s="339"/>
    </row>
    <row r="1018" spans="1:49" ht="12.75" customHeight="1">
      <c r="A1018">
        <v>1015</v>
      </c>
      <c r="B1018" s="29" t="s">
        <v>2</v>
      </c>
      <c r="C1018" s="134" t="s">
        <v>3669</v>
      </c>
      <c r="D1018" s="29" t="s">
        <v>3880</v>
      </c>
      <c r="E1018" s="29" t="s">
        <v>3880</v>
      </c>
      <c r="F1018" s="335"/>
      <c r="G1018" s="335"/>
      <c r="H1018" s="335"/>
      <c r="I1018" s="335"/>
      <c r="J1018" s="335"/>
      <c r="K1018" s="335"/>
      <c r="L1018" s="335"/>
      <c r="M1018" s="82" t="s">
        <v>3880</v>
      </c>
      <c r="N1018" s="57" t="s">
        <v>3880</v>
      </c>
      <c r="O1018" s="30" t="s">
        <v>3880</v>
      </c>
      <c r="P1018" s="29" t="s">
        <v>3880</v>
      </c>
      <c r="Q1018" s="29"/>
      <c r="R1018" s="134" t="s">
        <v>3669</v>
      </c>
      <c r="S1018" s="103" t="s">
        <v>3</v>
      </c>
      <c r="T1018" s="403">
        <v>-13736.32</v>
      </c>
      <c r="U1018" s="403">
        <v>6191.25</v>
      </c>
      <c r="V1018" s="123" t="s">
        <v>2</v>
      </c>
      <c r="W1018" s="336"/>
      <c r="X1018" s="123"/>
      <c r="Y1018" s="337"/>
      <c r="Z1018" s="87"/>
      <c r="AA1018" s="88" t="s">
        <v>3880</v>
      </c>
      <c r="AB1018" s="88"/>
      <c r="AC1018" s="88"/>
      <c r="AD1018" s="90"/>
      <c r="AE1018" s="90"/>
      <c r="AF1018" s="136"/>
      <c r="AG1018" s="338"/>
      <c r="AH1018" s="338"/>
      <c r="AI1018" s="339"/>
      <c r="AJ1018" s="339"/>
      <c r="AK1018" s="91"/>
      <c r="AL1018" s="92"/>
      <c r="AM1018" s="93"/>
      <c r="AN1018" s="340"/>
      <c r="AO1018" s="341"/>
      <c r="AP1018" s="336"/>
      <c r="AQ1018" s="342"/>
      <c r="AR1018" s="343"/>
      <c r="AS1018" s="342"/>
      <c r="AT1018" s="94"/>
      <c r="AU1018" s="341"/>
      <c r="AV1018" s="136"/>
      <c r="AW1018" s="339"/>
    </row>
    <row r="1019" spans="1:49" ht="12.75" customHeight="1">
      <c r="A1019">
        <v>1016</v>
      </c>
      <c r="B1019" s="29" t="s">
        <v>2</v>
      </c>
      <c r="C1019" s="134" t="s">
        <v>3579</v>
      </c>
      <c r="D1019" s="29" t="s">
        <v>3880</v>
      </c>
      <c r="E1019" s="29" t="s">
        <v>3880</v>
      </c>
      <c r="F1019" s="335"/>
      <c r="G1019" s="335"/>
      <c r="H1019" s="335"/>
      <c r="I1019" s="335"/>
      <c r="J1019" s="335"/>
      <c r="K1019" s="335"/>
      <c r="L1019" s="335"/>
      <c r="M1019" s="82" t="s">
        <v>3880</v>
      </c>
      <c r="N1019" s="57" t="s">
        <v>3880</v>
      </c>
      <c r="O1019" s="30" t="s">
        <v>3880</v>
      </c>
      <c r="P1019" s="29" t="s">
        <v>3880</v>
      </c>
      <c r="Q1019" s="29"/>
      <c r="R1019" s="134" t="s">
        <v>3579</v>
      </c>
      <c r="S1019" s="103" t="s">
        <v>3</v>
      </c>
      <c r="T1019" s="403">
        <v>11160.76</v>
      </c>
      <c r="U1019" s="403">
        <v>6686.55</v>
      </c>
      <c r="V1019" s="123" t="s">
        <v>2</v>
      </c>
      <c r="W1019" s="336"/>
      <c r="X1019" s="123"/>
      <c r="Y1019" s="337"/>
      <c r="Z1019" s="87"/>
      <c r="AA1019" s="88" t="s">
        <v>3880</v>
      </c>
      <c r="AB1019" s="88"/>
      <c r="AC1019" s="88"/>
      <c r="AD1019" s="90"/>
      <c r="AE1019" s="90"/>
      <c r="AF1019" s="136"/>
      <c r="AG1019" s="338"/>
      <c r="AH1019" s="338"/>
      <c r="AI1019" s="339"/>
      <c r="AJ1019" s="339"/>
      <c r="AK1019" s="91"/>
      <c r="AL1019" s="92"/>
      <c r="AM1019" s="93"/>
      <c r="AN1019" s="340"/>
      <c r="AO1019" s="341"/>
      <c r="AP1019" s="336"/>
      <c r="AQ1019" s="342"/>
      <c r="AR1019" s="343"/>
      <c r="AS1019" s="342"/>
      <c r="AT1019" s="94"/>
      <c r="AU1019" s="341"/>
      <c r="AV1019" s="136"/>
      <c r="AW1019" s="339"/>
    </row>
    <row r="1020" spans="1:49" ht="12.75" customHeight="1">
      <c r="A1020">
        <v>1017</v>
      </c>
      <c r="B1020" s="29" t="s">
        <v>2</v>
      </c>
      <c r="C1020" s="134" t="s">
        <v>3580</v>
      </c>
      <c r="D1020" s="29" t="s">
        <v>3880</v>
      </c>
      <c r="E1020" s="29" t="s">
        <v>3880</v>
      </c>
      <c r="F1020" s="335"/>
      <c r="G1020" s="335"/>
      <c r="H1020" s="335"/>
      <c r="I1020" s="335"/>
      <c r="J1020" s="335"/>
      <c r="K1020" s="335"/>
      <c r="L1020" s="335"/>
      <c r="M1020" s="82" t="s">
        <v>3880</v>
      </c>
      <c r="N1020" s="57" t="s">
        <v>3880</v>
      </c>
      <c r="O1020" s="30" t="s">
        <v>3880</v>
      </c>
      <c r="P1020" s="29" t="s">
        <v>3880</v>
      </c>
      <c r="Q1020" s="29"/>
      <c r="R1020" s="134" t="s">
        <v>3580</v>
      </c>
      <c r="S1020" s="103" t="s">
        <v>3</v>
      </c>
      <c r="T1020" s="403">
        <v>9443.7199999999993</v>
      </c>
      <c r="U1020" s="403">
        <v>6686.55</v>
      </c>
      <c r="V1020" s="123" t="s">
        <v>2</v>
      </c>
      <c r="W1020" s="336"/>
      <c r="X1020" s="123"/>
      <c r="Y1020" s="337"/>
      <c r="Z1020" s="87"/>
      <c r="AA1020" s="88" t="s">
        <v>3880</v>
      </c>
      <c r="AB1020" s="88"/>
      <c r="AC1020" s="88"/>
      <c r="AD1020" s="90"/>
      <c r="AE1020" s="90"/>
      <c r="AF1020" s="136"/>
      <c r="AG1020" s="338"/>
      <c r="AH1020" s="338"/>
      <c r="AI1020" s="339"/>
      <c r="AJ1020" s="339"/>
      <c r="AK1020" s="91"/>
      <c r="AL1020" s="92"/>
      <c r="AM1020" s="93"/>
      <c r="AN1020" s="340"/>
      <c r="AO1020" s="341"/>
      <c r="AP1020" s="336"/>
      <c r="AQ1020" s="342"/>
      <c r="AR1020" s="343"/>
      <c r="AS1020" s="342"/>
      <c r="AT1020" s="94"/>
      <c r="AU1020" s="341"/>
      <c r="AV1020" s="136"/>
      <c r="AW1020" s="339"/>
    </row>
    <row r="1021" spans="1:49" ht="12.75" customHeight="1">
      <c r="A1021">
        <v>1018</v>
      </c>
      <c r="B1021" s="29" t="s">
        <v>2</v>
      </c>
      <c r="C1021" s="134" t="s">
        <v>5305</v>
      </c>
      <c r="D1021" s="29" t="s">
        <v>3880</v>
      </c>
      <c r="E1021" s="29" t="s">
        <v>3880</v>
      </c>
      <c r="F1021" s="335"/>
      <c r="G1021" s="335"/>
      <c r="H1021" s="335"/>
      <c r="I1021" s="335"/>
      <c r="J1021" s="335"/>
      <c r="K1021" s="335"/>
      <c r="L1021" s="335"/>
      <c r="M1021" s="82" t="s">
        <v>3880</v>
      </c>
      <c r="N1021" s="57" t="s">
        <v>3880</v>
      </c>
      <c r="O1021" s="30" t="s">
        <v>3880</v>
      </c>
      <c r="P1021" s="29" t="s">
        <v>3880</v>
      </c>
      <c r="Q1021" s="29"/>
      <c r="R1021" s="134" t="s">
        <v>5305</v>
      </c>
      <c r="S1021" s="103" t="s">
        <v>3</v>
      </c>
      <c r="T1021" s="403">
        <v>7726.68</v>
      </c>
      <c r="U1021" s="403">
        <v>6686.55</v>
      </c>
      <c r="V1021" s="123" t="s">
        <v>2</v>
      </c>
      <c r="W1021" s="336"/>
      <c r="X1021" s="123"/>
      <c r="Y1021" s="337"/>
      <c r="Z1021" s="87"/>
      <c r="AA1021" s="88" t="s">
        <v>3880</v>
      </c>
      <c r="AB1021" s="88"/>
      <c r="AC1021" s="88"/>
      <c r="AD1021" s="90"/>
      <c r="AE1021" s="90"/>
      <c r="AF1021" s="136"/>
      <c r="AG1021" s="338"/>
      <c r="AH1021" s="338"/>
      <c r="AI1021" s="339"/>
      <c r="AJ1021" s="339"/>
      <c r="AK1021" s="91"/>
      <c r="AL1021" s="92"/>
      <c r="AM1021" s="93"/>
      <c r="AN1021" s="340"/>
      <c r="AO1021" s="341"/>
      <c r="AP1021" s="336"/>
      <c r="AQ1021" s="342"/>
      <c r="AR1021" s="343"/>
      <c r="AS1021" s="342"/>
      <c r="AT1021" s="94"/>
      <c r="AU1021" s="341"/>
      <c r="AV1021" s="136"/>
      <c r="AW1021" s="339"/>
    </row>
    <row r="1022" spans="1:49" ht="12.75" customHeight="1">
      <c r="A1022">
        <v>1019</v>
      </c>
      <c r="B1022" s="29" t="s">
        <v>2</v>
      </c>
      <c r="C1022" s="134" t="s">
        <v>5306</v>
      </c>
      <c r="D1022" s="29" t="s">
        <v>3880</v>
      </c>
      <c r="E1022" s="29" t="s">
        <v>3880</v>
      </c>
      <c r="F1022" s="335"/>
      <c r="G1022" s="335"/>
      <c r="H1022" s="335"/>
      <c r="I1022" s="335"/>
      <c r="J1022" s="335"/>
      <c r="K1022" s="335"/>
      <c r="L1022" s="335"/>
      <c r="M1022" s="82" t="s">
        <v>3880</v>
      </c>
      <c r="N1022" s="57" t="s">
        <v>3880</v>
      </c>
      <c r="O1022" s="30" t="s">
        <v>3880</v>
      </c>
      <c r="P1022" s="29" t="s">
        <v>3880</v>
      </c>
      <c r="Q1022" s="29"/>
      <c r="R1022" s="134" t="s">
        <v>5306</v>
      </c>
      <c r="S1022" s="103" t="s">
        <v>3</v>
      </c>
      <c r="T1022" s="403">
        <v>6009.64</v>
      </c>
      <c r="U1022" s="403">
        <v>6686.55</v>
      </c>
      <c r="V1022" s="123" t="s">
        <v>2</v>
      </c>
      <c r="W1022" s="336"/>
      <c r="X1022" s="123"/>
      <c r="Y1022" s="337"/>
      <c r="Z1022" s="87"/>
      <c r="AA1022" s="88" t="s">
        <v>3880</v>
      </c>
      <c r="AB1022" s="88"/>
      <c r="AC1022" s="88"/>
      <c r="AD1022" s="90"/>
      <c r="AE1022" s="90"/>
      <c r="AF1022" s="136"/>
      <c r="AG1022" s="338"/>
      <c r="AH1022" s="338"/>
      <c r="AI1022" s="339"/>
      <c r="AJ1022" s="339"/>
      <c r="AK1022" s="91"/>
      <c r="AL1022" s="92"/>
      <c r="AM1022" s="93"/>
      <c r="AN1022" s="340"/>
      <c r="AO1022" s="341"/>
      <c r="AP1022" s="336"/>
      <c r="AQ1022" s="342"/>
      <c r="AR1022" s="343"/>
      <c r="AS1022" s="342"/>
      <c r="AT1022" s="94"/>
      <c r="AU1022" s="341"/>
      <c r="AV1022" s="136"/>
      <c r="AW1022" s="339"/>
    </row>
    <row r="1023" spans="1:49" ht="12.75" customHeight="1">
      <c r="A1023">
        <v>1020</v>
      </c>
      <c r="B1023" s="29" t="s">
        <v>2</v>
      </c>
      <c r="C1023" s="134" t="s">
        <v>3581</v>
      </c>
      <c r="D1023" s="29" t="s">
        <v>3880</v>
      </c>
      <c r="E1023" s="29" t="s">
        <v>3880</v>
      </c>
      <c r="F1023" s="335"/>
      <c r="G1023" s="335"/>
      <c r="H1023" s="335"/>
      <c r="I1023" s="335"/>
      <c r="J1023" s="335"/>
      <c r="K1023" s="335"/>
      <c r="L1023" s="335"/>
      <c r="M1023" s="82" t="s">
        <v>3880</v>
      </c>
      <c r="N1023" s="57" t="s">
        <v>3880</v>
      </c>
      <c r="O1023" s="30" t="s">
        <v>3880</v>
      </c>
      <c r="P1023" s="29" t="s">
        <v>3880</v>
      </c>
      <c r="Q1023" s="29"/>
      <c r="R1023" s="134" t="s">
        <v>3581</v>
      </c>
      <c r="S1023" s="103" t="s">
        <v>3</v>
      </c>
      <c r="T1023" s="403">
        <v>4292.6000000000004</v>
      </c>
      <c r="U1023" s="403">
        <v>6686.55</v>
      </c>
      <c r="V1023" s="123" t="s">
        <v>2</v>
      </c>
      <c r="W1023" s="336"/>
      <c r="X1023" s="123"/>
      <c r="Y1023" s="337"/>
      <c r="Z1023" s="87"/>
      <c r="AA1023" s="88" t="s">
        <v>3880</v>
      </c>
      <c r="AB1023" s="88"/>
      <c r="AC1023" s="88"/>
      <c r="AD1023" s="90"/>
      <c r="AE1023" s="90"/>
      <c r="AF1023" s="136"/>
      <c r="AG1023" s="338"/>
      <c r="AH1023" s="338"/>
      <c r="AI1023" s="339"/>
      <c r="AJ1023" s="339"/>
      <c r="AK1023" s="91"/>
      <c r="AL1023" s="92"/>
      <c r="AM1023" s="93"/>
      <c r="AN1023" s="340"/>
      <c r="AO1023" s="341"/>
      <c r="AP1023" s="336"/>
      <c r="AQ1023" s="342"/>
      <c r="AR1023" s="343"/>
      <c r="AS1023" s="342"/>
      <c r="AT1023" s="94"/>
      <c r="AU1023" s="341"/>
      <c r="AV1023" s="136"/>
      <c r="AW1023" s="339"/>
    </row>
    <row r="1024" spans="1:49" ht="12.75" customHeight="1">
      <c r="A1024">
        <v>1021</v>
      </c>
      <c r="B1024" s="29" t="s">
        <v>2</v>
      </c>
      <c r="C1024" s="134" t="s">
        <v>5307</v>
      </c>
      <c r="D1024" s="29" t="s">
        <v>3880</v>
      </c>
      <c r="E1024" s="29" t="s">
        <v>3880</v>
      </c>
      <c r="F1024" s="335"/>
      <c r="G1024" s="335"/>
      <c r="H1024" s="335"/>
      <c r="I1024" s="335"/>
      <c r="J1024" s="335"/>
      <c r="K1024" s="335"/>
      <c r="L1024" s="335"/>
      <c r="M1024" s="82" t="s">
        <v>3880</v>
      </c>
      <c r="N1024" s="57" t="s">
        <v>3880</v>
      </c>
      <c r="O1024" s="30" t="s">
        <v>3880</v>
      </c>
      <c r="P1024" s="29" t="s">
        <v>3880</v>
      </c>
      <c r="Q1024" s="29"/>
      <c r="R1024" s="134" t="s">
        <v>5307</v>
      </c>
      <c r="S1024" s="103" t="s">
        <v>3</v>
      </c>
      <c r="T1024" s="403">
        <v>-858.52</v>
      </c>
      <c r="U1024" s="403">
        <v>6686.55</v>
      </c>
      <c r="V1024" s="123" t="s">
        <v>2</v>
      </c>
      <c r="W1024" s="336"/>
      <c r="X1024" s="123"/>
      <c r="Y1024" s="337"/>
      <c r="Z1024" s="87"/>
      <c r="AA1024" s="88" t="s">
        <v>3880</v>
      </c>
      <c r="AB1024" s="88"/>
      <c r="AC1024" s="88"/>
      <c r="AD1024" s="90"/>
      <c r="AE1024" s="90"/>
      <c r="AF1024" s="136"/>
      <c r="AG1024" s="338"/>
      <c r="AH1024" s="338"/>
      <c r="AI1024" s="339"/>
      <c r="AJ1024" s="339"/>
      <c r="AK1024" s="91"/>
      <c r="AL1024" s="92"/>
      <c r="AM1024" s="93"/>
      <c r="AN1024" s="340"/>
      <c r="AO1024" s="341"/>
      <c r="AP1024" s="336"/>
      <c r="AQ1024" s="342"/>
      <c r="AR1024" s="343"/>
      <c r="AS1024" s="342"/>
      <c r="AT1024" s="94"/>
      <c r="AU1024" s="341"/>
      <c r="AV1024" s="136"/>
      <c r="AW1024" s="339"/>
    </row>
    <row r="1025" spans="1:49" ht="12.75" customHeight="1">
      <c r="A1025">
        <v>1022</v>
      </c>
      <c r="B1025" s="29" t="s">
        <v>2</v>
      </c>
      <c r="C1025" s="134" t="s">
        <v>5308</v>
      </c>
      <c r="D1025" s="29" t="s">
        <v>3880</v>
      </c>
      <c r="E1025" s="29" t="s">
        <v>3880</v>
      </c>
      <c r="F1025" s="335"/>
      <c r="G1025" s="335"/>
      <c r="H1025" s="335"/>
      <c r="I1025" s="335"/>
      <c r="J1025" s="335"/>
      <c r="K1025" s="335"/>
      <c r="L1025" s="335"/>
      <c r="M1025" s="82" t="s">
        <v>3880</v>
      </c>
      <c r="N1025" s="57" t="s">
        <v>3880</v>
      </c>
      <c r="O1025" s="30" t="s">
        <v>3880</v>
      </c>
      <c r="P1025" s="29" t="s">
        <v>3880</v>
      </c>
      <c r="Q1025" s="29"/>
      <c r="R1025" s="134" t="s">
        <v>5308</v>
      </c>
      <c r="S1025" s="103" t="s">
        <v>3</v>
      </c>
      <c r="T1025" s="403">
        <v>-2575.56</v>
      </c>
      <c r="U1025" s="403">
        <v>6686.55</v>
      </c>
      <c r="V1025" s="123" t="s">
        <v>2</v>
      </c>
      <c r="W1025" s="336"/>
      <c r="X1025" s="123"/>
      <c r="Y1025" s="337"/>
      <c r="Z1025" s="87"/>
      <c r="AA1025" s="88" t="s">
        <v>3880</v>
      </c>
      <c r="AB1025" s="88"/>
      <c r="AC1025" s="88"/>
      <c r="AD1025" s="90"/>
      <c r="AE1025" s="90"/>
      <c r="AF1025" s="136"/>
      <c r="AG1025" s="338"/>
      <c r="AH1025" s="338"/>
      <c r="AI1025" s="339"/>
      <c r="AJ1025" s="339"/>
      <c r="AK1025" s="91"/>
      <c r="AL1025" s="92"/>
      <c r="AM1025" s="93"/>
      <c r="AN1025" s="340"/>
      <c r="AO1025" s="341"/>
      <c r="AP1025" s="336"/>
      <c r="AQ1025" s="342"/>
      <c r="AR1025" s="343"/>
      <c r="AS1025" s="342"/>
      <c r="AT1025" s="94"/>
      <c r="AU1025" s="341"/>
      <c r="AV1025" s="136"/>
      <c r="AW1025" s="339"/>
    </row>
    <row r="1026" spans="1:49" ht="12.75" customHeight="1">
      <c r="A1026">
        <v>1023</v>
      </c>
      <c r="B1026" s="29" t="s">
        <v>2</v>
      </c>
      <c r="C1026" s="134" t="s">
        <v>3577</v>
      </c>
      <c r="D1026" s="29" t="s">
        <v>3880</v>
      </c>
      <c r="E1026" s="29" t="s">
        <v>3880</v>
      </c>
      <c r="F1026" s="335"/>
      <c r="G1026" s="335"/>
      <c r="H1026" s="335"/>
      <c r="I1026" s="335"/>
      <c r="J1026" s="335"/>
      <c r="K1026" s="335"/>
      <c r="L1026" s="335"/>
      <c r="M1026" s="82" t="s">
        <v>3880</v>
      </c>
      <c r="N1026" s="57" t="s">
        <v>3880</v>
      </c>
      <c r="O1026" s="30" t="s">
        <v>3880</v>
      </c>
      <c r="P1026" s="29" t="s">
        <v>3880</v>
      </c>
      <c r="Q1026" s="29"/>
      <c r="R1026" s="134" t="s">
        <v>3577</v>
      </c>
      <c r="S1026" s="103" t="s">
        <v>3</v>
      </c>
      <c r="T1026" s="403">
        <v>14650</v>
      </c>
      <c r="U1026" s="403">
        <v>7000</v>
      </c>
      <c r="V1026" s="123" t="s">
        <v>2</v>
      </c>
      <c r="W1026" s="336"/>
      <c r="X1026" s="123"/>
      <c r="Y1026" s="337"/>
      <c r="Z1026" s="87"/>
      <c r="AA1026" s="88" t="s">
        <v>3880</v>
      </c>
      <c r="AB1026" s="88"/>
      <c r="AC1026" s="88"/>
      <c r="AD1026" s="90"/>
      <c r="AE1026" s="90"/>
      <c r="AF1026" s="136"/>
      <c r="AG1026" s="338"/>
      <c r="AH1026" s="338"/>
      <c r="AI1026" s="339"/>
      <c r="AJ1026" s="339"/>
      <c r="AK1026" s="91"/>
      <c r="AL1026" s="92"/>
      <c r="AM1026" s="93"/>
      <c r="AN1026" s="340"/>
      <c r="AO1026" s="341"/>
      <c r="AP1026" s="336"/>
      <c r="AQ1026" s="342"/>
      <c r="AR1026" s="343"/>
      <c r="AS1026" s="342"/>
      <c r="AT1026" s="94"/>
      <c r="AU1026" s="341"/>
      <c r="AV1026" s="136"/>
      <c r="AW1026" s="339"/>
    </row>
    <row r="1027" spans="1:49" ht="12.75" customHeight="1">
      <c r="A1027">
        <v>1024</v>
      </c>
      <c r="B1027" s="29" t="s">
        <v>2</v>
      </c>
      <c r="C1027" s="134" t="s">
        <v>5309</v>
      </c>
      <c r="D1027" s="29" t="s">
        <v>3880</v>
      </c>
      <c r="E1027" s="29" t="s">
        <v>3880</v>
      </c>
      <c r="F1027" s="335"/>
      <c r="G1027" s="335"/>
      <c r="H1027" s="335"/>
      <c r="I1027" s="335"/>
      <c r="J1027" s="335"/>
      <c r="K1027" s="335"/>
      <c r="L1027" s="335"/>
      <c r="M1027" s="82" t="s">
        <v>3880</v>
      </c>
      <c r="N1027" s="57" t="s">
        <v>3880</v>
      </c>
      <c r="O1027" s="30" t="s">
        <v>3880</v>
      </c>
      <c r="P1027" s="29" t="s">
        <v>3880</v>
      </c>
      <c r="Q1027" s="29"/>
      <c r="R1027" s="134" t="s">
        <v>5309</v>
      </c>
      <c r="S1027" s="103" t="s">
        <v>3</v>
      </c>
      <c r="T1027" s="403">
        <v>-6009.64</v>
      </c>
      <c r="U1027" s="403">
        <v>6686.55</v>
      </c>
      <c r="V1027" s="123" t="s">
        <v>2</v>
      </c>
      <c r="W1027" s="336"/>
      <c r="X1027" s="123"/>
      <c r="Y1027" s="337"/>
      <c r="Z1027" s="87"/>
      <c r="AA1027" s="88" t="s">
        <v>3880</v>
      </c>
      <c r="AB1027" s="88"/>
      <c r="AC1027" s="88"/>
      <c r="AD1027" s="90"/>
      <c r="AE1027" s="90"/>
      <c r="AF1027" s="136"/>
      <c r="AG1027" s="338"/>
      <c r="AH1027" s="338"/>
      <c r="AI1027" s="339"/>
      <c r="AJ1027" s="339"/>
      <c r="AK1027" s="91"/>
      <c r="AL1027" s="92"/>
      <c r="AM1027" s="93"/>
      <c r="AN1027" s="340"/>
      <c r="AO1027" s="341"/>
      <c r="AP1027" s="336"/>
      <c r="AQ1027" s="342"/>
      <c r="AR1027" s="343"/>
      <c r="AS1027" s="342"/>
      <c r="AT1027" s="94"/>
      <c r="AU1027" s="341"/>
      <c r="AV1027" s="136"/>
      <c r="AW1027" s="339"/>
    </row>
    <row r="1028" spans="1:49" ht="12.75" customHeight="1">
      <c r="A1028">
        <v>1025</v>
      </c>
      <c r="B1028" s="29" t="s">
        <v>2</v>
      </c>
      <c r="C1028" s="134" t="s">
        <v>5310</v>
      </c>
      <c r="D1028" s="29" t="s">
        <v>3880</v>
      </c>
      <c r="E1028" s="29" t="s">
        <v>3880</v>
      </c>
      <c r="F1028" s="335"/>
      <c r="G1028" s="335"/>
      <c r="H1028" s="335"/>
      <c r="I1028" s="335"/>
      <c r="J1028" s="335"/>
      <c r="K1028" s="335"/>
      <c r="L1028" s="335"/>
      <c r="M1028" s="82" t="s">
        <v>3880</v>
      </c>
      <c r="N1028" s="57" t="s">
        <v>3880</v>
      </c>
      <c r="O1028" s="30" t="s">
        <v>3880</v>
      </c>
      <c r="P1028" s="29" t="s">
        <v>3880</v>
      </c>
      <c r="Q1028" s="29"/>
      <c r="R1028" s="134" t="s">
        <v>5310</v>
      </c>
      <c r="S1028" s="103" t="s">
        <v>3</v>
      </c>
      <c r="T1028" s="403">
        <v>-7726.68</v>
      </c>
      <c r="U1028" s="403">
        <v>6686.55</v>
      </c>
      <c r="V1028" s="123" t="s">
        <v>2</v>
      </c>
      <c r="W1028" s="336"/>
      <c r="X1028" s="123"/>
      <c r="Y1028" s="337"/>
      <c r="Z1028" s="87"/>
      <c r="AA1028" s="88" t="s">
        <v>3880</v>
      </c>
      <c r="AB1028" s="88"/>
      <c r="AC1028" s="88"/>
      <c r="AD1028" s="90"/>
      <c r="AE1028" s="90"/>
      <c r="AF1028" s="136"/>
      <c r="AG1028" s="338"/>
      <c r="AH1028" s="338"/>
      <c r="AI1028" s="339"/>
      <c r="AJ1028" s="339"/>
      <c r="AK1028" s="91"/>
      <c r="AL1028" s="92"/>
      <c r="AM1028" s="93"/>
      <c r="AN1028" s="340"/>
      <c r="AO1028" s="341"/>
      <c r="AP1028" s="336"/>
      <c r="AQ1028" s="342"/>
      <c r="AR1028" s="343"/>
      <c r="AS1028" s="342"/>
      <c r="AT1028" s="94"/>
      <c r="AU1028" s="341"/>
      <c r="AV1028" s="136"/>
      <c r="AW1028" s="339"/>
    </row>
    <row r="1029" spans="1:49" ht="12.75" customHeight="1">
      <c r="A1029">
        <v>1026</v>
      </c>
      <c r="B1029" s="29" t="s">
        <v>2</v>
      </c>
      <c r="C1029" s="134" t="s">
        <v>5311</v>
      </c>
      <c r="D1029" s="29" t="s">
        <v>3880</v>
      </c>
      <c r="E1029" s="29" t="s">
        <v>3880</v>
      </c>
      <c r="F1029" s="335"/>
      <c r="G1029" s="335"/>
      <c r="H1029" s="335"/>
      <c r="I1029" s="335"/>
      <c r="J1029" s="335"/>
      <c r="K1029" s="335"/>
      <c r="L1029" s="335"/>
      <c r="M1029" s="82" t="s">
        <v>3880</v>
      </c>
      <c r="N1029" s="57" t="s">
        <v>3880</v>
      </c>
      <c r="O1029" s="30" t="s">
        <v>3880</v>
      </c>
      <c r="P1029" s="29" t="s">
        <v>3880</v>
      </c>
      <c r="Q1029" s="29"/>
      <c r="R1029" s="134" t="s">
        <v>5311</v>
      </c>
      <c r="S1029" s="103" t="s">
        <v>3</v>
      </c>
      <c r="T1029" s="403">
        <v>-9443.7199999999993</v>
      </c>
      <c r="U1029" s="403">
        <v>6686.55</v>
      </c>
      <c r="V1029" s="123" t="s">
        <v>2</v>
      </c>
      <c r="W1029" s="336"/>
      <c r="X1029" s="123"/>
      <c r="Y1029" s="337"/>
      <c r="Z1029" s="87"/>
      <c r="AA1029" s="88" t="s">
        <v>3880</v>
      </c>
      <c r="AB1029" s="88"/>
      <c r="AC1029" s="88"/>
      <c r="AD1029" s="90"/>
      <c r="AE1029" s="90"/>
      <c r="AF1029" s="136"/>
      <c r="AG1029" s="338"/>
      <c r="AH1029" s="338"/>
      <c r="AI1029" s="339"/>
      <c r="AJ1029" s="339"/>
      <c r="AK1029" s="91"/>
      <c r="AL1029" s="92"/>
      <c r="AM1029" s="93"/>
      <c r="AN1029" s="340"/>
      <c r="AO1029" s="341"/>
      <c r="AP1029" s="336"/>
      <c r="AQ1029" s="342"/>
      <c r="AR1029" s="343"/>
      <c r="AS1029" s="342"/>
      <c r="AT1029" s="94"/>
      <c r="AU1029" s="341"/>
      <c r="AV1029" s="136"/>
      <c r="AW1029" s="339"/>
    </row>
    <row r="1030" spans="1:49" ht="12.75" customHeight="1">
      <c r="A1030">
        <v>1027</v>
      </c>
      <c r="B1030" s="29" t="s">
        <v>2</v>
      </c>
      <c r="C1030" s="134" t="s">
        <v>3635</v>
      </c>
      <c r="D1030" s="29" t="s">
        <v>3880</v>
      </c>
      <c r="E1030" s="29" t="s">
        <v>3880</v>
      </c>
      <c r="F1030" s="335"/>
      <c r="G1030" s="335"/>
      <c r="H1030" s="335"/>
      <c r="I1030" s="335"/>
      <c r="J1030" s="335"/>
      <c r="K1030" s="335"/>
      <c r="L1030" s="335"/>
      <c r="M1030" s="82" t="s">
        <v>3880</v>
      </c>
      <c r="N1030" s="57" t="s">
        <v>3880</v>
      </c>
      <c r="O1030" s="30" t="s">
        <v>3880</v>
      </c>
      <c r="P1030" s="29" t="s">
        <v>3880</v>
      </c>
      <c r="Q1030" s="29"/>
      <c r="R1030" s="134" t="s">
        <v>3635</v>
      </c>
      <c r="S1030" s="103" t="s">
        <v>3</v>
      </c>
      <c r="T1030" s="403">
        <v>-11160.76</v>
      </c>
      <c r="U1030" s="403">
        <v>6686.55</v>
      </c>
      <c r="V1030" s="123" t="s">
        <v>2</v>
      </c>
      <c r="W1030" s="336"/>
      <c r="X1030" s="123"/>
      <c r="Y1030" s="337"/>
      <c r="Z1030" s="87"/>
      <c r="AA1030" s="88" t="s">
        <v>3880</v>
      </c>
      <c r="AB1030" s="88"/>
      <c r="AC1030" s="88"/>
      <c r="AD1030" s="90"/>
      <c r="AE1030" s="90"/>
      <c r="AF1030" s="136"/>
      <c r="AG1030" s="338"/>
      <c r="AH1030" s="338"/>
      <c r="AI1030" s="339"/>
      <c r="AJ1030" s="339"/>
      <c r="AK1030" s="91"/>
      <c r="AL1030" s="92"/>
      <c r="AM1030" s="93"/>
      <c r="AN1030" s="340"/>
      <c r="AO1030" s="341"/>
      <c r="AP1030" s="336"/>
      <c r="AQ1030" s="342"/>
      <c r="AR1030" s="343"/>
      <c r="AS1030" s="342"/>
      <c r="AT1030" s="94"/>
      <c r="AU1030" s="341"/>
      <c r="AV1030" s="136"/>
      <c r="AW1030" s="339"/>
    </row>
    <row r="1031" spans="1:49" ht="12.75" customHeight="1">
      <c r="A1031">
        <v>1028</v>
      </c>
      <c r="B1031" s="29" t="s">
        <v>2</v>
      </c>
      <c r="C1031" s="134" t="s">
        <v>3744</v>
      </c>
      <c r="D1031" s="29" t="s">
        <v>3880</v>
      </c>
      <c r="E1031" s="29" t="s">
        <v>3880</v>
      </c>
      <c r="F1031" s="335"/>
      <c r="G1031" s="335"/>
      <c r="H1031" s="335"/>
      <c r="I1031" s="335"/>
      <c r="J1031" s="335"/>
      <c r="K1031" s="335"/>
      <c r="L1031" s="335"/>
      <c r="M1031" s="82" t="s">
        <v>3880</v>
      </c>
      <c r="N1031" s="57" t="s">
        <v>3880</v>
      </c>
      <c r="O1031" s="30" t="s">
        <v>3880</v>
      </c>
      <c r="P1031" s="29" t="s">
        <v>3880</v>
      </c>
      <c r="Q1031" s="29"/>
      <c r="R1031" s="134" t="s">
        <v>3744</v>
      </c>
      <c r="S1031" s="103" t="s">
        <v>3</v>
      </c>
      <c r="T1031" s="403">
        <v>-12877.8</v>
      </c>
      <c r="U1031" s="403">
        <v>6686.55</v>
      </c>
      <c r="V1031" s="123" t="s">
        <v>2</v>
      </c>
      <c r="W1031" s="336"/>
      <c r="X1031" s="123"/>
      <c r="Y1031" s="337"/>
      <c r="Z1031" s="87"/>
      <c r="AA1031" s="88" t="s">
        <v>3880</v>
      </c>
      <c r="AB1031" s="88"/>
      <c r="AC1031" s="88"/>
      <c r="AD1031" s="90"/>
      <c r="AE1031" s="90"/>
      <c r="AF1031" s="136"/>
      <c r="AG1031" s="338"/>
      <c r="AH1031" s="338"/>
      <c r="AI1031" s="339"/>
      <c r="AJ1031" s="339"/>
      <c r="AK1031" s="91"/>
      <c r="AL1031" s="92"/>
      <c r="AM1031" s="93"/>
      <c r="AN1031" s="340"/>
      <c r="AO1031" s="341"/>
      <c r="AP1031" s="336"/>
      <c r="AQ1031" s="342"/>
      <c r="AR1031" s="343"/>
      <c r="AS1031" s="342"/>
      <c r="AT1031" s="94"/>
      <c r="AU1031" s="341"/>
      <c r="AV1031" s="136"/>
      <c r="AW1031" s="339"/>
    </row>
    <row r="1032" spans="1:49" ht="12.75" customHeight="1">
      <c r="A1032">
        <v>1029</v>
      </c>
      <c r="B1032" s="29" t="s">
        <v>2</v>
      </c>
      <c r="C1032" s="134" t="s">
        <v>5312</v>
      </c>
      <c r="D1032" s="29" t="s">
        <v>3880</v>
      </c>
      <c r="E1032" s="29" t="s">
        <v>3880</v>
      </c>
      <c r="F1032" s="335"/>
      <c r="G1032" s="335"/>
      <c r="H1032" s="335"/>
      <c r="I1032" s="335"/>
      <c r="J1032" s="335"/>
      <c r="K1032" s="335"/>
      <c r="L1032" s="335"/>
      <c r="M1032" s="82" t="s">
        <v>3880</v>
      </c>
      <c r="N1032" s="57" t="s">
        <v>3880</v>
      </c>
      <c r="O1032" s="30" t="s">
        <v>3880</v>
      </c>
      <c r="P1032" s="29" t="s">
        <v>3880</v>
      </c>
      <c r="Q1032" s="29"/>
      <c r="R1032" s="134" t="s">
        <v>5312</v>
      </c>
      <c r="S1032" s="103" t="s">
        <v>3</v>
      </c>
      <c r="T1032" s="403">
        <v>-14650</v>
      </c>
      <c r="U1032" s="403">
        <v>7000</v>
      </c>
      <c r="V1032" s="123" t="s">
        <v>2</v>
      </c>
      <c r="W1032" s="336"/>
      <c r="X1032" s="123"/>
      <c r="Y1032" s="337"/>
      <c r="Z1032" s="87"/>
      <c r="AA1032" s="88" t="s">
        <v>3880</v>
      </c>
      <c r="AB1032" s="88"/>
      <c r="AC1032" s="88"/>
      <c r="AD1032" s="90"/>
      <c r="AE1032" s="90"/>
      <c r="AF1032" s="136"/>
      <c r="AG1032" s="338"/>
      <c r="AH1032" s="338"/>
      <c r="AI1032" s="339"/>
      <c r="AJ1032" s="339"/>
      <c r="AK1032" s="91"/>
      <c r="AL1032" s="92"/>
      <c r="AM1032" s="93"/>
      <c r="AN1032" s="340"/>
      <c r="AO1032" s="341"/>
      <c r="AP1032" s="336"/>
      <c r="AQ1032" s="342"/>
      <c r="AR1032" s="343"/>
      <c r="AS1032" s="342"/>
      <c r="AT1032" s="94"/>
      <c r="AU1032" s="341"/>
      <c r="AV1032" s="136"/>
      <c r="AW1032" s="339"/>
    </row>
    <row r="1033" spans="1:49" ht="12.75" customHeight="1">
      <c r="A1033">
        <v>1030</v>
      </c>
      <c r="B1033" s="29" t="s">
        <v>2</v>
      </c>
      <c r="C1033" s="134" t="s">
        <v>3578</v>
      </c>
      <c r="D1033" s="29" t="s">
        <v>3880</v>
      </c>
      <c r="E1033" s="29" t="s">
        <v>3880</v>
      </c>
      <c r="F1033" s="335"/>
      <c r="G1033" s="335"/>
      <c r="H1033" s="335"/>
      <c r="I1033" s="335"/>
      <c r="J1033" s="335"/>
      <c r="K1033" s="335"/>
      <c r="L1033" s="335"/>
      <c r="M1033" s="82" t="s">
        <v>3880</v>
      </c>
      <c r="N1033" s="57" t="s">
        <v>3880</v>
      </c>
      <c r="O1033" s="30" t="s">
        <v>3880</v>
      </c>
      <c r="P1033" s="29" t="s">
        <v>3880</v>
      </c>
      <c r="Q1033" s="29"/>
      <c r="R1033" s="134" t="s">
        <v>3578</v>
      </c>
      <c r="S1033" s="103" t="s">
        <v>3</v>
      </c>
      <c r="T1033" s="403">
        <v>12877.8</v>
      </c>
      <c r="U1033" s="403">
        <v>6686.55</v>
      </c>
      <c r="V1033" s="123" t="s">
        <v>2</v>
      </c>
      <c r="W1033" s="336"/>
      <c r="X1033" s="123"/>
      <c r="Y1033" s="337"/>
      <c r="Z1033" s="87"/>
      <c r="AA1033" s="88" t="s">
        <v>3880</v>
      </c>
      <c r="AB1033" s="88"/>
      <c r="AC1033" s="88"/>
      <c r="AD1033" s="90"/>
      <c r="AE1033" s="90"/>
      <c r="AF1033" s="136"/>
      <c r="AG1033" s="338"/>
      <c r="AH1033" s="338"/>
      <c r="AI1033" s="339"/>
      <c r="AJ1033" s="339"/>
      <c r="AK1033" s="91"/>
      <c r="AL1033" s="92"/>
      <c r="AM1033" s="93"/>
      <c r="AN1033" s="340"/>
      <c r="AO1033" s="341"/>
      <c r="AP1033" s="336"/>
      <c r="AQ1033" s="342"/>
      <c r="AR1033" s="343"/>
      <c r="AS1033" s="342"/>
      <c r="AT1033" s="94"/>
      <c r="AU1033" s="341"/>
      <c r="AV1033" s="136"/>
      <c r="AW1033" s="339"/>
    </row>
    <row r="1034" spans="1:49" ht="12.75" customHeight="1">
      <c r="A1034">
        <v>1031</v>
      </c>
      <c r="B1034" s="29" t="s">
        <v>2</v>
      </c>
      <c r="C1034" s="134" t="s">
        <v>5313</v>
      </c>
      <c r="D1034" s="29" t="s">
        <v>3880</v>
      </c>
      <c r="E1034" s="29" t="s">
        <v>3880</v>
      </c>
      <c r="F1034" s="335"/>
      <c r="G1034" s="335"/>
      <c r="H1034" s="335"/>
      <c r="I1034" s="335"/>
      <c r="J1034" s="335"/>
      <c r="K1034" s="335"/>
      <c r="L1034" s="335"/>
      <c r="M1034" s="82" t="s">
        <v>3880</v>
      </c>
      <c r="N1034" s="57" t="s">
        <v>3880</v>
      </c>
      <c r="O1034" s="30" t="s">
        <v>3880</v>
      </c>
      <c r="P1034" s="29" t="s">
        <v>3880</v>
      </c>
      <c r="Q1034" s="29"/>
      <c r="R1034" s="134" t="s">
        <v>5313</v>
      </c>
      <c r="S1034" s="103" t="s">
        <v>3</v>
      </c>
      <c r="T1034" s="403">
        <v>1717.04</v>
      </c>
      <c r="U1034" s="403">
        <v>7181.85</v>
      </c>
      <c r="V1034" s="123" t="s">
        <v>2</v>
      </c>
      <c r="W1034" s="336"/>
      <c r="X1034" s="123"/>
      <c r="Y1034" s="337"/>
      <c r="Z1034" s="87"/>
      <c r="AA1034" s="88" t="s">
        <v>3880</v>
      </c>
      <c r="AB1034" s="88"/>
      <c r="AC1034" s="88"/>
      <c r="AD1034" s="90"/>
      <c r="AE1034" s="90"/>
      <c r="AF1034" s="136"/>
      <c r="AG1034" s="338"/>
      <c r="AH1034" s="338"/>
      <c r="AI1034" s="339"/>
      <c r="AJ1034" s="339"/>
      <c r="AK1034" s="91"/>
      <c r="AL1034" s="92"/>
      <c r="AM1034" s="93"/>
      <c r="AN1034" s="340"/>
      <c r="AO1034" s="341"/>
      <c r="AP1034" s="336"/>
      <c r="AQ1034" s="342"/>
      <c r="AR1034" s="343"/>
      <c r="AS1034" s="342"/>
      <c r="AT1034" s="94"/>
      <c r="AU1034" s="341"/>
      <c r="AV1034" s="136"/>
      <c r="AW1034" s="339"/>
    </row>
    <row r="1035" spans="1:49" ht="12.75" customHeight="1">
      <c r="A1035">
        <v>1032</v>
      </c>
      <c r="B1035" s="29" t="s">
        <v>2</v>
      </c>
      <c r="C1035" s="134" t="s">
        <v>5314</v>
      </c>
      <c r="D1035" s="29" t="s">
        <v>3880</v>
      </c>
      <c r="E1035" s="29" t="s">
        <v>3880</v>
      </c>
      <c r="F1035" s="335"/>
      <c r="G1035" s="335"/>
      <c r="H1035" s="335"/>
      <c r="I1035" s="335"/>
      <c r="J1035" s="335"/>
      <c r="K1035" s="335"/>
      <c r="L1035" s="335"/>
      <c r="M1035" s="82" t="s">
        <v>3880</v>
      </c>
      <c r="N1035" s="57" t="s">
        <v>3880</v>
      </c>
      <c r="O1035" s="30" t="s">
        <v>3880</v>
      </c>
      <c r="P1035" s="29" t="s">
        <v>3880</v>
      </c>
      <c r="Q1035" s="29"/>
      <c r="R1035" s="134" t="s">
        <v>5314</v>
      </c>
      <c r="S1035" s="103" t="s">
        <v>3</v>
      </c>
      <c r="T1035" s="403">
        <v>-3434.08</v>
      </c>
      <c r="U1035" s="403">
        <v>7181.85</v>
      </c>
      <c r="V1035" s="123" t="s">
        <v>2</v>
      </c>
      <c r="W1035" s="336"/>
      <c r="X1035" s="123"/>
      <c r="Y1035" s="337"/>
      <c r="Z1035" s="87"/>
      <c r="AA1035" s="88" t="s">
        <v>3880</v>
      </c>
      <c r="AB1035" s="88"/>
      <c r="AC1035" s="88"/>
      <c r="AD1035" s="90"/>
      <c r="AE1035" s="90"/>
      <c r="AF1035" s="136"/>
      <c r="AG1035" s="338"/>
      <c r="AH1035" s="338"/>
      <c r="AI1035" s="339"/>
      <c r="AJ1035" s="339"/>
      <c r="AK1035" s="91"/>
      <c r="AL1035" s="92"/>
      <c r="AM1035" s="93"/>
      <c r="AN1035" s="340"/>
      <c r="AO1035" s="341"/>
      <c r="AP1035" s="336"/>
      <c r="AQ1035" s="342"/>
      <c r="AR1035" s="343"/>
      <c r="AS1035" s="342"/>
      <c r="AT1035" s="94"/>
      <c r="AU1035" s="341"/>
      <c r="AV1035" s="136"/>
      <c r="AW1035" s="339"/>
    </row>
    <row r="1036" spans="1:49" ht="12.75" customHeight="1">
      <c r="A1036">
        <v>1033</v>
      </c>
      <c r="B1036" s="29" t="s">
        <v>2</v>
      </c>
      <c r="C1036" s="134" t="s">
        <v>5315</v>
      </c>
      <c r="D1036" s="29" t="s">
        <v>3880</v>
      </c>
      <c r="E1036" s="29" t="s">
        <v>3880</v>
      </c>
      <c r="F1036" s="335"/>
      <c r="G1036" s="335"/>
      <c r="H1036" s="335"/>
      <c r="I1036" s="335"/>
      <c r="J1036" s="335"/>
      <c r="K1036" s="335"/>
      <c r="L1036" s="335"/>
      <c r="M1036" s="82" t="s">
        <v>3880</v>
      </c>
      <c r="N1036" s="57" t="s">
        <v>3880</v>
      </c>
      <c r="O1036" s="30" t="s">
        <v>3880</v>
      </c>
      <c r="P1036" s="29" t="s">
        <v>3880</v>
      </c>
      <c r="Q1036" s="29"/>
      <c r="R1036" s="134" t="s">
        <v>5315</v>
      </c>
      <c r="S1036" s="103" t="s">
        <v>3</v>
      </c>
      <c r="T1036" s="403">
        <v>-5151.12</v>
      </c>
      <c r="U1036" s="403">
        <v>7181.85</v>
      </c>
      <c r="V1036" s="123" t="s">
        <v>2</v>
      </c>
      <c r="W1036" s="336"/>
      <c r="X1036" s="123"/>
      <c r="Y1036" s="337"/>
      <c r="Z1036" s="87"/>
      <c r="AA1036" s="88" t="s">
        <v>3880</v>
      </c>
      <c r="AB1036" s="88"/>
      <c r="AC1036" s="88"/>
      <c r="AD1036" s="90"/>
      <c r="AE1036" s="90"/>
      <c r="AF1036" s="136"/>
      <c r="AG1036" s="338"/>
      <c r="AH1036" s="338"/>
      <c r="AI1036" s="339"/>
      <c r="AJ1036" s="339"/>
      <c r="AK1036" s="91"/>
      <c r="AL1036" s="92"/>
      <c r="AM1036" s="93"/>
      <c r="AN1036" s="340"/>
      <c r="AO1036" s="341"/>
      <c r="AP1036" s="336"/>
      <c r="AQ1036" s="342"/>
      <c r="AR1036" s="343"/>
      <c r="AS1036" s="342"/>
      <c r="AT1036" s="94"/>
      <c r="AU1036" s="341"/>
      <c r="AV1036" s="136"/>
      <c r="AW1036" s="339"/>
    </row>
    <row r="1037" spans="1:49" ht="12.75" customHeight="1">
      <c r="A1037">
        <v>1034</v>
      </c>
      <c r="B1037" s="29" t="s">
        <v>2</v>
      </c>
      <c r="C1037" s="134" t="s">
        <v>5316</v>
      </c>
      <c r="D1037" s="29" t="s">
        <v>3880</v>
      </c>
      <c r="E1037" s="29" t="s">
        <v>3880</v>
      </c>
      <c r="F1037" s="335"/>
      <c r="G1037" s="335"/>
      <c r="H1037" s="335"/>
      <c r="I1037" s="335"/>
      <c r="J1037" s="335"/>
      <c r="K1037" s="335"/>
      <c r="L1037" s="335"/>
      <c r="M1037" s="82" t="s">
        <v>3880</v>
      </c>
      <c r="N1037" s="57" t="s">
        <v>3880</v>
      </c>
      <c r="O1037" s="30" t="s">
        <v>3880</v>
      </c>
      <c r="P1037" s="29" t="s">
        <v>3880</v>
      </c>
      <c r="Q1037" s="29"/>
      <c r="R1037" s="134" t="s">
        <v>5316</v>
      </c>
      <c r="S1037" s="103" t="s">
        <v>3</v>
      </c>
      <c r="T1037" s="403">
        <v>-10302.24</v>
      </c>
      <c r="U1037" s="403">
        <v>7181.85</v>
      </c>
      <c r="V1037" s="123" t="s">
        <v>2</v>
      </c>
      <c r="W1037" s="336"/>
      <c r="X1037" s="123"/>
      <c r="Y1037" s="337"/>
      <c r="Z1037" s="87"/>
      <c r="AA1037" s="88" t="s">
        <v>3880</v>
      </c>
      <c r="AB1037" s="88"/>
      <c r="AC1037" s="88"/>
      <c r="AD1037" s="90"/>
      <c r="AE1037" s="90"/>
      <c r="AF1037" s="136"/>
      <c r="AG1037" s="338"/>
      <c r="AH1037" s="338"/>
      <c r="AI1037" s="339"/>
      <c r="AJ1037" s="339"/>
      <c r="AK1037" s="91"/>
      <c r="AL1037" s="92"/>
      <c r="AM1037" s="93"/>
      <c r="AN1037" s="340"/>
      <c r="AO1037" s="341"/>
      <c r="AP1037" s="336"/>
      <c r="AQ1037" s="342"/>
      <c r="AR1037" s="343"/>
      <c r="AS1037" s="342"/>
      <c r="AT1037" s="94"/>
      <c r="AU1037" s="341"/>
      <c r="AV1037" s="136"/>
      <c r="AW1037" s="339"/>
    </row>
    <row r="1038" spans="1:49" ht="12.75" customHeight="1">
      <c r="A1038">
        <v>1035</v>
      </c>
      <c r="B1038" s="29" t="s">
        <v>2</v>
      </c>
      <c r="C1038" s="134" t="s">
        <v>5317</v>
      </c>
      <c r="D1038" s="29" t="s">
        <v>3880</v>
      </c>
      <c r="E1038" s="29" t="s">
        <v>3880</v>
      </c>
      <c r="F1038" s="335"/>
      <c r="G1038" s="335"/>
      <c r="H1038" s="335"/>
      <c r="I1038" s="335"/>
      <c r="J1038" s="335"/>
      <c r="K1038" s="335"/>
      <c r="L1038" s="335"/>
      <c r="M1038" s="82" t="s">
        <v>3880</v>
      </c>
      <c r="N1038" s="57" t="s">
        <v>3880</v>
      </c>
      <c r="O1038" s="30" t="s">
        <v>3880</v>
      </c>
      <c r="P1038" s="29" t="s">
        <v>3880</v>
      </c>
      <c r="Q1038" s="29"/>
      <c r="R1038" s="134" t="s">
        <v>5317</v>
      </c>
      <c r="S1038" s="103" t="s">
        <v>3</v>
      </c>
      <c r="T1038" s="403">
        <v>-12019.28</v>
      </c>
      <c r="U1038" s="403">
        <v>7181.85</v>
      </c>
      <c r="V1038" s="123" t="s">
        <v>2</v>
      </c>
      <c r="W1038" s="336"/>
      <c r="X1038" s="123"/>
      <c r="Y1038" s="337"/>
      <c r="Z1038" s="87"/>
      <c r="AA1038" s="88" t="s">
        <v>3880</v>
      </c>
      <c r="AB1038" s="88"/>
      <c r="AC1038" s="88"/>
      <c r="AD1038" s="90"/>
      <c r="AE1038" s="90"/>
      <c r="AF1038" s="136"/>
      <c r="AG1038" s="338"/>
      <c r="AH1038" s="338"/>
      <c r="AI1038" s="339"/>
      <c r="AJ1038" s="339"/>
      <c r="AK1038" s="91"/>
      <c r="AL1038" s="92"/>
      <c r="AM1038" s="93"/>
      <c r="AN1038" s="340"/>
      <c r="AO1038" s="341"/>
      <c r="AP1038" s="336"/>
      <c r="AQ1038" s="342"/>
      <c r="AR1038" s="343"/>
      <c r="AS1038" s="342"/>
      <c r="AT1038" s="94"/>
      <c r="AU1038" s="341"/>
      <c r="AV1038" s="136"/>
      <c r="AW1038" s="339"/>
    </row>
    <row r="1039" spans="1:49" ht="12.75" customHeight="1">
      <c r="A1039">
        <v>1036</v>
      </c>
      <c r="B1039" s="29" t="s">
        <v>2</v>
      </c>
      <c r="C1039" s="134" t="s">
        <v>3588</v>
      </c>
      <c r="D1039" s="29" t="s">
        <v>3880</v>
      </c>
      <c r="E1039" s="29" t="s">
        <v>3880</v>
      </c>
      <c r="F1039" s="335"/>
      <c r="G1039" s="335"/>
      <c r="H1039" s="335"/>
      <c r="I1039" s="335"/>
      <c r="J1039" s="335"/>
      <c r="K1039" s="335"/>
      <c r="L1039" s="335"/>
      <c r="M1039" s="82" t="s">
        <v>3880</v>
      </c>
      <c r="N1039" s="57" t="s">
        <v>3880</v>
      </c>
      <c r="O1039" s="30" t="s">
        <v>3880</v>
      </c>
      <c r="P1039" s="29" t="s">
        <v>3880</v>
      </c>
      <c r="Q1039" s="29"/>
      <c r="R1039" s="134" t="s">
        <v>3588</v>
      </c>
      <c r="S1039" s="103" t="s">
        <v>3</v>
      </c>
      <c r="T1039" s="403">
        <v>4292.6000000000004</v>
      </c>
      <c r="U1039" s="403">
        <v>7677.15</v>
      </c>
      <c r="V1039" s="123" t="s">
        <v>2</v>
      </c>
      <c r="W1039" s="336"/>
      <c r="X1039" s="123"/>
      <c r="Y1039" s="337"/>
      <c r="Z1039" s="87"/>
      <c r="AA1039" s="88" t="s">
        <v>3880</v>
      </c>
      <c r="AB1039" s="88"/>
      <c r="AC1039" s="88"/>
      <c r="AD1039" s="90"/>
      <c r="AE1039" s="90"/>
      <c r="AF1039" s="136"/>
      <c r="AG1039" s="338"/>
      <c r="AH1039" s="338"/>
      <c r="AI1039" s="339"/>
      <c r="AJ1039" s="339"/>
      <c r="AK1039" s="91"/>
      <c r="AL1039" s="92"/>
      <c r="AM1039" s="93"/>
      <c r="AN1039" s="340"/>
      <c r="AO1039" s="341"/>
      <c r="AP1039" s="336"/>
      <c r="AQ1039" s="342"/>
      <c r="AR1039" s="343"/>
      <c r="AS1039" s="342"/>
      <c r="AT1039" s="94"/>
      <c r="AU1039" s="341"/>
      <c r="AV1039" s="136"/>
      <c r="AW1039" s="339"/>
    </row>
    <row r="1040" spans="1:49" ht="12.75" customHeight="1">
      <c r="A1040">
        <v>1037</v>
      </c>
      <c r="B1040" s="29" t="s">
        <v>2</v>
      </c>
      <c r="C1040" s="134" t="s">
        <v>5318</v>
      </c>
      <c r="D1040" s="29" t="s">
        <v>3880</v>
      </c>
      <c r="E1040" s="29" t="s">
        <v>3880</v>
      </c>
      <c r="F1040" s="335"/>
      <c r="G1040" s="335"/>
      <c r="H1040" s="335"/>
      <c r="I1040" s="335"/>
      <c r="J1040" s="335"/>
      <c r="K1040" s="335"/>
      <c r="L1040" s="335"/>
      <c r="M1040" s="82" t="s">
        <v>3880</v>
      </c>
      <c r="N1040" s="57" t="s">
        <v>3880</v>
      </c>
      <c r="O1040" s="30" t="s">
        <v>3880</v>
      </c>
      <c r="P1040" s="29" t="s">
        <v>3880</v>
      </c>
      <c r="Q1040" s="29"/>
      <c r="R1040" s="134" t="s">
        <v>5318</v>
      </c>
      <c r="S1040" s="103" t="s">
        <v>3</v>
      </c>
      <c r="T1040" s="403">
        <v>-858.52</v>
      </c>
      <c r="U1040" s="403">
        <v>7677.15</v>
      </c>
      <c r="V1040" s="123" t="s">
        <v>2</v>
      </c>
      <c r="W1040" s="336"/>
      <c r="X1040" s="123"/>
      <c r="Y1040" s="337"/>
      <c r="Z1040" s="87"/>
      <c r="AA1040" s="88" t="s">
        <v>3880</v>
      </c>
      <c r="AB1040" s="88"/>
      <c r="AC1040" s="88"/>
      <c r="AD1040" s="90"/>
      <c r="AE1040" s="90"/>
      <c r="AF1040" s="136"/>
      <c r="AG1040" s="338"/>
      <c r="AH1040" s="338"/>
      <c r="AI1040" s="339"/>
      <c r="AJ1040" s="339"/>
      <c r="AK1040" s="91"/>
      <c r="AL1040" s="92"/>
      <c r="AM1040" s="93"/>
      <c r="AN1040" s="340"/>
      <c r="AO1040" s="341"/>
      <c r="AP1040" s="336"/>
      <c r="AQ1040" s="342"/>
      <c r="AR1040" s="343"/>
      <c r="AS1040" s="342"/>
      <c r="AT1040" s="94"/>
      <c r="AU1040" s="341"/>
      <c r="AV1040" s="136"/>
      <c r="AW1040" s="339"/>
    </row>
    <row r="1041" spans="1:49" ht="12.75" customHeight="1">
      <c r="A1041">
        <v>1038</v>
      </c>
      <c r="B1041" s="29" t="s">
        <v>2</v>
      </c>
      <c r="C1041" s="134" t="s">
        <v>5319</v>
      </c>
      <c r="D1041" s="29" t="s">
        <v>3880</v>
      </c>
      <c r="E1041" s="29" t="s">
        <v>3880</v>
      </c>
      <c r="F1041" s="335"/>
      <c r="G1041" s="335"/>
      <c r="H1041" s="335"/>
      <c r="I1041" s="335"/>
      <c r="J1041" s="335"/>
      <c r="K1041" s="335"/>
      <c r="L1041" s="335"/>
      <c r="M1041" s="82" t="s">
        <v>3880</v>
      </c>
      <c r="N1041" s="57" t="s">
        <v>3880</v>
      </c>
      <c r="O1041" s="30" t="s">
        <v>3880</v>
      </c>
      <c r="P1041" s="29" t="s">
        <v>3880</v>
      </c>
      <c r="Q1041" s="29"/>
      <c r="R1041" s="134" t="s">
        <v>5319</v>
      </c>
      <c r="S1041" s="103" t="s">
        <v>3</v>
      </c>
      <c r="T1041" s="403">
        <v>-2575.56</v>
      </c>
      <c r="U1041" s="403">
        <v>7677.15</v>
      </c>
      <c r="V1041" s="123" t="s">
        <v>2</v>
      </c>
      <c r="W1041" s="336"/>
      <c r="X1041" s="123"/>
      <c r="Y1041" s="337"/>
      <c r="Z1041" s="87"/>
      <c r="AA1041" s="88" t="s">
        <v>3880</v>
      </c>
      <c r="AB1041" s="88"/>
      <c r="AC1041" s="88"/>
      <c r="AD1041" s="90"/>
      <c r="AE1041" s="90"/>
      <c r="AF1041" s="136"/>
      <c r="AG1041" s="338"/>
      <c r="AH1041" s="338"/>
      <c r="AI1041" s="339"/>
      <c r="AJ1041" s="339"/>
      <c r="AK1041" s="91"/>
      <c r="AL1041" s="92"/>
      <c r="AM1041" s="93"/>
      <c r="AN1041" s="340"/>
      <c r="AO1041" s="341"/>
      <c r="AP1041" s="336"/>
      <c r="AQ1041" s="342"/>
      <c r="AR1041" s="343"/>
      <c r="AS1041" s="342"/>
      <c r="AT1041" s="94"/>
      <c r="AU1041" s="341"/>
      <c r="AV1041" s="136"/>
      <c r="AW1041" s="339"/>
    </row>
    <row r="1042" spans="1:49" ht="12.75" customHeight="1">
      <c r="A1042">
        <v>1039</v>
      </c>
      <c r="B1042" s="29" t="s">
        <v>2</v>
      </c>
      <c r="C1042" s="134" t="s">
        <v>5320</v>
      </c>
      <c r="D1042" s="29" t="s">
        <v>3880</v>
      </c>
      <c r="E1042" s="29" t="s">
        <v>3880</v>
      </c>
      <c r="F1042" s="335"/>
      <c r="G1042" s="335"/>
      <c r="H1042" s="335"/>
      <c r="I1042" s="335"/>
      <c r="J1042" s="335"/>
      <c r="K1042" s="335"/>
      <c r="L1042" s="335"/>
      <c r="M1042" s="82" t="s">
        <v>3880</v>
      </c>
      <c r="N1042" s="57" t="s">
        <v>3880</v>
      </c>
      <c r="O1042" s="30" t="s">
        <v>3880</v>
      </c>
      <c r="P1042" s="29" t="s">
        <v>3880</v>
      </c>
      <c r="Q1042" s="29"/>
      <c r="R1042" s="134" t="s">
        <v>5320</v>
      </c>
      <c r="S1042" s="103" t="s">
        <v>3</v>
      </c>
      <c r="T1042" s="403">
        <v>-4292.6000000000004</v>
      </c>
      <c r="U1042" s="403">
        <v>7677.15</v>
      </c>
      <c r="V1042" s="123" t="s">
        <v>2</v>
      </c>
      <c r="W1042" s="336"/>
      <c r="X1042" s="123"/>
      <c r="Y1042" s="337"/>
      <c r="Z1042" s="87"/>
      <c r="AA1042" s="88" t="s">
        <v>3880</v>
      </c>
      <c r="AB1042" s="88"/>
      <c r="AC1042" s="88"/>
      <c r="AD1042" s="90"/>
      <c r="AE1042" s="90"/>
      <c r="AF1042" s="136"/>
      <c r="AG1042" s="338"/>
      <c r="AH1042" s="338"/>
      <c r="AI1042" s="339"/>
      <c r="AJ1042" s="339"/>
      <c r="AK1042" s="91"/>
      <c r="AL1042" s="92"/>
      <c r="AM1042" s="93"/>
      <c r="AN1042" s="340"/>
      <c r="AO1042" s="341"/>
      <c r="AP1042" s="336"/>
      <c r="AQ1042" s="342"/>
      <c r="AR1042" s="343"/>
      <c r="AS1042" s="342"/>
      <c r="AT1042" s="94"/>
      <c r="AU1042" s="341"/>
      <c r="AV1042" s="136"/>
      <c r="AW1042" s="339"/>
    </row>
    <row r="1043" spans="1:49" ht="12.75" customHeight="1">
      <c r="A1043">
        <v>1040</v>
      </c>
      <c r="B1043" s="29" t="s">
        <v>2</v>
      </c>
      <c r="C1043" s="134" t="s">
        <v>5321</v>
      </c>
      <c r="D1043" s="29" t="s">
        <v>3880</v>
      </c>
      <c r="E1043" s="29" t="s">
        <v>3880</v>
      </c>
      <c r="F1043" s="335"/>
      <c r="G1043" s="335"/>
      <c r="H1043" s="335"/>
      <c r="I1043" s="335"/>
      <c r="J1043" s="335"/>
      <c r="K1043" s="335"/>
      <c r="L1043" s="335"/>
      <c r="M1043" s="82" t="s">
        <v>3880</v>
      </c>
      <c r="N1043" s="57" t="s">
        <v>3880</v>
      </c>
      <c r="O1043" s="30" t="s">
        <v>3880</v>
      </c>
      <c r="P1043" s="29" t="s">
        <v>3880</v>
      </c>
      <c r="Q1043" s="29"/>
      <c r="R1043" s="134" t="s">
        <v>5321</v>
      </c>
      <c r="S1043" s="103" t="s">
        <v>3</v>
      </c>
      <c r="T1043" s="403">
        <v>-7726.68</v>
      </c>
      <c r="U1043" s="403">
        <v>7677.15</v>
      </c>
      <c r="V1043" s="123" t="s">
        <v>2</v>
      </c>
      <c r="W1043" s="336"/>
      <c r="X1043" s="123"/>
      <c r="Y1043" s="337"/>
      <c r="Z1043" s="87"/>
      <c r="AA1043" s="88" t="s">
        <v>3880</v>
      </c>
      <c r="AB1043" s="88"/>
      <c r="AC1043" s="88"/>
      <c r="AD1043" s="90"/>
      <c r="AE1043" s="90"/>
      <c r="AF1043" s="136"/>
      <c r="AG1043" s="338"/>
      <c r="AH1043" s="338"/>
      <c r="AI1043" s="339"/>
      <c r="AJ1043" s="339"/>
      <c r="AK1043" s="91"/>
      <c r="AL1043" s="92"/>
      <c r="AM1043" s="93"/>
      <c r="AN1043" s="340"/>
      <c r="AO1043" s="341"/>
      <c r="AP1043" s="336"/>
      <c r="AQ1043" s="342"/>
      <c r="AR1043" s="343"/>
      <c r="AS1043" s="342"/>
      <c r="AT1043" s="94"/>
      <c r="AU1043" s="341"/>
      <c r="AV1043" s="136"/>
      <c r="AW1043" s="339"/>
    </row>
    <row r="1044" spans="1:49" ht="12.75" customHeight="1">
      <c r="A1044">
        <v>1041</v>
      </c>
      <c r="B1044" s="29" t="s">
        <v>2</v>
      </c>
      <c r="C1044" s="134" t="s">
        <v>5322</v>
      </c>
      <c r="D1044" s="29" t="s">
        <v>3880</v>
      </c>
      <c r="E1044" s="29" t="s">
        <v>3880</v>
      </c>
      <c r="F1044" s="335"/>
      <c r="G1044" s="335"/>
      <c r="H1044" s="335"/>
      <c r="I1044" s="335"/>
      <c r="J1044" s="335"/>
      <c r="K1044" s="335"/>
      <c r="L1044" s="335"/>
      <c r="M1044" s="82" t="s">
        <v>3880</v>
      </c>
      <c r="N1044" s="57" t="s">
        <v>3880</v>
      </c>
      <c r="O1044" s="30" t="s">
        <v>3880</v>
      </c>
      <c r="P1044" s="29" t="s">
        <v>3880</v>
      </c>
      <c r="Q1044" s="29"/>
      <c r="R1044" s="134" t="s">
        <v>5322</v>
      </c>
      <c r="S1044" s="103" t="s">
        <v>3</v>
      </c>
      <c r="T1044" s="403">
        <v>16310</v>
      </c>
      <c r="U1044" s="403">
        <v>8000</v>
      </c>
      <c r="V1044" s="123" t="s">
        <v>2</v>
      </c>
      <c r="W1044" s="336"/>
      <c r="X1044" s="123"/>
      <c r="Y1044" s="337"/>
      <c r="Z1044" s="87"/>
      <c r="AA1044" s="88" t="s">
        <v>3880</v>
      </c>
      <c r="AB1044" s="88"/>
      <c r="AC1044" s="88"/>
      <c r="AD1044" s="90"/>
      <c r="AE1044" s="90"/>
      <c r="AF1044" s="136"/>
      <c r="AG1044" s="338"/>
      <c r="AH1044" s="338"/>
      <c r="AI1044" s="339"/>
      <c r="AJ1044" s="339"/>
      <c r="AK1044" s="91"/>
      <c r="AL1044" s="92"/>
      <c r="AM1044" s="93"/>
      <c r="AN1044" s="340"/>
      <c r="AO1044" s="341"/>
      <c r="AP1044" s="336"/>
      <c r="AQ1044" s="342"/>
      <c r="AR1044" s="343"/>
      <c r="AS1044" s="342"/>
      <c r="AT1044" s="94"/>
      <c r="AU1044" s="341"/>
      <c r="AV1044" s="136"/>
      <c r="AW1044" s="339"/>
    </row>
    <row r="1045" spans="1:49" ht="12.75" customHeight="1">
      <c r="A1045">
        <v>1042</v>
      </c>
      <c r="B1045" s="29" t="s">
        <v>2</v>
      </c>
      <c r="C1045" s="134" t="s">
        <v>5323</v>
      </c>
      <c r="D1045" s="29" t="s">
        <v>3880</v>
      </c>
      <c r="E1045" s="29" t="s">
        <v>3880</v>
      </c>
      <c r="F1045" s="335"/>
      <c r="G1045" s="335"/>
      <c r="H1045" s="335"/>
      <c r="I1045" s="335"/>
      <c r="J1045" s="335"/>
      <c r="K1045" s="335"/>
      <c r="L1045" s="335"/>
      <c r="M1045" s="82" t="s">
        <v>3880</v>
      </c>
      <c r="N1045" s="57" t="s">
        <v>3880</v>
      </c>
      <c r="O1045" s="30" t="s">
        <v>3880</v>
      </c>
      <c r="P1045" s="29" t="s">
        <v>3880</v>
      </c>
      <c r="Q1045" s="29"/>
      <c r="R1045" s="134" t="s">
        <v>5323</v>
      </c>
      <c r="S1045" s="103" t="s">
        <v>3</v>
      </c>
      <c r="T1045" s="403">
        <v>12019.28</v>
      </c>
      <c r="U1045" s="403">
        <v>8172.45</v>
      </c>
      <c r="V1045" s="123" t="s">
        <v>2</v>
      </c>
      <c r="W1045" s="336"/>
      <c r="X1045" s="123"/>
      <c r="Y1045" s="337"/>
      <c r="Z1045" s="87"/>
      <c r="AA1045" s="88" t="s">
        <v>3880</v>
      </c>
      <c r="AB1045" s="88"/>
      <c r="AC1045" s="88"/>
      <c r="AD1045" s="90"/>
      <c r="AE1045" s="90"/>
      <c r="AF1045" s="136"/>
      <c r="AG1045" s="338"/>
      <c r="AH1045" s="338"/>
      <c r="AI1045" s="339"/>
      <c r="AJ1045" s="339"/>
      <c r="AK1045" s="91"/>
      <c r="AL1045" s="92"/>
      <c r="AM1045" s="93"/>
      <c r="AN1045" s="340"/>
      <c r="AO1045" s="341"/>
      <c r="AP1045" s="336"/>
      <c r="AQ1045" s="342"/>
      <c r="AR1045" s="343"/>
      <c r="AS1045" s="342"/>
      <c r="AT1045" s="94"/>
      <c r="AU1045" s="341"/>
      <c r="AV1045" s="136"/>
      <c r="AW1045" s="339"/>
    </row>
    <row r="1046" spans="1:49" ht="12.75" customHeight="1">
      <c r="A1046">
        <v>1043</v>
      </c>
      <c r="B1046" s="29" t="s">
        <v>2</v>
      </c>
      <c r="C1046" s="134" t="s">
        <v>5324</v>
      </c>
      <c r="D1046" s="29" t="s">
        <v>3880</v>
      </c>
      <c r="E1046" s="29" t="s">
        <v>3880</v>
      </c>
      <c r="F1046" s="335"/>
      <c r="G1046" s="335"/>
      <c r="H1046" s="335"/>
      <c r="I1046" s="335"/>
      <c r="J1046" s="335"/>
      <c r="K1046" s="335"/>
      <c r="L1046" s="335"/>
      <c r="M1046" s="82" t="s">
        <v>3880</v>
      </c>
      <c r="N1046" s="57" t="s">
        <v>3880</v>
      </c>
      <c r="O1046" s="30" t="s">
        <v>3880</v>
      </c>
      <c r="P1046" s="29" t="s">
        <v>3880</v>
      </c>
      <c r="Q1046" s="29"/>
      <c r="R1046" s="134" t="s">
        <v>5324</v>
      </c>
      <c r="S1046" s="103" t="s">
        <v>3</v>
      </c>
      <c r="T1046" s="403">
        <v>10302.24</v>
      </c>
      <c r="U1046" s="403">
        <v>8172.45</v>
      </c>
      <c r="V1046" s="123" t="s">
        <v>2</v>
      </c>
      <c r="W1046" s="336"/>
      <c r="X1046" s="123"/>
      <c r="Y1046" s="337"/>
      <c r="Z1046" s="87"/>
      <c r="AA1046" s="88" t="s">
        <v>3880</v>
      </c>
      <c r="AB1046" s="88"/>
      <c r="AC1046" s="88"/>
      <c r="AD1046" s="90"/>
      <c r="AE1046" s="90"/>
      <c r="AF1046" s="136"/>
      <c r="AG1046" s="338"/>
      <c r="AH1046" s="338"/>
      <c r="AI1046" s="339"/>
      <c r="AJ1046" s="339"/>
      <c r="AK1046" s="91"/>
      <c r="AL1046" s="92"/>
      <c r="AM1046" s="93"/>
      <c r="AN1046" s="340"/>
      <c r="AO1046" s="341"/>
      <c r="AP1046" s="336"/>
      <c r="AQ1046" s="342"/>
      <c r="AR1046" s="343"/>
      <c r="AS1046" s="342"/>
      <c r="AT1046" s="94"/>
      <c r="AU1046" s="341"/>
      <c r="AV1046" s="136"/>
      <c r="AW1046" s="339"/>
    </row>
    <row r="1047" spans="1:49" ht="12.75" customHeight="1">
      <c r="A1047">
        <v>1044</v>
      </c>
      <c r="B1047" s="29" t="s">
        <v>2</v>
      </c>
      <c r="C1047" s="134" t="s">
        <v>3589</v>
      </c>
      <c r="D1047" s="29" t="s">
        <v>3880</v>
      </c>
      <c r="E1047" s="29" t="s">
        <v>3880</v>
      </c>
      <c r="F1047" s="335"/>
      <c r="G1047" s="335"/>
      <c r="H1047" s="335"/>
      <c r="I1047" s="335"/>
      <c r="J1047" s="335"/>
      <c r="K1047" s="335"/>
      <c r="L1047" s="335"/>
      <c r="M1047" s="82" t="s">
        <v>3880</v>
      </c>
      <c r="N1047" s="57" t="s">
        <v>3880</v>
      </c>
      <c r="O1047" s="30" t="s">
        <v>3880</v>
      </c>
      <c r="P1047" s="29" t="s">
        <v>3880</v>
      </c>
      <c r="Q1047" s="29"/>
      <c r="R1047" s="134" t="s">
        <v>3589</v>
      </c>
      <c r="S1047" s="103" t="s">
        <v>3</v>
      </c>
      <c r="T1047" s="403">
        <v>8585.2000000000007</v>
      </c>
      <c r="U1047" s="403">
        <v>8172.45</v>
      </c>
      <c r="V1047" s="123" t="s">
        <v>2</v>
      </c>
      <c r="W1047" s="336"/>
      <c r="X1047" s="123"/>
      <c r="Y1047" s="337"/>
      <c r="Z1047" s="87"/>
      <c r="AA1047" s="88" t="s">
        <v>3880</v>
      </c>
      <c r="AB1047" s="88"/>
      <c r="AC1047" s="88"/>
      <c r="AD1047" s="90"/>
      <c r="AE1047" s="90"/>
      <c r="AF1047" s="136"/>
      <c r="AG1047" s="338"/>
      <c r="AH1047" s="338"/>
      <c r="AI1047" s="339"/>
      <c r="AJ1047" s="339"/>
      <c r="AK1047" s="91"/>
      <c r="AL1047" s="92"/>
      <c r="AM1047" s="93"/>
      <c r="AN1047" s="340"/>
      <c r="AO1047" s="341"/>
      <c r="AP1047" s="336"/>
      <c r="AQ1047" s="342"/>
      <c r="AR1047" s="343"/>
      <c r="AS1047" s="342"/>
      <c r="AT1047" s="94"/>
      <c r="AU1047" s="341"/>
      <c r="AV1047" s="136"/>
      <c r="AW1047" s="339"/>
    </row>
    <row r="1048" spans="1:49" ht="12.75" customHeight="1">
      <c r="A1048">
        <v>1045</v>
      </c>
      <c r="B1048" s="29" t="s">
        <v>2</v>
      </c>
      <c r="C1048" s="134" t="s">
        <v>3591</v>
      </c>
      <c r="D1048" s="29" t="s">
        <v>3880</v>
      </c>
      <c r="E1048" s="29" t="s">
        <v>3880</v>
      </c>
      <c r="F1048" s="335"/>
      <c r="G1048" s="335"/>
      <c r="H1048" s="335"/>
      <c r="I1048" s="335"/>
      <c r="J1048" s="335"/>
      <c r="K1048" s="335"/>
      <c r="L1048" s="335"/>
      <c r="M1048" s="82" t="s">
        <v>3880</v>
      </c>
      <c r="N1048" s="57" t="s">
        <v>3880</v>
      </c>
      <c r="O1048" s="30" t="s">
        <v>3880</v>
      </c>
      <c r="P1048" s="29" t="s">
        <v>3880</v>
      </c>
      <c r="Q1048" s="29"/>
      <c r="R1048" s="134" t="s">
        <v>3591</v>
      </c>
      <c r="S1048" s="103" t="s">
        <v>3</v>
      </c>
      <c r="T1048" s="403">
        <v>5151.12</v>
      </c>
      <c r="U1048" s="403">
        <v>8172.45</v>
      </c>
      <c r="V1048" s="123" t="s">
        <v>2</v>
      </c>
      <c r="W1048" s="336"/>
      <c r="X1048" s="123"/>
      <c r="Y1048" s="337"/>
      <c r="Z1048" s="87"/>
      <c r="AA1048" s="88" t="s">
        <v>3880</v>
      </c>
      <c r="AB1048" s="88"/>
      <c r="AC1048" s="88"/>
      <c r="AD1048" s="90"/>
      <c r="AE1048" s="90"/>
      <c r="AF1048" s="136"/>
      <c r="AG1048" s="338"/>
      <c r="AH1048" s="338"/>
      <c r="AI1048" s="339"/>
      <c r="AJ1048" s="339"/>
      <c r="AK1048" s="91"/>
      <c r="AL1048" s="92"/>
      <c r="AM1048" s="93"/>
      <c r="AN1048" s="340"/>
      <c r="AO1048" s="341"/>
      <c r="AP1048" s="336"/>
      <c r="AQ1048" s="342"/>
      <c r="AR1048" s="343"/>
      <c r="AS1048" s="342"/>
      <c r="AT1048" s="94"/>
      <c r="AU1048" s="341"/>
      <c r="AV1048" s="136"/>
      <c r="AW1048" s="339"/>
    </row>
    <row r="1049" spans="1:49" ht="12.75" customHeight="1">
      <c r="A1049">
        <v>1046</v>
      </c>
      <c r="B1049" s="29" t="s">
        <v>2</v>
      </c>
      <c r="C1049" s="134" t="s">
        <v>5325</v>
      </c>
      <c r="D1049" s="29" t="s">
        <v>3880</v>
      </c>
      <c r="E1049" s="29" t="s">
        <v>3880</v>
      </c>
      <c r="F1049" s="335"/>
      <c r="G1049" s="335"/>
      <c r="H1049" s="335"/>
      <c r="I1049" s="335"/>
      <c r="J1049" s="335"/>
      <c r="K1049" s="335"/>
      <c r="L1049" s="335"/>
      <c r="M1049" s="82" t="s">
        <v>3880</v>
      </c>
      <c r="N1049" s="57" t="s">
        <v>3880</v>
      </c>
      <c r="O1049" s="30" t="s">
        <v>3880</v>
      </c>
      <c r="P1049" s="29" t="s">
        <v>3880</v>
      </c>
      <c r="Q1049" s="29"/>
      <c r="R1049" s="134" t="s">
        <v>5325</v>
      </c>
      <c r="S1049" s="103" t="s">
        <v>3</v>
      </c>
      <c r="T1049" s="403">
        <v>15480</v>
      </c>
      <c r="U1049" s="403">
        <v>8000</v>
      </c>
      <c r="V1049" s="123" t="s">
        <v>2</v>
      </c>
      <c r="W1049" s="336"/>
      <c r="X1049" s="123"/>
      <c r="Y1049" s="337"/>
      <c r="Z1049" s="87"/>
      <c r="AA1049" s="88" t="s">
        <v>3880</v>
      </c>
      <c r="AB1049" s="88"/>
      <c r="AC1049" s="88"/>
      <c r="AD1049" s="90"/>
      <c r="AE1049" s="90"/>
      <c r="AF1049" s="136"/>
      <c r="AG1049" s="338"/>
      <c r="AH1049" s="338"/>
      <c r="AI1049" s="339"/>
      <c r="AJ1049" s="339"/>
      <c r="AK1049" s="91"/>
      <c r="AL1049" s="92"/>
      <c r="AM1049" s="93"/>
      <c r="AN1049" s="340"/>
      <c r="AO1049" s="341"/>
      <c r="AP1049" s="336"/>
      <c r="AQ1049" s="342"/>
      <c r="AR1049" s="343"/>
      <c r="AS1049" s="342"/>
      <c r="AT1049" s="94"/>
      <c r="AU1049" s="341"/>
      <c r="AV1049" s="136"/>
      <c r="AW1049" s="339"/>
    </row>
    <row r="1050" spans="1:49" ht="12.75" customHeight="1">
      <c r="A1050">
        <v>1047</v>
      </c>
      <c r="B1050" s="29" t="s">
        <v>2</v>
      </c>
      <c r="C1050" s="134" t="s">
        <v>5326</v>
      </c>
      <c r="D1050" s="29" t="s">
        <v>3880</v>
      </c>
      <c r="E1050" s="29" t="s">
        <v>3880</v>
      </c>
      <c r="F1050" s="335"/>
      <c r="G1050" s="335"/>
      <c r="H1050" s="335"/>
      <c r="I1050" s="335"/>
      <c r="J1050" s="335"/>
      <c r="K1050" s="335"/>
      <c r="L1050" s="335"/>
      <c r="M1050" s="82" t="s">
        <v>3880</v>
      </c>
      <c r="N1050" s="57" t="s">
        <v>3880</v>
      </c>
      <c r="O1050" s="30" t="s">
        <v>3880</v>
      </c>
      <c r="P1050" s="29" t="s">
        <v>3880</v>
      </c>
      <c r="Q1050" s="29"/>
      <c r="R1050" s="134" t="s">
        <v>5326</v>
      </c>
      <c r="S1050" s="103" t="s">
        <v>3</v>
      </c>
      <c r="T1050" s="403">
        <v>1717.04</v>
      </c>
      <c r="U1050" s="403">
        <v>8172.45</v>
      </c>
      <c r="V1050" s="123" t="s">
        <v>2</v>
      </c>
      <c r="W1050" s="336"/>
      <c r="X1050" s="123"/>
      <c r="Y1050" s="337"/>
      <c r="Z1050" s="87"/>
      <c r="AA1050" s="88" t="s">
        <v>3880</v>
      </c>
      <c r="AB1050" s="88"/>
      <c r="AC1050" s="88"/>
      <c r="AD1050" s="90"/>
      <c r="AE1050" s="90"/>
      <c r="AF1050" s="136"/>
      <c r="AG1050" s="338"/>
      <c r="AH1050" s="338"/>
      <c r="AI1050" s="339"/>
      <c r="AJ1050" s="339"/>
      <c r="AK1050" s="91"/>
      <c r="AL1050" s="92"/>
      <c r="AM1050" s="93"/>
      <c r="AN1050" s="340"/>
      <c r="AO1050" s="341"/>
      <c r="AP1050" s="336"/>
      <c r="AQ1050" s="342"/>
      <c r="AR1050" s="343"/>
      <c r="AS1050" s="342"/>
      <c r="AT1050" s="94"/>
      <c r="AU1050" s="341"/>
      <c r="AV1050" s="136"/>
      <c r="AW1050" s="339"/>
    </row>
    <row r="1051" spans="1:49" ht="12.75" customHeight="1">
      <c r="A1051">
        <v>1048</v>
      </c>
      <c r="B1051" s="29" t="s">
        <v>2</v>
      </c>
      <c r="C1051" s="134" t="s">
        <v>5327</v>
      </c>
      <c r="D1051" s="29" t="s">
        <v>3880</v>
      </c>
      <c r="E1051" s="29" t="s">
        <v>3880</v>
      </c>
      <c r="F1051" s="335"/>
      <c r="G1051" s="335"/>
      <c r="H1051" s="335"/>
      <c r="I1051" s="335"/>
      <c r="J1051" s="335"/>
      <c r="K1051" s="335"/>
      <c r="L1051" s="335"/>
      <c r="M1051" s="82" t="s">
        <v>3880</v>
      </c>
      <c r="N1051" s="57" t="s">
        <v>3880</v>
      </c>
      <c r="O1051" s="30" t="s">
        <v>3880</v>
      </c>
      <c r="P1051" s="29" t="s">
        <v>3880</v>
      </c>
      <c r="Q1051" s="29"/>
      <c r="R1051" s="134" t="s">
        <v>5327</v>
      </c>
      <c r="S1051" s="103" t="s">
        <v>3</v>
      </c>
      <c r="T1051" s="403">
        <v>14650</v>
      </c>
      <c r="U1051" s="403">
        <v>8000</v>
      </c>
      <c r="V1051" s="123" t="s">
        <v>2</v>
      </c>
      <c r="W1051" s="336"/>
      <c r="X1051" s="123"/>
      <c r="Y1051" s="337"/>
      <c r="Z1051" s="87"/>
      <c r="AA1051" s="88" t="s">
        <v>3880</v>
      </c>
      <c r="AB1051" s="88"/>
      <c r="AC1051" s="88"/>
      <c r="AD1051" s="90"/>
      <c r="AE1051" s="90"/>
      <c r="AF1051" s="136"/>
      <c r="AG1051" s="338"/>
      <c r="AH1051" s="338"/>
      <c r="AI1051" s="339"/>
      <c r="AJ1051" s="339"/>
      <c r="AK1051" s="91"/>
      <c r="AL1051" s="92"/>
      <c r="AM1051" s="93"/>
      <c r="AN1051" s="340"/>
      <c r="AO1051" s="341"/>
      <c r="AP1051" s="336"/>
      <c r="AQ1051" s="342"/>
      <c r="AR1051" s="343"/>
      <c r="AS1051" s="342"/>
      <c r="AT1051" s="94"/>
      <c r="AU1051" s="341"/>
      <c r="AV1051" s="136"/>
      <c r="AW1051" s="339"/>
    </row>
    <row r="1052" spans="1:49" ht="12.75" customHeight="1">
      <c r="A1052">
        <v>1049</v>
      </c>
      <c r="B1052" s="29" t="s">
        <v>2</v>
      </c>
      <c r="C1052" s="134" t="s">
        <v>5328</v>
      </c>
      <c r="D1052" s="29" t="s">
        <v>3880</v>
      </c>
      <c r="E1052" s="29" t="s">
        <v>3880</v>
      </c>
      <c r="F1052" s="335"/>
      <c r="G1052" s="335"/>
      <c r="H1052" s="335"/>
      <c r="I1052" s="335"/>
      <c r="J1052" s="335"/>
      <c r="K1052" s="335"/>
      <c r="L1052" s="335"/>
      <c r="M1052" s="82" t="s">
        <v>3880</v>
      </c>
      <c r="N1052" s="57" t="s">
        <v>3880</v>
      </c>
      <c r="O1052" s="30" t="s">
        <v>3880</v>
      </c>
      <c r="P1052" s="29" t="s">
        <v>3880</v>
      </c>
      <c r="Q1052" s="29"/>
      <c r="R1052" s="134" t="s">
        <v>5328</v>
      </c>
      <c r="S1052" s="103" t="s">
        <v>3</v>
      </c>
      <c r="T1052" s="403">
        <v>-6868.16</v>
      </c>
      <c r="U1052" s="403">
        <v>8172.45</v>
      </c>
      <c r="V1052" s="123" t="s">
        <v>2</v>
      </c>
      <c r="W1052" s="336"/>
      <c r="X1052" s="123"/>
      <c r="Y1052" s="337"/>
      <c r="Z1052" s="87"/>
      <c r="AA1052" s="88" t="s">
        <v>3880</v>
      </c>
      <c r="AB1052" s="88"/>
      <c r="AC1052" s="88"/>
      <c r="AD1052" s="90"/>
      <c r="AE1052" s="90"/>
      <c r="AF1052" s="136"/>
      <c r="AG1052" s="338"/>
      <c r="AH1052" s="338"/>
      <c r="AI1052" s="339"/>
      <c r="AJ1052" s="339"/>
      <c r="AK1052" s="91"/>
      <c r="AL1052" s="92"/>
      <c r="AM1052" s="93"/>
      <c r="AN1052" s="340"/>
      <c r="AO1052" s="341"/>
      <c r="AP1052" s="336"/>
      <c r="AQ1052" s="342"/>
      <c r="AR1052" s="343"/>
      <c r="AS1052" s="342"/>
      <c r="AT1052" s="94"/>
      <c r="AU1052" s="341"/>
      <c r="AV1052" s="136"/>
      <c r="AW1052" s="339"/>
    </row>
    <row r="1053" spans="1:49" ht="12.75" customHeight="1">
      <c r="A1053">
        <v>1050</v>
      </c>
      <c r="B1053" s="29" t="s">
        <v>2</v>
      </c>
      <c r="C1053" s="134" t="s">
        <v>3748</v>
      </c>
      <c r="D1053" s="29" t="s">
        <v>3880</v>
      </c>
      <c r="E1053" s="29" t="s">
        <v>3880</v>
      </c>
      <c r="F1053" s="335"/>
      <c r="G1053" s="335"/>
      <c r="H1053" s="335"/>
      <c r="I1053" s="335"/>
      <c r="J1053" s="335"/>
      <c r="K1053" s="335"/>
      <c r="L1053" s="335"/>
      <c r="M1053" s="82" t="s">
        <v>3880</v>
      </c>
      <c r="N1053" s="57" t="s">
        <v>3880</v>
      </c>
      <c r="O1053" s="30" t="s">
        <v>3880</v>
      </c>
      <c r="P1053" s="29" t="s">
        <v>3880</v>
      </c>
      <c r="Q1053" s="29"/>
      <c r="R1053" s="134" t="s">
        <v>3748</v>
      </c>
      <c r="S1053" s="103" t="s">
        <v>3</v>
      </c>
      <c r="T1053" s="403">
        <v>-14650</v>
      </c>
      <c r="U1053" s="403">
        <v>8000</v>
      </c>
      <c r="V1053" s="123" t="s">
        <v>2</v>
      </c>
      <c r="W1053" s="336"/>
      <c r="X1053" s="123"/>
      <c r="Y1053" s="337"/>
      <c r="Z1053" s="87"/>
      <c r="AA1053" s="88" t="s">
        <v>3880</v>
      </c>
      <c r="AB1053" s="88"/>
      <c r="AC1053" s="88"/>
      <c r="AD1053" s="90"/>
      <c r="AE1053" s="90"/>
      <c r="AF1053" s="136"/>
      <c r="AG1053" s="338"/>
      <c r="AH1053" s="338"/>
      <c r="AI1053" s="339"/>
      <c r="AJ1053" s="339"/>
      <c r="AK1053" s="91"/>
      <c r="AL1053" s="92"/>
      <c r="AM1053" s="93"/>
      <c r="AN1053" s="340"/>
      <c r="AO1053" s="341"/>
      <c r="AP1053" s="336"/>
      <c r="AQ1053" s="342"/>
      <c r="AR1053" s="343"/>
      <c r="AS1053" s="342"/>
      <c r="AT1053" s="94"/>
      <c r="AU1053" s="341"/>
      <c r="AV1053" s="136"/>
      <c r="AW1053" s="339"/>
    </row>
    <row r="1054" spans="1:49" ht="12.75" customHeight="1">
      <c r="A1054">
        <v>1051</v>
      </c>
      <c r="B1054" s="29" t="s">
        <v>2</v>
      </c>
      <c r="C1054" s="134" t="s">
        <v>5329</v>
      </c>
      <c r="D1054" s="29" t="s">
        <v>3880</v>
      </c>
      <c r="E1054" s="29" t="s">
        <v>3880</v>
      </c>
      <c r="F1054" s="335"/>
      <c r="G1054" s="335"/>
      <c r="H1054" s="335"/>
      <c r="I1054" s="335"/>
      <c r="J1054" s="335"/>
      <c r="K1054" s="335"/>
      <c r="L1054" s="335"/>
      <c r="M1054" s="82" t="s">
        <v>3880</v>
      </c>
      <c r="N1054" s="57" t="s">
        <v>3880</v>
      </c>
      <c r="O1054" s="30" t="s">
        <v>3880</v>
      </c>
      <c r="P1054" s="29" t="s">
        <v>3880</v>
      </c>
      <c r="Q1054" s="29"/>
      <c r="R1054" s="134" t="s">
        <v>5329</v>
      </c>
      <c r="S1054" s="103" t="s">
        <v>3</v>
      </c>
      <c r="T1054" s="403">
        <v>13736.32</v>
      </c>
      <c r="U1054" s="403">
        <v>8172.45</v>
      </c>
      <c r="V1054" s="123" t="s">
        <v>2</v>
      </c>
      <c r="W1054" s="336"/>
      <c r="X1054" s="123"/>
      <c r="Y1054" s="337"/>
      <c r="Z1054" s="87"/>
      <c r="AA1054" s="88" t="s">
        <v>3880</v>
      </c>
      <c r="AB1054" s="88"/>
      <c r="AC1054" s="88"/>
      <c r="AD1054" s="90"/>
      <c r="AE1054" s="90"/>
      <c r="AF1054" s="136"/>
      <c r="AG1054" s="338"/>
      <c r="AH1054" s="338"/>
      <c r="AI1054" s="339"/>
      <c r="AJ1054" s="339"/>
      <c r="AK1054" s="91"/>
      <c r="AL1054" s="92"/>
      <c r="AM1054" s="93"/>
      <c r="AN1054" s="340"/>
      <c r="AO1054" s="341"/>
      <c r="AP1054" s="336"/>
      <c r="AQ1054" s="342"/>
      <c r="AR1054" s="343"/>
      <c r="AS1054" s="342"/>
      <c r="AT1054" s="94"/>
      <c r="AU1054" s="341"/>
      <c r="AV1054" s="136"/>
      <c r="AW1054" s="339"/>
    </row>
    <row r="1055" spans="1:49" ht="12.75" customHeight="1">
      <c r="A1055">
        <v>1052</v>
      </c>
      <c r="B1055" s="29" t="s">
        <v>2</v>
      </c>
      <c r="C1055" s="134" t="s">
        <v>5330</v>
      </c>
      <c r="D1055" s="29" t="s">
        <v>3880</v>
      </c>
      <c r="E1055" s="29" t="s">
        <v>3880</v>
      </c>
      <c r="F1055" s="335"/>
      <c r="G1055" s="335"/>
      <c r="H1055" s="335"/>
      <c r="I1055" s="335"/>
      <c r="J1055" s="335"/>
      <c r="K1055" s="335"/>
      <c r="L1055" s="335"/>
      <c r="M1055" s="82" t="s">
        <v>3880</v>
      </c>
      <c r="N1055" s="57" t="s">
        <v>3880</v>
      </c>
      <c r="O1055" s="30" t="s">
        <v>3880</v>
      </c>
      <c r="P1055" s="29" t="s">
        <v>3880</v>
      </c>
      <c r="Q1055" s="29"/>
      <c r="R1055" s="134" t="s">
        <v>5330</v>
      </c>
      <c r="S1055" s="103" t="s">
        <v>3</v>
      </c>
      <c r="T1055" s="403">
        <v>6009.64</v>
      </c>
      <c r="U1055" s="403">
        <v>8667.75</v>
      </c>
      <c r="V1055" s="123" t="s">
        <v>2</v>
      </c>
      <c r="W1055" s="336"/>
      <c r="X1055" s="123"/>
      <c r="Y1055" s="337"/>
      <c r="Z1055" s="87"/>
      <c r="AA1055" s="88" t="s">
        <v>3880</v>
      </c>
      <c r="AB1055" s="88"/>
      <c r="AC1055" s="88"/>
      <c r="AD1055" s="90"/>
      <c r="AE1055" s="90"/>
      <c r="AF1055" s="136"/>
      <c r="AG1055" s="338"/>
      <c r="AH1055" s="338"/>
      <c r="AI1055" s="339"/>
      <c r="AJ1055" s="339"/>
      <c r="AK1055" s="91"/>
      <c r="AL1055" s="92"/>
      <c r="AM1055" s="93"/>
      <c r="AN1055" s="340"/>
      <c r="AO1055" s="341"/>
      <c r="AP1055" s="336"/>
      <c r="AQ1055" s="342"/>
      <c r="AR1055" s="343"/>
      <c r="AS1055" s="342"/>
      <c r="AT1055" s="94"/>
      <c r="AU1055" s="341"/>
      <c r="AV1055" s="136"/>
      <c r="AW1055" s="339"/>
    </row>
    <row r="1056" spans="1:49" ht="12.75" customHeight="1">
      <c r="A1056">
        <v>1053</v>
      </c>
      <c r="B1056" s="29" t="s">
        <v>2</v>
      </c>
      <c r="C1056" s="134" t="s">
        <v>3754</v>
      </c>
      <c r="D1056" s="29" t="s">
        <v>3880</v>
      </c>
      <c r="E1056" s="29" t="s">
        <v>3880</v>
      </c>
      <c r="F1056" s="335"/>
      <c r="G1056" s="335"/>
      <c r="H1056" s="335"/>
      <c r="I1056" s="335"/>
      <c r="J1056" s="335"/>
      <c r="K1056" s="335"/>
      <c r="L1056" s="335"/>
      <c r="M1056" s="82" t="s">
        <v>3880</v>
      </c>
      <c r="N1056" s="57" t="s">
        <v>3880</v>
      </c>
      <c r="O1056" s="30" t="s">
        <v>3880</v>
      </c>
      <c r="P1056" s="29" t="s">
        <v>3880</v>
      </c>
      <c r="Q1056" s="29"/>
      <c r="R1056" s="134" t="s">
        <v>3754</v>
      </c>
      <c r="S1056" s="103" t="s">
        <v>3</v>
      </c>
      <c r="T1056" s="403">
        <v>4292.6000000000004</v>
      </c>
      <c r="U1056" s="403">
        <v>8667.75</v>
      </c>
      <c r="V1056" s="123" t="s">
        <v>2</v>
      </c>
      <c r="W1056" s="336"/>
      <c r="X1056" s="123"/>
      <c r="Y1056" s="337"/>
      <c r="Z1056" s="87"/>
      <c r="AA1056" s="88" t="s">
        <v>3880</v>
      </c>
      <c r="AB1056" s="88"/>
      <c r="AC1056" s="88"/>
      <c r="AD1056" s="90"/>
      <c r="AE1056" s="90"/>
      <c r="AF1056" s="136"/>
      <c r="AG1056" s="338"/>
      <c r="AH1056" s="338"/>
      <c r="AI1056" s="339"/>
      <c r="AJ1056" s="339"/>
      <c r="AK1056" s="91"/>
      <c r="AL1056" s="92"/>
      <c r="AM1056" s="93"/>
      <c r="AN1056" s="340"/>
      <c r="AO1056" s="341"/>
      <c r="AP1056" s="336"/>
      <c r="AQ1056" s="342"/>
      <c r="AR1056" s="343"/>
      <c r="AS1056" s="342"/>
      <c r="AT1056" s="94"/>
      <c r="AU1056" s="341"/>
      <c r="AV1056" s="136"/>
      <c r="AW1056" s="339"/>
    </row>
    <row r="1057" spans="1:49" ht="12.75" customHeight="1">
      <c r="A1057">
        <v>1054</v>
      </c>
      <c r="B1057" s="29" t="s">
        <v>2</v>
      </c>
      <c r="C1057" s="134" t="s">
        <v>5331</v>
      </c>
      <c r="D1057" s="29" t="s">
        <v>3880</v>
      </c>
      <c r="E1057" s="29" t="s">
        <v>3880</v>
      </c>
      <c r="F1057" s="335"/>
      <c r="G1057" s="335"/>
      <c r="H1057" s="335"/>
      <c r="I1057" s="335"/>
      <c r="J1057" s="335"/>
      <c r="K1057" s="335"/>
      <c r="L1057" s="335"/>
      <c r="M1057" s="82" t="s">
        <v>3880</v>
      </c>
      <c r="N1057" s="57" t="s">
        <v>3880</v>
      </c>
      <c r="O1057" s="30" t="s">
        <v>3880</v>
      </c>
      <c r="P1057" s="29" t="s">
        <v>3880</v>
      </c>
      <c r="Q1057" s="29"/>
      <c r="R1057" s="134" t="s">
        <v>5331</v>
      </c>
      <c r="S1057" s="103" t="s">
        <v>3</v>
      </c>
      <c r="T1057" s="403">
        <v>2575.56</v>
      </c>
      <c r="U1057" s="403">
        <v>8667.75</v>
      </c>
      <c r="V1057" s="123" t="s">
        <v>2</v>
      </c>
      <c r="W1057" s="336"/>
      <c r="X1057" s="123"/>
      <c r="Y1057" s="337"/>
      <c r="Z1057" s="87"/>
      <c r="AA1057" s="88" t="s">
        <v>3880</v>
      </c>
      <c r="AB1057" s="88"/>
      <c r="AC1057" s="88"/>
      <c r="AD1057" s="90"/>
      <c r="AE1057" s="90"/>
      <c r="AF1057" s="136"/>
      <c r="AG1057" s="338"/>
      <c r="AH1057" s="338"/>
      <c r="AI1057" s="339"/>
      <c r="AJ1057" s="339"/>
      <c r="AK1057" s="91"/>
      <c r="AL1057" s="92"/>
      <c r="AM1057" s="93"/>
      <c r="AN1057" s="340"/>
      <c r="AO1057" s="341"/>
      <c r="AP1057" s="336"/>
      <c r="AQ1057" s="342"/>
      <c r="AR1057" s="343"/>
      <c r="AS1057" s="342"/>
      <c r="AT1057" s="94"/>
      <c r="AU1057" s="341"/>
      <c r="AV1057" s="136"/>
      <c r="AW1057" s="339"/>
    </row>
    <row r="1058" spans="1:49" ht="12.75" customHeight="1">
      <c r="A1058">
        <v>1055</v>
      </c>
      <c r="B1058" s="29" t="s">
        <v>2</v>
      </c>
      <c r="C1058" s="134" t="s">
        <v>5332</v>
      </c>
      <c r="D1058" s="29" t="s">
        <v>3880</v>
      </c>
      <c r="E1058" s="29" t="s">
        <v>3880</v>
      </c>
      <c r="F1058" s="335"/>
      <c r="G1058" s="335"/>
      <c r="H1058" s="335"/>
      <c r="I1058" s="335"/>
      <c r="J1058" s="335"/>
      <c r="K1058" s="335"/>
      <c r="L1058" s="335"/>
      <c r="M1058" s="82" t="s">
        <v>3880</v>
      </c>
      <c r="N1058" s="57" t="s">
        <v>3880</v>
      </c>
      <c r="O1058" s="30" t="s">
        <v>3880</v>
      </c>
      <c r="P1058" s="29" t="s">
        <v>3880</v>
      </c>
      <c r="Q1058" s="29"/>
      <c r="R1058" s="134" t="s">
        <v>5332</v>
      </c>
      <c r="S1058" s="103" t="s">
        <v>3</v>
      </c>
      <c r="T1058" s="403">
        <v>858.52</v>
      </c>
      <c r="U1058" s="403">
        <v>8667.75</v>
      </c>
      <c r="V1058" s="123" t="s">
        <v>2</v>
      </c>
      <c r="W1058" s="336"/>
      <c r="X1058" s="123"/>
      <c r="Y1058" s="337"/>
      <c r="Z1058" s="87"/>
      <c r="AA1058" s="88" t="s">
        <v>3880</v>
      </c>
      <c r="AB1058" s="88"/>
      <c r="AC1058" s="88"/>
      <c r="AD1058" s="90"/>
      <c r="AE1058" s="90"/>
      <c r="AF1058" s="136"/>
      <c r="AG1058" s="338"/>
      <c r="AH1058" s="338"/>
      <c r="AI1058" s="339"/>
      <c r="AJ1058" s="339"/>
      <c r="AK1058" s="91"/>
      <c r="AL1058" s="92"/>
      <c r="AM1058" s="93"/>
      <c r="AN1058" s="340"/>
      <c r="AO1058" s="341"/>
      <c r="AP1058" s="336"/>
      <c r="AQ1058" s="342"/>
      <c r="AR1058" s="343"/>
      <c r="AS1058" s="342"/>
      <c r="AT1058" s="94"/>
      <c r="AU1058" s="341"/>
      <c r="AV1058" s="136"/>
      <c r="AW1058" s="339"/>
    </row>
    <row r="1059" spans="1:49" ht="12.75" customHeight="1">
      <c r="A1059">
        <v>1056</v>
      </c>
      <c r="B1059" s="29" t="s">
        <v>2</v>
      </c>
      <c r="C1059" s="134" t="s">
        <v>5333</v>
      </c>
      <c r="D1059" s="29" t="s">
        <v>3880</v>
      </c>
      <c r="E1059" s="29" t="s">
        <v>3880</v>
      </c>
      <c r="F1059" s="335"/>
      <c r="G1059" s="335"/>
      <c r="H1059" s="335"/>
      <c r="I1059" s="335"/>
      <c r="J1059" s="335"/>
      <c r="K1059" s="335"/>
      <c r="L1059" s="335"/>
      <c r="M1059" s="82" t="s">
        <v>3880</v>
      </c>
      <c r="N1059" s="57" t="s">
        <v>3880</v>
      </c>
      <c r="O1059" s="30" t="s">
        <v>3880</v>
      </c>
      <c r="P1059" s="29" t="s">
        <v>3880</v>
      </c>
      <c r="Q1059" s="29"/>
      <c r="R1059" s="134" t="s">
        <v>5333</v>
      </c>
      <c r="S1059" s="103" t="s">
        <v>3</v>
      </c>
      <c r="T1059" s="403">
        <v>-858.52</v>
      </c>
      <c r="U1059" s="403">
        <v>8667.75</v>
      </c>
      <c r="V1059" s="123" t="s">
        <v>2</v>
      </c>
      <c r="W1059" s="336"/>
      <c r="X1059" s="123"/>
      <c r="Y1059" s="337"/>
      <c r="Z1059" s="87"/>
      <c r="AA1059" s="88" t="s">
        <v>3880</v>
      </c>
      <c r="AB1059" s="88"/>
      <c r="AC1059" s="88"/>
      <c r="AD1059" s="90"/>
      <c r="AE1059" s="90"/>
      <c r="AF1059" s="136"/>
      <c r="AG1059" s="338"/>
      <c r="AH1059" s="338"/>
      <c r="AI1059" s="339"/>
      <c r="AJ1059" s="339"/>
      <c r="AK1059" s="91"/>
      <c r="AL1059" s="92"/>
      <c r="AM1059" s="93"/>
      <c r="AN1059" s="340"/>
      <c r="AO1059" s="341"/>
      <c r="AP1059" s="336"/>
      <c r="AQ1059" s="342"/>
      <c r="AR1059" s="343"/>
      <c r="AS1059" s="342"/>
      <c r="AT1059" s="94"/>
      <c r="AU1059" s="341"/>
      <c r="AV1059" s="136"/>
      <c r="AW1059" s="339"/>
    </row>
    <row r="1060" spans="1:49" ht="12.75" customHeight="1">
      <c r="A1060">
        <v>1057</v>
      </c>
      <c r="B1060" s="29" t="s">
        <v>2</v>
      </c>
      <c r="C1060" s="134" t="s">
        <v>5334</v>
      </c>
      <c r="D1060" s="29" t="s">
        <v>3880</v>
      </c>
      <c r="E1060" s="29" t="s">
        <v>3880</v>
      </c>
      <c r="F1060" s="335"/>
      <c r="G1060" s="335"/>
      <c r="H1060" s="335"/>
      <c r="I1060" s="335"/>
      <c r="J1060" s="335"/>
      <c r="K1060" s="335"/>
      <c r="L1060" s="335"/>
      <c r="M1060" s="82" t="s">
        <v>3880</v>
      </c>
      <c r="N1060" s="57" t="s">
        <v>3880</v>
      </c>
      <c r="O1060" s="30" t="s">
        <v>3880</v>
      </c>
      <c r="P1060" s="29" t="s">
        <v>3880</v>
      </c>
      <c r="Q1060" s="29"/>
      <c r="R1060" s="134" t="s">
        <v>5334</v>
      </c>
      <c r="S1060" s="103" t="s">
        <v>3</v>
      </c>
      <c r="T1060" s="403">
        <v>-2575.56</v>
      </c>
      <c r="U1060" s="403">
        <v>8667.75</v>
      </c>
      <c r="V1060" s="123" t="s">
        <v>2</v>
      </c>
      <c r="W1060" s="336"/>
      <c r="X1060" s="123"/>
      <c r="Y1060" s="337"/>
      <c r="Z1060" s="87"/>
      <c r="AA1060" s="88" t="s">
        <v>3880</v>
      </c>
      <c r="AB1060" s="88"/>
      <c r="AC1060" s="88"/>
      <c r="AD1060" s="90"/>
      <c r="AE1060" s="90"/>
      <c r="AF1060" s="136"/>
      <c r="AG1060" s="338"/>
      <c r="AH1060" s="338"/>
      <c r="AI1060" s="339"/>
      <c r="AJ1060" s="339"/>
      <c r="AK1060" s="91"/>
      <c r="AL1060" s="92"/>
      <c r="AM1060" s="93"/>
      <c r="AN1060" s="340"/>
      <c r="AO1060" s="341"/>
      <c r="AP1060" s="336"/>
      <c r="AQ1060" s="342"/>
      <c r="AR1060" s="343"/>
      <c r="AS1060" s="342"/>
      <c r="AT1060" s="94"/>
      <c r="AU1060" s="341"/>
      <c r="AV1060" s="136"/>
      <c r="AW1060" s="339"/>
    </row>
    <row r="1061" spans="1:49" ht="12.75" customHeight="1">
      <c r="A1061">
        <v>1058</v>
      </c>
      <c r="B1061" s="29" t="s">
        <v>2</v>
      </c>
      <c r="C1061" s="134" t="s">
        <v>5335</v>
      </c>
      <c r="D1061" s="29" t="s">
        <v>3880</v>
      </c>
      <c r="E1061" s="29" t="s">
        <v>3880</v>
      </c>
      <c r="F1061" s="335"/>
      <c r="G1061" s="335"/>
      <c r="H1061" s="335"/>
      <c r="I1061" s="335"/>
      <c r="J1061" s="335"/>
      <c r="K1061" s="335"/>
      <c r="L1061" s="335"/>
      <c r="M1061" s="82" t="s">
        <v>3880</v>
      </c>
      <c r="N1061" s="57" t="s">
        <v>3880</v>
      </c>
      <c r="O1061" s="30" t="s">
        <v>3880</v>
      </c>
      <c r="P1061" s="29" t="s">
        <v>3880</v>
      </c>
      <c r="Q1061" s="29"/>
      <c r="R1061" s="134" t="s">
        <v>5335</v>
      </c>
      <c r="S1061" s="103" t="s">
        <v>3</v>
      </c>
      <c r="T1061" s="403">
        <v>-6009.64</v>
      </c>
      <c r="U1061" s="403">
        <v>8667.75</v>
      </c>
      <c r="V1061" s="123" t="s">
        <v>2</v>
      </c>
      <c r="W1061" s="336"/>
      <c r="X1061" s="123"/>
      <c r="Y1061" s="337"/>
      <c r="Z1061" s="87"/>
      <c r="AA1061" s="88" t="s">
        <v>3880</v>
      </c>
      <c r="AB1061" s="88"/>
      <c r="AC1061" s="88"/>
      <c r="AD1061" s="90"/>
      <c r="AE1061" s="90"/>
      <c r="AF1061" s="136"/>
      <c r="AG1061" s="338"/>
      <c r="AH1061" s="338"/>
      <c r="AI1061" s="339"/>
      <c r="AJ1061" s="339"/>
      <c r="AK1061" s="91"/>
      <c r="AL1061" s="92"/>
      <c r="AM1061" s="93"/>
      <c r="AN1061" s="340"/>
      <c r="AO1061" s="341"/>
      <c r="AP1061" s="336"/>
      <c r="AQ1061" s="342"/>
      <c r="AR1061" s="343"/>
      <c r="AS1061" s="342"/>
      <c r="AT1061" s="94"/>
      <c r="AU1061" s="341"/>
      <c r="AV1061" s="136"/>
      <c r="AW1061" s="339"/>
    </row>
    <row r="1062" spans="1:49" ht="12.75" customHeight="1">
      <c r="A1062">
        <v>1059</v>
      </c>
      <c r="B1062" s="29" t="s">
        <v>2</v>
      </c>
      <c r="C1062" s="134" t="s">
        <v>3756</v>
      </c>
      <c r="D1062" s="29" t="s">
        <v>3880</v>
      </c>
      <c r="E1062" s="29" t="s">
        <v>3880</v>
      </c>
      <c r="F1062" s="335"/>
      <c r="G1062" s="335"/>
      <c r="H1062" s="335"/>
      <c r="I1062" s="335"/>
      <c r="J1062" s="335"/>
      <c r="K1062" s="335"/>
      <c r="L1062" s="335"/>
      <c r="M1062" s="82" t="s">
        <v>3880</v>
      </c>
      <c r="N1062" s="57" t="s">
        <v>3880</v>
      </c>
      <c r="O1062" s="30" t="s">
        <v>3880</v>
      </c>
      <c r="P1062" s="29" t="s">
        <v>3880</v>
      </c>
      <c r="Q1062" s="29"/>
      <c r="R1062" s="134" t="s">
        <v>3756</v>
      </c>
      <c r="S1062" s="103" t="s">
        <v>3</v>
      </c>
      <c r="T1062" s="403">
        <v>6868.16</v>
      </c>
      <c r="U1062" s="403">
        <v>9163.0499999999993</v>
      </c>
      <c r="V1062" s="123" t="s">
        <v>2</v>
      </c>
      <c r="W1062" s="336"/>
      <c r="X1062" s="123"/>
      <c r="Y1062" s="337"/>
      <c r="Z1062" s="87"/>
      <c r="AA1062" s="88" t="s">
        <v>3880</v>
      </c>
      <c r="AB1062" s="88"/>
      <c r="AC1062" s="88"/>
      <c r="AD1062" s="90"/>
      <c r="AE1062" s="90"/>
      <c r="AF1062" s="136"/>
      <c r="AG1062" s="338"/>
      <c r="AH1062" s="338"/>
      <c r="AI1062" s="339"/>
      <c r="AJ1062" s="339"/>
      <c r="AK1062" s="91"/>
      <c r="AL1062" s="92"/>
      <c r="AM1062" s="93"/>
      <c r="AN1062" s="340"/>
      <c r="AO1062" s="341"/>
      <c r="AP1062" s="336"/>
      <c r="AQ1062" s="342"/>
      <c r="AR1062" s="343"/>
      <c r="AS1062" s="342"/>
      <c r="AT1062" s="94"/>
      <c r="AU1062" s="341"/>
      <c r="AV1062" s="136"/>
      <c r="AW1062" s="339"/>
    </row>
    <row r="1063" spans="1:49" ht="12.75" customHeight="1">
      <c r="A1063">
        <v>1060</v>
      </c>
      <c r="B1063" s="29" t="s">
        <v>2</v>
      </c>
      <c r="C1063" s="134" t="s">
        <v>5336</v>
      </c>
      <c r="D1063" s="29" t="s">
        <v>3880</v>
      </c>
      <c r="E1063" s="29" t="s">
        <v>3880</v>
      </c>
      <c r="F1063" s="335"/>
      <c r="G1063" s="335"/>
      <c r="H1063" s="335"/>
      <c r="I1063" s="335"/>
      <c r="J1063" s="335"/>
      <c r="K1063" s="335"/>
      <c r="L1063" s="335"/>
      <c r="M1063" s="82" t="s">
        <v>3880</v>
      </c>
      <c r="N1063" s="57" t="s">
        <v>3880</v>
      </c>
      <c r="O1063" s="30" t="s">
        <v>3880</v>
      </c>
      <c r="P1063" s="29" t="s">
        <v>3880</v>
      </c>
      <c r="Q1063" s="29"/>
      <c r="R1063" s="134" t="s">
        <v>5336</v>
      </c>
      <c r="S1063" s="103" t="s">
        <v>3</v>
      </c>
      <c r="T1063" s="403">
        <v>0</v>
      </c>
      <c r="U1063" s="403">
        <v>9163.0499999999993</v>
      </c>
      <c r="V1063" s="123" t="s">
        <v>2</v>
      </c>
      <c r="W1063" s="336"/>
      <c r="X1063" s="123"/>
      <c r="Y1063" s="337"/>
      <c r="Z1063" s="87"/>
      <c r="AA1063" s="88" t="s">
        <v>3880</v>
      </c>
      <c r="AB1063" s="88"/>
      <c r="AC1063" s="88"/>
      <c r="AD1063" s="90"/>
      <c r="AE1063" s="90"/>
      <c r="AF1063" s="136"/>
      <c r="AG1063" s="338"/>
      <c r="AH1063" s="338"/>
      <c r="AI1063" s="339"/>
      <c r="AJ1063" s="339"/>
      <c r="AK1063" s="91"/>
      <c r="AL1063" s="92"/>
      <c r="AM1063" s="93"/>
      <c r="AN1063" s="340"/>
      <c r="AO1063" s="341"/>
      <c r="AP1063" s="336"/>
      <c r="AQ1063" s="342"/>
      <c r="AR1063" s="343"/>
      <c r="AS1063" s="342"/>
      <c r="AT1063" s="94"/>
      <c r="AU1063" s="341"/>
      <c r="AV1063" s="136"/>
      <c r="AW1063" s="339"/>
    </row>
    <row r="1064" spans="1:49" ht="12.75" customHeight="1">
      <c r="A1064">
        <v>1061</v>
      </c>
      <c r="B1064" s="29" t="s">
        <v>2</v>
      </c>
      <c r="C1064" s="134" t="s">
        <v>5337</v>
      </c>
      <c r="D1064" s="29" t="s">
        <v>3880</v>
      </c>
      <c r="E1064" s="29" t="s">
        <v>3880</v>
      </c>
      <c r="F1064" s="335"/>
      <c r="G1064" s="335"/>
      <c r="H1064" s="335"/>
      <c r="I1064" s="335"/>
      <c r="J1064" s="335"/>
      <c r="K1064" s="335"/>
      <c r="L1064" s="335"/>
      <c r="M1064" s="82" t="s">
        <v>3880</v>
      </c>
      <c r="N1064" s="57" t="s">
        <v>3880</v>
      </c>
      <c r="O1064" s="30" t="s">
        <v>3880</v>
      </c>
      <c r="P1064" s="29" t="s">
        <v>3880</v>
      </c>
      <c r="Q1064" s="29"/>
      <c r="R1064" s="134" t="s">
        <v>5337</v>
      </c>
      <c r="S1064" s="103" t="s">
        <v>3</v>
      </c>
      <c r="T1064" s="403">
        <v>-1717.04</v>
      </c>
      <c r="U1064" s="403">
        <v>9163.0499999999993</v>
      </c>
      <c r="V1064" s="123" t="s">
        <v>2</v>
      </c>
      <c r="W1064" s="336"/>
      <c r="X1064" s="123"/>
      <c r="Y1064" s="337"/>
      <c r="Z1064" s="87"/>
      <c r="AA1064" s="88" t="s">
        <v>3880</v>
      </c>
      <c r="AB1064" s="88"/>
      <c r="AC1064" s="88"/>
      <c r="AD1064" s="90"/>
      <c r="AE1064" s="90"/>
      <c r="AF1064" s="136"/>
      <c r="AG1064" s="338"/>
      <c r="AH1064" s="338"/>
      <c r="AI1064" s="339"/>
      <c r="AJ1064" s="339"/>
      <c r="AK1064" s="91"/>
      <c r="AL1064" s="92"/>
      <c r="AM1064" s="93"/>
      <c r="AN1064" s="340"/>
      <c r="AO1064" s="341"/>
      <c r="AP1064" s="336"/>
      <c r="AQ1064" s="342"/>
      <c r="AR1064" s="343"/>
      <c r="AS1064" s="342"/>
      <c r="AT1064" s="94"/>
      <c r="AU1064" s="341"/>
      <c r="AV1064" s="136"/>
      <c r="AW1064" s="339"/>
    </row>
    <row r="1065" spans="1:49" ht="12.75" customHeight="1">
      <c r="A1065">
        <v>1062</v>
      </c>
      <c r="B1065" s="29" t="s">
        <v>2</v>
      </c>
      <c r="C1065" s="134" t="s">
        <v>5338</v>
      </c>
      <c r="D1065" s="29" t="s">
        <v>3880</v>
      </c>
      <c r="E1065" s="29" t="s">
        <v>3880</v>
      </c>
      <c r="F1065" s="335"/>
      <c r="G1065" s="335"/>
      <c r="H1065" s="335"/>
      <c r="I1065" s="335"/>
      <c r="J1065" s="335"/>
      <c r="K1065" s="335"/>
      <c r="L1065" s="335"/>
      <c r="M1065" s="82" t="s">
        <v>3880</v>
      </c>
      <c r="N1065" s="57" t="s">
        <v>3880</v>
      </c>
      <c r="O1065" s="30" t="s">
        <v>3880</v>
      </c>
      <c r="P1065" s="29" t="s">
        <v>3880</v>
      </c>
      <c r="Q1065" s="29"/>
      <c r="R1065" s="134" t="s">
        <v>5338</v>
      </c>
      <c r="S1065" s="103" t="s">
        <v>3</v>
      </c>
      <c r="T1065" s="403">
        <v>14650</v>
      </c>
      <c r="U1065" s="403">
        <v>9000</v>
      </c>
      <c r="V1065" s="123" t="s">
        <v>2</v>
      </c>
      <c r="W1065" s="336"/>
      <c r="X1065" s="123"/>
      <c r="Y1065" s="337"/>
      <c r="Z1065" s="87"/>
      <c r="AA1065" s="88" t="s">
        <v>3880</v>
      </c>
      <c r="AB1065" s="88"/>
      <c r="AC1065" s="88"/>
      <c r="AD1065" s="90"/>
      <c r="AE1065" s="90"/>
      <c r="AF1065" s="136"/>
      <c r="AG1065" s="338"/>
      <c r="AH1065" s="338"/>
      <c r="AI1065" s="339"/>
      <c r="AJ1065" s="339"/>
      <c r="AK1065" s="91"/>
      <c r="AL1065" s="92"/>
      <c r="AM1065" s="93"/>
      <c r="AN1065" s="340"/>
      <c r="AO1065" s="341"/>
      <c r="AP1065" s="336"/>
      <c r="AQ1065" s="342"/>
      <c r="AR1065" s="343"/>
      <c r="AS1065" s="342"/>
      <c r="AT1065" s="94"/>
      <c r="AU1065" s="341"/>
      <c r="AV1065" s="136"/>
      <c r="AW1065" s="339"/>
    </row>
    <row r="1066" spans="1:49" ht="12.75" customHeight="1">
      <c r="A1066">
        <v>1063</v>
      </c>
      <c r="B1066" s="29" t="s">
        <v>2</v>
      </c>
      <c r="C1066" s="134" t="s">
        <v>5339</v>
      </c>
      <c r="D1066" s="29" t="s">
        <v>3880</v>
      </c>
      <c r="E1066" s="29" t="s">
        <v>3880</v>
      </c>
      <c r="F1066" s="335"/>
      <c r="G1066" s="335"/>
      <c r="H1066" s="335"/>
      <c r="I1066" s="335"/>
      <c r="J1066" s="335"/>
      <c r="K1066" s="335"/>
      <c r="L1066" s="335"/>
      <c r="M1066" s="82" t="s">
        <v>3880</v>
      </c>
      <c r="N1066" s="57" t="s">
        <v>3880</v>
      </c>
      <c r="O1066" s="30" t="s">
        <v>3880</v>
      </c>
      <c r="P1066" s="29" t="s">
        <v>3880</v>
      </c>
      <c r="Q1066" s="29"/>
      <c r="R1066" s="134" t="s">
        <v>5339</v>
      </c>
      <c r="S1066" s="103" t="s">
        <v>3</v>
      </c>
      <c r="T1066" s="403">
        <v>-12019.28</v>
      </c>
      <c r="U1066" s="403">
        <v>9163.0499999999993</v>
      </c>
      <c r="V1066" s="123" t="s">
        <v>2</v>
      </c>
      <c r="W1066" s="336"/>
      <c r="X1066" s="123"/>
      <c r="Y1066" s="337"/>
      <c r="Z1066" s="87"/>
      <c r="AA1066" s="88" t="s">
        <v>3880</v>
      </c>
      <c r="AB1066" s="88"/>
      <c r="AC1066" s="88"/>
      <c r="AD1066" s="90"/>
      <c r="AE1066" s="90"/>
      <c r="AF1066" s="136"/>
      <c r="AG1066" s="338"/>
      <c r="AH1066" s="338"/>
      <c r="AI1066" s="339"/>
      <c r="AJ1066" s="339"/>
      <c r="AK1066" s="91"/>
      <c r="AL1066" s="92"/>
      <c r="AM1066" s="93"/>
      <c r="AN1066" s="340"/>
      <c r="AO1066" s="341"/>
      <c r="AP1066" s="336"/>
      <c r="AQ1066" s="342"/>
      <c r="AR1066" s="343"/>
      <c r="AS1066" s="342"/>
      <c r="AT1066" s="94"/>
      <c r="AU1066" s="341"/>
      <c r="AV1066" s="136"/>
      <c r="AW1066" s="339"/>
    </row>
    <row r="1067" spans="1:49" ht="12.75" customHeight="1">
      <c r="A1067">
        <v>1064</v>
      </c>
      <c r="B1067" s="29" t="s">
        <v>2</v>
      </c>
      <c r="C1067" s="134" t="s">
        <v>3475</v>
      </c>
      <c r="D1067" s="29" t="s">
        <v>3880</v>
      </c>
      <c r="E1067" s="29" t="s">
        <v>3880</v>
      </c>
      <c r="F1067" s="335"/>
      <c r="G1067" s="335"/>
      <c r="H1067" s="335"/>
      <c r="I1067" s="335"/>
      <c r="J1067" s="335"/>
      <c r="K1067" s="335"/>
      <c r="L1067" s="335"/>
      <c r="M1067" s="82" t="s">
        <v>3880</v>
      </c>
      <c r="N1067" s="57" t="s">
        <v>3880</v>
      </c>
      <c r="O1067" s="30" t="s">
        <v>3880</v>
      </c>
      <c r="P1067" s="29" t="s">
        <v>3880</v>
      </c>
      <c r="Q1067" s="29"/>
      <c r="R1067" s="134" t="s">
        <v>3475</v>
      </c>
      <c r="S1067" s="103" t="s">
        <v>3</v>
      </c>
      <c r="T1067" s="403">
        <v>-14650</v>
      </c>
      <c r="U1067" s="403">
        <v>9000</v>
      </c>
      <c r="V1067" s="123" t="s">
        <v>2</v>
      </c>
      <c r="W1067" s="336"/>
      <c r="X1067" s="123"/>
      <c r="Y1067" s="337"/>
      <c r="Z1067" s="87"/>
      <c r="AA1067" s="88" t="s">
        <v>3880</v>
      </c>
      <c r="AB1067" s="88"/>
      <c r="AC1067" s="88"/>
      <c r="AD1067" s="90"/>
      <c r="AE1067" s="90"/>
      <c r="AF1067" s="136"/>
      <c r="AG1067" s="338"/>
      <c r="AH1067" s="338"/>
      <c r="AI1067" s="339"/>
      <c r="AJ1067" s="339"/>
      <c r="AK1067" s="91"/>
      <c r="AL1067" s="92"/>
      <c r="AM1067" s="93"/>
      <c r="AN1067" s="340"/>
      <c r="AO1067" s="341"/>
      <c r="AP1067" s="336"/>
      <c r="AQ1067" s="342"/>
      <c r="AR1067" s="343"/>
      <c r="AS1067" s="342"/>
      <c r="AT1067" s="94"/>
      <c r="AU1067" s="341"/>
      <c r="AV1067" s="136"/>
      <c r="AW1067" s="339"/>
    </row>
    <row r="1068" spans="1:49" ht="12.75" customHeight="1">
      <c r="A1068">
        <v>1065</v>
      </c>
      <c r="B1068" s="29" t="s">
        <v>2</v>
      </c>
      <c r="C1068" s="134" t="s">
        <v>3471</v>
      </c>
      <c r="D1068" s="29" t="s">
        <v>3880</v>
      </c>
      <c r="E1068" s="29" t="s">
        <v>3880</v>
      </c>
      <c r="F1068" s="335"/>
      <c r="G1068" s="335"/>
      <c r="H1068" s="335"/>
      <c r="I1068" s="335"/>
      <c r="J1068" s="335"/>
      <c r="K1068" s="335"/>
      <c r="L1068" s="335"/>
      <c r="M1068" s="82" t="s">
        <v>3880</v>
      </c>
      <c r="N1068" s="57" t="s">
        <v>3880</v>
      </c>
      <c r="O1068" s="30" t="s">
        <v>3880</v>
      </c>
      <c r="P1068" s="29" t="s">
        <v>3880</v>
      </c>
      <c r="Q1068" s="29"/>
      <c r="R1068" s="134" t="s">
        <v>3471</v>
      </c>
      <c r="S1068" s="103" t="s">
        <v>3</v>
      </c>
      <c r="T1068" s="403">
        <v>-15480</v>
      </c>
      <c r="U1068" s="403">
        <v>9000</v>
      </c>
      <c r="V1068" s="123" t="s">
        <v>2</v>
      </c>
      <c r="W1068" s="336"/>
      <c r="X1068" s="123"/>
      <c r="Y1068" s="337"/>
      <c r="Z1068" s="87"/>
      <c r="AA1068" s="88" t="s">
        <v>3880</v>
      </c>
      <c r="AB1068" s="88"/>
      <c r="AC1068" s="88"/>
      <c r="AD1068" s="90"/>
      <c r="AE1068" s="90"/>
      <c r="AF1068" s="136"/>
      <c r="AG1068" s="338"/>
      <c r="AH1068" s="338"/>
      <c r="AI1068" s="339"/>
      <c r="AJ1068" s="339"/>
      <c r="AK1068" s="91"/>
      <c r="AL1068" s="92"/>
      <c r="AM1068" s="93"/>
      <c r="AN1068" s="340"/>
      <c r="AO1068" s="341"/>
      <c r="AP1068" s="336"/>
      <c r="AQ1068" s="342"/>
      <c r="AR1068" s="343"/>
      <c r="AS1068" s="342"/>
      <c r="AT1068" s="94"/>
      <c r="AU1068" s="341"/>
      <c r="AV1068" s="136"/>
      <c r="AW1068" s="339"/>
    </row>
    <row r="1069" spans="1:49" ht="12.75" customHeight="1">
      <c r="A1069">
        <v>1066</v>
      </c>
      <c r="B1069" s="29" t="s">
        <v>2</v>
      </c>
      <c r="C1069" s="134" t="s">
        <v>3467</v>
      </c>
      <c r="D1069" s="29" t="s">
        <v>3880</v>
      </c>
      <c r="E1069" s="29" t="s">
        <v>3880</v>
      </c>
      <c r="F1069" s="335"/>
      <c r="G1069" s="335"/>
      <c r="H1069" s="335"/>
      <c r="I1069" s="335"/>
      <c r="J1069" s="335"/>
      <c r="K1069" s="335"/>
      <c r="L1069" s="335"/>
      <c r="M1069" s="82" t="s">
        <v>3880</v>
      </c>
      <c r="N1069" s="57" t="s">
        <v>3880</v>
      </c>
      <c r="O1069" s="30" t="s">
        <v>3880</v>
      </c>
      <c r="P1069" s="29" t="s">
        <v>3880</v>
      </c>
      <c r="Q1069" s="29"/>
      <c r="R1069" s="134" t="s">
        <v>3467</v>
      </c>
      <c r="S1069" s="103" t="s">
        <v>3</v>
      </c>
      <c r="T1069" s="403">
        <v>-16310</v>
      </c>
      <c r="U1069" s="403">
        <v>9000</v>
      </c>
      <c r="V1069" s="123" t="s">
        <v>2</v>
      </c>
      <c r="W1069" s="336"/>
      <c r="X1069" s="123"/>
      <c r="Y1069" s="337"/>
      <c r="Z1069" s="87"/>
      <c r="AA1069" s="88" t="s">
        <v>3880</v>
      </c>
      <c r="AB1069" s="88"/>
      <c r="AC1069" s="88"/>
      <c r="AD1069" s="90"/>
      <c r="AE1069" s="90"/>
      <c r="AF1069" s="136"/>
      <c r="AG1069" s="338"/>
      <c r="AH1069" s="338"/>
      <c r="AI1069" s="339"/>
      <c r="AJ1069" s="339"/>
      <c r="AK1069" s="91"/>
      <c r="AL1069" s="92"/>
      <c r="AM1069" s="93"/>
      <c r="AN1069" s="340"/>
      <c r="AO1069" s="341"/>
      <c r="AP1069" s="336"/>
      <c r="AQ1069" s="342"/>
      <c r="AR1069" s="343"/>
      <c r="AS1069" s="342"/>
      <c r="AT1069" s="94"/>
      <c r="AU1069" s="341"/>
      <c r="AV1069" s="136"/>
      <c r="AW1069" s="339"/>
    </row>
    <row r="1070" spans="1:49" ht="12.75" customHeight="1">
      <c r="A1070">
        <v>1067</v>
      </c>
      <c r="B1070" s="29" t="s">
        <v>2</v>
      </c>
      <c r="C1070" s="134" t="s">
        <v>3593</v>
      </c>
      <c r="D1070" s="29" t="s">
        <v>3880</v>
      </c>
      <c r="E1070" s="29" t="s">
        <v>3880</v>
      </c>
      <c r="F1070" s="335"/>
      <c r="G1070" s="335"/>
      <c r="H1070" s="335"/>
      <c r="I1070" s="335"/>
      <c r="J1070" s="335"/>
      <c r="K1070" s="335"/>
      <c r="L1070" s="335"/>
      <c r="M1070" s="82" t="s">
        <v>3880</v>
      </c>
      <c r="N1070" s="57" t="s">
        <v>3880</v>
      </c>
      <c r="O1070" s="30" t="s">
        <v>3880</v>
      </c>
      <c r="P1070" s="29" t="s">
        <v>3880</v>
      </c>
      <c r="Q1070" s="29"/>
      <c r="R1070" s="134" t="s">
        <v>3593</v>
      </c>
      <c r="S1070" s="103" t="s">
        <v>3</v>
      </c>
      <c r="T1070" s="403">
        <v>11160.76</v>
      </c>
      <c r="U1070" s="403">
        <v>9658.35</v>
      </c>
      <c r="V1070" s="123" t="s">
        <v>2</v>
      </c>
      <c r="W1070" s="336"/>
      <c r="X1070" s="123"/>
      <c r="Y1070" s="337"/>
      <c r="Z1070" s="87"/>
      <c r="AA1070" s="88" t="s">
        <v>3880</v>
      </c>
      <c r="AB1070" s="88"/>
      <c r="AC1070" s="88"/>
      <c r="AD1070" s="90"/>
      <c r="AE1070" s="90"/>
      <c r="AF1070" s="136"/>
      <c r="AG1070" s="338"/>
      <c r="AH1070" s="338"/>
      <c r="AI1070" s="339"/>
      <c r="AJ1070" s="339"/>
      <c r="AK1070" s="91"/>
      <c r="AL1070" s="92"/>
      <c r="AM1070" s="93"/>
      <c r="AN1070" s="340"/>
      <c r="AO1070" s="341"/>
      <c r="AP1070" s="336"/>
      <c r="AQ1070" s="342"/>
      <c r="AR1070" s="343"/>
      <c r="AS1070" s="342"/>
      <c r="AT1070" s="94"/>
      <c r="AU1070" s="341"/>
      <c r="AV1070" s="136"/>
      <c r="AW1070" s="339"/>
    </row>
    <row r="1071" spans="1:49" ht="12.75" customHeight="1">
      <c r="A1071">
        <v>1068</v>
      </c>
      <c r="B1071" s="29" t="s">
        <v>2</v>
      </c>
      <c r="C1071" s="134" t="s">
        <v>3594</v>
      </c>
      <c r="D1071" s="29" t="s">
        <v>3880</v>
      </c>
      <c r="E1071" s="29" t="s">
        <v>3880</v>
      </c>
      <c r="F1071" s="335"/>
      <c r="G1071" s="335"/>
      <c r="H1071" s="335"/>
      <c r="I1071" s="335"/>
      <c r="J1071" s="335"/>
      <c r="K1071" s="335"/>
      <c r="L1071" s="335"/>
      <c r="M1071" s="82" t="s">
        <v>3880</v>
      </c>
      <c r="N1071" s="57" t="s">
        <v>3880</v>
      </c>
      <c r="O1071" s="30" t="s">
        <v>3880</v>
      </c>
      <c r="P1071" s="29" t="s">
        <v>3880</v>
      </c>
      <c r="Q1071" s="29"/>
      <c r="R1071" s="134" t="s">
        <v>3594</v>
      </c>
      <c r="S1071" s="103" t="s">
        <v>3</v>
      </c>
      <c r="T1071" s="403">
        <v>9443.7199999999993</v>
      </c>
      <c r="U1071" s="403">
        <v>9658.35</v>
      </c>
      <c r="V1071" s="123" t="s">
        <v>2</v>
      </c>
      <c r="W1071" s="336"/>
      <c r="X1071" s="123"/>
      <c r="Y1071" s="337"/>
      <c r="Z1071" s="87"/>
      <c r="AA1071" s="88" t="s">
        <v>3880</v>
      </c>
      <c r="AB1071" s="88"/>
      <c r="AC1071" s="88"/>
      <c r="AD1071" s="90"/>
      <c r="AE1071" s="90"/>
      <c r="AF1071" s="136"/>
      <c r="AG1071" s="338"/>
      <c r="AH1071" s="338"/>
      <c r="AI1071" s="339"/>
      <c r="AJ1071" s="339"/>
      <c r="AK1071" s="91"/>
      <c r="AL1071" s="92"/>
      <c r="AM1071" s="93"/>
      <c r="AN1071" s="340"/>
      <c r="AO1071" s="341"/>
      <c r="AP1071" s="336"/>
      <c r="AQ1071" s="342"/>
      <c r="AR1071" s="343"/>
      <c r="AS1071" s="342"/>
      <c r="AT1071" s="94"/>
      <c r="AU1071" s="341"/>
      <c r="AV1071" s="136"/>
      <c r="AW1071" s="339"/>
    </row>
    <row r="1072" spans="1:49" ht="12.75" customHeight="1">
      <c r="A1072">
        <v>1069</v>
      </c>
      <c r="B1072" s="29" t="s">
        <v>2</v>
      </c>
      <c r="C1072" s="134" t="s">
        <v>5340</v>
      </c>
      <c r="D1072" s="29" t="s">
        <v>3880</v>
      </c>
      <c r="E1072" s="29" t="s">
        <v>3880</v>
      </c>
      <c r="F1072" s="335"/>
      <c r="G1072" s="335"/>
      <c r="H1072" s="335"/>
      <c r="I1072" s="335"/>
      <c r="J1072" s="335"/>
      <c r="K1072" s="335"/>
      <c r="L1072" s="335"/>
      <c r="M1072" s="82" t="s">
        <v>3880</v>
      </c>
      <c r="N1072" s="57" t="s">
        <v>3880</v>
      </c>
      <c r="O1072" s="30" t="s">
        <v>3880</v>
      </c>
      <c r="P1072" s="29" t="s">
        <v>3880</v>
      </c>
      <c r="Q1072" s="29"/>
      <c r="R1072" s="134" t="s">
        <v>5340</v>
      </c>
      <c r="S1072" s="103" t="s">
        <v>3</v>
      </c>
      <c r="T1072" s="403">
        <v>-4292.6000000000004</v>
      </c>
      <c r="U1072" s="403">
        <v>9658.35</v>
      </c>
      <c r="V1072" s="123" t="s">
        <v>2</v>
      </c>
      <c r="W1072" s="336"/>
      <c r="X1072" s="123"/>
      <c r="Y1072" s="337"/>
      <c r="Z1072" s="87"/>
      <c r="AA1072" s="88" t="s">
        <v>3880</v>
      </c>
      <c r="AB1072" s="88"/>
      <c r="AC1072" s="88"/>
      <c r="AD1072" s="90"/>
      <c r="AE1072" s="90"/>
      <c r="AF1072" s="136"/>
      <c r="AG1072" s="338"/>
      <c r="AH1072" s="338"/>
      <c r="AI1072" s="339"/>
      <c r="AJ1072" s="339"/>
      <c r="AK1072" s="91"/>
      <c r="AL1072" s="92"/>
      <c r="AM1072" s="93"/>
      <c r="AN1072" s="340"/>
      <c r="AO1072" s="341"/>
      <c r="AP1072" s="336"/>
      <c r="AQ1072" s="342"/>
      <c r="AR1072" s="343"/>
      <c r="AS1072" s="342"/>
      <c r="AT1072" s="94"/>
      <c r="AU1072" s="341"/>
      <c r="AV1072" s="136"/>
      <c r="AW1072" s="339"/>
    </row>
    <row r="1073" spans="1:49" ht="12.75" customHeight="1">
      <c r="A1073">
        <v>1070</v>
      </c>
      <c r="B1073" s="29" t="s">
        <v>2</v>
      </c>
      <c r="C1073" s="134" t="s">
        <v>5341</v>
      </c>
      <c r="D1073" s="29" t="s">
        <v>3880</v>
      </c>
      <c r="E1073" s="29" t="s">
        <v>3880</v>
      </c>
      <c r="F1073" s="335"/>
      <c r="G1073" s="335"/>
      <c r="H1073" s="335"/>
      <c r="I1073" s="335"/>
      <c r="J1073" s="335"/>
      <c r="K1073" s="335"/>
      <c r="L1073" s="335"/>
      <c r="M1073" s="82" t="s">
        <v>3880</v>
      </c>
      <c r="N1073" s="57" t="s">
        <v>3880</v>
      </c>
      <c r="O1073" s="30" t="s">
        <v>3880</v>
      </c>
      <c r="P1073" s="29" t="s">
        <v>3880</v>
      </c>
      <c r="Q1073" s="29"/>
      <c r="R1073" s="134" t="s">
        <v>5341</v>
      </c>
      <c r="S1073" s="103" t="s">
        <v>3</v>
      </c>
      <c r="T1073" s="403">
        <v>-6009.64</v>
      </c>
      <c r="U1073" s="403">
        <v>9658.35</v>
      </c>
      <c r="V1073" s="123" t="s">
        <v>2</v>
      </c>
      <c r="W1073" s="336"/>
      <c r="X1073" s="123"/>
      <c r="Y1073" s="337"/>
      <c r="Z1073" s="87"/>
      <c r="AA1073" s="88" t="s">
        <v>3880</v>
      </c>
      <c r="AB1073" s="88"/>
      <c r="AC1073" s="88"/>
      <c r="AD1073" s="90"/>
      <c r="AE1073" s="90"/>
      <c r="AF1073" s="136"/>
      <c r="AG1073" s="338"/>
      <c r="AH1073" s="338"/>
      <c r="AI1073" s="339"/>
      <c r="AJ1073" s="339"/>
      <c r="AK1073" s="91"/>
      <c r="AL1073" s="92"/>
      <c r="AM1073" s="93"/>
      <c r="AN1073" s="340"/>
      <c r="AO1073" s="341"/>
      <c r="AP1073" s="336"/>
      <c r="AQ1073" s="342"/>
      <c r="AR1073" s="343"/>
      <c r="AS1073" s="342"/>
      <c r="AT1073" s="94"/>
      <c r="AU1073" s="341"/>
      <c r="AV1073" s="136"/>
      <c r="AW1073" s="339"/>
    </row>
    <row r="1074" spans="1:49" ht="12.75" customHeight="1">
      <c r="A1074">
        <v>1071</v>
      </c>
      <c r="B1074" s="29" t="s">
        <v>2</v>
      </c>
      <c r="C1074" s="134" t="s">
        <v>5342</v>
      </c>
      <c r="D1074" s="29" t="s">
        <v>3880</v>
      </c>
      <c r="E1074" s="29" t="s">
        <v>3880</v>
      </c>
      <c r="F1074" s="335"/>
      <c r="G1074" s="335"/>
      <c r="H1074" s="335"/>
      <c r="I1074" s="335"/>
      <c r="J1074" s="335"/>
      <c r="K1074" s="335"/>
      <c r="L1074" s="335"/>
      <c r="M1074" s="82" t="s">
        <v>3880</v>
      </c>
      <c r="N1074" s="57" t="s">
        <v>3880</v>
      </c>
      <c r="O1074" s="30" t="s">
        <v>3880</v>
      </c>
      <c r="P1074" s="29" t="s">
        <v>3880</v>
      </c>
      <c r="Q1074" s="29"/>
      <c r="R1074" s="134" t="s">
        <v>5342</v>
      </c>
      <c r="S1074" s="103" t="s">
        <v>3</v>
      </c>
      <c r="T1074" s="403">
        <v>-9443.7199999999993</v>
      </c>
      <c r="U1074" s="403">
        <v>9658.35</v>
      </c>
      <c r="V1074" s="123" t="s">
        <v>2</v>
      </c>
      <c r="W1074" s="336"/>
      <c r="X1074" s="123"/>
      <c r="Y1074" s="337"/>
      <c r="Z1074" s="87"/>
      <c r="AA1074" s="88" t="s">
        <v>3880</v>
      </c>
      <c r="AB1074" s="88"/>
      <c r="AC1074" s="88"/>
      <c r="AD1074" s="90"/>
      <c r="AE1074" s="90"/>
      <c r="AF1074" s="136"/>
      <c r="AG1074" s="338"/>
      <c r="AH1074" s="338"/>
      <c r="AI1074" s="339"/>
      <c r="AJ1074" s="339"/>
      <c r="AK1074" s="91"/>
      <c r="AL1074" s="92"/>
      <c r="AM1074" s="93"/>
      <c r="AN1074" s="340"/>
      <c r="AO1074" s="341"/>
      <c r="AP1074" s="336"/>
      <c r="AQ1074" s="342"/>
      <c r="AR1074" s="343"/>
      <c r="AS1074" s="342"/>
      <c r="AT1074" s="94"/>
      <c r="AU1074" s="341"/>
      <c r="AV1074" s="136"/>
      <c r="AW1074" s="339"/>
    </row>
    <row r="1075" spans="1:49" ht="12.75" customHeight="1">
      <c r="A1075">
        <v>1072</v>
      </c>
      <c r="B1075" s="29" t="s">
        <v>2</v>
      </c>
      <c r="C1075" s="134" t="s">
        <v>3474</v>
      </c>
      <c r="D1075" s="29" t="s">
        <v>3880</v>
      </c>
      <c r="E1075" s="29" t="s">
        <v>3880</v>
      </c>
      <c r="F1075" s="335"/>
      <c r="G1075" s="335"/>
      <c r="H1075" s="335"/>
      <c r="I1075" s="335"/>
      <c r="J1075" s="335"/>
      <c r="K1075" s="335"/>
      <c r="L1075" s="335"/>
      <c r="M1075" s="82" t="s">
        <v>3880</v>
      </c>
      <c r="N1075" s="57" t="s">
        <v>3880</v>
      </c>
      <c r="O1075" s="30" t="s">
        <v>3880</v>
      </c>
      <c r="P1075" s="29" t="s">
        <v>3880</v>
      </c>
      <c r="Q1075" s="29"/>
      <c r="R1075" s="134" t="s">
        <v>3474</v>
      </c>
      <c r="S1075" s="103" t="s">
        <v>3</v>
      </c>
      <c r="T1075" s="403">
        <v>-15065</v>
      </c>
      <c r="U1075" s="403">
        <v>9500</v>
      </c>
      <c r="V1075" s="123" t="s">
        <v>2</v>
      </c>
      <c r="W1075" s="336"/>
      <c r="X1075" s="123"/>
      <c r="Y1075" s="337"/>
      <c r="Z1075" s="87"/>
      <c r="AA1075" s="88" t="s">
        <v>3880</v>
      </c>
      <c r="AB1075" s="88"/>
      <c r="AC1075" s="88"/>
      <c r="AD1075" s="90"/>
      <c r="AE1075" s="90"/>
      <c r="AF1075" s="136"/>
      <c r="AG1075" s="338"/>
      <c r="AH1075" s="338"/>
      <c r="AI1075" s="339"/>
      <c r="AJ1075" s="339"/>
      <c r="AK1075" s="91"/>
      <c r="AL1075" s="92"/>
      <c r="AM1075" s="93"/>
      <c r="AN1075" s="340"/>
      <c r="AO1075" s="341"/>
      <c r="AP1075" s="336"/>
      <c r="AQ1075" s="342"/>
      <c r="AR1075" s="343"/>
      <c r="AS1075" s="342"/>
      <c r="AT1075" s="94"/>
      <c r="AU1075" s="341"/>
      <c r="AV1075" s="136"/>
      <c r="AW1075" s="339"/>
    </row>
    <row r="1076" spans="1:49" ht="12.75" customHeight="1">
      <c r="A1076">
        <v>1073</v>
      </c>
      <c r="B1076" s="29" t="s">
        <v>2</v>
      </c>
      <c r="C1076" s="134" t="s">
        <v>3470</v>
      </c>
      <c r="D1076" s="29" t="s">
        <v>3880</v>
      </c>
      <c r="E1076" s="29" t="s">
        <v>3880</v>
      </c>
      <c r="F1076" s="335"/>
      <c r="G1076" s="335"/>
      <c r="H1076" s="335"/>
      <c r="I1076" s="335"/>
      <c r="J1076" s="335"/>
      <c r="K1076" s="335"/>
      <c r="L1076" s="335"/>
      <c r="M1076" s="82" t="s">
        <v>3880</v>
      </c>
      <c r="N1076" s="57" t="s">
        <v>3880</v>
      </c>
      <c r="O1076" s="30" t="s">
        <v>3880</v>
      </c>
      <c r="P1076" s="29" t="s">
        <v>3880</v>
      </c>
      <c r="Q1076" s="29"/>
      <c r="R1076" s="134" t="s">
        <v>3470</v>
      </c>
      <c r="S1076" s="103" t="s">
        <v>3</v>
      </c>
      <c r="T1076" s="403">
        <v>-15895</v>
      </c>
      <c r="U1076" s="403">
        <v>9500</v>
      </c>
      <c r="V1076" s="123" t="s">
        <v>2</v>
      </c>
      <c r="W1076" s="336"/>
      <c r="X1076" s="123"/>
      <c r="Y1076" s="337"/>
      <c r="Z1076" s="87"/>
      <c r="AA1076" s="88" t="s">
        <v>3880</v>
      </c>
      <c r="AB1076" s="88"/>
      <c r="AC1076" s="88"/>
      <c r="AD1076" s="90"/>
      <c r="AE1076" s="90"/>
      <c r="AF1076" s="136"/>
      <c r="AG1076" s="338"/>
      <c r="AH1076" s="338"/>
      <c r="AI1076" s="339"/>
      <c r="AJ1076" s="339"/>
      <c r="AK1076" s="91"/>
      <c r="AL1076" s="92"/>
      <c r="AM1076" s="93"/>
      <c r="AN1076" s="340"/>
      <c r="AO1076" s="341"/>
      <c r="AP1076" s="336"/>
      <c r="AQ1076" s="342"/>
      <c r="AR1076" s="343"/>
      <c r="AS1076" s="342"/>
      <c r="AT1076" s="94"/>
      <c r="AU1076" s="341"/>
      <c r="AV1076" s="136"/>
      <c r="AW1076" s="339"/>
    </row>
    <row r="1077" spans="1:49" ht="12.75" customHeight="1">
      <c r="A1077">
        <v>1074</v>
      </c>
      <c r="B1077" s="29" t="s">
        <v>2</v>
      </c>
      <c r="C1077" s="134" t="s">
        <v>3592</v>
      </c>
      <c r="D1077" s="29" t="s">
        <v>3880</v>
      </c>
      <c r="E1077" s="29" t="s">
        <v>3880</v>
      </c>
      <c r="F1077" s="335"/>
      <c r="G1077" s="335"/>
      <c r="H1077" s="335"/>
      <c r="I1077" s="335"/>
      <c r="J1077" s="335"/>
      <c r="K1077" s="335"/>
      <c r="L1077" s="335"/>
      <c r="M1077" s="82" t="s">
        <v>3880</v>
      </c>
      <c r="N1077" s="57" t="s">
        <v>3880</v>
      </c>
      <c r="O1077" s="30" t="s">
        <v>3880</v>
      </c>
      <c r="P1077" s="29" t="s">
        <v>3880</v>
      </c>
      <c r="Q1077" s="29"/>
      <c r="R1077" s="134" t="s">
        <v>3592</v>
      </c>
      <c r="S1077" s="103" t="s">
        <v>3</v>
      </c>
      <c r="T1077" s="403">
        <v>12877.8</v>
      </c>
      <c r="U1077" s="403">
        <v>9658.35</v>
      </c>
      <c r="V1077" s="123" t="s">
        <v>2</v>
      </c>
      <c r="W1077" s="336"/>
      <c r="X1077" s="123"/>
      <c r="Y1077" s="337"/>
      <c r="Z1077" s="87"/>
      <c r="AA1077" s="88" t="s">
        <v>3880</v>
      </c>
      <c r="AB1077" s="88"/>
      <c r="AC1077" s="88"/>
      <c r="AD1077" s="90"/>
      <c r="AE1077" s="90"/>
      <c r="AF1077" s="136"/>
      <c r="AG1077" s="338"/>
      <c r="AH1077" s="338"/>
      <c r="AI1077" s="339"/>
      <c r="AJ1077" s="339"/>
      <c r="AK1077" s="91"/>
      <c r="AL1077" s="92"/>
      <c r="AM1077" s="93"/>
      <c r="AN1077" s="340"/>
      <c r="AO1077" s="341"/>
      <c r="AP1077" s="336"/>
      <c r="AQ1077" s="342"/>
      <c r="AR1077" s="343"/>
      <c r="AS1077" s="342"/>
      <c r="AT1077" s="94"/>
      <c r="AU1077" s="341"/>
      <c r="AV1077" s="136"/>
      <c r="AW1077" s="339"/>
    </row>
    <row r="1078" spans="1:49" ht="12.75" customHeight="1">
      <c r="A1078">
        <v>1075</v>
      </c>
      <c r="B1078" s="29" t="s">
        <v>2</v>
      </c>
      <c r="C1078" s="134" t="s">
        <v>3597</v>
      </c>
      <c r="D1078" s="29" t="s">
        <v>3880</v>
      </c>
      <c r="E1078" s="29" t="s">
        <v>3880</v>
      </c>
      <c r="F1078" s="335"/>
      <c r="G1078" s="335"/>
      <c r="H1078" s="335"/>
      <c r="I1078" s="335"/>
      <c r="J1078" s="335"/>
      <c r="K1078" s="335"/>
      <c r="L1078" s="335"/>
      <c r="M1078" s="82" t="s">
        <v>3880</v>
      </c>
      <c r="N1078" s="57" t="s">
        <v>3880</v>
      </c>
      <c r="O1078" s="30" t="s">
        <v>3880</v>
      </c>
      <c r="P1078" s="29" t="s">
        <v>3880</v>
      </c>
      <c r="Q1078" s="29"/>
      <c r="R1078" s="134" t="s">
        <v>3597</v>
      </c>
      <c r="S1078" s="103" t="s">
        <v>3</v>
      </c>
      <c r="T1078" s="403">
        <v>6868.16</v>
      </c>
      <c r="U1078" s="403">
        <v>10153.65</v>
      </c>
      <c r="V1078" s="123" t="s">
        <v>2</v>
      </c>
      <c r="W1078" s="336"/>
      <c r="X1078" s="123"/>
      <c r="Y1078" s="337"/>
      <c r="Z1078" s="87"/>
      <c r="AA1078" s="88" t="s">
        <v>3880</v>
      </c>
      <c r="AB1078" s="88"/>
      <c r="AC1078" s="88"/>
      <c r="AD1078" s="90"/>
      <c r="AE1078" s="90"/>
      <c r="AF1078" s="136"/>
      <c r="AG1078" s="338"/>
      <c r="AH1078" s="338"/>
      <c r="AI1078" s="339"/>
      <c r="AJ1078" s="339"/>
      <c r="AK1078" s="91"/>
      <c r="AL1078" s="92"/>
      <c r="AM1078" s="93"/>
      <c r="AN1078" s="340"/>
      <c r="AO1078" s="341"/>
      <c r="AP1078" s="336"/>
      <c r="AQ1078" s="342"/>
      <c r="AR1078" s="343"/>
      <c r="AS1078" s="342"/>
      <c r="AT1078" s="94"/>
      <c r="AU1078" s="341"/>
      <c r="AV1078" s="136"/>
      <c r="AW1078" s="339"/>
    </row>
    <row r="1079" spans="1:49" ht="12.75" customHeight="1">
      <c r="A1079">
        <v>1076</v>
      </c>
      <c r="B1079" s="29" t="s">
        <v>2</v>
      </c>
      <c r="C1079" s="134" t="s">
        <v>5343</v>
      </c>
      <c r="D1079" s="29" t="s">
        <v>3880</v>
      </c>
      <c r="E1079" s="29" t="s">
        <v>3880</v>
      </c>
      <c r="F1079" s="335"/>
      <c r="G1079" s="335"/>
      <c r="H1079" s="394"/>
      <c r="I1079" s="394"/>
      <c r="J1079" s="394"/>
      <c r="K1079" s="394"/>
      <c r="L1079" s="335"/>
      <c r="M1079" s="82" t="s">
        <v>3880</v>
      </c>
      <c r="N1079" s="57" t="s">
        <v>3880</v>
      </c>
      <c r="O1079" s="30" t="s">
        <v>3880</v>
      </c>
      <c r="P1079" s="29" t="s">
        <v>3880</v>
      </c>
      <c r="Q1079" s="29"/>
      <c r="R1079" s="134" t="s">
        <v>5343</v>
      </c>
      <c r="S1079" s="103" t="s">
        <v>3</v>
      </c>
      <c r="T1079" s="403">
        <v>0</v>
      </c>
      <c r="U1079" s="403">
        <v>10153.65</v>
      </c>
      <c r="V1079" s="123" t="s">
        <v>2</v>
      </c>
      <c r="W1079" s="336"/>
      <c r="X1079" s="123"/>
      <c r="Y1079" s="337"/>
      <c r="Z1079" s="87"/>
      <c r="AA1079" s="88" t="s">
        <v>3880</v>
      </c>
      <c r="AB1079" s="88"/>
      <c r="AC1079" s="88"/>
      <c r="AD1079" s="90"/>
      <c r="AE1079" s="90"/>
      <c r="AF1079" s="136"/>
      <c r="AG1079" s="338"/>
      <c r="AH1079" s="338"/>
      <c r="AI1079" s="339"/>
      <c r="AJ1079" s="339"/>
      <c r="AK1079" s="91"/>
      <c r="AL1079" s="92"/>
      <c r="AM1079" s="93"/>
      <c r="AN1079" s="340"/>
      <c r="AO1079" s="341"/>
      <c r="AP1079" s="336"/>
      <c r="AQ1079" s="342"/>
      <c r="AR1079" s="343"/>
      <c r="AS1079" s="342"/>
      <c r="AT1079" s="94"/>
      <c r="AU1079" s="341"/>
      <c r="AV1079" s="136"/>
      <c r="AW1079" s="339"/>
    </row>
    <row r="1080" spans="1:49" ht="12.75" customHeight="1">
      <c r="A1080">
        <v>1077</v>
      </c>
      <c r="B1080" s="29" t="s">
        <v>2</v>
      </c>
      <c r="C1080" s="134" t="s">
        <v>5344</v>
      </c>
      <c r="D1080" s="29" t="s">
        <v>3880</v>
      </c>
      <c r="E1080" s="29" t="s">
        <v>3880</v>
      </c>
      <c r="F1080" s="335"/>
      <c r="G1080" s="335"/>
      <c r="H1080" s="394"/>
      <c r="I1080" s="394"/>
      <c r="J1080" s="394"/>
      <c r="K1080" s="394"/>
      <c r="L1080" s="335"/>
      <c r="M1080" s="82" t="s">
        <v>3880</v>
      </c>
      <c r="N1080" s="57" t="s">
        <v>3880</v>
      </c>
      <c r="O1080" s="30" t="s">
        <v>3880</v>
      </c>
      <c r="P1080" s="29" t="s">
        <v>3880</v>
      </c>
      <c r="Q1080" s="29"/>
      <c r="R1080" s="134" t="s">
        <v>5344</v>
      </c>
      <c r="S1080" s="103" t="s">
        <v>3</v>
      </c>
      <c r="T1080" s="403">
        <v>14650</v>
      </c>
      <c r="U1080" s="403">
        <v>10000</v>
      </c>
      <c r="V1080" s="123" t="s">
        <v>2</v>
      </c>
      <c r="W1080" s="336"/>
      <c r="X1080" s="123"/>
      <c r="Y1080" s="337"/>
      <c r="Z1080" s="87"/>
      <c r="AA1080" s="88" t="s">
        <v>3880</v>
      </c>
      <c r="AB1080" s="88"/>
      <c r="AC1080" s="88"/>
      <c r="AD1080" s="90"/>
      <c r="AE1080" s="90"/>
      <c r="AF1080" s="136"/>
      <c r="AG1080" s="338"/>
      <c r="AH1080" s="338"/>
      <c r="AI1080" s="339"/>
      <c r="AJ1080" s="339"/>
      <c r="AK1080" s="91"/>
      <c r="AL1080" s="92"/>
      <c r="AM1080" s="93"/>
      <c r="AN1080" s="340"/>
      <c r="AO1080" s="341"/>
      <c r="AP1080" s="336"/>
      <c r="AQ1080" s="342"/>
      <c r="AR1080" s="343"/>
      <c r="AS1080" s="342"/>
      <c r="AT1080" s="94"/>
      <c r="AU1080" s="341"/>
      <c r="AV1080" s="136"/>
      <c r="AW1080" s="339"/>
    </row>
    <row r="1081" spans="1:49" ht="12.75" customHeight="1">
      <c r="A1081">
        <v>1078</v>
      </c>
      <c r="B1081" s="29" t="s">
        <v>2</v>
      </c>
      <c r="C1081" s="134" t="s">
        <v>5345</v>
      </c>
      <c r="D1081" s="29" t="s">
        <v>3880</v>
      </c>
      <c r="E1081" s="29" t="s">
        <v>3880</v>
      </c>
      <c r="F1081" s="335"/>
      <c r="G1081" s="335"/>
      <c r="H1081" s="394"/>
      <c r="I1081" s="394"/>
      <c r="J1081" s="394"/>
      <c r="K1081" s="394"/>
      <c r="L1081" s="335"/>
      <c r="M1081" s="82" t="s">
        <v>3880</v>
      </c>
      <c r="N1081" s="57" t="s">
        <v>3880</v>
      </c>
      <c r="O1081" s="30" t="s">
        <v>3880</v>
      </c>
      <c r="P1081" s="29" t="s">
        <v>3880</v>
      </c>
      <c r="Q1081" s="29"/>
      <c r="R1081" s="134" t="s">
        <v>5345</v>
      </c>
      <c r="S1081" s="103" t="s">
        <v>3</v>
      </c>
      <c r="T1081" s="403">
        <v>-6868.16</v>
      </c>
      <c r="U1081" s="403">
        <v>10153.65</v>
      </c>
      <c r="V1081" s="123" t="s">
        <v>2</v>
      </c>
      <c r="W1081" s="336"/>
      <c r="X1081" s="123"/>
      <c r="Y1081" s="337"/>
      <c r="Z1081" s="87"/>
      <c r="AA1081" s="88" t="s">
        <v>3880</v>
      </c>
      <c r="AB1081" s="88"/>
      <c r="AC1081" s="88"/>
      <c r="AD1081" s="90"/>
      <c r="AE1081" s="90"/>
      <c r="AF1081" s="136"/>
      <c r="AG1081" s="338"/>
      <c r="AH1081" s="338"/>
      <c r="AI1081" s="339"/>
      <c r="AJ1081" s="339"/>
      <c r="AK1081" s="91"/>
      <c r="AL1081" s="92"/>
      <c r="AM1081" s="93"/>
      <c r="AN1081" s="340"/>
      <c r="AO1081" s="341"/>
      <c r="AP1081" s="336"/>
      <c r="AQ1081" s="342"/>
      <c r="AR1081" s="343"/>
      <c r="AS1081" s="342"/>
      <c r="AT1081" s="94"/>
      <c r="AU1081" s="341"/>
      <c r="AV1081" s="136"/>
      <c r="AW1081" s="339"/>
    </row>
    <row r="1082" spans="1:49" ht="12.75" customHeight="1">
      <c r="A1082">
        <v>1079</v>
      </c>
      <c r="B1082" s="29" t="s">
        <v>2</v>
      </c>
      <c r="C1082" s="134" t="s">
        <v>5346</v>
      </c>
      <c r="D1082" s="29" t="s">
        <v>3880</v>
      </c>
      <c r="E1082" s="29" t="s">
        <v>3880</v>
      </c>
      <c r="F1082" s="335"/>
      <c r="G1082" s="335"/>
      <c r="H1082" s="394"/>
      <c r="I1082" s="394"/>
      <c r="J1082" s="394"/>
      <c r="K1082" s="394"/>
      <c r="L1082" s="335"/>
      <c r="M1082" s="82" t="s">
        <v>3880</v>
      </c>
      <c r="N1082" s="57" t="s">
        <v>3880</v>
      </c>
      <c r="O1082" s="30" t="s">
        <v>3880</v>
      </c>
      <c r="P1082" s="29" t="s">
        <v>3880</v>
      </c>
      <c r="Q1082" s="29"/>
      <c r="R1082" s="134" t="s">
        <v>5346</v>
      </c>
      <c r="S1082" s="103" t="s">
        <v>3</v>
      </c>
      <c r="T1082" s="403">
        <v>-10302.24</v>
      </c>
      <c r="U1082" s="403">
        <v>10153.65</v>
      </c>
      <c r="V1082" s="123" t="s">
        <v>2</v>
      </c>
      <c r="W1082" s="336"/>
      <c r="X1082" s="123"/>
      <c r="Y1082" s="337"/>
      <c r="Z1082" s="87"/>
      <c r="AA1082" s="88" t="s">
        <v>3880</v>
      </c>
      <c r="AB1082" s="88"/>
      <c r="AC1082" s="88"/>
      <c r="AD1082" s="90"/>
      <c r="AE1082" s="90"/>
      <c r="AF1082" s="136"/>
      <c r="AG1082" s="338"/>
      <c r="AH1082" s="338"/>
      <c r="AI1082" s="339"/>
      <c r="AJ1082" s="339"/>
      <c r="AK1082" s="91"/>
      <c r="AL1082" s="92"/>
      <c r="AM1082" s="93"/>
      <c r="AN1082" s="340"/>
      <c r="AO1082" s="341"/>
      <c r="AP1082" s="336"/>
      <c r="AQ1082" s="342"/>
      <c r="AR1082" s="343"/>
      <c r="AS1082" s="342"/>
      <c r="AT1082" s="94"/>
      <c r="AU1082" s="341"/>
      <c r="AV1082" s="136"/>
      <c r="AW1082" s="339"/>
    </row>
    <row r="1083" spans="1:49" ht="12.75" customHeight="1">
      <c r="A1083">
        <v>1080</v>
      </c>
      <c r="B1083" s="29" t="s">
        <v>2</v>
      </c>
      <c r="C1083" s="134" t="s">
        <v>3667</v>
      </c>
      <c r="D1083" s="29" t="s">
        <v>3880</v>
      </c>
      <c r="E1083" s="29" t="s">
        <v>3880</v>
      </c>
      <c r="F1083" s="335"/>
      <c r="G1083" s="335"/>
      <c r="H1083" s="394"/>
      <c r="I1083" s="394"/>
      <c r="J1083" s="394"/>
      <c r="K1083" s="394"/>
      <c r="L1083" s="335"/>
      <c r="M1083" s="82" t="s">
        <v>3880</v>
      </c>
      <c r="N1083" s="57" t="s">
        <v>3880</v>
      </c>
      <c r="O1083" s="30" t="s">
        <v>3880</v>
      </c>
      <c r="P1083" s="29" t="s">
        <v>3880</v>
      </c>
      <c r="Q1083" s="29"/>
      <c r="R1083" s="134" t="s">
        <v>3667</v>
      </c>
      <c r="S1083" s="103" t="s">
        <v>3</v>
      </c>
      <c r="T1083" s="403">
        <v>-13736.32</v>
      </c>
      <c r="U1083" s="403">
        <v>10153.65</v>
      </c>
      <c r="V1083" s="123" t="s">
        <v>2</v>
      </c>
      <c r="W1083" s="336"/>
      <c r="X1083" s="123"/>
      <c r="Y1083" s="337"/>
      <c r="Z1083" s="87"/>
      <c r="AA1083" s="88" t="s">
        <v>3880</v>
      </c>
      <c r="AB1083" s="88"/>
      <c r="AC1083" s="88"/>
      <c r="AD1083" s="90"/>
      <c r="AE1083" s="90"/>
      <c r="AF1083" s="136"/>
      <c r="AG1083" s="338"/>
      <c r="AH1083" s="338"/>
      <c r="AI1083" s="339"/>
      <c r="AJ1083" s="339"/>
      <c r="AK1083" s="91"/>
      <c r="AL1083" s="92"/>
      <c r="AM1083" s="93"/>
      <c r="AN1083" s="340"/>
      <c r="AO1083" s="341"/>
      <c r="AP1083" s="336"/>
      <c r="AQ1083" s="342"/>
      <c r="AR1083" s="343"/>
      <c r="AS1083" s="342"/>
      <c r="AT1083" s="94"/>
      <c r="AU1083" s="341"/>
      <c r="AV1083" s="136"/>
      <c r="AW1083" s="339"/>
    </row>
    <row r="1084" spans="1:49" ht="12.75" customHeight="1">
      <c r="A1084">
        <v>1081</v>
      </c>
      <c r="B1084" s="29" t="s">
        <v>2</v>
      </c>
      <c r="C1084" s="134" t="s">
        <v>3600</v>
      </c>
      <c r="D1084" s="29" t="s">
        <v>3880</v>
      </c>
      <c r="E1084" s="29" t="s">
        <v>3880</v>
      </c>
      <c r="F1084" s="335"/>
      <c r="G1084" s="335"/>
      <c r="H1084" s="394"/>
      <c r="I1084" s="394"/>
      <c r="J1084" s="394"/>
      <c r="K1084" s="394"/>
      <c r="L1084" s="335"/>
      <c r="M1084" s="82" t="s">
        <v>3880</v>
      </c>
      <c r="N1084" s="57" t="s">
        <v>3880</v>
      </c>
      <c r="O1084" s="30" t="s">
        <v>3880</v>
      </c>
      <c r="P1084" s="29" t="s">
        <v>3880</v>
      </c>
      <c r="Q1084" s="29"/>
      <c r="R1084" s="134" t="s">
        <v>3600</v>
      </c>
      <c r="S1084" s="103" t="s">
        <v>3</v>
      </c>
      <c r="T1084" s="403">
        <v>7726.68</v>
      </c>
      <c r="U1084" s="403">
        <v>10648.95</v>
      </c>
      <c r="V1084" s="123" t="s">
        <v>2</v>
      </c>
      <c r="W1084" s="336"/>
      <c r="X1084" s="123"/>
      <c r="Y1084" s="337"/>
      <c r="Z1084" s="87"/>
      <c r="AA1084" s="88" t="s">
        <v>3880</v>
      </c>
      <c r="AB1084" s="88"/>
      <c r="AC1084" s="88"/>
      <c r="AD1084" s="90"/>
      <c r="AE1084" s="90"/>
      <c r="AF1084" s="136"/>
      <c r="AG1084" s="338"/>
      <c r="AH1084" s="338"/>
      <c r="AI1084" s="339"/>
      <c r="AJ1084" s="339"/>
      <c r="AK1084" s="91"/>
      <c r="AL1084" s="92"/>
      <c r="AM1084" s="93"/>
      <c r="AN1084" s="340"/>
      <c r="AO1084" s="341"/>
      <c r="AP1084" s="336"/>
      <c r="AQ1084" s="342"/>
      <c r="AR1084" s="343"/>
      <c r="AS1084" s="342"/>
      <c r="AT1084" s="94"/>
      <c r="AU1084" s="341"/>
      <c r="AV1084" s="136"/>
      <c r="AW1084" s="339"/>
    </row>
    <row r="1085" spans="1:49" ht="12.75" customHeight="1">
      <c r="A1085">
        <v>1082</v>
      </c>
      <c r="B1085" s="29" t="s">
        <v>2</v>
      </c>
      <c r="C1085" s="134" t="s">
        <v>5347</v>
      </c>
      <c r="D1085" s="29" t="s">
        <v>3880</v>
      </c>
      <c r="E1085" s="29" t="s">
        <v>3880</v>
      </c>
      <c r="F1085" s="335"/>
      <c r="G1085" s="335"/>
      <c r="H1085" s="394"/>
      <c r="I1085" s="394"/>
      <c r="J1085" s="394"/>
      <c r="K1085" s="394"/>
      <c r="L1085" s="335"/>
      <c r="M1085" s="82" t="s">
        <v>3880</v>
      </c>
      <c r="N1085" s="57" t="s">
        <v>3880</v>
      </c>
      <c r="O1085" s="30" t="s">
        <v>3880</v>
      </c>
      <c r="P1085" s="29" t="s">
        <v>3880</v>
      </c>
      <c r="Q1085" s="29"/>
      <c r="R1085" s="134" t="s">
        <v>5347</v>
      </c>
      <c r="S1085" s="103" t="s">
        <v>3</v>
      </c>
      <c r="T1085" s="403">
        <v>-6009.64</v>
      </c>
      <c r="U1085" s="403">
        <v>10648.95</v>
      </c>
      <c r="V1085" s="123" t="s">
        <v>2</v>
      </c>
      <c r="W1085" s="336"/>
      <c r="X1085" s="123"/>
      <c r="Y1085" s="337"/>
      <c r="Z1085" s="87"/>
      <c r="AA1085" s="88" t="s">
        <v>3880</v>
      </c>
      <c r="AB1085" s="88"/>
      <c r="AC1085" s="88"/>
      <c r="AD1085" s="90"/>
      <c r="AE1085" s="90"/>
      <c r="AF1085" s="136"/>
      <c r="AG1085" s="338"/>
      <c r="AH1085" s="338"/>
      <c r="AI1085" s="339"/>
      <c r="AJ1085" s="339"/>
      <c r="AK1085" s="91"/>
      <c r="AL1085" s="92"/>
      <c r="AM1085" s="93"/>
      <c r="AN1085" s="340"/>
      <c r="AO1085" s="341"/>
      <c r="AP1085" s="336"/>
      <c r="AQ1085" s="342"/>
      <c r="AR1085" s="343"/>
      <c r="AS1085" s="342"/>
      <c r="AT1085" s="94"/>
      <c r="AU1085" s="341"/>
      <c r="AV1085" s="136"/>
      <c r="AW1085" s="339"/>
    </row>
    <row r="1086" spans="1:49" ht="12.75" customHeight="1">
      <c r="A1086">
        <v>1083</v>
      </c>
      <c r="B1086" s="29" t="s">
        <v>2</v>
      </c>
      <c r="C1086" s="134" t="s">
        <v>5348</v>
      </c>
      <c r="D1086" s="29" t="s">
        <v>3880</v>
      </c>
      <c r="E1086" s="29" t="s">
        <v>3880</v>
      </c>
      <c r="F1086" s="335"/>
      <c r="G1086" s="335"/>
      <c r="H1086" s="394"/>
      <c r="I1086" s="394"/>
      <c r="J1086" s="394"/>
      <c r="K1086" s="394"/>
      <c r="L1086" s="335"/>
      <c r="M1086" s="82" t="s">
        <v>3880</v>
      </c>
      <c r="N1086" s="57" t="s">
        <v>3880</v>
      </c>
      <c r="O1086" s="30" t="s">
        <v>3880</v>
      </c>
      <c r="P1086" s="29" t="s">
        <v>3880</v>
      </c>
      <c r="Q1086" s="29"/>
      <c r="R1086" s="134" t="s">
        <v>5348</v>
      </c>
      <c r="S1086" s="103" t="s">
        <v>3</v>
      </c>
      <c r="T1086" s="403">
        <v>-7726.68</v>
      </c>
      <c r="U1086" s="403">
        <v>10648.95</v>
      </c>
      <c r="V1086" s="123" t="s">
        <v>2</v>
      </c>
      <c r="W1086" s="336"/>
      <c r="X1086" s="123"/>
      <c r="Y1086" s="337"/>
      <c r="Z1086" s="87"/>
      <c r="AA1086" s="88" t="s">
        <v>3880</v>
      </c>
      <c r="AB1086" s="88"/>
      <c r="AC1086" s="88"/>
      <c r="AD1086" s="90"/>
      <c r="AE1086" s="90"/>
      <c r="AF1086" s="136"/>
      <c r="AG1086" s="338"/>
      <c r="AH1086" s="338"/>
      <c r="AI1086" s="339"/>
      <c r="AJ1086" s="339"/>
      <c r="AK1086" s="91"/>
      <c r="AL1086" s="92"/>
      <c r="AM1086" s="93"/>
      <c r="AN1086" s="340"/>
      <c r="AO1086" s="341"/>
      <c r="AP1086" s="336"/>
      <c r="AQ1086" s="342"/>
      <c r="AR1086" s="343"/>
      <c r="AS1086" s="342"/>
      <c r="AT1086" s="94"/>
      <c r="AU1086" s="341"/>
      <c r="AV1086" s="136"/>
      <c r="AW1086" s="339"/>
    </row>
    <row r="1087" spans="1:49" ht="12.75" customHeight="1">
      <c r="A1087">
        <v>1084</v>
      </c>
      <c r="B1087" s="29" t="s">
        <v>2</v>
      </c>
      <c r="C1087" s="134" t="s">
        <v>5349</v>
      </c>
      <c r="D1087" s="29" t="s">
        <v>3880</v>
      </c>
      <c r="E1087" s="29" t="s">
        <v>3880</v>
      </c>
      <c r="F1087" s="335"/>
      <c r="G1087" s="335"/>
      <c r="H1087" s="335"/>
      <c r="I1087" s="335"/>
      <c r="J1087" s="335"/>
      <c r="K1087" s="335"/>
      <c r="L1087" s="335"/>
      <c r="M1087" s="82" t="s">
        <v>3880</v>
      </c>
      <c r="N1087" s="57" t="s">
        <v>3880</v>
      </c>
      <c r="O1087" s="30" t="s">
        <v>3880</v>
      </c>
      <c r="P1087" s="29" t="s">
        <v>3880</v>
      </c>
      <c r="Q1087" s="29"/>
      <c r="R1087" s="134" t="s">
        <v>5349</v>
      </c>
      <c r="S1087" s="103" t="s">
        <v>3</v>
      </c>
      <c r="T1087" s="403">
        <v>-9443.7199999999993</v>
      </c>
      <c r="U1087" s="403">
        <v>10648.95</v>
      </c>
      <c r="V1087" s="123" t="s">
        <v>2</v>
      </c>
      <c r="W1087" s="336"/>
      <c r="X1087" s="123"/>
      <c r="Y1087" s="337"/>
      <c r="Z1087" s="87"/>
      <c r="AA1087" s="88" t="s">
        <v>3880</v>
      </c>
      <c r="AB1087" s="88"/>
      <c r="AC1087" s="88"/>
      <c r="AD1087" s="90"/>
      <c r="AE1087" s="90"/>
      <c r="AF1087" s="136"/>
      <c r="AG1087" s="338"/>
      <c r="AH1087" s="338"/>
      <c r="AI1087" s="339"/>
      <c r="AJ1087" s="339"/>
      <c r="AK1087" s="91"/>
      <c r="AL1087" s="92"/>
      <c r="AM1087" s="93"/>
      <c r="AN1087" s="340"/>
      <c r="AO1087" s="341"/>
      <c r="AP1087" s="336"/>
      <c r="AQ1087" s="342"/>
      <c r="AR1087" s="343"/>
      <c r="AS1087" s="342"/>
      <c r="AT1087" s="94"/>
      <c r="AU1087" s="341"/>
      <c r="AV1087" s="136"/>
      <c r="AW1087" s="339"/>
    </row>
    <row r="1088" spans="1:49" ht="12.75" customHeight="1">
      <c r="A1088">
        <v>1085</v>
      </c>
      <c r="B1088" s="29" t="s">
        <v>2</v>
      </c>
      <c r="C1088" s="134" t="s">
        <v>3599</v>
      </c>
      <c r="D1088" s="29" t="s">
        <v>3880</v>
      </c>
      <c r="E1088" s="29" t="s">
        <v>3880</v>
      </c>
      <c r="F1088" s="335"/>
      <c r="G1088" s="335"/>
      <c r="H1088" s="335"/>
      <c r="I1088" s="335"/>
      <c r="J1088" s="335"/>
      <c r="K1088" s="335"/>
      <c r="L1088" s="335"/>
      <c r="M1088" s="82" t="s">
        <v>3880</v>
      </c>
      <c r="N1088" s="57" t="s">
        <v>3880</v>
      </c>
      <c r="O1088" s="30" t="s">
        <v>3880</v>
      </c>
      <c r="P1088" s="29" t="s">
        <v>3880</v>
      </c>
      <c r="Q1088" s="29"/>
      <c r="R1088" s="134" t="s">
        <v>3599</v>
      </c>
      <c r="S1088" s="103" t="s">
        <v>3</v>
      </c>
      <c r="T1088" s="403">
        <v>14356.45</v>
      </c>
      <c r="U1088" s="403">
        <v>10891.1</v>
      </c>
      <c r="V1088" s="123" t="s">
        <v>2</v>
      </c>
      <c r="W1088" s="336"/>
      <c r="X1088" s="123"/>
      <c r="Y1088" s="337"/>
      <c r="Z1088" s="87"/>
      <c r="AA1088" s="88" t="s">
        <v>3880</v>
      </c>
      <c r="AB1088" s="88"/>
      <c r="AC1088" s="88"/>
      <c r="AD1088" s="90"/>
      <c r="AE1088" s="90"/>
      <c r="AF1088" s="136"/>
      <c r="AG1088" s="338"/>
      <c r="AH1088" s="338"/>
      <c r="AI1088" s="339"/>
      <c r="AJ1088" s="339"/>
      <c r="AK1088" s="91"/>
      <c r="AL1088" s="92"/>
      <c r="AM1088" s="93"/>
      <c r="AN1088" s="340"/>
      <c r="AO1088" s="341"/>
      <c r="AP1088" s="336"/>
      <c r="AQ1088" s="342"/>
      <c r="AR1088" s="343"/>
      <c r="AS1088" s="342"/>
      <c r="AT1088" s="94"/>
      <c r="AU1088" s="341"/>
      <c r="AV1088" s="136"/>
      <c r="AW1088" s="339"/>
    </row>
    <row r="1089" spans="1:49" ht="12.75" customHeight="1">
      <c r="A1089">
        <v>1086</v>
      </c>
      <c r="B1089" s="29" t="s">
        <v>2</v>
      </c>
      <c r="C1089" s="134" t="s">
        <v>5350</v>
      </c>
      <c r="D1089" s="29" t="s">
        <v>3880</v>
      </c>
      <c r="E1089" s="29" t="s">
        <v>3880</v>
      </c>
      <c r="F1089" s="335"/>
      <c r="G1089" s="335"/>
      <c r="H1089" s="335"/>
      <c r="I1089" s="335"/>
      <c r="J1089" s="335"/>
      <c r="K1089" s="335"/>
      <c r="L1089" s="335"/>
      <c r="M1089" s="82" t="s">
        <v>3880</v>
      </c>
      <c r="N1089" s="57" t="s">
        <v>3880</v>
      </c>
      <c r="O1089" s="30" t="s">
        <v>3880</v>
      </c>
      <c r="P1089" s="29" t="s">
        <v>3880</v>
      </c>
      <c r="Q1089" s="29"/>
      <c r="R1089" s="134" t="s">
        <v>5350</v>
      </c>
      <c r="S1089" s="103" t="s">
        <v>3</v>
      </c>
      <c r="T1089" s="403">
        <v>-13500</v>
      </c>
      <c r="U1089" s="403">
        <v>11235</v>
      </c>
      <c r="V1089" s="123" t="s">
        <v>2</v>
      </c>
      <c r="W1089" s="336"/>
      <c r="X1089" s="123"/>
      <c r="Y1089" s="337"/>
      <c r="Z1089" s="87"/>
      <c r="AA1089" s="88" t="s">
        <v>3880</v>
      </c>
      <c r="AB1089" s="88"/>
      <c r="AC1089" s="88"/>
      <c r="AD1089" s="90"/>
      <c r="AE1089" s="90"/>
      <c r="AF1089" s="136"/>
      <c r="AG1089" s="338"/>
      <c r="AH1089" s="338"/>
      <c r="AI1089" s="339"/>
      <c r="AJ1089" s="339"/>
      <c r="AK1089" s="91"/>
      <c r="AL1089" s="92"/>
      <c r="AM1089" s="93"/>
      <c r="AN1089" s="340"/>
      <c r="AO1089" s="341"/>
      <c r="AP1089" s="336"/>
      <c r="AQ1089" s="342"/>
      <c r="AR1089" s="343"/>
      <c r="AS1089" s="342"/>
      <c r="AT1089" s="94"/>
      <c r="AU1089" s="341"/>
      <c r="AV1089" s="136"/>
      <c r="AW1089" s="339"/>
    </row>
    <row r="1090" spans="1:49" ht="12.75" customHeight="1">
      <c r="A1090">
        <v>1087</v>
      </c>
      <c r="B1090" s="29" t="s">
        <v>2</v>
      </c>
      <c r="C1090" s="134" t="s">
        <v>5351</v>
      </c>
      <c r="D1090" s="29" t="s">
        <v>3880</v>
      </c>
      <c r="E1090" s="29" t="s">
        <v>3880</v>
      </c>
      <c r="F1090" s="335"/>
      <c r="G1090" s="335"/>
      <c r="H1090" s="335"/>
      <c r="I1090" s="335"/>
      <c r="J1090" s="335"/>
      <c r="K1090" s="335"/>
      <c r="L1090" s="335"/>
      <c r="M1090" s="82" t="s">
        <v>3880</v>
      </c>
      <c r="N1090" s="57" t="s">
        <v>3880</v>
      </c>
      <c r="O1090" s="30" t="s">
        <v>3880</v>
      </c>
      <c r="P1090" s="29" t="s">
        <v>3880</v>
      </c>
      <c r="Q1090" s="29"/>
      <c r="R1090" s="134" t="s">
        <v>5351</v>
      </c>
      <c r="S1090" s="103" t="s">
        <v>3</v>
      </c>
      <c r="T1090" s="403">
        <v>13500</v>
      </c>
      <c r="U1090" s="403">
        <v>11235</v>
      </c>
      <c r="V1090" s="123" t="s">
        <v>2</v>
      </c>
      <c r="W1090" s="336"/>
      <c r="X1090" s="123"/>
      <c r="Y1090" s="337"/>
      <c r="Z1090" s="87"/>
      <c r="AA1090" s="88" t="s">
        <v>3880</v>
      </c>
      <c r="AB1090" s="88"/>
      <c r="AC1090" s="88"/>
      <c r="AD1090" s="90"/>
      <c r="AE1090" s="90"/>
      <c r="AF1090" s="136"/>
      <c r="AG1090" s="338"/>
      <c r="AH1090" s="338"/>
      <c r="AI1090" s="339"/>
      <c r="AJ1090" s="339"/>
      <c r="AK1090" s="91"/>
      <c r="AL1090" s="92"/>
      <c r="AM1090" s="93"/>
      <c r="AN1090" s="340"/>
      <c r="AO1090" s="341"/>
      <c r="AP1090" s="336"/>
      <c r="AQ1090" s="342"/>
      <c r="AR1090" s="343"/>
      <c r="AS1090" s="342"/>
      <c r="AT1090" s="94"/>
      <c r="AU1090" s="341"/>
      <c r="AV1090" s="136"/>
      <c r="AW1090" s="339"/>
    </row>
    <row r="1091" spans="1:49" ht="12.75" customHeight="1">
      <c r="A1091">
        <v>1088</v>
      </c>
      <c r="B1091" s="29" t="s">
        <v>2</v>
      </c>
      <c r="C1091" s="134" t="s">
        <v>5352</v>
      </c>
      <c r="D1091" s="29" t="s">
        <v>3880</v>
      </c>
      <c r="E1091" s="29" t="s">
        <v>3880</v>
      </c>
      <c r="F1091" s="335"/>
      <c r="G1091" s="335"/>
      <c r="H1091" s="335"/>
      <c r="I1091" s="335"/>
      <c r="J1091" s="335"/>
      <c r="K1091" s="335"/>
      <c r="L1091" s="335"/>
      <c r="M1091" s="82" t="s">
        <v>3880</v>
      </c>
      <c r="N1091" s="57" t="s">
        <v>3880</v>
      </c>
      <c r="O1091" s="30" t="s">
        <v>3880</v>
      </c>
      <c r="P1091" s="29" t="s">
        <v>3880</v>
      </c>
      <c r="Q1091" s="29"/>
      <c r="R1091" s="134" t="s">
        <v>5352</v>
      </c>
      <c r="S1091" s="103" t="s">
        <v>3</v>
      </c>
      <c r="T1091" s="403">
        <v>12000</v>
      </c>
      <c r="U1091" s="403">
        <v>11650</v>
      </c>
      <c r="V1091" s="123" t="s">
        <v>2</v>
      </c>
      <c r="W1091" s="336"/>
      <c r="X1091" s="123"/>
      <c r="Y1091" s="337"/>
      <c r="Z1091" s="87"/>
      <c r="AA1091" s="88" t="s">
        <v>3880</v>
      </c>
      <c r="AB1091" s="88"/>
      <c r="AC1091" s="88"/>
      <c r="AD1091" s="90"/>
      <c r="AE1091" s="90"/>
      <c r="AF1091" s="136"/>
      <c r="AG1091" s="338"/>
      <c r="AH1091" s="338"/>
      <c r="AI1091" s="339"/>
      <c r="AJ1091" s="339"/>
      <c r="AK1091" s="91"/>
      <c r="AL1091" s="92"/>
      <c r="AM1091" s="93"/>
      <c r="AN1091" s="340"/>
      <c r="AO1091" s="341"/>
      <c r="AP1091" s="336"/>
      <c r="AQ1091" s="342"/>
      <c r="AR1091" s="343"/>
      <c r="AS1091" s="342"/>
      <c r="AT1091" s="94"/>
      <c r="AU1091" s="341"/>
      <c r="AV1091" s="136"/>
      <c r="AW1091" s="339"/>
    </row>
    <row r="1092" spans="1:49" ht="12.75" customHeight="1">
      <c r="A1092">
        <v>1089</v>
      </c>
      <c r="B1092" s="29" t="s">
        <v>2</v>
      </c>
      <c r="C1092" s="134" t="s">
        <v>5353</v>
      </c>
      <c r="D1092" s="29" t="s">
        <v>3880</v>
      </c>
      <c r="E1092" s="29" t="s">
        <v>3880</v>
      </c>
      <c r="F1092" s="335"/>
      <c r="G1092" s="335"/>
      <c r="H1092" s="335"/>
      <c r="I1092" s="335"/>
      <c r="J1092" s="335"/>
      <c r="K1092" s="335"/>
      <c r="L1092" s="335"/>
      <c r="M1092" s="82" t="s">
        <v>3880</v>
      </c>
      <c r="N1092" s="57" t="s">
        <v>3880</v>
      </c>
      <c r="O1092" s="30" t="s">
        <v>3880</v>
      </c>
      <c r="P1092" s="29" t="s">
        <v>3880</v>
      </c>
      <c r="Q1092" s="29"/>
      <c r="R1092" s="134" t="s">
        <v>5353</v>
      </c>
      <c r="S1092" s="103" t="s">
        <v>3</v>
      </c>
      <c r="T1092" s="403">
        <v>11000</v>
      </c>
      <c r="U1092" s="403">
        <v>11650</v>
      </c>
      <c r="V1092" s="123" t="s">
        <v>2</v>
      </c>
      <c r="W1092" s="336"/>
      <c r="X1092" s="123"/>
      <c r="Y1092" s="337"/>
      <c r="Z1092" s="87"/>
      <c r="AA1092" s="88" t="s">
        <v>3880</v>
      </c>
      <c r="AB1092" s="88"/>
      <c r="AC1092" s="88"/>
      <c r="AD1092" s="90"/>
      <c r="AE1092" s="90"/>
      <c r="AF1092" s="136"/>
      <c r="AG1092" s="338"/>
      <c r="AH1092" s="338"/>
      <c r="AI1092" s="339"/>
      <c r="AJ1092" s="339"/>
      <c r="AK1092" s="91"/>
      <c r="AL1092" s="92"/>
      <c r="AM1092" s="93"/>
      <c r="AN1092" s="340"/>
      <c r="AO1092" s="341"/>
      <c r="AP1092" s="336"/>
      <c r="AQ1092" s="342"/>
      <c r="AR1092" s="343"/>
      <c r="AS1092" s="342"/>
      <c r="AT1092" s="94"/>
      <c r="AU1092" s="341"/>
      <c r="AV1092" s="136"/>
      <c r="AW1092" s="339"/>
    </row>
    <row r="1093" spans="1:49" ht="12.75" customHeight="1">
      <c r="A1093">
        <v>1090</v>
      </c>
      <c r="B1093" s="29" t="s">
        <v>2</v>
      </c>
      <c r="C1093" s="134" t="s">
        <v>5354</v>
      </c>
      <c r="D1093" s="29" t="s">
        <v>3880</v>
      </c>
      <c r="E1093" s="29" t="s">
        <v>3880</v>
      </c>
      <c r="F1093" s="335"/>
      <c r="G1093" s="335"/>
      <c r="H1093" s="335"/>
      <c r="I1093" s="335"/>
      <c r="J1093" s="335"/>
      <c r="K1093" s="335"/>
      <c r="L1093" s="335"/>
      <c r="M1093" s="82" t="s">
        <v>3880</v>
      </c>
      <c r="N1093" s="57" t="s">
        <v>3880</v>
      </c>
      <c r="O1093" s="30" t="s">
        <v>3880</v>
      </c>
      <c r="P1093" s="29" t="s">
        <v>3880</v>
      </c>
      <c r="Q1093" s="29"/>
      <c r="R1093" s="134" t="s">
        <v>5354</v>
      </c>
      <c r="S1093" s="103" t="s">
        <v>3</v>
      </c>
      <c r="T1093" s="403">
        <v>10000</v>
      </c>
      <c r="U1093" s="403">
        <v>11650</v>
      </c>
      <c r="V1093" s="123" t="s">
        <v>2</v>
      </c>
      <c r="W1093" s="336"/>
      <c r="X1093" s="123"/>
      <c r="Y1093" s="337"/>
      <c r="Z1093" s="87"/>
      <c r="AA1093" s="88" t="s">
        <v>3880</v>
      </c>
      <c r="AB1093" s="88"/>
      <c r="AC1093" s="88"/>
      <c r="AD1093" s="90"/>
      <c r="AE1093" s="90"/>
      <c r="AF1093" s="136"/>
      <c r="AG1093" s="338"/>
      <c r="AH1093" s="338"/>
      <c r="AI1093" s="339"/>
      <c r="AJ1093" s="339"/>
      <c r="AK1093" s="91"/>
      <c r="AL1093" s="92"/>
      <c r="AM1093" s="93"/>
      <c r="AN1093" s="340"/>
      <c r="AO1093" s="341"/>
      <c r="AP1093" s="336"/>
      <c r="AQ1093" s="342"/>
      <c r="AR1093" s="343"/>
      <c r="AS1093" s="342"/>
      <c r="AT1093" s="94"/>
      <c r="AU1093" s="341"/>
      <c r="AV1093" s="136"/>
      <c r="AW1093" s="339"/>
    </row>
    <row r="1094" spans="1:49" ht="12.75" customHeight="1">
      <c r="A1094">
        <v>1091</v>
      </c>
      <c r="B1094" s="29" t="s">
        <v>2</v>
      </c>
      <c r="C1094" s="134" t="s">
        <v>3763</v>
      </c>
      <c r="D1094" s="29" t="s">
        <v>3880</v>
      </c>
      <c r="E1094" s="29" t="s">
        <v>3880</v>
      </c>
      <c r="F1094" s="335"/>
      <c r="G1094" s="335"/>
      <c r="H1094" s="335"/>
      <c r="I1094" s="335"/>
      <c r="J1094" s="335"/>
      <c r="K1094" s="335"/>
      <c r="L1094" s="335"/>
      <c r="M1094" s="82" t="s">
        <v>3880</v>
      </c>
      <c r="N1094" s="57" t="s">
        <v>3880</v>
      </c>
      <c r="O1094" s="30" t="s">
        <v>3880</v>
      </c>
      <c r="P1094" s="29" t="s">
        <v>3880</v>
      </c>
      <c r="Q1094" s="29"/>
      <c r="R1094" s="134" t="s">
        <v>3763</v>
      </c>
      <c r="S1094" s="103" t="s">
        <v>3</v>
      </c>
      <c r="T1094" s="403">
        <v>9000</v>
      </c>
      <c r="U1094" s="403">
        <v>11650</v>
      </c>
      <c r="V1094" s="123" t="s">
        <v>2</v>
      </c>
      <c r="W1094" s="336"/>
      <c r="X1094" s="123"/>
      <c r="Y1094" s="337"/>
      <c r="Z1094" s="87"/>
      <c r="AA1094" s="88" t="s">
        <v>3880</v>
      </c>
      <c r="AB1094" s="88"/>
      <c r="AC1094" s="88"/>
      <c r="AD1094" s="90"/>
      <c r="AE1094" s="90"/>
      <c r="AF1094" s="136"/>
      <c r="AG1094" s="338"/>
      <c r="AH1094" s="338"/>
      <c r="AI1094" s="339"/>
      <c r="AJ1094" s="339"/>
      <c r="AK1094" s="91"/>
      <c r="AL1094" s="92"/>
      <c r="AM1094" s="93"/>
      <c r="AN1094" s="340"/>
      <c r="AO1094" s="341"/>
      <c r="AP1094" s="336"/>
      <c r="AQ1094" s="342"/>
      <c r="AR1094" s="343"/>
      <c r="AS1094" s="342"/>
      <c r="AT1094" s="94"/>
      <c r="AU1094" s="341"/>
      <c r="AV1094" s="136"/>
      <c r="AW1094" s="339"/>
    </row>
    <row r="1095" spans="1:49" ht="12.75" customHeight="1">
      <c r="A1095">
        <v>1092</v>
      </c>
      <c r="B1095" s="29" t="s">
        <v>2</v>
      </c>
      <c r="C1095" s="134" t="s">
        <v>3764</v>
      </c>
      <c r="D1095" s="29" t="s">
        <v>3880</v>
      </c>
      <c r="E1095" s="29" t="s">
        <v>3880</v>
      </c>
      <c r="F1095" s="335"/>
      <c r="G1095" s="335"/>
      <c r="H1095" s="335"/>
      <c r="I1095" s="335"/>
      <c r="J1095" s="335"/>
      <c r="K1095" s="335"/>
      <c r="L1095" s="335"/>
      <c r="M1095" s="82" t="s">
        <v>3880</v>
      </c>
      <c r="N1095" s="57" t="s">
        <v>3880</v>
      </c>
      <c r="O1095" s="30" t="s">
        <v>3880</v>
      </c>
      <c r="P1095" s="29" t="s">
        <v>3880</v>
      </c>
      <c r="Q1095" s="29"/>
      <c r="R1095" s="134" t="s">
        <v>3764</v>
      </c>
      <c r="S1095" s="103" t="s">
        <v>3</v>
      </c>
      <c r="T1095" s="403">
        <v>8000</v>
      </c>
      <c r="U1095" s="403">
        <v>11650</v>
      </c>
      <c r="V1095" s="123" t="s">
        <v>2</v>
      </c>
      <c r="W1095" s="336"/>
      <c r="X1095" s="123"/>
      <c r="Y1095" s="337"/>
      <c r="Z1095" s="87"/>
      <c r="AA1095" s="88" t="s">
        <v>3880</v>
      </c>
      <c r="AB1095" s="88"/>
      <c r="AC1095" s="88"/>
      <c r="AD1095" s="90"/>
      <c r="AE1095" s="90"/>
      <c r="AF1095" s="136"/>
      <c r="AG1095" s="338"/>
      <c r="AH1095" s="338"/>
      <c r="AI1095" s="339"/>
      <c r="AJ1095" s="339"/>
      <c r="AK1095" s="91"/>
      <c r="AL1095" s="92"/>
      <c r="AM1095" s="93"/>
      <c r="AN1095" s="340"/>
      <c r="AO1095" s="341"/>
      <c r="AP1095" s="336"/>
      <c r="AQ1095" s="342"/>
      <c r="AR1095" s="343"/>
      <c r="AS1095" s="342"/>
      <c r="AT1095" s="94"/>
      <c r="AU1095" s="341"/>
      <c r="AV1095" s="136"/>
      <c r="AW1095" s="339"/>
    </row>
    <row r="1096" spans="1:49" ht="12.75" customHeight="1">
      <c r="A1096">
        <v>1093</v>
      </c>
      <c r="B1096" s="29" t="s">
        <v>2</v>
      </c>
      <c r="C1096" s="134" t="s">
        <v>3765</v>
      </c>
      <c r="D1096" s="29" t="s">
        <v>3880</v>
      </c>
      <c r="E1096" s="29" t="s">
        <v>3880</v>
      </c>
      <c r="F1096" s="335"/>
      <c r="G1096" s="335"/>
      <c r="H1096" s="335"/>
      <c r="I1096" s="335"/>
      <c r="J1096" s="335"/>
      <c r="K1096" s="335"/>
      <c r="L1096" s="335"/>
      <c r="M1096" s="82" t="s">
        <v>3880</v>
      </c>
      <c r="N1096" s="57" t="s">
        <v>3880</v>
      </c>
      <c r="O1096" s="30" t="s">
        <v>3880</v>
      </c>
      <c r="P1096" s="29" t="s">
        <v>3880</v>
      </c>
      <c r="Q1096" s="29"/>
      <c r="R1096" s="134" t="s">
        <v>3765</v>
      </c>
      <c r="S1096" s="103" t="s">
        <v>3</v>
      </c>
      <c r="T1096" s="403">
        <v>7000</v>
      </c>
      <c r="U1096" s="403">
        <v>11650</v>
      </c>
      <c r="V1096" s="123" t="s">
        <v>2</v>
      </c>
      <c r="W1096" s="336"/>
      <c r="X1096" s="123"/>
      <c r="Y1096" s="337"/>
      <c r="Z1096" s="87"/>
      <c r="AA1096" s="88" t="s">
        <v>3880</v>
      </c>
      <c r="AB1096" s="88"/>
      <c r="AC1096" s="88"/>
      <c r="AD1096" s="90"/>
      <c r="AE1096" s="90"/>
      <c r="AF1096" s="136"/>
      <c r="AG1096" s="338"/>
      <c r="AH1096" s="338"/>
      <c r="AI1096" s="339"/>
      <c r="AJ1096" s="339"/>
      <c r="AK1096" s="91"/>
      <c r="AL1096" s="92"/>
      <c r="AM1096" s="93"/>
      <c r="AN1096" s="340"/>
      <c r="AO1096" s="341"/>
      <c r="AP1096" s="336"/>
      <c r="AQ1096" s="342"/>
      <c r="AR1096" s="343"/>
      <c r="AS1096" s="342"/>
      <c r="AT1096" s="94"/>
      <c r="AU1096" s="341"/>
      <c r="AV1096" s="136"/>
      <c r="AW1096" s="339"/>
    </row>
    <row r="1097" spans="1:49" ht="12.75" customHeight="1">
      <c r="A1097">
        <v>1094</v>
      </c>
      <c r="B1097" s="29" t="s">
        <v>2</v>
      </c>
      <c r="C1097" s="134" t="s">
        <v>3766</v>
      </c>
      <c r="D1097" s="29" t="s">
        <v>3880</v>
      </c>
      <c r="E1097" s="29" t="s">
        <v>3880</v>
      </c>
      <c r="F1097" s="335"/>
      <c r="G1097" s="335"/>
      <c r="H1097" s="335"/>
      <c r="I1097" s="335"/>
      <c r="J1097" s="335"/>
      <c r="K1097" s="335"/>
      <c r="L1097" s="335"/>
      <c r="M1097" s="82" t="s">
        <v>3880</v>
      </c>
      <c r="N1097" s="57" t="s">
        <v>3880</v>
      </c>
      <c r="O1097" s="30" t="s">
        <v>3880</v>
      </c>
      <c r="P1097" s="29" t="s">
        <v>3880</v>
      </c>
      <c r="Q1097" s="29"/>
      <c r="R1097" s="134" t="s">
        <v>3766</v>
      </c>
      <c r="S1097" s="103" t="s">
        <v>3</v>
      </c>
      <c r="T1097" s="403">
        <v>6000</v>
      </c>
      <c r="U1097" s="403">
        <v>11650</v>
      </c>
      <c r="V1097" s="123" t="s">
        <v>2</v>
      </c>
      <c r="W1097" s="336"/>
      <c r="X1097" s="123"/>
      <c r="Y1097" s="337"/>
      <c r="Z1097" s="87"/>
      <c r="AA1097" s="88" t="s">
        <v>3880</v>
      </c>
      <c r="AB1097" s="88"/>
      <c r="AC1097" s="88"/>
      <c r="AD1097" s="90"/>
      <c r="AE1097" s="90"/>
      <c r="AF1097" s="136"/>
      <c r="AG1097" s="338"/>
      <c r="AH1097" s="338"/>
      <c r="AI1097" s="339"/>
      <c r="AJ1097" s="339"/>
      <c r="AK1097" s="91"/>
      <c r="AL1097" s="92"/>
      <c r="AM1097" s="93"/>
      <c r="AN1097" s="340"/>
      <c r="AO1097" s="341"/>
      <c r="AP1097" s="336"/>
      <c r="AQ1097" s="342"/>
      <c r="AR1097" s="343"/>
      <c r="AS1097" s="342"/>
      <c r="AT1097" s="94"/>
      <c r="AU1097" s="341"/>
      <c r="AV1097" s="136"/>
      <c r="AW1097" s="339"/>
    </row>
    <row r="1098" spans="1:49" ht="12.75" customHeight="1">
      <c r="A1098">
        <v>1095</v>
      </c>
      <c r="B1098" s="29" t="s">
        <v>2</v>
      </c>
      <c r="C1098" s="134" t="s">
        <v>3767</v>
      </c>
      <c r="D1098" s="29" t="s">
        <v>3880</v>
      </c>
      <c r="E1098" s="29" t="s">
        <v>3880</v>
      </c>
      <c r="F1098" s="335"/>
      <c r="G1098" s="335"/>
      <c r="H1098" s="335"/>
      <c r="I1098" s="335"/>
      <c r="J1098" s="335"/>
      <c r="K1098" s="335"/>
      <c r="L1098" s="335"/>
      <c r="M1098" s="82" t="s">
        <v>3880</v>
      </c>
      <c r="N1098" s="57" t="s">
        <v>3880</v>
      </c>
      <c r="O1098" s="30" t="s">
        <v>3880</v>
      </c>
      <c r="P1098" s="29" t="s">
        <v>3880</v>
      </c>
      <c r="Q1098" s="29"/>
      <c r="R1098" s="134" t="s">
        <v>3767</v>
      </c>
      <c r="S1098" s="103" t="s">
        <v>3</v>
      </c>
      <c r="T1098" s="403">
        <v>5000</v>
      </c>
      <c r="U1098" s="403">
        <v>11650</v>
      </c>
      <c r="V1098" s="123" t="s">
        <v>2</v>
      </c>
      <c r="W1098" s="336"/>
      <c r="X1098" s="123"/>
      <c r="Y1098" s="337"/>
      <c r="Z1098" s="87"/>
      <c r="AA1098" s="88" t="s">
        <v>3880</v>
      </c>
      <c r="AB1098" s="88"/>
      <c r="AC1098" s="88"/>
      <c r="AD1098" s="90"/>
      <c r="AE1098" s="90"/>
      <c r="AF1098" s="136"/>
      <c r="AG1098" s="338"/>
      <c r="AH1098" s="338"/>
      <c r="AI1098" s="339"/>
      <c r="AJ1098" s="339"/>
      <c r="AK1098" s="91"/>
      <c r="AL1098" s="92"/>
      <c r="AM1098" s="93"/>
      <c r="AN1098" s="340"/>
      <c r="AO1098" s="341"/>
      <c r="AP1098" s="336"/>
      <c r="AQ1098" s="342"/>
      <c r="AR1098" s="343"/>
      <c r="AS1098" s="342"/>
      <c r="AT1098" s="94"/>
      <c r="AU1098" s="341"/>
      <c r="AV1098" s="136"/>
      <c r="AW1098" s="339"/>
    </row>
    <row r="1099" spans="1:49" ht="12.75" customHeight="1">
      <c r="A1099">
        <v>1096</v>
      </c>
      <c r="B1099" s="29" t="s">
        <v>2</v>
      </c>
      <c r="C1099" s="134" t="s">
        <v>5355</v>
      </c>
      <c r="D1099" s="29" t="s">
        <v>3880</v>
      </c>
      <c r="E1099" s="29" t="s">
        <v>3880</v>
      </c>
      <c r="F1099" s="335"/>
      <c r="G1099" s="335"/>
      <c r="H1099" s="335"/>
      <c r="I1099" s="335"/>
      <c r="J1099" s="335"/>
      <c r="K1099" s="335"/>
      <c r="L1099" s="335"/>
      <c r="M1099" s="82" t="s">
        <v>3880</v>
      </c>
      <c r="N1099" s="57" t="s">
        <v>3880</v>
      </c>
      <c r="O1099" s="30" t="s">
        <v>3880</v>
      </c>
      <c r="P1099" s="29" t="s">
        <v>3880</v>
      </c>
      <c r="Q1099" s="29"/>
      <c r="R1099" s="134" t="s">
        <v>5355</v>
      </c>
      <c r="S1099" s="103" t="s">
        <v>3</v>
      </c>
      <c r="T1099" s="403">
        <v>4000</v>
      </c>
      <c r="U1099" s="403">
        <v>11650</v>
      </c>
      <c r="V1099" s="123" t="s">
        <v>2</v>
      </c>
      <c r="W1099" s="336"/>
      <c r="X1099" s="123"/>
      <c r="Y1099" s="337"/>
      <c r="Z1099" s="87"/>
      <c r="AA1099" s="88" t="s">
        <v>3880</v>
      </c>
      <c r="AB1099" s="88"/>
      <c r="AC1099" s="88"/>
      <c r="AD1099" s="90"/>
      <c r="AE1099" s="90"/>
      <c r="AF1099" s="136"/>
      <c r="AG1099" s="338"/>
      <c r="AH1099" s="338"/>
      <c r="AI1099" s="339"/>
      <c r="AJ1099" s="339"/>
      <c r="AK1099" s="91"/>
      <c r="AL1099" s="92"/>
      <c r="AM1099" s="93"/>
      <c r="AN1099" s="340"/>
      <c r="AO1099" s="341"/>
      <c r="AP1099" s="336"/>
      <c r="AQ1099" s="342"/>
      <c r="AR1099" s="343"/>
      <c r="AS1099" s="342"/>
      <c r="AT1099" s="94"/>
      <c r="AU1099" s="341"/>
      <c r="AV1099" s="136"/>
      <c r="AW1099" s="339"/>
    </row>
    <row r="1100" spans="1:49" ht="12.75" customHeight="1">
      <c r="A1100">
        <v>1097</v>
      </c>
      <c r="B1100" s="29" t="s">
        <v>2</v>
      </c>
      <c r="C1100" s="134" t="s">
        <v>5356</v>
      </c>
      <c r="D1100" s="29" t="s">
        <v>3880</v>
      </c>
      <c r="E1100" s="29" t="s">
        <v>3880</v>
      </c>
      <c r="F1100" s="335"/>
      <c r="G1100" s="335"/>
      <c r="H1100" s="335"/>
      <c r="I1100" s="335"/>
      <c r="J1100" s="335"/>
      <c r="K1100" s="335"/>
      <c r="L1100" s="335"/>
      <c r="M1100" s="82" t="s">
        <v>3880</v>
      </c>
      <c r="N1100" s="57" t="s">
        <v>3880</v>
      </c>
      <c r="O1100" s="30" t="s">
        <v>3880</v>
      </c>
      <c r="P1100" s="29" t="s">
        <v>3880</v>
      </c>
      <c r="Q1100" s="29"/>
      <c r="R1100" s="134" t="s">
        <v>5356</v>
      </c>
      <c r="S1100" s="103" t="s">
        <v>3</v>
      </c>
      <c r="T1100" s="403">
        <v>3000</v>
      </c>
      <c r="U1100" s="403">
        <v>11650</v>
      </c>
      <c r="V1100" s="123" t="s">
        <v>2</v>
      </c>
      <c r="W1100" s="336"/>
      <c r="X1100" s="123"/>
      <c r="Y1100" s="337"/>
      <c r="Z1100" s="87"/>
      <c r="AA1100" s="88" t="s">
        <v>3880</v>
      </c>
      <c r="AB1100" s="88"/>
      <c r="AC1100" s="88"/>
      <c r="AD1100" s="90"/>
      <c r="AE1100" s="90"/>
      <c r="AF1100" s="136"/>
      <c r="AG1100" s="338"/>
      <c r="AH1100" s="338"/>
      <c r="AI1100" s="339"/>
      <c r="AJ1100" s="339"/>
      <c r="AK1100" s="91"/>
      <c r="AL1100" s="92"/>
      <c r="AM1100" s="93"/>
      <c r="AN1100" s="340"/>
      <c r="AO1100" s="341"/>
      <c r="AP1100" s="336"/>
      <c r="AQ1100" s="342"/>
      <c r="AR1100" s="343"/>
      <c r="AS1100" s="342"/>
      <c r="AT1100" s="94"/>
      <c r="AU1100" s="341"/>
      <c r="AV1100" s="136"/>
      <c r="AW1100" s="339"/>
    </row>
    <row r="1101" spans="1:49" ht="12.75" customHeight="1">
      <c r="A1101">
        <v>1098</v>
      </c>
      <c r="B1101" s="29" t="s">
        <v>2</v>
      </c>
      <c r="C1101" s="134" t="s">
        <v>5357</v>
      </c>
      <c r="D1101" s="29" t="s">
        <v>3880</v>
      </c>
      <c r="E1101" s="29" t="s">
        <v>3880</v>
      </c>
      <c r="F1101" s="335"/>
      <c r="G1101" s="335"/>
      <c r="H1101" s="394"/>
      <c r="I1101" s="394"/>
      <c r="J1101" s="394"/>
      <c r="K1101" s="394"/>
      <c r="L1101" s="335"/>
      <c r="M1101" s="82" t="s">
        <v>3880</v>
      </c>
      <c r="N1101" s="57" t="s">
        <v>3880</v>
      </c>
      <c r="O1101" s="30" t="s">
        <v>3880</v>
      </c>
      <c r="P1101" s="29" t="s">
        <v>3880</v>
      </c>
      <c r="Q1101" s="29"/>
      <c r="R1101" s="134" t="s">
        <v>5357</v>
      </c>
      <c r="S1101" s="103" t="s">
        <v>3</v>
      </c>
      <c r="T1101" s="403">
        <v>2000</v>
      </c>
      <c r="U1101" s="403">
        <v>11650</v>
      </c>
      <c r="V1101" s="123" t="s">
        <v>2</v>
      </c>
      <c r="W1101" s="336"/>
      <c r="X1101" s="123"/>
      <c r="Y1101" s="337"/>
      <c r="Z1101" s="87"/>
      <c r="AA1101" s="88" t="s">
        <v>3880</v>
      </c>
      <c r="AB1101" s="88"/>
      <c r="AC1101" s="88"/>
      <c r="AD1101" s="90"/>
      <c r="AE1101" s="90"/>
      <c r="AF1101" s="136"/>
      <c r="AG1101" s="338"/>
      <c r="AH1101" s="338"/>
      <c r="AI1101" s="339"/>
      <c r="AJ1101" s="339"/>
      <c r="AK1101" s="91"/>
      <c r="AL1101" s="92"/>
      <c r="AM1101" s="93"/>
      <c r="AN1101" s="340"/>
      <c r="AO1101" s="341"/>
      <c r="AP1101" s="336"/>
      <c r="AQ1101" s="342"/>
      <c r="AR1101" s="343"/>
      <c r="AS1101" s="342"/>
      <c r="AT1101" s="94"/>
      <c r="AU1101" s="341"/>
      <c r="AV1101" s="136"/>
      <c r="AW1101" s="339"/>
    </row>
    <row r="1102" spans="1:49" ht="12.75" customHeight="1">
      <c r="A1102">
        <v>1099</v>
      </c>
      <c r="B1102" s="29" t="s">
        <v>2</v>
      </c>
      <c r="C1102" s="134" t="s">
        <v>5358</v>
      </c>
      <c r="D1102" s="29" t="s">
        <v>3880</v>
      </c>
      <c r="E1102" s="29" t="s">
        <v>3880</v>
      </c>
      <c r="F1102" s="335"/>
      <c r="G1102" s="335"/>
      <c r="H1102" s="394"/>
      <c r="I1102" s="394"/>
      <c r="J1102" s="394"/>
      <c r="K1102" s="394"/>
      <c r="L1102" s="335"/>
      <c r="M1102" s="82" t="s">
        <v>3880</v>
      </c>
      <c r="N1102" s="57" t="s">
        <v>3880</v>
      </c>
      <c r="O1102" s="30" t="s">
        <v>3880</v>
      </c>
      <c r="P1102" s="29" t="s">
        <v>3880</v>
      </c>
      <c r="Q1102" s="29"/>
      <c r="R1102" s="134" t="s">
        <v>5358</v>
      </c>
      <c r="S1102" s="103" t="s">
        <v>3</v>
      </c>
      <c r="T1102" s="403">
        <v>1000</v>
      </c>
      <c r="U1102" s="403">
        <v>11650</v>
      </c>
      <c r="V1102" s="123" t="s">
        <v>2</v>
      </c>
      <c r="W1102" s="336"/>
      <c r="X1102" s="123"/>
      <c r="Y1102" s="337"/>
      <c r="Z1102" s="87"/>
      <c r="AA1102" s="88" t="s">
        <v>3880</v>
      </c>
      <c r="AB1102" s="88"/>
      <c r="AC1102" s="88"/>
      <c r="AD1102" s="90"/>
      <c r="AE1102" s="90"/>
      <c r="AF1102" s="136"/>
      <c r="AG1102" s="338"/>
      <c r="AH1102" s="338"/>
      <c r="AI1102" s="339"/>
      <c r="AJ1102" s="339"/>
      <c r="AK1102" s="91"/>
      <c r="AL1102" s="92"/>
      <c r="AM1102" s="93"/>
      <c r="AN1102" s="340"/>
      <c r="AO1102" s="341"/>
      <c r="AP1102" s="336"/>
      <c r="AQ1102" s="342"/>
      <c r="AR1102" s="343"/>
      <c r="AS1102" s="342"/>
      <c r="AT1102" s="94"/>
      <c r="AU1102" s="341"/>
      <c r="AV1102" s="136"/>
      <c r="AW1102" s="339"/>
    </row>
    <row r="1103" spans="1:49" ht="12.75" customHeight="1">
      <c r="A1103">
        <v>1100</v>
      </c>
      <c r="B1103" s="29" t="s">
        <v>2</v>
      </c>
      <c r="C1103" s="134" t="s">
        <v>5359</v>
      </c>
      <c r="D1103" s="29" t="s">
        <v>3880</v>
      </c>
      <c r="E1103" s="29" t="s">
        <v>3880</v>
      </c>
      <c r="F1103" s="335"/>
      <c r="G1103" s="335"/>
      <c r="H1103" s="394"/>
      <c r="I1103" s="394"/>
      <c r="J1103" s="394"/>
      <c r="K1103" s="394"/>
      <c r="L1103" s="335"/>
      <c r="M1103" s="82" t="s">
        <v>3880</v>
      </c>
      <c r="N1103" s="57" t="s">
        <v>3880</v>
      </c>
      <c r="O1103" s="30" t="s">
        <v>3880</v>
      </c>
      <c r="P1103" s="29" t="s">
        <v>3880</v>
      </c>
      <c r="Q1103" s="29"/>
      <c r="R1103" s="134" t="s">
        <v>5359</v>
      </c>
      <c r="S1103" s="103" t="s">
        <v>3</v>
      </c>
      <c r="T1103" s="403">
        <v>0</v>
      </c>
      <c r="U1103" s="403">
        <v>11650</v>
      </c>
      <c r="V1103" s="123" t="s">
        <v>2</v>
      </c>
      <c r="W1103" s="336"/>
      <c r="X1103" s="123"/>
      <c r="Y1103" s="337"/>
      <c r="Z1103" s="87"/>
      <c r="AA1103" s="88" t="s">
        <v>3880</v>
      </c>
      <c r="AB1103" s="88"/>
      <c r="AC1103" s="88"/>
      <c r="AD1103" s="90"/>
      <c r="AE1103" s="90"/>
      <c r="AF1103" s="136"/>
      <c r="AG1103" s="338"/>
      <c r="AH1103" s="338"/>
      <c r="AI1103" s="339"/>
      <c r="AJ1103" s="339"/>
      <c r="AK1103" s="91"/>
      <c r="AL1103" s="92"/>
      <c r="AM1103" s="93"/>
      <c r="AN1103" s="340"/>
      <c r="AO1103" s="341"/>
      <c r="AP1103" s="336"/>
      <c r="AQ1103" s="342"/>
      <c r="AR1103" s="343"/>
      <c r="AS1103" s="342"/>
      <c r="AT1103" s="94"/>
      <c r="AU1103" s="341"/>
      <c r="AV1103" s="136"/>
      <c r="AW1103" s="339"/>
    </row>
    <row r="1104" spans="1:49" ht="12.75" customHeight="1">
      <c r="A1104">
        <v>1101</v>
      </c>
      <c r="B1104" s="29" t="s">
        <v>2</v>
      </c>
      <c r="C1104" s="134" t="s">
        <v>5360</v>
      </c>
      <c r="D1104" s="29" t="s">
        <v>3880</v>
      </c>
      <c r="E1104" s="29" t="s">
        <v>3880</v>
      </c>
      <c r="F1104" s="335"/>
      <c r="G1104" s="335"/>
      <c r="H1104" s="394"/>
      <c r="I1104" s="394"/>
      <c r="J1104" s="394"/>
      <c r="K1104" s="394"/>
      <c r="L1104" s="335"/>
      <c r="M1104" s="82" t="s">
        <v>3880</v>
      </c>
      <c r="N1104" s="57" t="s">
        <v>3880</v>
      </c>
      <c r="O1104" s="30" t="s">
        <v>3880</v>
      </c>
      <c r="P1104" s="29" t="s">
        <v>3880</v>
      </c>
      <c r="Q1104" s="29"/>
      <c r="R1104" s="134" t="s">
        <v>5360</v>
      </c>
      <c r="S1104" s="103" t="s">
        <v>3</v>
      </c>
      <c r="T1104" s="403">
        <v>-1000</v>
      </c>
      <c r="U1104" s="403">
        <v>11650</v>
      </c>
      <c r="V1104" s="123" t="s">
        <v>2</v>
      </c>
      <c r="W1104" s="336"/>
      <c r="X1104" s="123"/>
      <c r="Y1104" s="337"/>
      <c r="Z1104" s="87"/>
      <c r="AA1104" s="88" t="s">
        <v>3880</v>
      </c>
      <c r="AB1104" s="88"/>
      <c r="AC1104" s="88"/>
      <c r="AD1104" s="90"/>
      <c r="AE1104" s="90"/>
      <c r="AF1104" s="136"/>
      <c r="AG1104" s="338"/>
      <c r="AH1104" s="338"/>
      <c r="AI1104" s="339"/>
      <c r="AJ1104" s="339"/>
      <c r="AK1104" s="91"/>
      <c r="AL1104" s="92"/>
      <c r="AM1104" s="93"/>
      <c r="AN1104" s="340"/>
      <c r="AO1104" s="341"/>
      <c r="AP1104" s="336"/>
      <c r="AQ1104" s="342"/>
      <c r="AR1104" s="343"/>
      <c r="AS1104" s="342"/>
      <c r="AT1104" s="94"/>
      <c r="AU1104" s="341"/>
      <c r="AV1104" s="136"/>
      <c r="AW1104" s="339"/>
    </row>
    <row r="1105" spans="1:49" ht="12.75" customHeight="1">
      <c r="A1105">
        <v>1102</v>
      </c>
      <c r="B1105" s="29" t="s">
        <v>2</v>
      </c>
      <c r="C1105" s="134" t="s">
        <v>5361</v>
      </c>
      <c r="D1105" s="29" t="s">
        <v>3880</v>
      </c>
      <c r="E1105" s="29" t="s">
        <v>3880</v>
      </c>
      <c r="F1105" s="335"/>
      <c r="G1105" s="335"/>
      <c r="H1105" s="394"/>
      <c r="I1105" s="394"/>
      <c r="J1105" s="394"/>
      <c r="K1105" s="394"/>
      <c r="L1105" s="335"/>
      <c r="M1105" s="82" t="s">
        <v>3880</v>
      </c>
      <c r="N1105" s="57" t="s">
        <v>3880</v>
      </c>
      <c r="O1105" s="30" t="s">
        <v>3880</v>
      </c>
      <c r="P1105" s="29" t="s">
        <v>3880</v>
      </c>
      <c r="Q1105" s="29"/>
      <c r="R1105" s="134" t="s">
        <v>5361</v>
      </c>
      <c r="S1105" s="103" t="s">
        <v>3</v>
      </c>
      <c r="T1105" s="403">
        <v>-2000</v>
      </c>
      <c r="U1105" s="403">
        <v>11650</v>
      </c>
      <c r="V1105" s="123" t="s">
        <v>2</v>
      </c>
      <c r="W1105" s="336"/>
      <c r="X1105" s="123"/>
      <c r="Y1105" s="337"/>
      <c r="Z1105" s="87"/>
      <c r="AA1105" s="88" t="s">
        <v>3880</v>
      </c>
      <c r="AB1105" s="88"/>
      <c r="AC1105" s="88"/>
      <c r="AD1105" s="90"/>
      <c r="AE1105" s="90"/>
      <c r="AF1105" s="136"/>
      <c r="AG1105" s="338"/>
      <c r="AH1105" s="338"/>
      <c r="AI1105" s="339"/>
      <c r="AJ1105" s="339"/>
      <c r="AK1105" s="91"/>
      <c r="AL1105" s="92"/>
      <c r="AM1105" s="93"/>
      <c r="AN1105" s="340"/>
      <c r="AO1105" s="341"/>
      <c r="AP1105" s="336"/>
      <c r="AQ1105" s="342"/>
      <c r="AR1105" s="343"/>
      <c r="AS1105" s="342"/>
      <c r="AT1105" s="94"/>
      <c r="AU1105" s="341"/>
      <c r="AV1105" s="136"/>
      <c r="AW1105" s="339"/>
    </row>
    <row r="1106" spans="1:49" ht="12.75" customHeight="1">
      <c r="A1106">
        <v>1103</v>
      </c>
      <c r="B1106" s="29" t="s">
        <v>2</v>
      </c>
      <c r="C1106" s="134" t="s">
        <v>5362</v>
      </c>
      <c r="D1106" s="29" t="s">
        <v>3880</v>
      </c>
      <c r="E1106" s="29" t="s">
        <v>3880</v>
      </c>
      <c r="F1106" s="335"/>
      <c r="G1106" s="335"/>
      <c r="H1106" s="394"/>
      <c r="I1106" s="394"/>
      <c r="J1106" s="394"/>
      <c r="K1106" s="394"/>
      <c r="L1106" s="335"/>
      <c r="M1106" s="82" t="s">
        <v>3880</v>
      </c>
      <c r="N1106" s="57" t="s">
        <v>3880</v>
      </c>
      <c r="O1106" s="30" t="s">
        <v>3880</v>
      </c>
      <c r="P1106" s="29" t="s">
        <v>3880</v>
      </c>
      <c r="Q1106" s="29"/>
      <c r="R1106" s="134" t="s">
        <v>5362</v>
      </c>
      <c r="S1106" s="103" t="s">
        <v>3</v>
      </c>
      <c r="T1106" s="403">
        <v>-3000</v>
      </c>
      <c r="U1106" s="403">
        <v>11650</v>
      </c>
      <c r="V1106" s="123" t="s">
        <v>2</v>
      </c>
      <c r="W1106" s="336"/>
      <c r="X1106" s="123"/>
      <c r="Y1106" s="337"/>
      <c r="Z1106" s="87"/>
      <c r="AA1106" s="88" t="s">
        <v>3880</v>
      </c>
      <c r="AB1106" s="88"/>
      <c r="AC1106" s="88"/>
      <c r="AD1106" s="90"/>
      <c r="AE1106" s="90"/>
      <c r="AF1106" s="136"/>
      <c r="AG1106" s="338"/>
      <c r="AH1106" s="338"/>
      <c r="AI1106" s="339"/>
      <c r="AJ1106" s="339"/>
      <c r="AK1106" s="91"/>
      <c r="AL1106" s="92"/>
      <c r="AM1106" s="93"/>
      <c r="AN1106" s="340"/>
      <c r="AO1106" s="341"/>
      <c r="AP1106" s="336"/>
      <c r="AQ1106" s="342"/>
      <c r="AR1106" s="343"/>
      <c r="AS1106" s="342"/>
      <c r="AT1106" s="94"/>
      <c r="AU1106" s="341"/>
      <c r="AV1106" s="136"/>
      <c r="AW1106" s="339"/>
    </row>
    <row r="1107" spans="1:49" ht="12.75" customHeight="1">
      <c r="A1107">
        <v>1104</v>
      </c>
      <c r="B1107" s="29" t="s">
        <v>2</v>
      </c>
      <c r="C1107" s="134" t="s">
        <v>5363</v>
      </c>
      <c r="D1107" s="29" t="s">
        <v>3880</v>
      </c>
      <c r="E1107" s="29" t="s">
        <v>3880</v>
      </c>
      <c r="F1107" s="335"/>
      <c r="G1107" s="335"/>
      <c r="H1107" s="394"/>
      <c r="I1107" s="394"/>
      <c r="J1107" s="394"/>
      <c r="K1107" s="394"/>
      <c r="L1107" s="335"/>
      <c r="M1107" s="82" t="s">
        <v>3880</v>
      </c>
      <c r="N1107" s="57" t="s">
        <v>3880</v>
      </c>
      <c r="O1107" s="30" t="s">
        <v>3880</v>
      </c>
      <c r="P1107" s="29" t="s">
        <v>3880</v>
      </c>
      <c r="Q1107" s="29"/>
      <c r="R1107" s="134" t="s">
        <v>5363</v>
      </c>
      <c r="S1107" s="103" t="s">
        <v>3</v>
      </c>
      <c r="T1107" s="403">
        <v>-4000</v>
      </c>
      <c r="U1107" s="403">
        <v>11650</v>
      </c>
      <c r="V1107" s="123" t="s">
        <v>2</v>
      </c>
      <c r="W1107" s="336"/>
      <c r="X1107" s="123"/>
      <c r="Y1107" s="337"/>
      <c r="Z1107" s="87"/>
      <c r="AA1107" s="88" t="s">
        <v>3880</v>
      </c>
      <c r="AB1107" s="88"/>
      <c r="AC1107" s="88"/>
      <c r="AD1107" s="90"/>
      <c r="AE1107" s="90"/>
      <c r="AF1107" s="136"/>
      <c r="AG1107" s="338"/>
      <c r="AH1107" s="338"/>
      <c r="AI1107" s="339"/>
      <c r="AJ1107" s="339"/>
      <c r="AK1107" s="91"/>
      <c r="AL1107" s="92"/>
      <c r="AM1107" s="93"/>
      <c r="AN1107" s="340"/>
      <c r="AO1107" s="341"/>
      <c r="AP1107" s="336"/>
      <c r="AQ1107" s="342"/>
      <c r="AR1107" s="343"/>
      <c r="AS1107" s="342"/>
      <c r="AT1107" s="94"/>
      <c r="AU1107" s="341"/>
      <c r="AV1107" s="136"/>
      <c r="AW1107" s="339"/>
    </row>
    <row r="1108" spans="1:49" ht="12.75" customHeight="1">
      <c r="A1108">
        <v>1105</v>
      </c>
      <c r="B1108" s="29" t="s">
        <v>2</v>
      </c>
      <c r="C1108" s="134" t="s">
        <v>5364</v>
      </c>
      <c r="D1108" s="29" t="s">
        <v>3880</v>
      </c>
      <c r="E1108" s="29" t="s">
        <v>3880</v>
      </c>
      <c r="F1108" s="335"/>
      <c r="G1108" s="335"/>
      <c r="H1108" s="394"/>
      <c r="I1108" s="394"/>
      <c r="J1108" s="394"/>
      <c r="K1108" s="394"/>
      <c r="L1108" s="335"/>
      <c r="M1108" s="82" t="s">
        <v>3880</v>
      </c>
      <c r="N1108" s="57" t="s">
        <v>3880</v>
      </c>
      <c r="O1108" s="30" t="s">
        <v>3880</v>
      </c>
      <c r="P1108" s="29" t="s">
        <v>3880</v>
      </c>
      <c r="Q1108" s="29"/>
      <c r="R1108" s="134" t="s">
        <v>5364</v>
      </c>
      <c r="S1108" s="103" t="s">
        <v>3</v>
      </c>
      <c r="T1108" s="403">
        <v>-5000</v>
      </c>
      <c r="U1108" s="403">
        <v>11650</v>
      </c>
      <c r="V1108" s="123" t="s">
        <v>2</v>
      </c>
      <c r="W1108" s="336"/>
      <c r="X1108" s="123"/>
      <c r="Y1108" s="337"/>
      <c r="Z1108" s="87"/>
      <c r="AA1108" s="88" t="s">
        <v>3880</v>
      </c>
      <c r="AB1108" s="88"/>
      <c r="AC1108" s="88"/>
      <c r="AD1108" s="90"/>
      <c r="AE1108" s="90"/>
      <c r="AF1108" s="136"/>
      <c r="AG1108" s="338"/>
      <c r="AH1108" s="338"/>
      <c r="AI1108" s="339"/>
      <c r="AJ1108" s="339"/>
      <c r="AK1108" s="91"/>
      <c r="AL1108" s="92"/>
      <c r="AM1108" s="93"/>
      <c r="AN1108" s="340"/>
      <c r="AO1108" s="341"/>
      <c r="AP1108" s="336"/>
      <c r="AQ1108" s="342"/>
      <c r="AR1108" s="343"/>
      <c r="AS1108" s="342"/>
      <c r="AT1108" s="94"/>
      <c r="AU1108" s="341"/>
      <c r="AV1108" s="136"/>
      <c r="AW1108" s="339"/>
    </row>
    <row r="1109" spans="1:49" ht="12.75" customHeight="1">
      <c r="A1109">
        <v>1106</v>
      </c>
      <c r="B1109" s="29" t="s">
        <v>2</v>
      </c>
      <c r="C1109" s="134" t="s">
        <v>5365</v>
      </c>
      <c r="D1109" s="29" t="s">
        <v>3880</v>
      </c>
      <c r="E1109" s="29" t="s">
        <v>3880</v>
      </c>
      <c r="F1109" s="335"/>
      <c r="G1109" s="335"/>
      <c r="H1109" s="394"/>
      <c r="I1109" s="394"/>
      <c r="J1109" s="394"/>
      <c r="K1109" s="394"/>
      <c r="L1109" s="335"/>
      <c r="M1109" s="82" t="s">
        <v>3880</v>
      </c>
      <c r="N1109" s="57" t="s">
        <v>3880</v>
      </c>
      <c r="O1109" s="30" t="s">
        <v>3880</v>
      </c>
      <c r="P1109" s="29" t="s">
        <v>3880</v>
      </c>
      <c r="Q1109" s="29"/>
      <c r="R1109" s="134" t="s">
        <v>5365</v>
      </c>
      <c r="S1109" s="103" t="s">
        <v>3</v>
      </c>
      <c r="T1109" s="403">
        <v>-6000</v>
      </c>
      <c r="U1109" s="403">
        <v>11650</v>
      </c>
      <c r="V1109" s="123" t="s">
        <v>2</v>
      </c>
      <c r="W1109" s="336"/>
      <c r="X1109" s="123"/>
      <c r="Y1109" s="337"/>
      <c r="Z1109" s="87"/>
      <c r="AA1109" s="88" t="s">
        <v>3880</v>
      </c>
      <c r="AB1109" s="88"/>
      <c r="AC1109" s="88"/>
      <c r="AD1109" s="90"/>
      <c r="AE1109" s="90"/>
      <c r="AF1109" s="136"/>
      <c r="AG1109" s="338"/>
      <c r="AH1109" s="338"/>
      <c r="AI1109" s="339"/>
      <c r="AJ1109" s="339"/>
      <c r="AK1109" s="91"/>
      <c r="AL1109" s="92"/>
      <c r="AM1109" s="93"/>
      <c r="AN1109" s="340"/>
      <c r="AO1109" s="341"/>
      <c r="AP1109" s="336"/>
      <c r="AQ1109" s="342"/>
      <c r="AR1109" s="343"/>
      <c r="AS1109" s="342"/>
      <c r="AT1109" s="94"/>
      <c r="AU1109" s="341"/>
      <c r="AV1109" s="136"/>
      <c r="AW1109" s="339"/>
    </row>
    <row r="1110" spans="1:49" ht="12.75" customHeight="1">
      <c r="A1110">
        <v>1107</v>
      </c>
      <c r="B1110" s="29" t="s">
        <v>2</v>
      </c>
      <c r="C1110" s="134" t="s">
        <v>5366</v>
      </c>
      <c r="D1110" s="29" t="s">
        <v>3880</v>
      </c>
      <c r="E1110" s="29" t="s">
        <v>3880</v>
      </c>
      <c r="F1110" s="335"/>
      <c r="G1110" s="335"/>
      <c r="H1110" s="394"/>
      <c r="I1110" s="394"/>
      <c r="J1110" s="394"/>
      <c r="K1110" s="394"/>
      <c r="L1110" s="335"/>
      <c r="M1110" s="82" t="s">
        <v>3880</v>
      </c>
      <c r="N1110" s="57" t="s">
        <v>3880</v>
      </c>
      <c r="O1110" s="30" t="s">
        <v>3880</v>
      </c>
      <c r="P1110" s="29" t="s">
        <v>3880</v>
      </c>
      <c r="Q1110" s="29"/>
      <c r="R1110" s="134" t="s">
        <v>5366</v>
      </c>
      <c r="S1110" s="103" t="s">
        <v>3</v>
      </c>
      <c r="T1110" s="403">
        <v>-7000</v>
      </c>
      <c r="U1110" s="403">
        <v>11650</v>
      </c>
      <c r="V1110" s="123" t="s">
        <v>2</v>
      </c>
      <c r="W1110" s="336"/>
      <c r="X1110" s="123"/>
      <c r="Y1110" s="337"/>
      <c r="Z1110" s="87"/>
      <c r="AA1110" s="88" t="s">
        <v>3880</v>
      </c>
      <c r="AB1110" s="88"/>
      <c r="AC1110" s="88"/>
      <c r="AD1110" s="90"/>
      <c r="AE1110" s="90"/>
      <c r="AF1110" s="136"/>
      <c r="AG1110" s="338"/>
      <c r="AH1110" s="338"/>
      <c r="AI1110" s="339"/>
      <c r="AJ1110" s="339"/>
      <c r="AK1110" s="91"/>
      <c r="AL1110" s="92"/>
      <c r="AM1110" s="93"/>
      <c r="AN1110" s="340"/>
      <c r="AO1110" s="341"/>
      <c r="AP1110" s="336"/>
      <c r="AQ1110" s="342"/>
      <c r="AR1110" s="343"/>
      <c r="AS1110" s="342"/>
      <c r="AT1110" s="94"/>
      <c r="AU1110" s="341"/>
      <c r="AV1110" s="136"/>
      <c r="AW1110" s="339"/>
    </row>
    <row r="1111" spans="1:49" ht="12.75" customHeight="1">
      <c r="A1111">
        <v>1108</v>
      </c>
      <c r="B1111" s="29" t="s">
        <v>2</v>
      </c>
      <c r="C1111" s="134" t="s">
        <v>5367</v>
      </c>
      <c r="D1111" s="29" t="s">
        <v>3880</v>
      </c>
      <c r="E1111" s="29" t="s">
        <v>3880</v>
      </c>
      <c r="F1111" s="335"/>
      <c r="G1111" s="335"/>
      <c r="H1111" s="394"/>
      <c r="I1111" s="394"/>
      <c r="J1111" s="394"/>
      <c r="K1111" s="394"/>
      <c r="L1111" s="335"/>
      <c r="M1111" s="82" t="s">
        <v>3880</v>
      </c>
      <c r="N1111" s="57" t="s">
        <v>3880</v>
      </c>
      <c r="O1111" s="30" t="s">
        <v>3880</v>
      </c>
      <c r="P1111" s="29" t="s">
        <v>3880</v>
      </c>
      <c r="Q1111" s="29"/>
      <c r="R1111" s="134" t="s">
        <v>5367</v>
      </c>
      <c r="S1111" s="103" t="s">
        <v>3</v>
      </c>
      <c r="T1111" s="403">
        <v>-8000</v>
      </c>
      <c r="U1111" s="403">
        <v>11650</v>
      </c>
      <c r="V1111" s="123" t="s">
        <v>2</v>
      </c>
      <c r="W1111" s="336"/>
      <c r="X1111" s="123"/>
      <c r="Y1111" s="337"/>
      <c r="Z1111" s="87"/>
      <c r="AA1111" s="88" t="s">
        <v>3880</v>
      </c>
      <c r="AB1111" s="88"/>
      <c r="AC1111" s="88"/>
      <c r="AD1111" s="90"/>
      <c r="AE1111" s="90"/>
      <c r="AF1111" s="136"/>
      <c r="AG1111" s="338"/>
      <c r="AH1111" s="338"/>
      <c r="AI1111" s="339"/>
      <c r="AJ1111" s="339"/>
      <c r="AK1111" s="91"/>
      <c r="AL1111" s="92"/>
      <c r="AM1111" s="93"/>
      <c r="AN1111" s="340"/>
      <c r="AO1111" s="341"/>
      <c r="AP1111" s="336"/>
      <c r="AQ1111" s="342"/>
      <c r="AR1111" s="343"/>
      <c r="AS1111" s="342"/>
      <c r="AT1111" s="94"/>
      <c r="AU1111" s="341"/>
      <c r="AV1111" s="136"/>
      <c r="AW1111" s="339"/>
    </row>
    <row r="1112" spans="1:49" ht="12.75" customHeight="1">
      <c r="A1112">
        <v>1109</v>
      </c>
      <c r="B1112" s="29" t="s">
        <v>2</v>
      </c>
      <c r="C1112" s="134" t="s">
        <v>5368</v>
      </c>
      <c r="D1112" s="29" t="s">
        <v>3880</v>
      </c>
      <c r="E1112" s="29" t="s">
        <v>3880</v>
      </c>
      <c r="F1112" s="335"/>
      <c r="G1112" s="335"/>
      <c r="H1112" s="394"/>
      <c r="I1112" s="394"/>
      <c r="J1112" s="394"/>
      <c r="K1112" s="394"/>
      <c r="L1112" s="335"/>
      <c r="M1112" s="82" t="s">
        <v>3880</v>
      </c>
      <c r="N1112" s="57" t="s">
        <v>3880</v>
      </c>
      <c r="O1112" s="30" t="s">
        <v>3880</v>
      </c>
      <c r="P1112" s="29" t="s">
        <v>3880</v>
      </c>
      <c r="Q1112" s="29"/>
      <c r="R1112" s="134" t="s">
        <v>5368</v>
      </c>
      <c r="S1112" s="103" t="s">
        <v>3</v>
      </c>
      <c r="T1112" s="403">
        <v>-9000</v>
      </c>
      <c r="U1112" s="403">
        <v>11650</v>
      </c>
      <c r="V1112" s="123" t="s">
        <v>2</v>
      </c>
      <c r="W1112" s="336"/>
      <c r="X1112" s="123"/>
      <c r="Y1112" s="337"/>
      <c r="Z1112" s="87"/>
      <c r="AA1112" s="88" t="s">
        <v>3880</v>
      </c>
      <c r="AB1112" s="88"/>
      <c r="AC1112" s="88"/>
      <c r="AD1112" s="90"/>
      <c r="AE1112" s="90"/>
      <c r="AF1112" s="136"/>
      <c r="AG1112" s="338"/>
      <c r="AH1112" s="338"/>
      <c r="AI1112" s="339"/>
      <c r="AJ1112" s="339"/>
      <c r="AK1112" s="91"/>
      <c r="AL1112" s="92"/>
      <c r="AM1112" s="93"/>
      <c r="AN1112" s="340"/>
      <c r="AO1112" s="341"/>
      <c r="AP1112" s="336"/>
      <c r="AQ1112" s="342"/>
      <c r="AR1112" s="343"/>
      <c r="AS1112" s="342"/>
      <c r="AT1112" s="94"/>
      <c r="AU1112" s="341"/>
      <c r="AV1112" s="136"/>
      <c r="AW1112" s="339"/>
    </row>
    <row r="1113" spans="1:49" ht="12.75" customHeight="1">
      <c r="A1113">
        <v>1110</v>
      </c>
      <c r="B1113" s="29" t="s">
        <v>2</v>
      </c>
      <c r="C1113" s="134" t="s">
        <v>5369</v>
      </c>
      <c r="D1113" s="29" t="s">
        <v>3880</v>
      </c>
      <c r="E1113" s="29" t="s">
        <v>3880</v>
      </c>
      <c r="F1113" s="335"/>
      <c r="G1113" s="335"/>
      <c r="H1113" s="394"/>
      <c r="I1113" s="394"/>
      <c r="J1113" s="394"/>
      <c r="K1113" s="394"/>
      <c r="L1113" s="335"/>
      <c r="M1113" s="82" t="s">
        <v>3880</v>
      </c>
      <c r="N1113" s="57" t="s">
        <v>3880</v>
      </c>
      <c r="O1113" s="30" t="s">
        <v>3880</v>
      </c>
      <c r="P1113" s="29" t="s">
        <v>3880</v>
      </c>
      <c r="Q1113" s="29"/>
      <c r="R1113" s="134" t="s">
        <v>5369</v>
      </c>
      <c r="S1113" s="103" t="s">
        <v>3</v>
      </c>
      <c r="T1113" s="403">
        <v>-10000</v>
      </c>
      <c r="U1113" s="403">
        <v>11650</v>
      </c>
      <c r="V1113" s="123" t="s">
        <v>2</v>
      </c>
      <c r="W1113" s="336"/>
      <c r="X1113" s="123"/>
      <c r="Y1113" s="337"/>
      <c r="Z1113" s="87"/>
      <c r="AA1113" s="88" t="s">
        <v>3880</v>
      </c>
      <c r="AB1113" s="88"/>
      <c r="AC1113" s="88"/>
      <c r="AD1113" s="90"/>
      <c r="AE1113" s="90"/>
      <c r="AF1113" s="136"/>
      <c r="AG1113" s="338"/>
      <c r="AH1113" s="338"/>
      <c r="AI1113" s="339"/>
      <c r="AJ1113" s="339"/>
      <c r="AK1113" s="91"/>
      <c r="AL1113" s="92"/>
      <c r="AM1113" s="93"/>
      <c r="AN1113" s="340"/>
      <c r="AO1113" s="341"/>
      <c r="AP1113" s="336"/>
      <c r="AQ1113" s="342"/>
      <c r="AR1113" s="343"/>
      <c r="AS1113" s="342"/>
      <c r="AT1113" s="94"/>
      <c r="AU1113" s="341"/>
      <c r="AV1113" s="136"/>
      <c r="AW1113" s="339"/>
    </row>
    <row r="1114" spans="1:49" ht="12.75" customHeight="1">
      <c r="A1114">
        <v>1111</v>
      </c>
      <c r="B1114" s="29" t="s">
        <v>2</v>
      </c>
      <c r="C1114" s="134" t="s">
        <v>5370</v>
      </c>
      <c r="D1114" s="29" t="s">
        <v>3880</v>
      </c>
      <c r="E1114" s="29" t="s">
        <v>3880</v>
      </c>
      <c r="F1114" s="335"/>
      <c r="G1114" s="335"/>
      <c r="H1114" s="394"/>
      <c r="I1114" s="394"/>
      <c r="J1114" s="394"/>
      <c r="K1114" s="394"/>
      <c r="L1114" s="335"/>
      <c r="M1114" s="82" t="s">
        <v>3880</v>
      </c>
      <c r="N1114" s="57" t="s">
        <v>3880</v>
      </c>
      <c r="O1114" s="30" t="s">
        <v>3880</v>
      </c>
      <c r="P1114" s="29" t="s">
        <v>3880</v>
      </c>
      <c r="Q1114" s="29"/>
      <c r="R1114" s="134" t="s">
        <v>5370</v>
      </c>
      <c r="S1114" s="103" t="s">
        <v>3</v>
      </c>
      <c r="T1114" s="403">
        <v>-11000</v>
      </c>
      <c r="U1114" s="403">
        <v>11650</v>
      </c>
      <c r="V1114" s="123" t="s">
        <v>2</v>
      </c>
      <c r="W1114" s="336"/>
      <c r="X1114" s="123"/>
      <c r="Y1114" s="337"/>
      <c r="Z1114" s="87"/>
      <c r="AA1114" s="88" t="s">
        <v>3880</v>
      </c>
      <c r="AB1114" s="88"/>
      <c r="AC1114" s="88"/>
      <c r="AD1114" s="90"/>
      <c r="AE1114" s="90"/>
      <c r="AF1114" s="136"/>
      <c r="AG1114" s="338"/>
      <c r="AH1114" s="338"/>
      <c r="AI1114" s="339"/>
      <c r="AJ1114" s="339"/>
      <c r="AK1114" s="91"/>
      <c r="AL1114" s="92"/>
      <c r="AM1114" s="93"/>
      <c r="AN1114" s="340"/>
      <c r="AO1114" s="341"/>
      <c r="AP1114" s="336"/>
      <c r="AQ1114" s="342"/>
      <c r="AR1114" s="343"/>
      <c r="AS1114" s="342"/>
      <c r="AT1114" s="94"/>
      <c r="AU1114" s="341"/>
      <c r="AV1114" s="136"/>
      <c r="AW1114" s="339"/>
    </row>
    <row r="1115" spans="1:49" ht="12.75" customHeight="1">
      <c r="A1115">
        <v>1112</v>
      </c>
      <c r="B1115" s="29" t="s">
        <v>2</v>
      </c>
      <c r="C1115" s="134" t="s">
        <v>5371</v>
      </c>
      <c r="D1115" s="29" t="s">
        <v>3880</v>
      </c>
      <c r="E1115" s="29" t="s">
        <v>3880</v>
      </c>
      <c r="F1115" s="335"/>
      <c r="G1115" s="335"/>
      <c r="H1115" s="394"/>
      <c r="I1115" s="394"/>
      <c r="J1115" s="394"/>
      <c r="K1115" s="394"/>
      <c r="L1115" s="335"/>
      <c r="M1115" s="82" t="s">
        <v>3880</v>
      </c>
      <c r="N1115" s="57" t="s">
        <v>3880</v>
      </c>
      <c r="O1115" s="30" t="s">
        <v>3880</v>
      </c>
      <c r="P1115" s="29" t="s">
        <v>3880</v>
      </c>
      <c r="Q1115" s="29"/>
      <c r="R1115" s="134" t="s">
        <v>5371</v>
      </c>
      <c r="S1115" s="103" t="s">
        <v>3</v>
      </c>
      <c r="T1115" s="403">
        <v>-12000</v>
      </c>
      <c r="U1115" s="403">
        <v>11650</v>
      </c>
      <c r="V1115" s="123" t="s">
        <v>2</v>
      </c>
      <c r="W1115" s="336"/>
      <c r="X1115" s="123"/>
      <c r="Y1115" s="337"/>
      <c r="Z1115" s="87"/>
      <c r="AA1115" s="88" t="s">
        <v>3880</v>
      </c>
      <c r="AB1115" s="88"/>
      <c r="AC1115" s="88"/>
      <c r="AD1115" s="90"/>
      <c r="AE1115" s="90"/>
      <c r="AF1115" s="136"/>
      <c r="AG1115" s="338"/>
      <c r="AH1115" s="338"/>
      <c r="AI1115" s="339"/>
      <c r="AJ1115" s="339"/>
      <c r="AK1115" s="91"/>
      <c r="AL1115" s="92"/>
      <c r="AM1115" s="93"/>
      <c r="AN1115" s="340"/>
      <c r="AO1115" s="341"/>
      <c r="AP1115" s="336"/>
      <c r="AQ1115" s="342"/>
      <c r="AR1115" s="343"/>
      <c r="AS1115" s="342"/>
      <c r="AT1115" s="94"/>
      <c r="AU1115" s="341"/>
      <c r="AV1115" s="136"/>
      <c r="AW1115" s="339"/>
    </row>
    <row r="1116" spans="1:49" ht="12.75" customHeight="1">
      <c r="A1116">
        <v>1113</v>
      </c>
      <c r="B1116" s="29" t="s">
        <v>2</v>
      </c>
      <c r="C1116" s="134" t="s">
        <v>5372</v>
      </c>
      <c r="D1116" s="29" t="s">
        <v>3880</v>
      </c>
      <c r="E1116" s="29" t="s">
        <v>3880</v>
      </c>
      <c r="F1116" s="335"/>
      <c r="G1116" s="335"/>
      <c r="H1116" s="394"/>
      <c r="I1116" s="394"/>
      <c r="J1116" s="394"/>
      <c r="K1116" s="394"/>
      <c r="L1116" s="335"/>
      <c r="M1116" s="82" t="s">
        <v>3880</v>
      </c>
      <c r="N1116" s="57" t="s">
        <v>3880</v>
      </c>
      <c r="O1116" s="30" t="s">
        <v>3880</v>
      </c>
      <c r="P1116" s="29" t="s">
        <v>3880</v>
      </c>
      <c r="Q1116" s="29"/>
      <c r="R1116" s="134" t="s">
        <v>5372</v>
      </c>
      <c r="S1116" s="103" t="s">
        <v>3</v>
      </c>
      <c r="T1116" s="403">
        <v>13000</v>
      </c>
      <c r="U1116" s="403">
        <v>11650</v>
      </c>
      <c r="V1116" s="123" t="s">
        <v>2</v>
      </c>
      <c r="W1116" s="336"/>
      <c r="X1116" s="123"/>
      <c r="Y1116" s="337"/>
      <c r="Z1116" s="87"/>
      <c r="AA1116" s="88" t="s">
        <v>3880</v>
      </c>
      <c r="AB1116" s="88"/>
      <c r="AC1116" s="88"/>
      <c r="AD1116" s="90"/>
      <c r="AE1116" s="90"/>
      <c r="AF1116" s="136"/>
      <c r="AG1116" s="338"/>
      <c r="AH1116" s="338"/>
      <c r="AI1116" s="339"/>
      <c r="AJ1116" s="339"/>
      <c r="AK1116" s="91"/>
      <c r="AL1116" s="92"/>
      <c r="AM1116" s="93"/>
      <c r="AN1116" s="340"/>
      <c r="AO1116" s="341"/>
      <c r="AP1116" s="336"/>
      <c r="AQ1116" s="342"/>
      <c r="AR1116" s="343"/>
      <c r="AS1116" s="342"/>
      <c r="AT1116" s="94"/>
      <c r="AU1116" s="341"/>
      <c r="AV1116" s="136"/>
      <c r="AW1116" s="339"/>
    </row>
    <row r="1117" spans="1:49" ht="12.75" customHeight="1">
      <c r="A1117">
        <v>1114</v>
      </c>
      <c r="B1117" s="29" t="s">
        <v>2</v>
      </c>
      <c r="C1117" s="134" t="s">
        <v>5373</v>
      </c>
      <c r="D1117" s="29" t="s">
        <v>3880</v>
      </c>
      <c r="E1117" s="29" t="s">
        <v>3880</v>
      </c>
      <c r="F1117" s="335"/>
      <c r="G1117" s="335"/>
      <c r="H1117" s="394"/>
      <c r="I1117" s="394"/>
      <c r="J1117" s="394"/>
      <c r="K1117" s="394"/>
      <c r="L1117" s="335"/>
      <c r="M1117" s="82" t="s">
        <v>3880</v>
      </c>
      <c r="N1117" s="57" t="s">
        <v>3880</v>
      </c>
      <c r="O1117" s="30" t="s">
        <v>3880</v>
      </c>
      <c r="P1117" s="29" t="s">
        <v>3880</v>
      </c>
      <c r="Q1117" s="29"/>
      <c r="R1117" s="134" t="s">
        <v>5373</v>
      </c>
      <c r="S1117" s="103" t="s">
        <v>3</v>
      </c>
      <c r="T1117" s="403">
        <v>-1500</v>
      </c>
      <c r="U1117" s="403">
        <v>12065</v>
      </c>
      <c r="V1117" s="123" t="s">
        <v>2</v>
      </c>
      <c r="W1117" s="336"/>
      <c r="X1117" s="123"/>
      <c r="Y1117" s="337"/>
      <c r="Z1117" s="87"/>
      <c r="AA1117" s="88" t="s">
        <v>3880</v>
      </c>
      <c r="AB1117" s="88"/>
      <c r="AC1117" s="88"/>
      <c r="AD1117" s="90"/>
      <c r="AE1117" s="90"/>
      <c r="AF1117" s="136"/>
      <c r="AG1117" s="338"/>
      <c r="AH1117" s="338"/>
      <c r="AI1117" s="339"/>
      <c r="AJ1117" s="339"/>
      <c r="AK1117" s="91"/>
      <c r="AL1117" s="92"/>
      <c r="AM1117" s="93"/>
      <c r="AN1117" s="340"/>
      <c r="AO1117" s="341"/>
      <c r="AP1117" s="336"/>
      <c r="AQ1117" s="342"/>
      <c r="AR1117" s="343"/>
      <c r="AS1117" s="342"/>
      <c r="AT1117" s="94"/>
      <c r="AU1117" s="341"/>
      <c r="AV1117" s="136"/>
      <c r="AW1117" s="339"/>
    </row>
    <row r="1118" spans="1:49" ht="12.75" customHeight="1">
      <c r="A1118">
        <v>1115</v>
      </c>
      <c r="B1118" s="29" t="s">
        <v>2</v>
      </c>
      <c r="C1118" s="134" t="s">
        <v>5374</v>
      </c>
      <c r="D1118" s="29" t="s">
        <v>3880</v>
      </c>
      <c r="E1118" s="29" t="s">
        <v>3880</v>
      </c>
      <c r="F1118" s="335"/>
      <c r="G1118" s="335"/>
      <c r="H1118" s="394"/>
      <c r="I1118" s="394"/>
      <c r="J1118" s="394"/>
      <c r="K1118" s="394"/>
      <c r="L1118" s="335"/>
      <c r="M1118" s="82" t="s">
        <v>3880</v>
      </c>
      <c r="N1118" s="57" t="s">
        <v>3880</v>
      </c>
      <c r="O1118" s="30" t="s">
        <v>3880</v>
      </c>
      <c r="P1118" s="29" t="s">
        <v>3880</v>
      </c>
      <c r="Q1118" s="29"/>
      <c r="R1118" s="134" t="s">
        <v>5374</v>
      </c>
      <c r="S1118" s="103" t="s">
        <v>3</v>
      </c>
      <c r="T1118" s="403">
        <v>-5500</v>
      </c>
      <c r="U1118" s="403">
        <v>12065</v>
      </c>
      <c r="V1118" s="123" t="s">
        <v>2</v>
      </c>
      <c r="W1118" s="336"/>
      <c r="X1118" s="123"/>
      <c r="Y1118" s="337"/>
      <c r="Z1118" s="87"/>
      <c r="AA1118" s="88" t="s">
        <v>3880</v>
      </c>
      <c r="AB1118" s="88"/>
      <c r="AC1118" s="88"/>
      <c r="AD1118" s="90"/>
      <c r="AE1118" s="90"/>
      <c r="AF1118" s="136"/>
      <c r="AG1118" s="338"/>
      <c r="AH1118" s="338"/>
      <c r="AI1118" s="339"/>
      <c r="AJ1118" s="339"/>
      <c r="AK1118" s="91"/>
      <c r="AL1118" s="92"/>
      <c r="AM1118" s="93"/>
      <c r="AN1118" s="340"/>
      <c r="AO1118" s="341"/>
      <c r="AP1118" s="336"/>
      <c r="AQ1118" s="342"/>
      <c r="AR1118" s="343"/>
      <c r="AS1118" s="342"/>
      <c r="AT1118" s="94"/>
      <c r="AU1118" s="341"/>
      <c r="AV1118" s="136"/>
      <c r="AW1118" s="339"/>
    </row>
    <row r="1119" spans="1:49" ht="12.75" customHeight="1">
      <c r="A1119">
        <v>1116</v>
      </c>
      <c r="B1119" s="29" t="s">
        <v>2</v>
      </c>
      <c r="C1119" s="134" t="s">
        <v>5375</v>
      </c>
      <c r="D1119" s="29" t="s">
        <v>3880</v>
      </c>
      <c r="E1119" s="29" t="s">
        <v>3880</v>
      </c>
      <c r="F1119" s="335"/>
      <c r="G1119" s="335"/>
      <c r="H1119" s="394"/>
      <c r="I1119" s="394"/>
      <c r="J1119" s="394"/>
      <c r="K1119" s="394"/>
      <c r="L1119" s="335"/>
      <c r="M1119" s="82" t="s">
        <v>3880</v>
      </c>
      <c r="N1119" s="57" t="s">
        <v>3880</v>
      </c>
      <c r="O1119" s="30" t="s">
        <v>3880</v>
      </c>
      <c r="P1119" s="29" t="s">
        <v>3880</v>
      </c>
      <c r="Q1119" s="29"/>
      <c r="R1119" s="134" t="s">
        <v>5375</v>
      </c>
      <c r="S1119" s="103" t="s">
        <v>3</v>
      </c>
      <c r="T1119" s="403">
        <v>10000</v>
      </c>
      <c r="U1119" s="403">
        <v>12480</v>
      </c>
      <c r="V1119" s="123" t="s">
        <v>2</v>
      </c>
      <c r="W1119" s="336"/>
      <c r="X1119" s="123"/>
      <c r="Y1119" s="337"/>
      <c r="Z1119" s="87"/>
      <c r="AA1119" s="88" t="s">
        <v>3880</v>
      </c>
      <c r="AB1119" s="88"/>
      <c r="AC1119" s="88"/>
      <c r="AD1119" s="90"/>
      <c r="AE1119" s="90"/>
      <c r="AF1119" s="136"/>
      <c r="AG1119" s="338"/>
      <c r="AH1119" s="338"/>
      <c r="AI1119" s="339"/>
      <c r="AJ1119" s="339"/>
      <c r="AK1119" s="91"/>
      <c r="AL1119" s="92"/>
      <c r="AM1119" s="93"/>
      <c r="AN1119" s="340"/>
      <c r="AO1119" s="341"/>
      <c r="AP1119" s="336"/>
      <c r="AQ1119" s="342"/>
      <c r="AR1119" s="343"/>
      <c r="AS1119" s="342"/>
      <c r="AT1119" s="94"/>
      <c r="AU1119" s="341"/>
      <c r="AV1119" s="136"/>
      <c r="AW1119" s="339"/>
    </row>
    <row r="1120" spans="1:49" ht="12.75" customHeight="1">
      <c r="A1120">
        <v>1117</v>
      </c>
      <c r="B1120" s="29" t="s">
        <v>2</v>
      </c>
      <c r="C1120" s="134" t="s">
        <v>3608</v>
      </c>
      <c r="D1120" s="29" t="s">
        <v>3880</v>
      </c>
      <c r="E1120" s="29" t="s">
        <v>3880</v>
      </c>
      <c r="F1120" s="335"/>
      <c r="G1120" s="335"/>
      <c r="H1120" s="394"/>
      <c r="I1120" s="394"/>
      <c r="J1120" s="394"/>
      <c r="K1120" s="394"/>
      <c r="L1120" s="335"/>
      <c r="M1120" s="82" t="s">
        <v>3880</v>
      </c>
      <c r="N1120" s="57" t="s">
        <v>3880</v>
      </c>
      <c r="O1120" s="30" t="s">
        <v>3880</v>
      </c>
      <c r="P1120" s="29" t="s">
        <v>3880</v>
      </c>
      <c r="Q1120" s="29"/>
      <c r="R1120" s="134" t="s">
        <v>3608</v>
      </c>
      <c r="S1120" s="103" t="s">
        <v>3</v>
      </c>
      <c r="T1120" s="403">
        <v>9000</v>
      </c>
      <c r="U1120" s="403">
        <v>12480</v>
      </c>
      <c r="V1120" s="123" t="s">
        <v>2</v>
      </c>
      <c r="W1120" s="336"/>
      <c r="X1120" s="123"/>
      <c r="Y1120" s="337"/>
      <c r="Z1120" s="87"/>
      <c r="AA1120" s="88" t="s">
        <v>3880</v>
      </c>
      <c r="AB1120" s="88"/>
      <c r="AC1120" s="88"/>
      <c r="AD1120" s="90"/>
      <c r="AE1120" s="90"/>
      <c r="AF1120" s="136"/>
      <c r="AG1120" s="338"/>
      <c r="AH1120" s="338"/>
      <c r="AI1120" s="339"/>
      <c r="AJ1120" s="339"/>
      <c r="AK1120" s="91"/>
      <c r="AL1120" s="92"/>
      <c r="AM1120" s="93"/>
      <c r="AN1120" s="340"/>
      <c r="AO1120" s="341"/>
      <c r="AP1120" s="336"/>
      <c r="AQ1120" s="342"/>
      <c r="AR1120" s="343"/>
      <c r="AS1120" s="342"/>
      <c r="AT1120" s="94"/>
      <c r="AU1120" s="341"/>
      <c r="AV1120" s="136"/>
      <c r="AW1120" s="339"/>
    </row>
    <row r="1121" spans="1:49" ht="12.75" customHeight="1">
      <c r="A1121">
        <v>1118</v>
      </c>
      <c r="B1121" s="29" t="s">
        <v>2</v>
      </c>
      <c r="C1121" s="134" t="s">
        <v>3612</v>
      </c>
      <c r="D1121" s="29" t="s">
        <v>3880</v>
      </c>
      <c r="E1121" s="29" t="s">
        <v>3880</v>
      </c>
      <c r="F1121" s="335"/>
      <c r="G1121" s="335"/>
      <c r="H1121" s="394"/>
      <c r="I1121" s="394"/>
      <c r="J1121" s="394"/>
      <c r="K1121" s="394"/>
      <c r="L1121" s="335"/>
      <c r="M1121" s="82" t="s">
        <v>3880</v>
      </c>
      <c r="N1121" s="57" t="s">
        <v>3880</v>
      </c>
      <c r="O1121" s="30" t="s">
        <v>3880</v>
      </c>
      <c r="P1121" s="29" t="s">
        <v>3880</v>
      </c>
      <c r="Q1121" s="29"/>
      <c r="R1121" s="134" t="s">
        <v>3612</v>
      </c>
      <c r="S1121" s="103" t="s">
        <v>3</v>
      </c>
      <c r="T1121" s="403">
        <v>5000</v>
      </c>
      <c r="U1121" s="403">
        <v>12480</v>
      </c>
      <c r="V1121" s="123" t="s">
        <v>2</v>
      </c>
      <c r="W1121" s="336"/>
      <c r="X1121" s="123"/>
      <c r="Y1121" s="337"/>
      <c r="Z1121" s="87"/>
      <c r="AA1121" s="88" t="s">
        <v>3880</v>
      </c>
      <c r="AB1121" s="88"/>
      <c r="AC1121" s="88"/>
      <c r="AD1121" s="90"/>
      <c r="AE1121" s="90"/>
      <c r="AF1121" s="136"/>
      <c r="AG1121" s="338"/>
      <c r="AH1121" s="338"/>
      <c r="AI1121" s="339"/>
      <c r="AJ1121" s="339"/>
      <c r="AK1121" s="91"/>
      <c r="AL1121" s="92"/>
      <c r="AM1121" s="93"/>
      <c r="AN1121" s="340"/>
      <c r="AO1121" s="341"/>
      <c r="AP1121" s="336"/>
      <c r="AQ1121" s="342"/>
      <c r="AR1121" s="343"/>
      <c r="AS1121" s="342"/>
      <c r="AT1121" s="94"/>
      <c r="AU1121" s="341"/>
      <c r="AV1121" s="136"/>
      <c r="AW1121" s="339"/>
    </row>
    <row r="1122" spans="1:49" ht="12.75" customHeight="1">
      <c r="A1122">
        <v>1119</v>
      </c>
      <c r="B1122" s="29" t="s">
        <v>2</v>
      </c>
      <c r="C1122" s="134" t="s">
        <v>5376</v>
      </c>
      <c r="D1122" s="29" t="s">
        <v>3880</v>
      </c>
      <c r="E1122" s="29" t="s">
        <v>3880</v>
      </c>
      <c r="F1122" s="335"/>
      <c r="G1122" s="335"/>
      <c r="H1122" s="394"/>
      <c r="I1122" s="394"/>
      <c r="J1122" s="394"/>
      <c r="K1122" s="394"/>
      <c r="L1122" s="335"/>
      <c r="M1122" s="82" t="s">
        <v>3880</v>
      </c>
      <c r="N1122" s="57" t="s">
        <v>3880</v>
      </c>
      <c r="O1122" s="30" t="s">
        <v>3880</v>
      </c>
      <c r="P1122" s="29" t="s">
        <v>3880</v>
      </c>
      <c r="Q1122" s="29"/>
      <c r="R1122" s="134" t="s">
        <v>5376</v>
      </c>
      <c r="S1122" s="104" t="s">
        <v>3</v>
      </c>
      <c r="T1122" s="403">
        <v>-7000</v>
      </c>
      <c r="U1122" s="403">
        <v>12480</v>
      </c>
      <c r="V1122" s="123" t="s">
        <v>2</v>
      </c>
      <c r="W1122" s="336"/>
      <c r="X1122" s="123"/>
      <c r="Y1122" s="337"/>
      <c r="Z1122" s="87"/>
      <c r="AA1122" s="88" t="s">
        <v>3880</v>
      </c>
      <c r="AB1122" s="88"/>
      <c r="AC1122" s="88"/>
      <c r="AD1122" s="90"/>
      <c r="AE1122" s="90"/>
      <c r="AF1122" s="136"/>
      <c r="AG1122" s="338"/>
      <c r="AH1122" s="338"/>
      <c r="AI1122" s="339"/>
      <c r="AJ1122" s="339"/>
      <c r="AK1122" s="91"/>
      <c r="AL1122" s="92"/>
      <c r="AM1122" s="93"/>
      <c r="AN1122" s="340"/>
      <c r="AO1122" s="341"/>
      <c r="AP1122" s="336"/>
      <c r="AQ1122" s="342"/>
      <c r="AR1122" s="343"/>
      <c r="AS1122" s="342"/>
      <c r="AT1122" s="94"/>
      <c r="AU1122" s="341"/>
      <c r="AV1122" s="136"/>
      <c r="AW1122" s="339"/>
    </row>
    <row r="1123" spans="1:49" ht="12.75" customHeight="1">
      <c r="A1123">
        <v>1120</v>
      </c>
      <c r="B1123" s="29" t="s">
        <v>2</v>
      </c>
      <c r="C1123" s="134" t="s">
        <v>5377</v>
      </c>
      <c r="D1123" s="29" t="s">
        <v>3880</v>
      </c>
      <c r="E1123" s="29" t="s">
        <v>3880</v>
      </c>
      <c r="F1123" s="335"/>
      <c r="G1123" s="335"/>
      <c r="H1123" s="394"/>
      <c r="I1123" s="394"/>
      <c r="J1123" s="394"/>
      <c r="K1123" s="394"/>
      <c r="L1123" s="335"/>
      <c r="M1123" s="82" t="s">
        <v>3880</v>
      </c>
      <c r="N1123" s="57" t="s">
        <v>3880</v>
      </c>
      <c r="O1123" s="30" t="s">
        <v>3880</v>
      </c>
      <c r="P1123" s="29" t="s">
        <v>3880</v>
      </c>
      <c r="Q1123" s="29"/>
      <c r="R1123" s="134" t="s">
        <v>5377</v>
      </c>
      <c r="S1123" s="104" t="s">
        <v>3</v>
      </c>
      <c r="T1123" s="403">
        <v>-1500</v>
      </c>
      <c r="U1123" s="403">
        <v>12895</v>
      </c>
      <c r="V1123" s="123" t="s">
        <v>2</v>
      </c>
      <c r="W1123" s="336"/>
      <c r="X1123" s="123"/>
      <c r="Y1123" s="337"/>
      <c r="Z1123" s="87"/>
      <c r="AA1123" s="88" t="s">
        <v>3880</v>
      </c>
      <c r="AB1123" s="88"/>
      <c r="AC1123" s="88"/>
      <c r="AD1123" s="90"/>
      <c r="AE1123" s="90"/>
      <c r="AF1123" s="136"/>
      <c r="AG1123" s="338"/>
      <c r="AH1123" s="338"/>
      <c r="AI1123" s="339"/>
      <c r="AJ1123" s="339"/>
      <c r="AK1123" s="91"/>
      <c r="AL1123" s="92"/>
      <c r="AM1123" s="93"/>
      <c r="AN1123" s="340"/>
      <c r="AO1123" s="341"/>
      <c r="AP1123" s="336"/>
      <c r="AQ1123" s="342"/>
      <c r="AR1123" s="343"/>
      <c r="AS1123" s="342"/>
      <c r="AT1123" s="94"/>
      <c r="AU1123" s="341"/>
      <c r="AV1123" s="136"/>
      <c r="AW1123" s="339"/>
    </row>
    <row r="1124" spans="1:49" ht="12.75" customHeight="1">
      <c r="A1124">
        <v>1121</v>
      </c>
      <c r="B1124" s="29" t="s">
        <v>2</v>
      </c>
      <c r="C1124" s="134" t="s">
        <v>5378</v>
      </c>
      <c r="D1124" s="29" t="s">
        <v>3880</v>
      </c>
      <c r="E1124" s="29" t="s">
        <v>3880</v>
      </c>
      <c r="F1124" s="335"/>
      <c r="G1124" s="335"/>
      <c r="H1124" s="394"/>
      <c r="I1124" s="394"/>
      <c r="J1124" s="394"/>
      <c r="K1124" s="394"/>
      <c r="L1124" s="335"/>
      <c r="M1124" s="82" t="s">
        <v>3880</v>
      </c>
      <c r="N1124" s="57" t="s">
        <v>3880</v>
      </c>
      <c r="O1124" s="30" t="s">
        <v>3880</v>
      </c>
      <c r="P1124" s="29" t="s">
        <v>3880</v>
      </c>
      <c r="Q1124" s="29"/>
      <c r="R1124" s="134" t="s">
        <v>5378</v>
      </c>
      <c r="S1124" s="104" t="s">
        <v>3</v>
      </c>
      <c r="T1124" s="403">
        <v>-5500</v>
      </c>
      <c r="U1124" s="403">
        <v>12895</v>
      </c>
      <c r="V1124" s="123" t="s">
        <v>2</v>
      </c>
      <c r="W1124" s="336"/>
      <c r="X1124" s="123"/>
      <c r="Y1124" s="337"/>
      <c r="Z1124" s="87"/>
      <c r="AA1124" s="88" t="s">
        <v>3880</v>
      </c>
      <c r="AB1124" s="88"/>
      <c r="AC1124" s="88"/>
      <c r="AD1124" s="90"/>
      <c r="AE1124" s="90"/>
      <c r="AF1124" s="136"/>
      <c r="AG1124" s="338"/>
      <c r="AH1124" s="338"/>
      <c r="AI1124" s="339"/>
      <c r="AJ1124" s="339"/>
      <c r="AK1124" s="91"/>
      <c r="AL1124" s="92"/>
      <c r="AM1124" s="93"/>
      <c r="AN1124" s="340"/>
      <c r="AO1124" s="341"/>
      <c r="AP1124" s="336"/>
      <c r="AQ1124" s="342"/>
      <c r="AR1124" s="343"/>
      <c r="AS1124" s="342"/>
      <c r="AT1124" s="94"/>
      <c r="AU1124" s="341"/>
      <c r="AV1124" s="136"/>
      <c r="AW1124" s="339"/>
    </row>
    <row r="1125" spans="1:49" ht="12.75" customHeight="1">
      <c r="A1125">
        <v>1122</v>
      </c>
      <c r="B1125" s="29" t="s">
        <v>2</v>
      </c>
      <c r="C1125" s="134" t="s">
        <v>5379</v>
      </c>
      <c r="D1125" s="29" t="s">
        <v>3880</v>
      </c>
      <c r="E1125" s="29" t="s">
        <v>3880</v>
      </c>
      <c r="F1125" s="335"/>
      <c r="G1125" s="335"/>
      <c r="H1125" s="394"/>
      <c r="I1125" s="394"/>
      <c r="J1125" s="394"/>
      <c r="K1125" s="394"/>
      <c r="L1125" s="335"/>
      <c r="M1125" s="82" t="s">
        <v>3880</v>
      </c>
      <c r="N1125" s="57" t="s">
        <v>3880</v>
      </c>
      <c r="O1125" s="30" t="s">
        <v>3880</v>
      </c>
      <c r="P1125" s="29" t="s">
        <v>3880</v>
      </c>
      <c r="Q1125" s="29"/>
      <c r="R1125" s="134" t="s">
        <v>5379</v>
      </c>
      <c r="S1125" s="104" t="s">
        <v>3</v>
      </c>
      <c r="T1125" s="403">
        <v>7000</v>
      </c>
      <c r="U1125" s="403">
        <v>-12480</v>
      </c>
      <c r="V1125" s="123" t="s">
        <v>2</v>
      </c>
      <c r="W1125" s="336"/>
      <c r="X1125" s="123"/>
      <c r="Y1125" s="337"/>
      <c r="Z1125" s="87"/>
      <c r="AA1125" s="88" t="s">
        <v>3880</v>
      </c>
      <c r="AB1125" s="88"/>
      <c r="AC1125" s="88"/>
      <c r="AD1125" s="90"/>
      <c r="AE1125" s="90"/>
      <c r="AF1125" s="136"/>
      <c r="AG1125" s="338"/>
      <c r="AH1125" s="338"/>
      <c r="AI1125" s="339"/>
      <c r="AJ1125" s="339"/>
      <c r="AK1125" s="91"/>
      <c r="AL1125" s="92"/>
      <c r="AM1125" s="93"/>
      <c r="AN1125" s="340"/>
      <c r="AO1125" s="341"/>
      <c r="AP1125" s="336"/>
      <c r="AQ1125" s="342"/>
      <c r="AR1125" s="343"/>
      <c r="AS1125" s="342"/>
      <c r="AT1125" s="94"/>
      <c r="AU1125" s="341"/>
      <c r="AV1125" s="136"/>
      <c r="AW1125" s="339"/>
    </row>
    <row r="1126" spans="1:49" ht="12.75" customHeight="1">
      <c r="A1126">
        <v>1123</v>
      </c>
      <c r="B1126" s="29" t="s">
        <v>2</v>
      </c>
      <c r="C1126" s="134" t="s">
        <v>34</v>
      </c>
      <c r="D1126" s="29" t="s">
        <v>3880</v>
      </c>
      <c r="E1126" s="29" t="s">
        <v>3880</v>
      </c>
      <c r="F1126" s="335"/>
      <c r="G1126" s="335"/>
      <c r="H1126" s="394"/>
      <c r="I1126" s="394"/>
      <c r="J1126" s="394"/>
      <c r="K1126" s="394"/>
      <c r="L1126" s="335"/>
      <c r="M1126" s="82" t="s">
        <v>3880</v>
      </c>
      <c r="N1126" s="57" t="s">
        <v>3880</v>
      </c>
      <c r="O1126" s="30" t="s">
        <v>3880</v>
      </c>
      <c r="P1126" s="29" t="s">
        <v>3880</v>
      </c>
      <c r="Q1126" s="29"/>
      <c r="R1126" s="134" t="s">
        <v>34</v>
      </c>
      <c r="S1126" s="104" t="s">
        <v>3</v>
      </c>
      <c r="T1126" s="403">
        <v>3000</v>
      </c>
      <c r="U1126" s="403">
        <v>-12480</v>
      </c>
      <c r="V1126" s="123" t="s">
        <v>2</v>
      </c>
      <c r="W1126" s="336"/>
      <c r="X1126" s="123"/>
      <c r="Y1126" s="337"/>
      <c r="Z1126" s="87"/>
      <c r="AA1126" s="88" t="s">
        <v>3880</v>
      </c>
      <c r="AB1126" s="88"/>
      <c r="AC1126" s="88"/>
      <c r="AD1126" s="90"/>
      <c r="AE1126" s="90"/>
      <c r="AF1126" s="136"/>
      <c r="AG1126" s="338"/>
      <c r="AH1126" s="338"/>
      <c r="AI1126" s="339"/>
      <c r="AJ1126" s="339"/>
      <c r="AK1126" s="91"/>
      <c r="AL1126" s="92"/>
      <c r="AM1126" s="93"/>
      <c r="AN1126" s="340"/>
      <c r="AO1126" s="341"/>
      <c r="AP1126" s="336"/>
      <c r="AQ1126" s="342"/>
      <c r="AR1126" s="343"/>
      <c r="AS1126" s="342"/>
      <c r="AT1126" s="94"/>
      <c r="AU1126" s="341"/>
      <c r="AV1126" s="136"/>
      <c r="AW1126" s="339"/>
    </row>
    <row r="1127" spans="1:49" ht="12.75" customHeight="1">
      <c r="A1127">
        <v>1124</v>
      </c>
      <c r="B1127" s="29" t="s">
        <v>2</v>
      </c>
      <c r="C1127" s="134" t="s">
        <v>297</v>
      </c>
      <c r="D1127" s="29" t="s">
        <v>3880</v>
      </c>
      <c r="E1127" s="29" t="s">
        <v>3880</v>
      </c>
      <c r="F1127" s="335"/>
      <c r="G1127" s="335"/>
      <c r="H1127" s="394"/>
      <c r="I1127" s="394"/>
      <c r="J1127" s="394"/>
      <c r="K1127" s="394"/>
      <c r="L1127" s="335"/>
      <c r="M1127" s="82" t="s">
        <v>3880</v>
      </c>
      <c r="N1127" s="57" t="s">
        <v>3880</v>
      </c>
      <c r="O1127" s="30" t="s">
        <v>3880</v>
      </c>
      <c r="P1127" s="29" t="s">
        <v>3880</v>
      </c>
      <c r="Q1127" s="29"/>
      <c r="R1127" s="134" t="s">
        <v>297</v>
      </c>
      <c r="S1127" s="103" t="s">
        <v>3</v>
      </c>
      <c r="T1127" s="403">
        <v>1000</v>
      </c>
      <c r="U1127" s="403">
        <v>-12480</v>
      </c>
      <c r="V1127" s="123" t="s">
        <v>2</v>
      </c>
      <c r="W1127" s="336"/>
      <c r="X1127" s="123"/>
      <c r="Y1127" s="337"/>
      <c r="Z1127" s="87"/>
      <c r="AA1127" s="88" t="s">
        <v>3880</v>
      </c>
      <c r="AB1127" s="88"/>
      <c r="AC1127" s="88"/>
      <c r="AD1127" s="90"/>
      <c r="AE1127" s="90"/>
      <c r="AF1127" s="136"/>
      <c r="AG1127" s="338"/>
      <c r="AH1127" s="338"/>
      <c r="AI1127" s="339"/>
      <c r="AJ1127" s="339"/>
      <c r="AK1127" s="91"/>
      <c r="AL1127" s="92"/>
      <c r="AM1127" s="93"/>
      <c r="AN1127" s="340"/>
      <c r="AO1127" s="341"/>
      <c r="AP1127" s="336"/>
      <c r="AQ1127" s="342"/>
      <c r="AR1127" s="343"/>
      <c r="AS1127" s="342"/>
      <c r="AT1127" s="94"/>
      <c r="AU1127" s="341"/>
      <c r="AV1127" s="136"/>
      <c r="AW1127" s="339"/>
    </row>
    <row r="1128" spans="1:49" ht="12.75" customHeight="1">
      <c r="A1128">
        <v>1125</v>
      </c>
      <c r="B1128" s="29" t="s">
        <v>2</v>
      </c>
      <c r="C1128" s="134" t="s">
        <v>5380</v>
      </c>
      <c r="D1128" s="29" t="s">
        <v>3880</v>
      </c>
      <c r="E1128" s="29" t="s">
        <v>3880</v>
      </c>
      <c r="F1128" s="335"/>
      <c r="G1128" s="335"/>
      <c r="H1128" s="394"/>
      <c r="I1128" s="394"/>
      <c r="J1128" s="394"/>
      <c r="K1128" s="394"/>
      <c r="L1128" s="335"/>
      <c r="M1128" s="82" t="s">
        <v>3880</v>
      </c>
      <c r="N1128" s="57" t="s">
        <v>3880</v>
      </c>
      <c r="O1128" s="30" t="s">
        <v>3880</v>
      </c>
      <c r="P1128" s="29" t="s">
        <v>3880</v>
      </c>
      <c r="Q1128" s="29"/>
      <c r="R1128" s="134" t="s">
        <v>5380</v>
      </c>
      <c r="S1128" s="103" t="s">
        <v>3</v>
      </c>
      <c r="T1128" s="403">
        <v>0</v>
      </c>
      <c r="U1128" s="403">
        <v>-12480</v>
      </c>
      <c r="V1128" s="123" t="s">
        <v>2</v>
      </c>
      <c r="W1128" s="336"/>
      <c r="X1128" s="123"/>
      <c r="Y1128" s="337"/>
      <c r="Z1128" s="87"/>
      <c r="AA1128" s="88" t="s">
        <v>3880</v>
      </c>
      <c r="AB1128" s="88"/>
      <c r="AC1128" s="88"/>
      <c r="AD1128" s="90"/>
      <c r="AE1128" s="90"/>
      <c r="AF1128" s="136"/>
      <c r="AG1128" s="338"/>
      <c r="AH1128" s="338"/>
      <c r="AI1128" s="339"/>
      <c r="AJ1128" s="339"/>
      <c r="AK1128" s="91"/>
      <c r="AL1128" s="92"/>
      <c r="AM1128" s="93"/>
      <c r="AN1128" s="340"/>
      <c r="AO1128" s="341"/>
      <c r="AP1128" s="336"/>
      <c r="AQ1128" s="342"/>
      <c r="AR1128" s="343"/>
      <c r="AS1128" s="342"/>
      <c r="AT1128" s="94"/>
      <c r="AU1128" s="341"/>
      <c r="AV1128" s="136"/>
      <c r="AW1128" s="339"/>
    </row>
    <row r="1129" spans="1:49" ht="12.75" customHeight="1">
      <c r="A1129">
        <v>1126</v>
      </c>
      <c r="B1129" s="29" t="s">
        <v>2</v>
      </c>
      <c r="C1129" s="134" t="s">
        <v>5381</v>
      </c>
      <c r="D1129" s="29" t="s">
        <v>3880</v>
      </c>
      <c r="E1129" s="29" t="s">
        <v>3880</v>
      </c>
      <c r="F1129" s="335"/>
      <c r="G1129" s="335"/>
      <c r="H1129" s="394"/>
      <c r="I1129" s="394"/>
      <c r="J1129" s="394"/>
      <c r="K1129" s="394"/>
      <c r="L1129" s="335"/>
      <c r="M1129" s="82" t="s">
        <v>3880</v>
      </c>
      <c r="N1129" s="57" t="s">
        <v>3880</v>
      </c>
      <c r="O1129" s="30" t="s">
        <v>3880</v>
      </c>
      <c r="P1129" s="29" t="s">
        <v>3880</v>
      </c>
      <c r="Q1129" s="29"/>
      <c r="R1129" s="134" t="s">
        <v>5381</v>
      </c>
      <c r="S1129" s="103" t="s">
        <v>3</v>
      </c>
      <c r="T1129" s="403">
        <v>-2000</v>
      </c>
      <c r="U1129" s="403">
        <v>-12480</v>
      </c>
      <c r="V1129" s="123" t="s">
        <v>2</v>
      </c>
      <c r="W1129" s="336"/>
      <c r="X1129" s="123"/>
      <c r="Y1129" s="337"/>
      <c r="Z1129" s="87"/>
      <c r="AA1129" s="88" t="s">
        <v>3880</v>
      </c>
      <c r="AB1129" s="88"/>
      <c r="AC1129" s="88"/>
      <c r="AD1129" s="90"/>
      <c r="AE1129" s="90"/>
      <c r="AF1129" s="136"/>
      <c r="AG1129" s="338"/>
      <c r="AH1129" s="338"/>
      <c r="AI1129" s="339"/>
      <c r="AJ1129" s="339"/>
      <c r="AK1129" s="91"/>
      <c r="AL1129" s="92"/>
      <c r="AM1129" s="93"/>
      <c r="AN1129" s="340"/>
      <c r="AO1129" s="341"/>
      <c r="AP1129" s="336"/>
      <c r="AQ1129" s="342"/>
      <c r="AR1129" s="343"/>
      <c r="AS1129" s="342"/>
      <c r="AT1129" s="94"/>
      <c r="AU1129" s="341"/>
      <c r="AV1129" s="136"/>
      <c r="AW1129" s="339"/>
    </row>
    <row r="1130" spans="1:49" ht="12.75" customHeight="1">
      <c r="A1130">
        <v>1127</v>
      </c>
      <c r="B1130" s="29" t="s">
        <v>2</v>
      </c>
      <c r="C1130" s="134" t="s">
        <v>5382</v>
      </c>
      <c r="D1130" s="29" t="s">
        <v>3880</v>
      </c>
      <c r="E1130" s="29" t="s">
        <v>3880</v>
      </c>
      <c r="F1130" s="335"/>
      <c r="G1130" s="335"/>
      <c r="H1130" s="394"/>
      <c r="I1130" s="394"/>
      <c r="J1130" s="394"/>
      <c r="K1130" s="394"/>
      <c r="L1130" s="335"/>
      <c r="M1130" s="82" t="s">
        <v>3880</v>
      </c>
      <c r="N1130" s="57" t="s">
        <v>3880</v>
      </c>
      <c r="O1130" s="30" t="s">
        <v>3880</v>
      </c>
      <c r="P1130" s="29" t="s">
        <v>3880</v>
      </c>
      <c r="Q1130" s="29"/>
      <c r="R1130" s="134" t="s">
        <v>5382</v>
      </c>
      <c r="S1130" s="103" t="s">
        <v>3</v>
      </c>
      <c r="T1130" s="403">
        <v>-13000</v>
      </c>
      <c r="U1130" s="403">
        <v>-12480</v>
      </c>
      <c r="V1130" s="123" t="s">
        <v>2</v>
      </c>
      <c r="W1130" s="336"/>
      <c r="X1130" s="123"/>
      <c r="Y1130" s="337"/>
      <c r="Z1130" s="87"/>
      <c r="AA1130" s="88" t="s">
        <v>3880</v>
      </c>
      <c r="AB1130" s="88"/>
      <c r="AC1130" s="88"/>
      <c r="AD1130" s="90"/>
      <c r="AE1130" s="90"/>
      <c r="AF1130" s="136"/>
      <c r="AG1130" s="338"/>
      <c r="AH1130" s="338"/>
      <c r="AI1130" s="339"/>
      <c r="AJ1130" s="339"/>
      <c r="AK1130" s="91"/>
      <c r="AL1130" s="92"/>
      <c r="AM1130" s="93"/>
      <c r="AN1130" s="340"/>
      <c r="AO1130" s="341"/>
      <c r="AP1130" s="336"/>
      <c r="AQ1130" s="342"/>
      <c r="AR1130" s="343"/>
      <c r="AS1130" s="342"/>
      <c r="AT1130" s="94"/>
      <c r="AU1130" s="341"/>
      <c r="AV1130" s="136"/>
      <c r="AW1130" s="339"/>
    </row>
    <row r="1131" spans="1:49" ht="12.75" customHeight="1">
      <c r="A1131">
        <v>1128</v>
      </c>
      <c r="B1131" s="29" t="s">
        <v>2</v>
      </c>
      <c r="C1131" s="134" t="s">
        <v>5383</v>
      </c>
      <c r="D1131" s="29" t="s">
        <v>3880</v>
      </c>
      <c r="E1131" s="29" t="s">
        <v>3880</v>
      </c>
      <c r="F1131" s="335"/>
      <c r="G1131" s="335"/>
      <c r="H1131" s="394"/>
      <c r="I1131" s="394"/>
      <c r="J1131" s="394"/>
      <c r="K1131" s="394"/>
      <c r="L1131" s="335"/>
      <c r="M1131" s="82" t="s">
        <v>3880</v>
      </c>
      <c r="N1131" s="57" t="s">
        <v>3880</v>
      </c>
      <c r="O1131" s="30" t="s">
        <v>3880</v>
      </c>
      <c r="P1131" s="29" t="s">
        <v>3880</v>
      </c>
      <c r="Q1131" s="29"/>
      <c r="R1131" s="134" t="s">
        <v>5383</v>
      </c>
      <c r="S1131" s="103" t="s">
        <v>3</v>
      </c>
      <c r="T1131" s="403">
        <v>10000</v>
      </c>
      <c r="U1131" s="403">
        <v>13310</v>
      </c>
      <c r="V1131" s="123" t="s">
        <v>2</v>
      </c>
      <c r="W1131" s="336"/>
      <c r="X1131" s="123"/>
      <c r="Y1131" s="337"/>
      <c r="Z1131" s="87"/>
      <c r="AA1131" s="88" t="s">
        <v>3880</v>
      </c>
      <c r="AB1131" s="88"/>
      <c r="AC1131" s="88"/>
      <c r="AD1131" s="90"/>
      <c r="AE1131" s="90"/>
      <c r="AF1131" s="136"/>
      <c r="AG1131" s="338"/>
      <c r="AH1131" s="338"/>
      <c r="AI1131" s="339"/>
      <c r="AJ1131" s="339"/>
      <c r="AK1131" s="91"/>
      <c r="AL1131" s="92"/>
      <c r="AM1131" s="93"/>
      <c r="AN1131" s="340"/>
      <c r="AO1131" s="341"/>
      <c r="AP1131" s="336"/>
      <c r="AQ1131" s="342"/>
      <c r="AR1131" s="343"/>
      <c r="AS1131" s="342"/>
      <c r="AT1131" s="94"/>
      <c r="AU1131" s="341"/>
      <c r="AV1131" s="136"/>
      <c r="AW1131" s="339"/>
    </row>
    <row r="1132" spans="1:49" ht="12.75" customHeight="1">
      <c r="A1132">
        <v>1129</v>
      </c>
      <c r="B1132" s="29" t="s">
        <v>2</v>
      </c>
      <c r="C1132" s="134" t="s">
        <v>3450</v>
      </c>
      <c r="D1132" s="29" t="s">
        <v>3880</v>
      </c>
      <c r="E1132" s="29" t="s">
        <v>3880</v>
      </c>
      <c r="F1132" s="335"/>
      <c r="G1132" s="335"/>
      <c r="H1132" s="394"/>
      <c r="I1132" s="394"/>
      <c r="J1132" s="394"/>
      <c r="K1132" s="394"/>
      <c r="L1132" s="335"/>
      <c r="M1132" s="82" t="s">
        <v>3880</v>
      </c>
      <c r="N1132" s="57" t="s">
        <v>3880</v>
      </c>
      <c r="O1132" s="30" t="s">
        <v>3880</v>
      </c>
      <c r="P1132" s="29" t="s">
        <v>3880</v>
      </c>
      <c r="Q1132" s="29"/>
      <c r="R1132" s="134" t="s">
        <v>3450</v>
      </c>
      <c r="S1132" s="103" t="s">
        <v>3</v>
      </c>
      <c r="T1132" s="403">
        <v>9000</v>
      </c>
      <c r="U1132" s="403">
        <v>13310</v>
      </c>
      <c r="V1132" s="123" t="s">
        <v>2</v>
      </c>
      <c r="W1132" s="336"/>
      <c r="X1132" s="123"/>
      <c r="Y1132" s="337"/>
      <c r="Z1132" s="87"/>
      <c r="AA1132" s="88" t="s">
        <v>3880</v>
      </c>
      <c r="AB1132" s="88"/>
      <c r="AC1132" s="88"/>
      <c r="AD1132" s="90"/>
      <c r="AE1132" s="90"/>
      <c r="AF1132" s="136"/>
      <c r="AG1132" s="338"/>
      <c r="AH1132" s="338"/>
      <c r="AI1132" s="339"/>
      <c r="AJ1132" s="339"/>
      <c r="AK1132" s="91"/>
      <c r="AL1132" s="92"/>
      <c r="AM1132" s="93"/>
      <c r="AN1132" s="340"/>
      <c r="AO1132" s="341"/>
      <c r="AP1132" s="336"/>
      <c r="AQ1132" s="342"/>
      <c r="AR1132" s="343"/>
      <c r="AS1132" s="342"/>
      <c r="AT1132" s="94"/>
      <c r="AU1132" s="341"/>
      <c r="AV1132" s="136"/>
      <c r="AW1132" s="339"/>
    </row>
    <row r="1133" spans="1:49" ht="12.75" customHeight="1">
      <c r="A1133">
        <v>1130</v>
      </c>
      <c r="B1133" s="29" t="s">
        <v>2</v>
      </c>
      <c r="C1133" s="134" t="s">
        <v>3454</v>
      </c>
      <c r="D1133" s="29" t="s">
        <v>3880</v>
      </c>
      <c r="E1133" s="29" t="s">
        <v>3880</v>
      </c>
      <c r="F1133" s="335"/>
      <c r="G1133" s="335"/>
      <c r="H1133" s="394"/>
      <c r="I1133" s="394"/>
      <c r="J1133" s="394"/>
      <c r="K1133" s="394"/>
      <c r="L1133" s="335"/>
      <c r="M1133" s="82" t="s">
        <v>3880</v>
      </c>
      <c r="N1133" s="57" t="s">
        <v>3880</v>
      </c>
      <c r="O1133" s="30" t="s">
        <v>3880</v>
      </c>
      <c r="P1133" s="29" t="s">
        <v>3880</v>
      </c>
      <c r="Q1133" s="29"/>
      <c r="R1133" s="134" t="s">
        <v>3454</v>
      </c>
      <c r="S1133" s="104" t="s">
        <v>3</v>
      </c>
      <c r="T1133" s="403">
        <v>5000</v>
      </c>
      <c r="U1133" s="403">
        <v>13310</v>
      </c>
      <c r="V1133" s="123" t="s">
        <v>2</v>
      </c>
      <c r="W1133" s="336"/>
      <c r="X1133" s="123"/>
      <c r="Y1133" s="337"/>
      <c r="Z1133" s="87"/>
      <c r="AA1133" s="88" t="s">
        <v>3880</v>
      </c>
      <c r="AB1133" s="88"/>
      <c r="AC1133" s="88"/>
      <c r="AD1133" s="90"/>
      <c r="AE1133" s="90"/>
      <c r="AF1133" s="136"/>
      <c r="AG1133" s="338"/>
      <c r="AH1133" s="338"/>
      <c r="AI1133" s="339"/>
      <c r="AJ1133" s="339"/>
      <c r="AK1133" s="91"/>
      <c r="AL1133" s="92"/>
      <c r="AM1133" s="93"/>
      <c r="AN1133" s="340"/>
      <c r="AO1133" s="341"/>
      <c r="AP1133" s="336"/>
      <c r="AQ1133" s="342"/>
      <c r="AR1133" s="343"/>
      <c r="AS1133" s="342"/>
      <c r="AT1133" s="94"/>
      <c r="AU1133" s="341"/>
      <c r="AV1133" s="136"/>
      <c r="AW1133" s="339"/>
    </row>
    <row r="1134" spans="1:49" ht="12.75" customHeight="1">
      <c r="A1134">
        <v>1131</v>
      </c>
      <c r="B1134" s="29" t="s">
        <v>2</v>
      </c>
      <c r="C1134" s="134" t="s">
        <v>5384</v>
      </c>
      <c r="D1134" s="29" t="s">
        <v>3880</v>
      </c>
      <c r="E1134" s="29" t="s">
        <v>3880</v>
      </c>
      <c r="F1134" s="335"/>
      <c r="G1134" s="335"/>
      <c r="H1134" s="394"/>
      <c r="I1134" s="394"/>
      <c r="J1134" s="394"/>
      <c r="K1134" s="394"/>
      <c r="L1134" s="335"/>
      <c r="M1134" s="82" t="s">
        <v>3880</v>
      </c>
      <c r="N1134" s="57" t="s">
        <v>3880</v>
      </c>
      <c r="O1134" s="30" t="s">
        <v>3880</v>
      </c>
      <c r="P1134" s="29" t="s">
        <v>3880</v>
      </c>
      <c r="Q1134" s="29"/>
      <c r="R1134" s="134" t="s">
        <v>5384</v>
      </c>
      <c r="S1134" s="103" t="s">
        <v>3</v>
      </c>
      <c r="T1134" s="403">
        <v>-6000</v>
      </c>
      <c r="U1134" s="403">
        <v>13310</v>
      </c>
      <c r="V1134" s="123" t="s">
        <v>2</v>
      </c>
      <c r="W1134" s="336"/>
      <c r="X1134" s="123"/>
      <c r="Y1134" s="337"/>
      <c r="Z1134" s="87"/>
      <c r="AA1134" s="88" t="s">
        <v>3880</v>
      </c>
      <c r="AB1134" s="88"/>
      <c r="AC1134" s="88"/>
      <c r="AD1134" s="90"/>
      <c r="AE1134" s="90"/>
      <c r="AF1134" s="136"/>
      <c r="AG1134" s="338"/>
      <c r="AH1134" s="338"/>
      <c r="AI1134" s="339"/>
      <c r="AJ1134" s="339"/>
      <c r="AK1134" s="91"/>
      <c r="AL1134" s="92"/>
      <c r="AM1134" s="93"/>
      <c r="AN1134" s="340"/>
      <c r="AO1134" s="341"/>
      <c r="AP1134" s="336"/>
      <c r="AQ1134" s="342"/>
      <c r="AR1134" s="343"/>
      <c r="AS1134" s="342"/>
      <c r="AT1134" s="94"/>
      <c r="AU1134" s="341"/>
      <c r="AV1134" s="136"/>
      <c r="AW1134" s="339"/>
    </row>
    <row r="1135" spans="1:49" ht="12.75" customHeight="1">
      <c r="A1135">
        <v>1132</v>
      </c>
      <c r="B1135" s="29" t="s">
        <v>2</v>
      </c>
      <c r="C1135" s="134" t="s">
        <v>5385</v>
      </c>
      <c r="D1135" s="29" t="s">
        <v>3880</v>
      </c>
      <c r="E1135" s="29" t="s">
        <v>3880</v>
      </c>
      <c r="F1135" s="335"/>
      <c r="G1135" s="335"/>
      <c r="H1135" s="394"/>
      <c r="I1135" s="394"/>
      <c r="J1135" s="394"/>
      <c r="K1135" s="394"/>
      <c r="L1135" s="335"/>
      <c r="M1135" s="82" t="s">
        <v>3880</v>
      </c>
      <c r="N1135" s="57" t="s">
        <v>3880</v>
      </c>
      <c r="O1135" s="30" t="s">
        <v>3880</v>
      </c>
      <c r="P1135" s="29" t="s">
        <v>3880</v>
      </c>
      <c r="Q1135" s="29"/>
      <c r="R1135" s="134" t="s">
        <v>5385</v>
      </c>
      <c r="S1135" s="104" t="s">
        <v>3</v>
      </c>
      <c r="T1135" s="403">
        <v>-7000</v>
      </c>
      <c r="U1135" s="403">
        <v>13310</v>
      </c>
      <c r="V1135" s="123" t="s">
        <v>2</v>
      </c>
      <c r="W1135" s="336"/>
      <c r="X1135" s="123"/>
      <c r="Y1135" s="337"/>
      <c r="Z1135" s="87"/>
      <c r="AA1135" s="88" t="s">
        <v>3880</v>
      </c>
      <c r="AB1135" s="88"/>
      <c r="AC1135" s="88"/>
      <c r="AD1135" s="90"/>
      <c r="AE1135" s="90"/>
      <c r="AF1135" s="136"/>
      <c r="AG1135" s="338"/>
      <c r="AH1135" s="338"/>
      <c r="AI1135" s="339"/>
      <c r="AJ1135" s="339"/>
      <c r="AK1135" s="91"/>
      <c r="AL1135" s="92"/>
      <c r="AM1135" s="93"/>
      <c r="AN1135" s="340"/>
      <c r="AO1135" s="341"/>
      <c r="AP1135" s="336"/>
      <c r="AQ1135" s="342"/>
      <c r="AR1135" s="343"/>
      <c r="AS1135" s="342"/>
      <c r="AT1135" s="94"/>
      <c r="AU1135" s="341"/>
      <c r="AV1135" s="136"/>
      <c r="AW1135" s="339"/>
    </row>
    <row r="1136" spans="1:49" ht="12.75" customHeight="1">
      <c r="A1136">
        <v>1133</v>
      </c>
      <c r="B1136" s="29" t="s">
        <v>2</v>
      </c>
      <c r="C1136" s="134" t="s">
        <v>5386</v>
      </c>
      <c r="D1136" s="29" t="s">
        <v>3880</v>
      </c>
      <c r="E1136" s="29" t="s">
        <v>3880</v>
      </c>
      <c r="F1136" s="335"/>
      <c r="G1136" s="335"/>
      <c r="H1136" s="394"/>
      <c r="I1136" s="394"/>
      <c r="J1136" s="394"/>
      <c r="K1136" s="394"/>
      <c r="L1136" s="335"/>
      <c r="M1136" s="82" t="s">
        <v>3880</v>
      </c>
      <c r="N1136" s="57" t="s">
        <v>3880</v>
      </c>
      <c r="O1136" s="30" t="s">
        <v>3880</v>
      </c>
      <c r="P1136" s="29" t="s">
        <v>3880</v>
      </c>
      <c r="Q1136" s="29"/>
      <c r="R1136" s="134" t="s">
        <v>5386</v>
      </c>
      <c r="S1136" s="104" t="s">
        <v>3</v>
      </c>
      <c r="T1136" s="403">
        <v>11500</v>
      </c>
      <c r="U1136" s="403">
        <v>-12065</v>
      </c>
      <c r="V1136" s="123" t="s">
        <v>2</v>
      </c>
      <c r="W1136" s="336"/>
      <c r="X1136" s="123"/>
      <c r="Y1136" s="337"/>
      <c r="Z1136" s="87"/>
      <c r="AA1136" s="88" t="s">
        <v>3880</v>
      </c>
      <c r="AB1136" s="88"/>
      <c r="AC1136" s="88"/>
      <c r="AD1136" s="90"/>
      <c r="AE1136" s="90"/>
      <c r="AF1136" s="136"/>
      <c r="AG1136" s="338"/>
      <c r="AH1136" s="338"/>
      <c r="AI1136" s="339"/>
      <c r="AJ1136" s="339"/>
      <c r="AK1136" s="91"/>
      <c r="AL1136" s="92"/>
      <c r="AM1136" s="93"/>
      <c r="AN1136" s="340"/>
      <c r="AO1136" s="341"/>
      <c r="AP1136" s="336"/>
      <c r="AQ1136" s="342"/>
      <c r="AR1136" s="343"/>
      <c r="AS1136" s="342"/>
      <c r="AT1136" s="94"/>
      <c r="AU1136" s="341"/>
      <c r="AV1136" s="136"/>
      <c r="AW1136" s="339"/>
    </row>
    <row r="1137" spans="1:49" ht="12.75" customHeight="1">
      <c r="A1137">
        <v>1134</v>
      </c>
      <c r="B1137" s="29" t="s">
        <v>2</v>
      </c>
      <c r="C1137" s="134" t="s">
        <v>5387</v>
      </c>
      <c r="D1137" s="29" t="s">
        <v>3880</v>
      </c>
      <c r="E1137" s="29" t="s">
        <v>3880</v>
      </c>
      <c r="F1137" s="335"/>
      <c r="G1137" s="335"/>
      <c r="H1137" s="394"/>
      <c r="I1137" s="394"/>
      <c r="J1137" s="394"/>
      <c r="K1137" s="394"/>
      <c r="L1137" s="335"/>
      <c r="M1137" s="82" t="s">
        <v>3880</v>
      </c>
      <c r="N1137" s="57" t="s">
        <v>3880</v>
      </c>
      <c r="O1137" s="30" t="s">
        <v>3880</v>
      </c>
      <c r="P1137" s="29" t="s">
        <v>3880</v>
      </c>
      <c r="Q1137" s="29"/>
      <c r="R1137" s="134" t="s">
        <v>5387</v>
      </c>
      <c r="S1137" s="104" t="s">
        <v>3</v>
      </c>
      <c r="T1137" s="403">
        <v>9500</v>
      </c>
      <c r="U1137" s="403">
        <v>-12065</v>
      </c>
      <c r="V1137" s="123" t="s">
        <v>2</v>
      </c>
      <c r="W1137" s="336"/>
      <c r="X1137" s="123"/>
      <c r="Y1137" s="337"/>
      <c r="Z1137" s="87"/>
      <c r="AA1137" s="88" t="s">
        <v>3880</v>
      </c>
      <c r="AB1137" s="88"/>
      <c r="AC1137" s="88"/>
      <c r="AD1137" s="90"/>
      <c r="AE1137" s="90"/>
      <c r="AF1137" s="136"/>
      <c r="AG1137" s="338"/>
      <c r="AH1137" s="338"/>
      <c r="AI1137" s="339"/>
      <c r="AJ1137" s="339"/>
      <c r="AK1137" s="91"/>
      <c r="AL1137" s="92"/>
      <c r="AM1137" s="93"/>
      <c r="AN1137" s="340"/>
      <c r="AO1137" s="341"/>
      <c r="AP1137" s="336"/>
      <c r="AQ1137" s="342"/>
      <c r="AR1137" s="343"/>
      <c r="AS1137" s="342"/>
      <c r="AT1137" s="94"/>
      <c r="AU1137" s="341"/>
      <c r="AV1137" s="136"/>
      <c r="AW1137" s="339"/>
    </row>
    <row r="1138" spans="1:49" ht="12.75" customHeight="1">
      <c r="A1138">
        <v>1135</v>
      </c>
      <c r="B1138" s="29" t="s">
        <v>2</v>
      </c>
      <c r="C1138" s="134" t="s">
        <v>5388</v>
      </c>
      <c r="D1138" s="29" t="s">
        <v>3880</v>
      </c>
      <c r="E1138" s="29" t="s">
        <v>3880</v>
      </c>
      <c r="F1138" s="335"/>
      <c r="G1138" s="335"/>
      <c r="H1138" s="394"/>
      <c r="I1138" s="394"/>
      <c r="J1138" s="394"/>
      <c r="K1138" s="394"/>
      <c r="L1138" s="335"/>
      <c r="M1138" s="82" t="s">
        <v>3880</v>
      </c>
      <c r="N1138" s="57" t="s">
        <v>3880</v>
      </c>
      <c r="O1138" s="30" t="s">
        <v>3880</v>
      </c>
      <c r="P1138" s="29" t="s">
        <v>3880</v>
      </c>
      <c r="Q1138" s="29"/>
      <c r="R1138" s="134" t="s">
        <v>5388</v>
      </c>
      <c r="S1138" s="104" t="s">
        <v>3</v>
      </c>
      <c r="T1138" s="403">
        <v>8500</v>
      </c>
      <c r="U1138" s="403">
        <v>-12065</v>
      </c>
      <c r="V1138" s="123" t="s">
        <v>2</v>
      </c>
      <c r="W1138" s="336"/>
      <c r="X1138" s="123"/>
      <c r="Y1138" s="337"/>
      <c r="Z1138" s="87"/>
      <c r="AA1138" s="88" t="s">
        <v>3880</v>
      </c>
      <c r="AB1138" s="88"/>
      <c r="AC1138" s="88"/>
      <c r="AD1138" s="90"/>
      <c r="AE1138" s="90"/>
      <c r="AF1138" s="136"/>
      <c r="AG1138" s="338"/>
      <c r="AH1138" s="338"/>
      <c r="AI1138" s="339"/>
      <c r="AJ1138" s="339"/>
      <c r="AK1138" s="91"/>
      <c r="AL1138" s="92"/>
      <c r="AM1138" s="93"/>
      <c r="AN1138" s="340"/>
      <c r="AO1138" s="341"/>
      <c r="AP1138" s="336"/>
      <c r="AQ1138" s="342"/>
      <c r="AR1138" s="343"/>
      <c r="AS1138" s="342"/>
      <c r="AT1138" s="94"/>
      <c r="AU1138" s="341"/>
      <c r="AV1138" s="136"/>
      <c r="AW1138" s="339"/>
    </row>
    <row r="1139" spans="1:49" ht="12.75" customHeight="1">
      <c r="A1139">
        <v>1136</v>
      </c>
      <c r="B1139" s="29" t="s">
        <v>2</v>
      </c>
      <c r="C1139" s="134" t="s">
        <v>243</v>
      </c>
      <c r="D1139" s="29" t="s">
        <v>3880</v>
      </c>
      <c r="E1139" s="29" t="s">
        <v>3880</v>
      </c>
      <c r="F1139" s="335"/>
      <c r="G1139" s="335"/>
      <c r="H1139" s="394"/>
      <c r="I1139" s="394"/>
      <c r="J1139" s="394"/>
      <c r="K1139" s="394"/>
      <c r="L1139" s="335"/>
      <c r="M1139" s="82" t="s">
        <v>3880</v>
      </c>
      <c r="N1139" s="57" t="s">
        <v>3880</v>
      </c>
      <c r="O1139" s="30" t="s">
        <v>3880</v>
      </c>
      <c r="P1139" s="29" t="s">
        <v>3880</v>
      </c>
      <c r="Q1139" s="29"/>
      <c r="R1139" s="134" t="s">
        <v>243</v>
      </c>
      <c r="S1139" s="104" t="s">
        <v>3</v>
      </c>
      <c r="T1139" s="403">
        <v>5500</v>
      </c>
      <c r="U1139" s="403">
        <v>-12065</v>
      </c>
      <c r="V1139" s="123" t="s">
        <v>2</v>
      </c>
      <c r="W1139" s="336"/>
      <c r="X1139" s="123"/>
      <c r="Y1139" s="337"/>
      <c r="Z1139" s="87"/>
      <c r="AA1139" s="88" t="s">
        <v>3880</v>
      </c>
      <c r="AB1139" s="88"/>
      <c r="AC1139" s="88"/>
      <c r="AD1139" s="90"/>
      <c r="AE1139" s="90"/>
      <c r="AF1139" s="136"/>
      <c r="AG1139" s="338"/>
      <c r="AH1139" s="338"/>
      <c r="AI1139" s="339"/>
      <c r="AJ1139" s="339"/>
      <c r="AK1139" s="91"/>
      <c r="AL1139" s="92"/>
      <c r="AM1139" s="93"/>
      <c r="AN1139" s="340"/>
      <c r="AO1139" s="341"/>
      <c r="AP1139" s="336"/>
      <c r="AQ1139" s="342"/>
      <c r="AR1139" s="343"/>
      <c r="AS1139" s="342"/>
      <c r="AT1139" s="94"/>
      <c r="AU1139" s="341"/>
      <c r="AV1139" s="136"/>
      <c r="AW1139" s="339"/>
    </row>
    <row r="1140" spans="1:49" ht="12.75" customHeight="1">
      <c r="A1140">
        <v>1137</v>
      </c>
      <c r="B1140" s="29" t="s">
        <v>2</v>
      </c>
      <c r="C1140" s="134" t="s">
        <v>353</v>
      </c>
      <c r="D1140" s="29" t="s">
        <v>3880</v>
      </c>
      <c r="E1140" s="29" t="s">
        <v>3880</v>
      </c>
      <c r="F1140" s="335"/>
      <c r="G1140" s="335"/>
      <c r="H1140" s="394"/>
      <c r="I1140" s="394"/>
      <c r="J1140" s="394"/>
      <c r="K1140" s="394"/>
      <c r="L1140" s="335"/>
      <c r="M1140" s="82" t="s">
        <v>3880</v>
      </c>
      <c r="N1140" s="57" t="s">
        <v>3880</v>
      </c>
      <c r="O1140" s="30" t="s">
        <v>3880</v>
      </c>
      <c r="P1140" s="29" t="s">
        <v>3880</v>
      </c>
      <c r="Q1140" s="29"/>
      <c r="R1140" s="134" t="s">
        <v>353</v>
      </c>
      <c r="S1140" s="104" t="s">
        <v>3</v>
      </c>
      <c r="T1140" s="403">
        <v>4500</v>
      </c>
      <c r="U1140" s="403">
        <v>-12065</v>
      </c>
      <c r="V1140" s="123" t="s">
        <v>2</v>
      </c>
      <c r="W1140" s="336"/>
      <c r="X1140" s="123"/>
      <c r="Y1140" s="337"/>
      <c r="Z1140" s="87"/>
      <c r="AA1140" s="88" t="s">
        <v>3880</v>
      </c>
      <c r="AB1140" s="88"/>
      <c r="AC1140" s="88"/>
      <c r="AD1140" s="90"/>
      <c r="AE1140" s="90"/>
      <c r="AF1140" s="136"/>
      <c r="AG1140" s="338"/>
      <c r="AH1140" s="338"/>
      <c r="AI1140" s="339"/>
      <c r="AJ1140" s="339"/>
      <c r="AK1140" s="91"/>
      <c r="AL1140" s="92"/>
      <c r="AM1140" s="93"/>
      <c r="AN1140" s="340"/>
      <c r="AO1140" s="341"/>
      <c r="AP1140" s="336"/>
      <c r="AQ1140" s="342"/>
      <c r="AR1140" s="343"/>
      <c r="AS1140" s="342"/>
      <c r="AT1140" s="94"/>
      <c r="AU1140" s="341"/>
      <c r="AV1140" s="136"/>
      <c r="AW1140" s="339"/>
    </row>
    <row r="1141" spans="1:49" ht="12.75" customHeight="1">
      <c r="A1141">
        <v>1138</v>
      </c>
      <c r="B1141" s="29" t="s">
        <v>2</v>
      </c>
      <c r="C1141" s="134" t="s">
        <v>3670</v>
      </c>
      <c r="D1141" s="29" t="s">
        <v>3880</v>
      </c>
      <c r="E1141" s="29" t="s">
        <v>3880</v>
      </c>
      <c r="F1141" s="335"/>
      <c r="G1141" s="335"/>
      <c r="H1141" s="394"/>
      <c r="I1141" s="394"/>
      <c r="J1141" s="394"/>
      <c r="K1141" s="394"/>
      <c r="L1141" s="335"/>
      <c r="M1141" s="82" t="s">
        <v>3880</v>
      </c>
      <c r="N1141" s="57" t="s">
        <v>3880</v>
      </c>
      <c r="O1141" s="30" t="s">
        <v>3880</v>
      </c>
      <c r="P1141" s="29" t="s">
        <v>3880</v>
      </c>
      <c r="Q1141" s="29"/>
      <c r="R1141" s="134" t="s">
        <v>3670</v>
      </c>
      <c r="S1141" s="104" t="s">
        <v>3</v>
      </c>
      <c r="T1141" s="403">
        <v>-4500</v>
      </c>
      <c r="U1141" s="403">
        <v>-12065</v>
      </c>
      <c r="V1141" s="123" t="s">
        <v>2</v>
      </c>
      <c r="W1141" s="336"/>
      <c r="X1141" s="123"/>
      <c r="Y1141" s="337"/>
      <c r="Z1141" s="87"/>
      <c r="AA1141" s="88" t="s">
        <v>3880</v>
      </c>
      <c r="AB1141" s="88"/>
      <c r="AC1141" s="88"/>
      <c r="AD1141" s="90"/>
      <c r="AE1141" s="90"/>
      <c r="AF1141" s="136"/>
      <c r="AG1141" s="338"/>
      <c r="AH1141" s="338"/>
      <c r="AI1141" s="339"/>
      <c r="AJ1141" s="339"/>
      <c r="AK1141" s="91"/>
      <c r="AL1141" s="92"/>
      <c r="AM1141" s="93"/>
      <c r="AN1141" s="340"/>
      <c r="AO1141" s="341"/>
      <c r="AP1141" s="336"/>
      <c r="AQ1141" s="342"/>
      <c r="AR1141" s="343"/>
      <c r="AS1141" s="342"/>
      <c r="AT1141" s="94"/>
      <c r="AU1141" s="341"/>
      <c r="AV1141" s="136"/>
      <c r="AW1141" s="339"/>
    </row>
    <row r="1142" spans="1:49" ht="12.75" customHeight="1">
      <c r="A1142">
        <v>1139</v>
      </c>
      <c r="B1142" s="29" t="s">
        <v>2</v>
      </c>
      <c r="C1142" s="134" t="s">
        <v>5389</v>
      </c>
      <c r="D1142" s="29" t="s">
        <v>3880</v>
      </c>
      <c r="E1142" s="29" t="s">
        <v>3880</v>
      </c>
      <c r="F1142" s="335"/>
      <c r="G1142" s="335"/>
      <c r="H1142" s="394"/>
      <c r="I1142" s="394"/>
      <c r="J1142" s="394"/>
      <c r="K1142" s="394"/>
      <c r="L1142" s="335"/>
      <c r="M1142" s="82" t="s">
        <v>3880</v>
      </c>
      <c r="N1142" s="57" t="s">
        <v>3880</v>
      </c>
      <c r="O1142" s="30" t="s">
        <v>3880</v>
      </c>
      <c r="P1142" s="29" t="s">
        <v>3880</v>
      </c>
      <c r="Q1142" s="29"/>
      <c r="R1142" s="134" t="s">
        <v>5389</v>
      </c>
      <c r="S1142" s="104" t="s">
        <v>3</v>
      </c>
      <c r="T1142" s="403">
        <v>12000</v>
      </c>
      <c r="U1142" s="403">
        <v>-11650</v>
      </c>
      <c r="V1142" s="123" t="s">
        <v>2</v>
      </c>
      <c r="W1142" s="336"/>
      <c r="X1142" s="123"/>
      <c r="Y1142" s="337"/>
      <c r="Z1142" s="87"/>
      <c r="AA1142" s="88" t="s">
        <v>3880</v>
      </c>
      <c r="AB1142" s="88"/>
      <c r="AC1142" s="88"/>
      <c r="AD1142" s="90"/>
      <c r="AE1142" s="90"/>
      <c r="AF1142" s="136"/>
      <c r="AG1142" s="338"/>
      <c r="AH1142" s="338"/>
      <c r="AI1142" s="339"/>
      <c r="AJ1142" s="339"/>
      <c r="AK1142" s="91"/>
      <c r="AL1142" s="92"/>
      <c r="AM1142" s="93"/>
      <c r="AN1142" s="340"/>
      <c r="AO1142" s="341"/>
      <c r="AP1142" s="336"/>
      <c r="AQ1142" s="342"/>
      <c r="AR1142" s="343"/>
      <c r="AS1142" s="342"/>
      <c r="AT1142" s="94"/>
      <c r="AU1142" s="341"/>
      <c r="AV1142" s="136"/>
      <c r="AW1142" s="339"/>
    </row>
    <row r="1143" spans="1:49" ht="12.75" customHeight="1">
      <c r="A1143">
        <v>1140</v>
      </c>
      <c r="B1143" s="29" t="s">
        <v>2</v>
      </c>
      <c r="C1143" s="134" t="s">
        <v>5390</v>
      </c>
      <c r="D1143" s="29" t="s">
        <v>3880</v>
      </c>
      <c r="E1143" s="29" t="s">
        <v>3880</v>
      </c>
      <c r="F1143" s="335"/>
      <c r="G1143" s="335"/>
      <c r="H1143" s="394"/>
      <c r="I1143" s="394"/>
      <c r="J1143" s="394"/>
      <c r="K1143" s="394"/>
      <c r="L1143" s="335"/>
      <c r="M1143" s="82" t="s">
        <v>3880</v>
      </c>
      <c r="N1143" s="57" t="s">
        <v>3880</v>
      </c>
      <c r="O1143" s="30" t="s">
        <v>3880</v>
      </c>
      <c r="P1143" s="29" t="s">
        <v>3880</v>
      </c>
      <c r="Q1143" s="29"/>
      <c r="R1143" s="134" t="s">
        <v>5390</v>
      </c>
      <c r="S1143" s="104" t="s">
        <v>3</v>
      </c>
      <c r="T1143" s="403">
        <v>11000</v>
      </c>
      <c r="U1143" s="403">
        <v>-11650</v>
      </c>
      <c r="V1143" s="123" t="s">
        <v>2</v>
      </c>
      <c r="W1143" s="336"/>
      <c r="X1143" s="123"/>
      <c r="Y1143" s="337"/>
      <c r="Z1143" s="87"/>
      <c r="AA1143" s="88" t="s">
        <v>3880</v>
      </c>
      <c r="AB1143" s="88"/>
      <c r="AC1143" s="88"/>
      <c r="AD1143" s="90"/>
      <c r="AE1143" s="90"/>
      <c r="AF1143" s="136"/>
      <c r="AG1143" s="338"/>
      <c r="AH1143" s="338"/>
      <c r="AI1143" s="339"/>
      <c r="AJ1143" s="339"/>
      <c r="AK1143" s="91"/>
      <c r="AL1143" s="92"/>
      <c r="AM1143" s="93"/>
      <c r="AN1143" s="340"/>
      <c r="AO1143" s="341"/>
      <c r="AP1143" s="336"/>
      <c r="AQ1143" s="342"/>
      <c r="AR1143" s="343"/>
      <c r="AS1143" s="342"/>
      <c r="AT1143" s="94"/>
      <c r="AU1143" s="341"/>
      <c r="AV1143" s="136"/>
      <c r="AW1143" s="339"/>
    </row>
    <row r="1144" spans="1:49" ht="12.75" customHeight="1">
      <c r="A1144">
        <v>1141</v>
      </c>
      <c r="B1144" s="29" t="s">
        <v>2</v>
      </c>
      <c r="C1144" s="134" t="s">
        <v>5391</v>
      </c>
      <c r="D1144" s="29" t="s">
        <v>3880</v>
      </c>
      <c r="E1144" s="29" t="s">
        <v>3880</v>
      </c>
      <c r="F1144" s="335"/>
      <c r="G1144" s="335"/>
      <c r="H1144" s="394"/>
      <c r="I1144" s="394"/>
      <c r="J1144" s="394"/>
      <c r="K1144" s="394"/>
      <c r="L1144" s="335"/>
      <c r="M1144" s="82" t="s">
        <v>3880</v>
      </c>
      <c r="N1144" s="57" t="s">
        <v>3880</v>
      </c>
      <c r="O1144" s="30" t="s">
        <v>3880</v>
      </c>
      <c r="P1144" s="29" t="s">
        <v>3880</v>
      </c>
      <c r="Q1144" s="29"/>
      <c r="R1144" s="134" t="s">
        <v>5391</v>
      </c>
      <c r="S1144" s="104" t="s">
        <v>3</v>
      </c>
      <c r="T1144" s="403">
        <v>10000</v>
      </c>
      <c r="U1144" s="403">
        <v>-11650</v>
      </c>
      <c r="V1144" s="123" t="s">
        <v>2</v>
      </c>
      <c r="W1144" s="336"/>
      <c r="X1144" s="123"/>
      <c r="Y1144" s="337"/>
      <c r="Z1144" s="87"/>
      <c r="AA1144" s="88" t="s">
        <v>3880</v>
      </c>
      <c r="AB1144" s="88"/>
      <c r="AC1144" s="88"/>
      <c r="AD1144" s="90"/>
      <c r="AE1144" s="90"/>
      <c r="AF1144" s="136"/>
      <c r="AG1144" s="338"/>
      <c r="AH1144" s="338"/>
      <c r="AI1144" s="339"/>
      <c r="AJ1144" s="339"/>
      <c r="AK1144" s="91"/>
      <c r="AL1144" s="92"/>
      <c r="AM1144" s="93"/>
      <c r="AN1144" s="340"/>
      <c r="AO1144" s="341"/>
      <c r="AP1144" s="336"/>
      <c r="AQ1144" s="342"/>
      <c r="AR1144" s="343"/>
      <c r="AS1144" s="342"/>
      <c r="AT1144" s="94"/>
      <c r="AU1144" s="341"/>
      <c r="AV1144" s="136"/>
      <c r="AW1144" s="339"/>
    </row>
    <row r="1145" spans="1:49" ht="12.75" customHeight="1">
      <c r="A1145">
        <v>1142</v>
      </c>
      <c r="B1145" s="29" t="s">
        <v>2</v>
      </c>
      <c r="C1145" s="134" t="s">
        <v>304</v>
      </c>
      <c r="D1145" s="29" t="s">
        <v>3880</v>
      </c>
      <c r="E1145" s="29" t="s">
        <v>3880</v>
      </c>
      <c r="F1145" s="335"/>
      <c r="G1145" s="335"/>
      <c r="H1145" s="394"/>
      <c r="I1145" s="394"/>
      <c r="J1145" s="394"/>
      <c r="K1145" s="394"/>
      <c r="L1145" s="335"/>
      <c r="M1145" s="82" t="s">
        <v>3880</v>
      </c>
      <c r="N1145" s="57" t="s">
        <v>3880</v>
      </c>
      <c r="O1145" s="30" t="s">
        <v>3880</v>
      </c>
      <c r="P1145" s="29" t="s">
        <v>3880</v>
      </c>
      <c r="Q1145" s="29"/>
      <c r="R1145" s="134" t="s">
        <v>304</v>
      </c>
      <c r="S1145" s="103" t="s">
        <v>3</v>
      </c>
      <c r="T1145" s="403">
        <v>8000</v>
      </c>
      <c r="U1145" s="403">
        <v>-11650</v>
      </c>
      <c r="V1145" s="123" t="s">
        <v>2</v>
      </c>
      <c r="W1145" s="336"/>
      <c r="X1145" s="123"/>
      <c r="Y1145" s="337"/>
      <c r="Z1145" s="87"/>
      <c r="AA1145" s="88" t="s">
        <v>3880</v>
      </c>
      <c r="AB1145" s="88"/>
      <c r="AC1145" s="88"/>
      <c r="AD1145" s="90"/>
      <c r="AE1145" s="90"/>
      <c r="AF1145" s="136"/>
      <c r="AG1145" s="338"/>
      <c r="AH1145" s="338"/>
      <c r="AI1145" s="339"/>
      <c r="AJ1145" s="339"/>
      <c r="AK1145" s="91"/>
      <c r="AL1145" s="92"/>
      <c r="AM1145" s="93"/>
      <c r="AN1145" s="340"/>
      <c r="AO1145" s="341"/>
      <c r="AP1145" s="336"/>
      <c r="AQ1145" s="342"/>
      <c r="AR1145" s="343"/>
      <c r="AS1145" s="342"/>
      <c r="AT1145" s="94"/>
      <c r="AU1145" s="341"/>
      <c r="AV1145" s="136"/>
      <c r="AW1145" s="339"/>
    </row>
    <row r="1146" spans="1:49" ht="12.75" customHeight="1">
      <c r="A1146">
        <v>1143</v>
      </c>
      <c r="B1146" s="29" t="s">
        <v>2</v>
      </c>
      <c r="C1146" s="134" t="s">
        <v>266</v>
      </c>
      <c r="D1146" s="29" t="s">
        <v>3880</v>
      </c>
      <c r="E1146" s="29" t="s">
        <v>3880</v>
      </c>
      <c r="F1146" s="335"/>
      <c r="G1146" s="335"/>
      <c r="H1146" s="394"/>
      <c r="I1146" s="394"/>
      <c r="J1146" s="394"/>
      <c r="K1146" s="394"/>
      <c r="L1146" s="335"/>
      <c r="M1146" s="82" t="s">
        <v>3880</v>
      </c>
      <c r="N1146" s="57" t="s">
        <v>3880</v>
      </c>
      <c r="O1146" s="30" t="s">
        <v>3880</v>
      </c>
      <c r="P1146" s="29" t="s">
        <v>3880</v>
      </c>
      <c r="Q1146" s="29"/>
      <c r="R1146" s="134" t="s">
        <v>266</v>
      </c>
      <c r="S1146" s="103" t="s">
        <v>3</v>
      </c>
      <c r="T1146" s="403">
        <v>7000</v>
      </c>
      <c r="U1146" s="403">
        <v>-11650</v>
      </c>
      <c r="V1146" s="123" t="s">
        <v>2</v>
      </c>
      <c r="W1146" s="336"/>
      <c r="X1146" s="123"/>
      <c r="Y1146" s="337"/>
      <c r="Z1146" s="87"/>
      <c r="AA1146" s="88" t="s">
        <v>3880</v>
      </c>
      <c r="AB1146" s="88"/>
      <c r="AC1146" s="88"/>
      <c r="AD1146" s="90"/>
      <c r="AE1146" s="90"/>
      <c r="AF1146" s="136"/>
      <c r="AG1146" s="338"/>
      <c r="AH1146" s="338"/>
      <c r="AI1146" s="339"/>
      <c r="AJ1146" s="339"/>
      <c r="AK1146" s="91"/>
      <c r="AL1146" s="92"/>
      <c r="AM1146" s="93"/>
      <c r="AN1146" s="340"/>
      <c r="AO1146" s="341"/>
      <c r="AP1146" s="336"/>
      <c r="AQ1146" s="342"/>
      <c r="AR1146" s="343"/>
      <c r="AS1146" s="342"/>
      <c r="AT1146" s="94"/>
      <c r="AU1146" s="341"/>
      <c r="AV1146" s="136"/>
      <c r="AW1146" s="339"/>
    </row>
    <row r="1147" spans="1:49" ht="12.75" customHeight="1">
      <c r="A1147">
        <v>1144</v>
      </c>
      <c r="B1147" s="29" t="s">
        <v>2</v>
      </c>
      <c r="C1147" s="134" t="s">
        <v>263</v>
      </c>
      <c r="D1147" s="29" t="s">
        <v>3880</v>
      </c>
      <c r="E1147" s="29" t="s">
        <v>3880</v>
      </c>
      <c r="F1147" s="335"/>
      <c r="G1147" s="335"/>
      <c r="H1147" s="394"/>
      <c r="I1147" s="394"/>
      <c r="J1147" s="394"/>
      <c r="K1147" s="394"/>
      <c r="L1147" s="335"/>
      <c r="M1147" s="82" t="s">
        <v>3880</v>
      </c>
      <c r="N1147" s="57" t="s">
        <v>3880</v>
      </c>
      <c r="O1147" s="30" t="s">
        <v>3880</v>
      </c>
      <c r="P1147" s="29" t="s">
        <v>3880</v>
      </c>
      <c r="Q1147" s="29"/>
      <c r="R1147" s="134" t="s">
        <v>263</v>
      </c>
      <c r="S1147" s="103" t="s">
        <v>3</v>
      </c>
      <c r="T1147" s="403">
        <v>6000</v>
      </c>
      <c r="U1147" s="403">
        <v>-11650</v>
      </c>
      <c r="V1147" s="123" t="s">
        <v>2</v>
      </c>
      <c r="W1147" s="336"/>
      <c r="X1147" s="123"/>
      <c r="Y1147" s="337"/>
      <c r="Z1147" s="87"/>
      <c r="AA1147" s="88" t="s">
        <v>3880</v>
      </c>
      <c r="AB1147" s="88"/>
      <c r="AC1147" s="88"/>
      <c r="AD1147" s="90"/>
      <c r="AE1147" s="90"/>
      <c r="AF1147" s="136"/>
      <c r="AG1147" s="338"/>
      <c r="AH1147" s="338"/>
      <c r="AI1147" s="339"/>
      <c r="AJ1147" s="339"/>
      <c r="AK1147" s="91"/>
      <c r="AL1147" s="92"/>
      <c r="AM1147" s="93"/>
      <c r="AN1147" s="340"/>
      <c r="AO1147" s="341"/>
      <c r="AP1147" s="336"/>
      <c r="AQ1147" s="342"/>
      <c r="AR1147" s="343"/>
      <c r="AS1147" s="342"/>
      <c r="AT1147" s="94"/>
      <c r="AU1147" s="341"/>
      <c r="AV1147" s="136"/>
      <c r="AW1147" s="339"/>
    </row>
    <row r="1148" spans="1:49" ht="12.75" customHeight="1">
      <c r="A1148">
        <v>1145</v>
      </c>
      <c r="B1148" s="29" t="s">
        <v>2</v>
      </c>
      <c r="C1148" s="134" t="s">
        <v>264</v>
      </c>
      <c r="D1148" s="29" t="s">
        <v>3880</v>
      </c>
      <c r="E1148" s="29" t="s">
        <v>3880</v>
      </c>
      <c r="F1148" s="335"/>
      <c r="G1148" s="335"/>
      <c r="H1148" s="394"/>
      <c r="I1148" s="394"/>
      <c r="J1148" s="394"/>
      <c r="K1148" s="394"/>
      <c r="L1148" s="335"/>
      <c r="M1148" s="82" t="s">
        <v>3880</v>
      </c>
      <c r="N1148" s="57" t="s">
        <v>3880</v>
      </c>
      <c r="O1148" s="30" t="s">
        <v>3880</v>
      </c>
      <c r="P1148" s="29" t="s">
        <v>3880</v>
      </c>
      <c r="Q1148" s="29"/>
      <c r="R1148" s="134" t="s">
        <v>264</v>
      </c>
      <c r="S1148" s="103" t="s">
        <v>3</v>
      </c>
      <c r="T1148" s="403">
        <v>5000</v>
      </c>
      <c r="U1148" s="403">
        <v>-11650</v>
      </c>
      <c r="V1148" s="123" t="s">
        <v>2</v>
      </c>
      <c r="W1148" s="336"/>
      <c r="X1148" s="123"/>
      <c r="Y1148" s="337"/>
      <c r="Z1148" s="87"/>
      <c r="AA1148" s="88" t="s">
        <v>3880</v>
      </c>
      <c r="AB1148" s="88"/>
      <c r="AC1148" s="88"/>
      <c r="AD1148" s="90"/>
      <c r="AE1148" s="90"/>
      <c r="AF1148" s="136"/>
      <c r="AG1148" s="338"/>
      <c r="AH1148" s="338"/>
      <c r="AI1148" s="339"/>
      <c r="AJ1148" s="339"/>
      <c r="AK1148" s="91"/>
      <c r="AL1148" s="92"/>
      <c r="AM1148" s="93"/>
      <c r="AN1148" s="340"/>
      <c r="AO1148" s="341"/>
      <c r="AP1148" s="336"/>
      <c r="AQ1148" s="342"/>
      <c r="AR1148" s="343"/>
      <c r="AS1148" s="342"/>
      <c r="AT1148" s="94"/>
      <c r="AU1148" s="341"/>
      <c r="AV1148" s="136"/>
      <c r="AW1148" s="339"/>
    </row>
    <row r="1149" spans="1:49" ht="12.75" customHeight="1">
      <c r="A1149">
        <v>1146</v>
      </c>
      <c r="B1149" s="29" t="s">
        <v>2</v>
      </c>
      <c r="C1149" s="134" t="s">
        <v>270</v>
      </c>
      <c r="D1149" s="29" t="s">
        <v>3880</v>
      </c>
      <c r="E1149" s="29" t="s">
        <v>3880</v>
      </c>
      <c r="F1149" s="335"/>
      <c r="G1149" s="335"/>
      <c r="H1149" s="394"/>
      <c r="I1149" s="394"/>
      <c r="J1149" s="394"/>
      <c r="K1149" s="394"/>
      <c r="L1149" s="335"/>
      <c r="M1149" s="82" t="s">
        <v>3880</v>
      </c>
      <c r="N1149" s="57" t="s">
        <v>3880</v>
      </c>
      <c r="O1149" s="30" t="s">
        <v>3880</v>
      </c>
      <c r="P1149" s="29" t="s">
        <v>3880</v>
      </c>
      <c r="Q1149" s="29"/>
      <c r="R1149" s="134" t="s">
        <v>270</v>
      </c>
      <c r="S1149" s="103" t="s">
        <v>3</v>
      </c>
      <c r="T1149" s="403">
        <v>4000</v>
      </c>
      <c r="U1149" s="403">
        <v>-11650</v>
      </c>
      <c r="V1149" s="123" t="s">
        <v>2</v>
      </c>
      <c r="W1149" s="336"/>
      <c r="X1149" s="123"/>
      <c r="Y1149" s="337"/>
      <c r="Z1149" s="87"/>
      <c r="AA1149" s="88" t="s">
        <v>3880</v>
      </c>
      <c r="AB1149" s="88"/>
      <c r="AC1149" s="88"/>
      <c r="AD1149" s="90"/>
      <c r="AE1149" s="90"/>
      <c r="AF1149" s="136"/>
      <c r="AG1149" s="338"/>
      <c r="AH1149" s="338"/>
      <c r="AI1149" s="339"/>
      <c r="AJ1149" s="339"/>
      <c r="AK1149" s="91"/>
      <c r="AL1149" s="92"/>
      <c r="AM1149" s="93"/>
      <c r="AN1149" s="340"/>
      <c r="AO1149" s="341"/>
      <c r="AP1149" s="336"/>
      <c r="AQ1149" s="342"/>
      <c r="AR1149" s="343"/>
      <c r="AS1149" s="342"/>
      <c r="AT1149" s="94"/>
      <c r="AU1149" s="341"/>
      <c r="AV1149" s="136"/>
      <c r="AW1149" s="339"/>
    </row>
    <row r="1150" spans="1:49" ht="12.75" customHeight="1">
      <c r="A1150">
        <v>1147</v>
      </c>
      <c r="B1150" s="29" t="s">
        <v>2</v>
      </c>
      <c r="C1150" s="134" t="s">
        <v>285</v>
      </c>
      <c r="D1150" s="29" t="s">
        <v>3880</v>
      </c>
      <c r="E1150" s="29" t="s">
        <v>3880</v>
      </c>
      <c r="F1150" s="335"/>
      <c r="G1150" s="335"/>
      <c r="H1150" s="394"/>
      <c r="I1150" s="394"/>
      <c r="J1150" s="394"/>
      <c r="K1150" s="394"/>
      <c r="L1150" s="335"/>
      <c r="M1150" s="82" t="s">
        <v>3880</v>
      </c>
      <c r="N1150" s="57" t="s">
        <v>3880</v>
      </c>
      <c r="O1150" s="30" t="s">
        <v>3880</v>
      </c>
      <c r="P1150" s="29" t="s">
        <v>3880</v>
      </c>
      <c r="Q1150" s="29"/>
      <c r="R1150" s="134" t="s">
        <v>285</v>
      </c>
      <c r="S1150" s="103" t="s">
        <v>3</v>
      </c>
      <c r="T1150" s="403">
        <v>3000</v>
      </c>
      <c r="U1150" s="403">
        <v>-11650</v>
      </c>
      <c r="V1150" s="123" t="s">
        <v>2</v>
      </c>
      <c r="W1150" s="336"/>
      <c r="X1150" s="123"/>
      <c r="Y1150" s="337"/>
      <c r="Z1150" s="87"/>
      <c r="AA1150" s="88" t="s">
        <v>3880</v>
      </c>
      <c r="AB1150" s="88"/>
      <c r="AC1150" s="88"/>
      <c r="AD1150" s="90"/>
      <c r="AE1150" s="90"/>
      <c r="AF1150" s="136"/>
      <c r="AG1150" s="338"/>
      <c r="AH1150" s="338"/>
      <c r="AI1150" s="339"/>
      <c r="AJ1150" s="339"/>
      <c r="AK1150" s="91"/>
      <c r="AL1150" s="92"/>
      <c r="AM1150" s="93"/>
      <c r="AN1150" s="340"/>
      <c r="AO1150" s="341"/>
      <c r="AP1150" s="336"/>
      <c r="AQ1150" s="342"/>
      <c r="AR1150" s="343"/>
      <c r="AS1150" s="342"/>
      <c r="AT1150" s="94"/>
      <c r="AU1150" s="341"/>
      <c r="AV1150" s="136"/>
      <c r="AW1150" s="339"/>
    </row>
    <row r="1151" spans="1:49" ht="12.75" customHeight="1">
      <c r="A1151">
        <v>1148</v>
      </c>
      <c r="B1151" s="29" t="s">
        <v>2</v>
      </c>
      <c r="C1151" s="134" t="s">
        <v>271</v>
      </c>
      <c r="D1151" s="29" t="s">
        <v>3880</v>
      </c>
      <c r="E1151" s="29" t="s">
        <v>3880</v>
      </c>
      <c r="F1151" s="335"/>
      <c r="G1151" s="335"/>
      <c r="H1151" s="394"/>
      <c r="I1151" s="394"/>
      <c r="J1151" s="394"/>
      <c r="K1151" s="394"/>
      <c r="L1151" s="335"/>
      <c r="M1151" s="82" t="s">
        <v>3880</v>
      </c>
      <c r="N1151" s="57" t="s">
        <v>3880</v>
      </c>
      <c r="O1151" s="30" t="s">
        <v>3880</v>
      </c>
      <c r="P1151" s="29" t="s">
        <v>3880</v>
      </c>
      <c r="Q1151" s="29"/>
      <c r="R1151" s="134" t="s">
        <v>271</v>
      </c>
      <c r="S1151" s="103" t="s">
        <v>3</v>
      </c>
      <c r="T1151" s="403">
        <v>2000</v>
      </c>
      <c r="U1151" s="403">
        <v>-11650</v>
      </c>
      <c r="V1151" s="123" t="s">
        <v>2</v>
      </c>
      <c r="W1151" s="336"/>
      <c r="X1151" s="123"/>
      <c r="Y1151" s="337"/>
      <c r="Z1151" s="87"/>
      <c r="AA1151" s="88" t="s">
        <v>3880</v>
      </c>
      <c r="AB1151" s="88"/>
      <c r="AC1151" s="88"/>
      <c r="AD1151" s="90"/>
      <c r="AE1151" s="90"/>
      <c r="AF1151" s="136"/>
      <c r="AG1151" s="338"/>
      <c r="AH1151" s="338"/>
      <c r="AI1151" s="339"/>
      <c r="AJ1151" s="339"/>
      <c r="AK1151" s="91"/>
      <c r="AL1151" s="92"/>
      <c r="AM1151" s="93"/>
      <c r="AN1151" s="340"/>
      <c r="AO1151" s="341"/>
      <c r="AP1151" s="336"/>
      <c r="AQ1151" s="342"/>
      <c r="AR1151" s="343"/>
      <c r="AS1151" s="342"/>
      <c r="AT1151" s="94"/>
      <c r="AU1151" s="341"/>
      <c r="AV1151" s="136"/>
      <c r="AW1151" s="339"/>
    </row>
    <row r="1152" spans="1:49" ht="12.75" customHeight="1">
      <c r="A1152">
        <v>1149</v>
      </c>
      <c r="B1152" s="29" t="s">
        <v>2</v>
      </c>
      <c r="C1152" s="134" t="s">
        <v>30</v>
      </c>
      <c r="D1152" s="29" t="s">
        <v>3880</v>
      </c>
      <c r="E1152" s="29" t="s">
        <v>3880</v>
      </c>
      <c r="F1152" s="335"/>
      <c r="G1152" s="335"/>
      <c r="H1152" s="394"/>
      <c r="I1152" s="394"/>
      <c r="J1152" s="394"/>
      <c r="K1152" s="394"/>
      <c r="L1152" s="335"/>
      <c r="M1152" s="82" t="s">
        <v>3880</v>
      </c>
      <c r="N1152" s="57" t="s">
        <v>3880</v>
      </c>
      <c r="O1152" s="30" t="s">
        <v>3880</v>
      </c>
      <c r="P1152" s="29" t="s">
        <v>3880</v>
      </c>
      <c r="Q1152" s="29"/>
      <c r="R1152" s="134" t="s">
        <v>30</v>
      </c>
      <c r="S1152" s="103" t="s">
        <v>3</v>
      </c>
      <c r="T1152" s="403">
        <v>1000</v>
      </c>
      <c r="U1152" s="403">
        <v>-11650</v>
      </c>
      <c r="V1152" s="123" t="s">
        <v>2</v>
      </c>
      <c r="W1152" s="336"/>
      <c r="X1152" s="123"/>
      <c r="Y1152" s="337"/>
      <c r="Z1152" s="87"/>
      <c r="AA1152" s="88" t="s">
        <v>3880</v>
      </c>
      <c r="AB1152" s="88"/>
      <c r="AC1152" s="88"/>
      <c r="AD1152" s="90"/>
      <c r="AE1152" s="90"/>
      <c r="AF1152" s="136"/>
      <c r="AG1152" s="338"/>
      <c r="AH1152" s="338"/>
      <c r="AI1152" s="339"/>
      <c r="AJ1152" s="339"/>
      <c r="AK1152" s="91"/>
      <c r="AL1152" s="92"/>
      <c r="AM1152" s="93"/>
      <c r="AN1152" s="340"/>
      <c r="AO1152" s="341"/>
      <c r="AP1152" s="336"/>
      <c r="AQ1152" s="342"/>
      <c r="AR1152" s="343"/>
      <c r="AS1152" s="342"/>
      <c r="AT1152" s="94"/>
      <c r="AU1152" s="341"/>
      <c r="AV1152" s="136"/>
      <c r="AW1152" s="339"/>
    </row>
    <row r="1153" spans="1:49" ht="12.75" customHeight="1">
      <c r="A1153">
        <v>1150</v>
      </c>
      <c r="B1153" s="29" t="s">
        <v>2</v>
      </c>
      <c r="C1153" s="134" t="s">
        <v>5392</v>
      </c>
      <c r="D1153" s="29" t="s">
        <v>3880</v>
      </c>
      <c r="E1153" s="29" t="s">
        <v>3880</v>
      </c>
      <c r="F1153" s="335"/>
      <c r="G1153" s="335"/>
      <c r="H1153" s="394"/>
      <c r="I1153" s="394"/>
      <c r="J1153" s="394"/>
      <c r="K1153" s="394"/>
      <c r="L1153" s="335"/>
      <c r="M1153" s="82" t="s">
        <v>3880</v>
      </c>
      <c r="N1153" s="57" t="s">
        <v>3880</v>
      </c>
      <c r="O1153" s="30" t="s">
        <v>3880</v>
      </c>
      <c r="P1153" s="29" t="s">
        <v>3880</v>
      </c>
      <c r="Q1153" s="29"/>
      <c r="R1153" s="134" t="s">
        <v>5392</v>
      </c>
      <c r="S1153" s="103" t="s">
        <v>3</v>
      </c>
      <c r="T1153" s="403">
        <v>0</v>
      </c>
      <c r="U1153" s="403">
        <v>-11650</v>
      </c>
      <c r="V1153" s="123" t="s">
        <v>2</v>
      </c>
      <c r="W1153" s="336"/>
      <c r="X1153" s="123"/>
      <c r="Y1153" s="337"/>
      <c r="Z1153" s="87"/>
      <c r="AA1153" s="88" t="s">
        <v>3880</v>
      </c>
      <c r="AB1153" s="88"/>
      <c r="AC1153" s="88"/>
      <c r="AD1153" s="90"/>
      <c r="AE1153" s="90"/>
      <c r="AF1153" s="136"/>
      <c r="AG1153" s="338"/>
      <c r="AH1153" s="338"/>
      <c r="AI1153" s="339"/>
      <c r="AJ1153" s="339"/>
      <c r="AK1153" s="91"/>
      <c r="AL1153" s="92"/>
      <c r="AM1153" s="93"/>
      <c r="AN1153" s="340"/>
      <c r="AO1153" s="341"/>
      <c r="AP1153" s="336"/>
      <c r="AQ1153" s="342"/>
      <c r="AR1153" s="343"/>
      <c r="AS1153" s="342"/>
      <c r="AT1153" s="94"/>
      <c r="AU1153" s="341"/>
      <c r="AV1153" s="136"/>
      <c r="AW1153" s="339"/>
    </row>
    <row r="1154" spans="1:49" ht="12.75" customHeight="1">
      <c r="A1154">
        <v>1151</v>
      </c>
      <c r="B1154" s="29" t="s">
        <v>2</v>
      </c>
      <c r="C1154" s="134" t="s">
        <v>5393</v>
      </c>
      <c r="D1154" s="29" t="s">
        <v>3880</v>
      </c>
      <c r="E1154" s="29" t="s">
        <v>3880</v>
      </c>
      <c r="F1154" s="335"/>
      <c r="G1154" s="335"/>
      <c r="H1154" s="394"/>
      <c r="I1154" s="394"/>
      <c r="J1154" s="394"/>
      <c r="K1154" s="394"/>
      <c r="L1154" s="335"/>
      <c r="M1154" s="82" t="s">
        <v>3880</v>
      </c>
      <c r="N1154" s="57" t="s">
        <v>3880</v>
      </c>
      <c r="O1154" s="30" t="s">
        <v>3880</v>
      </c>
      <c r="P1154" s="29" t="s">
        <v>3880</v>
      </c>
      <c r="Q1154" s="29"/>
      <c r="R1154" s="134" t="s">
        <v>5393</v>
      </c>
      <c r="S1154" s="103" t="s">
        <v>3</v>
      </c>
      <c r="T1154" s="403">
        <v>-1000</v>
      </c>
      <c r="U1154" s="403">
        <v>-11650</v>
      </c>
      <c r="V1154" s="123" t="s">
        <v>2</v>
      </c>
      <c r="W1154" s="336"/>
      <c r="X1154" s="123"/>
      <c r="Y1154" s="337"/>
      <c r="Z1154" s="87"/>
      <c r="AA1154" s="88" t="s">
        <v>3880</v>
      </c>
      <c r="AB1154" s="88"/>
      <c r="AC1154" s="88"/>
      <c r="AD1154" s="90"/>
      <c r="AE1154" s="90"/>
      <c r="AF1154" s="136"/>
      <c r="AG1154" s="338"/>
      <c r="AH1154" s="338"/>
      <c r="AI1154" s="339"/>
      <c r="AJ1154" s="339"/>
      <c r="AK1154" s="91"/>
      <c r="AL1154" s="92"/>
      <c r="AM1154" s="93"/>
      <c r="AN1154" s="340"/>
      <c r="AO1154" s="341"/>
      <c r="AP1154" s="336"/>
      <c r="AQ1154" s="342"/>
      <c r="AR1154" s="343"/>
      <c r="AS1154" s="342"/>
      <c r="AT1154" s="94"/>
      <c r="AU1154" s="341"/>
      <c r="AV1154" s="136"/>
      <c r="AW1154" s="339"/>
    </row>
    <row r="1155" spans="1:49" ht="12.75" customHeight="1">
      <c r="A1155">
        <v>1152</v>
      </c>
      <c r="B1155" s="29" t="s">
        <v>2</v>
      </c>
      <c r="C1155" s="134" t="s">
        <v>5394</v>
      </c>
      <c r="D1155" s="29" t="s">
        <v>3880</v>
      </c>
      <c r="E1155" s="29" t="s">
        <v>3880</v>
      </c>
      <c r="F1155" s="335"/>
      <c r="G1155" s="335"/>
      <c r="H1155" s="394"/>
      <c r="I1155" s="394"/>
      <c r="J1155" s="394"/>
      <c r="K1155" s="394"/>
      <c r="L1155" s="335"/>
      <c r="M1155" s="82" t="s">
        <v>3880</v>
      </c>
      <c r="N1155" s="57" t="s">
        <v>3880</v>
      </c>
      <c r="O1155" s="30" t="s">
        <v>3880</v>
      </c>
      <c r="P1155" s="29" t="s">
        <v>3880</v>
      </c>
      <c r="Q1155" s="29"/>
      <c r="R1155" s="134" t="s">
        <v>5394</v>
      </c>
      <c r="S1155" s="103" t="s">
        <v>3</v>
      </c>
      <c r="T1155" s="403">
        <v>-2000</v>
      </c>
      <c r="U1155" s="403">
        <v>-11650</v>
      </c>
      <c r="V1155" s="123" t="s">
        <v>2</v>
      </c>
      <c r="W1155" s="336"/>
      <c r="X1155" s="123"/>
      <c r="Y1155" s="337"/>
      <c r="Z1155" s="87"/>
      <c r="AA1155" s="88" t="s">
        <v>3880</v>
      </c>
      <c r="AB1155" s="88"/>
      <c r="AC1155" s="88"/>
      <c r="AD1155" s="90"/>
      <c r="AE1155" s="90"/>
      <c r="AF1155" s="136"/>
      <c r="AG1155" s="338"/>
      <c r="AH1155" s="338"/>
      <c r="AI1155" s="339"/>
      <c r="AJ1155" s="339"/>
      <c r="AK1155" s="91"/>
      <c r="AL1155" s="92"/>
      <c r="AM1155" s="93"/>
      <c r="AN1155" s="340"/>
      <c r="AO1155" s="341"/>
      <c r="AP1155" s="336"/>
      <c r="AQ1155" s="342"/>
      <c r="AR1155" s="343"/>
      <c r="AS1155" s="342"/>
      <c r="AT1155" s="94"/>
      <c r="AU1155" s="341"/>
      <c r="AV1155" s="136"/>
      <c r="AW1155" s="339"/>
    </row>
    <row r="1156" spans="1:49" ht="12.75" customHeight="1">
      <c r="A1156">
        <v>1153</v>
      </c>
      <c r="B1156" s="29" t="s">
        <v>2</v>
      </c>
      <c r="C1156" s="134" t="s">
        <v>5395</v>
      </c>
      <c r="D1156" s="29" t="s">
        <v>3880</v>
      </c>
      <c r="E1156" s="29" t="s">
        <v>3880</v>
      </c>
      <c r="F1156" s="335"/>
      <c r="G1156" s="335"/>
      <c r="H1156" s="394"/>
      <c r="I1156" s="394"/>
      <c r="J1156" s="394"/>
      <c r="K1156" s="394"/>
      <c r="L1156" s="335"/>
      <c r="M1156" s="82" t="s">
        <v>3880</v>
      </c>
      <c r="N1156" s="57" t="s">
        <v>3880</v>
      </c>
      <c r="O1156" s="30" t="s">
        <v>3880</v>
      </c>
      <c r="P1156" s="29" t="s">
        <v>3880</v>
      </c>
      <c r="Q1156" s="29"/>
      <c r="R1156" s="134" t="s">
        <v>5395</v>
      </c>
      <c r="S1156" s="103" t="s">
        <v>3</v>
      </c>
      <c r="T1156" s="403">
        <v>-3000</v>
      </c>
      <c r="U1156" s="403">
        <v>-11650</v>
      </c>
      <c r="V1156" s="123" t="s">
        <v>2</v>
      </c>
      <c r="W1156" s="336"/>
      <c r="X1156" s="123"/>
      <c r="Y1156" s="337"/>
      <c r="Z1156" s="87"/>
      <c r="AA1156" s="88" t="s">
        <v>3880</v>
      </c>
      <c r="AB1156" s="88"/>
      <c r="AC1156" s="88"/>
      <c r="AD1156" s="90"/>
      <c r="AE1156" s="90"/>
      <c r="AF1156" s="136"/>
      <c r="AG1156" s="338"/>
      <c r="AH1156" s="338"/>
      <c r="AI1156" s="339"/>
      <c r="AJ1156" s="339"/>
      <c r="AK1156" s="91"/>
      <c r="AL1156" s="92"/>
      <c r="AM1156" s="93"/>
      <c r="AN1156" s="340"/>
      <c r="AO1156" s="341"/>
      <c r="AP1156" s="336"/>
      <c r="AQ1156" s="342"/>
      <c r="AR1156" s="343"/>
      <c r="AS1156" s="342"/>
      <c r="AT1156" s="94"/>
      <c r="AU1156" s="341"/>
      <c r="AV1156" s="136"/>
      <c r="AW1156" s="339"/>
    </row>
    <row r="1157" spans="1:49" ht="12.75" customHeight="1">
      <c r="A1157">
        <v>1154</v>
      </c>
      <c r="B1157" s="29" t="s">
        <v>2</v>
      </c>
      <c r="C1157" s="134" t="s">
        <v>5396</v>
      </c>
      <c r="D1157" s="29" t="s">
        <v>3880</v>
      </c>
      <c r="E1157" s="29" t="s">
        <v>3880</v>
      </c>
      <c r="F1157" s="335"/>
      <c r="G1157" s="335"/>
      <c r="H1157" s="394"/>
      <c r="I1157" s="394"/>
      <c r="J1157" s="394"/>
      <c r="K1157" s="394"/>
      <c r="L1157" s="335"/>
      <c r="M1157" s="82" t="s">
        <v>3880</v>
      </c>
      <c r="N1157" s="57" t="s">
        <v>3880</v>
      </c>
      <c r="O1157" s="30" t="s">
        <v>3880</v>
      </c>
      <c r="P1157" s="29" t="s">
        <v>3880</v>
      </c>
      <c r="Q1157" s="29"/>
      <c r="R1157" s="134" t="s">
        <v>5396</v>
      </c>
      <c r="S1157" s="103" t="s">
        <v>3</v>
      </c>
      <c r="T1157" s="403">
        <v>-4000</v>
      </c>
      <c r="U1157" s="403">
        <v>-11650</v>
      </c>
      <c r="V1157" s="123" t="s">
        <v>2</v>
      </c>
      <c r="W1157" s="336"/>
      <c r="X1157" s="123"/>
      <c r="Y1157" s="337"/>
      <c r="Z1157" s="87"/>
      <c r="AA1157" s="88" t="s">
        <v>3880</v>
      </c>
      <c r="AB1157" s="88"/>
      <c r="AC1157" s="88"/>
      <c r="AD1157" s="90"/>
      <c r="AE1157" s="90"/>
      <c r="AF1157" s="136"/>
      <c r="AG1157" s="338"/>
      <c r="AH1157" s="338"/>
      <c r="AI1157" s="339"/>
      <c r="AJ1157" s="339"/>
      <c r="AK1157" s="91"/>
      <c r="AL1157" s="92"/>
      <c r="AM1157" s="93"/>
      <c r="AN1157" s="340"/>
      <c r="AO1157" s="341"/>
      <c r="AP1157" s="336"/>
      <c r="AQ1157" s="342"/>
      <c r="AR1157" s="343"/>
      <c r="AS1157" s="342"/>
      <c r="AT1157" s="94"/>
      <c r="AU1157" s="341"/>
      <c r="AV1157" s="136"/>
      <c r="AW1157" s="339"/>
    </row>
    <row r="1158" spans="1:49" ht="12.75" customHeight="1">
      <c r="A1158">
        <v>1155</v>
      </c>
      <c r="B1158" s="29" t="s">
        <v>2</v>
      </c>
      <c r="C1158" s="134" t="s">
        <v>3490</v>
      </c>
      <c r="D1158" s="29" t="s">
        <v>3880</v>
      </c>
      <c r="E1158" s="29" t="s">
        <v>3880</v>
      </c>
      <c r="F1158" s="335"/>
      <c r="G1158" s="335"/>
      <c r="H1158" s="394"/>
      <c r="I1158" s="394"/>
      <c r="J1158" s="394"/>
      <c r="K1158" s="394"/>
      <c r="L1158" s="335"/>
      <c r="M1158" s="82" t="s">
        <v>3880</v>
      </c>
      <c r="N1158" s="57" t="s">
        <v>3880</v>
      </c>
      <c r="O1158" s="30" t="s">
        <v>3880</v>
      </c>
      <c r="P1158" s="29" t="s">
        <v>3880</v>
      </c>
      <c r="Q1158" s="29"/>
      <c r="R1158" s="134" t="s">
        <v>3490</v>
      </c>
      <c r="S1158" s="103" t="s">
        <v>3</v>
      </c>
      <c r="T1158" s="403">
        <v>-5000</v>
      </c>
      <c r="U1158" s="403">
        <v>-11650</v>
      </c>
      <c r="V1158" s="123" t="s">
        <v>2</v>
      </c>
      <c r="W1158" s="336"/>
      <c r="X1158" s="123"/>
      <c r="Y1158" s="337"/>
      <c r="Z1158" s="87"/>
      <c r="AA1158" s="88" t="s">
        <v>3880</v>
      </c>
      <c r="AB1158" s="88"/>
      <c r="AC1158" s="88"/>
      <c r="AD1158" s="90"/>
      <c r="AE1158" s="90"/>
      <c r="AF1158" s="136"/>
      <c r="AG1158" s="338"/>
      <c r="AH1158" s="338"/>
      <c r="AI1158" s="339"/>
      <c r="AJ1158" s="339"/>
      <c r="AK1158" s="91"/>
      <c r="AL1158" s="92"/>
      <c r="AM1158" s="93"/>
      <c r="AN1158" s="340"/>
      <c r="AO1158" s="341"/>
      <c r="AP1158" s="336"/>
      <c r="AQ1158" s="342"/>
      <c r="AR1158" s="343"/>
      <c r="AS1158" s="342"/>
      <c r="AT1158" s="94"/>
      <c r="AU1158" s="341"/>
      <c r="AV1158" s="136"/>
      <c r="AW1158" s="339"/>
    </row>
    <row r="1159" spans="1:49" ht="12.75" customHeight="1">
      <c r="A1159">
        <v>1156</v>
      </c>
      <c r="B1159" s="29" t="s">
        <v>2</v>
      </c>
      <c r="C1159" s="134" t="s">
        <v>3492</v>
      </c>
      <c r="D1159" s="29" t="s">
        <v>3880</v>
      </c>
      <c r="E1159" s="29" t="s">
        <v>3880</v>
      </c>
      <c r="F1159" s="335"/>
      <c r="G1159" s="335"/>
      <c r="H1159" s="394"/>
      <c r="I1159" s="394"/>
      <c r="J1159" s="394"/>
      <c r="K1159" s="394"/>
      <c r="L1159" s="335"/>
      <c r="M1159" s="82" t="s">
        <v>3880</v>
      </c>
      <c r="N1159" s="57" t="s">
        <v>3880</v>
      </c>
      <c r="O1159" s="30" t="s">
        <v>3880</v>
      </c>
      <c r="P1159" s="29" t="s">
        <v>3880</v>
      </c>
      <c r="Q1159" s="29"/>
      <c r="R1159" s="134" t="s">
        <v>3492</v>
      </c>
      <c r="S1159" s="103" t="s">
        <v>3</v>
      </c>
      <c r="T1159" s="403">
        <v>-6000</v>
      </c>
      <c r="U1159" s="403">
        <v>-11650</v>
      </c>
      <c r="V1159" s="123" t="s">
        <v>2</v>
      </c>
      <c r="W1159" s="336"/>
      <c r="X1159" s="123"/>
      <c r="Y1159" s="337"/>
      <c r="Z1159" s="87"/>
      <c r="AA1159" s="88" t="s">
        <v>3880</v>
      </c>
      <c r="AB1159" s="88"/>
      <c r="AC1159" s="88"/>
      <c r="AD1159" s="90"/>
      <c r="AE1159" s="90"/>
      <c r="AF1159" s="136"/>
      <c r="AG1159" s="338"/>
      <c r="AH1159" s="338"/>
      <c r="AI1159" s="339"/>
      <c r="AJ1159" s="339"/>
      <c r="AK1159" s="91"/>
      <c r="AL1159" s="92"/>
      <c r="AM1159" s="93"/>
      <c r="AN1159" s="340"/>
      <c r="AO1159" s="341"/>
      <c r="AP1159" s="336"/>
      <c r="AQ1159" s="342"/>
      <c r="AR1159" s="343"/>
      <c r="AS1159" s="342"/>
      <c r="AT1159" s="94"/>
      <c r="AU1159" s="341"/>
      <c r="AV1159" s="136"/>
      <c r="AW1159" s="339"/>
    </row>
    <row r="1160" spans="1:49" ht="12.75" customHeight="1">
      <c r="A1160">
        <v>1157</v>
      </c>
      <c r="B1160" s="29" t="s">
        <v>2</v>
      </c>
      <c r="C1160" s="134" t="s">
        <v>3482</v>
      </c>
      <c r="D1160" s="29" t="s">
        <v>3880</v>
      </c>
      <c r="E1160" s="29" t="s">
        <v>3880</v>
      </c>
      <c r="F1160" s="335"/>
      <c r="G1160" s="335"/>
      <c r="H1160" s="394"/>
      <c r="I1160" s="394"/>
      <c r="J1160" s="394"/>
      <c r="K1160" s="394"/>
      <c r="L1160" s="335"/>
      <c r="M1160" s="82" t="s">
        <v>3880</v>
      </c>
      <c r="N1160" s="57" t="s">
        <v>3880</v>
      </c>
      <c r="O1160" s="30" t="s">
        <v>3880</v>
      </c>
      <c r="P1160" s="29" t="s">
        <v>3880</v>
      </c>
      <c r="Q1160" s="29"/>
      <c r="R1160" s="134" t="s">
        <v>3482</v>
      </c>
      <c r="S1160" s="103" t="s">
        <v>3</v>
      </c>
      <c r="T1160" s="403">
        <v>-7000</v>
      </c>
      <c r="U1160" s="403">
        <v>-11650</v>
      </c>
      <c r="V1160" s="123" t="s">
        <v>2</v>
      </c>
      <c r="W1160" s="336"/>
      <c r="X1160" s="123"/>
      <c r="Y1160" s="337"/>
      <c r="Z1160" s="87"/>
      <c r="AA1160" s="88" t="s">
        <v>3880</v>
      </c>
      <c r="AB1160" s="88"/>
      <c r="AC1160" s="88"/>
      <c r="AD1160" s="90"/>
      <c r="AE1160" s="90"/>
      <c r="AF1160" s="136"/>
      <c r="AG1160" s="338"/>
      <c r="AH1160" s="338"/>
      <c r="AI1160" s="339"/>
      <c r="AJ1160" s="339"/>
      <c r="AK1160" s="91"/>
      <c r="AL1160" s="92"/>
      <c r="AM1160" s="93"/>
      <c r="AN1160" s="340"/>
      <c r="AO1160" s="341"/>
      <c r="AP1160" s="336"/>
      <c r="AQ1160" s="342"/>
      <c r="AR1160" s="343"/>
      <c r="AS1160" s="342"/>
      <c r="AT1160" s="94"/>
      <c r="AU1160" s="341"/>
      <c r="AV1160" s="136"/>
      <c r="AW1160" s="339"/>
    </row>
    <row r="1161" spans="1:49" ht="12.75" customHeight="1">
      <c r="A1161">
        <v>1158</v>
      </c>
      <c r="B1161" s="29" t="s">
        <v>2</v>
      </c>
      <c r="C1161" s="134" t="s">
        <v>3671</v>
      </c>
      <c r="D1161" s="29" t="s">
        <v>3880</v>
      </c>
      <c r="E1161" s="29" t="s">
        <v>3880</v>
      </c>
      <c r="F1161" s="335"/>
      <c r="G1161" s="335"/>
      <c r="H1161" s="394"/>
      <c r="I1161" s="394"/>
      <c r="J1161" s="394"/>
      <c r="K1161" s="394"/>
      <c r="L1161" s="335"/>
      <c r="M1161" s="82" t="s">
        <v>3880</v>
      </c>
      <c r="N1161" s="57" t="s">
        <v>3880</v>
      </c>
      <c r="O1161" s="30" t="s">
        <v>3880</v>
      </c>
      <c r="P1161" s="29" t="s">
        <v>3880</v>
      </c>
      <c r="Q1161" s="29"/>
      <c r="R1161" s="134" t="s">
        <v>3671</v>
      </c>
      <c r="S1161" s="103" t="s">
        <v>3</v>
      </c>
      <c r="T1161" s="403">
        <v>-8000</v>
      </c>
      <c r="U1161" s="403">
        <v>-11650</v>
      </c>
      <c r="V1161" s="123" t="s">
        <v>2</v>
      </c>
      <c r="W1161" s="336"/>
      <c r="X1161" s="123"/>
      <c r="Y1161" s="337"/>
      <c r="Z1161" s="87"/>
      <c r="AA1161" s="88" t="s">
        <v>3880</v>
      </c>
      <c r="AB1161" s="88"/>
      <c r="AC1161" s="88"/>
      <c r="AD1161" s="90"/>
      <c r="AE1161" s="90"/>
      <c r="AF1161" s="136"/>
      <c r="AG1161" s="338"/>
      <c r="AH1161" s="338"/>
      <c r="AI1161" s="339"/>
      <c r="AJ1161" s="339"/>
      <c r="AK1161" s="91"/>
      <c r="AL1161" s="92"/>
      <c r="AM1161" s="93"/>
      <c r="AN1161" s="340"/>
      <c r="AO1161" s="341"/>
      <c r="AP1161" s="336"/>
      <c r="AQ1161" s="342"/>
      <c r="AR1161" s="343"/>
      <c r="AS1161" s="342"/>
      <c r="AT1161" s="94"/>
      <c r="AU1161" s="341"/>
      <c r="AV1161" s="136"/>
      <c r="AW1161" s="339"/>
    </row>
    <row r="1162" spans="1:49" ht="12.75" customHeight="1">
      <c r="A1162">
        <v>1159</v>
      </c>
      <c r="B1162" s="29" t="s">
        <v>2</v>
      </c>
      <c r="C1162" s="134" t="s">
        <v>5397</v>
      </c>
      <c r="D1162" s="29" t="s">
        <v>3880</v>
      </c>
      <c r="E1162" s="29" t="s">
        <v>3880</v>
      </c>
      <c r="F1162" s="335"/>
      <c r="G1162" s="335"/>
      <c r="H1162" s="394"/>
      <c r="I1162" s="394"/>
      <c r="J1162" s="394"/>
      <c r="K1162" s="394"/>
      <c r="L1162" s="335"/>
      <c r="M1162" s="82" t="s">
        <v>3880</v>
      </c>
      <c r="N1162" s="57" t="s">
        <v>3880</v>
      </c>
      <c r="O1162" s="30" t="s">
        <v>3880</v>
      </c>
      <c r="P1162" s="29" t="s">
        <v>3880</v>
      </c>
      <c r="Q1162" s="29"/>
      <c r="R1162" s="134" t="s">
        <v>5397</v>
      </c>
      <c r="S1162" s="103" t="s">
        <v>3</v>
      </c>
      <c r="T1162" s="403">
        <v>-9000</v>
      </c>
      <c r="U1162" s="403">
        <v>-11650</v>
      </c>
      <c r="V1162" s="123" t="s">
        <v>2</v>
      </c>
      <c r="W1162" s="336"/>
      <c r="X1162" s="123"/>
      <c r="Y1162" s="337"/>
      <c r="Z1162" s="87"/>
      <c r="AA1162" s="88" t="s">
        <v>3880</v>
      </c>
      <c r="AB1162" s="88"/>
      <c r="AC1162" s="88"/>
      <c r="AD1162" s="90"/>
      <c r="AE1162" s="90"/>
      <c r="AF1162" s="136"/>
      <c r="AG1162" s="338"/>
      <c r="AH1162" s="338"/>
      <c r="AI1162" s="339"/>
      <c r="AJ1162" s="339"/>
      <c r="AK1162" s="91"/>
      <c r="AL1162" s="92"/>
      <c r="AM1162" s="93"/>
      <c r="AN1162" s="340"/>
      <c r="AO1162" s="341"/>
      <c r="AP1162" s="336"/>
      <c r="AQ1162" s="342"/>
      <c r="AR1162" s="343"/>
      <c r="AS1162" s="342"/>
      <c r="AT1162" s="94"/>
      <c r="AU1162" s="341"/>
      <c r="AV1162" s="136"/>
      <c r="AW1162" s="339"/>
    </row>
    <row r="1163" spans="1:49" ht="12.75" customHeight="1">
      <c r="A1163">
        <v>1160</v>
      </c>
      <c r="B1163" s="29" t="s">
        <v>2</v>
      </c>
      <c r="C1163" s="134" t="s">
        <v>5398</v>
      </c>
      <c r="D1163" s="29" t="s">
        <v>3880</v>
      </c>
      <c r="E1163" s="29" t="s">
        <v>3880</v>
      </c>
      <c r="F1163" s="335"/>
      <c r="G1163" s="335"/>
      <c r="H1163" s="394"/>
      <c r="I1163" s="394"/>
      <c r="J1163" s="394"/>
      <c r="K1163" s="394"/>
      <c r="L1163" s="335"/>
      <c r="M1163" s="82" t="s">
        <v>3880</v>
      </c>
      <c r="N1163" s="57" t="s">
        <v>3880</v>
      </c>
      <c r="O1163" s="30" t="s">
        <v>3880</v>
      </c>
      <c r="P1163" s="29" t="s">
        <v>3880</v>
      </c>
      <c r="Q1163" s="29"/>
      <c r="R1163" s="134" t="s">
        <v>5398</v>
      </c>
      <c r="S1163" s="103" t="s">
        <v>3</v>
      </c>
      <c r="T1163" s="403">
        <v>-10000</v>
      </c>
      <c r="U1163" s="403">
        <v>-11650</v>
      </c>
      <c r="V1163" s="123" t="s">
        <v>2</v>
      </c>
      <c r="W1163" s="336"/>
      <c r="X1163" s="123"/>
      <c r="Y1163" s="337"/>
      <c r="Z1163" s="87"/>
      <c r="AA1163" s="88" t="s">
        <v>3880</v>
      </c>
      <c r="AB1163" s="88"/>
      <c r="AC1163" s="88"/>
      <c r="AD1163" s="90"/>
      <c r="AE1163" s="90"/>
      <c r="AF1163" s="136"/>
      <c r="AG1163" s="338"/>
      <c r="AH1163" s="338"/>
      <c r="AI1163" s="339"/>
      <c r="AJ1163" s="339"/>
      <c r="AK1163" s="91"/>
      <c r="AL1163" s="92"/>
      <c r="AM1163" s="93"/>
      <c r="AN1163" s="340"/>
      <c r="AO1163" s="341"/>
      <c r="AP1163" s="336"/>
      <c r="AQ1163" s="342"/>
      <c r="AR1163" s="343"/>
      <c r="AS1163" s="342"/>
      <c r="AT1163" s="94"/>
      <c r="AU1163" s="341"/>
      <c r="AV1163" s="136"/>
      <c r="AW1163" s="339"/>
    </row>
    <row r="1164" spans="1:49" ht="12.75" customHeight="1">
      <c r="A1164">
        <v>1161</v>
      </c>
      <c r="B1164" s="29" t="s">
        <v>2</v>
      </c>
      <c r="C1164" s="134" t="s">
        <v>295</v>
      </c>
      <c r="D1164" s="29" t="s">
        <v>3880</v>
      </c>
      <c r="E1164" s="29" t="s">
        <v>3880</v>
      </c>
      <c r="F1164" s="335"/>
      <c r="G1164" s="335"/>
      <c r="H1164" s="394"/>
      <c r="I1164" s="394"/>
      <c r="J1164" s="394"/>
      <c r="K1164" s="394"/>
      <c r="L1164" s="335"/>
      <c r="M1164" s="82" t="s">
        <v>3880</v>
      </c>
      <c r="N1164" s="57" t="s">
        <v>3880</v>
      </c>
      <c r="O1164" s="30" t="s">
        <v>3880</v>
      </c>
      <c r="P1164" s="29" t="s">
        <v>3880</v>
      </c>
      <c r="Q1164" s="29"/>
      <c r="R1164" s="134" t="s">
        <v>295</v>
      </c>
      <c r="S1164" s="103" t="s">
        <v>3</v>
      </c>
      <c r="T1164" s="403">
        <v>14100</v>
      </c>
      <c r="U1164" s="403">
        <v>-11700</v>
      </c>
      <c r="V1164" s="123" t="s">
        <v>2</v>
      </c>
      <c r="W1164" s="336"/>
      <c r="X1164" s="123"/>
      <c r="Y1164" s="337"/>
      <c r="Z1164" s="87"/>
      <c r="AA1164" s="88" t="s">
        <v>3880</v>
      </c>
      <c r="AB1164" s="88"/>
      <c r="AC1164" s="88"/>
      <c r="AD1164" s="90"/>
      <c r="AE1164" s="90"/>
      <c r="AF1164" s="136"/>
      <c r="AG1164" s="338"/>
      <c r="AH1164" s="338"/>
      <c r="AI1164" s="339"/>
      <c r="AJ1164" s="339"/>
      <c r="AK1164" s="91"/>
      <c r="AL1164" s="92"/>
      <c r="AM1164" s="93"/>
      <c r="AN1164" s="340"/>
      <c r="AO1164" s="341"/>
      <c r="AP1164" s="336"/>
      <c r="AQ1164" s="342"/>
      <c r="AR1164" s="343"/>
      <c r="AS1164" s="342"/>
      <c r="AT1164" s="94"/>
      <c r="AU1164" s="341"/>
      <c r="AV1164" s="136"/>
      <c r="AW1164" s="339"/>
    </row>
    <row r="1165" spans="1:49" ht="12.75" customHeight="1">
      <c r="A1165">
        <v>1162</v>
      </c>
      <c r="B1165" s="29" t="s">
        <v>2</v>
      </c>
      <c r="C1165" s="134" t="s">
        <v>5399</v>
      </c>
      <c r="D1165" s="29" t="s">
        <v>3880</v>
      </c>
      <c r="E1165" s="29" t="s">
        <v>3880</v>
      </c>
      <c r="F1165" s="335"/>
      <c r="G1165" s="335"/>
      <c r="H1165" s="335"/>
      <c r="I1165" s="335"/>
      <c r="J1165" s="335"/>
      <c r="K1165" s="335"/>
      <c r="L1165" s="335"/>
      <c r="M1165" s="82" t="s">
        <v>3880</v>
      </c>
      <c r="N1165" s="57" t="s">
        <v>3880</v>
      </c>
      <c r="O1165" s="30" t="s">
        <v>3880</v>
      </c>
      <c r="P1165" s="29" t="s">
        <v>3880</v>
      </c>
      <c r="Q1165" s="29"/>
      <c r="R1165" s="134" t="s">
        <v>5399</v>
      </c>
      <c r="S1165" s="103" t="s">
        <v>3</v>
      </c>
      <c r="T1165" s="403">
        <v>-11000</v>
      </c>
      <c r="U1165" s="403">
        <v>-11650</v>
      </c>
      <c r="V1165" s="123" t="s">
        <v>2</v>
      </c>
      <c r="W1165" s="336"/>
      <c r="X1165" s="123"/>
      <c r="Y1165" s="337"/>
      <c r="Z1165" s="87"/>
      <c r="AA1165" s="88" t="s">
        <v>3880</v>
      </c>
      <c r="AB1165" s="88"/>
      <c r="AC1165" s="88"/>
      <c r="AD1165" s="90"/>
      <c r="AE1165" s="90"/>
      <c r="AF1165" s="136"/>
      <c r="AG1165" s="338"/>
      <c r="AH1165" s="338"/>
      <c r="AI1165" s="339"/>
      <c r="AJ1165" s="339"/>
      <c r="AK1165" s="91"/>
      <c r="AL1165" s="92"/>
      <c r="AM1165" s="93"/>
      <c r="AN1165" s="340"/>
      <c r="AO1165" s="341"/>
      <c r="AP1165" s="336"/>
      <c r="AQ1165" s="342"/>
      <c r="AR1165" s="343"/>
      <c r="AS1165" s="342"/>
      <c r="AT1165" s="94"/>
      <c r="AU1165" s="341"/>
      <c r="AV1165" s="136"/>
      <c r="AW1165" s="339"/>
    </row>
    <row r="1166" spans="1:49" ht="12.75" customHeight="1">
      <c r="A1166">
        <v>1163</v>
      </c>
      <c r="B1166" s="29" t="s">
        <v>2</v>
      </c>
      <c r="C1166" s="134" t="s">
        <v>5400</v>
      </c>
      <c r="D1166" s="29" t="s">
        <v>3880</v>
      </c>
      <c r="E1166" s="29" t="s">
        <v>3880</v>
      </c>
      <c r="F1166" s="335"/>
      <c r="G1166" s="335"/>
      <c r="H1166" s="335"/>
      <c r="I1166" s="335"/>
      <c r="J1166" s="335"/>
      <c r="K1166" s="335"/>
      <c r="L1166" s="335"/>
      <c r="M1166" s="82" t="s">
        <v>3880</v>
      </c>
      <c r="N1166" s="57" t="s">
        <v>3880</v>
      </c>
      <c r="O1166" s="30" t="s">
        <v>3880</v>
      </c>
      <c r="P1166" s="29" t="s">
        <v>3880</v>
      </c>
      <c r="Q1166" s="29"/>
      <c r="R1166" s="134" t="s">
        <v>5400</v>
      </c>
      <c r="S1166" s="103" t="s">
        <v>3</v>
      </c>
      <c r="T1166" s="403">
        <v>-12000</v>
      </c>
      <c r="U1166" s="403">
        <v>-11650</v>
      </c>
      <c r="V1166" s="123" t="s">
        <v>2</v>
      </c>
      <c r="W1166" s="336"/>
      <c r="X1166" s="123"/>
      <c r="Y1166" s="337"/>
      <c r="Z1166" s="87"/>
      <c r="AA1166" s="88" t="s">
        <v>3880</v>
      </c>
      <c r="AB1166" s="88"/>
      <c r="AC1166" s="88"/>
      <c r="AD1166" s="90"/>
      <c r="AE1166" s="90"/>
      <c r="AF1166" s="136"/>
      <c r="AG1166" s="338"/>
      <c r="AH1166" s="338"/>
      <c r="AI1166" s="339"/>
      <c r="AJ1166" s="339"/>
      <c r="AK1166" s="91"/>
      <c r="AL1166" s="92"/>
      <c r="AM1166" s="93"/>
      <c r="AN1166" s="340"/>
      <c r="AO1166" s="341"/>
      <c r="AP1166" s="336"/>
      <c r="AQ1166" s="342"/>
      <c r="AR1166" s="343"/>
      <c r="AS1166" s="342"/>
      <c r="AT1166" s="94"/>
      <c r="AU1166" s="341"/>
      <c r="AV1166" s="136"/>
      <c r="AW1166" s="339"/>
    </row>
    <row r="1167" spans="1:49" ht="12.75" customHeight="1">
      <c r="A1167">
        <v>1164</v>
      </c>
      <c r="B1167" s="29" t="s">
        <v>2</v>
      </c>
      <c r="C1167" s="134" t="s">
        <v>5401</v>
      </c>
      <c r="D1167" s="29" t="s">
        <v>3880</v>
      </c>
      <c r="E1167" s="29" t="s">
        <v>3880</v>
      </c>
      <c r="F1167" s="335"/>
      <c r="G1167" s="335"/>
      <c r="H1167" s="335"/>
      <c r="I1167" s="335"/>
      <c r="J1167" s="335"/>
      <c r="K1167" s="335"/>
      <c r="L1167" s="335"/>
      <c r="M1167" s="82" t="s">
        <v>3880</v>
      </c>
      <c r="N1167" s="57" t="s">
        <v>3880</v>
      </c>
      <c r="O1167" s="30" t="s">
        <v>3880</v>
      </c>
      <c r="P1167" s="29" t="s">
        <v>3880</v>
      </c>
      <c r="Q1167" s="29"/>
      <c r="R1167" s="134" t="s">
        <v>5401</v>
      </c>
      <c r="S1167" s="103" t="s">
        <v>3</v>
      </c>
      <c r="T1167" s="403">
        <v>-13000</v>
      </c>
      <c r="U1167" s="403">
        <v>-11650</v>
      </c>
      <c r="V1167" s="123" t="s">
        <v>2</v>
      </c>
      <c r="W1167" s="336"/>
      <c r="X1167" s="123"/>
      <c r="Y1167" s="337"/>
      <c r="Z1167" s="87"/>
      <c r="AA1167" s="88" t="s">
        <v>3880</v>
      </c>
      <c r="AB1167" s="88"/>
      <c r="AC1167" s="88"/>
      <c r="AD1167" s="90"/>
      <c r="AE1167" s="90"/>
      <c r="AF1167" s="136"/>
      <c r="AG1167" s="338"/>
      <c r="AH1167" s="338"/>
      <c r="AI1167" s="339"/>
      <c r="AJ1167" s="339"/>
      <c r="AK1167" s="91"/>
      <c r="AL1167" s="92"/>
      <c r="AM1167" s="93"/>
      <c r="AN1167" s="340"/>
      <c r="AO1167" s="341"/>
      <c r="AP1167" s="336"/>
      <c r="AQ1167" s="342"/>
      <c r="AR1167" s="343"/>
      <c r="AS1167" s="342"/>
      <c r="AT1167" s="94"/>
      <c r="AU1167" s="341"/>
      <c r="AV1167" s="136"/>
      <c r="AW1167" s="339"/>
    </row>
    <row r="1168" spans="1:49" ht="12.75" customHeight="1">
      <c r="A1168">
        <v>1165</v>
      </c>
      <c r="B1168" s="29" t="s">
        <v>2</v>
      </c>
      <c r="C1168" s="134" t="s">
        <v>5402</v>
      </c>
      <c r="D1168" s="29" t="s">
        <v>3880</v>
      </c>
      <c r="E1168" s="29" t="s">
        <v>3880</v>
      </c>
      <c r="F1168" s="335"/>
      <c r="G1168" s="335"/>
      <c r="H1168" s="335"/>
      <c r="I1168" s="335"/>
      <c r="J1168" s="335"/>
      <c r="K1168" s="335"/>
      <c r="L1168" s="335"/>
      <c r="M1168" s="82" t="s">
        <v>3880</v>
      </c>
      <c r="N1168" s="57" t="s">
        <v>3880</v>
      </c>
      <c r="O1168" s="30" t="s">
        <v>3880</v>
      </c>
      <c r="P1168" s="29" t="s">
        <v>3880</v>
      </c>
      <c r="Q1168" s="29"/>
      <c r="R1168" s="134" t="s">
        <v>5402</v>
      </c>
      <c r="S1168" s="103" t="s">
        <v>3</v>
      </c>
      <c r="T1168" s="403">
        <v>13000</v>
      </c>
      <c r="U1168" s="403">
        <v>-11650</v>
      </c>
      <c r="V1168" s="123" t="s">
        <v>2</v>
      </c>
      <c r="W1168" s="336"/>
      <c r="X1168" s="123"/>
      <c r="Y1168" s="337"/>
      <c r="Z1168" s="87"/>
      <c r="AA1168" s="88" t="s">
        <v>3880</v>
      </c>
      <c r="AB1168" s="88"/>
      <c r="AC1168" s="88"/>
      <c r="AD1168" s="90"/>
      <c r="AE1168" s="90"/>
      <c r="AF1168" s="136"/>
      <c r="AG1168" s="338"/>
      <c r="AH1168" s="338"/>
      <c r="AI1168" s="339"/>
      <c r="AJ1168" s="339"/>
      <c r="AK1168" s="91"/>
      <c r="AL1168" s="92"/>
      <c r="AM1168" s="93"/>
      <c r="AN1168" s="340"/>
      <c r="AO1168" s="341"/>
      <c r="AP1168" s="336"/>
      <c r="AQ1168" s="342"/>
      <c r="AR1168" s="343"/>
      <c r="AS1168" s="342"/>
      <c r="AT1168" s="94"/>
      <c r="AU1168" s="341"/>
      <c r="AV1168" s="136"/>
      <c r="AW1168" s="339"/>
    </row>
    <row r="1169" spans="1:49" ht="12.75" customHeight="1">
      <c r="A1169">
        <v>1166</v>
      </c>
      <c r="B1169" s="29" t="s">
        <v>2</v>
      </c>
      <c r="C1169" s="134" t="s">
        <v>81</v>
      </c>
      <c r="D1169" s="29" t="s">
        <v>3880</v>
      </c>
      <c r="E1169" s="29" t="s">
        <v>3880</v>
      </c>
      <c r="F1169" s="335"/>
      <c r="G1169" s="335"/>
      <c r="H1169" s="335"/>
      <c r="I1169" s="335"/>
      <c r="J1169" s="335"/>
      <c r="K1169" s="335"/>
      <c r="L1169" s="335"/>
      <c r="M1169" s="82" t="s">
        <v>3880</v>
      </c>
      <c r="N1169" s="57" t="s">
        <v>3880</v>
      </c>
      <c r="O1169" s="30" t="s">
        <v>3880</v>
      </c>
      <c r="P1169" s="29" t="s">
        <v>3880</v>
      </c>
      <c r="Q1169" s="29"/>
      <c r="R1169" s="134" t="s">
        <v>81</v>
      </c>
      <c r="S1169" s="103" t="s">
        <v>3</v>
      </c>
      <c r="T1169" s="403">
        <v>6868.16</v>
      </c>
      <c r="U1169" s="403">
        <v>-10648.95</v>
      </c>
      <c r="V1169" s="123" t="s">
        <v>2</v>
      </c>
      <c r="W1169" s="336"/>
      <c r="X1169" s="123"/>
      <c r="Y1169" s="337"/>
      <c r="Z1169" s="87"/>
      <c r="AA1169" s="88" t="s">
        <v>3880</v>
      </c>
      <c r="AB1169" s="88"/>
      <c r="AC1169" s="88"/>
      <c r="AD1169" s="90"/>
      <c r="AE1169" s="90"/>
      <c r="AF1169" s="136"/>
      <c r="AG1169" s="338"/>
      <c r="AH1169" s="338"/>
      <c r="AI1169" s="339"/>
      <c r="AJ1169" s="339"/>
      <c r="AK1169" s="91"/>
      <c r="AL1169" s="92"/>
      <c r="AM1169" s="93"/>
      <c r="AN1169" s="340"/>
      <c r="AO1169" s="341"/>
      <c r="AP1169" s="336"/>
      <c r="AQ1169" s="342"/>
      <c r="AR1169" s="343"/>
      <c r="AS1169" s="342"/>
      <c r="AT1169" s="94"/>
      <c r="AU1169" s="341"/>
      <c r="AV1169" s="136"/>
      <c r="AW1169" s="339"/>
    </row>
    <row r="1170" spans="1:49" ht="12.75" customHeight="1">
      <c r="A1170">
        <v>1167</v>
      </c>
      <c r="B1170" s="29" t="s">
        <v>2</v>
      </c>
      <c r="C1170" s="134" t="s">
        <v>5403</v>
      </c>
      <c r="D1170" s="29" t="s">
        <v>3880</v>
      </c>
      <c r="E1170" s="29" t="s">
        <v>3880</v>
      </c>
      <c r="F1170" s="335"/>
      <c r="G1170" s="335"/>
      <c r="H1170" s="335"/>
      <c r="I1170" s="335"/>
      <c r="J1170" s="335"/>
      <c r="K1170" s="335"/>
      <c r="L1170" s="335"/>
      <c r="M1170" s="82" t="s">
        <v>3880</v>
      </c>
      <c r="N1170" s="57" t="s">
        <v>3880</v>
      </c>
      <c r="O1170" s="30" t="s">
        <v>3880</v>
      </c>
      <c r="P1170" s="29" t="s">
        <v>3880</v>
      </c>
      <c r="Q1170" s="29"/>
      <c r="R1170" s="134" t="s">
        <v>5403</v>
      </c>
      <c r="S1170" s="103" t="s">
        <v>3</v>
      </c>
      <c r="T1170" s="403">
        <v>3434.08</v>
      </c>
      <c r="U1170" s="403">
        <v>-10648.95</v>
      </c>
      <c r="V1170" s="123" t="s">
        <v>2</v>
      </c>
      <c r="W1170" s="336"/>
      <c r="X1170" s="123"/>
      <c r="Y1170" s="337"/>
      <c r="Z1170" s="87"/>
      <c r="AA1170" s="88" t="s">
        <v>3880</v>
      </c>
      <c r="AB1170" s="88"/>
      <c r="AC1170" s="88"/>
      <c r="AD1170" s="90"/>
      <c r="AE1170" s="90"/>
      <c r="AF1170" s="136"/>
      <c r="AG1170" s="338"/>
      <c r="AH1170" s="338"/>
      <c r="AI1170" s="339"/>
      <c r="AJ1170" s="339"/>
      <c r="AK1170" s="91"/>
      <c r="AL1170" s="92"/>
      <c r="AM1170" s="93"/>
      <c r="AN1170" s="340"/>
      <c r="AO1170" s="341"/>
      <c r="AP1170" s="336"/>
      <c r="AQ1170" s="342"/>
      <c r="AR1170" s="343"/>
      <c r="AS1170" s="342"/>
      <c r="AT1170" s="94"/>
      <c r="AU1170" s="341"/>
      <c r="AV1170" s="136"/>
      <c r="AW1170" s="339"/>
    </row>
    <row r="1171" spans="1:49" ht="12.75" customHeight="1">
      <c r="A1171">
        <v>1168</v>
      </c>
      <c r="B1171" s="29" t="s">
        <v>2</v>
      </c>
      <c r="C1171" s="134" t="s">
        <v>5404</v>
      </c>
      <c r="D1171" s="29" t="s">
        <v>3880</v>
      </c>
      <c r="E1171" s="29" t="s">
        <v>3880</v>
      </c>
      <c r="F1171" s="335"/>
      <c r="G1171" s="335"/>
      <c r="H1171" s="335"/>
      <c r="I1171" s="335"/>
      <c r="J1171" s="335"/>
      <c r="K1171" s="335"/>
      <c r="L1171" s="335"/>
      <c r="M1171" s="82" t="s">
        <v>3880</v>
      </c>
      <c r="N1171" s="57" t="s">
        <v>3880</v>
      </c>
      <c r="O1171" s="30" t="s">
        <v>3880</v>
      </c>
      <c r="P1171" s="29" t="s">
        <v>3880</v>
      </c>
      <c r="Q1171" s="29"/>
      <c r="R1171" s="134" t="s">
        <v>5404</v>
      </c>
      <c r="S1171" s="103" t="s">
        <v>3</v>
      </c>
      <c r="T1171" s="403">
        <v>0</v>
      </c>
      <c r="U1171" s="403">
        <v>-10648.95</v>
      </c>
      <c r="V1171" s="123" t="s">
        <v>2</v>
      </c>
      <c r="W1171" s="336"/>
      <c r="X1171" s="123"/>
      <c r="Y1171" s="337"/>
      <c r="Z1171" s="87"/>
      <c r="AA1171" s="88" t="s">
        <v>3880</v>
      </c>
      <c r="AB1171" s="88"/>
      <c r="AC1171" s="88"/>
      <c r="AD1171" s="90"/>
      <c r="AE1171" s="90"/>
      <c r="AF1171" s="136"/>
      <c r="AG1171" s="338"/>
      <c r="AH1171" s="338"/>
      <c r="AI1171" s="339"/>
      <c r="AJ1171" s="339"/>
      <c r="AK1171" s="91"/>
      <c r="AL1171" s="92"/>
      <c r="AM1171" s="93"/>
      <c r="AN1171" s="340"/>
      <c r="AO1171" s="341"/>
      <c r="AP1171" s="336"/>
      <c r="AQ1171" s="342"/>
      <c r="AR1171" s="343"/>
      <c r="AS1171" s="342"/>
      <c r="AT1171" s="94"/>
      <c r="AU1171" s="341"/>
      <c r="AV1171" s="136"/>
      <c r="AW1171" s="339"/>
    </row>
    <row r="1172" spans="1:49" ht="12.75" customHeight="1">
      <c r="A1172">
        <v>1169</v>
      </c>
      <c r="B1172" s="29" t="s">
        <v>2</v>
      </c>
      <c r="C1172" s="134" t="s">
        <v>3489</v>
      </c>
      <c r="D1172" s="29" t="s">
        <v>3880</v>
      </c>
      <c r="E1172" s="29" t="s">
        <v>3880</v>
      </c>
      <c r="F1172" s="335"/>
      <c r="G1172" s="335"/>
      <c r="H1172" s="335"/>
      <c r="I1172" s="335"/>
      <c r="J1172" s="335"/>
      <c r="K1172" s="335"/>
      <c r="L1172" s="335"/>
      <c r="M1172" s="82" t="s">
        <v>3880</v>
      </c>
      <c r="N1172" s="57" t="s">
        <v>3880</v>
      </c>
      <c r="O1172" s="30" t="s">
        <v>3880</v>
      </c>
      <c r="P1172" s="29" t="s">
        <v>3880</v>
      </c>
      <c r="Q1172" s="29"/>
      <c r="R1172" s="134" t="s">
        <v>3489</v>
      </c>
      <c r="S1172" s="103" t="s">
        <v>3</v>
      </c>
      <c r="T1172" s="403">
        <v>-5151.12</v>
      </c>
      <c r="U1172" s="403">
        <v>-10648.95</v>
      </c>
      <c r="V1172" s="123" t="s">
        <v>2</v>
      </c>
      <c r="W1172" s="336"/>
      <c r="X1172" s="123"/>
      <c r="Y1172" s="337"/>
      <c r="Z1172" s="87"/>
      <c r="AA1172" s="88" t="s">
        <v>3880</v>
      </c>
      <c r="AB1172" s="88"/>
      <c r="AC1172" s="88"/>
      <c r="AD1172" s="90"/>
      <c r="AE1172" s="90"/>
      <c r="AF1172" s="136"/>
      <c r="AG1172" s="338"/>
      <c r="AH1172" s="338"/>
      <c r="AI1172" s="339"/>
      <c r="AJ1172" s="339"/>
      <c r="AK1172" s="91"/>
      <c r="AL1172" s="92"/>
      <c r="AM1172" s="93"/>
      <c r="AN1172" s="340"/>
      <c r="AO1172" s="341"/>
      <c r="AP1172" s="336"/>
      <c r="AQ1172" s="342"/>
      <c r="AR1172" s="343"/>
      <c r="AS1172" s="342"/>
      <c r="AT1172" s="94"/>
      <c r="AU1172" s="341"/>
      <c r="AV1172" s="136"/>
      <c r="AW1172" s="339"/>
    </row>
    <row r="1173" spans="1:49" ht="12.75" customHeight="1">
      <c r="A1173">
        <v>1170</v>
      </c>
      <c r="B1173" s="29" t="s">
        <v>2</v>
      </c>
      <c r="C1173" s="134" t="s">
        <v>5405</v>
      </c>
      <c r="D1173" s="29" t="s">
        <v>3880</v>
      </c>
      <c r="E1173" s="29" t="s">
        <v>3880</v>
      </c>
      <c r="F1173" s="335"/>
      <c r="G1173" s="335"/>
      <c r="H1173" s="335"/>
      <c r="I1173" s="335"/>
      <c r="J1173" s="335"/>
      <c r="K1173" s="335"/>
      <c r="L1173" s="335"/>
      <c r="M1173" s="82" t="s">
        <v>3880</v>
      </c>
      <c r="N1173" s="57" t="s">
        <v>3880</v>
      </c>
      <c r="O1173" s="30" t="s">
        <v>3880</v>
      </c>
      <c r="P1173" s="29" t="s">
        <v>3880</v>
      </c>
      <c r="Q1173" s="29"/>
      <c r="R1173" s="134" t="s">
        <v>5405</v>
      </c>
      <c r="S1173" s="103" t="s">
        <v>3</v>
      </c>
      <c r="T1173" s="403">
        <v>-10302.24</v>
      </c>
      <c r="U1173" s="403">
        <v>-10648.95</v>
      </c>
      <c r="V1173" s="123" t="s">
        <v>2</v>
      </c>
      <c r="W1173" s="336"/>
      <c r="X1173" s="123"/>
      <c r="Y1173" s="337"/>
      <c r="Z1173" s="87"/>
      <c r="AA1173" s="88" t="s">
        <v>3880</v>
      </c>
      <c r="AB1173" s="88"/>
      <c r="AC1173" s="88"/>
      <c r="AD1173" s="90"/>
      <c r="AE1173" s="90"/>
      <c r="AF1173" s="136"/>
      <c r="AG1173" s="338"/>
      <c r="AH1173" s="338"/>
      <c r="AI1173" s="339"/>
      <c r="AJ1173" s="339"/>
      <c r="AK1173" s="91"/>
      <c r="AL1173" s="92"/>
      <c r="AM1173" s="93"/>
      <c r="AN1173" s="340"/>
      <c r="AO1173" s="341"/>
      <c r="AP1173" s="336"/>
      <c r="AQ1173" s="342"/>
      <c r="AR1173" s="343"/>
      <c r="AS1173" s="342"/>
      <c r="AT1173" s="94"/>
      <c r="AU1173" s="341"/>
      <c r="AV1173" s="136"/>
      <c r="AW1173" s="339"/>
    </row>
    <row r="1174" spans="1:49" ht="12.75" customHeight="1">
      <c r="A1174">
        <v>1171</v>
      </c>
      <c r="B1174" s="29" t="s">
        <v>2</v>
      </c>
      <c r="C1174" s="134" t="s">
        <v>293</v>
      </c>
      <c r="D1174" s="29" t="s">
        <v>3880</v>
      </c>
      <c r="E1174" s="29" t="s">
        <v>3880</v>
      </c>
      <c r="F1174" s="335"/>
      <c r="G1174" s="335"/>
      <c r="H1174" s="335"/>
      <c r="I1174" s="335"/>
      <c r="J1174" s="335"/>
      <c r="K1174" s="335"/>
      <c r="L1174" s="335"/>
      <c r="M1174" s="82" t="s">
        <v>3880</v>
      </c>
      <c r="N1174" s="57" t="s">
        <v>3880</v>
      </c>
      <c r="O1174" s="30" t="s">
        <v>3880</v>
      </c>
      <c r="P1174" s="29" t="s">
        <v>3880</v>
      </c>
      <c r="Q1174" s="29"/>
      <c r="R1174" s="134" t="s">
        <v>293</v>
      </c>
      <c r="S1174" s="103" t="s">
        <v>3</v>
      </c>
      <c r="T1174" s="403">
        <v>14356.45</v>
      </c>
      <c r="U1174" s="403">
        <v>-10891.1</v>
      </c>
      <c r="V1174" s="123" t="s">
        <v>2</v>
      </c>
      <c r="W1174" s="336"/>
      <c r="X1174" s="123"/>
      <c r="Y1174" s="337"/>
      <c r="Z1174" s="87"/>
      <c r="AA1174" s="88" t="s">
        <v>3880</v>
      </c>
      <c r="AB1174" s="88"/>
      <c r="AC1174" s="88"/>
      <c r="AD1174" s="90"/>
      <c r="AE1174" s="90"/>
      <c r="AF1174" s="136"/>
      <c r="AG1174" s="338"/>
      <c r="AH1174" s="338"/>
      <c r="AI1174" s="339"/>
      <c r="AJ1174" s="339"/>
      <c r="AK1174" s="91"/>
      <c r="AL1174" s="92"/>
      <c r="AM1174" s="93"/>
      <c r="AN1174" s="340"/>
      <c r="AO1174" s="341"/>
      <c r="AP1174" s="336"/>
      <c r="AQ1174" s="342"/>
      <c r="AR1174" s="343"/>
      <c r="AS1174" s="342"/>
      <c r="AT1174" s="94"/>
      <c r="AU1174" s="341"/>
      <c r="AV1174" s="136"/>
      <c r="AW1174" s="339"/>
    </row>
    <row r="1175" spans="1:49" ht="12.75" customHeight="1">
      <c r="A1175">
        <v>1172</v>
      </c>
      <c r="B1175" s="29" t="s">
        <v>2</v>
      </c>
      <c r="C1175" s="134" t="s">
        <v>5406</v>
      </c>
      <c r="D1175" s="29" t="s">
        <v>3880</v>
      </c>
      <c r="E1175" s="29" t="s">
        <v>3880</v>
      </c>
      <c r="F1175" s="335"/>
      <c r="G1175" s="335"/>
      <c r="H1175" s="335"/>
      <c r="I1175" s="335"/>
      <c r="J1175" s="335"/>
      <c r="K1175" s="335"/>
      <c r="L1175" s="335"/>
      <c r="M1175" s="82" t="s">
        <v>3880</v>
      </c>
      <c r="N1175" s="57" t="s">
        <v>3880</v>
      </c>
      <c r="O1175" s="30" t="s">
        <v>3880</v>
      </c>
      <c r="P1175" s="29" t="s">
        <v>3880</v>
      </c>
      <c r="Q1175" s="29"/>
      <c r="R1175" s="134" t="s">
        <v>5406</v>
      </c>
      <c r="S1175" s="103" t="s">
        <v>3</v>
      </c>
      <c r="T1175" s="403">
        <v>-12019.28</v>
      </c>
      <c r="U1175" s="403">
        <v>-10648.95</v>
      </c>
      <c r="V1175" s="123" t="s">
        <v>2</v>
      </c>
      <c r="W1175" s="336"/>
      <c r="X1175" s="123"/>
      <c r="Y1175" s="337"/>
      <c r="Z1175" s="87"/>
      <c r="AA1175" s="88" t="s">
        <v>3880</v>
      </c>
      <c r="AB1175" s="88"/>
      <c r="AC1175" s="88"/>
      <c r="AD1175" s="90"/>
      <c r="AE1175" s="90"/>
      <c r="AF1175" s="136"/>
      <c r="AG1175" s="338"/>
      <c r="AH1175" s="338"/>
      <c r="AI1175" s="339"/>
      <c r="AJ1175" s="339"/>
      <c r="AK1175" s="91"/>
      <c r="AL1175" s="92"/>
      <c r="AM1175" s="93"/>
      <c r="AN1175" s="340"/>
      <c r="AO1175" s="341"/>
      <c r="AP1175" s="336"/>
      <c r="AQ1175" s="342"/>
      <c r="AR1175" s="343"/>
      <c r="AS1175" s="342"/>
      <c r="AT1175" s="94"/>
      <c r="AU1175" s="341"/>
      <c r="AV1175" s="136"/>
      <c r="AW1175" s="339"/>
    </row>
    <row r="1176" spans="1:49" ht="12.75" customHeight="1">
      <c r="A1176">
        <v>1173</v>
      </c>
      <c r="B1176" s="29" t="s">
        <v>2</v>
      </c>
      <c r="C1176" s="134" t="s">
        <v>3556</v>
      </c>
      <c r="D1176" s="29" t="s">
        <v>3880</v>
      </c>
      <c r="E1176" s="29" t="s">
        <v>3880</v>
      </c>
      <c r="F1176" s="335"/>
      <c r="G1176" s="335"/>
      <c r="H1176" s="335"/>
      <c r="I1176" s="335"/>
      <c r="J1176" s="335"/>
      <c r="K1176" s="335"/>
      <c r="L1176" s="335"/>
      <c r="M1176" s="82" t="s">
        <v>3880</v>
      </c>
      <c r="N1176" s="57" t="s">
        <v>3880</v>
      </c>
      <c r="O1176" s="30" t="s">
        <v>3880</v>
      </c>
      <c r="P1176" s="29" t="s">
        <v>3880</v>
      </c>
      <c r="Q1176" s="29"/>
      <c r="R1176" s="134" t="s">
        <v>3556</v>
      </c>
      <c r="S1176" s="103" t="s">
        <v>3</v>
      </c>
      <c r="T1176" s="403">
        <v>-13736.32</v>
      </c>
      <c r="U1176" s="403">
        <v>-10648.95</v>
      </c>
      <c r="V1176" s="123" t="s">
        <v>2</v>
      </c>
      <c r="W1176" s="336"/>
      <c r="X1176" s="123"/>
      <c r="Y1176" s="337"/>
      <c r="Z1176" s="87"/>
      <c r="AA1176" s="88" t="s">
        <v>3880</v>
      </c>
      <c r="AB1176" s="88"/>
      <c r="AC1176" s="88"/>
      <c r="AD1176" s="90"/>
      <c r="AE1176" s="90"/>
      <c r="AF1176" s="136"/>
      <c r="AG1176" s="338"/>
      <c r="AH1176" s="338"/>
      <c r="AI1176" s="339"/>
      <c r="AJ1176" s="339"/>
      <c r="AK1176" s="91"/>
      <c r="AL1176" s="92"/>
      <c r="AM1176" s="93"/>
      <c r="AN1176" s="340"/>
      <c r="AO1176" s="341"/>
      <c r="AP1176" s="336"/>
      <c r="AQ1176" s="342"/>
      <c r="AR1176" s="343"/>
      <c r="AS1176" s="342"/>
      <c r="AT1176" s="94"/>
      <c r="AU1176" s="341"/>
      <c r="AV1176" s="136"/>
      <c r="AW1176" s="339"/>
    </row>
    <row r="1177" spans="1:49" ht="12.75" customHeight="1">
      <c r="A1177">
        <v>1174</v>
      </c>
      <c r="B1177" s="29" t="s">
        <v>2</v>
      </c>
      <c r="C1177" s="134" t="s">
        <v>5407</v>
      </c>
      <c r="D1177" s="29" t="s">
        <v>3880</v>
      </c>
      <c r="E1177" s="29" t="s">
        <v>3880</v>
      </c>
      <c r="F1177" s="335"/>
      <c r="G1177" s="335"/>
      <c r="H1177" s="335"/>
      <c r="I1177" s="335"/>
      <c r="J1177" s="335"/>
      <c r="K1177" s="335"/>
      <c r="L1177" s="335"/>
      <c r="M1177" s="82" t="s">
        <v>3880</v>
      </c>
      <c r="N1177" s="57" t="s">
        <v>3880</v>
      </c>
      <c r="O1177" s="30" t="s">
        <v>3880</v>
      </c>
      <c r="P1177" s="29" t="s">
        <v>3880</v>
      </c>
      <c r="Q1177" s="29"/>
      <c r="R1177" s="134" t="s">
        <v>5407</v>
      </c>
      <c r="S1177" s="103" t="s">
        <v>3</v>
      </c>
      <c r="T1177" s="403">
        <v>-9443.7199999999993</v>
      </c>
      <c r="U1177" s="403">
        <v>-10153.65</v>
      </c>
      <c r="V1177" s="123" t="s">
        <v>2</v>
      </c>
      <c r="W1177" s="336"/>
      <c r="X1177" s="123"/>
      <c r="Y1177" s="337"/>
      <c r="Z1177" s="87"/>
      <c r="AA1177" s="88" t="s">
        <v>3880</v>
      </c>
      <c r="AB1177" s="88"/>
      <c r="AC1177" s="88"/>
      <c r="AD1177" s="90"/>
      <c r="AE1177" s="90"/>
      <c r="AF1177" s="136"/>
      <c r="AG1177" s="338"/>
      <c r="AH1177" s="338"/>
      <c r="AI1177" s="339"/>
      <c r="AJ1177" s="339"/>
      <c r="AK1177" s="91"/>
      <c r="AL1177" s="92"/>
      <c r="AM1177" s="93"/>
      <c r="AN1177" s="340"/>
      <c r="AO1177" s="341"/>
      <c r="AP1177" s="336"/>
      <c r="AQ1177" s="342"/>
      <c r="AR1177" s="343"/>
      <c r="AS1177" s="342"/>
      <c r="AT1177" s="94"/>
      <c r="AU1177" s="341"/>
      <c r="AV1177" s="136"/>
      <c r="AW1177" s="339"/>
    </row>
    <row r="1178" spans="1:49" ht="12.75" customHeight="1">
      <c r="A1178">
        <v>1175</v>
      </c>
      <c r="B1178" s="29" t="s">
        <v>2</v>
      </c>
      <c r="C1178" s="134" t="s">
        <v>3555</v>
      </c>
      <c r="D1178" s="29" t="s">
        <v>3880</v>
      </c>
      <c r="E1178" s="29" t="s">
        <v>3880</v>
      </c>
      <c r="F1178" s="335"/>
      <c r="G1178" s="335"/>
      <c r="H1178" s="335"/>
      <c r="I1178" s="335"/>
      <c r="J1178" s="335"/>
      <c r="K1178" s="335"/>
      <c r="L1178" s="335"/>
      <c r="M1178" s="82" t="s">
        <v>3880</v>
      </c>
      <c r="N1178" s="57" t="s">
        <v>3880</v>
      </c>
      <c r="O1178" s="30" t="s">
        <v>3880</v>
      </c>
      <c r="P1178" s="29" t="s">
        <v>3880</v>
      </c>
      <c r="Q1178" s="29"/>
      <c r="R1178" s="134" t="s">
        <v>3555</v>
      </c>
      <c r="S1178" s="103" t="s">
        <v>3</v>
      </c>
      <c r="T1178" s="403">
        <v>-12877.8</v>
      </c>
      <c r="U1178" s="403">
        <v>-10153.65</v>
      </c>
      <c r="V1178" s="123" t="s">
        <v>2</v>
      </c>
      <c r="W1178" s="336"/>
      <c r="X1178" s="123"/>
      <c r="Y1178" s="337"/>
      <c r="Z1178" s="87"/>
      <c r="AA1178" s="88" t="s">
        <v>3880</v>
      </c>
      <c r="AB1178" s="88"/>
      <c r="AC1178" s="88"/>
      <c r="AD1178" s="90"/>
      <c r="AE1178" s="90"/>
      <c r="AF1178" s="136"/>
      <c r="AG1178" s="338"/>
      <c r="AH1178" s="338"/>
      <c r="AI1178" s="339"/>
      <c r="AJ1178" s="339"/>
      <c r="AK1178" s="91"/>
      <c r="AL1178" s="92"/>
      <c r="AM1178" s="93"/>
      <c r="AN1178" s="340"/>
      <c r="AO1178" s="341"/>
      <c r="AP1178" s="336"/>
      <c r="AQ1178" s="342"/>
      <c r="AR1178" s="343"/>
      <c r="AS1178" s="342"/>
      <c r="AT1178" s="94"/>
      <c r="AU1178" s="341"/>
      <c r="AV1178" s="136"/>
      <c r="AW1178" s="339"/>
    </row>
    <row r="1179" spans="1:49" ht="12.75" customHeight="1">
      <c r="A1179">
        <v>1176</v>
      </c>
      <c r="B1179" s="29" t="s">
        <v>2</v>
      </c>
      <c r="C1179" s="134" t="s">
        <v>5408</v>
      </c>
      <c r="D1179" s="29" t="s">
        <v>3880</v>
      </c>
      <c r="E1179" s="29" t="s">
        <v>3880</v>
      </c>
      <c r="F1179" s="335"/>
      <c r="G1179" s="335"/>
      <c r="H1179" s="394"/>
      <c r="I1179" s="394"/>
      <c r="J1179" s="394"/>
      <c r="K1179" s="394"/>
      <c r="L1179" s="335"/>
      <c r="M1179" s="82" t="s">
        <v>3880</v>
      </c>
      <c r="N1179" s="57" t="s">
        <v>3880</v>
      </c>
      <c r="O1179" s="30" t="s">
        <v>3880</v>
      </c>
      <c r="P1179" s="29" t="s">
        <v>3880</v>
      </c>
      <c r="Q1179" s="29"/>
      <c r="R1179" s="134" t="s">
        <v>5408</v>
      </c>
      <c r="S1179" s="103" t="s">
        <v>3</v>
      </c>
      <c r="T1179" s="403">
        <v>12019.28</v>
      </c>
      <c r="U1179" s="403">
        <v>-9658.35</v>
      </c>
      <c r="V1179" s="123" t="s">
        <v>2</v>
      </c>
      <c r="W1179" s="336"/>
      <c r="X1179" s="123"/>
      <c r="Y1179" s="337"/>
      <c r="Z1179" s="87"/>
      <c r="AA1179" s="88" t="s">
        <v>3880</v>
      </c>
      <c r="AB1179" s="88"/>
      <c r="AC1179" s="88"/>
      <c r="AD1179" s="90"/>
      <c r="AE1179" s="90"/>
      <c r="AF1179" s="136"/>
      <c r="AG1179" s="338"/>
      <c r="AH1179" s="338"/>
      <c r="AI1179" s="339"/>
      <c r="AJ1179" s="339"/>
      <c r="AK1179" s="91"/>
      <c r="AL1179" s="92"/>
      <c r="AM1179" s="93"/>
      <c r="AN1179" s="340"/>
      <c r="AO1179" s="341"/>
      <c r="AP1179" s="336"/>
      <c r="AQ1179" s="342"/>
      <c r="AR1179" s="343"/>
      <c r="AS1179" s="342"/>
      <c r="AT1179" s="94"/>
      <c r="AU1179" s="341"/>
      <c r="AV1179" s="136"/>
      <c r="AW1179" s="339"/>
    </row>
    <row r="1180" spans="1:49" ht="12.75" customHeight="1">
      <c r="A1180">
        <v>1177</v>
      </c>
      <c r="B1180" s="29" t="s">
        <v>2</v>
      </c>
      <c r="C1180" s="134" t="s">
        <v>5409</v>
      </c>
      <c r="D1180" s="29" t="s">
        <v>3880</v>
      </c>
      <c r="E1180" s="29" t="s">
        <v>3880</v>
      </c>
      <c r="F1180" s="335"/>
      <c r="G1180" s="335"/>
      <c r="H1180" s="394"/>
      <c r="I1180" s="394"/>
      <c r="J1180" s="394"/>
      <c r="K1180" s="394"/>
      <c r="L1180" s="335"/>
      <c r="M1180" s="82" t="s">
        <v>3880</v>
      </c>
      <c r="N1180" s="57" t="s">
        <v>3880</v>
      </c>
      <c r="O1180" s="30" t="s">
        <v>3880</v>
      </c>
      <c r="P1180" s="29" t="s">
        <v>3880</v>
      </c>
      <c r="Q1180" s="29"/>
      <c r="R1180" s="134" t="s">
        <v>5409</v>
      </c>
      <c r="S1180" s="103" t="s">
        <v>3</v>
      </c>
      <c r="T1180" s="403">
        <v>10302.24</v>
      </c>
      <c r="U1180" s="403">
        <v>-9658.35</v>
      </c>
      <c r="V1180" s="123" t="s">
        <v>2</v>
      </c>
      <c r="W1180" s="336"/>
      <c r="X1180" s="123"/>
      <c r="Y1180" s="337"/>
      <c r="Z1180" s="87"/>
      <c r="AA1180" s="88" t="s">
        <v>3880</v>
      </c>
      <c r="AB1180" s="88"/>
      <c r="AC1180" s="88"/>
      <c r="AD1180" s="90"/>
      <c r="AE1180" s="90"/>
      <c r="AF1180" s="136"/>
      <c r="AG1180" s="338"/>
      <c r="AH1180" s="338"/>
      <c r="AI1180" s="339"/>
      <c r="AJ1180" s="339"/>
      <c r="AK1180" s="91"/>
      <c r="AL1180" s="92"/>
      <c r="AM1180" s="93"/>
      <c r="AN1180" s="340"/>
      <c r="AO1180" s="341"/>
      <c r="AP1180" s="336"/>
      <c r="AQ1180" s="342"/>
      <c r="AR1180" s="343"/>
      <c r="AS1180" s="342"/>
      <c r="AT1180" s="94"/>
      <c r="AU1180" s="341"/>
      <c r="AV1180" s="136"/>
      <c r="AW1180" s="339"/>
    </row>
    <row r="1181" spans="1:49" ht="12.75" customHeight="1">
      <c r="A1181">
        <v>1178</v>
      </c>
      <c r="B1181" s="29" t="s">
        <v>2</v>
      </c>
      <c r="C1181" s="134" t="s">
        <v>343</v>
      </c>
      <c r="D1181" s="29" t="s">
        <v>3880</v>
      </c>
      <c r="E1181" s="29" t="s">
        <v>3880</v>
      </c>
      <c r="F1181" s="335"/>
      <c r="G1181" s="335"/>
      <c r="H1181" s="394"/>
      <c r="I1181" s="394"/>
      <c r="J1181" s="394"/>
      <c r="K1181" s="394"/>
      <c r="L1181" s="335"/>
      <c r="M1181" s="82" t="s">
        <v>3880</v>
      </c>
      <c r="N1181" s="57" t="s">
        <v>3880</v>
      </c>
      <c r="O1181" s="30" t="s">
        <v>3880</v>
      </c>
      <c r="P1181" s="29" t="s">
        <v>3880</v>
      </c>
      <c r="Q1181" s="29"/>
      <c r="R1181" s="134" t="s">
        <v>343</v>
      </c>
      <c r="S1181" s="103" t="s">
        <v>3</v>
      </c>
      <c r="T1181" s="403">
        <v>8585.2000000000007</v>
      </c>
      <c r="U1181" s="403">
        <v>-9658.35</v>
      </c>
      <c r="V1181" s="123" t="s">
        <v>2</v>
      </c>
      <c r="W1181" s="336"/>
      <c r="X1181" s="123"/>
      <c r="Y1181" s="337"/>
      <c r="Z1181" s="87"/>
      <c r="AA1181" s="88" t="s">
        <v>3880</v>
      </c>
      <c r="AB1181" s="88"/>
      <c r="AC1181" s="88"/>
      <c r="AD1181" s="90"/>
      <c r="AE1181" s="90"/>
      <c r="AF1181" s="136"/>
      <c r="AG1181" s="338"/>
      <c r="AH1181" s="338"/>
      <c r="AI1181" s="339"/>
      <c r="AJ1181" s="339"/>
      <c r="AK1181" s="91"/>
      <c r="AL1181" s="92"/>
      <c r="AM1181" s="93"/>
      <c r="AN1181" s="340"/>
      <c r="AO1181" s="341"/>
      <c r="AP1181" s="336"/>
      <c r="AQ1181" s="342"/>
      <c r="AR1181" s="343"/>
      <c r="AS1181" s="342"/>
      <c r="AT1181" s="94"/>
      <c r="AU1181" s="341"/>
      <c r="AV1181" s="136"/>
      <c r="AW1181" s="339"/>
    </row>
    <row r="1182" spans="1:49" ht="12.75" customHeight="1">
      <c r="A1182">
        <v>1179</v>
      </c>
      <c r="B1182" s="29" t="s">
        <v>2</v>
      </c>
      <c r="C1182" s="134" t="s">
        <v>349</v>
      </c>
      <c r="D1182" s="29" t="s">
        <v>3880</v>
      </c>
      <c r="E1182" s="29" t="s">
        <v>3880</v>
      </c>
      <c r="F1182" s="335"/>
      <c r="G1182" s="335"/>
      <c r="H1182" s="394"/>
      <c r="I1182" s="394"/>
      <c r="J1182" s="394"/>
      <c r="K1182" s="394"/>
      <c r="L1182" s="335"/>
      <c r="M1182" s="82" t="s">
        <v>3880</v>
      </c>
      <c r="N1182" s="57" t="s">
        <v>3880</v>
      </c>
      <c r="O1182" s="30" t="s">
        <v>3880</v>
      </c>
      <c r="P1182" s="29" t="s">
        <v>3880</v>
      </c>
      <c r="Q1182" s="29"/>
      <c r="R1182" s="134" t="s">
        <v>349</v>
      </c>
      <c r="S1182" s="103" t="s">
        <v>3</v>
      </c>
      <c r="T1182" s="403">
        <v>6868.16</v>
      </c>
      <c r="U1182" s="403">
        <v>-9658.35</v>
      </c>
      <c r="V1182" s="123" t="s">
        <v>2</v>
      </c>
      <c r="W1182" s="336"/>
      <c r="X1182" s="123"/>
      <c r="Y1182" s="337"/>
      <c r="Z1182" s="87"/>
      <c r="AA1182" s="88" t="s">
        <v>3880</v>
      </c>
      <c r="AB1182" s="88"/>
      <c r="AC1182" s="88"/>
      <c r="AD1182" s="90"/>
      <c r="AE1182" s="90"/>
      <c r="AF1182" s="136"/>
      <c r="AG1182" s="338"/>
      <c r="AH1182" s="338"/>
      <c r="AI1182" s="339"/>
      <c r="AJ1182" s="339"/>
      <c r="AK1182" s="91"/>
      <c r="AL1182" s="92"/>
      <c r="AM1182" s="93"/>
      <c r="AN1182" s="340"/>
      <c r="AO1182" s="341"/>
      <c r="AP1182" s="336"/>
      <c r="AQ1182" s="342"/>
      <c r="AR1182" s="343"/>
      <c r="AS1182" s="342"/>
      <c r="AT1182" s="94"/>
      <c r="AU1182" s="341"/>
      <c r="AV1182" s="136"/>
      <c r="AW1182" s="339"/>
    </row>
    <row r="1183" spans="1:49" ht="12.75" customHeight="1">
      <c r="A1183">
        <v>1180</v>
      </c>
      <c r="B1183" s="29" t="s">
        <v>2</v>
      </c>
      <c r="C1183" s="134" t="s">
        <v>5410</v>
      </c>
      <c r="D1183" s="29" t="s">
        <v>3880</v>
      </c>
      <c r="E1183" s="29" t="s">
        <v>3880</v>
      </c>
      <c r="F1183" s="335"/>
      <c r="G1183" s="335"/>
      <c r="H1183" s="335"/>
      <c r="I1183" s="335"/>
      <c r="J1183" s="335"/>
      <c r="K1183" s="335"/>
      <c r="L1183" s="335"/>
      <c r="M1183" s="82" t="s">
        <v>3880</v>
      </c>
      <c r="N1183" s="57" t="s">
        <v>3880</v>
      </c>
      <c r="O1183" s="30" t="s">
        <v>3880</v>
      </c>
      <c r="P1183" s="29" t="s">
        <v>3880</v>
      </c>
      <c r="Q1183" s="29"/>
      <c r="R1183" s="134" t="s">
        <v>5410</v>
      </c>
      <c r="S1183" s="103" t="s">
        <v>3</v>
      </c>
      <c r="T1183" s="403">
        <v>3434.08</v>
      </c>
      <c r="U1183" s="403">
        <v>-9658.35</v>
      </c>
      <c r="V1183" s="123" t="s">
        <v>2</v>
      </c>
      <c r="W1183" s="336"/>
      <c r="X1183" s="123"/>
      <c r="Y1183" s="337"/>
      <c r="Z1183" s="87"/>
      <c r="AA1183" s="88" t="s">
        <v>3880</v>
      </c>
      <c r="AB1183" s="88"/>
      <c r="AC1183" s="88"/>
      <c r="AD1183" s="90"/>
      <c r="AE1183" s="90"/>
      <c r="AF1183" s="136"/>
      <c r="AG1183" s="338"/>
      <c r="AH1183" s="338"/>
      <c r="AI1183" s="339"/>
      <c r="AJ1183" s="339"/>
      <c r="AK1183" s="91"/>
      <c r="AL1183" s="92"/>
      <c r="AM1183" s="93"/>
      <c r="AN1183" s="340"/>
      <c r="AO1183" s="341"/>
      <c r="AP1183" s="336"/>
      <c r="AQ1183" s="342"/>
      <c r="AR1183" s="343"/>
      <c r="AS1183" s="342"/>
      <c r="AT1183" s="94"/>
      <c r="AU1183" s="341"/>
      <c r="AV1183" s="136"/>
      <c r="AW1183" s="339"/>
    </row>
    <row r="1184" spans="1:49" ht="12.75" customHeight="1">
      <c r="A1184">
        <v>1181</v>
      </c>
      <c r="B1184" s="29" t="s">
        <v>2</v>
      </c>
      <c r="C1184" s="134" t="s">
        <v>5411</v>
      </c>
      <c r="D1184" s="29" t="s">
        <v>3880</v>
      </c>
      <c r="E1184" s="29" t="s">
        <v>3880</v>
      </c>
      <c r="F1184" s="335"/>
      <c r="G1184" s="335"/>
      <c r="H1184" s="335"/>
      <c r="I1184" s="335"/>
      <c r="J1184" s="335"/>
      <c r="K1184" s="335"/>
      <c r="L1184" s="335"/>
      <c r="M1184" s="82" t="s">
        <v>3880</v>
      </c>
      <c r="N1184" s="57" t="s">
        <v>3880</v>
      </c>
      <c r="O1184" s="30" t="s">
        <v>3880</v>
      </c>
      <c r="P1184" s="29" t="s">
        <v>3880</v>
      </c>
      <c r="Q1184" s="29"/>
      <c r="R1184" s="134" t="s">
        <v>5411</v>
      </c>
      <c r="S1184" s="103" t="s">
        <v>3</v>
      </c>
      <c r="T1184" s="403">
        <v>0</v>
      </c>
      <c r="U1184" s="403">
        <v>-9658.35</v>
      </c>
      <c r="V1184" s="123" t="s">
        <v>2</v>
      </c>
      <c r="W1184" s="336"/>
      <c r="X1184" s="123"/>
      <c r="Y1184" s="337"/>
      <c r="Z1184" s="87"/>
      <c r="AA1184" s="88" t="s">
        <v>3880</v>
      </c>
      <c r="AB1184" s="88"/>
      <c r="AC1184" s="88"/>
      <c r="AD1184" s="90"/>
      <c r="AE1184" s="90"/>
      <c r="AF1184" s="136"/>
      <c r="AG1184" s="338"/>
      <c r="AH1184" s="338"/>
      <c r="AI1184" s="339"/>
      <c r="AJ1184" s="339"/>
      <c r="AK1184" s="91"/>
      <c r="AL1184" s="92"/>
      <c r="AM1184" s="93"/>
      <c r="AN1184" s="340"/>
      <c r="AO1184" s="341"/>
      <c r="AP1184" s="336"/>
      <c r="AQ1184" s="342"/>
      <c r="AR1184" s="343"/>
      <c r="AS1184" s="342"/>
      <c r="AT1184" s="94"/>
      <c r="AU1184" s="341"/>
      <c r="AV1184" s="136"/>
      <c r="AW1184" s="339"/>
    </row>
    <row r="1185" spans="1:49" ht="12.75" customHeight="1">
      <c r="A1185">
        <v>1182</v>
      </c>
      <c r="B1185" s="29" t="s">
        <v>2</v>
      </c>
      <c r="C1185" s="134" t="s">
        <v>5412</v>
      </c>
      <c r="D1185" s="29" t="s">
        <v>3880</v>
      </c>
      <c r="E1185" s="29" t="s">
        <v>3880</v>
      </c>
      <c r="F1185" s="335"/>
      <c r="G1185" s="335"/>
      <c r="H1185" s="335"/>
      <c r="I1185" s="335"/>
      <c r="J1185" s="335"/>
      <c r="K1185" s="335"/>
      <c r="L1185" s="335"/>
      <c r="M1185" s="82" t="s">
        <v>3880</v>
      </c>
      <c r="N1185" s="57" t="s">
        <v>3880</v>
      </c>
      <c r="O1185" s="30" t="s">
        <v>3880</v>
      </c>
      <c r="P1185" s="29" t="s">
        <v>3880</v>
      </c>
      <c r="Q1185" s="29"/>
      <c r="R1185" s="134" t="s">
        <v>5412</v>
      </c>
      <c r="S1185" s="103" t="s">
        <v>3</v>
      </c>
      <c r="T1185" s="403">
        <v>-3434.08</v>
      </c>
      <c r="U1185" s="403">
        <v>-9658.35</v>
      </c>
      <c r="V1185" s="123" t="s">
        <v>2</v>
      </c>
      <c r="W1185" s="336"/>
      <c r="X1185" s="123"/>
      <c r="Y1185" s="337"/>
      <c r="Z1185" s="87"/>
      <c r="AA1185" s="88" t="s">
        <v>3880</v>
      </c>
      <c r="AB1185" s="88"/>
      <c r="AC1185" s="88"/>
      <c r="AD1185" s="90"/>
      <c r="AE1185" s="90"/>
      <c r="AF1185" s="136"/>
      <c r="AG1185" s="338"/>
      <c r="AH1185" s="338"/>
      <c r="AI1185" s="339"/>
      <c r="AJ1185" s="339"/>
      <c r="AK1185" s="91"/>
      <c r="AL1185" s="92"/>
      <c r="AM1185" s="93"/>
      <c r="AN1185" s="340"/>
      <c r="AO1185" s="341"/>
      <c r="AP1185" s="336"/>
      <c r="AQ1185" s="342"/>
      <c r="AR1185" s="343"/>
      <c r="AS1185" s="342"/>
      <c r="AT1185" s="94"/>
      <c r="AU1185" s="341"/>
      <c r="AV1185" s="136"/>
      <c r="AW1185" s="339"/>
    </row>
    <row r="1186" spans="1:49" ht="12.75" customHeight="1">
      <c r="A1186">
        <v>1183</v>
      </c>
      <c r="B1186" s="29" t="s">
        <v>2</v>
      </c>
      <c r="C1186" s="134" t="s">
        <v>5413</v>
      </c>
      <c r="D1186" s="29" t="s">
        <v>3880</v>
      </c>
      <c r="E1186" s="29" t="s">
        <v>3880</v>
      </c>
      <c r="F1186" s="335"/>
      <c r="G1186" s="335"/>
      <c r="H1186" s="335"/>
      <c r="I1186" s="335"/>
      <c r="J1186" s="335"/>
      <c r="K1186" s="335"/>
      <c r="L1186" s="335"/>
      <c r="M1186" s="82" t="s">
        <v>3880</v>
      </c>
      <c r="N1186" s="57" t="s">
        <v>3880</v>
      </c>
      <c r="O1186" s="30" t="s">
        <v>3880</v>
      </c>
      <c r="P1186" s="29" t="s">
        <v>3880</v>
      </c>
      <c r="Q1186" s="29"/>
      <c r="R1186" s="134" t="s">
        <v>5413</v>
      </c>
      <c r="S1186" s="103" t="s">
        <v>3</v>
      </c>
      <c r="T1186" s="403">
        <v>14650</v>
      </c>
      <c r="U1186" s="403">
        <v>-10000</v>
      </c>
      <c r="V1186" s="123" t="s">
        <v>2</v>
      </c>
      <c r="W1186" s="336"/>
      <c r="X1186" s="123"/>
      <c r="Y1186" s="337"/>
      <c r="Z1186" s="87"/>
      <c r="AA1186" s="88" t="s">
        <v>3880</v>
      </c>
      <c r="AB1186" s="88"/>
      <c r="AC1186" s="88"/>
      <c r="AD1186" s="90"/>
      <c r="AE1186" s="90"/>
      <c r="AF1186" s="136"/>
      <c r="AG1186" s="338"/>
      <c r="AH1186" s="338"/>
      <c r="AI1186" s="339"/>
      <c r="AJ1186" s="339"/>
      <c r="AK1186" s="91"/>
      <c r="AL1186" s="92"/>
      <c r="AM1186" s="93"/>
      <c r="AN1186" s="340"/>
      <c r="AO1186" s="341"/>
      <c r="AP1186" s="336"/>
      <c r="AQ1186" s="342"/>
      <c r="AR1186" s="343"/>
      <c r="AS1186" s="342"/>
      <c r="AT1186" s="94"/>
      <c r="AU1186" s="341"/>
      <c r="AV1186" s="136"/>
      <c r="AW1186" s="339"/>
    </row>
    <row r="1187" spans="1:49" ht="12.75" customHeight="1">
      <c r="A1187">
        <v>1184</v>
      </c>
      <c r="B1187" s="29" t="s">
        <v>2</v>
      </c>
      <c r="C1187" s="134" t="s">
        <v>5414</v>
      </c>
      <c r="D1187" s="29" t="s">
        <v>3880</v>
      </c>
      <c r="E1187" s="29" t="s">
        <v>3880</v>
      </c>
      <c r="F1187" s="335"/>
      <c r="G1187" s="335"/>
      <c r="H1187" s="335"/>
      <c r="I1187" s="335"/>
      <c r="J1187" s="335"/>
      <c r="K1187" s="335"/>
      <c r="L1187" s="335"/>
      <c r="M1187" s="82" t="s">
        <v>3880</v>
      </c>
      <c r="N1187" s="57" t="s">
        <v>3880</v>
      </c>
      <c r="O1187" s="30" t="s">
        <v>3880</v>
      </c>
      <c r="P1187" s="29" t="s">
        <v>3880</v>
      </c>
      <c r="Q1187" s="29"/>
      <c r="R1187" s="134" t="s">
        <v>5414</v>
      </c>
      <c r="S1187" s="104" t="s">
        <v>3</v>
      </c>
      <c r="T1187" s="403">
        <v>-10302.24</v>
      </c>
      <c r="U1187" s="403">
        <v>-9658.35</v>
      </c>
      <c r="V1187" s="123" t="s">
        <v>2</v>
      </c>
      <c r="W1187" s="336"/>
      <c r="X1187" s="123"/>
      <c r="Y1187" s="337"/>
      <c r="Z1187" s="87"/>
      <c r="AA1187" s="88" t="s">
        <v>3880</v>
      </c>
      <c r="AB1187" s="88"/>
      <c r="AC1187" s="88"/>
      <c r="AD1187" s="90"/>
      <c r="AE1187" s="90"/>
      <c r="AF1187" s="136"/>
      <c r="AG1187" s="338"/>
      <c r="AH1187" s="338"/>
      <c r="AI1187" s="339"/>
      <c r="AJ1187" s="339"/>
      <c r="AK1187" s="91"/>
      <c r="AL1187" s="92"/>
      <c r="AM1187" s="93"/>
      <c r="AN1187" s="340"/>
      <c r="AO1187" s="341"/>
      <c r="AP1187" s="336"/>
      <c r="AQ1187" s="342"/>
      <c r="AR1187" s="343"/>
      <c r="AS1187" s="342"/>
      <c r="AT1187" s="94"/>
      <c r="AU1187" s="341"/>
      <c r="AV1187" s="136"/>
      <c r="AW1187" s="339"/>
    </row>
    <row r="1188" spans="1:49" ht="12.75" customHeight="1">
      <c r="A1188">
        <v>1185</v>
      </c>
      <c r="B1188" s="29" t="s">
        <v>2</v>
      </c>
      <c r="C1188" s="134" t="s">
        <v>3533</v>
      </c>
      <c r="D1188" s="29" t="s">
        <v>3880</v>
      </c>
      <c r="E1188" s="29" t="s">
        <v>3880</v>
      </c>
      <c r="F1188" s="335"/>
      <c r="G1188" s="335"/>
      <c r="H1188" s="335"/>
      <c r="I1188" s="335"/>
      <c r="J1188" s="335"/>
      <c r="K1188" s="335"/>
      <c r="L1188" s="335"/>
      <c r="M1188" s="82" t="s">
        <v>3880</v>
      </c>
      <c r="N1188" s="57" t="s">
        <v>3880</v>
      </c>
      <c r="O1188" s="30" t="s">
        <v>3880</v>
      </c>
      <c r="P1188" s="29" t="s">
        <v>3880</v>
      </c>
      <c r="Q1188" s="29"/>
      <c r="R1188" s="134" t="s">
        <v>3533</v>
      </c>
      <c r="S1188" s="104" t="s">
        <v>3</v>
      </c>
      <c r="T1188" s="403">
        <v>-14650</v>
      </c>
      <c r="U1188" s="403">
        <v>-10000</v>
      </c>
      <c r="V1188" s="123" t="s">
        <v>2</v>
      </c>
      <c r="W1188" s="336"/>
      <c r="X1188" s="123"/>
      <c r="Y1188" s="337"/>
      <c r="Z1188" s="87"/>
      <c r="AA1188" s="88" t="s">
        <v>3880</v>
      </c>
      <c r="AB1188" s="88"/>
      <c r="AC1188" s="88"/>
      <c r="AD1188" s="90"/>
      <c r="AE1188" s="90"/>
      <c r="AF1188" s="136"/>
      <c r="AG1188" s="338"/>
      <c r="AH1188" s="338"/>
      <c r="AI1188" s="339"/>
      <c r="AJ1188" s="339"/>
      <c r="AK1188" s="91"/>
      <c r="AL1188" s="92"/>
      <c r="AM1188" s="93"/>
      <c r="AN1188" s="340"/>
      <c r="AO1188" s="341"/>
      <c r="AP1188" s="336"/>
      <c r="AQ1188" s="342"/>
      <c r="AR1188" s="343"/>
      <c r="AS1188" s="342"/>
      <c r="AT1188" s="94"/>
      <c r="AU1188" s="341"/>
      <c r="AV1188" s="136"/>
      <c r="AW1188" s="339"/>
    </row>
    <row r="1189" spans="1:49" ht="12.75" customHeight="1">
      <c r="A1189">
        <v>1186</v>
      </c>
      <c r="B1189" s="29" t="s">
        <v>2</v>
      </c>
      <c r="C1189" s="134" t="s">
        <v>5415</v>
      </c>
      <c r="D1189" s="29" t="s">
        <v>3880</v>
      </c>
      <c r="E1189" s="29" t="s">
        <v>3880</v>
      </c>
      <c r="F1189" s="335"/>
      <c r="G1189" s="335"/>
      <c r="H1189" s="335"/>
      <c r="I1189" s="335"/>
      <c r="J1189" s="335"/>
      <c r="K1189" s="335"/>
      <c r="L1189" s="335"/>
      <c r="M1189" s="82" t="s">
        <v>3880</v>
      </c>
      <c r="N1189" s="57" t="s">
        <v>3880</v>
      </c>
      <c r="O1189" s="30" t="s">
        <v>3880</v>
      </c>
      <c r="P1189" s="29" t="s">
        <v>3880</v>
      </c>
      <c r="Q1189" s="29"/>
      <c r="R1189" s="134" t="s">
        <v>5415</v>
      </c>
      <c r="S1189" s="104" t="s">
        <v>3</v>
      </c>
      <c r="T1189" s="403">
        <v>13736.32</v>
      </c>
      <c r="U1189" s="403">
        <v>-9658.35</v>
      </c>
      <c r="V1189" s="123" t="s">
        <v>2</v>
      </c>
      <c r="W1189" s="336"/>
      <c r="X1189" s="123"/>
      <c r="Y1189" s="337"/>
      <c r="Z1189" s="87"/>
      <c r="AA1189" s="88" t="s">
        <v>3880</v>
      </c>
      <c r="AB1189" s="88"/>
      <c r="AC1189" s="88"/>
      <c r="AD1189" s="90"/>
      <c r="AE1189" s="90"/>
      <c r="AF1189" s="136"/>
      <c r="AG1189" s="338"/>
      <c r="AH1189" s="338"/>
      <c r="AI1189" s="339"/>
      <c r="AJ1189" s="339"/>
      <c r="AK1189" s="91"/>
      <c r="AL1189" s="92"/>
      <c r="AM1189" s="93"/>
      <c r="AN1189" s="340"/>
      <c r="AO1189" s="341"/>
      <c r="AP1189" s="336"/>
      <c r="AQ1189" s="342"/>
      <c r="AR1189" s="343"/>
      <c r="AS1189" s="342"/>
      <c r="AT1189" s="94"/>
      <c r="AU1189" s="341"/>
      <c r="AV1189" s="136"/>
      <c r="AW1189" s="339"/>
    </row>
    <row r="1190" spans="1:49" ht="12.75" customHeight="1">
      <c r="A1190">
        <v>1187</v>
      </c>
      <c r="B1190" s="29" t="s">
        <v>2</v>
      </c>
      <c r="C1190" s="134" t="s">
        <v>3676</v>
      </c>
      <c r="D1190" s="29" t="s">
        <v>3880</v>
      </c>
      <c r="E1190" s="29" t="s">
        <v>3880</v>
      </c>
      <c r="F1190" s="335"/>
      <c r="G1190" s="335"/>
      <c r="H1190" s="335"/>
      <c r="I1190" s="335"/>
      <c r="J1190" s="335"/>
      <c r="K1190" s="335"/>
      <c r="L1190" s="335"/>
      <c r="M1190" s="82" t="s">
        <v>3880</v>
      </c>
      <c r="N1190" s="57" t="s">
        <v>3880</v>
      </c>
      <c r="O1190" s="30" t="s">
        <v>3880</v>
      </c>
      <c r="P1190" s="29" t="s">
        <v>3880</v>
      </c>
      <c r="Q1190" s="29"/>
      <c r="R1190" s="134" t="s">
        <v>3676</v>
      </c>
      <c r="S1190" s="103" t="s">
        <v>3</v>
      </c>
      <c r="T1190" s="403">
        <v>-15480</v>
      </c>
      <c r="U1190" s="403">
        <v>-10000</v>
      </c>
      <c r="V1190" s="123" t="s">
        <v>2</v>
      </c>
      <c r="W1190" s="336"/>
      <c r="X1190" s="123"/>
      <c r="Y1190" s="337"/>
      <c r="Z1190" s="87"/>
      <c r="AA1190" s="88" t="s">
        <v>3880</v>
      </c>
      <c r="AB1190" s="88"/>
      <c r="AC1190" s="88"/>
      <c r="AD1190" s="90"/>
      <c r="AE1190" s="90"/>
      <c r="AF1190" s="136"/>
      <c r="AG1190" s="338"/>
      <c r="AH1190" s="338"/>
      <c r="AI1190" s="339"/>
      <c r="AJ1190" s="339"/>
      <c r="AK1190" s="91"/>
      <c r="AL1190" s="92"/>
      <c r="AM1190" s="93"/>
      <c r="AN1190" s="340"/>
      <c r="AO1190" s="341"/>
      <c r="AP1190" s="336"/>
      <c r="AQ1190" s="342"/>
      <c r="AR1190" s="343"/>
      <c r="AS1190" s="342"/>
      <c r="AT1190" s="94"/>
      <c r="AU1190" s="341"/>
      <c r="AV1190" s="136"/>
      <c r="AW1190" s="339"/>
    </row>
    <row r="1191" spans="1:49" ht="12.75" customHeight="1">
      <c r="A1191">
        <v>1188</v>
      </c>
      <c r="B1191" s="29" t="s">
        <v>2</v>
      </c>
      <c r="C1191" s="134" t="s">
        <v>5416</v>
      </c>
      <c r="D1191" s="29" t="s">
        <v>3880</v>
      </c>
      <c r="E1191" s="29" t="s">
        <v>3880</v>
      </c>
      <c r="F1191" s="335"/>
      <c r="G1191" s="335"/>
      <c r="H1191" s="335"/>
      <c r="I1191" s="335"/>
      <c r="J1191" s="335"/>
      <c r="K1191" s="335"/>
      <c r="L1191" s="335"/>
      <c r="M1191" s="82" t="s">
        <v>3880</v>
      </c>
      <c r="N1191" s="57" t="s">
        <v>3880</v>
      </c>
      <c r="O1191" s="30" t="s">
        <v>3880</v>
      </c>
      <c r="P1191" s="29" t="s">
        <v>3880</v>
      </c>
      <c r="Q1191" s="29"/>
      <c r="R1191" s="134" t="s">
        <v>5416</v>
      </c>
      <c r="S1191" s="103" t="s">
        <v>3</v>
      </c>
      <c r="T1191" s="403">
        <v>-7726.68</v>
      </c>
      <c r="U1191" s="403">
        <v>-9163.0499999999993</v>
      </c>
      <c r="V1191" s="123" t="s">
        <v>2</v>
      </c>
      <c r="W1191" s="336"/>
      <c r="X1191" s="123"/>
      <c r="Y1191" s="337"/>
      <c r="Z1191" s="87"/>
      <c r="AA1191" s="88" t="s">
        <v>3880</v>
      </c>
      <c r="AB1191" s="88"/>
      <c r="AC1191" s="88"/>
      <c r="AD1191" s="90"/>
      <c r="AE1191" s="90"/>
      <c r="AF1191" s="136"/>
      <c r="AG1191" s="338"/>
      <c r="AH1191" s="338"/>
      <c r="AI1191" s="339"/>
      <c r="AJ1191" s="339"/>
      <c r="AK1191" s="91"/>
      <c r="AL1191" s="92"/>
      <c r="AM1191" s="93"/>
      <c r="AN1191" s="340"/>
      <c r="AO1191" s="341"/>
      <c r="AP1191" s="336"/>
      <c r="AQ1191" s="342"/>
      <c r="AR1191" s="343"/>
      <c r="AS1191" s="342"/>
      <c r="AT1191" s="94"/>
      <c r="AU1191" s="341"/>
      <c r="AV1191" s="136"/>
      <c r="AW1191" s="339"/>
    </row>
    <row r="1192" spans="1:49" ht="12.75" customHeight="1">
      <c r="A1192">
        <v>1189</v>
      </c>
      <c r="B1192" s="29" t="s">
        <v>2</v>
      </c>
      <c r="C1192" s="134" t="s">
        <v>3528</v>
      </c>
      <c r="D1192" s="29" t="s">
        <v>3880</v>
      </c>
      <c r="E1192" s="29" t="s">
        <v>3880</v>
      </c>
      <c r="F1192" s="335"/>
      <c r="G1192" s="335"/>
      <c r="H1192" s="335"/>
      <c r="I1192" s="335"/>
      <c r="J1192" s="335"/>
      <c r="K1192" s="335"/>
      <c r="L1192" s="335"/>
      <c r="M1192" s="82" t="s">
        <v>3880</v>
      </c>
      <c r="N1192" s="57" t="s">
        <v>3880</v>
      </c>
      <c r="O1192" s="30" t="s">
        <v>3880</v>
      </c>
      <c r="P1192" s="29" t="s">
        <v>3880</v>
      </c>
      <c r="Q1192" s="29"/>
      <c r="R1192" s="134" t="s">
        <v>3528</v>
      </c>
      <c r="S1192" s="103" t="s">
        <v>3</v>
      </c>
      <c r="T1192" s="403">
        <v>-15065</v>
      </c>
      <c r="U1192" s="403">
        <v>-9500</v>
      </c>
      <c r="V1192" s="123" t="s">
        <v>2</v>
      </c>
      <c r="W1192" s="336"/>
      <c r="X1192" s="123"/>
      <c r="Y1192" s="337"/>
      <c r="Z1192" s="87"/>
      <c r="AA1192" s="88"/>
      <c r="AB1192" s="88"/>
      <c r="AC1192" s="88"/>
      <c r="AD1192" s="90"/>
      <c r="AE1192" s="90"/>
      <c r="AF1192" s="136"/>
      <c r="AG1192" s="338"/>
      <c r="AH1192" s="338"/>
      <c r="AI1192" s="339"/>
      <c r="AJ1192" s="339"/>
      <c r="AK1192" s="91"/>
      <c r="AL1192" s="92"/>
      <c r="AM1192" s="93"/>
      <c r="AN1192" s="340"/>
      <c r="AO1192" s="341"/>
      <c r="AP1192" s="336"/>
      <c r="AQ1192" s="342"/>
      <c r="AR1192" s="343"/>
      <c r="AS1192" s="342"/>
      <c r="AT1192" s="94"/>
      <c r="AU1192" s="341"/>
      <c r="AV1192" s="136"/>
      <c r="AW1192" s="339"/>
    </row>
    <row r="1193" spans="1:49" ht="12.75" customHeight="1">
      <c r="A1193">
        <v>1190</v>
      </c>
      <c r="B1193" s="29" t="s">
        <v>2</v>
      </c>
      <c r="C1193" s="134" t="s">
        <v>3679</v>
      </c>
      <c r="D1193" s="29" t="s">
        <v>3880</v>
      </c>
      <c r="E1193" s="29" t="s">
        <v>3880</v>
      </c>
      <c r="F1193" s="335"/>
      <c r="G1193" s="335"/>
      <c r="H1193" s="335"/>
      <c r="I1193" s="335"/>
      <c r="J1193" s="335"/>
      <c r="K1193" s="335"/>
      <c r="L1193" s="335"/>
      <c r="M1193" s="82" t="s">
        <v>3880</v>
      </c>
      <c r="N1193" s="57" t="s">
        <v>3880</v>
      </c>
      <c r="O1193" s="30" t="s">
        <v>3880</v>
      </c>
      <c r="P1193" s="29" t="s">
        <v>3880</v>
      </c>
      <c r="Q1193" s="29"/>
      <c r="R1193" s="134" t="s">
        <v>3679</v>
      </c>
      <c r="S1193" s="103" t="s">
        <v>3</v>
      </c>
      <c r="T1193" s="403">
        <v>-15895</v>
      </c>
      <c r="U1193" s="403">
        <v>-9500</v>
      </c>
      <c r="V1193" s="123" t="s">
        <v>2</v>
      </c>
      <c r="W1193" s="336"/>
      <c r="X1193" s="123"/>
      <c r="Y1193" s="337"/>
      <c r="Z1193" s="87"/>
      <c r="AA1193" s="88" t="s">
        <v>3880</v>
      </c>
      <c r="AB1193" s="88"/>
      <c r="AC1193" s="88"/>
      <c r="AD1193" s="90"/>
      <c r="AE1193" s="90"/>
      <c r="AF1193" s="136"/>
      <c r="AG1193" s="338"/>
      <c r="AH1193" s="338"/>
      <c r="AI1193" s="339"/>
      <c r="AJ1193" s="339"/>
      <c r="AK1193" s="91"/>
      <c r="AL1193" s="92"/>
      <c r="AM1193" s="93"/>
      <c r="AN1193" s="340"/>
      <c r="AO1193" s="341"/>
      <c r="AP1193" s="336"/>
      <c r="AQ1193" s="342"/>
      <c r="AR1193" s="343"/>
      <c r="AS1193" s="342"/>
      <c r="AT1193" s="94"/>
      <c r="AU1193" s="341"/>
      <c r="AV1193" s="136"/>
      <c r="AW1193" s="339"/>
    </row>
    <row r="1194" spans="1:49" ht="12.75" customHeight="1">
      <c r="A1194">
        <v>1191</v>
      </c>
      <c r="B1194" s="29" t="s">
        <v>2</v>
      </c>
      <c r="C1194" s="134" t="s">
        <v>5417</v>
      </c>
      <c r="D1194" s="29" t="s">
        <v>3880</v>
      </c>
      <c r="E1194" s="29" t="s">
        <v>3880</v>
      </c>
      <c r="F1194" s="335"/>
      <c r="G1194" s="335"/>
      <c r="H1194" s="335"/>
      <c r="I1194" s="335"/>
      <c r="J1194" s="335"/>
      <c r="K1194" s="335"/>
      <c r="L1194" s="335"/>
      <c r="M1194" s="82" t="s">
        <v>3880</v>
      </c>
      <c r="N1194" s="57" t="s">
        <v>3880</v>
      </c>
      <c r="O1194" s="30" t="s">
        <v>3880</v>
      </c>
      <c r="P1194" s="29" t="s">
        <v>3880</v>
      </c>
      <c r="Q1194" s="29"/>
      <c r="R1194" s="134" t="s">
        <v>5417</v>
      </c>
      <c r="S1194" s="103" t="s">
        <v>3</v>
      </c>
      <c r="T1194" s="403">
        <v>14650</v>
      </c>
      <c r="U1194" s="403">
        <v>-9000</v>
      </c>
      <c r="V1194" s="123" t="s">
        <v>2</v>
      </c>
      <c r="W1194" s="336"/>
      <c r="X1194" s="123"/>
      <c r="Y1194" s="337"/>
      <c r="Z1194" s="87"/>
      <c r="AA1194" s="88" t="s">
        <v>3880</v>
      </c>
      <c r="AB1194" s="88"/>
      <c r="AC1194" s="88"/>
      <c r="AD1194" s="90"/>
      <c r="AE1194" s="90"/>
      <c r="AF1194" s="136"/>
      <c r="AG1194" s="338"/>
      <c r="AH1194" s="338"/>
      <c r="AI1194" s="339"/>
      <c r="AJ1194" s="339"/>
      <c r="AK1194" s="91"/>
      <c r="AL1194" s="92"/>
      <c r="AM1194" s="93"/>
      <c r="AN1194" s="340"/>
      <c r="AO1194" s="341"/>
      <c r="AP1194" s="336"/>
      <c r="AQ1194" s="342"/>
      <c r="AR1194" s="343"/>
      <c r="AS1194" s="342"/>
      <c r="AT1194" s="94"/>
      <c r="AU1194" s="341"/>
      <c r="AV1194" s="136"/>
      <c r="AW1194" s="339"/>
    </row>
    <row r="1195" spans="1:49" ht="12.75" customHeight="1">
      <c r="A1195">
        <v>1192</v>
      </c>
      <c r="B1195" s="29" t="s">
        <v>2</v>
      </c>
      <c r="C1195" s="134" t="s">
        <v>175</v>
      </c>
      <c r="D1195" s="29" t="s">
        <v>3880</v>
      </c>
      <c r="E1195" s="29" t="s">
        <v>3880</v>
      </c>
      <c r="F1195" s="335"/>
      <c r="G1195" s="335"/>
      <c r="H1195" s="335"/>
      <c r="I1195" s="335"/>
      <c r="J1195" s="335"/>
      <c r="K1195" s="335"/>
      <c r="L1195" s="335"/>
      <c r="M1195" s="82" t="s">
        <v>3880</v>
      </c>
      <c r="N1195" s="57" t="s">
        <v>3880</v>
      </c>
      <c r="O1195" s="30" t="s">
        <v>3880</v>
      </c>
      <c r="P1195" s="29" t="s">
        <v>3880</v>
      </c>
      <c r="Q1195" s="29"/>
      <c r="R1195" s="134" t="s">
        <v>175</v>
      </c>
      <c r="S1195" s="103" t="s">
        <v>3</v>
      </c>
      <c r="T1195" s="403">
        <v>-14650</v>
      </c>
      <c r="U1195" s="403">
        <v>-9000</v>
      </c>
      <c r="V1195" s="123" t="s">
        <v>2</v>
      </c>
      <c r="W1195" s="336"/>
      <c r="X1195" s="123"/>
      <c r="Y1195" s="337"/>
      <c r="Z1195" s="87"/>
      <c r="AA1195" s="88" t="s">
        <v>3880</v>
      </c>
      <c r="AB1195" s="88"/>
      <c r="AC1195" s="88"/>
      <c r="AD1195" s="90"/>
      <c r="AE1195" s="90"/>
      <c r="AF1195" s="136"/>
      <c r="AG1195" s="338"/>
      <c r="AH1195" s="338"/>
      <c r="AI1195" s="339"/>
      <c r="AJ1195" s="339"/>
      <c r="AK1195" s="91"/>
      <c r="AL1195" s="92"/>
      <c r="AM1195" s="93"/>
      <c r="AN1195" s="340"/>
      <c r="AO1195" s="341"/>
      <c r="AP1195" s="336"/>
      <c r="AQ1195" s="342"/>
      <c r="AR1195" s="343"/>
      <c r="AS1195" s="342"/>
      <c r="AT1195" s="94"/>
      <c r="AU1195" s="341"/>
      <c r="AV1195" s="136"/>
      <c r="AW1195" s="339"/>
    </row>
    <row r="1196" spans="1:49" ht="12.75" customHeight="1">
      <c r="A1196">
        <v>1193</v>
      </c>
      <c r="B1196" s="29" t="s">
        <v>2</v>
      </c>
      <c r="C1196" s="134" t="s">
        <v>5418</v>
      </c>
      <c r="D1196" s="29" t="s">
        <v>3880</v>
      </c>
      <c r="E1196" s="29" t="s">
        <v>3880</v>
      </c>
      <c r="F1196" s="335"/>
      <c r="G1196" s="335"/>
      <c r="H1196" s="335"/>
      <c r="I1196" s="335"/>
      <c r="J1196" s="335"/>
      <c r="K1196" s="335"/>
      <c r="L1196" s="335"/>
      <c r="M1196" s="82" t="s">
        <v>3880</v>
      </c>
      <c r="N1196" s="57" t="s">
        <v>3880</v>
      </c>
      <c r="O1196" s="30" t="s">
        <v>3880</v>
      </c>
      <c r="P1196" s="29" t="s">
        <v>3880</v>
      </c>
      <c r="Q1196" s="29"/>
      <c r="R1196" s="134" t="s">
        <v>5418</v>
      </c>
      <c r="S1196" s="103" t="s">
        <v>3</v>
      </c>
      <c r="T1196" s="403">
        <v>15895</v>
      </c>
      <c r="U1196" s="403">
        <v>-8500</v>
      </c>
      <c r="V1196" s="123" t="s">
        <v>2</v>
      </c>
      <c r="W1196" s="336"/>
      <c r="X1196" s="123"/>
      <c r="Y1196" s="337"/>
      <c r="Z1196" s="87"/>
      <c r="AA1196" s="88" t="s">
        <v>3880</v>
      </c>
      <c r="AB1196" s="88"/>
      <c r="AC1196" s="88"/>
      <c r="AD1196" s="90"/>
      <c r="AE1196" s="90"/>
      <c r="AF1196" s="136"/>
      <c r="AG1196" s="338"/>
      <c r="AH1196" s="338"/>
      <c r="AI1196" s="339"/>
      <c r="AJ1196" s="339"/>
      <c r="AK1196" s="91"/>
      <c r="AL1196" s="92"/>
      <c r="AM1196" s="93"/>
      <c r="AN1196" s="340"/>
      <c r="AO1196" s="341"/>
      <c r="AP1196" s="336"/>
      <c r="AQ1196" s="342"/>
      <c r="AR1196" s="343"/>
      <c r="AS1196" s="342"/>
      <c r="AT1196" s="94"/>
      <c r="AU1196" s="341"/>
      <c r="AV1196" s="136"/>
      <c r="AW1196" s="339"/>
    </row>
    <row r="1197" spans="1:49" ht="12.75" customHeight="1">
      <c r="A1197">
        <v>1194</v>
      </c>
      <c r="B1197" s="29" t="s">
        <v>2</v>
      </c>
      <c r="C1197" s="134" t="s">
        <v>5419</v>
      </c>
      <c r="D1197" s="29" t="s">
        <v>3880</v>
      </c>
      <c r="E1197" s="29" t="s">
        <v>3880</v>
      </c>
      <c r="F1197" s="335"/>
      <c r="G1197" s="335"/>
      <c r="H1197" s="335"/>
      <c r="I1197" s="335"/>
      <c r="J1197" s="335"/>
      <c r="K1197" s="335"/>
      <c r="L1197" s="335"/>
      <c r="M1197" s="82" t="s">
        <v>3880</v>
      </c>
      <c r="N1197" s="57" t="s">
        <v>3880</v>
      </c>
      <c r="O1197" s="30" t="s">
        <v>3880</v>
      </c>
      <c r="P1197" s="29" t="s">
        <v>3880</v>
      </c>
      <c r="Q1197" s="29"/>
      <c r="R1197" s="134" t="s">
        <v>5419</v>
      </c>
      <c r="S1197" s="103" t="s">
        <v>3</v>
      </c>
      <c r="T1197" s="403">
        <v>6868.16</v>
      </c>
      <c r="U1197" s="403">
        <v>-8667.75</v>
      </c>
      <c r="V1197" s="123" t="s">
        <v>2</v>
      </c>
      <c r="W1197" s="336"/>
      <c r="X1197" s="123"/>
      <c r="Y1197" s="337"/>
      <c r="Z1197" s="87"/>
      <c r="AA1197" s="88" t="s">
        <v>3880</v>
      </c>
      <c r="AB1197" s="88"/>
      <c r="AC1197" s="88"/>
      <c r="AD1197" s="90"/>
      <c r="AE1197" s="90"/>
      <c r="AF1197" s="136"/>
      <c r="AG1197" s="338"/>
      <c r="AH1197" s="338"/>
      <c r="AI1197" s="339"/>
      <c r="AJ1197" s="339"/>
      <c r="AK1197" s="91"/>
      <c r="AL1197" s="92"/>
      <c r="AM1197" s="93"/>
      <c r="AN1197" s="340"/>
      <c r="AO1197" s="341"/>
      <c r="AP1197" s="336"/>
      <c r="AQ1197" s="342"/>
      <c r="AR1197" s="343"/>
      <c r="AS1197" s="342"/>
      <c r="AT1197" s="94"/>
      <c r="AU1197" s="341"/>
      <c r="AV1197" s="136"/>
      <c r="AW1197" s="339"/>
    </row>
    <row r="1198" spans="1:49" ht="12.75" customHeight="1">
      <c r="A1198">
        <v>1195</v>
      </c>
      <c r="B1198" s="29" t="s">
        <v>2</v>
      </c>
      <c r="C1198" s="134" t="s">
        <v>5420</v>
      </c>
      <c r="D1198" s="29" t="s">
        <v>3880</v>
      </c>
      <c r="E1198" s="29" t="s">
        <v>3880</v>
      </c>
      <c r="F1198" s="335"/>
      <c r="G1198" s="335"/>
      <c r="H1198" s="335"/>
      <c r="I1198" s="335"/>
      <c r="J1198" s="335"/>
      <c r="K1198" s="335"/>
      <c r="L1198" s="335"/>
      <c r="M1198" s="82" t="s">
        <v>3880</v>
      </c>
      <c r="N1198" s="57" t="s">
        <v>3880</v>
      </c>
      <c r="O1198" s="30" t="s">
        <v>3880</v>
      </c>
      <c r="P1198" s="29" t="s">
        <v>3880</v>
      </c>
      <c r="Q1198" s="29"/>
      <c r="R1198" s="134" t="s">
        <v>5420</v>
      </c>
      <c r="S1198" s="103" t="s">
        <v>3</v>
      </c>
      <c r="T1198" s="403">
        <v>5151.12</v>
      </c>
      <c r="U1198" s="403">
        <v>-8667.75</v>
      </c>
      <c r="V1198" s="123" t="s">
        <v>2</v>
      </c>
      <c r="W1198" s="336"/>
      <c r="X1198" s="123"/>
      <c r="Y1198" s="337"/>
      <c r="Z1198" s="87"/>
      <c r="AA1198" s="88" t="s">
        <v>3880</v>
      </c>
      <c r="AB1198" s="88"/>
      <c r="AC1198" s="88"/>
      <c r="AD1198" s="90"/>
      <c r="AE1198" s="90"/>
      <c r="AF1198" s="136"/>
      <c r="AG1198" s="338"/>
      <c r="AH1198" s="338"/>
      <c r="AI1198" s="339"/>
      <c r="AJ1198" s="339"/>
      <c r="AK1198" s="91"/>
      <c r="AL1198" s="92"/>
      <c r="AM1198" s="93"/>
      <c r="AN1198" s="340"/>
      <c r="AO1198" s="341"/>
      <c r="AP1198" s="336"/>
      <c r="AQ1198" s="342"/>
      <c r="AR1198" s="343"/>
      <c r="AS1198" s="342"/>
      <c r="AT1198" s="94"/>
      <c r="AU1198" s="341"/>
      <c r="AV1198" s="136"/>
      <c r="AW1198" s="339"/>
    </row>
    <row r="1199" spans="1:49" ht="12.75" customHeight="1">
      <c r="A1199">
        <v>1196</v>
      </c>
      <c r="B1199" s="29" t="s">
        <v>2</v>
      </c>
      <c r="C1199" s="134" t="s">
        <v>21</v>
      </c>
      <c r="D1199" s="29" t="s">
        <v>3880</v>
      </c>
      <c r="E1199" s="29" t="s">
        <v>3880</v>
      </c>
      <c r="F1199" s="335"/>
      <c r="G1199" s="335"/>
      <c r="H1199" s="335"/>
      <c r="I1199" s="335"/>
      <c r="J1199" s="335"/>
      <c r="K1199" s="335"/>
      <c r="L1199" s="335"/>
      <c r="M1199" s="82" t="s">
        <v>3880</v>
      </c>
      <c r="N1199" s="57" t="s">
        <v>3880</v>
      </c>
      <c r="O1199" s="30" t="s">
        <v>3880</v>
      </c>
      <c r="P1199" s="29" t="s">
        <v>3880</v>
      </c>
      <c r="Q1199" s="29"/>
      <c r="R1199" s="134" t="s">
        <v>21</v>
      </c>
      <c r="S1199" s="103" t="s">
        <v>3</v>
      </c>
      <c r="T1199" s="403">
        <v>3434.08</v>
      </c>
      <c r="U1199" s="403">
        <v>-8667.75</v>
      </c>
      <c r="V1199" s="123" t="s">
        <v>2</v>
      </c>
      <c r="W1199" s="336"/>
      <c r="X1199" s="123"/>
      <c r="Y1199" s="337"/>
      <c r="Z1199" s="87"/>
      <c r="AA1199" s="88" t="s">
        <v>3880</v>
      </c>
      <c r="AB1199" s="88"/>
      <c r="AC1199" s="88"/>
      <c r="AD1199" s="90"/>
      <c r="AE1199" s="90"/>
      <c r="AF1199" s="136"/>
      <c r="AG1199" s="338"/>
      <c r="AH1199" s="338"/>
      <c r="AI1199" s="339"/>
      <c r="AJ1199" s="339"/>
      <c r="AK1199" s="91"/>
      <c r="AL1199" s="92"/>
      <c r="AM1199" s="93"/>
      <c r="AN1199" s="340"/>
      <c r="AO1199" s="341"/>
      <c r="AP1199" s="336"/>
      <c r="AQ1199" s="342"/>
      <c r="AR1199" s="343"/>
      <c r="AS1199" s="342"/>
      <c r="AT1199" s="94"/>
      <c r="AU1199" s="341"/>
      <c r="AV1199" s="136"/>
      <c r="AW1199" s="339"/>
    </row>
    <row r="1200" spans="1:49" ht="12.75" customHeight="1">
      <c r="A1200">
        <v>1197</v>
      </c>
      <c r="B1200" s="29" t="s">
        <v>2</v>
      </c>
      <c r="C1200" s="134" t="s">
        <v>20</v>
      </c>
      <c r="D1200" s="29" t="s">
        <v>3880</v>
      </c>
      <c r="E1200" s="29" t="s">
        <v>3880</v>
      </c>
      <c r="F1200" s="335"/>
      <c r="G1200" s="335"/>
      <c r="H1200" s="335"/>
      <c r="I1200" s="335"/>
      <c r="J1200" s="335"/>
      <c r="K1200" s="335"/>
      <c r="L1200" s="335"/>
      <c r="M1200" s="82" t="s">
        <v>3880</v>
      </c>
      <c r="N1200" s="57" t="s">
        <v>3880</v>
      </c>
      <c r="O1200" s="30" t="s">
        <v>3880</v>
      </c>
      <c r="P1200" s="29" t="s">
        <v>3880</v>
      </c>
      <c r="Q1200" s="29"/>
      <c r="R1200" s="134" t="s">
        <v>20</v>
      </c>
      <c r="S1200" s="103" t="s">
        <v>3</v>
      </c>
      <c r="T1200" s="403">
        <v>1717.04</v>
      </c>
      <c r="U1200" s="403">
        <v>-8667.75</v>
      </c>
      <c r="V1200" s="123" t="s">
        <v>2</v>
      </c>
      <c r="W1200" s="336"/>
      <c r="X1200" s="123"/>
      <c r="Y1200" s="337"/>
      <c r="Z1200" s="87"/>
      <c r="AA1200" s="88" t="s">
        <v>3880</v>
      </c>
      <c r="AB1200" s="88"/>
      <c r="AC1200" s="88"/>
      <c r="AD1200" s="90"/>
      <c r="AE1200" s="90"/>
      <c r="AF1200" s="136"/>
      <c r="AG1200" s="338"/>
      <c r="AH1200" s="338"/>
      <c r="AI1200" s="339"/>
      <c r="AJ1200" s="339"/>
      <c r="AK1200" s="91"/>
      <c r="AL1200" s="92"/>
      <c r="AM1200" s="93"/>
      <c r="AN1200" s="340"/>
      <c r="AO1200" s="341"/>
      <c r="AP1200" s="336"/>
      <c r="AQ1200" s="342"/>
      <c r="AR1200" s="343"/>
      <c r="AS1200" s="342"/>
      <c r="AT1200" s="94"/>
      <c r="AU1200" s="341"/>
      <c r="AV1200" s="136"/>
      <c r="AW1200" s="339"/>
    </row>
    <row r="1201" spans="1:49" ht="12.75" customHeight="1">
      <c r="A1201">
        <v>1198</v>
      </c>
      <c r="B1201" s="29" t="s">
        <v>2</v>
      </c>
      <c r="C1201" s="134" t="s">
        <v>19</v>
      </c>
      <c r="D1201" s="29" t="s">
        <v>3880</v>
      </c>
      <c r="E1201" s="29" t="s">
        <v>3880</v>
      </c>
      <c r="F1201" s="335"/>
      <c r="G1201" s="335"/>
      <c r="H1201" s="335"/>
      <c r="I1201" s="335"/>
      <c r="J1201" s="335"/>
      <c r="K1201" s="335"/>
      <c r="L1201" s="335"/>
      <c r="M1201" s="82" t="s">
        <v>3880</v>
      </c>
      <c r="N1201" s="57" t="s">
        <v>3880</v>
      </c>
      <c r="O1201" s="30" t="s">
        <v>3880</v>
      </c>
      <c r="P1201" s="29" t="s">
        <v>3880</v>
      </c>
      <c r="Q1201" s="29"/>
      <c r="R1201" s="134" t="s">
        <v>19</v>
      </c>
      <c r="S1201" s="103" t="s">
        <v>3</v>
      </c>
      <c r="T1201" s="403">
        <v>0</v>
      </c>
      <c r="U1201" s="403">
        <v>-8667.75</v>
      </c>
      <c r="V1201" s="123" t="s">
        <v>2</v>
      </c>
      <c r="W1201" s="336"/>
      <c r="X1201" s="123"/>
      <c r="Y1201" s="337"/>
      <c r="Z1201" s="87"/>
      <c r="AA1201" s="88" t="s">
        <v>3880</v>
      </c>
      <c r="AB1201" s="88"/>
      <c r="AC1201" s="88"/>
      <c r="AD1201" s="90"/>
      <c r="AE1201" s="90"/>
      <c r="AF1201" s="136"/>
      <c r="AG1201" s="338"/>
      <c r="AH1201" s="338"/>
      <c r="AI1201" s="339"/>
      <c r="AJ1201" s="339"/>
      <c r="AK1201" s="91"/>
      <c r="AL1201" s="92"/>
      <c r="AM1201" s="93"/>
      <c r="AN1201" s="340"/>
      <c r="AO1201" s="341"/>
      <c r="AP1201" s="336"/>
      <c r="AQ1201" s="342"/>
      <c r="AR1201" s="343"/>
      <c r="AS1201" s="342"/>
      <c r="AT1201" s="94"/>
      <c r="AU1201" s="341"/>
      <c r="AV1201" s="136"/>
      <c r="AW1201" s="339"/>
    </row>
    <row r="1202" spans="1:49" ht="12.75" customHeight="1">
      <c r="A1202">
        <v>1199</v>
      </c>
      <c r="B1202" s="29" t="s">
        <v>2</v>
      </c>
      <c r="C1202" s="134" t="s">
        <v>5421</v>
      </c>
      <c r="D1202" s="29" t="s">
        <v>3880</v>
      </c>
      <c r="E1202" s="29" t="s">
        <v>3880</v>
      </c>
      <c r="F1202" s="335"/>
      <c r="G1202" s="335"/>
      <c r="H1202" s="335"/>
      <c r="I1202" s="335"/>
      <c r="J1202" s="335"/>
      <c r="K1202" s="335"/>
      <c r="L1202" s="335"/>
      <c r="M1202" s="82" t="s">
        <v>3880</v>
      </c>
      <c r="N1202" s="57" t="s">
        <v>3880</v>
      </c>
      <c r="O1202" s="30" t="s">
        <v>3880</v>
      </c>
      <c r="P1202" s="29" t="s">
        <v>3880</v>
      </c>
      <c r="Q1202" s="29"/>
      <c r="R1202" s="134" t="s">
        <v>5421</v>
      </c>
      <c r="S1202" s="103" t="s">
        <v>3</v>
      </c>
      <c r="T1202" s="403">
        <v>15065</v>
      </c>
      <c r="U1202" s="403">
        <v>-8500</v>
      </c>
      <c r="V1202" s="123" t="s">
        <v>2</v>
      </c>
      <c r="W1202" s="336"/>
      <c r="X1202" s="123"/>
      <c r="Y1202" s="337"/>
      <c r="Z1202" s="87"/>
      <c r="AA1202" s="88" t="s">
        <v>3880</v>
      </c>
      <c r="AB1202" s="88"/>
      <c r="AC1202" s="88"/>
      <c r="AD1202" s="90"/>
      <c r="AE1202" s="90"/>
      <c r="AF1202" s="136"/>
      <c r="AG1202" s="338"/>
      <c r="AH1202" s="338"/>
      <c r="AI1202" s="339"/>
      <c r="AJ1202" s="339"/>
      <c r="AK1202" s="91"/>
      <c r="AL1202" s="92"/>
      <c r="AM1202" s="93"/>
      <c r="AN1202" s="340"/>
      <c r="AO1202" s="341"/>
      <c r="AP1202" s="336"/>
      <c r="AQ1202" s="342"/>
      <c r="AR1202" s="343"/>
      <c r="AS1202" s="342"/>
      <c r="AT1202" s="94"/>
      <c r="AU1202" s="341"/>
      <c r="AV1202" s="136"/>
      <c r="AW1202" s="339"/>
    </row>
    <row r="1203" spans="1:49" ht="12.75" customHeight="1">
      <c r="A1203">
        <v>1200</v>
      </c>
      <c r="B1203" s="29" t="s">
        <v>2</v>
      </c>
      <c r="C1203" s="134" t="s">
        <v>5422</v>
      </c>
      <c r="D1203" s="29" t="s">
        <v>3880</v>
      </c>
      <c r="E1203" s="29" t="s">
        <v>3880</v>
      </c>
      <c r="F1203" s="335"/>
      <c r="G1203" s="335"/>
      <c r="H1203" s="335"/>
      <c r="I1203" s="335"/>
      <c r="J1203" s="335"/>
      <c r="K1203" s="335"/>
      <c r="L1203" s="335"/>
      <c r="M1203" s="82" t="s">
        <v>3880</v>
      </c>
      <c r="N1203" s="57" t="s">
        <v>3880</v>
      </c>
      <c r="O1203" s="30" t="s">
        <v>3880</v>
      </c>
      <c r="P1203" s="29" t="s">
        <v>3880</v>
      </c>
      <c r="Q1203" s="29"/>
      <c r="R1203" s="134" t="s">
        <v>5422</v>
      </c>
      <c r="S1203" s="103" t="s">
        <v>3</v>
      </c>
      <c r="T1203" s="403">
        <v>-1717.04</v>
      </c>
      <c r="U1203" s="403">
        <v>-8667.75</v>
      </c>
      <c r="V1203" s="123" t="s">
        <v>2</v>
      </c>
      <c r="W1203" s="336"/>
      <c r="X1203" s="123"/>
      <c r="Y1203" s="337"/>
      <c r="Z1203" s="87"/>
      <c r="AA1203" s="88" t="s">
        <v>3880</v>
      </c>
      <c r="AB1203" s="88"/>
      <c r="AC1203" s="88"/>
      <c r="AD1203" s="90"/>
      <c r="AE1203" s="90"/>
      <c r="AF1203" s="136"/>
      <c r="AG1203" s="338"/>
      <c r="AH1203" s="338"/>
      <c r="AI1203" s="339"/>
      <c r="AJ1203" s="339"/>
      <c r="AK1203" s="91"/>
      <c r="AL1203" s="92"/>
      <c r="AM1203" s="93"/>
      <c r="AN1203" s="340"/>
      <c r="AO1203" s="341"/>
      <c r="AP1203" s="336"/>
      <c r="AQ1203" s="342"/>
      <c r="AR1203" s="343"/>
      <c r="AS1203" s="342"/>
      <c r="AT1203" s="94"/>
      <c r="AU1203" s="341"/>
      <c r="AV1203" s="136"/>
      <c r="AW1203" s="339"/>
    </row>
    <row r="1204" spans="1:49" ht="12.75" customHeight="1">
      <c r="A1204">
        <v>1201</v>
      </c>
      <c r="B1204" s="29" t="s">
        <v>2</v>
      </c>
      <c r="C1204" s="134" t="s">
        <v>5423</v>
      </c>
      <c r="D1204" s="29" t="s">
        <v>3880</v>
      </c>
      <c r="E1204" s="29" t="s">
        <v>3880</v>
      </c>
      <c r="F1204" s="335"/>
      <c r="G1204" s="335"/>
      <c r="H1204" s="335"/>
      <c r="I1204" s="335"/>
      <c r="J1204" s="335"/>
      <c r="K1204" s="335"/>
      <c r="L1204" s="335"/>
      <c r="M1204" s="82" t="s">
        <v>3880</v>
      </c>
      <c r="N1204" s="57" t="s">
        <v>3880</v>
      </c>
      <c r="O1204" s="30" t="s">
        <v>3880</v>
      </c>
      <c r="P1204" s="29" t="s">
        <v>3880</v>
      </c>
      <c r="Q1204" s="29"/>
      <c r="R1204" s="134" t="s">
        <v>5423</v>
      </c>
      <c r="S1204" s="103" t="s">
        <v>3</v>
      </c>
      <c r="T1204" s="403">
        <v>-3434.08</v>
      </c>
      <c r="U1204" s="403">
        <v>-8667.75</v>
      </c>
      <c r="V1204" s="123" t="s">
        <v>2</v>
      </c>
      <c r="W1204" s="336"/>
      <c r="X1204" s="123"/>
      <c r="Y1204" s="337"/>
      <c r="Z1204" s="87"/>
      <c r="AA1204" s="88" t="s">
        <v>3880</v>
      </c>
      <c r="AB1204" s="88"/>
      <c r="AC1204" s="88"/>
      <c r="AD1204" s="90"/>
      <c r="AE1204" s="90"/>
      <c r="AF1204" s="136"/>
      <c r="AG1204" s="338"/>
      <c r="AH1204" s="338"/>
      <c r="AI1204" s="339"/>
      <c r="AJ1204" s="339"/>
      <c r="AK1204" s="91"/>
      <c r="AL1204" s="92"/>
      <c r="AM1204" s="93"/>
      <c r="AN1204" s="340"/>
      <c r="AO1204" s="341"/>
      <c r="AP1204" s="336"/>
      <c r="AQ1204" s="342"/>
      <c r="AR1204" s="343"/>
      <c r="AS1204" s="342"/>
      <c r="AT1204" s="94"/>
      <c r="AU1204" s="341"/>
      <c r="AV1204" s="136"/>
      <c r="AW1204" s="339"/>
    </row>
    <row r="1205" spans="1:49" ht="12.75" customHeight="1">
      <c r="A1205">
        <v>1202</v>
      </c>
      <c r="B1205" s="29" t="s">
        <v>2</v>
      </c>
      <c r="C1205" s="134" t="s">
        <v>5424</v>
      </c>
      <c r="D1205" s="29" t="s">
        <v>3880</v>
      </c>
      <c r="E1205" s="29" t="s">
        <v>3880</v>
      </c>
      <c r="F1205" s="335"/>
      <c r="G1205" s="335"/>
      <c r="H1205" s="335"/>
      <c r="I1205" s="335"/>
      <c r="J1205" s="335"/>
      <c r="K1205" s="335"/>
      <c r="L1205" s="335"/>
      <c r="M1205" s="82" t="s">
        <v>3880</v>
      </c>
      <c r="N1205" s="57" t="s">
        <v>3880</v>
      </c>
      <c r="O1205" s="30" t="s">
        <v>3880</v>
      </c>
      <c r="P1205" s="29" t="s">
        <v>3880</v>
      </c>
      <c r="Q1205" s="29"/>
      <c r="R1205" s="134" t="s">
        <v>5424</v>
      </c>
      <c r="S1205" s="103" t="s">
        <v>3</v>
      </c>
      <c r="T1205" s="403">
        <v>-5151.12</v>
      </c>
      <c r="U1205" s="403">
        <v>-8667.75</v>
      </c>
      <c r="V1205" s="123" t="s">
        <v>2</v>
      </c>
      <c r="W1205" s="336"/>
      <c r="X1205" s="123"/>
      <c r="Y1205" s="337"/>
      <c r="Z1205" s="87"/>
      <c r="AA1205" s="88" t="s">
        <v>3880</v>
      </c>
      <c r="AB1205" s="88"/>
      <c r="AC1205" s="88"/>
      <c r="AD1205" s="90"/>
      <c r="AE1205" s="90"/>
      <c r="AF1205" s="136"/>
      <c r="AG1205" s="338"/>
      <c r="AH1205" s="338"/>
      <c r="AI1205" s="339"/>
      <c r="AJ1205" s="339"/>
      <c r="AK1205" s="91"/>
      <c r="AL1205" s="92"/>
      <c r="AM1205" s="93"/>
      <c r="AN1205" s="340"/>
      <c r="AO1205" s="341"/>
      <c r="AP1205" s="336"/>
      <c r="AQ1205" s="342"/>
      <c r="AR1205" s="343"/>
      <c r="AS1205" s="342"/>
      <c r="AT1205" s="94"/>
      <c r="AU1205" s="341"/>
      <c r="AV1205" s="136"/>
      <c r="AW1205" s="339"/>
    </row>
    <row r="1206" spans="1:49" ht="12.75" customHeight="1">
      <c r="A1206">
        <v>1203</v>
      </c>
      <c r="B1206" s="29" t="s">
        <v>2</v>
      </c>
      <c r="C1206" s="134" t="s">
        <v>5425</v>
      </c>
      <c r="D1206" s="29" t="s">
        <v>3880</v>
      </c>
      <c r="E1206" s="29" t="s">
        <v>3880</v>
      </c>
      <c r="F1206" s="335"/>
      <c r="G1206" s="335"/>
      <c r="H1206" s="335"/>
      <c r="I1206" s="335"/>
      <c r="J1206" s="335"/>
      <c r="K1206" s="335"/>
      <c r="L1206" s="335"/>
      <c r="M1206" s="82" t="s">
        <v>3880</v>
      </c>
      <c r="N1206" s="57" t="s">
        <v>3880</v>
      </c>
      <c r="O1206" s="30" t="s">
        <v>3880</v>
      </c>
      <c r="P1206" s="29" t="s">
        <v>3880</v>
      </c>
      <c r="Q1206" s="29"/>
      <c r="R1206" s="134" t="s">
        <v>5425</v>
      </c>
      <c r="S1206" s="103" t="s">
        <v>3</v>
      </c>
      <c r="T1206" s="403">
        <v>11160.76</v>
      </c>
      <c r="U1206" s="403">
        <v>-8172.45</v>
      </c>
      <c r="V1206" s="123" t="s">
        <v>2</v>
      </c>
      <c r="W1206" s="336"/>
      <c r="X1206" s="123"/>
      <c r="Y1206" s="337"/>
      <c r="Z1206" s="87"/>
      <c r="AA1206" s="88" t="s">
        <v>3880</v>
      </c>
      <c r="AB1206" s="88"/>
      <c r="AC1206" s="88"/>
      <c r="AD1206" s="90"/>
      <c r="AE1206" s="90"/>
      <c r="AF1206" s="136"/>
      <c r="AG1206" s="338"/>
      <c r="AH1206" s="338"/>
      <c r="AI1206" s="339"/>
      <c r="AJ1206" s="339"/>
      <c r="AK1206" s="91"/>
      <c r="AL1206" s="92"/>
      <c r="AM1206" s="93"/>
      <c r="AN1206" s="340"/>
      <c r="AO1206" s="341"/>
      <c r="AP1206" s="336"/>
      <c r="AQ1206" s="342"/>
      <c r="AR1206" s="343"/>
      <c r="AS1206" s="342"/>
      <c r="AT1206" s="94"/>
      <c r="AU1206" s="341"/>
      <c r="AV1206" s="136"/>
      <c r="AW1206" s="339"/>
    </row>
    <row r="1207" spans="1:49" ht="12.75" customHeight="1">
      <c r="A1207">
        <v>1204</v>
      </c>
      <c r="B1207" s="29" t="s">
        <v>2</v>
      </c>
      <c r="C1207" s="134" t="s">
        <v>5426</v>
      </c>
      <c r="D1207" s="29" t="s">
        <v>3880</v>
      </c>
      <c r="E1207" s="29" t="s">
        <v>3880</v>
      </c>
      <c r="F1207" s="335"/>
      <c r="G1207" s="335"/>
      <c r="H1207" s="335"/>
      <c r="I1207" s="335"/>
      <c r="J1207" s="335"/>
      <c r="K1207" s="335"/>
      <c r="L1207" s="335"/>
      <c r="M1207" s="82" t="s">
        <v>3880</v>
      </c>
      <c r="N1207" s="57" t="s">
        <v>3880</v>
      </c>
      <c r="O1207" s="30" t="s">
        <v>3880</v>
      </c>
      <c r="P1207" s="29" t="s">
        <v>3880</v>
      </c>
      <c r="Q1207" s="29"/>
      <c r="R1207" s="134" t="s">
        <v>5426</v>
      </c>
      <c r="S1207" s="103" t="s">
        <v>3</v>
      </c>
      <c r="T1207" s="403">
        <v>9443.7199999999993</v>
      </c>
      <c r="U1207" s="403">
        <v>-8172.45</v>
      </c>
      <c r="V1207" s="123" t="s">
        <v>2</v>
      </c>
      <c r="W1207" s="336"/>
      <c r="X1207" s="123"/>
      <c r="Y1207" s="337"/>
      <c r="Z1207" s="87"/>
      <c r="AA1207" s="88" t="s">
        <v>3880</v>
      </c>
      <c r="AB1207" s="88"/>
      <c r="AC1207" s="88"/>
      <c r="AD1207" s="90"/>
      <c r="AE1207" s="90"/>
      <c r="AF1207" s="136"/>
      <c r="AG1207" s="338"/>
      <c r="AH1207" s="338"/>
      <c r="AI1207" s="339"/>
      <c r="AJ1207" s="339"/>
      <c r="AK1207" s="91"/>
      <c r="AL1207" s="92"/>
      <c r="AM1207" s="93"/>
      <c r="AN1207" s="340"/>
      <c r="AO1207" s="341"/>
      <c r="AP1207" s="336"/>
      <c r="AQ1207" s="342"/>
      <c r="AR1207" s="343"/>
      <c r="AS1207" s="342"/>
      <c r="AT1207" s="94"/>
      <c r="AU1207" s="341"/>
      <c r="AV1207" s="136"/>
      <c r="AW1207" s="339"/>
    </row>
    <row r="1208" spans="1:49" ht="12.75" customHeight="1">
      <c r="A1208">
        <v>1205</v>
      </c>
      <c r="B1208" s="29" t="s">
        <v>2</v>
      </c>
      <c r="C1208" s="134" t="s">
        <v>3684</v>
      </c>
      <c r="D1208" s="29" t="s">
        <v>3880</v>
      </c>
      <c r="E1208" s="29" t="s">
        <v>3880</v>
      </c>
      <c r="F1208" s="335"/>
      <c r="G1208" s="335"/>
      <c r="H1208" s="335"/>
      <c r="I1208" s="335"/>
      <c r="J1208" s="335"/>
      <c r="K1208" s="335"/>
      <c r="L1208" s="335"/>
      <c r="M1208" s="82" t="s">
        <v>3880</v>
      </c>
      <c r="N1208" s="57" t="s">
        <v>3880</v>
      </c>
      <c r="O1208" s="30" t="s">
        <v>3880</v>
      </c>
      <c r="P1208" s="29" t="s">
        <v>3880</v>
      </c>
      <c r="Q1208" s="29"/>
      <c r="R1208" s="134" t="s">
        <v>3684</v>
      </c>
      <c r="S1208" s="103" t="s">
        <v>3</v>
      </c>
      <c r="T1208" s="403">
        <v>7726.68</v>
      </c>
      <c r="U1208" s="403">
        <v>-8172.45</v>
      </c>
      <c r="V1208" s="123" t="s">
        <v>2</v>
      </c>
      <c r="W1208" s="336"/>
      <c r="X1208" s="123"/>
      <c r="Y1208" s="337"/>
      <c r="Z1208" s="87"/>
      <c r="AA1208" s="88" t="s">
        <v>3880</v>
      </c>
      <c r="AB1208" s="88"/>
      <c r="AC1208" s="88"/>
      <c r="AD1208" s="90"/>
      <c r="AE1208" s="90"/>
      <c r="AF1208" s="136"/>
      <c r="AG1208" s="338"/>
      <c r="AH1208" s="338"/>
      <c r="AI1208" s="339"/>
      <c r="AJ1208" s="339"/>
      <c r="AK1208" s="91"/>
      <c r="AL1208" s="92"/>
      <c r="AM1208" s="93"/>
      <c r="AN1208" s="340"/>
      <c r="AO1208" s="341"/>
      <c r="AP1208" s="336"/>
      <c r="AQ1208" s="342"/>
      <c r="AR1208" s="343"/>
      <c r="AS1208" s="342"/>
      <c r="AT1208" s="94"/>
      <c r="AU1208" s="341"/>
      <c r="AV1208" s="136"/>
      <c r="AW1208" s="339"/>
    </row>
    <row r="1209" spans="1:49" ht="12.75" customHeight="1">
      <c r="A1209">
        <v>1206</v>
      </c>
      <c r="B1209" s="29" t="s">
        <v>2</v>
      </c>
      <c r="C1209" s="134" t="s">
        <v>3536</v>
      </c>
      <c r="D1209" s="29" t="s">
        <v>3880</v>
      </c>
      <c r="E1209" s="29" t="s">
        <v>3880</v>
      </c>
      <c r="F1209" s="335"/>
      <c r="G1209" s="335"/>
      <c r="H1209" s="335"/>
      <c r="I1209" s="335"/>
      <c r="J1209" s="335"/>
      <c r="K1209" s="335"/>
      <c r="L1209" s="335"/>
      <c r="M1209" s="82" t="s">
        <v>3880</v>
      </c>
      <c r="N1209" s="57" t="s">
        <v>3880</v>
      </c>
      <c r="O1209" s="30" t="s">
        <v>3880</v>
      </c>
      <c r="P1209" s="29" t="s">
        <v>3880</v>
      </c>
      <c r="Q1209" s="29"/>
      <c r="R1209" s="134" t="s">
        <v>3536</v>
      </c>
      <c r="S1209" s="103" t="s">
        <v>3</v>
      </c>
      <c r="T1209" s="403">
        <v>6009.64</v>
      </c>
      <c r="U1209" s="403">
        <v>-8172.45</v>
      </c>
      <c r="V1209" s="123" t="s">
        <v>2</v>
      </c>
      <c r="W1209" s="336"/>
      <c r="X1209" s="123"/>
      <c r="Y1209" s="337"/>
      <c r="Z1209" s="87"/>
      <c r="AA1209" s="88" t="s">
        <v>3880</v>
      </c>
      <c r="AB1209" s="88"/>
      <c r="AC1209" s="88"/>
      <c r="AD1209" s="90"/>
      <c r="AE1209" s="90"/>
      <c r="AF1209" s="136"/>
      <c r="AG1209" s="338"/>
      <c r="AH1209" s="338"/>
      <c r="AI1209" s="339"/>
      <c r="AJ1209" s="339"/>
      <c r="AK1209" s="91"/>
      <c r="AL1209" s="92"/>
      <c r="AM1209" s="93"/>
      <c r="AN1209" s="340"/>
      <c r="AO1209" s="341"/>
      <c r="AP1209" s="336"/>
      <c r="AQ1209" s="342"/>
      <c r="AR1209" s="343"/>
      <c r="AS1209" s="342"/>
      <c r="AT1209" s="94"/>
      <c r="AU1209" s="341"/>
      <c r="AV1209" s="136"/>
      <c r="AW1209" s="339"/>
    </row>
    <row r="1210" spans="1:49" ht="12.75" customHeight="1">
      <c r="A1210">
        <v>1207</v>
      </c>
      <c r="B1210" s="29" t="s">
        <v>2</v>
      </c>
      <c r="C1210" s="134" t="s">
        <v>5427</v>
      </c>
      <c r="D1210" s="29" t="s">
        <v>3880</v>
      </c>
      <c r="E1210" s="29" t="s">
        <v>3880</v>
      </c>
      <c r="F1210" s="335"/>
      <c r="G1210" s="335"/>
      <c r="H1210" s="335"/>
      <c r="I1210" s="335"/>
      <c r="J1210" s="335"/>
      <c r="K1210" s="335"/>
      <c r="L1210" s="335"/>
      <c r="M1210" s="82" t="s">
        <v>3880</v>
      </c>
      <c r="N1210" s="57" t="s">
        <v>3880</v>
      </c>
      <c r="O1210" s="30" t="s">
        <v>3880</v>
      </c>
      <c r="P1210" s="29" t="s">
        <v>3880</v>
      </c>
      <c r="Q1210" s="29"/>
      <c r="R1210" s="134" t="s">
        <v>5427</v>
      </c>
      <c r="S1210" s="103" t="s">
        <v>3</v>
      </c>
      <c r="T1210" s="403">
        <v>4292.6000000000004</v>
      </c>
      <c r="U1210" s="403">
        <v>-8172.45</v>
      </c>
      <c r="V1210" s="123" t="s">
        <v>2</v>
      </c>
      <c r="W1210" s="336"/>
      <c r="X1210" s="123"/>
      <c r="Y1210" s="337"/>
      <c r="Z1210" s="87"/>
      <c r="AA1210" s="88" t="s">
        <v>3880</v>
      </c>
      <c r="AB1210" s="88"/>
      <c r="AC1210" s="88"/>
      <c r="AD1210" s="90"/>
      <c r="AE1210" s="90"/>
      <c r="AF1210" s="136"/>
      <c r="AG1210" s="338"/>
      <c r="AH1210" s="338"/>
      <c r="AI1210" s="339"/>
      <c r="AJ1210" s="339"/>
      <c r="AK1210" s="91"/>
      <c r="AL1210" s="92"/>
      <c r="AM1210" s="93"/>
      <c r="AN1210" s="340"/>
      <c r="AO1210" s="341"/>
      <c r="AP1210" s="336"/>
      <c r="AQ1210" s="342"/>
      <c r="AR1210" s="343"/>
      <c r="AS1210" s="342"/>
      <c r="AT1210" s="94"/>
      <c r="AU1210" s="341"/>
      <c r="AV1210" s="136"/>
      <c r="AW1210" s="339"/>
    </row>
    <row r="1211" spans="1:49" ht="12.75" customHeight="1">
      <c r="A1211">
        <v>1208</v>
      </c>
      <c r="B1211" s="29" t="s">
        <v>2</v>
      </c>
      <c r="C1211" s="134" t="s">
        <v>5428</v>
      </c>
      <c r="D1211" s="29" t="s">
        <v>3880</v>
      </c>
      <c r="E1211" s="29" t="s">
        <v>3880</v>
      </c>
      <c r="F1211" s="335"/>
      <c r="G1211" s="335"/>
      <c r="H1211" s="335"/>
      <c r="I1211" s="335"/>
      <c r="J1211" s="335"/>
      <c r="K1211" s="335"/>
      <c r="L1211" s="335"/>
      <c r="M1211" s="82" t="s">
        <v>3880</v>
      </c>
      <c r="N1211" s="57" t="s">
        <v>3880</v>
      </c>
      <c r="O1211" s="30" t="s">
        <v>3880</v>
      </c>
      <c r="P1211" s="29" t="s">
        <v>3880</v>
      </c>
      <c r="Q1211" s="29"/>
      <c r="R1211" s="134" t="s">
        <v>5428</v>
      </c>
      <c r="S1211" s="103" t="s">
        <v>3</v>
      </c>
      <c r="T1211" s="403">
        <v>2575.56</v>
      </c>
      <c r="U1211" s="403">
        <v>-8172.45</v>
      </c>
      <c r="V1211" s="123" t="s">
        <v>2</v>
      </c>
      <c r="W1211" s="336"/>
      <c r="X1211" s="123"/>
      <c r="Y1211" s="337"/>
      <c r="Z1211" s="87"/>
      <c r="AA1211" s="88" t="s">
        <v>3880</v>
      </c>
      <c r="AB1211" s="88"/>
      <c r="AC1211" s="88"/>
      <c r="AD1211" s="90"/>
      <c r="AE1211" s="90"/>
      <c r="AF1211" s="136"/>
      <c r="AG1211" s="338"/>
      <c r="AH1211" s="338"/>
      <c r="AI1211" s="339"/>
      <c r="AJ1211" s="339"/>
      <c r="AK1211" s="91"/>
      <c r="AL1211" s="92"/>
      <c r="AM1211" s="93"/>
      <c r="AN1211" s="340"/>
      <c r="AO1211" s="341"/>
      <c r="AP1211" s="336"/>
      <c r="AQ1211" s="342"/>
      <c r="AR1211" s="343"/>
      <c r="AS1211" s="342"/>
      <c r="AT1211" s="94"/>
      <c r="AU1211" s="341"/>
      <c r="AV1211" s="136"/>
      <c r="AW1211" s="339"/>
    </row>
    <row r="1212" spans="1:49" ht="12.75" customHeight="1">
      <c r="A1212">
        <v>1209</v>
      </c>
      <c r="B1212" s="29" t="s">
        <v>2</v>
      </c>
      <c r="C1212" s="134" t="s">
        <v>5429</v>
      </c>
      <c r="D1212" s="29" t="s">
        <v>3880</v>
      </c>
      <c r="E1212" s="29" t="s">
        <v>3880</v>
      </c>
      <c r="F1212" s="335"/>
      <c r="G1212" s="335"/>
      <c r="H1212" s="335"/>
      <c r="I1212" s="335"/>
      <c r="J1212" s="335"/>
      <c r="K1212" s="335"/>
      <c r="L1212" s="335"/>
      <c r="M1212" s="82" t="s">
        <v>3880</v>
      </c>
      <c r="N1212" s="57" t="s">
        <v>3880</v>
      </c>
      <c r="O1212" s="30" t="s">
        <v>3880</v>
      </c>
      <c r="P1212" s="29" t="s">
        <v>3880</v>
      </c>
      <c r="Q1212" s="29"/>
      <c r="R1212" s="134" t="s">
        <v>5429</v>
      </c>
      <c r="S1212" s="103" t="s">
        <v>3</v>
      </c>
      <c r="T1212" s="403">
        <v>858.52</v>
      </c>
      <c r="U1212" s="403">
        <v>-8172.45</v>
      </c>
      <c r="V1212" s="123" t="s">
        <v>2</v>
      </c>
      <c r="W1212" s="336"/>
      <c r="X1212" s="123"/>
      <c r="Y1212" s="337"/>
      <c r="Z1212" s="87"/>
      <c r="AA1212" s="88" t="s">
        <v>3880</v>
      </c>
      <c r="AB1212" s="88"/>
      <c r="AC1212" s="88"/>
      <c r="AD1212" s="90"/>
      <c r="AE1212" s="90"/>
      <c r="AF1212" s="136"/>
      <c r="AG1212" s="338"/>
      <c r="AH1212" s="338"/>
      <c r="AI1212" s="339"/>
      <c r="AJ1212" s="339"/>
      <c r="AK1212" s="91"/>
      <c r="AL1212" s="92"/>
      <c r="AM1212" s="93"/>
      <c r="AN1212" s="340"/>
      <c r="AO1212" s="341"/>
      <c r="AP1212" s="336"/>
      <c r="AQ1212" s="342"/>
      <c r="AR1212" s="343"/>
      <c r="AS1212" s="342"/>
      <c r="AT1212" s="94"/>
      <c r="AU1212" s="341"/>
      <c r="AV1212" s="136"/>
      <c r="AW1212" s="339"/>
    </row>
    <row r="1213" spans="1:49" ht="12.75" customHeight="1">
      <c r="A1213">
        <v>1210</v>
      </c>
      <c r="B1213" s="29" t="s">
        <v>2</v>
      </c>
      <c r="C1213" s="134" t="s">
        <v>298</v>
      </c>
      <c r="D1213" s="29" t="s">
        <v>3880</v>
      </c>
      <c r="E1213" s="29" t="s">
        <v>3880</v>
      </c>
      <c r="F1213" s="335"/>
      <c r="G1213" s="335"/>
      <c r="H1213" s="335"/>
      <c r="I1213" s="335"/>
      <c r="J1213" s="335"/>
      <c r="K1213" s="335"/>
      <c r="L1213" s="335"/>
      <c r="M1213" s="82" t="s">
        <v>3880</v>
      </c>
      <c r="N1213" s="57" t="s">
        <v>3880</v>
      </c>
      <c r="O1213" s="30" t="s">
        <v>3880</v>
      </c>
      <c r="P1213" s="29" t="s">
        <v>3880</v>
      </c>
      <c r="Q1213" s="29"/>
      <c r="R1213" s="134" t="s">
        <v>298</v>
      </c>
      <c r="S1213" s="103" t="s">
        <v>3</v>
      </c>
      <c r="T1213" s="403">
        <v>-858.52</v>
      </c>
      <c r="U1213" s="403">
        <v>-8172.45</v>
      </c>
      <c r="V1213" s="123" t="s">
        <v>2</v>
      </c>
      <c r="W1213" s="336"/>
      <c r="X1213" s="123"/>
      <c r="Y1213" s="337"/>
      <c r="Z1213" s="87"/>
      <c r="AA1213" s="88" t="s">
        <v>3880</v>
      </c>
      <c r="AB1213" s="88"/>
      <c r="AC1213" s="88"/>
      <c r="AD1213" s="90"/>
      <c r="AE1213" s="90"/>
      <c r="AF1213" s="136"/>
      <c r="AG1213" s="338"/>
      <c r="AH1213" s="338"/>
      <c r="AI1213" s="339"/>
      <c r="AJ1213" s="339"/>
      <c r="AK1213" s="91"/>
      <c r="AL1213" s="92"/>
      <c r="AM1213" s="93"/>
      <c r="AN1213" s="340"/>
      <c r="AO1213" s="341"/>
      <c r="AP1213" s="336"/>
      <c r="AQ1213" s="342"/>
      <c r="AR1213" s="343"/>
      <c r="AS1213" s="342"/>
      <c r="AT1213" s="94"/>
      <c r="AU1213" s="341"/>
      <c r="AV1213" s="136"/>
      <c r="AW1213" s="339"/>
    </row>
    <row r="1214" spans="1:49" ht="12.75" customHeight="1">
      <c r="A1214">
        <v>1211</v>
      </c>
      <c r="B1214" s="29" t="s">
        <v>2</v>
      </c>
      <c r="C1214" s="134" t="s">
        <v>18</v>
      </c>
      <c r="D1214" s="29" t="s">
        <v>3880</v>
      </c>
      <c r="E1214" s="29" t="s">
        <v>3880</v>
      </c>
      <c r="F1214" s="335"/>
      <c r="G1214" s="335"/>
      <c r="H1214" s="335"/>
      <c r="I1214" s="335"/>
      <c r="J1214" s="335"/>
      <c r="K1214" s="335"/>
      <c r="L1214" s="335"/>
      <c r="M1214" s="82" t="s">
        <v>3880</v>
      </c>
      <c r="N1214" s="57" t="s">
        <v>3880</v>
      </c>
      <c r="O1214" s="30" t="s">
        <v>3880</v>
      </c>
      <c r="P1214" s="29" t="s">
        <v>3880</v>
      </c>
      <c r="Q1214" s="29"/>
      <c r="R1214" s="134" t="s">
        <v>18</v>
      </c>
      <c r="S1214" s="103" t="s">
        <v>3</v>
      </c>
      <c r="T1214" s="403">
        <v>-2575.56</v>
      </c>
      <c r="U1214" s="403">
        <v>-8172.45</v>
      </c>
      <c r="V1214" s="123" t="s">
        <v>2</v>
      </c>
      <c r="W1214" s="336"/>
      <c r="X1214" s="123"/>
      <c r="Y1214" s="337"/>
      <c r="Z1214" s="87"/>
      <c r="AA1214" s="88" t="s">
        <v>3880</v>
      </c>
      <c r="AB1214" s="88"/>
      <c r="AC1214" s="88"/>
      <c r="AD1214" s="90"/>
      <c r="AE1214" s="90"/>
      <c r="AF1214" s="136"/>
      <c r="AG1214" s="338"/>
      <c r="AH1214" s="338"/>
      <c r="AI1214" s="339"/>
      <c r="AJ1214" s="339"/>
      <c r="AK1214" s="91"/>
      <c r="AL1214" s="92"/>
      <c r="AM1214" s="93"/>
      <c r="AN1214" s="340"/>
      <c r="AO1214" s="341"/>
      <c r="AP1214" s="336"/>
      <c r="AQ1214" s="342"/>
      <c r="AR1214" s="343"/>
      <c r="AS1214" s="342"/>
      <c r="AT1214" s="94"/>
      <c r="AU1214" s="341"/>
      <c r="AV1214" s="136"/>
      <c r="AW1214" s="339"/>
    </row>
    <row r="1215" spans="1:49" ht="12.75" customHeight="1">
      <c r="A1215">
        <v>1212</v>
      </c>
      <c r="B1215" s="29" t="s">
        <v>2</v>
      </c>
      <c r="C1215" s="134" t="s">
        <v>3488</v>
      </c>
      <c r="D1215" s="29" t="s">
        <v>3880</v>
      </c>
      <c r="E1215" s="29" t="s">
        <v>3880</v>
      </c>
      <c r="F1215" s="335"/>
      <c r="G1215" s="335"/>
      <c r="H1215" s="335"/>
      <c r="I1215" s="335"/>
      <c r="J1215" s="335"/>
      <c r="K1215" s="335"/>
      <c r="L1215" s="335"/>
      <c r="M1215" s="82" t="s">
        <v>3880</v>
      </c>
      <c r="N1215" s="57" t="s">
        <v>3880</v>
      </c>
      <c r="O1215" s="30" t="s">
        <v>3880</v>
      </c>
      <c r="P1215" s="29" t="s">
        <v>3880</v>
      </c>
      <c r="Q1215" s="29"/>
      <c r="R1215" s="134" t="s">
        <v>3488</v>
      </c>
      <c r="S1215" s="103" t="s">
        <v>3</v>
      </c>
      <c r="T1215" s="403">
        <v>-4292.6000000000004</v>
      </c>
      <c r="U1215" s="403">
        <v>-8172.45</v>
      </c>
      <c r="V1215" s="123" t="s">
        <v>2</v>
      </c>
      <c r="W1215" s="336"/>
      <c r="X1215" s="123"/>
      <c r="Y1215" s="337"/>
      <c r="Z1215" s="87"/>
      <c r="AA1215" s="88" t="s">
        <v>3880</v>
      </c>
      <c r="AB1215" s="88"/>
      <c r="AC1215" s="88"/>
      <c r="AD1215" s="90"/>
      <c r="AE1215" s="90"/>
      <c r="AF1215" s="136"/>
      <c r="AG1215" s="338"/>
      <c r="AH1215" s="338"/>
      <c r="AI1215" s="339"/>
      <c r="AJ1215" s="339"/>
      <c r="AK1215" s="91"/>
      <c r="AL1215" s="92"/>
      <c r="AM1215" s="93"/>
      <c r="AN1215" s="340"/>
      <c r="AO1215" s="341"/>
      <c r="AP1215" s="336"/>
      <c r="AQ1215" s="342"/>
      <c r="AR1215" s="343"/>
      <c r="AS1215" s="342"/>
      <c r="AT1215" s="94"/>
      <c r="AU1215" s="341"/>
      <c r="AV1215" s="136"/>
      <c r="AW1215" s="339"/>
    </row>
    <row r="1216" spans="1:49" ht="12.75" customHeight="1">
      <c r="A1216">
        <v>1213</v>
      </c>
      <c r="B1216" s="29" t="s">
        <v>2</v>
      </c>
      <c r="C1216" s="134" t="s">
        <v>5430</v>
      </c>
      <c r="D1216" s="29" t="s">
        <v>3880</v>
      </c>
      <c r="E1216" s="29" t="s">
        <v>3880</v>
      </c>
      <c r="F1216" s="335"/>
      <c r="G1216" s="335"/>
      <c r="H1216" s="335"/>
      <c r="I1216" s="335"/>
      <c r="J1216" s="335"/>
      <c r="K1216" s="335"/>
      <c r="L1216" s="335"/>
      <c r="M1216" s="82" t="s">
        <v>3880</v>
      </c>
      <c r="N1216" s="57" t="s">
        <v>3880</v>
      </c>
      <c r="O1216" s="30" t="s">
        <v>3880</v>
      </c>
      <c r="P1216" s="29" t="s">
        <v>3880</v>
      </c>
      <c r="Q1216" s="29"/>
      <c r="R1216" s="134" t="s">
        <v>5430</v>
      </c>
      <c r="S1216" s="104" t="s">
        <v>3</v>
      </c>
      <c r="T1216" s="403">
        <v>14650</v>
      </c>
      <c r="U1216" s="403">
        <v>-8000</v>
      </c>
      <c r="V1216" s="123" t="s">
        <v>2</v>
      </c>
      <c r="W1216" s="336"/>
      <c r="X1216" s="123"/>
      <c r="Y1216" s="337"/>
      <c r="Z1216" s="87"/>
      <c r="AA1216" s="88" t="s">
        <v>3880</v>
      </c>
      <c r="AB1216" s="88"/>
      <c r="AC1216" s="88"/>
      <c r="AD1216" s="90"/>
      <c r="AE1216" s="90"/>
      <c r="AF1216" s="136"/>
      <c r="AG1216" s="338"/>
      <c r="AH1216" s="338"/>
      <c r="AI1216" s="339"/>
      <c r="AJ1216" s="339"/>
      <c r="AK1216" s="91"/>
      <c r="AL1216" s="92"/>
      <c r="AM1216" s="93"/>
      <c r="AN1216" s="340"/>
      <c r="AO1216" s="341"/>
      <c r="AP1216" s="336"/>
      <c r="AQ1216" s="342"/>
      <c r="AR1216" s="343"/>
      <c r="AS1216" s="342"/>
      <c r="AT1216" s="94"/>
      <c r="AU1216" s="341"/>
      <c r="AV1216" s="136"/>
      <c r="AW1216" s="339"/>
    </row>
    <row r="1217" spans="1:49" ht="12.75" customHeight="1">
      <c r="A1217">
        <v>1214</v>
      </c>
      <c r="B1217" s="29" t="s">
        <v>2</v>
      </c>
      <c r="C1217" s="134" t="s">
        <v>3484</v>
      </c>
      <c r="D1217" s="29" t="s">
        <v>3880</v>
      </c>
      <c r="E1217" s="29" t="s">
        <v>3880</v>
      </c>
      <c r="F1217" s="335"/>
      <c r="G1217" s="335"/>
      <c r="H1217" s="335"/>
      <c r="I1217" s="335"/>
      <c r="J1217" s="335"/>
      <c r="K1217" s="335"/>
      <c r="L1217" s="335"/>
      <c r="M1217" s="82" t="s">
        <v>3880</v>
      </c>
      <c r="N1217" s="57" t="s">
        <v>3880</v>
      </c>
      <c r="O1217" s="30" t="s">
        <v>3880</v>
      </c>
      <c r="P1217" s="29" t="s">
        <v>3880</v>
      </c>
      <c r="Q1217" s="29"/>
      <c r="R1217" s="134" t="s">
        <v>3484</v>
      </c>
      <c r="S1217" s="103" t="s">
        <v>3</v>
      </c>
      <c r="T1217" s="403">
        <v>-6009.64</v>
      </c>
      <c r="U1217" s="403">
        <v>-8172.45</v>
      </c>
      <c r="V1217" s="123" t="s">
        <v>2</v>
      </c>
      <c r="W1217" s="336"/>
      <c r="X1217" s="123"/>
      <c r="Y1217" s="337"/>
      <c r="Z1217" s="87"/>
      <c r="AA1217" s="88" t="s">
        <v>3880</v>
      </c>
      <c r="AB1217" s="88"/>
      <c r="AC1217" s="88"/>
      <c r="AD1217" s="90"/>
      <c r="AE1217" s="90"/>
      <c r="AF1217" s="136"/>
      <c r="AG1217" s="338"/>
      <c r="AH1217" s="338"/>
      <c r="AI1217" s="339"/>
      <c r="AJ1217" s="339"/>
      <c r="AK1217" s="91"/>
      <c r="AL1217" s="92"/>
      <c r="AM1217" s="93"/>
      <c r="AN1217" s="340"/>
      <c r="AO1217" s="341"/>
      <c r="AP1217" s="336"/>
      <c r="AQ1217" s="342"/>
      <c r="AR1217" s="343"/>
      <c r="AS1217" s="342"/>
      <c r="AT1217" s="94"/>
      <c r="AU1217" s="341"/>
      <c r="AV1217" s="136"/>
      <c r="AW1217" s="339"/>
    </row>
    <row r="1218" spans="1:49" ht="12.75" customHeight="1">
      <c r="A1218">
        <v>1215</v>
      </c>
      <c r="B1218" s="29" t="s">
        <v>2</v>
      </c>
      <c r="C1218" s="134" t="s">
        <v>3530</v>
      </c>
      <c r="D1218" s="29" t="s">
        <v>3880</v>
      </c>
      <c r="E1218" s="29" t="s">
        <v>3880</v>
      </c>
      <c r="F1218" s="335"/>
      <c r="G1218" s="335"/>
      <c r="H1218" s="335"/>
      <c r="I1218" s="335"/>
      <c r="J1218" s="335"/>
      <c r="K1218" s="335"/>
      <c r="L1218" s="335"/>
      <c r="M1218" s="82" t="s">
        <v>3880</v>
      </c>
      <c r="N1218" s="57" t="s">
        <v>3880</v>
      </c>
      <c r="O1218" s="30" t="s">
        <v>3880</v>
      </c>
      <c r="P1218" s="29" t="s">
        <v>3880</v>
      </c>
      <c r="Q1218" s="29"/>
      <c r="R1218" s="134" t="s">
        <v>3530</v>
      </c>
      <c r="S1218" s="103" t="s">
        <v>3</v>
      </c>
      <c r="T1218" s="403">
        <v>-14650</v>
      </c>
      <c r="U1218" s="403">
        <v>-8000</v>
      </c>
      <c r="V1218" s="123" t="s">
        <v>2</v>
      </c>
      <c r="W1218" s="336"/>
      <c r="X1218" s="123"/>
      <c r="Y1218" s="337"/>
      <c r="Z1218" s="87"/>
      <c r="AA1218" s="88" t="s">
        <v>3880</v>
      </c>
      <c r="AB1218" s="88"/>
      <c r="AC1218" s="88"/>
      <c r="AD1218" s="90"/>
      <c r="AE1218" s="90"/>
      <c r="AF1218" s="136"/>
      <c r="AG1218" s="338"/>
      <c r="AH1218" s="338"/>
      <c r="AI1218" s="339"/>
      <c r="AJ1218" s="339"/>
      <c r="AK1218" s="91"/>
      <c r="AL1218" s="92"/>
      <c r="AM1218" s="93"/>
      <c r="AN1218" s="340"/>
      <c r="AO1218" s="341"/>
      <c r="AP1218" s="336"/>
      <c r="AQ1218" s="342"/>
      <c r="AR1218" s="343"/>
      <c r="AS1218" s="342"/>
      <c r="AT1218" s="94"/>
      <c r="AU1218" s="341"/>
      <c r="AV1218" s="136"/>
      <c r="AW1218" s="339"/>
    </row>
    <row r="1219" spans="1:49" ht="12.75" customHeight="1">
      <c r="A1219">
        <v>1216</v>
      </c>
      <c r="B1219" s="29" t="s">
        <v>2</v>
      </c>
      <c r="C1219" s="134" t="s">
        <v>5431</v>
      </c>
      <c r="D1219" s="29" t="s">
        <v>3880</v>
      </c>
      <c r="E1219" s="29" t="s">
        <v>3880</v>
      </c>
      <c r="F1219" s="335"/>
      <c r="G1219" s="335"/>
      <c r="H1219" s="335"/>
      <c r="I1219" s="335"/>
      <c r="J1219" s="335"/>
      <c r="K1219" s="335"/>
      <c r="L1219" s="335"/>
      <c r="M1219" s="82" t="s">
        <v>3880</v>
      </c>
      <c r="N1219" s="57" t="s">
        <v>3880</v>
      </c>
      <c r="O1219" s="30" t="s">
        <v>3880</v>
      </c>
      <c r="P1219" s="29" t="s">
        <v>3880</v>
      </c>
      <c r="Q1219" s="29"/>
      <c r="R1219" s="134" t="s">
        <v>5431</v>
      </c>
      <c r="S1219" s="103" t="s">
        <v>3</v>
      </c>
      <c r="T1219" s="403">
        <v>12877.8</v>
      </c>
      <c r="U1219" s="403">
        <v>-8172.45</v>
      </c>
      <c r="V1219" s="123" t="s">
        <v>2</v>
      </c>
      <c r="W1219" s="336"/>
      <c r="X1219" s="123"/>
      <c r="Y1219" s="337"/>
      <c r="Z1219" s="87"/>
      <c r="AA1219" s="88" t="s">
        <v>3880</v>
      </c>
      <c r="AB1219" s="88"/>
      <c r="AC1219" s="88"/>
      <c r="AD1219" s="90"/>
      <c r="AE1219" s="90"/>
      <c r="AF1219" s="136"/>
      <c r="AG1219" s="338"/>
      <c r="AH1219" s="338"/>
      <c r="AI1219" s="339"/>
      <c r="AJ1219" s="339"/>
      <c r="AK1219" s="91"/>
      <c r="AL1219" s="92"/>
      <c r="AM1219" s="93"/>
      <c r="AN1219" s="340"/>
      <c r="AO1219" s="341"/>
      <c r="AP1219" s="336"/>
      <c r="AQ1219" s="342"/>
      <c r="AR1219" s="343"/>
      <c r="AS1219" s="342"/>
      <c r="AT1219" s="94"/>
      <c r="AU1219" s="341"/>
      <c r="AV1219" s="136"/>
      <c r="AW1219" s="339"/>
    </row>
    <row r="1220" spans="1:49" ht="12.75" customHeight="1">
      <c r="A1220">
        <v>1217</v>
      </c>
      <c r="B1220" s="29" t="s">
        <v>2</v>
      </c>
      <c r="C1220" s="134" t="s">
        <v>3534</v>
      </c>
      <c r="D1220" s="29" t="s">
        <v>3880</v>
      </c>
      <c r="E1220" s="29" t="s">
        <v>3880</v>
      </c>
      <c r="F1220" s="335"/>
      <c r="G1220" s="335"/>
      <c r="H1220" s="335"/>
      <c r="I1220" s="335"/>
      <c r="J1220" s="335"/>
      <c r="K1220" s="335"/>
      <c r="L1220" s="335"/>
      <c r="M1220" s="82" t="s">
        <v>3880</v>
      </c>
      <c r="N1220" s="57" t="s">
        <v>3880</v>
      </c>
      <c r="O1220" s="30" t="s">
        <v>3880</v>
      </c>
      <c r="P1220" s="29" t="s">
        <v>3880</v>
      </c>
      <c r="Q1220" s="29"/>
      <c r="R1220" s="134" t="s">
        <v>3534</v>
      </c>
      <c r="S1220" s="104" t="s">
        <v>3</v>
      </c>
      <c r="T1220" s="403">
        <v>-12019.28</v>
      </c>
      <c r="U1220" s="403">
        <v>-7677.15</v>
      </c>
      <c r="V1220" s="123" t="s">
        <v>2</v>
      </c>
      <c r="W1220" s="336"/>
      <c r="X1220" s="123"/>
      <c r="Y1220" s="337"/>
      <c r="Z1220" s="87"/>
      <c r="AA1220" s="88" t="s">
        <v>3880</v>
      </c>
      <c r="AB1220" s="88"/>
      <c r="AC1220" s="88"/>
      <c r="AD1220" s="90"/>
      <c r="AE1220" s="90"/>
      <c r="AF1220" s="136"/>
      <c r="AG1220" s="338"/>
      <c r="AH1220" s="338"/>
      <c r="AI1220" s="339"/>
      <c r="AJ1220" s="339"/>
      <c r="AK1220" s="91"/>
      <c r="AL1220" s="92"/>
      <c r="AM1220" s="93"/>
      <c r="AN1220" s="340"/>
      <c r="AO1220" s="341"/>
      <c r="AP1220" s="336"/>
      <c r="AQ1220" s="342"/>
      <c r="AR1220" s="343"/>
      <c r="AS1220" s="342"/>
      <c r="AT1220" s="94"/>
      <c r="AU1220" s="341"/>
      <c r="AV1220" s="136"/>
      <c r="AW1220" s="339"/>
    </row>
    <row r="1221" spans="1:49" ht="12.75" customHeight="1">
      <c r="A1221">
        <v>1218</v>
      </c>
      <c r="B1221" s="29" t="s">
        <v>2</v>
      </c>
      <c r="C1221" s="134" t="s">
        <v>5432</v>
      </c>
      <c r="D1221" s="29" t="s">
        <v>3880</v>
      </c>
      <c r="E1221" s="29" t="s">
        <v>3880</v>
      </c>
      <c r="F1221" s="335"/>
      <c r="G1221" s="335"/>
      <c r="H1221" s="335"/>
      <c r="I1221" s="335"/>
      <c r="J1221" s="335"/>
      <c r="K1221" s="335"/>
      <c r="L1221" s="335"/>
      <c r="M1221" s="82" t="s">
        <v>3880</v>
      </c>
      <c r="N1221" s="57" t="s">
        <v>3880</v>
      </c>
      <c r="O1221" s="30" t="s">
        <v>3880</v>
      </c>
      <c r="P1221" s="29" t="s">
        <v>3880</v>
      </c>
      <c r="Q1221" s="29"/>
      <c r="R1221" s="134" t="s">
        <v>5432</v>
      </c>
      <c r="S1221" s="103" t="s">
        <v>3</v>
      </c>
      <c r="T1221" s="403">
        <v>4292.6000000000004</v>
      </c>
      <c r="U1221" s="403">
        <v>-7181.85</v>
      </c>
      <c r="V1221" s="123" t="s">
        <v>2</v>
      </c>
      <c r="W1221" s="336"/>
      <c r="X1221" s="123"/>
      <c r="Y1221" s="337"/>
      <c r="Z1221" s="87"/>
      <c r="AA1221" s="88" t="s">
        <v>3880</v>
      </c>
      <c r="AB1221" s="88"/>
      <c r="AC1221" s="88"/>
      <c r="AD1221" s="90"/>
      <c r="AE1221" s="90"/>
      <c r="AF1221" s="136"/>
      <c r="AG1221" s="338"/>
      <c r="AH1221" s="338"/>
      <c r="AI1221" s="339"/>
      <c r="AJ1221" s="339"/>
      <c r="AK1221" s="91"/>
      <c r="AL1221" s="92"/>
      <c r="AM1221" s="93"/>
      <c r="AN1221" s="340"/>
      <c r="AO1221" s="341"/>
      <c r="AP1221" s="336"/>
      <c r="AQ1221" s="342"/>
      <c r="AR1221" s="343"/>
      <c r="AS1221" s="342"/>
      <c r="AT1221" s="94"/>
      <c r="AU1221" s="341"/>
      <c r="AV1221" s="136"/>
      <c r="AW1221" s="339"/>
    </row>
    <row r="1222" spans="1:49" ht="12.75" customHeight="1">
      <c r="A1222">
        <v>1219</v>
      </c>
      <c r="B1222" s="29" t="s">
        <v>2</v>
      </c>
      <c r="C1222" s="134" t="s">
        <v>288</v>
      </c>
      <c r="D1222" s="29" t="s">
        <v>3880</v>
      </c>
      <c r="E1222" s="29" t="s">
        <v>3880</v>
      </c>
      <c r="F1222" s="335"/>
      <c r="G1222" s="335"/>
      <c r="H1222" s="335"/>
      <c r="I1222" s="335"/>
      <c r="J1222" s="335"/>
      <c r="K1222" s="335"/>
      <c r="L1222" s="335"/>
      <c r="M1222" s="82" t="s">
        <v>3880</v>
      </c>
      <c r="N1222" s="57" t="s">
        <v>3880</v>
      </c>
      <c r="O1222" s="30" t="s">
        <v>3880</v>
      </c>
      <c r="P1222" s="29" t="s">
        <v>3880</v>
      </c>
      <c r="Q1222" s="29"/>
      <c r="R1222" s="134" t="s">
        <v>288</v>
      </c>
      <c r="S1222" s="103" t="s">
        <v>3</v>
      </c>
      <c r="T1222" s="403">
        <v>-858.52</v>
      </c>
      <c r="U1222" s="403">
        <v>-7181.85</v>
      </c>
      <c r="V1222" s="123" t="s">
        <v>2</v>
      </c>
      <c r="W1222" s="336"/>
      <c r="X1222" s="123"/>
      <c r="Y1222" s="337"/>
      <c r="Z1222" s="87"/>
      <c r="AA1222" s="88" t="s">
        <v>3880</v>
      </c>
      <c r="AB1222" s="88"/>
      <c r="AC1222" s="88"/>
      <c r="AD1222" s="90"/>
      <c r="AE1222" s="90"/>
      <c r="AF1222" s="136"/>
      <c r="AG1222" s="338"/>
      <c r="AH1222" s="338"/>
      <c r="AI1222" s="339"/>
      <c r="AJ1222" s="339"/>
      <c r="AK1222" s="91"/>
      <c r="AL1222" s="92"/>
      <c r="AM1222" s="93"/>
      <c r="AN1222" s="340"/>
      <c r="AO1222" s="341"/>
      <c r="AP1222" s="336"/>
      <c r="AQ1222" s="342"/>
      <c r="AR1222" s="343"/>
      <c r="AS1222" s="342"/>
      <c r="AT1222" s="94"/>
      <c r="AU1222" s="341"/>
      <c r="AV1222" s="136"/>
      <c r="AW1222" s="339"/>
    </row>
    <row r="1223" spans="1:49" ht="12.75" customHeight="1">
      <c r="A1223">
        <v>1220</v>
      </c>
      <c r="B1223" s="29" t="s">
        <v>2</v>
      </c>
      <c r="C1223" s="134" t="s">
        <v>5433</v>
      </c>
      <c r="D1223" s="29" t="s">
        <v>3880</v>
      </c>
      <c r="E1223" s="29" t="s">
        <v>3880</v>
      </c>
      <c r="F1223" s="335"/>
      <c r="G1223" s="335"/>
      <c r="H1223" s="335"/>
      <c r="I1223" s="335"/>
      <c r="J1223" s="335"/>
      <c r="K1223" s="335"/>
      <c r="L1223" s="335"/>
      <c r="M1223" s="82" t="s">
        <v>3880</v>
      </c>
      <c r="N1223" s="57" t="s">
        <v>3880</v>
      </c>
      <c r="O1223" s="30" t="s">
        <v>3880</v>
      </c>
      <c r="P1223" s="29" t="s">
        <v>3880</v>
      </c>
      <c r="Q1223" s="29"/>
      <c r="R1223" s="134" t="s">
        <v>5433</v>
      </c>
      <c r="S1223" s="103" t="s">
        <v>3</v>
      </c>
      <c r="T1223" s="403">
        <v>14650</v>
      </c>
      <c r="U1223" s="403">
        <v>-7000</v>
      </c>
      <c r="V1223" s="123" t="s">
        <v>2</v>
      </c>
      <c r="W1223" s="336"/>
      <c r="X1223" s="123"/>
      <c r="Y1223" s="337"/>
      <c r="Z1223" s="87"/>
      <c r="AA1223" s="88" t="s">
        <v>3880</v>
      </c>
      <c r="AB1223" s="88"/>
      <c r="AC1223" s="88"/>
      <c r="AD1223" s="90"/>
      <c r="AE1223" s="90"/>
      <c r="AF1223" s="136"/>
      <c r="AG1223" s="338"/>
      <c r="AH1223" s="338"/>
      <c r="AI1223" s="339"/>
      <c r="AJ1223" s="339"/>
      <c r="AK1223" s="91"/>
      <c r="AL1223" s="92"/>
      <c r="AM1223" s="93"/>
      <c r="AN1223" s="340"/>
      <c r="AO1223" s="341"/>
      <c r="AP1223" s="336"/>
      <c r="AQ1223" s="342"/>
      <c r="AR1223" s="343"/>
      <c r="AS1223" s="342"/>
      <c r="AT1223" s="94"/>
      <c r="AU1223" s="341"/>
      <c r="AV1223" s="136"/>
      <c r="AW1223" s="339"/>
    </row>
    <row r="1224" spans="1:49" ht="12.75" customHeight="1">
      <c r="A1224">
        <v>1221</v>
      </c>
      <c r="B1224" s="29" t="s">
        <v>2</v>
      </c>
      <c r="C1224" s="134" t="s">
        <v>3653</v>
      </c>
      <c r="D1224" s="29" t="s">
        <v>3880</v>
      </c>
      <c r="E1224" s="29" t="s">
        <v>3880</v>
      </c>
      <c r="F1224" s="335"/>
      <c r="G1224" s="335"/>
      <c r="H1224" s="335"/>
      <c r="I1224" s="335"/>
      <c r="J1224" s="335"/>
      <c r="K1224" s="335"/>
      <c r="L1224" s="335"/>
      <c r="M1224" s="82" t="s">
        <v>3880</v>
      </c>
      <c r="N1224" s="57" t="s">
        <v>3880</v>
      </c>
      <c r="O1224" s="30" t="s">
        <v>3880</v>
      </c>
      <c r="P1224" s="29" t="s">
        <v>3880</v>
      </c>
      <c r="Q1224" s="29"/>
      <c r="R1224" s="134" t="s">
        <v>3653</v>
      </c>
      <c r="S1224" s="103" t="s">
        <v>3</v>
      </c>
      <c r="T1224" s="403">
        <v>-6009.64</v>
      </c>
      <c r="U1224" s="403">
        <v>-7181.85</v>
      </c>
      <c r="V1224" s="123" t="s">
        <v>2</v>
      </c>
      <c r="W1224" s="336"/>
      <c r="X1224" s="123"/>
      <c r="Y1224" s="337"/>
      <c r="Z1224" s="87"/>
      <c r="AA1224" s="88" t="s">
        <v>3880</v>
      </c>
      <c r="AB1224" s="88"/>
      <c r="AC1224" s="88"/>
      <c r="AD1224" s="90"/>
      <c r="AE1224" s="90"/>
      <c r="AF1224" s="136"/>
      <c r="AG1224" s="338"/>
      <c r="AH1224" s="338"/>
      <c r="AI1224" s="339"/>
      <c r="AJ1224" s="339"/>
      <c r="AK1224" s="91"/>
      <c r="AL1224" s="92"/>
      <c r="AM1224" s="93"/>
      <c r="AN1224" s="340"/>
      <c r="AO1224" s="341"/>
      <c r="AP1224" s="336"/>
      <c r="AQ1224" s="342"/>
      <c r="AR1224" s="343"/>
      <c r="AS1224" s="342"/>
      <c r="AT1224" s="94"/>
      <c r="AU1224" s="341"/>
      <c r="AV1224" s="136"/>
      <c r="AW1224" s="339"/>
    </row>
    <row r="1225" spans="1:49" ht="12.75" customHeight="1">
      <c r="A1225">
        <v>1222</v>
      </c>
      <c r="B1225" s="29" t="s">
        <v>2</v>
      </c>
      <c r="C1225" s="134" t="s">
        <v>3688</v>
      </c>
      <c r="D1225" s="29" t="s">
        <v>3880</v>
      </c>
      <c r="E1225" s="29" t="s">
        <v>3880</v>
      </c>
      <c r="F1225" s="335"/>
      <c r="G1225" s="335"/>
      <c r="H1225" s="335"/>
      <c r="I1225" s="335"/>
      <c r="J1225" s="335"/>
      <c r="K1225" s="335"/>
      <c r="L1225" s="335"/>
      <c r="M1225" s="82" t="s">
        <v>3880</v>
      </c>
      <c r="N1225" s="57" t="s">
        <v>3880</v>
      </c>
      <c r="O1225" s="30" t="s">
        <v>3880</v>
      </c>
      <c r="P1225" s="29" t="s">
        <v>3880</v>
      </c>
      <c r="Q1225" s="29"/>
      <c r="R1225" s="134" t="s">
        <v>3688</v>
      </c>
      <c r="S1225" s="103" t="s">
        <v>3</v>
      </c>
      <c r="T1225" s="403">
        <v>-7726.68</v>
      </c>
      <c r="U1225" s="403">
        <v>-7181.85</v>
      </c>
      <c r="V1225" s="123" t="s">
        <v>2</v>
      </c>
      <c r="W1225" s="336"/>
      <c r="X1225" s="123"/>
      <c r="Y1225" s="337"/>
      <c r="Z1225" s="87"/>
      <c r="AA1225" s="88" t="s">
        <v>3880</v>
      </c>
      <c r="AB1225" s="88"/>
      <c r="AC1225" s="88"/>
      <c r="AD1225" s="90"/>
      <c r="AE1225" s="90"/>
      <c r="AF1225" s="136"/>
      <c r="AG1225" s="338"/>
      <c r="AH1225" s="338"/>
      <c r="AI1225" s="339"/>
      <c r="AJ1225" s="339"/>
      <c r="AK1225" s="91"/>
      <c r="AL1225" s="92"/>
      <c r="AM1225" s="93"/>
      <c r="AN1225" s="340"/>
      <c r="AO1225" s="341"/>
      <c r="AP1225" s="336"/>
      <c r="AQ1225" s="342"/>
      <c r="AR1225" s="343"/>
      <c r="AS1225" s="342"/>
      <c r="AT1225" s="94"/>
      <c r="AU1225" s="341"/>
      <c r="AV1225" s="136"/>
      <c r="AW1225" s="339"/>
    </row>
    <row r="1226" spans="1:49" ht="12.75" customHeight="1">
      <c r="A1226">
        <v>1223</v>
      </c>
      <c r="B1226" s="29" t="s">
        <v>2</v>
      </c>
      <c r="C1226" s="134" t="s">
        <v>3689</v>
      </c>
      <c r="D1226" s="29" t="s">
        <v>3880</v>
      </c>
      <c r="E1226" s="29" t="s">
        <v>3880</v>
      </c>
      <c r="F1226" s="335"/>
      <c r="G1226" s="335"/>
      <c r="H1226" s="335"/>
      <c r="I1226" s="335"/>
      <c r="J1226" s="335"/>
      <c r="K1226" s="335"/>
      <c r="L1226" s="335"/>
      <c r="M1226" s="82" t="s">
        <v>3880</v>
      </c>
      <c r="N1226" s="57" t="s">
        <v>3880</v>
      </c>
      <c r="O1226" s="30" t="s">
        <v>3880</v>
      </c>
      <c r="P1226" s="29" t="s">
        <v>3880</v>
      </c>
      <c r="Q1226" s="29"/>
      <c r="R1226" s="134" t="s">
        <v>3689</v>
      </c>
      <c r="S1226" s="103" t="s">
        <v>3</v>
      </c>
      <c r="T1226" s="403">
        <v>-9443.7199999999993</v>
      </c>
      <c r="U1226" s="403">
        <v>-7181.85</v>
      </c>
      <c r="V1226" s="123" t="s">
        <v>2</v>
      </c>
      <c r="W1226" s="336"/>
      <c r="X1226" s="123"/>
      <c r="Y1226" s="337"/>
      <c r="Z1226" s="87"/>
      <c r="AA1226" s="88" t="s">
        <v>3880</v>
      </c>
      <c r="AB1226" s="88"/>
      <c r="AC1226" s="88"/>
      <c r="AD1226" s="90"/>
      <c r="AE1226" s="90"/>
      <c r="AF1226" s="136"/>
      <c r="AG1226" s="338"/>
      <c r="AH1226" s="338"/>
      <c r="AI1226" s="339"/>
      <c r="AJ1226" s="339"/>
      <c r="AK1226" s="91"/>
      <c r="AL1226" s="92"/>
      <c r="AM1226" s="93"/>
      <c r="AN1226" s="340"/>
      <c r="AO1226" s="341"/>
      <c r="AP1226" s="336"/>
      <c r="AQ1226" s="342"/>
      <c r="AR1226" s="343"/>
      <c r="AS1226" s="342"/>
      <c r="AT1226" s="94"/>
      <c r="AU1226" s="341"/>
      <c r="AV1226" s="136"/>
      <c r="AW1226" s="339"/>
    </row>
    <row r="1227" spans="1:49" ht="12.75" customHeight="1">
      <c r="A1227">
        <v>1224</v>
      </c>
      <c r="B1227" s="29" t="s">
        <v>2</v>
      </c>
      <c r="C1227" s="134" t="s">
        <v>3529</v>
      </c>
      <c r="D1227" s="29" t="s">
        <v>3880</v>
      </c>
      <c r="E1227" s="29" t="s">
        <v>3880</v>
      </c>
      <c r="F1227" s="335"/>
      <c r="G1227" s="335"/>
      <c r="H1227" s="335"/>
      <c r="I1227" s="335"/>
      <c r="J1227" s="335"/>
      <c r="K1227" s="335"/>
      <c r="L1227" s="335"/>
      <c r="M1227" s="82" t="s">
        <v>3880</v>
      </c>
      <c r="N1227" s="57" t="s">
        <v>3880</v>
      </c>
      <c r="O1227" s="30" t="s">
        <v>3880</v>
      </c>
      <c r="P1227" s="29" t="s">
        <v>3880</v>
      </c>
      <c r="Q1227" s="29"/>
      <c r="R1227" s="134" t="s">
        <v>3529</v>
      </c>
      <c r="S1227" s="103" t="s">
        <v>3</v>
      </c>
      <c r="T1227" s="403">
        <v>-14650</v>
      </c>
      <c r="U1227" s="403">
        <v>-7000</v>
      </c>
      <c r="V1227" s="123" t="s">
        <v>2</v>
      </c>
      <c r="W1227" s="336"/>
      <c r="X1227" s="123"/>
      <c r="Y1227" s="337"/>
      <c r="Z1227" s="87"/>
      <c r="AA1227" s="88" t="s">
        <v>3880</v>
      </c>
      <c r="AB1227" s="88"/>
      <c r="AC1227" s="88"/>
      <c r="AD1227" s="90"/>
      <c r="AE1227" s="90"/>
      <c r="AF1227" s="136"/>
      <c r="AG1227" s="338"/>
      <c r="AH1227" s="338"/>
      <c r="AI1227" s="339"/>
      <c r="AJ1227" s="339"/>
      <c r="AK1227" s="91"/>
      <c r="AL1227" s="92"/>
      <c r="AM1227" s="93"/>
      <c r="AN1227" s="340"/>
      <c r="AO1227" s="341"/>
      <c r="AP1227" s="336"/>
      <c r="AQ1227" s="342"/>
      <c r="AR1227" s="343"/>
      <c r="AS1227" s="342"/>
      <c r="AT1227" s="94"/>
      <c r="AU1227" s="341"/>
      <c r="AV1227" s="136"/>
      <c r="AW1227" s="339"/>
    </row>
    <row r="1228" spans="1:49" ht="12.75" customHeight="1">
      <c r="A1228">
        <v>1225</v>
      </c>
      <c r="B1228" s="29" t="s">
        <v>2</v>
      </c>
      <c r="C1228" s="134" t="s">
        <v>13</v>
      </c>
      <c r="D1228" s="29" t="s">
        <v>3880</v>
      </c>
      <c r="E1228" s="29" t="s">
        <v>3880</v>
      </c>
      <c r="F1228" s="335"/>
      <c r="G1228" s="335"/>
      <c r="H1228" s="335"/>
      <c r="I1228" s="335"/>
      <c r="J1228" s="335"/>
      <c r="K1228" s="335"/>
      <c r="L1228" s="335"/>
      <c r="M1228" s="82" t="s">
        <v>3880</v>
      </c>
      <c r="N1228" s="57" t="s">
        <v>3880</v>
      </c>
      <c r="O1228" s="30" t="s">
        <v>3880</v>
      </c>
      <c r="P1228" s="29" t="s">
        <v>3880</v>
      </c>
      <c r="Q1228" s="29"/>
      <c r="R1228" s="134" t="s">
        <v>13</v>
      </c>
      <c r="S1228" s="103" t="s">
        <v>3</v>
      </c>
      <c r="T1228" s="403">
        <v>12019.28</v>
      </c>
      <c r="U1228" s="403">
        <v>-6686.55</v>
      </c>
      <c r="V1228" s="123" t="s">
        <v>2</v>
      </c>
      <c r="W1228" s="336"/>
      <c r="X1228" s="123"/>
      <c r="Y1228" s="337"/>
      <c r="Z1228" s="87"/>
      <c r="AA1228" s="88" t="s">
        <v>3880</v>
      </c>
      <c r="AB1228" s="88"/>
      <c r="AC1228" s="88"/>
      <c r="AD1228" s="90"/>
      <c r="AE1228" s="90"/>
      <c r="AF1228" s="136"/>
      <c r="AG1228" s="338"/>
      <c r="AH1228" s="338"/>
      <c r="AI1228" s="339"/>
      <c r="AJ1228" s="339"/>
      <c r="AK1228" s="91"/>
      <c r="AL1228" s="92"/>
      <c r="AM1228" s="93"/>
      <c r="AN1228" s="340"/>
      <c r="AO1228" s="341"/>
      <c r="AP1228" s="336"/>
      <c r="AQ1228" s="342"/>
      <c r="AR1228" s="343"/>
      <c r="AS1228" s="342"/>
      <c r="AT1228" s="94"/>
      <c r="AU1228" s="341"/>
      <c r="AV1228" s="136"/>
      <c r="AW1228" s="339"/>
    </row>
    <row r="1229" spans="1:49" ht="12.75" customHeight="1">
      <c r="A1229">
        <v>1226</v>
      </c>
      <c r="B1229" s="29" t="s">
        <v>2</v>
      </c>
      <c r="C1229" s="134" t="s">
        <v>3521</v>
      </c>
      <c r="D1229" s="29" t="s">
        <v>3880</v>
      </c>
      <c r="E1229" s="29" t="s">
        <v>3880</v>
      </c>
      <c r="F1229" s="335"/>
      <c r="G1229" s="335"/>
      <c r="H1229" s="335"/>
      <c r="I1229" s="335"/>
      <c r="J1229" s="335"/>
      <c r="K1229" s="335"/>
      <c r="L1229" s="335"/>
      <c r="M1229" s="82" t="s">
        <v>3880</v>
      </c>
      <c r="N1229" s="57" t="s">
        <v>3880</v>
      </c>
      <c r="O1229" s="30" t="s">
        <v>3880</v>
      </c>
      <c r="P1229" s="29" t="s">
        <v>3880</v>
      </c>
      <c r="Q1229" s="29"/>
      <c r="R1229" s="134" t="s">
        <v>3521</v>
      </c>
      <c r="S1229" s="103" t="s">
        <v>3</v>
      </c>
      <c r="T1229" s="403">
        <v>10302.24</v>
      </c>
      <c r="U1229" s="403">
        <v>-6686.55</v>
      </c>
      <c r="V1229" s="123" t="s">
        <v>2</v>
      </c>
      <c r="W1229" s="336"/>
      <c r="X1229" s="123"/>
      <c r="Y1229" s="337"/>
      <c r="Z1229" s="87"/>
      <c r="AA1229" s="88" t="s">
        <v>3880</v>
      </c>
      <c r="AB1229" s="88"/>
      <c r="AC1229" s="88"/>
      <c r="AD1229" s="90"/>
      <c r="AE1229" s="90"/>
      <c r="AF1229" s="136"/>
      <c r="AG1229" s="338"/>
      <c r="AH1229" s="338"/>
      <c r="AI1229" s="339"/>
      <c r="AJ1229" s="339"/>
      <c r="AK1229" s="91"/>
      <c r="AL1229" s="92"/>
      <c r="AM1229" s="93"/>
      <c r="AN1229" s="340"/>
      <c r="AO1229" s="341"/>
      <c r="AP1229" s="336"/>
      <c r="AQ1229" s="342"/>
      <c r="AR1229" s="343"/>
      <c r="AS1229" s="342"/>
      <c r="AT1229" s="94"/>
      <c r="AU1229" s="341"/>
      <c r="AV1229" s="136"/>
      <c r="AW1229" s="339"/>
    </row>
    <row r="1230" spans="1:49" ht="12.75" customHeight="1">
      <c r="A1230">
        <v>1227</v>
      </c>
      <c r="B1230" s="29" t="s">
        <v>2</v>
      </c>
      <c r="C1230" s="134" t="s">
        <v>5434</v>
      </c>
      <c r="D1230" s="29" t="s">
        <v>3880</v>
      </c>
      <c r="E1230" s="29" t="s">
        <v>3880</v>
      </c>
      <c r="F1230" s="335"/>
      <c r="G1230" s="335"/>
      <c r="H1230" s="335"/>
      <c r="I1230" s="335"/>
      <c r="J1230" s="335"/>
      <c r="K1230" s="335"/>
      <c r="L1230" s="335"/>
      <c r="M1230" s="82" t="s">
        <v>3880</v>
      </c>
      <c r="N1230" s="57" t="s">
        <v>3880</v>
      </c>
      <c r="O1230" s="30" t="s">
        <v>3880</v>
      </c>
      <c r="P1230" s="29" t="s">
        <v>3880</v>
      </c>
      <c r="Q1230" s="29"/>
      <c r="R1230" s="134" t="s">
        <v>5434</v>
      </c>
      <c r="S1230" s="103" t="s">
        <v>3</v>
      </c>
      <c r="T1230" s="403">
        <v>8585.2000000000007</v>
      </c>
      <c r="U1230" s="403">
        <v>-6686.55</v>
      </c>
      <c r="V1230" s="123" t="s">
        <v>2</v>
      </c>
      <c r="W1230" s="336"/>
      <c r="X1230" s="123"/>
      <c r="Y1230" s="337"/>
      <c r="Z1230" s="87"/>
      <c r="AA1230" s="88" t="s">
        <v>3880</v>
      </c>
      <c r="AB1230" s="88"/>
      <c r="AC1230" s="88"/>
      <c r="AD1230" s="90"/>
      <c r="AE1230" s="90"/>
      <c r="AF1230" s="136"/>
      <c r="AG1230" s="338"/>
      <c r="AH1230" s="338"/>
      <c r="AI1230" s="339"/>
      <c r="AJ1230" s="339"/>
      <c r="AK1230" s="91"/>
      <c r="AL1230" s="92"/>
      <c r="AM1230" s="93"/>
      <c r="AN1230" s="340"/>
      <c r="AO1230" s="341"/>
      <c r="AP1230" s="336"/>
      <c r="AQ1230" s="342"/>
      <c r="AR1230" s="343"/>
      <c r="AS1230" s="342"/>
      <c r="AT1230" s="94"/>
      <c r="AU1230" s="341"/>
      <c r="AV1230" s="136"/>
      <c r="AW1230" s="339"/>
    </row>
    <row r="1231" spans="1:49" ht="12.75" customHeight="1">
      <c r="A1231">
        <v>1228</v>
      </c>
      <c r="B1231" s="29" t="s">
        <v>2</v>
      </c>
      <c r="C1231" s="134" t="s">
        <v>5435</v>
      </c>
      <c r="D1231" s="29" t="s">
        <v>3880</v>
      </c>
      <c r="E1231" s="29" t="s">
        <v>3880</v>
      </c>
      <c r="F1231" s="335"/>
      <c r="G1231" s="335"/>
      <c r="H1231" s="335"/>
      <c r="I1231" s="335"/>
      <c r="J1231" s="335"/>
      <c r="K1231" s="335"/>
      <c r="L1231" s="335"/>
      <c r="M1231" s="82" t="s">
        <v>3880</v>
      </c>
      <c r="N1231" s="57" t="s">
        <v>3880</v>
      </c>
      <c r="O1231" s="30" t="s">
        <v>3880</v>
      </c>
      <c r="P1231" s="29" t="s">
        <v>3880</v>
      </c>
      <c r="Q1231" s="29"/>
      <c r="R1231" s="134" t="s">
        <v>5435</v>
      </c>
      <c r="S1231" s="103" t="s">
        <v>3</v>
      </c>
      <c r="T1231" s="403">
        <v>6868.16</v>
      </c>
      <c r="U1231" s="403">
        <v>-6686.55</v>
      </c>
      <c r="V1231" s="123" t="s">
        <v>2</v>
      </c>
      <c r="W1231" s="336"/>
      <c r="X1231" s="123"/>
      <c r="Y1231" s="337"/>
      <c r="Z1231" s="87"/>
      <c r="AA1231" s="88" t="s">
        <v>3880</v>
      </c>
      <c r="AB1231" s="88"/>
      <c r="AC1231" s="88"/>
      <c r="AD1231" s="90"/>
      <c r="AE1231" s="90"/>
      <c r="AF1231" s="136"/>
      <c r="AG1231" s="338"/>
      <c r="AH1231" s="338"/>
      <c r="AI1231" s="339"/>
      <c r="AJ1231" s="339"/>
      <c r="AK1231" s="91"/>
      <c r="AL1231" s="92"/>
      <c r="AM1231" s="93"/>
      <c r="AN1231" s="340"/>
      <c r="AO1231" s="341"/>
      <c r="AP1231" s="336"/>
      <c r="AQ1231" s="342"/>
      <c r="AR1231" s="343"/>
      <c r="AS1231" s="342"/>
      <c r="AT1231" s="94"/>
      <c r="AU1231" s="341"/>
      <c r="AV1231" s="136"/>
      <c r="AW1231" s="339"/>
    </row>
    <row r="1232" spans="1:49" ht="12.75" customHeight="1">
      <c r="A1232">
        <v>1229</v>
      </c>
      <c r="B1232" s="29" t="s">
        <v>2</v>
      </c>
      <c r="C1232" s="134" t="s">
        <v>5436</v>
      </c>
      <c r="D1232" s="29" t="s">
        <v>3880</v>
      </c>
      <c r="E1232" s="29" t="s">
        <v>3880</v>
      </c>
      <c r="F1232" s="335"/>
      <c r="G1232" s="335"/>
      <c r="H1232" s="335"/>
      <c r="I1232" s="335"/>
      <c r="J1232" s="335"/>
      <c r="K1232" s="335"/>
      <c r="L1232" s="335"/>
      <c r="M1232" s="82" t="s">
        <v>3880</v>
      </c>
      <c r="N1232" s="57" t="s">
        <v>3880</v>
      </c>
      <c r="O1232" s="30" t="s">
        <v>3880</v>
      </c>
      <c r="P1232" s="29" t="s">
        <v>3880</v>
      </c>
      <c r="Q1232" s="29"/>
      <c r="R1232" s="134" t="s">
        <v>5436</v>
      </c>
      <c r="S1232" s="103" t="s">
        <v>3</v>
      </c>
      <c r="T1232" s="403">
        <v>5151.12</v>
      </c>
      <c r="U1232" s="403">
        <v>-6686.55</v>
      </c>
      <c r="V1232" s="123" t="s">
        <v>2</v>
      </c>
      <c r="W1232" s="336"/>
      <c r="X1232" s="123"/>
      <c r="Y1232" s="337"/>
      <c r="Z1232" s="87"/>
      <c r="AA1232" s="88" t="s">
        <v>3880</v>
      </c>
      <c r="AB1232" s="88"/>
      <c r="AC1232" s="88"/>
      <c r="AD1232" s="90"/>
      <c r="AE1232" s="90"/>
      <c r="AF1232" s="136"/>
      <c r="AG1232" s="338"/>
      <c r="AH1232" s="338"/>
      <c r="AI1232" s="339"/>
      <c r="AJ1232" s="339"/>
      <c r="AK1232" s="91"/>
      <c r="AL1232" s="92"/>
      <c r="AM1232" s="93"/>
      <c r="AN1232" s="340"/>
      <c r="AO1232" s="341"/>
      <c r="AP1232" s="336"/>
      <c r="AQ1232" s="342"/>
      <c r="AR1232" s="343"/>
      <c r="AS1232" s="342"/>
      <c r="AT1232" s="94"/>
      <c r="AU1232" s="341"/>
      <c r="AV1232" s="136"/>
      <c r="AW1232" s="339"/>
    </row>
    <row r="1233" spans="1:49" ht="12.75" customHeight="1">
      <c r="A1233">
        <v>1230</v>
      </c>
      <c r="B1233" s="29" t="s">
        <v>2</v>
      </c>
      <c r="C1233" s="134" t="s">
        <v>3479</v>
      </c>
      <c r="D1233" s="29" t="s">
        <v>3880</v>
      </c>
      <c r="E1233" s="29" t="s">
        <v>3880</v>
      </c>
      <c r="F1233" s="335"/>
      <c r="G1233" s="335"/>
      <c r="H1233" s="335"/>
      <c r="I1233" s="335"/>
      <c r="J1233" s="335"/>
      <c r="K1233" s="335"/>
      <c r="L1233" s="335"/>
      <c r="M1233" s="82" t="s">
        <v>3880</v>
      </c>
      <c r="N1233" s="57" t="s">
        <v>3880</v>
      </c>
      <c r="O1233" s="30" t="s">
        <v>3880</v>
      </c>
      <c r="P1233" s="29" t="s">
        <v>3880</v>
      </c>
      <c r="Q1233" s="29"/>
      <c r="R1233" s="134" t="s">
        <v>3479</v>
      </c>
      <c r="S1233" s="103" t="s">
        <v>3</v>
      </c>
      <c r="T1233" s="403">
        <v>3434.08</v>
      </c>
      <c r="U1233" s="403">
        <v>-6686.55</v>
      </c>
      <c r="V1233" s="123" t="s">
        <v>2</v>
      </c>
      <c r="W1233" s="336"/>
      <c r="X1233" s="123"/>
      <c r="Y1233" s="337"/>
      <c r="Z1233" s="87"/>
      <c r="AA1233" s="88" t="s">
        <v>3880</v>
      </c>
      <c r="AB1233" s="88"/>
      <c r="AC1233" s="88"/>
      <c r="AD1233" s="90"/>
      <c r="AE1233" s="90"/>
      <c r="AF1233" s="136"/>
      <c r="AG1233" s="338"/>
      <c r="AH1233" s="338"/>
      <c r="AI1233" s="339"/>
      <c r="AJ1233" s="339"/>
      <c r="AK1233" s="91"/>
      <c r="AL1233" s="92"/>
      <c r="AM1233" s="93"/>
      <c r="AN1233" s="340"/>
      <c r="AO1233" s="341"/>
      <c r="AP1233" s="336"/>
      <c r="AQ1233" s="342"/>
      <c r="AR1233" s="343"/>
      <c r="AS1233" s="342"/>
      <c r="AT1233" s="94"/>
      <c r="AU1233" s="341"/>
      <c r="AV1233" s="136"/>
      <c r="AW1233" s="339"/>
    </row>
    <row r="1234" spans="1:49" ht="12.75" customHeight="1">
      <c r="A1234">
        <v>1231</v>
      </c>
      <c r="B1234" s="29" t="s">
        <v>2</v>
      </c>
      <c r="C1234" s="134" t="s">
        <v>64</v>
      </c>
      <c r="D1234" s="29" t="s">
        <v>3880</v>
      </c>
      <c r="E1234" s="29" t="s">
        <v>3880</v>
      </c>
      <c r="F1234" s="335"/>
      <c r="G1234" s="335"/>
      <c r="H1234" s="335"/>
      <c r="I1234" s="335"/>
      <c r="J1234" s="335"/>
      <c r="K1234" s="335"/>
      <c r="L1234" s="335"/>
      <c r="M1234" s="82" t="s">
        <v>3880</v>
      </c>
      <c r="N1234" s="57" t="s">
        <v>3880</v>
      </c>
      <c r="O1234" s="30" t="s">
        <v>3880</v>
      </c>
      <c r="P1234" s="29" t="s">
        <v>3880</v>
      </c>
      <c r="Q1234" s="29"/>
      <c r="R1234" s="134" t="s">
        <v>64</v>
      </c>
      <c r="S1234" s="103" t="s">
        <v>3</v>
      </c>
      <c r="T1234" s="403">
        <v>1717.04</v>
      </c>
      <c r="U1234" s="403">
        <v>-6686.55</v>
      </c>
      <c r="V1234" s="123" t="s">
        <v>2</v>
      </c>
      <c r="W1234" s="336"/>
      <c r="X1234" s="123"/>
      <c r="Y1234" s="337"/>
      <c r="Z1234" s="87"/>
      <c r="AA1234" s="88" t="s">
        <v>3880</v>
      </c>
      <c r="AB1234" s="88"/>
      <c r="AC1234" s="88"/>
      <c r="AD1234" s="90"/>
      <c r="AE1234" s="90"/>
      <c r="AF1234" s="136"/>
      <c r="AG1234" s="338"/>
      <c r="AH1234" s="338"/>
      <c r="AI1234" s="339"/>
      <c r="AJ1234" s="339"/>
      <c r="AK1234" s="91"/>
      <c r="AL1234" s="92"/>
      <c r="AM1234" s="93"/>
      <c r="AN1234" s="340"/>
      <c r="AO1234" s="341"/>
      <c r="AP1234" s="336"/>
      <c r="AQ1234" s="342"/>
      <c r="AR1234" s="343"/>
      <c r="AS1234" s="342"/>
      <c r="AT1234" s="94"/>
      <c r="AU1234" s="341"/>
      <c r="AV1234" s="136"/>
      <c r="AW1234" s="339"/>
    </row>
    <row r="1235" spans="1:49" ht="12.75" customHeight="1">
      <c r="A1235">
        <v>1232</v>
      </c>
      <c r="B1235" s="29" t="s">
        <v>2</v>
      </c>
      <c r="C1235" s="134" t="s">
        <v>12</v>
      </c>
      <c r="D1235" s="29" t="s">
        <v>3880</v>
      </c>
      <c r="E1235" s="29" t="s">
        <v>3880</v>
      </c>
      <c r="F1235" s="335"/>
      <c r="G1235" s="335"/>
      <c r="H1235" s="335"/>
      <c r="I1235" s="335"/>
      <c r="J1235" s="335"/>
      <c r="K1235" s="335"/>
      <c r="L1235" s="335"/>
      <c r="M1235" s="82" t="s">
        <v>3880</v>
      </c>
      <c r="N1235" s="57" t="s">
        <v>3880</v>
      </c>
      <c r="O1235" s="30" t="s">
        <v>3880</v>
      </c>
      <c r="P1235" s="29" t="s">
        <v>3880</v>
      </c>
      <c r="Q1235" s="29"/>
      <c r="R1235" s="134" t="s">
        <v>12</v>
      </c>
      <c r="S1235" s="103" t="s">
        <v>3</v>
      </c>
      <c r="T1235" s="403">
        <v>0</v>
      </c>
      <c r="U1235" s="403">
        <v>-6686.55</v>
      </c>
      <c r="V1235" s="123" t="s">
        <v>2</v>
      </c>
      <c r="W1235" s="336"/>
      <c r="X1235" s="123"/>
      <c r="Y1235" s="337"/>
      <c r="Z1235" s="87"/>
      <c r="AA1235" s="88" t="s">
        <v>3880</v>
      </c>
      <c r="AB1235" s="88"/>
      <c r="AC1235" s="88"/>
      <c r="AD1235" s="90"/>
      <c r="AE1235" s="90"/>
      <c r="AF1235" s="136"/>
      <c r="AG1235" s="338"/>
      <c r="AH1235" s="338"/>
      <c r="AI1235" s="339"/>
      <c r="AJ1235" s="339"/>
      <c r="AK1235" s="91"/>
      <c r="AL1235" s="92"/>
      <c r="AM1235" s="93"/>
      <c r="AN1235" s="340"/>
      <c r="AO1235" s="341"/>
      <c r="AP1235" s="336"/>
      <c r="AQ1235" s="342"/>
      <c r="AR1235" s="343"/>
      <c r="AS1235" s="342"/>
      <c r="AT1235" s="94"/>
      <c r="AU1235" s="341"/>
      <c r="AV1235" s="136"/>
      <c r="AW1235" s="339"/>
    </row>
    <row r="1236" spans="1:49" ht="12.75" customHeight="1">
      <c r="A1236">
        <v>1233</v>
      </c>
      <c r="B1236" s="29" t="s">
        <v>2</v>
      </c>
      <c r="C1236" s="134" t="s">
        <v>5437</v>
      </c>
      <c r="D1236" s="29" t="s">
        <v>3880</v>
      </c>
      <c r="E1236" s="29" t="s">
        <v>3880</v>
      </c>
      <c r="F1236" s="335"/>
      <c r="G1236" s="335"/>
      <c r="H1236" s="335"/>
      <c r="I1236" s="335"/>
      <c r="J1236" s="335"/>
      <c r="K1236" s="335"/>
      <c r="L1236" s="335"/>
      <c r="M1236" s="82" t="s">
        <v>3880</v>
      </c>
      <c r="N1236" s="57" t="s">
        <v>3880</v>
      </c>
      <c r="O1236" s="30" t="s">
        <v>3880</v>
      </c>
      <c r="P1236" s="29" t="s">
        <v>3880</v>
      </c>
      <c r="Q1236" s="29"/>
      <c r="R1236" s="134" t="s">
        <v>5437</v>
      </c>
      <c r="S1236" s="103" t="s">
        <v>3</v>
      </c>
      <c r="T1236" s="403">
        <v>-1717.04</v>
      </c>
      <c r="U1236" s="403">
        <v>-6686.55</v>
      </c>
      <c r="V1236" s="123" t="s">
        <v>2</v>
      </c>
      <c r="W1236" s="336"/>
      <c r="X1236" s="123"/>
      <c r="Y1236" s="337"/>
      <c r="Z1236" s="87"/>
      <c r="AA1236" s="88" t="s">
        <v>3880</v>
      </c>
      <c r="AB1236" s="88"/>
      <c r="AC1236" s="88"/>
      <c r="AD1236" s="90"/>
      <c r="AE1236" s="90"/>
      <c r="AF1236" s="136"/>
      <c r="AG1236" s="338"/>
      <c r="AH1236" s="338"/>
      <c r="AI1236" s="339"/>
      <c r="AJ1236" s="339"/>
      <c r="AK1236" s="91"/>
      <c r="AL1236" s="92"/>
      <c r="AM1236" s="93"/>
      <c r="AN1236" s="340"/>
      <c r="AO1236" s="341"/>
      <c r="AP1236" s="336"/>
      <c r="AQ1236" s="342"/>
      <c r="AR1236" s="343"/>
      <c r="AS1236" s="342"/>
      <c r="AT1236" s="94"/>
      <c r="AU1236" s="341"/>
      <c r="AV1236" s="136"/>
      <c r="AW1236" s="339"/>
    </row>
    <row r="1237" spans="1:49" ht="12.75" customHeight="1">
      <c r="A1237">
        <v>1234</v>
      </c>
      <c r="B1237" s="29" t="s">
        <v>2</v>
      </c>
      <c r="C1237" s="134" t="s">
        <v>5438</v>
      </c>
      <c r="D1237" s="29" t="s">
        <v>3880</v>
      </c>
      <c r="E1237" s="29" t="s">
        <v>3880</v>
      </c>
      <c r="F1237" s="335"/>
      <c r="G1237" s="335"/>
      <c r="H1237" s="335"/>
      <c r="I1237" s="335"/>
      <c r="J1237" s="335"/>
      <c r="K1237" s="335"/>
      <c r="L1237" s="335"/>
      <c r="M1237" s="82" t="s">
        <v>3880</v>
      </c>
      <c r="N1237" s="57" t="s">
        <v>3880</v>
      </c>
      <c r="O1237" s="30" t="s">
        <v>3880</v>
      </c>
      <c r="P1237" s="29" t="s">
        <v>3880</v>
      </c>
      <c r="Q1237" s="29"/>
      <c r="R1237" s="134" t="s">
        <v>5438</v>
      </c>
      <c r="S1237" s="103" t="s">
        <v>3</v>
      </c>
      <c r="T1237" s="403">
        <v>-5151.12</v>
      </c>
      <c r="U1237" s="403">
        <v>-6686.55</v>
      </c>
      <c r="V1237" s="123" t="s">
        <v>2</v>
      </c>
      <c r="W1237" s="336"/>
      <c r="X1237" s="123"/>
      <c r="Y1237" s="337"/>
      <c r="Z1237" s="87"/>
      <c r="AA1237" s="88" t="s">
        <v>3880</v>
      </c>
      <c r="AB1237" s="88"/>
      <c r="AC1237" s="88"/>
      <c r="AD1237" s="90"/>
      <c r="AE1237" s="90"/>
      <c r="AF1237" s="136"/>
      <c r="AG1237" s="338"/>
      <c r="AH1237" s="338"/>
      <c r="AI1237" s="339"/>
      <c r="AJ1237" s="339"/>
      <c r="AK1237" s="91"/>
      <c r="AL1237" s="92"/>
      <c r="AM1237" s="93"/>
      <c r="AN1237" s="340"/>
      <c r="AO1237" s="341"/>
      <c r="AP1237" s="336"/>
      <c r="AQ1237" s="342"/>
      <c r="AR1237" s="343"/>
      <c r="AS1237" s="342"/>
      <c r="AT1237" s="94"/>
      <c r="AU1237" s="341"/>
      <c r="AV1237" s="136"/>
      <c r="AW1237" s="339"/>
    </row>
    <row r="1238" spans="1:49" ht="12.75" customHeight="1">
      <c r="A1238">
        <v>1235</v>
      </c>
      <c r="B1238" s="29" t="s">
        <v>2</v>
      </c>
      <c r="C1238" s="134" t="s">
        <v>5439</v>
      </c>
      <c r="D1238" s="29" t="s">
        <v>3880</v>
      </c>
      <c r="E1238" s="29" t="s">
        <v>3880</v>
      </c>
      <c r="F1238" s="335"/>
      <c r="G1238" s="335"/>
      <c r="H1238" s="335"/>
      <c r="I1238" s="335"/>
      <c r="J1238" s="335"/>
      <c r="K1238" s="335"/>
      <c r="L1238" s="335"/>
      <c r="M1238" s="82" t="s">
        <v>3880</v>
      </c>
      <c r="N1238" s="57" t="s">
        <v>3880</v>
      </c>
      <c r="O1238" s="30" t="s">
        <v>3880</v>
      </c>
      <c r="P1238" s="29" t="s">
        <v>3880</v>
      </c>
      <c r="Q1238" s="29"/>
      <c r="R1238" s="134" t="s">
        <v>5439</v>
      </c>
      <c r="S1238" s="103" t="s">
        <v>3</v>
      </c>
      <c r="T1238" s="403">
        <v>-6868.16</v>
      </c>
      <c r="U1238" s="403">
        <v>-6686.55</v>
      </c>
      <c r="V1238" s="123" t="s">
        <v>2</v>
      </c>
      <c r="W1238" s="336"/>
      <c r="X1238" s="123"/>
      <c r="Y1238" s="337"/>
      <c r="Z1238" s="87"/>
      <c r="AA1238" s="88" t="s">
        <v>3880</v>
      </c>
      <c r="AB1238" s="88"/>
      <c r="AC1238" s="88"/>
      <c r="AD1238" s="90"/>
      <c r="AE1238" s="90"/>
      <c r="AF1238" s="136"/>
      <c r="AG1238" s="338"/>
      <c r="AH1238" s="338"/>
      <c r="AI1238" s="339"/>
      <c r="AJ1238" s="339"/>
      <c r="AK1238" s="91"/>
      <c r="AL1238" s="92"/>
      <c r="AM1238" s="93"/>
      <c r="AN1238" s="340"/>
      <c r="AO1238" s="341"/>
      <c r="AP1238" s="336"/>
      <c r="AQ1238" s="342"/>
      <c r="AR1238" s="343"/>
      <c r="AS1238" s="342"/>
      <c r="AT1238" s="94"/>
      <c r="AU1238" s="341"/>
      <c r="AV1238" s="136"/>
      <c r="AW1238" s="339"/>
    </row>
    <row r="1239" spans="1:49" ht="12.75" customHeight="1">
      <c r="A1239">
        <v>1236</v>
      </c>
      <c r="B1239" s="29" t="s">
        <v>2</v>
      </c>
      <c r="C1239" s="134" t="s">
        <v>5440</v>
      </c>
      <c r="D1239" s="29" t="s">
        <v>3880</v>
      </c>
      <c r="E1239" s="29" t="s">
        <v>3880</v>
      </c>
      <c r="F1239" s="335"/>
      <c r="G1239" s="335"/>
      <c r="H1239" s="335"/>
      <c r="I1239" s="335"/>
      <c r="J1239" s="335"/>
      <c r="K1239" s="335"/>
      <c r="L1239" s="335"/>
      <c r="M1239" s="82" t="s">
        <v>3880</v>
      </c>
      <c r="N1239" s="57" t="s">
        <v>3880</v>
      </c>
      <c r="O1239" s="30" t="s">
        <v>3880</v>
      </c>
      <c r="P1239" s="29" t="s">
        <v>3880</v>
      </c>
      <c r="Q1239" s="29"/>
      <c r="R1239" s="134" t="s">
        <v>5440</v>
      </c>
      <c r="S1239" s="103" t="s">
        <v>3</v>
      </c>
      <c r="T1239" s="403">
        <v>-8585.2000000000007</v>
      </c>
      <c r="U1239" s="403">
        <v>-6686.55</v>
      </c>
      <c r="V1239" s="123" t="s">
        <v>2</v>
      </c>
      <c r="W1239" s="336"/>
      <c r="X1239" s="123"/>
      <c r="Y1239" s="337"/>
      <c r="Z1239" s="87"/>
      <c r="AA1239" s="88" t="s">
        <v>3880</v>
      </c>
      <c r="AB1239" s="88"/>
      <c r="AC1239" s="88"/>
      <c r="AD1239" s="90"/>
      <c r="AE1239" s="90"/>
      <c r="AF1239" s="136"/>
      <c r="AG1239" s="338"/>
      <c r="AH1239" s="338"/>
      <c r="AI1239" s="339"/>
      <c r="AJ1239" s="339"/>
      <c r="AK1239" s="91"/>
      <c r="AL1239" s="92"/>
      <c r="AM1239" s="93"/>
      <c r="AN1239" s="340"/>
      <c r="AO1239" s="341"/>
      <c r="AP1239" s="336"/>
      <c r="AQ1239" s="342"/>
      <c r="AR1239" s="343"/>
      <c r="AS1239" s="342"/>
      <c r="AT1239" s="94"/>
      <c r="AU1239" s="341"/>
      <c r="AV1239" s="136"/>
      <c r="AW1239" s="339"/>
    </row>
    <row r="1240" spans="1:49" ht="12.75" customHeight="1">
      <c r="A1240">
        <v>1237</v>
      </c>
      <c r="B1240" s="29" t="s">
        <v>2</v>
      </c>
      <c r="C1240" s="134" t="s">
        <v>5441</v>
      </c>
      <c r="D1240" s="29" t="s">
        <v>3880</v>
      </c>
      <c r="E1240" s="29" t="s">
        <v>3880</v>
      </c>
      <c r="F1240" s="335"/>
      <c r="G1240" s="335"/>
      <c r="H1240" s="335"/>
      <c r="I1240" s="335"/>
      <c r="J1240" s="335"/>
      <c r="K1240" s="335"/>
      <c r="L1240" s="335"/>
      <c r="M1240" s="82" t="s">
        <v>3880</v>
      </c>
      <c r="N1240" s="57" t="s">
        <v>3880</v>
      </c>
      <c r="O1240" s="30" t="s">
        <v>3880</v>
      </c>
      <c r="P1240" s="29" t="s">
        <v>3880</v>
      </c>
      <c r="Q1240" s="29"/>
      <c r="R1240" s="134" t="s">
        <v>5441</v>
      </c>
      <c r="S1240" s="103" t="s">
        <v>3</v>
      </c>
      <c r="T1240" s="403">
        <v>-13736.32</v>
      </c>
      <c r="U1240" s="403">
        <v>-6686.55</v>
      </c>
      <c r="V1240" s="123" t="s">
        <v>2</v>
      </c>
      <c r="W1240" s="336"/>
      <c r="X1240" s="123"/>
      <c r="Y1240" s="337"/>
      <c r="Z1240" s="87"/>
      <c r="AA1240" s="88" t="s">
        <v>3880</v>
      </c>
      <c r="AB1240" s="88"/>
      <c r="AC1240" s="88"/>
      <c r="AD1240" s="90"/>
      <c r="AE1240" s="90"/>
      <c r="AF1240" s="136"/>
      <c r="AG1240" s="338"/>
      <c r="AH1240" s="338"/>
      <c r="AI1240" s="339"/>
      <c r="AJ1240" s="339"/>
      <c r="AK1240" s="91"/>
      <c r="AL1240" s="92"/>
      <c r="AM1240" s="93"/>
      <c r="AN1240" s="340"/>
      <c r="AO1240" s="341"/>
      <c r="AP1240" s="336"/>
      <c r="AQ1240" s="342"/>
      <c r="AR1240" s="343"/>
      <c r="AS1240" s="342"/>
      <c r="AT1240" s="94"/>
      <c r="AU1240" s="341"/>
      <c r="AV1240" s="136"/>
      <c r="AW1240" s="339"/>
    </row>
    <row r="1241" spans="1:49" ht="12.75" customHeight="1">
      <c r="A1241">
        <v>1238</v>
      </c>
      <c r="B1241" s="29" t="s">
        <v>2</v>
      </c>
      <c r="C1241" s="134" t="s">
        <v>11</v>
      </c>
      <c r="D1241" s="29" t="s">
        <v>3880</v>
      </c>
      <c r="E1241" s="29" t="s">
        <v>3880</v>
      </c>
      <c r="F1241" s="335"/>
      <c r="G1241" s="335"/>
      <c r="H1241" s="335"/>
      <c r="I1241" s="335"/>
      <c r="J1241" s="335"/>
      <c r="K1241" s="335"/>
      <c r="L1241" s="335"/>
      <c r="M1241" s="82" t="s">
        <v>3880</v>
      </c>
      <c r="N1241" s="57" t="s">
        <v>3880</v>
      </c>
      <c r="O1241" s="30" t="s">
        <v>3880</v>
      </c>
      <c r="P1241" s="29" t="s">
        <v>3880</v>
      </c>
      <c r="Q1241" s="29"/>
      <c r="R1241" s="134" t="s">
        <v>11</v>
      </c>
      <c r="S1241" s="103" t="s">
        <v>3</v>
      </c>
      <c r="T1241" s="403">
        <v>13736.32</v>
      </c>
      <c r="U1241" s="403">
        <v>-6686.55</v>
      </c>
      <c r="V1241" s="123" t="s">
        <v>2</v>
      </c>
      <c r="W1241" s="336"/>
      <c r="X1241" s="123"/>
      <c r="Y1241" s="337"/>
      <c r="Z1241" s="87"/>
      <c r="AA1241" s="88" t="s">
        <v>3880</v>
      </c>
      <c r="AB1241" s="88"/>
      <c r="AC1241" s="88"/>
      <c r="AD1241" s="90"/>
      <c r="AE1241" s="90"/>
      <c r="AF1241" s="136"/>
      <c r="AG1241" s="338"/>
      <c r="AH1241" s="338"/>
      <c r="AI1241" s="339"/>
      <c r="AJ1241" s="339"/>
      <c r="AK1241" s="91"/>
      <c r="AL1241" s="92"/>
      <c r="AM1241" s="93"/>
      <c r="AN1241" s="340"/>
      <c r="AO1241" s="341"/>
      <c r="AP1241" s="336"/>
      <c r="AQ1241" s="342"/>
      <c r="AR1241" s="343"/>
      <c r="AS1241" s="342"/>
      <c r="AT1241" s="94"/>
      <c r="AU1241" s="341"/>
      <c r="AV1241" s="136"/>
      <c r="AW1241" s="339"/>
    </row>
    <row r="1242" spans="1:49" ht="12.75" customHeight="1">
      <c r="A1242">
        <v>1239</v>
      </c>
      <c r="B1242" s="29" t="s">
        <v>2</v>
      </c>
      <c r="C1242" s="134" t="s">
        <v>252</v>
      </c>
      <c r="D1242" s="29" t="s">
        <v>3880</v>
      </c>
      <c r="E1242" s="29" t="s">
        <v>3880</v>
      </c>
      <c r="F1242" s="335"/>
      <c r="G1242" s="335"/>
      <c r="H1242" s="335"/>
      <c r="I1242" s="335"/>
      <c r="J1242" s="335"/>
      <c r="K1242" s="335"/>
      <c r="L1242" s="335"/>
      <c r="M1242" s="82" t="s">
        <v>3880</v>
      </c>
      <c r="N1242" s="57" t="s">
        <v>3880</v>
      </c>
      <c r="O1242" s="30" t="s">
        <v>3880</v>
      </c>
      <c r="P1242" s="29" t="s">
        <v>3880</v>
      </c>
      <c r="Q1242" s="29"/>
      <c r="R1242" s="134" t="s">
        <v>252</v>
      </c>
      <c r="S1242" s="103" t="s">
        <v>3</v>
      </c>
      <c r="T1242" s="403">
        <v>-2575.56</v>
      </c>
      <c r="U1242" s="403">
        <v>-6191.25</v>
      </c>
      <c r="V1242" s="123" t="s">
        <v>2</v>
      </c>
      <c r="W1242" s="336"/>
      <c r="X1242" s="123"/>
      <c r="Y1242" s="337"/>
      <c r="Z1242" s="87"/>
      <c r="AA1242" s="88" t="s">
        <v>3880</v>
      </c>
      <c r="AB1242" s="88"/>
      <c r="AC1242" s="88"/>
      <c r="AD1242" s="90"/>
      <c r="AE1242" s="90"/>
      <c r="AF1242" s="136"/>
      <c r="AG1242" s="338"/>
      <c r="AH1242" s="338"/>
      <c r="AI1242" s="339"/>
      <c r="AJ1242" s="339"/>
      <c r="AK1242" s="91"/>
      <c r="AL1242" s="92"/>
      <c r="AM1242" s="93"/>
      <c r="AN1242" s="340"/>
      <c r="AO1242" s="341"/>
      <c r="AP1242" s="336"/>
      <c r="AQ1242" s="342"/>
      <c r="AR1242" s="343"/>
      <c r="AS1242" s="342"/>
      <c r="AT1242" s="94"/>
      <c r="AU1242" s="341"/>
      <c r="AV1242" s="136"/>
      <c r="AW1242" s="339"/>
    </row>
    <row r="1243" spans="1:49" ht="12.75" customHeight="1">
      <c r="A1243">
        <v>1240</v>
      </c>
      <c r="B1243" s="29" t="s">
        <v>2</v>
      </c>
      <c r="C1243" s="134" t="s">
        <v>3524</v>
      </c>
      <c r="D1243" s="29" t="s">
        <v>3880</v>
      </c>
      <c r="E1243" s="29" t="s">
        <v>3880</v>
      </c>
      <c r="F1243" s="335"/>
      <c r="G1243" s="335"/>
      <c r="H1243" s="335"/>
      <c r="I1243" s="335"/>
      <c r="J1243" s="335"/>
      <c r="K1243" s="335"/>
      <c r="L1243" s="335"/>
      <c r="M1243" s="82" t="s">
        <v>3880</v>
      </c>
      <c r="N1243" s="57" t="s">
        <v>3880</v>
      </c>
      <c r="O1243" s="30" t="s">
        <v>3880</v>
      </c>
      <c r="P1243" s="29" t="s">
        <v>3880</v>
      </c>
      <c r="Q1243" s="29"/>
      <c r="R1243" s="134" t="s">
        <v>3524</v>
      </c>
      <c r="S1243" s="103" t="s">
        <v>3</v>
      </c>
      <c r="T1243" s="403">
        <v>-9443.7199999999993</v>
      </c>
      <c r="U1243" s="403">
        <v>-6191.25</v>
      </c>
      <c r="V1243" s="123" t="s">
        <v>2</v>
      </c>
      <c r="W1243" s="336"/>
      <c r="X1243" s="123"/>
      <c r="Y1243" s="337"/>
      <c r="Z1243" s="87"/>
      <c r="AA1243" s="88" t="s">
        <v>3880</v>
      </c>
      <c r="AB1243" s="88"/>
      <c r="AC1243" s="88"/>
      <c r="AD1243" s="90"/>
      <c r="AE1243" s="90"/>
      <c r="AF1243" s="136"/>
      <c r="AG1243" s="338"/>
      <c r="AH1243" s="338"/>
      <c r="AI1243" s="339"/>
      <c r="AJ1243" s="339"/>
      <c r="AK1243" s="91"/>
      <c r="AL1243" s="92"/>
      <c r="AM1243" s="93"/>
      <c r="AN1243" s="340"/>
      <c r="AO1243" s="341"/>
      <c r="AP1243" s="336"/>
      <c r="AQ1243" s="342"/>
      <c r="AR1243" s="343"/>
      <c r="AS1243" s="342"/>
      <c r="AT1243" s="94"/>
      <c r="AU1243" s="341"/>
      <c r="AV1243" s="136"/>
      <c r="AW1243" s="339"/>
    </row>
    <row r="1244" spans="1:49" ht="12.75" customHeight="1">
      <c r="A1244">
        <v>1241</v>
      </c>
      <c r="B1244" s="29" t="s">
        <v>2</v>
      </c>
      <c r="C1244" s="134" t="s">
        <v>5442</v>
      </c>
      <c r="D1244" s="29" t="s">
        <v>3880</v>
      </c>
      <c r="E1244" s="29" t="s">
        <v>3880</v>
      </c>
      <c r="F1244" s="335"/>
      <c r="G1244" s="335"/>
      <c r="H1244" s="335"/>
      <c r="I1244" s="335"/>
      <c r="J1244" s="335"/>
      <c r="K1244" s="335"/>
      <c r="L1244" s="335"/>
      <c r="M1244" s="82" t="s">
        <v>3880</v>
      </c>
      <c r="N1244" s="57" t="s">
        <v>3880</v>
      </c>
      <c r="O1244" s="30" t="s">
        <v>3880</v>
      </c>
      <c r="P1244" s="29" t="s">
        <v>3880</v>
      </c>
      <c r="Q1244" s="29"/>
      <c r="R1244" s="134" t="s">
        <v>5442</v>
      </c>
      <c r="S1244" s="103" t="s">
        <v>3</v>
      </c>
      <c r="T1244" s="403">
        <v>5151.12</v>
      </c>
      <c r="U1244" s="403">
        <v>-5696.45</v>
      </c>
      <c r="V1244" s="123" t="s">
        <v>2</v>
      </c>
      <c r="W1244" s="336"/>
      <c r="X1244" s="123"/>
      <c r="Y1244" s="337"/>
      <c r="Z1244" s="87"/>
      <c r="AA1244" s="88" t="s">
        <v>3880</v>
      </c>
      <c r="AB1244" s="88"/>
      <c r="AC1244" s="88"/>
      <c r="AD1244" s="90"/>
      <c r="AE1244" s="90"/>
      <c r="AF1244" s="136"/>
      <c r="AG1244" s="338"/>
      <c r="AH1244" s="338"/>
      <c r="AI1244" s="339"/>
      <c r="AJ1244" s="339"/>
      <c r="AK1244" s="91"/>
      <c r="AL1244" s="92"/>
      <c r="AM1244" s="93"/>
      <c r="AN1244" s="340"/>
      <c r="AO1244" s="341"/>
      <c r="AP1244" s="336"/>
      <c r="AQ1244" s="342"/>
      <c r="AR1244" s="343"/>
      <c r="AS1244" s="342"/>
      <c r="AT1244" s="94"/>
      <c r="AU1244" s="341"/>
      <c r="AV1244" s="136"/>
      <c r="AW1244" s="339"/>
    </row>
    <row r="1245" spans="1:49" ht="12.75" customHeight="1">
      <c r="A1245">
        <v>1242</v>
      </c>
      <c r="B1245" s="29" t="s">
        <v>2</v>
      </c>
      <c r="C1245" s="134" t="s">
        <v>5443</v>
      </c>
      <c r="D1245" s="29" t="s">
        <v>3880</v>
      </c>
      <c r="E1245" s="29" t="s">
        <v>3880</v>
      </c>
      <c r="F1245" s="335"/>
      <c r="G1245" s="335"/>
      <c r="H1245" s="335"/>
      <c r="I1245" s="335"/>
      <c r="J1245" s="335"/>
      <c r="K1245" s="335"/>
      <c r="L1245" s="335"/>
      <c r="M1245" s="82" t="s">
        <v>3880</v>
      </c>
      <c r="N1245" s="57" t="s">
        <v>3880</v>
      </c>
      <c r="O1245" s="30" t="s">
        <v>3880</v>
      </c>
      <c r="P1245" s="29" t="s">
        <v>3880</v>
      </c>
      <c r="Q1245" s="29"/>
      <c r="R1245" s="134" t="s">
        <v>5443</v>
      </c>
      <c r="S1245" s="103" t="s">
        <v>3</v>
      </c>
      <c r="T1245" s="403">
        <v>-5151.12</v>
      </c>
      <c r="U1245" s="403">
        <v>-5696.45</v>
      </c>
      <c r="V1245" s="123" t="s">
        <v>2</v>
      </c>
      <c r="W1245" s="336"/>
      <c r="X1245" s="123"/>
      <c r="Y1245" s="337"/>
      <c r="Z1245" s="87"/>
      <c r="AA1245" s="88" t="s">
        <v>3880</v>
      </c>
      <c r="AB1245" s="88"/>
      <c r="AC1245" s="88"/>
      <c r="AD1245" s="90"/>
      <c r="AE1245" s="90"/>
      <c r="AF1245" s="136"/>
      <c r="AG1245" s="338"/>
      <c r="AH1245" s="338"/>
      <c r="AI1245" s="339"/>
      <c r="AJ1245" s="339"/>
      <c r="AK1245" s="91"/>
      <c r="AL1245" s="92"/>
      <c r="AM1245" s="93"/>
      <c r="AN1245" s="340"/>
      <c r="AO1245" s="341"/>
      <c r="AP1245" s="336"/>
      <c r="AQ1245" s="342"/>
      <c r="AR1245" s="343"/>
      <c r="AS1245" s="342"/>
      <c r="AT1245" s="94"/>
      <c r="AU1245" s="341"/>
      <c r="AV1245" s="136"/>
      <c r="AW1245" s="339"/>
    </row>
    <row r="1246" spans="1:49" ht="12.75" customHeight="1">
      <c r="A1246">
        <v>1243</v>
      </c>
      <c r="B1246" s="29" t="s">
        <v>2</v>
      </c>
      <c r="C1246" s="134" t="s">
        <v>292</v>
      </c>
      <c r="D1246" s="29" t="s">
        <v>3880</v>
      </c>
      <c r="E1246" s="29" t="s">
        <v>3880</v>
      </c>
      <c r="F1246" s="335"/>
      <c r="G1246" s="335"/>
      <c r="H1246" s="335"/>
      <c r="I1246" s="335"/>
      <c r="J1246" s="335"/>
      <c r="K1246" s="335"/>
      <c r="L1246" s="335"/>
      <c r="M1246" s="82" t="s">
        <v>3880</v>
      </c>
      <c r="N1246" s="57" t="s">
        <v>3880</v>
      </c>
      <c r="O1246" s="30" t="s">
        <v>3880</v>
      </c>
      <c r="P1246" s="29" t="s">
        <v>3880</v>
      </c>
      <c r="Q1246" s="29"/>
      <c r="R1246" s="134" t="s">
        <v>292</v>
      </c>
      <c r="S1246" s="103" t="s">
        <v>3</v>
      </c>
      <c r="T1246" s="403">
        <v>14650</v>
      </c>
      <c r="U1246" s="403">
        <v>-6000</v>
      </c>
      <c r="V1246" s="123" t="s">
        <v>2</v>
      </c>
      <c r="W1246" s="336"/>
      <c r="X1246" s="123"/>
      <c r="Y1246" s="337"/>
      <c r="Z1246" s="87"/>
      <c r="AA1246" s="88" t="s">
        <v>3880</v>
      </c>
      <c r="AB1246" s="88"/>
      <c r="AC1246" s="88"/>
      <c r="AD1246" s="90"/>
      <c r="AE1246" s="90"/>
      <c r="AF1246" s="136"/>
      <c r="AG1246" s="338"/>
      <c r="AH1246" s="338"/>
      <c r="AI1246" s="339"/>
      <c r="AJ1246" s="339"/>
      <c r="AK1246" s="91"/>
      <c r="AL1246" s="92"/>
      <c r="AM1246" s="93"/>
      <c r="AN1246" s="340"/>
      <c r="AO1246" s="341"/>
      <c r="AP1246" s="336"/>
      <c r="AQ1246" s="342"/>
      <c r="AR1246" s="343"/>
      <c r="AS1246" s="342"/>
      <c r="AT1246" s="94"/>
      <c r="AU1246" s="341"/>
      <c r="AV1246" s="136"/>
      <c r="AW1246" s="339"/>
    </row>
    <row r="1247" spans="1:49" ht="12.75" customHeight="1">
      <c r="A1247">
        <v>1244</v>
      </c>
      <c r="B1247" s="29" t="s">
        <v>2</v>
      </c>
      <c r="C1247" s="134" t="s">
        <v>5444</v>
      </c>
      <c r="D1247" s="29" t="s">
        <v>3880</v>
      </c>
      <c r="E1247" s="29" t="s">
        <v>3880</v>
      </c>
      <c r="F1247" s="335"/>
      <c r="G1247" s="335"/>
      <c r="H1247" s="335"/>
      <c r="I1247" s="335"/>
      <c r="J1247" s="335"/>
      <c r="K1247" s="335"/>
      <c r="L1247" s="335"/>
      <c r="M1247" s="82" t="s">
        <v>3880</v>
      </c>
      <c r="N1247" s="57" t="s">
        <v>3880</v>
      </c>
      <c r="O1247" s="30" t="s">
        <v>3880</v>
      </c>
      <c r="P1247" s="29" t="s">
        <v>3880</v>
      </c>
      <c r="Q1247" s="29"/>
      <c r="R1247" s="134" t="s">
        <v>5444</v>
      </c>
      <c r="S1247" s="103" t="s">
        <v>3</v>
      </c>
      <c r="T1247" s="403">
        <v>-6868.16</v>
      </c>
      <c r="U1247" s="403">
        <v>-5695.95</v>
      </c>
      <c r="V1247" s="123" t="s">
        <v>2</v>
      </c>
      <c r="W1247" s="336"/>
      <c r="X1247" s="123"/>
      <c r="Y1247" s="337"/>
      <c r="Z1247" s="87"/>
      <c r="AA1247" s="88" t="s">
        <v>3880</v>
      </c>
      <c r="AB1247" s="88"/>
      <c r="AC1247" s="88"/>
      <c r="AD1247" s="90"/>
      <c r="AE1247" s="90"/>
      <c r="AF1247" s="136"/>
      <c r="AG1247" s="338"/>
      <c r="AH1247" s="338"/>
      <c r="AI1247" s="339"/>
      <c r="AJ1247" s="339"/>
      <c r="AK1247" s="91"/>
      <c r="AL1247" s="92"/>
      <c r="AM1247" s="93"/>
      <c r="AN1247" s="340"/>
      <c r="AO1247" s="341"/>
      <c r="AP1247" s="336"/>
      <c r="AQ1247" s="342"/>
      <c r="AR1247" s="343"/>
      <c r="AS1247" s="342"/>
      <c r="AT1247" s="94"/>
      <c r="AU1247" s="341"/>
      <c r="AV1247" s="136"/>
      <c r="AW1247" s="339"/>
    </row>
    <row r="1248" spans="1:49" ht="12.75" customHeight="1">
      <c r="A1248">
        <v>1245</v>
      </c>
      <c r="B1248" s="29" t="s">
        <v>2</v>
      </c>
      <c r="C1248" s="134" t="s">
        <v>5445</v>
      </c>
      <c r="D1248" s="29" t="s">
        <v>3880</v>
      </c>
      <c r="E1248" s="29" t="s">
        <v>3880</v>
      </c>
      <c r="F1248" s="335"/>
      <c r="G1248" s="335"/>
      <c r="H1248" s="335"/>
      <c r="I1248" s="335"/>
      <c r="J1248" s="335"/>
      <c r="K1248" s="335"/>
      <c r="L1248" s="335"/>
      <c r="M1248" s="82" t="s">
        <v>3880</v>
      </c>
      <c r="N1248" s="57" t="s">
        <v>3880</v>
      </c>
      <c r="O1248" s="30" t="s">
        <v>3880</v>
      </c>
      <c r="P1248" s="29" t="s">
        <v>3880</v>
      </c>
      <c r="Q1248" s="29"/>
      <c r="R1248" s="134" t="s">
        <v>5445</v>
      </c>
      <c r="S1248" s="103" t="s">
        <v>3</v>
      </c>
      <c r="T1248" s="403">
        <v>-13736.32</v>
      </c>
      <c r="U1248" s="403">
        <v>-5695.95</v>
      </c>
      <c r="V1248" s="123" t="s">
        <v>2</v>
      </c>
      <c r="W1248" s="336"/>
      <c r="X1248" s="123"/>
      <c r="Y1248" s="337"/>
      <c r="Z1248" s="87"/>
      <c r="AA1248" s="88" t="s">
        <v>3880</v>
      </c>
      <c r="AB1248" s="88"/>
      <c r="AC1248" s="88"/>
      <c r="AD1248" s="90"/>
      <c r="AE1248" s="90"/>
      <c r="AF1248" s="136"/>
      <c r="AG1248" s="338"/>
      <c r="AH1248" s="338"/>
      <c r="AI1248" s="339"/>
      <c r="AJ1248" s="339"/>
      <c r="AK1248" s="91"/>
      <c r="AL1248" s="92"/>
      <c r="AM1248" s="93"/>
      <c r="AN1248" s="340"/>
      <c r="AO1248" s="341"/>
      <c r="AP1248" s="336"/>
      <c r="AQ1248" s="342"/>
      <c r="AR1248" s="343"/>
      <c r="AS1248" s="342"/>
      <c r="AT1248" s="94"/>
      <c r="AU1248" s="341"/>
      <c r="AV1248" s="136"/>
      <c r="AW1248" s="339"/>
    </row>
    <row r="1249" spans="1:49" ht="12.75" customHeight="1">
      <c r="A1249">
        <v>1246</v>
      </c>
      <c r="B1249" s="29" t="s">
        <v>2</v>
      </c>
      <c r="C1249" s="134" t="s">
        <v>5446</v>
      </c>
      <c r="D1249" s="29" t="s">
        <v>3880</v>
      </c>
      <c r="E1249" s="29" t="s">
        <v>3880</v>
      </c>
      <c r="F1249" s="335"/>
      <c r="G1249" s="335"/>
      <c r="H1249" s="335"/>
      <c r="I1249" s="335"/>
      <c r="J1249" s="335"/>
      <c r="K1249" s="335"/>
      <c r="L1249" s="335"/>
      <c r="M1249" s="82" t="s">
        <v>3880</v>
      </c>
      <c r="N1249" s="57" t="s">
        <v>3880</v>
      </c>
      <c r="O1249" s="30" t="s">
        <v>3880</v>
      </c>
      <c r="P1249" s="29" t="s">
        <v>3880</v>
      </c>
      <c r="Q1249" s="29"/>
      <c r="R1249" s="134" t="s">
        <v>5446</v>
      </c>
      <c r="S1249" s="103" t="s">
        <v>3</v>
      </c>
      <c r="T1249" s="403">
        <v>-14650</v>
      </c>
      <c r="U1249" s="403">
        <v>-6000</v>
      </c>
      <c r="V1249" s="123" t="s">
        <v>2</v>
      </c>
      <c r="W1249" s="336"/>
      <c r="X1249" s="123"/>
      <c r="Y1249" s="337"/>
      <c r="Z1249" s="87"/>
      <c r="AA1249" s="88" t="s">
        <v>3880</v>
      </c>
      <c r="AB1249" s="88"/>
      <c r="AC1249" s="88"/>
      <c r="AD1249" s="90"/>
      <c r="AE1249" s="90"/>
      <c r="AF1249" s="136"/>
      <c r="AG1249" s="338"/>
      <c r="AH1249" s="338"/>
      <c r="AI1249" s="339"/>
      <c r="AJ1249" s="339"/>
      <c r="AK1249" s="91"/>
      <c r="AL1249" s="92"/>
      <c r="AM1249" s="93"/>
      <c r="AN1249" s="340"/>
      <c r="AO1249" s="341"/>
      <c r="AP1249" s="336"/>
      <c r="AQ1249" s="342"/>
      <c r="AR1249" s="343"/>
      <c r="AS1249" s="342"/>
      <c r="AT1249" s="94"/>
      <c r="AU1249" s="341"/>
      <c r="AV1249" s="136"/>
      <c r="AW1249" s="339"/>
    </row>
    <row r="1250" spans="1:49" ht="12.75" customHeight="1">
      <c r="A1250">
        <v>1247</v>
      </c>
      <c r="B1250" s="29" t="s">
        <v>2</v>
      </c>
      <c r="C1250" s="134" t="s">
        <v>5447</v>
      </c>
      <c r="D1250" s="29" t="s">
        <v>3880</v>
      </c>
      <c r="E1250" s="29" t="s">
        <v>3880</v>
      </c>
      <c r="F1250" s="335"/>
      <c r="G1250" s="335"/>
      <c r="H1250" s="335"/>
      <c r="I1250" s="335"/>
      <c r="J1250" s="335"/>
      <c r="K1250" s="335"/>
      <c r="L1250" s="335"/>
      <c r="M1250" s="82" t="s">
        <v>3880</v>
      </c>
      <c r="N1250" s="57" t="s">
        <v>3880</v>
      </c>
      <c r="O1250" s="30" t="s">
        <v>3880</v>
      </c>
      <c r="P1250" s="29" t="s">
        <v>3880</v>
      </c>
      <c r="Q1250" s="29"/>
      <c r="R1250" s="134" t="s">
        <v>5447</v>
      </c>
      <c r="S1250" s="103" t="s">
        <v>3</v>
      </c>
      <c r="T1250" s="403">
        <v>11160.76</v>
      </c>
      <c r="U1250" s="403">
        <v>-5200.6499999999996</v>
      </c>
      <c r="V1250" s="123" t="s">
        <v>2</v>
      </c>
      <c r="W1250" s="336"/>
      <c r="X1250" s="123"/>
      <c r="Y1250" s="337"/>
      <c r="Z1250" s="87"/>
      <c r="AA1250" s="88" t="s">
        <v>3880</v>
      </c>
      <c r="AB1250" s="88"/>
      <c r="AC1250" s="88"/>
      <c r="AD1250" s="90"/>
      <c r="AE1250" s="90"/>
      <c r="AF1250" s="136"/>
      <c r="AG1250" s="338"/>
      <c r="AH1250" s="338"/>
      <c r="AI1250" s="339"/>
      <c r="AJ1250" s="339"/>
      <c r="AK1250" s="91"/>
      <c r="AL1250" s="92"/>
      <c r="AM1250" s="93"/>
      <c r="AN1250" s="340"/>
      <c r="AO1250" s="341"/>
      <c r="AP1250" s="336"/>
      <c r="AQ1250" s="342"/>
      <c r="AR1250" s="343"/>
      <c r="AS1250" s="342"/>
      <c r="AT1250" s="94"/>
      <c r="AU1250" s="341"/>
      <c r="AV1250" s="136"/>
      <c r="AW1250" s="339"/>
    </row>
    <row r="1251" spans="1:49" ht="12.75" customHeight="1">
      <c r="A1251">
        <v>1248</v>
      </c>
      <c r="B1251" s="29" t="s">
        <v>2</v>
      </c>
      <c r="C1251" s="134" t="s">
        <v>5448</v>
      </c>
      <c r="D1251" s="29" t="s">
        <v>3880</v>
      </c>
      <c r="E1251" s="29" t="s">
        <v>3880</v>
      </c>
      <c r="F1251" s="335"/>
      <c r="G1251" s="335"/>
      <c r="H1251" s="335"/>
      <c r="I1251" s="335"/>
      <c r="J1251" s="335"/>
      <c r="K1251" s="335"/>
      <c r="L1251" s="335"/>
      <c r="M1251" s="82" t="s">
        <v>3880</v>
      </c>
      <c r="N1251" s="57" t="s">
        <v>3880</v>
      </c>
      <c r="O1251" s="30" t="s">
        <v>3880</v>
      </c>
      <c r="P1251" s="29" t="s">
        <v>3880</v>
      </c>
      <c r="Q1251" s="29"/>
      <c r="R1251" s="134" t="s">
        <v>5448</v>
      </c>
      <c r="S1251" s="103" t="s">
        <v>3</v>
      </c>
      <c r="T1251" s="403">
        <v>9443.7199999999993</v>
      </c>
      <c r="U1251" s="403">
        <v>-5200.6499999999996</v>
      </c>
      <c r="V1251" s="123" t="s">
        <v>2</v>
      </c>
      <c r="W1251" s="336"/>
      <c r="X1251" s="123"/>
      <c r="Y1251" s="337"/>
      <c r="Z1251" s="87"/>
      <c r="AA1251" s="88" t="s">
        <v>3880</v>
      </c>
      <c r="AB1251" s="88"/>
      <c r="AC1251" s="88"/>
      <c r="AD1251" s="90"/>
      <c r="AE1251" s="90"/>
      <c r="AF1251" s="136"/>
      <c r="AG1251" s="338"/>
      <c r="AH1251" s="338"/>
      <c r="AI1251" s="339"/>
      <c r="AJ1251" s="339"/>
      <c r="AK1251" s="91"/>
      <c r="AL1251" s="92"/>
      <c r="AM1251" s="93"/>
      <c r="AN1251" s="340"/>
      <c r="AO1251" s="341"/>
      <c r="AP1251" s="336"/>
      <c r="AQ1251" s="342"/>
      <c r="AR1251" s="343"/>
      <c r="AS1251" s="342"/>
      <c r="AT1251" s="94"/>
      <c r="AU1251" s="341"/>
      <c r="AV1251" s="136"/>
      <c r="AW1251" s="339"/>
    </row>
    <row r="1252" spans="1:49" ht="12.75" customHeight="1">
      <c r="A1252">
        <v>1249</v>
      </c>
      <c r="B1252" s="29" t="s">
        <v>2</v>
      </c>
      <c r="C1252" s="134" t="s">
        <v>3516</v>
      </c>
      <c r="D1252" s="29" t="s">
        <v>3880</v>
      </c>
      <c r="E1252" s="29" t="s">
        <v>3880</v>
      </c>
      <c r="F1252" s="335"/>
      <c r="G1252" s="335"/>
      <c r="H1252" s="335"/>
      <c r="I1252" s="335"/>
      <c r="J1252" s="335"/>
      <c r="K1252" s="335"/>
      <c r="L1252" s="335"/>
      <c r="M1252" s="82" t="s">
        <v>3880</v>
      </c>
      <c r="N1252" s="57" t="s">
        <v>3880</v>
      </c>
      <c r="O1252" s="30" t="s">
        <v>3880</v>
      </c>
      <c r="P1252" s="29" t="s">
        <v>3880</v>
      </c>
      <c r="Q1252" s="29"/>
      <c r="R1252" s="134" t="s">
        <v>3516</v>
      </c>
      <c r="S1252" s="103" t="s">
        <v>3</v>
      </c>
      <c r="T1252" s="403">
        <v>7726.68</v>
      </c>
      <c r="U1252" s="403">
        <v>-5200.6499999999996</v>
      </c>
      <c r="V1252" s="123" t="s">
        <v>2</v>
      </c>
      <c r="W1252" s="336"/>
      <c r="X1252" s="123"/>
      <c r="Y1252" s="337"/>
      <c r="Z1252" s="87"/>
      <c r="AA1252" s="88" t="s">
        <v>3880</v>
      </c>
      <c r="AB1252" s="88"/>
      <c r="AC1252" s="88"/>
      <c r="AD1252" s="90"/>
      <c r="AE1252" s="90"/>
      <c r="AF1252" s="136"/>
      <c r="AG1252" s="338"/>
      <c r="AH1252" s="338"/>
      <c r="AI1252" s="339"/>
      <c r="AJ1252" s="339"/>
      <c r="AK1252" s="91"/>
      <c r="AL1252" s="92"/>
      <c r="AM1252" s="93"/>
      <c r="AN1252" s="340"/>
      <c r="AO1252" s="341"/>
      <c r="AP1252" s="336"/>
      <c r="AQ1252" s="342"/>
      <c r="AR1252" s="343"/>
      <c r="AS1252" s="342"/>
      <c r="AT1252" s="94"/>
      <c r="AU1252" s="341"/>
      <c r="AV1252" s="136"/>
      <c r="AW1252" s="339"/>
    </row>
    <row r="1253" spans="1:49" ht="12.75" customHeight="1">
      <c r="A1253">
        <v>1250</v>
      </c>
      <c r="B1253" s="29" t="s">
        <v>2</v>
      </c>
      <c r="C1253" s="134" t="s">
        <v>3696</v>
      </c>
      <c r="D1253" s="29" t="s">
        <v>3880</v>
      </c>
      <c r="E1253" s="29" t="s">
        <v>3880</v>
      </c>
      <c r="F1253" s="335"/>
      <c r="G1253" s="335"/>
      <c r="H1253" s="335"/>
      <c r="I1253" s="335"/>
      <c r="J1253" s="335"/>
      <c r="K1253" s="335"/>
      <c r="L1253" s="335"/>
      <c r="M1253" s="82" t="s">
        <v>3880</v>
      </c>
      <c r="N1253" s="57" t="s">
        <v>3880</v>
      </c>
      <c r="O1253" s="30" t="s">
        <v>3880</v>
      </c>
      <c r="P1253" s="29" t="s">
        <v>3880</v>
      </c>
      <c r="Q1253" s="29"/>
      <c r="R1253" s="134" t="s">
        <v>3696</v>
      </c>
      <c r="S1253" s="103" t="s">
        <v>3</v>
      </c>
      <c r="T1253" s="403">
        <v>6009.64</v>
      </c>
      <c r="U1253" s="403">
        <v>-5200.6499999999996</v>
      </c>
      <c r="V1253" s="123" t="s">
        <v>2</v>
      </c>
      <c r="W1253" s="336"/>
      <c r="X1253" s="123"/>
      <c r="Y1253" s="337"/>
      <c r="Z1253" s="87"/>
      <c r="AA1253" s="88" t="s">
        <v>3880</v>
      </c>
      <c r="AB1253" s="88"/>
      <c r="AC1253" s="88"/>
      <c r="AD1253" s="90"/>
      <c r="AE1253" s="90"/>
      <c r="AF1253" s="136"/>
      <c r="AG1253" s="338"/>
      <c r="AH1253" s="338"/>
      <c r="AI1253" s="339"/>
      <c r="AJ1253" s="339"/>
      <c r="AK1253" s="91"/>
      <c r="AL1253" s="92"/>
      <c r="AM1253" s="93"/>
      <c r="AN1253" s="340"/>
      <c r="AO1253" s="341"/>
      <c r="AP1253" s="336"/>
      <c r="AQ1253" s="342"/>
      <c r="AR1253" s="343"/>
      <c r="AS1253" s="342"/>
      <c r="AT1253" s="94"/>
      <c r="AU1253" s="341"/>
      <c r="AV1253" s="136"/>
      <c r="AW1253" s="339"/>
    </row>
    <row r="1254" spans="1:49" ht="12.75" customHeight="1">
      <c r="A1254">
        <v>1251</v>
      </c>
      <c r="B1254" s="29" t="s">
        <v>2</v>
      </c>
      <c r="C1254" s="134" t="s">
        <v>3697</v>
      </c>
      <c r="D1254" s="29" t="s">
        <v>3880</v>
      </c>
      <c r="E1254" s="29" t="s">
        <v>3880</v>
      </c>
      <c r="F1254" s="335"/>
      <c r="G1254" s="335"/>
      <c r="H1254" s="335"/>
      <c r="I1254" s="335"/>
      <c r="J1254" s="335"/>
      <c r="K1254" s="335"/>
      <c r="L1254" s="335"/>
      <c r="M1254" s="82" t="s">
        <v>3880</v>
      </c>
      <c r="N1254" s="57" t="s">
        <v>3880</v>
      </c>
      <c r="O1254" s="30" t="s">
        <v>3880</v>
      </c>
      <c r="P1254" s="29" t="s">
        <v>3880</v>
      </c>
      <c r="Q1254" s="29"/>
      <c r="R1254" s="134" t="s">
        <v>3697</v>
      </c>
      <c r="S1254" s="103" t="s">
        <v>3</v>
      </c>
      <c r="T1254" s="403">
        <v>-9443.7199999999993</v>
      </c>
      <c r="U1254" s="403">
        <v>-5200.6499999999996</v>
      </c>
      <c r="V1254" s="123" t="s">
        <v>2</v>
      </c>
      <c r="W1254" s="336"/>
      <c r="X1254" s="123"/>
      <c r="Y1254" s="337"/>
      <c r="Z1254" s="87"/>
      <c r="AA1254" s="88" t="s">
        <v>3880</v>
      </c>
      <c r="AB1254" s="88"/>
      <c r="AC1254" s="88"/>
      <c r="AD1254" s="90"/>
      <c r="AE1254" s="90"/>
      <c r="AF1254" s="136"/>
      <c r="AG1254" s="338"/>
      <c r="AH1254" s="338"/>
      <c r="AI1254" s="339"/>
      <c r="AJ1254" s="339"/>
      <c r="AK1254" s="91"/>
      <c r="AL1254" s="92"/>
      <c r="AM1254" s="93"/>
      <c r="AN1254" s="340"/>
      <c r="AO1254" s="341"/>
      <c r="AP1254" s="336"/>
      <c r="AQ1254" s="342"/>
      <c r="AR1254" s="343"/>
      <c r="AS1254" s="342"/>
      <c r="AT1254" s="94"/>
      <c r="AU1254" s="341"/>
      <c r="AV1254" s="136"/>
      <c r="AW1254" s="339"/>
    </row>
    <row r="1255" spans="1:49" ht="12.75" customHeight="1">
      <c r="A1255">
        <v>1252</v>
      </c>
      <c r="B1255" s="29" t="s">
        <v>2</v>
      </c>
      <c r="C1255" s="134" t="s">
        <v>5449</v>
      </c>
      <c r="D1255" s="29" t="s">
        <v>3880</v>
      </c>
      <c r="E1255" s="29" t="s">
        <v>3880</v>
      </c>
      <c r="F1255" s="335"/>
      <c r="G1255" s="335"/>
      <c r="H1255" s="335"/>
      <c r="I1255" s="335"/>
      <c r="J1255" s="335"/>
      <c r="K1255" s="335"/>
      <c r="L1255" s="335"/>
      <c r="M1255" s="82" t="s">
        <v>3880</v>
      </c>
      <c r="N1255" s="57" t="s">
        <v>3880</v>
      </c>
      <c r="O1255" s="30" t="s">
        <v>3880</v>
      </c>
      <c r="P1255" s="29" t="s">
        <v>3880</v>
      </c>
      <c r="Q1255" s="29"/>
      <c r="R1255" s="134" t="s">
        <v>5449</v>
      </c>
      <c r="S1255" s="103" t="s">
        <v>3</v>
      </c>
      <c r="T1255" s="403">
        <v>-11160.76</v>
      </c>
      <c r="U1255" s="403">
        <v>-5200.6499999999996</v>
      </c>
      <c r="V1255" s="123" t="s">
        <v>2</v>
      </c>
      <c r="W1255" s="336"/>
      <c r="X1255" s="123"/>
      <c r="Y1255" s="337"/>
      <c r="Z1255" s="87"/>
      <c r="AA1255" s="88" t="s">
        <v>3880</v>
      </c>
      <c r="AB1255" s="88"/>
      <c r="AC1255" s="88"/>
      <c r="AD1255" s="90"/>
      <c r="AE1255" s="90"/>
      <c r="AF1255" s="136"/>
      <c r="AG1255" s="338"/>
      <c r="AH1255" s="338"/>
      <c r="AI1255" s="339"/>
      <c r="AJ1255" s="339"/>
      <c r="AK1255" s="91"/>
      <c r="AL1255" s="92"/>
      <c r="AM1255" s="93"/>
      <c r="AN1255" s="340"/>
      <c r="AO1255" s="341"/>
      <c r="AP1255" s="336"/>
      <c r="AQ1255" s="342"/>
      <c r="AR1255" s="343"/>
      <c r="AS1255" s="342"/>
      <c r="AT1255" s="94"/>
      <c r="AU1255" s="341"/>
      <c r="AV1255" s="136"/>
      <c r="AW1255" s="339"/>
    </row>
    <row r="1256" spans="1:49" ht="12.75" customHeight="1">
      <c r="A1256">
        <v>1253</v>
      </c>
      <c r="B1256" s="29" t="s">
        <v>2</v>
      </c>
      <c r="C1256" s="134" t="s">
        <v>5450</v>
      </c>
      <c r="D1256" s="29" t="s">
        <v>3880</v>
      </c>
      <c r="E1256" s="29" t="s">
        <v>3880</v>
      </c>
      <c r="F1256" s="335"/>
      <c r="G1256" s="335"/>
      <c r="H1256" s="335"/>
      <c r="I1256" s="335"/>
      <c r="J1256" s="335"/>
      <c r="K1256" s="335"/>
      <c r="L1256" s="335"/>
      <c r="M1256" s="82" t="s">
        <v>3880</v>
      </c>
      <c r="N1256" s="57" t="s">
        <v>3880</v>
      </c>
      <c r="O1256" s="30" t="s">
        <v>3880</v>
      </c>
      <c r="P1256" s="29" t="s">
        <v>3880</v>
      </c>
      <c r="Q1256" s="29"/>
      <c r="R1256" s="134" t="s">
        <v>5450</v>
      </c>
      <c r="S1256" s="103" t="s">
        <v>3</v>
      </c>
      <c r="T1256" s="403">
        <v>12877.8</v>
      </c>
      <c r="U1256" s="403">
        <v>-5200.6499999999996</v>
      </c>
      <c r="V1256" s="123" t="s">
        <v>2</v>
      </c>
      <c r="W1256" s="336"/>
      <c r="X1256" s="123"/>
      <c r="Y1256" s="337"/>
      <c r="Z1256" s="87"/>
      <c r="AA1256" s="88" t="s">
        <v>3880</v>
      </c>
      <c r="AB1256" s="88"/>
      <c r="AC1256" s="88"/>
      <c r="AD1256" s="90"/>
      <c r="AE1256" s="90"/>
      <c r="AF1256" s="136"/>
      <c r="AG1256" s="338"/>
      <c r="AH1256" s="338"/>
      <c r="AI1256" s="339"/>
      <c r="AJ1256" s="339"/>
      <c r="AK1256" s="91"/>
      <c r="AL1256" s="92"/>
      <c r="AM1256" s="93"/>
      <c r="AN1256" s="340"/>
      <c r="AO1256" s="341"/>
      <c r="AP1256" s="336"/>
      <c r="AQ1256" s="342"/>
      <c r="AR1256" s="343"/>
      <c r="AS1256" s="342"/>
      <c r="AT1256" s="94"/>
      <c r="AU1256" s="341"/>
      <c r="AV1256" s="136"/>
      <c r="AW1256" s="339"/>
    </row>
    <row r="1257" spans="1:49" ht="12.75" customHeight="1">
      <c r="A1257">
        <v>1254</v>
      </c>
      <c r="B1257" s="29" t="s">
        <v>2</v>
      </c>
      <c r="C1257" s="134" t="s">
        <v>5451</v>
      </c>
      <c r="D1257" s="29" t="s">
        <v>3880</v>
      </c>
      <c r="E1257" s="29" t="s">
        <v>3880</v>
      </c>
      <c r="F1257" s="335"/>
      <c r="G1257" s="335"/>
      <c r="H1257" s="335"/>
      <c r="I1257" s="335"/>
      <c r="J1257" s="335"/>
      <c r="K1257" s="335"/>
      <c r="L1257" s="335"/>
      <c r="M1257" s="82" t="s">
        <v>3880</v>
      </c>
      <c r="N1257" s="57" t="s">
        <v>3880</v>
      </c>
      <c r="O1257" s="30" t="s">
        <v>3880</v>
      </c>
      <c r="P1257" s="29" t="s">
        <v>3880</v>
      </c>
      <c r="Q1257" s="29"/>
      <c r="R1257" s="134" t="s">
        <v>5451</v>
      </c>
      <c r="S1257" s="103" t="s">
        <v>3</v>
      </c>
      <c r="T1257" s="403">
        <v>6868.16</v>
      </c>
      <c r="U1257" s="403">
        <v>-4705.3500000000004</v>
      </c>
      <c r="V1257" s="123" t="s">
        <v>2</v>
      </c>
      <c r="W1257" s="336"/>
      <c r="X1257" s="123"/>
      <c r="Y1257" s="337"/>
      <c r="Z1257" s="87"/>
      <c r="AA1257" s="88" t="s">
        <v>3880</v>
      </c>
      <c r="AB1257" s="88"/>
      <c r="AC1257" s="88"/>
      <c r="AD1257" s="90"/>
      <c r="AE1257" s="90"/>
      <c r="AF1257" s="136"/>
      <c r="AG1257" s="338"/>
      <c r="AH1257" s="338"/>
      <c r="AI1257" s="339"/>
      <c r="AJ1257" s="339"/>
      <c r="AK1257" s="91"/>
      <c r="AL1257" s="92"/>
      <c r="AM1257" s="93"/>
      <c r="AN1257" s="340"/>
      <c r="AO1257" s="341"/>
      <c r="AP1257" s="336"/>
      <c r="AQ1257" s="342"/>
      <c r="AR1257" s="343"/>
      <c r="AS1257" s="342"/>
      <c r="AT1257" s="94"/>
      <c r="AU1257" s="341"/>
      <c r="AV1257" s="136"/>
      <c r="AW1257" s="339"/>
    </row>
    <row r="1258" spans="1:49" ht="12.75" customHeight="1">
      <c r="A1258">
        <v>1255</v>
      </c>
      <c r="B1258" s="29" t="s">
        <v>2</v>
      </c>
      <c r="C1258" s="134" t="s">
        <v>3698</v>
      </c>
      <c r="D1258" s="29" t="s">
        <v>3880</v>
      </c>
      <c r="E1258" s="29" t="s">
        <v>3880</v>
      </c>
      <c r="F1258" s="335"/>
      <c r="G1258" s="335"/>
      <c r="H1258" s="335"/>
      <c r="I1258" s="335"/>
      <c r="J1258" s="335"/>
      <c r="K1258" s="335"/>
      <c r="L1258" s="335"/>
      <c r="M1258" s="82" t="s">
        <v>3880</v>
      </c>
      <c r="N1258" s="57" t="s">
        <v>3880</v>
      </c>
      <c r="O1258" s="30" t="s">
        <v>3880</v>
      </c>
      <c r="P1258" s="29" t="s">
        <v>3880</v>
      </c>
      <c r="Q1258" s="29"/>
      <c r="R1258" s="134" t="s">
        <v>3698</v>
      </c>
      <c r="S1258" s="103" t="s">
        <v>3</v>
      </c>
      <c r="T1258" s="403">
        <v>4400.55</v>
      </c>
      <c r="U1258" s="403">
        <v>-5048.25</v>
      </c>
      <c r="V1258" s="123" t="s">
        <v>2</v>
      </c>
      <c r="W1258" s="336"/>
      <c r="X1258" s="123"/>
      <c r="Y1258" s="337"/>
      <c r="Z1258" s="87"/>
      <c r="AA1258" s="88" t="s">
        <v>3880</v>
      </c>
      <c r="AB1258" s="88"/>
      <c r="AC1258" s="88"/>
      <c r="AD1258" s="90"/>
      <c r="AE1258" s="90"/>
      <c r="AF1258" s="136"/>
      <c r="AG1258" s="338"/>
      <c r="AH1258" s="338"/>
      <c r="AI1258" s="339"/>
      <c r="AJ1258" s="339"/>
      <c r="AK1258" s="91"/>
      <c r="AL1258" s="92"/>
      <c r="AM1258" s="93"/>
      <c r="AN1258" s="340"/>
      <c r="AO1258" s="341"/>
      <c r="AP1258" s="336"/>
      <c r="AQ1258" s="342"/>
      <c r="AR1258" s="343"/>
      <c r="AS1258" s="342"/>
      <c r="AT1258" s="94"/>
      <c r="AU1258" s="341"/>
      <c r="AV1258" s="136"/>
      <c r="AW1258" s="339"/>
    </row>
    <row r="1259" spans="1:49" ht="12.75" customHeight="1">
      <c r="A1259">
        <v>1256</v>
      </c>
      <c r="B1259" s="29" t="s">
        <v>2</v>
      </c>
      <c r="C1259" s="134" t="s">
        <v>228</v>
      </c>
      <c r="D1259" s="29" t="s">
        <v>3880</v>
      </c>
      <c r="E1259" s="29" t="s">
        <v>3880</v>
      </c>
      <c r="F1259" s="335"/>
      <c r="G1259" s="335"/>
      <c r="H1259" s="335"/>
      <c r="I1259" s="335"/>
      <c r="J1259" s="335"/>
      <c r="K1259" s="335"/>
      <c r="L1259" s="335"/>
      <c r="M1259" s="82" t="s">
        <v>3880</v>
      </c>
      <c r="N1259" s="57" t="s">
        <v>3880</v>
      </c>
      <c r="O1259" s="30" t="s">
        <v>3880</v>
      </c>
      <c r="P1259" s="29" t="s">
        <v>3880</v>
      </c>
      <c r="Q1259" s="29"/>
      <c r="R1259" s="134" t="s">
        <v>228</v>
      </c>
      <c r="S1259" s="103" t="s">
        <v>3</v>
      </c>
      <c r="T1259" s="403">
        <v>-2800.35</v>
      </c>
      <c r="U1259" s="403">
        <v>-5048.25</v>
      </c>
      <c r="V1259" s="123" t="s">
        <v>2</v>
      </c>
      <c r="W1259" s="336"/>
      <c r="X1259" s="123"/>
      <c r="Y1259" s="337"/>
      <c r="Z1259" s="87"/>
      <c r="AA1259" s="88" t="s">
        <v>3880</v>
      </c>
      <c r="AB1259" s="88"/>
      <c r="AC1259" s="88"/>
      <c r="AD1259" s="90"/>
      <c r="AE1259" s="90"/>
      <c r="AF1259" s="136"/>
      <c r="AG1259" s="338"/>
      <c r="AH1259" s="338"/>
      <c r="AI1259" s="339"/>
      <c r="AJ1259" s="339"/>
      <c r="AK1259" s="91"/>
      <c r="AL1259" s="92"/>
      <c r="AM1259" s="93"/>
      <c r="AN1259" s="340"/>
      <c r="AO1259" s="341"/>
      <c r="AP1259" s="336"/>
      <c r="AQ1259" s="342"/>
      <c r="AR1259" s="343"/>
      <c r="AS1259" s="342"/>
      <c r="AT1259" s="94"/>
      <c r="AU1259" s="341"/>
      <c r="AV1259" s="136"/>
      <c r="AW1259" s="339"/>
    </row>
    <row r="1260" spans="1:49" ht="12.75" customHeight="1">
      <c r="A1260">
        <v>1257</v>
      </c>
      <c r="B1260" s="29" t="s">
        <v>2</v>
      </c>
      <c r="C1260" s="134" t="s">
        <v>5452</v>
      </c>
      <c r="D1260" s="29" t="s">
        <v>3880</v>
      </c>
      <c r="E1260" s="29" t="s">
        <v>3880</v>
      </c>
      <c r="F1260" s="335"/>
      <c r="G1260" s="335"/>
      <c r="H1260" s="335"/>
      <c r="I1260" s="335"/>
      <c r="J1260" s="335"/>
      <c r="K1260" s="335"/>
      <c r="L1260" s="335"/>
      <c r="M1260" s="82" t="s">
        <v>3880</v>
      </c>
      <c r="N1260" s="57" t="s">
        <v>3880</v>
      </c>
      <c r="O1260" s="30" t="s">
        <v>3880</v>
      </c>
      <c r="P1260" s="29" t="s">
        <v>3880</v>
      </c>
      <c r="Q1260" s="29"/>
      <c r="R1260" s="134" t="s">
        <v>5452</v>
      </c>
      <c r="S1260" s="103" t="s">
        <v>3</v>
      </c>
      <c r="T1260" s="403">
        <v>-5200.6499999999996</v>
      </c>
      <c r="U1260" s="403">
        <v>-5048.25</v>
      </c>
      <c r="V1260" s="123" t="s">
        <v>2</v>
      </c>
      <c r="W1260" s="336"/>
      <c r="X1260" s="123"/>
      <c r="Y1260" s="337"/>
      <c r="Z1260" s="87"/>
      <c r="AA1260" s="88" t="s">
        <v>3880</v>
      </c>
      <c r="AB1260" s="88"/>
      <c r="AC1260" s="88"/>
      <c r="AD1260" s="90"/>
      <c r="AE1260" s="90"/>
      <c r="AF1260" s="136"/>
      <c r="AG1260" s="338"/>
      <c r="AH1260" s="338"/>
      <c r="AI1260" s="339"/>
      <c r="AJ1260" s="339"/>
      <c r="AK1260" s="91"/>
      <c r="AL1260" s="92"/>
      <c r="AM1260" s="93"/>
      <c r="AN1260" s="340"/>
      <c r="AO1260" s="341"/>
      <c r="AP1260" s="336"/>
      <c r="AQ1260" s="342"/>
      <c r="AR1260" s="343"/>
      <c r="AS1260" s="342"/>
      <c r="AT1260" s="94"/>
      <c r="AU1260" s="341"/>
      <c r="AV1260" s="136"/>
      <c r="AW1260" s="339"/>
    </row>
    <row r="1261" spans="1:49" ht="12.75" customHeight="1">
      <c r="A1261">
        <v>1258</v>
      </c>
      <c r="B1261" s="29" t="s">
        <v>2</v>
      </c>
      <c r="C1261" s="134" t="s">
        <v>290</v>
      </c>
      <c r="D1261" s="29" t="s">
        <v>3880</v>
      </c>
      <c r="E1261" s="29" t="s">
        <v>3880</v>
      </c>
      <c r="F1261" s="335"/>
      <c r="G1261" s="335"/>
      <c r="H1261" s="335"/>
      <c r="I1261" s="335"/>
      <c r="J1261" s="335"/>
      <c r="K1261" s="335"/>
      <c r="L1261" s="335"/>
      <c r="M1261" s="82" t="s">
        <v>3880</v>
      </c>
      <c r="N1261" s="57" t="s">
        <v>3880</v>
      </c>
      <c r="O1261" s="30" t="s">
        <v>3880</v>
      </c>
      <c r="P1261" s="29" t="s">
        <v>3880</v>
      </c>
      <c r="Q1261" s="29"/>
      <c r="R1261" s="134" t="s">
        <v>290</v>
      </c>
      <c r="S1261" s="103" t="s">
        <v>3</v>
      </c>
      <c r="T1261" s="403">
        <v>14650</v>
      </c>
      <c r="U1261" s="403">
        <v>-5000</v>
      </c>
      <c r="V1261" s="123" t="s">
        <v>2</v>
      </c>
      <c r="W1261" s="336"/>
      <c r="X1261" s="123"/>
      <c r="Y1261" s="337"/>
      <c r="Z1261" s="87"/>
      <c r="AA1261" s="88" t="s">
        <v>3880</v>
      </c>
      <c r="AB1261" s="88"/>
      <c r="AC1261" s="88"/>
      <c r="AD1261" s="90"/>
      <c r="AE1261" s="90"/>
      <c r="AF1261" s="136"/>
      <c r="AG1261" s="338"/>
      <c r="AH1261" s="338"/>
      <c r="AI1261" s="339"/>
      <c r="AJ1261" s="339"/>
      <c r="AK1261" s="91"/>
      <c r="AL1261" s="92"/>
      <c r="AM1261" s="93"/>
      <c r="AN1261" s="340"/>
      <c r="AO1261" s="341"/>
      <c r="AP1261" s="336"/>
      <c r="AQ1261" s="342"/>
      <c r="AR1261" s="343"/>
      <c r="AS1261" s="342"/>
      <c r="AT1261" s="94"/>
      <c r="AU1261" s="341"/>
      <c r="AV1261" s="136"/>
      <c r="AW1261" s="339"/>
    </row>
    <row r="1262" spans="1:49" ht="12.75" customHeight="1">
      <c r="A1262">
        <v>1259</v>
      </c>
      <c r="B1262" s="29" t="s">
        <v>2</v>
      </c>
      <c r="C1262" s="134" t="s">
        <v>5453</v>
      </c>
      <c r="D1262" s="29" t="s">
        <v>3880</v>
      </c>
      <c r="E1262" s="29" t="s">
        <v>3880</v>
      </c>
      <c r="F1262" s="335"/>
      <c r="G1262" s="335"/>
      <c r="H1262" s="335"/>
      <c r="I1262" s="335"/>
      <c r="J1262" s="335"/>
      <c r="K1262" s="335"/>
      <c r="L1262" s="335"/>
      <c r="M1262" s="82" t="s">
        <v>3880</v>
      </c>
      <c r="N1262" s="57" t="s">
        <v>3880</v>
      </c>
      <c r="O1262" s="30" t="s">
        <v>3880</v>
      </c>
      <c r="P1262" s="29" t="s">
        <v>3880</v>
      </c>
      <c r="Q1262" s="29"/>
      <c r="R1262" s="134" t="s">
        <v>5453</v>
      </c>
      <c r="S1262" s="103" t="s">
        <v>3</v>
      </c>
      <c r="T1262" s="403">
        <v>-6868.16</v>
      </c>
      <c r="U1262" s="403">
        <v>-4705.3500000000004</v>
      </c>
      <c r="V1262" s="123" t="s">
        <v>2</v>
      </c>
      <c r="W1262" s="336"/>
      <c r="X1262" s="123"/>
      <c r="Y1262" s="337"/>
      <c r="Z1262" s="87"/>
      <c r="AA1262" s="88" t="s">
        <v>3880</v>
      </c>
      <c r="AB1262" s="88"/>
      <c r="AC1262" s="88"/>
      <c r="AD1262" s="90"/>
      <c r="AE1262" s="90"/>
      <c r="AF1262" s="136"/>
      <c r="AG1262" s="338"/>
      <c r="AH1262" s="338"/>
      <c r="AI1262" s="339"/>
      <c r="AJ1262" s="339"/>
      <c r="AK1262" s="91"/>
      <c r="AL1262" s="92"/>
      <c r="AM1262" s="93"/>
      <c r="AN1262" s="340"/>
      <c r="AO1262" s="341"/>
      <c r="AP1262" s="336"/>
      <c r="AQ1262" s="342"/>
      <c r="AR1262" s="343"/>
      <c r="AS1262" s="342"/>
      <c r="AT1262" s="94"/>
      <c r="AU1262" s="341"/>
      <c r="AV1262" s="136"/>
      <c r="AW1262" s="339"/>
    </row>
    <row r="1263" spans="1:49" ht="12.75" customHeight="1">
      <c r="A1263">
        <v>1260</v>
      </c>
      <c r="B1263" s="29" t="s">
        <v>2</v>
      </c>
      <c r="C1263" s="134" t="s">
        <v>3523</v>
      </c>
      <c r="D1263" s="29" t="s">
        <v>3880</v>
      </c>
      <c r="E1263" s="29" t="s">
        <v>3880</v>
      </c>
      <c r="F1263" s="335"/>
      <c r="G1263" s="335"/>
      <c r="H1263" s="335"/>
      <c r="I1263" s="335"/>
      <c r="J1263" s="335"/>
      <c r="K1263" s="335"/>
      <c r="L1263" s="335"/>
      <c r="M1263" s="82" t="s">
        <v>3880</v>
      </c>
      <c r="N1263" s="57" t="s">
        <v>3880</v>
      </c>
      <c r="O1263" s="30" t="s">
        <v>3880</v>
      </c>
      <c r="P1263" s="29" t="s">
        <v>3880</v>
      </c>
      <c r="Q1263" s="29"/>
      <c r="R1263" s="134" t="s">
        <v>3523</v>
      </c>
      <c r="S1263" s="103" t="s">
        <v>3</v>
      </c>
      <c r="T1263" s="403">
        <v>-10302.24</v>
      </c>
      <c r="U1263" s="403">
        <v>-4705.3500000000004</v>
      </c>
      <c r="V1263" s="123" t="s">
        <v>2</v>
      </c>
      <c r="W1263" s="336"/>
      <c r="X1263" s="123"/>
      <c r="Y1263" s="337"/>
      <c r="Z1263" s="87"/>
      <c r="AA1263" s="88" t="s">
        <v>3880</v>
      </c>
      <c r="AB1263" s="88"/>
      <c r="AC1263" s="88"/>
      <c r="AD1263" s="90"/>
      <c r="AE1263" s="90"/>
      <c r="AF1263" s="136"/>
      <c r="AG1263" s="338"/>
      <c r="AH1263" s="338"/>
      <c r="AI1263" s="339"/>
      <c r="AJ1263" s="339"/>
      <c r="AK1263" s="91"/>
      <c r="AL1263" s="92"/>
      <c r="AM1263" s="93"/>
      <c r="AN1263" s="340"/>
      <c r="AO1263" s="341"/>
      <c r="AP1263" s="336"/>
      <c r="AQ1263" s="342"/>
      <c r="AR1263" s="343"/>
      <c r="AS1263" s="342"/>
      <c r="AT1263" s="94"/>
      <c r="AU1263" s="341"/>
      <c r="AV1263" s="136"/>
      <c r="AW1263" s="339"/>
    </row>
    <row r="1264" spans="1:49" ht="12.75" customHeight="1">
      <c r="A1264">
        <v>1261</v>
      </c>
      <c r="B1264" s="29" t="s">
        <v>2</v>
      </c>
      <c r="C1264" s="134" t="s">
        <v>3514</v>
      </c>
      <c r="D1264" s="29" t="s">
        <v>3880</v>
      </c>
      <c r="E1264" s="29" t="s">
        <v>3880</v>
      </c>
      <c r="F1264" s="335"/>
      <c r="G1264" s="335"/>
      <c r="H1264" s="335"/>
      <c r="I1264" s="335"/>
      <c r="J1264" s="335"/>
      <c r="K1264" s="335"/>
      <c r="L1264" s="335"/>
      <c r="M1264" s="82" t="s">
        <v>3880</v>
      </c>
      <c r="N1264" s="57" t="s">
        <v>3880</v>
      </c>
      <c r="O1264" s="30" t="s">
        <v>3880</v>
      </c>
      <c r="P1264" s="29" t="s">
        <v>3880</v>
      </c>
      <c r="Q1264" s="29"/>
      <c r="R1264" s="134" t="s">
        <v>3514</v>
      </c>
      <c r="S1264" s="103" t="s">
        <v>3</v>
      </c>
      <c r="T1264" s="403">
        <v>-12019.28</v>
      </c>
      <c r="U1264" s="403">
        <v>-4705.3500000000004</v>
      </c>
      <c r="V1264" s="123" t="s">
        <v>2</v>
      </c>
      <c r="W1264" s="336"/>
      <c r="X1264" s="123"/>
      <c r="Y1264" s="337"/>
      <c r="Z1264" s="87"/>
      <c r="AA1264" s="88" t="s">
        <v>3880</v>
      </c>
      <c r="AB1264" s="88"/>
      <c r="AC1264" s="88"/>
      <c r="AD1264" s="90"/>
      <c r="AE1264" s="90"/>
      <c r="AF1264" s="136"/>
      <c r="AG1264" s="338"/>
      <c r="AH1264" s="338"/>
      <c r="AI1264" s="339"/>
      <c r="AJ1264" s="339"/>
      <c r="AK1264" s="91"/>
      <c r="AL1264" s="92"/>
      <c r="AM1264" s="93"/>
      <c r="AN1264" s="340"/>
      <c r="AO1264" s="341"/>
      <c r="AP1264" s="336"/>
      <c r="AQ1264" s="342"/>
      <c r="AR1264" s="343"/>
      <c r="AS1264" s="342"/>
      <c r="AT1264" s="94"/>
      <c r="AU1264" s="341"/>
      <c r="AV1264" s="136"/>
      <c r="AW1264" s="339"/>
    </row>
    <row r="1265" spans="1:49" ht="12.75" customHeight="1">
      <c r="A1265">
        <v>1262</v>
      </c>
      <c r="B1265" s="29" t="s">
        <v>2</v>
      </c>
      <c r="C1265" s="134" t="s">
        <v>5454</v>
      </c>
      <c r="D1265" s="29" t="s">
        <v>3880</v>
      </c>
      <c r="E1265" s="29" t="s">
        <v>3880</v>
      </c>
      <c r="F1265" s="335"/>
      <c r="G1265" s="335"/>
      <c r="H1265" s="335"/>
      <c r="I1265" s="335"/>
      <c r="J1265" s="335"/>
      <c r="K1265" s="335"/>
      <c r="L1265" s="335"/>
      <c r="M1265" s="82" t="s">
        <v>3880</v>
      </c>
      <c r="N1265" s="57" t="s">
        <v>3880</v>
      </c>
      <c r="O1265" s="30" t="s">
        <v>3880</v>
      </c>
      <c r="P1265" s="29" t="s">
        <v>3880</v>
      </c>
      <c r="Q1265" s="29"/>
      <c r="R1265" s="134" t="s">
        <v>5454</v>
      </c>
      <c r="S1265" s="103" t="s">
        <v>3</v>
      </c>
      <c r="T1265" s="403">
        <v>-14650</v>
      </c>
      <c r="U1265" s="403">
        <v>-5000</v>
      </c>
      <c r="V1265" s="123" t="s">
        <v>2</v>
      </c>
      <c r="W1265" s="336"/>
      <c r="X1265" s="123"/>
      <c r="Y1265" s="337"/>
      <c r="Z1265" s="87"/>
      <c r="AA1265" s="88" t="s">
        <v>3880</v>
      </c>
      <c r="AB1265" s="88"/>
      <c r="AC1265" s="88"/>
      <c r="AD1265" s="90"/>
      <c r="AE1265" s="90"/>
      <c r="AF1265" s="136"/>
      <c r="AG1265" s="338"/>
      <c r="AH1265" s="338"/>
      <c r="AI1265" s="339"/>
      <c r="AJ1265" s="339"/>
      <c r="AK1265" s="91"/>
      <c r="AL1265" s="92"/>
      <c r="AM1265" s="93"/>
      <c r="AN1265" s="340"/>
      <c r="AO1265" s="341"/>
      <c r="AP1265" s="336"/>
      <c r="AQ1265" s="342"/>
      <c r="AR1265" s="343"/>
      <c r="AS1265" s="342"/>
      <c r="AT1265" s="94"/>
      <c r="AU1265" s="341"/>
      <c r="AV1265" s="136"/>
      <c r="AW1265" s="339"/>
    </row>
    <row r="1266" spans="1:49" ht="12.75" customHeight="1">
      <c r="A1266">
        <v>1263</v>
      </c>
      <c r="B1266" s="29" t="s">
        <v>2</v>
      </c>
      <c r="C1266" s="134" t="s">
        <v>5455</v>
      </c>
      <c r="D1266" s="29" t="s">
        <v>3880</v>
      </c>
      <c r="E1266" s="29" t="s">
        <v>3880</v>
      </c>
      <c r="F1266" s="335"/>
      <c r="G1266" s="335"/>
      <c r="H1266" s="335"/>
      <c r="I1266" s="335"/>
      <c r="J1266" s="335"/>
      <c r="K1266" s="335"/>
      <c r="L1266" s="335"/>
      <c r="M1266" s="82" t="s">
        <v>3880</v>
      </c>
      <c r="N1266" s="57" t="s">
        <v>3880</v>
      </c>
      <c r="O1266" s="30" t="s">
        <v>3880</v>
      </c>
      <c r="P1266" s="29" t="s">
        <v>3880</v>
      </c>
      <c r="Q1266" s="29"/>
      <c r="R1266" s="134" t="s">
        <v>5455</v>
      </c>
      <c r="S1266" s="103" t="s">
        <v>3</v>
      </c>
      <c r="T1266" s="403">
        <v>-15480</v>
      </c>
      <c r="U1266" s="403">
        <v>-5000</v>
      </c>
      <c r="V1266" s="123" t="s">
        <v>2</v>
      </c>
      <c r="W1266" s="336"/>
      <c r="X1266" s="123"/>
      <c r="Y1266" s="337"/>
      <c r="Z1266" s="87"/>
      <c r="AA1266" s="88" t="s">
        <v>3880</v>
      </c>
      <c r="AB1266" s="88"/>
      <c r="AC1266" s="88"/>
      <c r="AD1266" s="90"/>
      <c r="AE1266" s="90"/>
      <c r="AF1266" s="136"/>
      <c r="AG1266" s="338"/>
      <c r="AH1266" s="338"/>
      <c r="AI1266" s="339"/>
      <c r="AJ1266" s="339"/>
      <c r="AK1266" s="91"/>
      <c r="AL1266" s="92"/>
      <c r="AM1266" s="93"/>
      <c r="AN1266" s="340"/>
      <c r="AO1266" s="341"/>
      <c r="AP1266" s="336"/>
      <c r="AQ1266" s="342"/>
      <c r="AR1266" s="343"/>
      <c r="AS1266" s="342"/>
      <c r="AT1266" s="94"/>
      <c r="AU1266" s="341"/>
      <c r="AV1266" s="136"/>
      <c r="AW1266" s="339"/>
    </row>
    <row r="1267" spans="1:49" ht="12.75" customHeight="1">
      <c r="A1267">
        <v>1264</v>
      </c>
      <c r="B1267" s="29" t="s">
        <v>2</v>
      </c>
      <c r="C1267" s="134" t="s">
        <v>5456</v>
      </c>
      <c r="D1267" s="29" t="s">
        <v>3880</v>
      </c>
      <c r="E1267" s="29" t="s">
        <v>3880</v>
      </c>
      <c r="F1267" s="335"/>
      <c r="G1267" s="335"/>
      <c r="H1267" s="335"/>
      <c r="I1267" s="335"/>
      <c r="J1267" s="335"/>
      <c r="K1267" s="335"/>
      <c r="L1267" s="335"/>
      <c r="M1267" s="82" t="s">
        <v>3880</v>
      </c>
      <c r="N1267" s="57" t="s">
        <v>3880</v>
      </c>
      <c r="O1267" s="30" t="s">
        <v>3880</v>
      </c>
      <c r="P1267" s="29" t="s">
        <v>3880</v>
      </c>
      <c r="Q1267" s="29"/>
      <c r="R1267" s="134" t="s">
        <v>5456</v>
      </c>
      <c r="S1267" s="103" t="s">
        <v>3</v>
      </c>
      <c r="T1267" s="403">
        <v>-16310</v>
      </c>
      <c r="U1267" s="403">
        <v>-5000</v>
      </c>
      <c r="V1267" s="123" t="s">
        <v>2</v>
      </c>
      <c r="W1267" s="336"/>
      <c r="X1267" s="123"/>
      <c r="Y1267" s="337"/>
      <c r="Z1267" s="87"/>
      <c r="AA1267" s="88" t="s">
        <v>3880</v>
      </c>
      <c r="AB1267" s="88"/>
      <c r="AC1267" s="88"/>
      <c r="AD1267" s="90"/>
      <c r="AE1267" s="90"/>
      <c r="AF1267" s="136"/>
      <c r="AG1267" s="338"/>
      <c r="AH1267" s="338"/>
      <c r="AI1267" s="339"/>
      <c r="AJ1267" s="339"/>
      <c r="AK1267" s="91"/>
      <c r="AL1267" s="92"/>
      <c r="AM1267" s="93"/>
      <c r="AN1267" s="340"/>
      <c r="AO1267" s="341"/>
      <c r="AP1267" s="336"/>
      <c r="AQ1267" s="342"/>
      <c r="AR1267" s="343"/>
      <c r="AS1267" s="342"/>
      <c r="AT1267" s="94"/>
      <c r="AU1267" s="341"/>
      <c r="AV1267" s="136"/>
      <c r="AW1267" s="339"/>
    </row>
    <row r="1268" spans="1:49" ht="12.75" customHeight="1">
      <c r="A1268">
        <v>1265</v>
      </c>
      <c r="B1268" s="29" t="s">
        <v>9035</v>
      </c>
      <c r="C1268" s="134" t="s">
        <v>5457</v>
      </c>
      <c r="D1268" s="29" t="s">
        <v>3880</v>
      </c>
      <c r="E1268" s="29" t="s">
        <v>3880</v>
      </c>
      <c r="F1268" s="335"/>
      <c r="G1268" s="335"/>
      <c r="H1268" s="335"/>
      <c r="I1268" s="335"/>
      <c r="J1268" s="335"/>
      <c r="K1268" s="335"/>
      <c r="L1268" s="335"/>
      <c r="M1268" s="82" t="s">
        <v>3880</v>
      </c>
      <c r="N1268" s="57" t="s">
        <v>3880</v>
      </c>
      <c r="O1268" s="30" t="s">
        <v>3880</v>
      </c>
      <c r="P1268" s="29" t="s">
        <v>3880</v>
      </c>
      <c r="Q1268" s="29"/>
      <c r="R1268" s="134" t="s">
        <v>5457</v>
      </c>
      <c r="S1268" s="104" t="s">
        <v>5458</v>
      </c>
      <c r="T1268" s="403">
        <v>14689.3</v>
      </c>
      <c r="U1268" s="403">
        <v>-13310</v>
      </c>
      <c r="V1268" s="123" t="s">
        <v>2</v>
      </c>
      <c r="W1268" s="336"/>
      <c r="X1268" s="123"/>
      <c r="Y1268" s="337"/>
      <c r="Z1268" s="87"/>
      <c r="AA1268" s="88" t="s">
        <v>3880</v>
      </c>
      <c r="AB1268" s="88"/>
      <c r="AC1268" s="88"/>
      <c r="AD1268" s="90"/>
      <c r="AE1268" s="90"/>
      <c r="AF1268" s="136"/>
      <c r="AG1268" s="338"/>
      <c r="AH1268" s="338"/>
      <c r="AI1268" s="339"/>
      <c r="AJ1268" s="339"/>
      <c r="AK1268" s="91"/>
      <c r="AL1268" s="92"/>
      <c r="AM1268" s="93"/>
      <c r="AN1268" s="340"/>
      <c r="AO1268" s="341"/>
      <c r="AP1268" s="336"/>
      <c r="AQ1268" s="342"/>
      <c r="AR1268" s="343"/>
      <c r="AS1268" s="342"/>
      <c r="AT1268" s="94"/>
      <c r="AU1268" s="341"/>
      <c r="AV1268" s="136"/>
      <c r="AW1268" s="339"/>
    </row>
    <row r="1269" spans="1:49" ht="12.75" customHeight="1">
      <c r="A1269">
        <v>1266</v>
      </c>
      <c r="B1269" s="29" t="s">
        <v>9035</v>
      </c>
      <c r="C1269" s="134" t="s">
        <v>5459</v>
      </c>
      <c r="D1269" s="29" t="s">
        <v>3880</v>
      </c>
      <c r="E1269" s="29" t="s">
        <v>3880</v>
      </c>
      <c r="F1269" s="335"/>
      <c r="G1269" s="335"/>
      <c r="H1269" s="335"/>
      <c r="I1269" s="335"/>
      <c r="J1269" s="335"/>
      <c r="K1269" s="335"/>
      <c r="L1269" s="335"/>
      <c r="M1269" s="82" t="s">
        <v>3880</v>
      </c>
      <c r="N1269" s="57" t="s">
        <v>3880</v>
      </c>
      <c r="O1269" s="30" t="s">
        <v>3880</v>
      </c>
      <c r="P1269" s="29" t="s">
        <v>3880</v>
      </c>
      <c r="Q1269" s="29"/>
      <c r="R1269" s="134" t="s">
        <v>5459</v>
      </c>
      <c r="S1269" s="104" t="s">
        <v>5458</v>
      </c>
      <c r="T1269" s="403">
        <v>-13063.7</v>
      </c>
      <c r="U1269" s="403">
        <v>-13310</v>
      </c>
      <c r="V1269" s="123" t="s">
        <v>2</v>
      </c>
      <c r="W1269" s="336"/>
      <c r="X1269" s="123"/>
      <c r="Y1269" s="337"/>
      <c r="Z1269" s="87"/>
      <c r="AA1269" s="88" t="s">
        <v>3880</v>
      </c>
      <c r="AB1269" s="88"/>
      <c r="AC1269" s="88"/>
      <c r="AD1269" s="90"/>
      <c r="AE1269" s="90"/>
      <c r="AF1269" s="136"/>
      <c r="AG1269" s="338"/>
      <c r="AH1269" s="338"/>
      <c r="AI1269" s="339"/>
      <c r="AJ1269" s="339"/>
      <c r="AK1269" s="91"/>
      <c r="AL1269" s="92"/>
      <c r="AM1269" s="93"/>
      <c r="AN1269" s="340"/>
      <c r="AO1269" s="341"/>
      <c r="AP1269" s="336"/>
      <c r="AQ1269" s="342"/>
      <c r="AR1269" s="343"/>
      <c r="AS1269" s="342"/>
      <c r="AT1269" s="94"/>
      <c r="AU1269" s="341"/>
      <c r="AV1269" s="136"/>
      <c r="AW1269" s="339"/>
    </row>
    <row r="1270" spans="1:49" ht="12.75" customHeight="1">
      <c r="A1270">
        <v>1267</v>
      </c>
      <c r="B1270" s="29" t="s">
        <v>9035</v>
      </c>
      <c r="C1270" s="134" t="s">
        <v>5460</v>
      </c>
      <c r="D1270" s="29" t="s">
        <v>3880</v>
      </c>
      <c r="E1270" s="29" t="s">
        <v>3880</v>
      </c>
      <c r="F1270" s="335"/>
      <c r="G1270" s="335"/>
      <c r="H1270" s="335"/>
      <c r="I1270" s="335"/>
      <c r="J1270" s="335"/>
      <c r="K1270" s="335"/>
      <c r="L1270" s="335"/>
      <c r="M1270" s="82" t="s">
        <v>3880</v>
      </c>
      <c r="N1270" s="57" t="s">
        <v>3880</v>
      </c>
      <c r="O1270" s="30" t="s">
        <v>3880</v>
      </c>
      <c r="P1270" s="29" t="s">
        <v>3880</v>
      </c>
      <c r="Q1270" s="29"/>
      <c r="R1270" s="134" t="s">
        <v>5460</v>
      </c>
      <c r="S1270" s="104" t="s">
        <v>5458</v>
      </c>
      <c r="T1270" s="403">
        <v>-13876.5</v>
      </c>
      <c r="U1270" s="403">
        <v>-13310</v>
      </c>
      <c r="V1270" s="123" t="s">
        <v>2</v>
      </c>
      <c r="W1270" s="336"/>
      <c r="X1270" s="123"/>
      <c r="Y1270" s="337"/>
      <c r="Z1270" s="87"/>
      <c r="AA1270" s="88" t="s">
        <v>3880</v>
      </c>
      <c r="AB1270" s="88"/>
      <c r="AC1270" s="88"/>
      <c r="AD1270" s="90"/>
      <c r="AE1270" s="90"/>
      <c r="AF1270" s="136"/>
      <c r="AG1270" s="338"/>
      <c r="AH1270" s="338"/>
      <c r="AI1270" s="339"/>
      <c r="AJ1270" s="339"/>
      <c r="AK1270" s="91"/>
      <c r="AL1270" s="92"/>
      <c r="AM1270" s="93"/>
      <c r="AN1270" s="340"/>
      <c r="AO1270" s="341"/>
      <c r="AP1270" s="336"/>
      <c r="AQ1270" s="342"/>
      <c r="AR1270" s="343"/>
      <c r="AS1270" s="342"/>
      <c r="AT1270" s="94"/>
      <c r="AU1270" s="341"/>
      <c r="AV1270" s="136"/>
      <c r="AW1270" s="339"/>
    </row>
    <row r="1271" spans="1:49" ht="12.75" customHeight="1">
      <c r="A1271">
        <v>1268</v>
      </c>
      <c r="B1271" s="29" t="s">
        <v>9035</v>
      </c>
      <c r="C1271" s="134" t="s">
        <v>5461</v>
      </c>
      <c r="D1271" s="29" t="s">
        <v>3880</v>
      </c>
      <c r="E1271" s="29" t="s">
        <v>3880</v>
      </c>
      <c r="F1271" s="335"/>
      <c r="G1271" s="335"/>
      <c r="H1271" s="335"/>
      <c r="I1271" s="335"/>
      <c r="J1271" s="335"/>
      <c r="K1271" s="335"/>
      <c r="L1271" s="335"/>
      <c r="M1271" s="82" t="s">
        <v>3880</v>
      </c>
      <c r="N1271" s="57" t="s">
        <v>3880</v>
      </c>
      <c r="O1271" s="30" t="s">
        <v>3880</v>
      </c>
      <c r="P1271" s="29" t="s">
        <v>3880</v>
      </c>
      <c r="Q1271" s="29"/>
      <c r="R1271" s="134" t="s">
        <v>5461</v>
      </c>
      <c r="S1271" s="104" t="s">
        <v>5458</v>
      </c>
      <c r="T1271" s="403">
        <v>-14689.3</v>
      </c>
      <c r="U1271" s="403">
        <v>-13310</v>
      </c>
      <c r="V1271" s="123" t="s">
        <v>2</v>
      </c>
      <c r="W1271" s="336"/>
      <c r="X1271" s="123"/>
      <c r="Y1271" s="337"/>
      <c r="Z1271" s="87"/>
      <c r="AA1271" s="88" t="s">
        <v>3880</v>
      </c>
      <c r="AB1271" s="88"/>
      <c r="AC1271" s="88"/>
      <c r="AD1271" s="90"/>
      <c r="AE1271" s="90"/>
      <c r="AF1271" s="136"/>
      <c r="AG1271" s="338"/>
      <c r="AH1271" s="338"/>
      <c r="AI1271" s="339"/>
      <c r="AJ1271" s="339"/>
      <c r="AK1271" s="91"/>
      <c r="AL1271" s="92"/>
      <c r="AM1271" s="93"/>
      <c r="AN1271" s="340"/>
      <c r="AO1271" s="341"/>
      <c r="AP1271" s="336"/>
      <c r="AQ1271" s="342"/>
      <c r="AR1271" s="343"/>
      <c r="AS1271" s="342"/>
      <c r="AT1271" s="94"/>
      <c r="AU1271" s="341"/>
      <c r="AV1271" s="136"/>
      <c r="AW1271" s="339"/>
    </row>
    <row r="1272" spans="1:49" ht="12.75" customHeight="1">
      <c r="A1272">
        <v>1269</v>
      </c>
      <c r="B1272" s="29" t="s">
        <v>9035</v>
      </c>
      <c r="C1272" s="134" t="s">
        <v>5462</v>
      </c>
      <c r="D1272" s="29" t="s">
        <v>3880</v>
      </c>
      <c r="E1272" s="29" t="s">
        <v>3880</v>
      </c>
      <c r="F1272" s="335"/>
      <c r="G1272" s="335"/>
      <c r="H1272" s="335"/>
      <c r="I1272" s="335"/>
      <c r="J1272" s="335"/>
      <c r="K1272" s="335"/>
      <c r="L1272" s="335"/>
      <c r="M1272" s="82" t="s">
        <v>3880</v>
      </c>
      <c r="N1272" s="57" t="s">
        <v>3880</v>
      </c>
      <c r="O1272" s="30" t="s">
        <v>3880</v>
      </c>
      <c r="P1272" s="29" t="s">
        <v>3880</v>
      </c>
      <c r="Q1272" s="29"/>
      <c r="R1272" s="134" t="s">
        <v>5462</v>
      </c>
      <c r="S1272" s="104" t="s">
        <v>5458</v>
      </c>
      <c r="T1272" s="403">
        <v>13876.5</v>
      </c>
      <c r="U1272" s="403">
        <v>-13310</v>
      </c>
      <c r="V1272" s="123" t="s">
        <v>2</v>
      </c>
      <c r="W1272" s="336"/>
      <c r="X1272" s="123"/>
      <c r="Y1272" s="337"/>
      <c r="Z1272" s="87"/>
      <c r="AA1272" s="88" t="s">
        <v>3880</v>
      </c>
      <c r="AB1272" s="88"/>
      <c r="AC1272" s="88"/>
      <c r="AD1272" s="90"/>
      <c r="AE1272" s="90"/>
      <c r="AF1272" s="136"/>
      <c r="AG1272" s="338"/>
      <c r="AH1272" s="338"/>
      <c r="AI1272" s="339"/>
      <c r="AJ1272" s="339"/>
      <c r="AK1272" s="91"/>
      <c r="AL1272" s="92"/>
      <c r="AM1272" s="93"/>
      <c r="AN1272" s="340"/>
      <c r="AO1272" s="341"/>
      <c r="AP1272" s="336"/>
      <c r="AQ1272" s="342"/>
      <c r="AR1272" s="343"/>
      <c r="AS1272" s="342"/>
      <c r="AT1272" s="94"/>
      <c r="AU1272" s="341"/>
      <c r="AV1272" s="136"/>
      <c r="AW1272" s="339"/>
    </row>
    <row r="1273" spans="1:49" ht="12.75" customHeight="1">
      <c r="A1273">
        <v>1270</v>
      </c>
      <c r="B1273" s="29" t="s">
        <v>9035</v>
      </c>
      <c r="C1273" s="134" t="s">
        <v>5463</v>
      </c>
      <c r="D1273" s="29" t="s">
        <v>3880</v>
      </c>
      <c r="E1273" s="29" t="s">
        <v>3880</v>
      </c>
      <c r="F1273" s="335"/>
      <c r="G1273" s="335"/>
      <c r="H1273" s="335"/>
      <c r="I1273" s="335"/>
      <c r="J1273" s="335"/>
      <c r="K1273" s="335"/>
      <c r="L1273" s="335"/>
      <c r="M1273" s="82" t="s">
        <v>3880</v>
      </c>
      <c r="N1273" s="57" t="s">
        <v>3880</v>
      </c>
      <c r="O1273" s="30" t="s">
        <v>3880</v>
      </c>
      <c r="P1273" s="29" t="s">
        <v>3880</v>
      </c>
      <c r="Q1273" s="29"/>
      <c r="R1273" s="134" t="s">
        <v>5463</v>
      </c>
      <c r="S1273" s="104" t="s">
        <v>5458</v>
      </c>
      <c r="T1273" s="403">
        <v>13063.7</v>
      </c>
      <c r="U1273" s="403">
        <v>-13310</v>
      </c>
      <c r="V1273" s="123" t="s">
        <v>2</v>
      </c>
      <c r="W1273" s="336"/>
      <c r="X1273" s="123"/>
      <c r="Y1273" s="337"/>
      <c r="Z1273" s="87"/>
      <c r="AA1273" s="88" t="s">
        <v>3880</v>
      </c>
      <c r="AB1273" s="88"/>
      <c r="AC1273" s="88"/>
      <c r="AD1273" s="90"/>
      <c r="AE1273" s="90"/>
      <c r="AF1273" s="136"/>
      <c r="AG1273" s="338"/>
      <c r="AH1273" s="338"/>
      <c r="AI1273" s="339"/>
      <c r="AJ1273" s="339"/>
      <c r="AK1273" s="91"/>
      <c r="AL1273" s="92"/>
      <c r="AM1273" s="93"/>
      <c r="AN1273" s="340"/>
      <c r="AO1273" s="341"/>
      <c r="AP1273" s="336"/>
      <c r="AQ1273" s="342"/>
      <c r="AR1273" s="343"/>
      <c r="AS1273" s="342"/>
      <c r="AT1273" s="94"/>
      <c r="AU1273" s="341"/>
      <c r="AV1273" s="136"/>
      <c r="AW1273" s="339"/>
    </row>
    <row r="1274" spans="1:49" ht="12.75" customHeight="1">
      <c r="A1274">
        <v>1271</v>
      </c>
      <c r="B1274" s="29" t="s">
        <v>9035</v>
      </c>
      <c r="C1274" s="134" t="s">
        <v>5464</v>
      </c>
      <c r="D1274" s="29" t="s">
        <v>3880</v>
      </c>
      <c r="E1274" s="29" t="s">
        <v>3880</v>
      </c>
      <c r="F1274" s="335"/>
      <c r="G1274" s="335"/>
      <c r="H1274" s="335"/>
      <c r="I1274" s="335"/>
      <c r="J1274" s="335"/>
      <c r="K1274" s="335"/>
      <c r="L1274" s="335"/>
      <c r="M1274" s="82" t="s">
        <v>3880</v>
      </c>
      <c r="N1274" s="57" t="s">
        <v>3880</v>
      </c>
      <c r="O1274" s="30" t="s">
        <v>3880</v>
      </c>
      <c r="P1274" s="29" t="s">
        <v>3880</v>
      </c>
      <c r="Q1274" s="29"/>
      <c r="R1274" s="134" t="s">
        <v>5464</v>
      </c>
      <c r="S1274" s="103" t="s">
        <v>5458</v>
      </c>
      <c r="T1274" s="403">
        <v>16310</v>
      </c>
      <c r="U1274" s="403">
        <v>10063.700000000001</v>
      </c>
      <c r="V1274" s="123" t="s">
        <v>2</v>
      </c>
      <c r="W1274" s="336"/>
      <c r="X1274" s="123"/>
      <c r="Y1274" s="337"/>
      <c r="Z1274" s="87"/>
      <c r="AA1274" s="88" t="s">
        <v>3880</v>
      </c>
      <c r="AB1274" s="88"/>
      <c r="AC1274" s="88"/>
      <c r="AD1274" s="90"/>
      <c r="AE1274" s="90"/>
      <c r="AF1274" s="136"/>
      <c r="AG1274" s="338"/>
      <c r="AH1274" s="338"/>
      <c r="AI1274" s="339"/>
      <c r="AJ1274" s="339"/>
      <c r="AK1274" s="91"/>
      <c r="AL1274" s="92"/>
      <c r="AM1274" s="93"/>
      <c r="AN1274" s="340"/>
      <c r="AO1274" s="341"/>
      <c r="AP1274" s="336"/>
      <c r="AQ1274" s="342"/>
      <c r="AR1274" s="343"/>
      <c r="AS1274" s="342"/>
      <c r="AT1274" s="94"/>
      <c r="AU1274" s="341"/>
      <c r="AV1274" s="136"/>
      <c r="AW1274" s="339"/>
    </row>
    <row r="1275" spans="1:49" ht="12.75" customHeight="1">
      <c r="A1275">
        <v>1272</v>
      </c>
      <c r="B1275" s="29" t="s">
        <v>9035</v>
      </c>
      <c r="C1275" s="134" t="s">
        <v>3468</v>
      </c>
      <c r="D1275" s="29" t="s">
        <v>3880</v>
      </c>
      <c r="E1275" s="29" t="s">
        <v>3880</v>
      </c>
      <c r="F1275" s="335"/>
      <c r="G1275" s="335"/>
      <c r="H1275" s="335"/>
      <c r="I1275" s="335"/>
      <c r="J1275" s="335"/>
      <c r="K1275" s="335"/>
      <c r="L1275" s="335"/>
      <c r="M1275" s="82" t="s">
        <v>3880</v>
      </c>
      <c r="N1275" s="57" t="s">
        <v>3880</v>
      </c>
      <c r="O1275" s="30" t="s">
        <v>3880</v>
      </c>
      <c r="P1275" s="29" t="s">
        <v>3880</v>
      </c>
      <c r="Q1275" s="29"/>
      <c r="R1275" s="134" t="s">
        <v>3468</v>
      </c>
      <c r="S1275" s="103" t="s">
        <v>5458</v>
      </c>
      <c r="T1275" s="403">
        <v>-16310</v>
      </c>
      <c r="U1275" s="403">
        <v>10063.700000000001</v>
      </c>
      <c r="V1275" s="123" t="s">
        <v>2</v>
      </c>
      <c r="W1275" s="336"/>
      <c r="X1275" s="123"/>
      <c r="Y1275" s="337"/>
      <c r="Z1275" s="87"/>
      <c r="AA1275" s="88" t="s">
        <v>3880</v>
      </c>
      <c r="AB1275" s="88"/>
      <c r="AC1275" s="88"/>
      <c r="AD1275" s="90"/>
      <c r="AE1275" s="90"/>
      <c r="AF1275" s="136"/>
      <c r="AG1275" s="338"/>
      <c r="AH1275" s="338"/>
      <c r="AI1275" s="339"/>
      <c r="AJ1275" s="339"/>
      <c r="AK1275" s="91"/>
      <c r="AL1275" s="92"/>
      <c r="AM1275" s="93"/>
      <c r="AN1275" s="340"/>
      <c r="AO1275" s="341"/>
      <c r="AP1275" s="336"/>
      <c r="AQ1275" s="342"/>
      <c r="AR1275" s="343"/>
      <c r="AS1275" s="342"/>
      <c r="AT1275" s="94"/>
      <c r="AU1275" s="341"/>
      <c r="AV1275" s="136"/>
      <c r="AW1275" s="339"/>
    </row>
    <row r="1276" spans="1:49" ht="12.75" customHeight="1">
      <c r="A1276">
        <v>1273</v>
      </c>
      <c r="B1276" s="29" t="s">
        <v>9035</v>
      </c>
      <c r="C1276" s="134" t="s">
        <v>5465</v>
      </c>
      <c r="D1276" s="29" t="s">
        <v>3880</v>
      </c>
      <c r="E1276" s="29" t="s">
        <v>3880</v>
      </c>
      <c r="F1276" s="335"/>
      <c r="G1276" s="335"/>
      <c r="H1276" s="335"/>
      <c r="I1276" s="335"/>
      <c r="J1276" s="335"/>
      <c r="K1276" s="335"/>
      <c r="L1276" s="335"/>
      <c r="M1276" s="82" t="s">
        <v>3880</v>
      </c>
      <c r="N1276" s="57" t="s">
        <v>3880</v>
      </c>
      <c r="O1276" s="30" t="s">
        <v>3880</v>
      </c>
      <c r="P1276" s="29" t="s">
        <v>3880</v>
      </c>
      <c r="Q1276" s="29"/>
      <c r="R1276" s="134" t="s">
        <v>5465</v>
      </c>
      <c r="S1276" s="103" t="s">
        <v>5458</v>
      </c>
      <c r="T1276" s="403">
        <v>14689.3</v>
      </c>
      <c r="U1276" s="403">
        <v>13310</v>
      </c>
      <c r="V1276" s="123" t="s">
        <v>2</v>
      </c>
      <c r="W1276" s="336"/>
      <c r="X1276" s="123"/>
      <c r="Y1276" s="337"/>
      <c r="Z1276" s="87"/>
      <c r="AA1276" s="88" t="s">
        <v>3880</v>
      </c>
      <c r="AB1276" s="88"/>
      <c r="AC1276" s="88"/>
      <c r="AD1276" s="90"/>
      <c r="AE1276" s="90"/>
      <c r="AF1276" s="136"/>
      <c r="AG1276" s="338"/>
      <c r="AH1276" s="338"/>
      <c r="AI1276" s="339"/>
      <c r="AJ1276" s="339"/>
      <c r="AK1276" s="91"/>
      <c r="AL1276" s="92"/>
      <c r="AM1276" s="93"/>
      <c r="AN1276" s="340"/>
      <c r="AO1276" s="341"/>
      <c r="AP1276" s="336"/>
      <c r="AQ1276" s="342"/>
      <c r="AR1276" s="343"/>
      <c r="AS1276" s="342"/>
      <c r="AT1276" s="94"/>
      <c r="AU1276" s="341"/>
      <c r="AV1276" s="136"/>
      <c r="AW1276" s="339"/>
    </row>
    <row r="1277" spans="1:49" ht="12.75" customHeight="1">
      <c r="A1277">
        <v>1274</v>
      </c>
      <c r="B1277" s="29" t="s">
        <v>9035</v>
      </c>
      <c r="C1277" s="134" t="s">
        <v>5466</v>
      </c>
      <c r="D1277" s="29" t="s">
        <v>3880</v>
      </c>
      <c r="E1277" s="29" t="s">
        <v>3880</v>
      </c>
      <c r="F1277" s="335"/>
      <c r="G1277" s="335"/>
      <c r="H1277" s="394"/>
      <c r="I1277" s="394"/>
      <c r="J1277" s="394"/>
      <c r="K1277" s="394"/>
      <c r="L1277" s="335"/>
      <c r="M1277" s="82" t="s">
        <v>3880</v>
      </c>
      <c r="N1277" s="57" t="s">
        <v>3880</v>
      </c>
      <c r="O1277" s="30" t="s">
        <v>3880</v>
      </c>
      <c r="P1277" s="29" t="s">
        <v>3880</v>
      </c>
      <c r="Q1277" s="29"/>
      <c r="R1277" s="134" t="s">
        <v>5466</v>
      </c>
      <c r="S1277" s="104" t="s">
        <v>5458</v>
      </c>
      <c r="T1277" s="403">
        <v>-13063.7</v>
      </c>
      <c r="U1277" s="403">
        <v>13310</v>
      </c>
      <c r="V1277" s="123" t="s">
        <v>2</v>
      </c>
      <c r="W1277" s="336"/>
      <c r="X1277" s="123"/>
      <c r="Y1277" s="337"/>
      <c r="Z1277" s="87"/>
      <c r="AA1277" s="88" t="s">
        <v>3880</v>
      </c>
      <c r="AB1277" s="88"/>
      <c r="AC1277" s="88"/>
      <c r="AD1277" s="90"/>
      <c r="AE1277" s="90"/>
      <c r="AF1277" s="136"/>
      <c r="AG1277" s="338"/>
      <c r="AH1277" s="338"/>
      <c r="AI1277" s="339"/>
      <c r="AJ1277" s="339"/>
      <c r="AK1277" s="91"/>
      <c r="AL1277" s="92"/>
      <c r="AM1277" s="93"/>
      <c r="AN1277" s="340"/>
      <c r="AO1277" s="341"/>
      <c r="AP1277" s="336"/>
      <c r="AQ1277" s="342"/>
      <c r="AR1277" s="343"/>
      <c r="AS1277" s="342"/>
      <c r="AT1277" s="94"/>
      <c r="AU1277" s="341"/>
      <c r="AV1277" s="136"/>
      <c r="AW1277" s="339"/>
    </row>
    <row r="1278" spans="1:49" ht="12.75" customHeight="1">
      <c r="A1278">
        <v>1275</v>
      </c>
      <c r="B1278" s="29" t="s">
        <v>9035</v>
      </c>
      <c r="C1278" s="134" t="s">
        <v>3542</v>
      </c>
      <c r="D1278" s="29" t="s">
        <v>3880</v>
      </c>
      <c r="E1278" s="29" t="s">
        <v>3880</v>
      </c>
      <c r="F1278" s="335"/>
      <c r="G1278" s="335"/>
      <c r="H1278" s="394"/>
      <c r="I1278" s="394"/>
      <c r="J1278" s="394"/>
      <c r="K1278" s="394"/>
      <c r="L1278" s="335"/>
      <c r="M1278" s="82" t="s">
        <v>3880</v>
      </c>
      <c r="N1278" s="57" t="s">
        <v>3880</v>
      </c>
      <c r="O1278" s="30" t="s">
        <v>3880</v>
      </c>
      <c r="P1278" s="29" t="s">
        <v>3880</v>
      </c>
      <c r="Q1278" s="29"/>
      <c r="R1278" s="134" t="s">
        <v>3542</v>
      </c>
      <c r="S1278" s="103" t="s">
        <v>5458</v>
      </c>
      <c r="T1278" s="403">
        <v>-13876.5</v>
      </c>
      <c r="U1278" s="403">
        <v>13310</v>
      </c>
      <c r="V1278" s="123" t="s">
        <v>2</v>
      </c>
      <c r="W1278" s="336"/>
      <c r="X1278" s="123"/>
      <c r="Y1278" s="337"/>
      <c r="Z1278" s="87"/>
      <c r="AA1278" s="88" t="s">
        <v>3880</v>
      </c>
      <c r="AB1278" s="88"/>
      <c r="AC1278" s="88"/>
      <c r="AD1278" s="90"/>
      <c r="AE1278" s="90"/>
      <c r="AF1278" s="136"/>
      <c r="AG1278" s="338"/>
      <c r="AH1278" s="338"/>
      <c r="AI1278" s="339"/>
      <c r="AJ1278" s="339"/>
      <c r="AK1278" s="91"/>
      <c r="AL1278" s="92"/>
      <c r="AM1278" s="93"/>
      <c r="AN1278" s="340"/>
      <c r="AO1278" s="341"/>
      <c r="AP1278" s="336"/>
      <c r="AQ1278" s="342"/>
      <c r="AR1278" s="343"/>
      <c r="AS1278" s="342"/>
      <c r="AT1278" s="94"/>
      <c r="AU1278" s="341"/>
      <c r="AV1278" s="136"/>
      <c r="AW1278" s="339"/>
    </row>
    <row r="1279" spans="1:49" ht="12.75" customHeight="1">
      <c r="A1279">
        <v>1276</v>
      </c>
      <c r="B1279" s="29" t="s">
        <v>9035</v>
      </c>
      <c r="C1279" s="134" t="s">
        <v>3769</v>
      </c>
      <c r="D1279" s="29" t="s">
        <v>3880</v>
      </c>
      <c r="E1279" s="29" t="s">
        <v>3880</v>
      </c>
      <c r="F1279" s="335"/>
      <c r="G1279" s="335"/>
      <c r="H1279" s="394"/>
      <c r="I1279" s="394"/>
      <c r="J1279" s="394"/>
      <c r="K1279" s="394"/>
      <c r="L1279" s="335"/>
      <c r="M1279" s="82" t="s">
        <v>3880</v>
      </c>
      <c r="N1279" s="57" t="s">
        <v>3880</v>
      </c>
      <c r="O1279" s="30" t="s">
        <v>3880</v>
      </c>
      <c r="P1279" s="29" t="s">
        <v>3880</v>
      </c>
      <c r="Q1279" s="29"/>
      <c r="R1279" s="134" t="s">
        <v>3769</v>
      </c>
      <c r="S1279" s="103" t="s">
        <v>5458</v>
      </c>
      <c r="T1279" s="403">
        <v>-14689.3</v>
      </c>
      <c r="U1279" s="403">
        <v>13310</v>
      </c>
      <c r="V1279" s="123" t="s">
        <v>2</v>
      </c>
      <c r="W1279" s="336"/>
      <c r="X1279" s="123"/>
      <c r="Y1279" s="337"/>
      <c r="Z1279" s="87"/>
      <c r="AA1279" s="88" t="s">
        <v>3880</v>
      </c>
      <c r="AB1279" s="88"/>
      <c r="AC1279" s="88"/>
      <c r="AD1279" s="90"/>
      <c r="AE1279" s="90"/>
      <c r="AF1279" s="136"/>
      <c r="AG1279" s="338"/>
      <c r="AH1279" s="338"/>
      <c r="AI1279" s="339"/>
      <c r="AJ1279" s="339"/>
      <c r="AK1279" s="91"/>
      <c r="AL1279" s="92"/>
      <c r="AM1279" s="93"/>
      <c r="AN1279" s="340"/>
      <c r="AO1279" s="341"/>
      <c r="AP1279" s="336"/>
      <c r="AQ1279" s="342"/>
      <c r="AR1279" s="343"/>
      <c r="AS1279" s="342"/>
      <c r="AT1279" s="94"/>
      <c r="AU1279" s="341"/>
      <c r="AV1279" s="136"/>
      <c r="AW1279" s="339"/>
    </row>
    <row r="1280" spans="1:49" ht="12.75" customHeight="1">
      <c r="A1280">
        <v>1277</v>
      </c>
      <c r="B1280" s="29" t="s">
        <v>9035</v>
      </c>
      <c r="C1280" s="134" t="s">
        <v>5467</v>
      </c>
      <c r="D1280" s="29" t="s">
        <v>3880</v>
      </c>
      <c r="E1280" s="29" t="s">
        <v>3880</v>
      </c>
      <c r="F1280" s="335"/>
      <c r="G1280" s="335"/>
      <c r="H1280" s="394"/>
      <c r="I1280" s="394"/>
      <c r="J1280" s="394"/>
      <c r="K1280" s="394"/>
      <c r="L1280" s="335"/>
      <c r="M1280" s="82" t="s">
        <v>3880</v>
      </c>
      <c r="N1280" s="57" t="s">
        <v>3880</v>
      </c>
      <c r="O1280" s="30" t="s">
        <v>3880</v>
      </c>
      <c r="P1280" s="29" t="s">
        <v>3880</v>
      </c>
      <c r="Q1280" s="29"/>
      <c r="R1280" s="134" t="s">
        <v>5467</v>
      </c>
      <c r="S1280" s="103" t="s">
        <v>5458</v>
      </c>
      <c r="T1280" s="403">
        <v>13876.5</v>
      </c>
      <c r="U1280" s="403">
        <v>13310</v>
      </c>
      <c r="V1280" s="123" t="s">
        <v>2</v>
      </c>
      <c r="W1280" s="336"/>
      <c r="X1280" s="123"/>
      <c r="Y1280" s="337"/>
      <c r="Z1280" s="87"/>
      <c r="AA1280" s="88" t="s">
        <v>3880</v>
      </c>
      <c r="AB1280" s="88"/>
      <c r="AC1280" s="88"/>
      <c r="AD1280" s="90"/>
      <c r="AE1280" s="90"/>
      <c r="AF1280" s="136"/>
      <c r="AG1280" s="338"/>
      <c r="AH1280" s="338"/>
      <c r="AI1280" s="339"/>
      <c r="AJ1280" s="339"/>
      <c r="AK1280" s="91"/>
      <c r="AL1280" s="92"/>
      <c r="AM1280" s="93"/>
      <c r="AN1280" s="340"/>
      <c r="AO1280" s="341"/>
      <c r="AP1280" s="336"/>
      <c r="AQ1280" s="342"/>
      <c r="AR1280" s="343"/>
      <c r="AS1280" s="342"/>
      <c r="AT1280" s="94"/>
      <c r="AU1280" s="341"/>
      <c r="AV1280" s="136"/>
      <c r="AW1280" s="339"/>
    </row>
    <row r="1281" spans="1:49" ht="12.75" customHeight="1">
      <c r="A1281">
        <v>1278</v>
      </c>
      <c r="B1281" s="29" t="s">
        <v>9035</v>
      </c>
      <c r="C1281" s="134" t="s">
        <v>5468</v>
      </c>
      <c r="D1281" s="29" t="s">
        <v>3880</v>
      </c>
      <c r="E1281" s="29" t="s">
        <v>3880</v>
      </c>
      <c r="F1281" s="335"/>
      <c r="G1281" s="335"/>
      <c r="H1281" s="394"/>
      <c r="I1281" s="394"/>
      <c r="J1281" s="394"/>
      <c r="K1281" s="394"/>
      <c r="L1281" s="335"/>
      <c r="M1281" s="82" t="s">
        <v>3880</v>
      </c>
      <c r="N1281" s="57" t="s">
        <v>3880</v>
      </c>
      <c r="O1281" s="30" t="s">
        <v>3880</v>
      </c>
      <c r="P1281" s="29" t="s">
        <v>3880</v>
      </c>
      <c r="Q1281" s="29"/>
      <c r="R1281" s="134" t="s">
        <v>5468</v>
      </c>
      <c r="S1281" s="103" t="s">
        <v>5458</v>
      </c>
      <c r="T1281" s="403">
        <v>13063.7</v>
      </c>
      <c r="U1281" s="403">
        <v>13310</v>
      </c>
      <c r="V1281" s="123" t="s">
        <v>2</v>
      </c>
      <c r="W1281" s="336"/>
      <c r="X1281" s="123"/>
      <c r="Y1281" s="337"/>
      <c r="Z1281" s="87"/>
      <c r="AA1281" s="88" t="s">
        <v>3880</v>
      </c>
      <c r="AB1281" s="88"/>
      <c r="AC1281" s="88"/>
      <c r="AD1281" s="90"/>
      <c r="AE1281" s="90"/>
      <c r="AF1281" s="136"/>
      <c r="AG1281" s="338"/>
      <c r="AH1281" s="338"/>
      <c r="AI1281" s="339"/>
      <c r="AJ1281" s="339"/>
      <c r="AK1281" s="91"/>
      <c r="AL1281" s="92"/>
      <c r="AM1281" s="93"/>
      <c r="AN1281" s="340"/>
      <c r="AO1281" s="341"/>
      <c r="AP1281" s="336"/>
      <c r="AQ1281" s="342"/>
      <c r="AR1281" s="343"/>
      <c r="AS1281" s="342"/>
      <c r="AT1281" s="94"/>
      <c r="AU1281" s="341"/>
      <c r="AV1281" s="136"/>
      <c r="AW1281" s="339"/>
    </row>
    <row r="1282" spans="1:49" ht="12.75" customHeight="1">
      <c r="A1282">
        <v>1279</v>
      </c>
      <c r="B1282" s="29" t="s">
        <v>9035</v>
      </c>
      <c r="C1282" s="134" t="s">
        <v>5469</v>
      </c>
      <c r="D1282" s="29" t="s">
        <v>3880</v>
      </c>
      <c r="E1282" s="29" t="s">
        <v>3880</v>
      </c>
      <c r="F1282" s="335"/>
      <c r="G1282" s="335"/>
      <c r="H1282" s="394"/>
      <c r="I1282" s="394"/>
      <c r="J1282" s="394"/>
      <c r="K1282" s="394"/>
      <c r="L1282" s="335"/>
      <c r="M1282" s="82" t="s">
        <v>3880</v>
      </c>
      <c r="N1282" s="57" t="s">
        <v>3880</v>
      </c>
      <c r="O1282" s="30" t="s">
        <v>3880</v>
      </c>
      <c r="P1282" s="29" t="s">
        <v>3880</v>
      </c>
      <c r="Q1282" s="29"/>
      <c r="R1282" s="134" t="s">
        <v>5469</v>
      </c>
      <c r="S1282" s="103" t="s">
        <v>5458</v>
      </c>
      <c r="T1282" s="403">
        <v>16310</v>
      </c>
      <c r="U1282" s="403">
        <v>-10063.700000000001</v>
      </c>
      <c r="V1282" s="123" t="s">
        <v>2</v>
      </c>
      <c r="W1282" s="336"/>
      <c r="X1282" s="123"/>
      <c r="Y1282" s="337"/>
      <c r="Z1282" s="87"/>
      <c r="AA1282" s="88" t="s">
        <v>3880</v>
      </c>
      <c r="AB1282" s="88"/>
      <c r="AC1282" s="88"/>
      <c r="AD1282" s="90"/>
      <c r="AE1282" s="90"/>
      <c r="AF1282" s="136"/>
      <c r="AG1282" s="338"/>
      <c r="AH1282" s="338"/>
      <c r="AI1282" s="339"/>
      <c r="AJ1282" s="339"/>
      <c r="AK1282" s="91"/>
      <c r="AL1282" s="92"/>
      <c r="AM1282" s="93"/>
      <c r="AN1282" s="340"/>
      <c r="AO1282" s="341"/>
      <c r="AP1282" s="336"/>
      <c r="AQ1282" s="342"/>
      <c r="AR1282" s="343"/>
      <c r="AS1282" s="342"/>
      <c r="AT1282" s="94"/>
      <c r="AU1282" s="341"/>
      <c r="AV1282" s="136"/>
      <c r="AW1282" s="339"/>
    </row>
    <row r="1283" spans="1:49" ht="12.75" customHeight="1">
      <c r="A1283">
        <v>1280</v>
      </c>
      <c r="B1283" s="29" t="s">
        <v>9035</v>
      </c>
      <c r="C1283" s="134" t="s">
        <v>3677</v>
      </c>
      <c r="D1283" s="29" t="s">
        <v>3880</v>
      </c>
      <c r="E1283" s="29" t="s">
        <v>3880</v>
      </c>
      <c r="F1283" s="335"/>
      <c r="G1283" s="335"/>
      <c r="H1283" s="394"/>
      <c r="I1283" s="394"/>
      <c r="J1283" s="394"/>
      <c r="K1283" s="394"/>
      <c r="L1283" s="335"/>
      <c r="M1283" s="82" t="s">
        <v>3880</v>
      </c>
      <c r="N1283" s="57" t="s">
        <v>3880</v>
      </c>
      <c r="O1283" s="30" t="s">
        <v>3880</v>
      </c>
      <c r="P1283" s="29" t="s">
        <v>3880</v>
      </c>
      <c r="Q1283" s="29"/>
      <c r="R1283" s="134" t="s">
        <v>3677</v>
      </c>
      <c r="S1283" s="103" t="s">
        <v>5458</v>
      </c>
      <c r="T1283" s="403">
        <v>-16310</v>
      </c>
      <c r="U1283" s="403">
        <v>-10063.700000000001</v>
      </c>
      <c r="V1283" s="123" t="s">
        <v>2</v>
      </c>
      <c r="W1283" s="336"/>
      <c r="X1283" s="123"/>
      <c r="Y1283" s="337"/>
      <c r="Z1283" s="87"/>
      <c r="AA1283" s="88" t="s">
        <v>3880</v>
      </c>
      <c r="AB1283" s="88"/>
      <c r="AC1283" s="88"/>
      <c r="AD1283" s="90"/>
      <c r="AE1283" s="90"/>
      <c r="AF1283" s="136"/>
      <c r="AG1283" s="338"/>
      <c r="AH1283" s="338"/>
      <c r="AI1283" s="339"/>
      <c r="AJ1283" s="339"/>
      <c r="AK1283" s="91"/>
      <c r="AL1283" s="92"/>
      <c r="AM1283" s="93"/>
      <c r="AN1283" s="340"/>
      <c r="AO1283" s="341"/>
      <c r="AP1283" s="336"/>
      <c r="AQ1283" s="342"/>
      <c r="AR1283" s="343"/>
      <c r="AS1283" s="342"/>
      <c r="AT1283" s="94"/>
      <c r="AU1283" s="341"/>
      <c r="AV1283" s="136"/>
      <c r="AW1283" s="339"/>
    </row>
    <row r="1284" spans="1:49" ht="12.75" customHeight="1">
      <c r="A1284">
        <v>1281</v>
      </c>
      <c r="B1284" s="29" t="s">
        <v>9035</v>
      </c>
      <c r="C1284" s="134" t="s">
        <v>5470</v>
      </c>
      <c r="D1284" s="29" t="s">
        <v>3880</v>
      </c>
      <c r="E1284" s="29" t="s">
        <v>3880</v>
      </c>
      <c r="F1284" s="335"/>
      <c r="G1284" s="335"/>
      <c r="H1284" s="394"/>
      <c r="I1284" s="394"/>
      <c r="J1284" s="394"/>
      <c r="K1284" s="394"/>
      <c r="L1284" s="335"/>
      <c r="M1284" s="82" t="s">
        <v>3880</v>
      </c>
      <c r="N1284" s="57" t="s">
        <v>3880</v>
      </c>
      <c r="O1284" s="30" t="s">
        <v>3880</v>
      </c>
      <c r="P1284" s="29" t="s">
        <v>3880</v>
      </c>
      <c r="Q1284" s="29"/>
      <c r="R1284" s="134" t="s">
        <v>5470</v>
      </c>
      <c r="S1284" s="103" t="s">
        <v>5471</v>
      </c>
      <c r="T1284" s="403">
        <v>-15502.1</v>
      </c>
      <c r="U1284" s="403">
        <v>-13310</v>
      </c>
      <c r="V1284" s="123" t="s">
        <v>2</v>
      </c>
      <c r="W1284" s="336"/>
      <c r="X1284" s="123"/>
      <c r="Y1284" s="337"/>
      <c r="Z1284" s="87"/>
      <c r="AA1284" s="88" t="s">
        <v>3880</v>
      </c>
      <c r="AB1284" s="88"/>
      <c r="AC1284" s="88"/>
      <c r="AD1284" s="90"/>
      <c r="AE1284" s="90"/>
      <c r="AF1284" s="136"/>
      <c r="AG1284" s="338"/>
      <c r="AH1284" s="338"/>
      <c r="AI1284" s="339"/>
      <c r="AJ1284" s="339"/>
      <c r="AK1284" s="91"/>
      <c r="AL1284" s="92"/>
      <c r="AM1284" s="93"/>
      <c r="AN1284" s="340"/>
      <c r="AO1284" s="341"/>
      <c r="AP1284" s="336"/>
      <c r="AQ1284" s="342"/>
      <c r="AR1284" s="343"/>
      <c r="AS1284" s="342"/>
      <c r="AT1284" s="94"/>
      <c r="AU1284" s="341"/>
      <c r="AV1284" s="136"/>
      <c r="AW1284" s="339"/>
    </row>
    <row r="1285" spans="1:49" ht="12.75" customHeight="1">
      <c r="A1285">
        <v>1282</v>
      </c>
      <c r="B1285" s="29" t="s">
        <v>9035</v>
      </c>
      <c r="C1285" s="134" t="s">
        <v>5472</v>
      </c>
      <c r="D1285" s="29" t="s">
        <v>3880</v>
      </c>
      <c r="E1285" s="29" t="s">
        <v>3880</v>
      </c>
      <c r="F1285" s="335"/>
      <c r="G1285" s="335"/>
      <c r="H1285" s="394"/>
      <c r="I1285" s="394"/>
      <c r="J1285" s="394"/>
      <c r="K1285" s="394"/>
      <c r="L1285" s="335"/>
      <c r="M1285" s="82" t="s">
        <v>3880</v>
      </c>
      <c r="N1285" s="57" t="s">
        <v>3880</v>
      </c>
      <c r="O1285" s="30" t="s">
        <v>3880</v>
      </c>
      <c r="P1285" s="29" t="s">
        <v>3880</v>
      </c>
      <c r="Q1285" s="29"/>
      <c r="R1285" s="134" t="s">
        <v>5472</v>
      </c>
      <c r="S1285" s="103" t="s">
        <v>5471</v>
      </c>
      <c r="T1285" s="403">
        <v>16310</v>
      </c>
      <c r="U1285" s="403">
        <v>10876.5</v>
      </c>
      <c r="V1285" s="123" t="s">
        <v>2</v>
      </c>
      <c r="W1285" s="336"/>
      <c r="X1285" s="123"/>
      <c r="Y1285" s="337"/>
      <c r="Z1285" s="87"/>
      <c r="AA1285" s="88" t="s">
        <v>3880</v>
      </c>
      <c r="AB1285" s="88"/>
      <c r="AC1285" s="88"/>
      <c r="AD1285" s="90"/>
      <c r="AE1285" s="90"/>
      <c r="AF1285" s="136"/>
      <c r="AG1285" s="338"/>
      <c r="AH1285" s="338"/>
      <c r="AI1285" s="339"/>
      <c r="AJ1285" s="339"/>
      <c r="AK1285" s="91"/>
      <c r="AL1285" s="92"/>
      <c r="AM1285" s="93"/>
      <c r="AN1285" s="340"/>
      <c r="AO1285" s="341"/>
      <c r="AP1285" s="336"/>
      <c r="AQ1285" s="342"/>
      <c r="AR1285" s="343"/>
      <c r="AS1285" s="342"/>
      <c r="AT1285" s="94"/>
      <c r="AU1285" s="341"/>
      <c r="AV1285" s="136"/>
      <c r="AW1285" s="339"/>
    </row>
    <row r="1286" spans="1:49" ht="12.75" customHeight="1">
      <c r="A1286">
        <v>1283</v>
      </c>
      <c r="B1286" s="29" t="s">
        <v>9035</v>
      </c>
      <c r="C1286" s="134" t="s">
        <v>3760</v>
      </c>
      <c r="D1286" s="29" t="s">
        <v>3880</v>
      </c>
      <c r="E1286" s="29" t="s">
        <v>3880</v>
      </c>
      <c r="F1286" s="335"/>
      <c r="G1286" s="335"/>
      <c r="H1286" s="394"/>
      <c r="I1286" s="394"/>
      <c r="J1286" s="394"/>
      <c r="K1286" s="394"/>
      <c r="L1286" s="335"/>
      <c r="M1286" s="82" t="s">
        <v>3880</v>
      </c>
      <c r="N1286" s="57" t="s">
        <v>3880</v>
      </c>
      <c r="O1286" s="30" t="s">
        <v>3880</v>
      </c>
      <c r="P1286" s="29" t="s">
        <v>3880</v>
      </c>
      <c r="Q1286" s="29"/>
      <c r="R1286" s="134" t="s">
        <v>3760</v>
      </c>
      <c r="S1286" s="103" t="s">
        <v>5471</v>
      </c>
      <c r="T1286" s="403">
        <v>-16310</v>
      </c>
      <c r="U1286" s="403">
        <v>10876.5</v>
      </c>
      <c r="V1286" s="123" t="s">
        <v>2</v>
      </c>
      <c r="W1286" s="336"/>
      <c r="X1286" s="123"/>
      <c r="Y1286" s="337"/>
      <c r="Z1286" s="87"/>
      <c r="AA1286" s="88" t="s">
        <v>3880</v>
      </c>
      <c r="AB1286" s="88"/>
      <c r="AC1286" s="88"/>
      <c r="AD1286" s="90"/>
      <c r="AE1286" s="90"/>
      <c r="AF1286" s="136"/>
      <c r="AG1286" s="338"/>
      <c r="AH1286" s="338"/>
      <c r="AI1286" s="339"/>
      <c r="AJ1286" s="339"/>
      <c r="AK1286" s="91"/>
      <c r="AL1286" s="92"/>
      <c r="AM1286" s="93"/>
      <c r="AN1286" s="340"/>
      <c r="AO1286" s="341"/>
      <c r="AP1286" s="336"/>
      <c r="AQ1286" s="342"/>
      <c r="AR1286" s="343"/>
      <c r="AS1286" s="342"/>
      <c r="AT1286" s="94"/>
      <c r="AU1286" s="341"/>
      <c r="AV1286" s="136"/>
      <c r="AW1286" s="339"/>
    </row>
    <row r="1287" spans="1:49" ht="12.75" customHeight="1">
      <c r="A1287">
        <v>1284</v>
      </c>
      <c r="B1287" s="29" t="s">
        <v>9035</v>
      </c>
      <c r="C1287" s="134" t="s">
        <v>5473</v>
      </c>
      <c r="D1287" s="29" t="s">
        <v>3880</v>
      </c>
      <c r="E1287" s="29" t="s">
        <v>3880</v>
      </c>
      <c r="F1287" s="335"/>
      <c r="G1287" s="335"/>
      <c r="H1287" s="394"/>
      <c r="I1287" s="394"/>
      <c r="J1287" s="394"/>
      <c r="K1287" s="394"/>
      <c r="L1287" s="335"/>
      <c r="M1287" s="82" t="s">
        <v>3880</v>
      </c>
      <c r="N1287" s="57" t="s">
        <v>3880</v>
      </c>
      <c r="O1287" s="30" t="s">
        <v>3880</v>
      </c>
      <c r="P1287" s="29" t="s">
        <v>3880</v>
      </c>
      <c r="Q1287" s="29"/>
      <c r="R1287" s="134" t="s">
        <v>5473</v>
      </c>
      <c r="S1287" s="103" t="s">
        <v>5471</v>
      </c>
      <c r="T1287" s="403">
        <v>16310</v>
      </c>
      <c r="U1287" s="403">
        <v>11689.3</v>
      </c>
      <c r="V1287" s="123" t="s">
        <v>2</v>
      </c>
      <c r="W1287" s="336"/>
      <c r="X1287" s="123"/>
      <c r="Y1287" s="337"/>
      <c r="Z1287" s="87"/>
      <c r="AA1287" s="88" t="s">
        <v>3880</v>
      </c>
      <c r="AB1287" s="88"/>
      <c r="AC1287" s="88"/>
      <c r="AD1287" s="90"/>
      <c r="AE1287" s="90"/>
      <c r="AF1287" s="136"/>
      <c r="AG1287" s="338"/>
      <c r="AH1287" s="338"/>
      <c r="AI1287" s="339"/>
      <c r="AJ1287" s="339"/>
      <c r="AK1287" s="91"/>
      <c r="AL1287" s="92"/>
      <c r="AM1287" s="93"/>
      <c r="AN1287" s="340"/>
      <c r="AO1287" s="341"/>
      <c r="AP1287" s="336"/>
      <c r="AQ1287" s="342"/>
      <c r="AR1287" s="343"/>
      <c r="AS1287" s="342"/>
      <c r="AT1287" s="94"/>
      <c r="AU1287" s="341"/>
      <c r="AV1287" s="136"/>
      <c r="AW1287" s="339"/>
    </row>
    <row r="1288" spans="1:49" ht="12.75" customHeight="1">
      <c r="A1288">
        <v>1285</v>
      </c>
      <c r="B1288" s="29" t="s">
        <v>9035</v>
      </c>
      <c r="C1288" s="134" t="s">
        <v>3462</v>
      </c>
      <c r="D1288" s="29" t="s">
        <v>3880</v>
      </c>
      <c r="E1288" s="29" t="s">
        <v>3880</v>
      </c>
      <c r="F1288" s="335"/>
      <c r="G1288" s="335"/>
      <c r="H1288" s="394"/>
      <c r="I1288" s="394"/>
      <c r="J1288" s="394"/>
      <c r="K1288" s="394"/>
      <c r="L1288" s="335"/>
      <c r="M1288" s="82" t="s">
        <v>3880</v>
      </c>
      <c r="N1288" s="57" t="s">
        <v>3880</v>
      </c>
      <c r="O1288" s="30" t="s">
        <v>3880</v>
      </c>
      <c r="P1288" s="29" t="s">
        <v>3880</v>
      </c>
      <c r="Q1288" s="29"/>
      <c r="R1288" s="134" t="s">
        <v>3462</v>
      </c>
      <c r="S1288" s="103" t="s">
        <v>5471</v>
      </c>
      <c r="T1288" s="403">
        <v>-16310</v>
      </c>
      <c r="U1288" s="403">
        <v>11689.3</v>
      </c>
      <c r="V1288" s="123" t="s">
        <v>2</v>
      </c>
      <c r="W1288" s="336"/>
      <c r="X1288" s="123"/>
      <c r="Y1288" s="337"/>
      <c r="Z1288" s="87"/>
      <c r="AA1288" s="88" t="s">
        <v>3880</v>
      </c>
      <c r="AB1288" s="88"/>
      <c r="AC1288" s="88"/>
      <c r="AD1288" s="90"/>
      <c r="AE1288" s="90"/>
      <c r="AF1288" s="136"/>
      <c r="AG1288" s="338"/>
      <c r="AH1288" s="338"/>
      <c r="AI1288" s="339"/>
      <c r="AJ1288" s="339"/>
      <c r="AK1288" s="91"/>
      <c r="AL1288" s="92"/>
      <c r="AM1288" s="93"/>
      <c r="AN1288" s="340"/>
      <c r="AO1288" s="341"/>
      <c r="AP1288" s="336"/>
      <c r="AQ1288" s="342"/>
      <c r="AR1288" s="343"/>
      <c r="AS1288" s="342"/>
      <c r="AT1288" s="94"/>
      <c r="AU1288" s="341"/>
      <c r="AV1288" s="136"/>
      <c r="AW1288" s="339"/>
    </row>
    <row r="1289" spans="1:49" ht="12.75" customHeight="1">
      <c r="A1289">
        <v>1286</v>
      </c>
      <c r="B1289" s="29" t="s">
        <v>9035</v>
      </c>
      <c r="C1289" s="134" t="s">
        <v>5474</v>
      </c>
      <c r="D1289" s="29" t="s">
        <v>3880</v>
      </c>
      <c r="E1289" s="29" t="s">
        <v>3880</v>
      </c>
      <c r="F1289" s="335"/>
      <c r="G1289" s="335"/>
      <c r="H1289" s="394"/>
      <c r="I1289" s="394"/>
      <c r="J1289" s="394"/>
      <c r="K1289" s="394"/>
      <c r="L1289" s="335"/>
      <c r="M1289" s="82" t="s">
        <v>3880</v>
      </c>
      <c r="N1289" s="57" t="s">
        <v>3880</v>
      </c>
      <c r="O1289" s="30" t="s">
        <v>3880</v>
      </c>
      <c r="P1289" s="29" t="s">
        <v>3880</v>
      </c>
      <c r="Q1289" s="29"/>
      <c r="R1289" s="134" t="s">
        <v>5474</v>
      </c>
      <c r="S1289" s="103" t="s">
        <v>5471</v>
      </c>
      <c r="T1289" s="403">
        <v>16310</v>
      </c>
      <c r="U1289" s="403">
        <v>12502.1</v>
      </c>
      <c r="V1289" s="123" t="s">
        <v>2</v>
      </c>
      <c r="W1289" s="336"/>
      <c r="X1289" s="123"/>
      <c r="Y1289" s="337"/>
      <c r="Z1289" s="87"/>
      <c r="AA1289" s="88" t="s">
        <v>3880</v>
      </c>
      <c r="AB1289" s="88"/>
      <c r="AC1289" s="88"/>
      <c r="AD1289" s="90"/>
      <c r="AE1289" s="90"/>
      <c r="AF1289" s="136"/>
      <c r="AG1289" s="338"/>
      <c r="AH1289" s="338"/>
      <c r="AI1289" s="339"/>
      <c r="AJ1289" s="339"/>
      <c r="AK1289" s="91"/>
      <c r="AL1289" s="92"/>
      <c r="AM1289" s="93"/>
      <c r="AN1289" s="340"/>
      <c r="AO1289" s="341"/>
      <c r="AP1289" s="336"/>
      <c r="AQ1289" s="342"/>
      <c r="AR1289" s="343"/>
      <c r="AS1289" s="342"/>
      <c r="AT1289" s="94"/>
      <c r="AU1289" s="341"/>
      <c r="AV1289" s="136"/>
      <c r="AW1289" s="339"/>
    </row>
    <row r="1290" spans="1:49" ht="12.75" customHeight="1">
      <c r="A1290">
        <v>1287</v>
      </c>
      <c r="B1290" s="29" t="s">
        <v>9035</v>
      </c>
      <c r="C1290" s="134" t="s">
        <v>3465</v>
      </c>
      <c r="D1290" s="29" t="s">
        <v>3880</v>
      </c>
      <c r="E1290" s="29" t="s">
        <v>3880</v>
      </c>
      <c r="F1290" s="335"/>
      <c r="G1290" s="335"/>
      <c r="H1290" s="394"/>
      <c r="I1290" s="394"/>
      <c r="J1290" s="394"/>
      <c r="K1290" s="394"/>
      <c r="L1290" s="335"/>
      <c r="M1290" s="82" t="s">
        <v>3880</v>
      </c>
      <c r="N1290" s="57" t="s">
        <v>3880</v>
      </c>
      <c r="O1290" s="30" t="s">
        <v>3880</v>
      </c>
      <c r="P1290" s="29" t="s">
        <v>3880</v>
      </c>
      <c r="Q1290" s="29"/>
      <c r="R1290" s="134" t="s">
        <v>3465</v>
      </c>
      <c r="S1290" s="103" t="s">
        <v>5471</v>
      </c>
      <c r="T1290" s="403">
        <v>-15497.2</v>
      </c>
      <c r="U1290" s="403">
        <v>12497.2</v>
      </c>
      <c r="V1290" s="123" t="s">
        <v>2</v>
      </c>
      <c r="W1290" s="336"/>
      <c r="X1290" s="123"/>
      <c r="Y1290" s="337"/>
      <c r="Z1290" s="87"/>
      <c r="AA1290" s="88" t="s">
        <v>3880</v>
      </c>
      <c r="AB1290" s="88"/>
      <c r="AC1290" s="88"/>
      <c r="AD1290" s="90"/>
      <c r="AE1290" s="90"/>
      <c r="AF1290" s="136"/>
      <c r="AG1290" s="338"/>
      <c r="AH1290" s="338"/>
      <c r="AI1290" s="339"/>
      <c r="AJ1290" s="339"/>
      <c r="AK1290" s="91"/>
      <c r="AL1290" s="92"/>
      <c r="AM1290" s="93"/>
      <c r="AN1290" s="340"/>
      <c r="AO1290" s="341"/>
      <c r="AP1290" s="336"/>
      <c r="AQ1290" s="342"/>
      <c r="AR1290" s="343"/>
      <c r="AS1290" s="342"/>
      <c r="AT1290" s="94"/>
      <c r="AU1290" s="341"/>
      <c r="AV1290" s="136"/>
      <c r="AW1290" s="339"/>
    </row>
    <row r="1291" spans="1:49" ht="12.75" customHeight="1">
      <c r="A1291">
        <v>1288</v>
      </c>
      <c r="B1291" s="29" t="s">
        <v>9035</v>
      </c>
      <c r="C1291" s="134" t="s">
        <v>3463</v>
      </c>
      <c r="D1291" s="29" t="s">
        <v>3880</v>
      </c>
      <c r="E1291" s="29" t="s">
        <v>3880</v>
      </c>
      <c r="F1291" s="335"/>
      <c r="G1291" s="335"/>
      <c r="H1291" s="394"/>
      <c r="I1291" s="394"/>
      <c r="J1291" s="394"/>
      <c r="K1291" s="394"/>
      <c r="L1291" s="335"/>
      <c r="M1291" s="82" t="s">
        <v>3880</v>
      </c>
      <c r="N1291" s="57" t="s">
        <v>3880</v>
      </c>
      <c r="O1291" s="30" t="s">
        <v>3880</v>
      </c>
      <c r="P1291" s="29" t="s">
        <v>3880</v>
      </c>
      <c r="Q1291" s="29"/>
      <c r="R1291" s="134" t="s">
        <v>3463</v>
      </c>
      <c r="S1291" s="103" t="s">
        <v>5471</v>
      </c>
      <c r="T1291" s="403">
        <v>-16310</v>
      </c>
      <c r="U1291" s="403">
        <v>12502.1</v>
      </c>
      <c r="V1291" s="123" t="s">
        <v>2</v>
      </c>
      <c r="W1291" s="336"/>
      <c r="X1291" s="123"/>
      <c r="Y1291" s="337"/>
      <c r="Z1291" s="87"/>
      <c r="AA1291" s="88" t="s">
        <v>3880</v>
      </c>
      <c r="AB1291" s="88"/>
      <c r="AC1291" s="88"/>
      <c r="AD1291" s="90"/>
      <c r="AE1291" s="90"/>
      <c r="AF1291" s="136"/>
      <c r="AG1291" s="338"/>
      <c r="AH1291" s="338"/>
      <c r="AI1291" s="339"/>
      <c r="AJ1291" s="339"/>
      <c r="AK1291" s="91"/>
      <c r="AL1291" s="92"/>
      <c r="AM1291" s="93"/>
      <c r="AN1291" s="340"/>
      <c r="AO1291" s="341"/>
      <c r="AP1291" s="336"/>
      <c r="AQ1291" s="342"/>
      <c r="AR1291" s="343"/>
      <c r="AS1291" s="342"/>
      <c r="AT1291" s="94"/>
      <c r="AU1291" s="341"/>
      <c r="AV1291" s="136"/>
      <c r="AW1291" s="339"/>
    </row>
    <row r="1292" spans="1:49" ht="12.75" customHeight="1">
      <c r="A1292">
        <v>1289</v>
      </c>
      <c r="B1292" s="29" t="s">
        <v>9035</v>
      </c>
      <c r="C1292" s="134" t="s">
        <v>5475</v>
      </c>
      <c r="D1292" s="29" t="s">
        <v>3880</v>
      </c>
      <c r="E1292" s="29" t="s">
        <v>3880</v>
      </c>
      <c r="F1292" s="335"/>
      <c r="G1292" s="335"/>
      <c r="H1292" s="394"/>
      <c r="I1292" s="394"/>
      <c r="J1292" s="394"/>
      <c r="K1292" s="394"/>
      <c r="L1292" s="335"/>
      <c r="M1292" s="82" t="s">
        <v>3880</v>
      </c>
      <c r="N1292" s="57" t="s">
        <v>3880</v>
      </c>
      <c r="O1292" s="30" t="s">
        <v>3880</v>
      </c>
      <c r="P1292" s="29" t="s">
        <v>3880</v>
      </c>
      <c r="Q1292" s="29"/>
      <c r="R1292" s="134" t="s">
        <v>5475</v>
      </c>
      <c r="S1292" s="103" t="s">
        <v>5471</v>
      </c>
      <c r="T1292" s="403">
        <v>15497.2</v>
      </c>
      <c r="U1292" s="403">
        <v>-12497.2</v>
      </c>
      <c r="V1292" s="123" t="s">
        <v>2</v>
      </c>
      <c r="W1292" s="336"/>
      <c r="X1292" s="123"/>
      <c r="Y1292" s="337"/>
      <c r="Z1292" s="87"/>
      <c r="AA1292" s="88" t="s">
        <v>3880</v>
      </c>
      <c r="AB1292" s="88"/>
      <c r="AC1292" s="88"/>
      <c r="AD1292" s="90"/>
      <c r="AE1292" s="90"/>
      <c r="AF1292" s="136"/>
      <c r="AG1292" s="338"/>
      <c r="AH1292" s="338"/>
      <c r="AI1292" s="339"/>
      <c r="AJ1292" s="339"/>
      <c r="AK1292" s="91"/>
      <c r="AL1292" s="92"/>
      <c r="AM1292" s="93"/>
      <c r="AN1292" s="340"/>
      <c r="AO1292" s="341"/>
      <c r="AP1292" s="336"/>
      <c r="AQ1292" s="342"/>
      <c r="AR1292" s="343"/>
      <c r="AS1292" s="342"/>
      <c r="AT1292" s="94"/>
      <c r="AU1292" s="341"/>
      <c r="AV1292" s="136"/>
      <c r="AW1292" s="339"/>
    </row>
    <row r="1293" spans="1:49" ht="12.75" customHeight="1">
      <c r="A1293">
        <v>1290</v>
      </c>
      <c r="B1293" s="29" t="s">
        <v>9035</v>
      </c>
      <c r="C1293" s="134" t="s">
        <v>3544</v>
      </c>
      <c r="D1293" s="29" t="s">
        <v>3880</v>
      </c>
      <c r="E1293" s="29" t="s">
        <v>3880</v>
      </c>
      <c r="F1293" s="335"/>
      <c r="G1293" s="335"/>
      <c r="H1293" s="394"/>
      <c r="I1293" s="394"/>
      <c r="J1293" s="394"/>
      <c r="K1293" s="394"/>
      <c r="L1293" s="335"/>
      <c r="M1293" s="82" t="s">
        <v>3880</v>
      </c>
      <c r="N1293" s="57" t="s">
        <v>3880</v>
      </c>
      <c r="O1293" s="30" t="s">
        <v>3880</v>
      </c>
      <c r="P1293" s="29" t="s">
        <v>3880</v>
      </c>
      <c r="Q1293" s="29"/>
      <c r="R1293" s="134" t="s">
        <v>3544</v>
      </c>
      <c r="S1293" s="103" t="s">
        <v>5471</v>
      </c>
      <c r="T1293" s="403">
        <v>-16310</v>
      </c>
      <c r="U1293" s="403">
        <v>-12502.1</v>
      </c>
      <c r="V1293" s="123" t="s">
        <v>2</v>
      </c>
      <c r="W1293" s="336"/>
      <c r="X1293" s="123"/>
      <c r="Y1293" s="337"/>
      <c r="Z1293" s="87"/>
      <c r="AA1293" s="88" t="s">
        <v>3880</v>
      </c>
      <c r="AB1293" s="88"/>
      <c r="AC1293" s="88"/>
      <c r="AD1293" s="90"/>
      <c r="AE1293" s="90"/>
      <c r="AF1293" s="136"/>
      <c r="AG1293" s="338"/>
      <c r="AH1293" s="338"/>
      <c r="AI1293" s="339"/>
      <c r="AJ1293" s="339"/>
      <c r="AK1293" s="91"/>
      <c r="AL1293" s="92"/>
      <c r="AM1293" s="93"/>
      <c r="AN1293" s="340"/>
      <c r="AO1293" s="341"/>
      <c r="AP1293" s="336"/>
      <c r="AQ1293" s="342"/>
      <c r="AR1293" s="343"/>
      <c r="AS1293" s="342"/>
      <c r="AT1293" s="94"/>
      <c r="AU1293" s="341"/>
      <c r="AV1293" s="136"/>
      <c r="AW1293" s="339"/>
    </row>
    <row r="1294" spans="1:49" ht="12.75" customHeight="1">
      <c r="A1294">
        <v>1291</v>
      </c>
      <c r="B1294" s="29" t="s">
        <v>9035</v>
      </c>
      <c r="C1294" s="134" t="s">
        <v>5476</v>
      </c>
      <c r="D1294" s="29" t="s">
        <v>3880</v>
      </c>
      <c r="E1294" s="29" t="s">
        <v>3880</v>
      </c>
      <c r="F1294" s="335"/>
      <c r="G1294" s="335"/>
      <c r="H1294" s="394"/>
      <c r="I1294" s="394"/>
      <c r="J1294" s="394"/>
      <c r="K1294" s="394"/>
      <c r="L1294" s="335"/>
      <c r="M1294" s="82" t="s">
        <v>3880</v>
      </c>
      <c r="N1294" s="57" t="s">
        <v>3880</v>
      </c>
      <c r="O1294" s="30" t="s">
        <v>3880</v>
      </c>
      <c r="P1294" s="29" t="s">
        <v>3880</v>
      </c>
      <c r="Q1294" s="29"/>
      <c r="R1294" s="134" t="s">
        <v>5476</v>
      </c>
      <c r="S1294" s="103" t="s">
        <v>5471</v>
      </c>
      <c r="T1294" s="403">
        <v>15502.1</v>
      </c>
      <c r="U1294" s="403">
        <v>13310</v>
      </c>
      <c r="V1294" s="123" t="s">
        <v>2</v>
      </c>
      <c r="W1294" s="336"/>
      <c r="X1294" s="123"/>
      <c r="Y1294" s="337"/>
      <c r="Z1294" s="87"/>
      <c r="AA1294" s="88" t="s">
        <v>3880</v>
      </c>
      <c r="AB1294" s="88"/>
      <c r="AC1294" s="88"/>
      <c r="AD1294" s="90"/>
      <c r="AE1294" s="90"/>
      <c r="AF1294" s="136"/>
      <c r="AG1294" s="338"/>
      <c r="AH1294" s="338"/>
      <c r="AI1294" s="339"/>
      <c r="AJ1294" s="339"/>
      <c r="AK1294" s="91"/>
      <c r="AL1294" s="92"/>
      <c r="AM1294" s="93"/>
      <c r="AN1294" s="340"/>
      <c r="AO1294" s="341"/>
      <c r="AP1294" s="336"/>
      <c r="AQ1294" s="342"/>
      <c r="AR1294" s="343"/>
      <c r="AS1294" s="342"/>
      <c r="AT1294" s="94"/>
      <c r="AU1294" s="341"/>
      <c r="AV1294" s="136"/>
      <c r="AW1294" s="339"/>
    </row>
    <row r="1295" spans="1:49" ht="12.75" customHeight="1">
      <c r="A1295">
        <v>1292</v>
      </c>
      <c r="B1295" s="29" t="s">
        <v>9035</v>
      </c>
      <c r="C1295" s="134" t="s">
        <v>3770</v>
      </c>
      <c r="D1295" s="29" t="s">
        <v>3880</v>
      </c>
      <c r="E1295" s="29" t="s">
        <v>3880</v>
      </c>
      <c r="F1295" s="335"/>
      <c r="G1295" s="335"/>
      <c r="H1295" s="394"/>
      <c r="I1295" s="394"/>
      <c r="J1295" s="394"/>
      <c r="K1295" s="394"/>
      <c r="L1295" s="335"/>
      <c r="M1295" s="82" t="s">
        <v>3880</v>
      </c>
      <c r="N1295" s="57" t="s">
        <v>3880</v>
      </c>
      <c r="O1295" s="30" t="s">
        <v>3880</v>
      </c>
      <c r="P1295" s="29" t="s">
        <v>3880</v>
      </c>
      <c r="Q1295" s="29"/>
      <c r="R1295" s="134" t="s">
        <v>3770</v>
      </c>
      <c r="S1295" s="104" t="s">
        <v>5471</v>
      </c>
      <c r="T1295" s="403">
        <v>-15502.1</v>
      </c>
      <c r="U1295" s="403">
        <v>13310</v>
      </c>
      <c r="V1295" s="123" t="s">
        <v>2</v>
      </c>
      <c r="W1295" s="336"/>
      <c r="X1295" s="123"/>
      <c r="Y1295" s="337"/>
      <c r="Z1295" s="87"/>
      <c r="AA1295" s="88" t="s">
        <v>3880</v>
      </c>
      <c r="AB1295" s="88"/>
      <c r="AC1295" s="88"/>
      <c r="AD1295" s="90"/>
      <c r="AE1295" s="90"/>
      <c r="AF1295" s="136"/>
      <c r="AG1295" s="338"/>
      <c r="AH1295" s="338"/>
      <c r="AI1295" s="339"/>
      <c r="AJ1295" s="339"/>
      <c r="AK1295" s="91"/>
      <c r="AL1295" s="92"/>
      <c r="AM1295" s="93"/>
      <c r="AN1295" s="340"/>
      <c r="AO1295" s="341"/>
      <c r="AP1295" s="336"/>
      <c r="AQ1295" s="342"/>
      <c r="AR1295" s="343"/>
      <c r="AS1295" s="342"/>
      <c r="AT1295" s="94"/>
      <c r="AU1295" s="341"/>
      <c r="AV1295" s="136"/>
      <c r="AW1295" s="339"/>
    </row>
    <row r="1296" spans="1:49" ht="12.75" customHeight="1">
      <c r="A1296">
        <v>1293</v>
      </c>
      <c r="B1296" s="29" t="s">
        <v>9035</v>
      </c>
      <c r="C1296" s="134" t="s">
        <v>5477</v>
      </c>
      <c r="D1296" s="29" t="s">
        <v>3880</v>
      </c>
      <c r="E1296" s="29" t="s">
        <v>3880</v>
      </c>
      <c r="F1296" s="335"/>
      <c r="G1296" s="335"/>
      <c r="H1296" s="394"/>
      <c r="I1296" s="394"/>
      <c r="J1296" s="394"/>
      <c r="K1296" s="394"/>
      <c r="L1296" s="335"/>
      <c r="M1296" s="82" t="s">
        <v>3880</v>
      </c>
      <c r="N1296" s="57" t="s">
        <v>3880</v>
      </c>
      <c r="O1296" s="30" t="s">
        <v>3880</v>
      </c>
      <c r="P1296" s="29" t="s">
        <v>3880</v>
      </c>
      <c r="Q1296" s="29"/>
      <c r="R1296" s="134" t="s">
        <v>5477</v>
      </c>
      <c r="S1296" s="103" t="s">
        <v>5471</v>
      </c>
      <c r="T1296" s="403">
        <v>16310</v>
      </c>
      <c r="U1296" s="403">
        <v>-11689.3</v>
      </c>
      <c r="V1296" s="123" t="s">
        <v>2</v>
      </c>
      <c r="W1296" s="336"/>
      <c r="X1296" s="123"/>
      <c r="Y1296" s="337"/>
      <c r="Z1296" s="87"/>
      <c r="AA1296" s="88" t="s">
        <v>3880</v>
      </c>
      <c r="AB1296" s="88"/>
      <c r="AC1296" s="88"/>
      <c r="AD1296" s="90"/>
      <c r="AE1296" s="90"/>
      <c r="AF1296" s="136"/>
      <c r="AG1296" s="338"/>
      <c r="AH1296" s="338"/>
      <c r="AI1296" s="339"/>
      <c r="AJ1296" s="339"/>
      <c r="AK1296" s="91"/>
      <c r="AL1296" s="92"/>
      <c r="AM1296" s="93"/>
      <c r="AN1296" s="340"/>
      <c r="AO1296" s="341"/>
      <c r="AP1296" s="336"/>
      <c r="AQ1296" s="342"/>
      <c r="AR1296" s="343"/>
      <c r="AS1296" s="342"/>
      <c r="AT1296" s="94"/>
      <c r="AU1296" s="341"/>
      <c r="AV1296" s="136"/>
      <c r="AW1296" s="339"/>
    </row>
    <row r="1297" spans="1:49" ht="12.75" customHeight="1">
      <c r="A1297">
        <v>1294</v>
      </c>
      <c r="B1297" s="29" t="s">
        <v>9035</v>
      </c>
      <c r="C1297" s="134" t="s">
        <v>3672</v>
      </c>
      <c r="D1297" s="29" t="s">
        <v>3880</v>
      </c>
      <c r="E1297" s="29" t="s">
        <v>3880</v>
      </c>
      <c r="F1297" s="335"/>
      <c r="G1297" s="335"/>
      <c r="H1297" s="394"/>
      <c r="I1297" s="394"/>
      <c r="J1297" s="394"/>
      <c r="K1297" s="394"/>
      <c r="L1297" s="335"/>
      <c r="M1297" s="82" t="s">
        <v>3880</v>
      </c>
      <c r="N1297" s="57" t="s">
        <v>3880</v>
      </c>
      <c r="O1297" s="30" t="s">
        <v>3880</v>
      </c>
      <c r="P1297" s="29" t="s">
        <v>3880</v>
      </c>
      <c r="Q1297" s="29"/>
      <c r="R1297" s="134" t="s">
        <v>3672</v>
      </c>
      <c r="S1297" s="103" t="s">
        <v>5471</v>
      </c>
      <c r="T1297" s="403">
        <v>-16310</v>
      </c>
      <c r="U1297" s="403">
        <v>-11689.3</v>
      </c>
      <c r="V1297" s="123" t="s">
        <v>2</v>
      </c>
      <c r="W1297" s="336"/>
      <c r="X1297" s="123"/>
      <c r="Y1297" s="337"/>
      <c r="Z1297" s="87"/>
      <c r="AA1297" s="88" t="s">
        <v>3880</v>
      </c>
      <c r="AB1297" s="88"/>
      <c r="AC1297" s="88"/>
      <c r="AD1297" s="90"/>
      <c r="AE1297" s="90"/>
      <c r="AF1297" s="136"/>
      <c r="AG1297" s="338"/>
      <c r="AH1297" s="338"/>
      <c r="AI1297" s="339"/>
      <c r="AJ1297" s="339"/>
      <c r="AK1297" s="91"/>
      <c r="AL1297" s="92"/>
      <c r="AM1297" s="93"/>
      <c r="AN1297" s="340"/>
      <c r="AO1297" s="341"/>
      <c r="AP1297" s="336"/>
      <c r="AQ1297" s="342"/>
      <c r="AR1297" s="343"/>
      <c r="AS1297" s="342"/>
      <c r="AT1297" s="94"/>
      <c r="AU1297" s="341"/>
      <c r="AV1297" s="136"/>
      <c r="AW1297" s="339"/>
    </row>
    <row r="1298" spans="1:49" ht="12.75" customHeight="1">
      <c r="A1298">
        <v>1295</v>
      </c>
      <c r="B1298" s="29" t="s">
        <v>9035</v>
      </c>
      <c r="C1298" s="134" t="s">
        <v>5478</v>
      </c>
      <c r="D1298" s="29" t="s">
        <v>3880</v>
      </c>
      <c r="E1298" s="29" t="s">
        <v>3880</v>
      </c>
      <c r="F1298" s="335"/>
      <c r="G1298" s="335"/>
      <c r="H1298" s="394"/>
      <c r="I1298" s="394"/>
      <c r="J1298" s="394"/>
      <c r="K1298" s="394"/>
      <c r="L1298" s="335"/>
      <c r="M1298" s="82" t="s">
        <v>3880</v>
      </c>
      <c r="N1298" s="57" t="s">
        <v>3880</v>
      </c>
      <c r="O1298" s="30" t="s">
        <v>3880</v>
      </c>
      <c r="P1298" s="29" t="s">
        <v>3880</v>
      </c>
      <c r="Q1298" s="29"/>
      <c r="R1298" s="134" t="s">
        <v>5478</v>
      </c>
      <c r="S1298" s="103" t="s">
        <v>5471</v>
      </c>
      <c r="T1298" s="403">
        <v>16310</v>
      </c>
      <c r="U1298" s="403">
        <v>-10876.5</v>
      </c>
      <c r="V1298" s="123" t="s">
        <v>2</v>
      </c>
      <c r="W1298" s="336"/>
      <c r="X1298" s="123"/>
      <c r="Y1298" s="337"/>
      <c r="Z1298" s="87"/>
      <c r="AA1298" s="88" t="s">
        <v>3880</v>
      </c>
      <c r="AB1298" s="88"/>
      <c r="AC1298" s="88"/>
      <c r="AD1298" s="90"/>
      <c r="AE1298" s="90"/>
      <c r="AF1298" s="136"/>
      <c r="AG1298" s="338"/>
      <c r="AH1298" s="338"/>
      <c r="AI1298" s="339"/>
      <c r="AJ1298" s="339"/>
      <c r="AK1298" s="91"/>
      <c r="AL1298" s="92"/>
      <c r="AM1298" s="93"/>
      <c r="AN1298" s="340"/>
      <c r="AO1298" s="341"/>
      <c r="AP1298" s="336"/>
      <c r="AQ1298" s="342"/>
      <c r="AR1298" s="343"/>
      <c r="AS1298" s="342"/>
      <c r="AT1298" s="94"/>
      <c r="AU1298" s="341"/>
      <c r="AV1298" s="136"/>
      <c r="AW1298" s="339"/>
    </row>
    <row r="1299" spans="1:49" ht="12.75" customHeight="1">
      <c r="A1299">
        <v>1296</v>
      </c>
      <c r="B1299" s="29" t="s">
        <v>9035</v>
      </c>
      <c r="C1299" s="134" t="s">
        <v>3543</v>
      </c>
      <c r="D1299" s="29" t="s">
        <v>3880</v>
      </c>
      <c r="E1299" s="29" t="s">
        <v>3880</v>
      </c>
      <c r="F1299" s="335"/>
      <c r="G1299" s="335"/>
      <c r="H1299" s="394"/>
      <c r="I1299" s="394"/>
      <c r="J1299" s="394"/>
      <c r="K1299" s="394"/>
      <c r="L1299" s="335"/>
      <c r="M1299" s="82" t="s">
        <v>3880</v>
      </c>
      <c r="N1299" s="57" t="s">
        <v>3880</v>
      </c>
      <c r="O1299" s="30" t="s">
        <v>3880</v>
      </c>
      <c r="P1299" s="29" t="s">
        <v>3880</v>
      </c>
      <c r="Q1299" s="29"/>
      <c r="R1299" s="134" t="s">
        <v>3543</v>
      </c>
      <c r="S1299" s="103" t="s">
        <v>5471</v>
      </c>
      <c r="T1299" s="403">
        <v>-16310</v>
      </c>
      <c r="U1299" s="403">
        <v>-10876.5</v>
      </c>
      <c r="V1299" s="123" t="s">
        <v>2</v>
      </c>
      <c r="W1299" s="336"/>
      <c r="X1299" s="123"/>
      <c r="Y1299" s="337"/>
      <c r="Z1299" s="87"/>
      <c r="AA1299" s="88" t="s">
        <v>3880</v>
      </c>
      <c r="AB1299" s="88"/>
      <c r="AC1299" s="88"/>
      <c r="AD1299" s="90"/>
      <c r="AE1299" s="90"/>
      <c r="AF1299" s="136"/>
      <c r="AG1299" s="338"/>
      <c r="AH1299" s="338"/>
      <c r="AI1299" s="339"/>
      <c r="AJ1299" s="339"/>
      <c r="AK1299" s="91"/>
      <c r="AL1299" s="92"/>
      <c r="AM1299" s="93"/>
      <c r="AN1299" s="340"/>
      <c r="AO1299" s="341"/>
      <c r="AP1299" s="336"/>
      <c r="AQ1299" s="342"/>
      <c r="AR1299" s="343"/>
      <c r="AS1299" s="342"/>
      <c r="AT1299" s="94"/>
      <c r="AU1299" s="341"/>
      <c r="AV1299" s="136"/>
      <c r="AW1299" s="339"/>
    </row>
    <row r="1300" spans="1:49" ht="12.75" customHeight="1">
      <c r="A1300">
        <v>1297</v>
      </c>
      <c r="B1300" s="29" t="s">
        <v>9035</v>
      </c>
      <c r="C1300" s="134" t="s">
        <v>5479</v>
      </c>
      <c r="D1300" s="29" t="s">
        <v>3880</v>
      </c>
      <c r="E1300" s="29" t="s">
        <v>3880</v>
      </c>
      <c r="F1300" s="335"/>
      <c r="G1300" s="335"/>
      <c r="H1300" s="394"/>
      <c r="I1300" s="394"/>
      <c r="J1300" s="394"/>
      <c r="K1300" s="394"/>
      <c r="L1300" s="335"/>
      <c r="M1300" s="82" t="s">
        <v>3880</v>
      </c>
      <c r="N1300" s="57" t="s">
        <v>3880</v>
      </c>
      <c r="O1300" s="30" t="s">
        <v>3880</v>
      </c>
      <c r="P1300" s="29" t="s">
        <v>3880</v>
      </c>
      <c r="Q1300" s="29"/>
      <c r="R1300" s="134" t="s">
        <v>5479</v>
      </c>
      <c r="S1300" s="103" t="s">
        <v>5480</v>
      </c>
      <c r="T1300" s="403">
        <v>15580</v>
      </c>
      <c r="U1300" s="403">
        <v>11000</v>
      </c>
      <c r="V1300" s="123" t="s">
        <v>2</v>
      </c>
      <c r="W1300" s="336"/>
      <c r="X1300" s="123"/>
      <c r="Y1300" s="337"/>
      <c r="Z1300" s="87"/>
      <c r="AA1300" s="88" t="s">
        <v>3880</v>
      </c>
      <c r="AB1300" s="88"/>
      <c r="AC1300" s="88"/>
      <c r="AD1300" s="90"/>
      <c r="AE1300" s="90"/>
      <c r="AF1300" s="136"/>
      <c r="AG1300" s="338"/>
      <c r="AH1300" s="338"/>
      <c r="AI1300" s="339"/>
      <c r="AJ1300" s="339"/>
      <c r="AK1300" s="91"/>
      <c r="AL1300" s="92"/>
      <c r="AM1300" s="93"/>
      <c r="AN1300" s="340"/>
      <c r="AO1300" s="341"/>
      <c r="AP1300" s="336"/>
      <c r="AQ1300" s="342"/>
      <c r="AR1300" s="343"/>
      <c r="AS1300" s="342"/>
      <c r="AT1300" s="94"/>
      <c r="AU1300" s="341"/>
      <c r="AV1300" s="136"/>
      <c r="AW1300" s="339"/>
    </row>
    <row r="1301" spans="1:49" ht="12.75" customHeight="1">
      <c r="A1301">
        <v>1298</v>
      </c>
      <c r="B1301" s="29" t="s">
        <v>9035</v>
      </c>
      <c r="C1301" s="134" t="s">
        <v>3759</v>
      </c>
      <c r="D1301" s="29" t="s">
        <v>3880</v>
      </c>
      <c r="E1301" s="29" t="s">
        <v>3880</v>
      </c>
      <c r="F1301" s="335"/>
      <c r="G1301" s="335"/>
      <c r="H1301" s="394"/>
      <c r="I1301" s="394"/>
      <c r="J1301" s="394"/>
      <c r="K1301" s="394"/>
      <c r="L1301" s="335"/>
      <c r="M1301" s="82" t="s">
        <v>3880</v>
      </c>
      <c r="N1301" s="57" t="s">
        <v>3880</v>
      </c>
      <c r="O1301" s="30" t="s">
        <v>3880</v>
      </c>
      <c r="P1301" s="29" t="s">
        <v>3880</v>
      </c>
      <c r="Q1301" s="29"/>
      <c r="R1301" s="134" t="s">
        <v>3759</v>
      </c>
      <c r="S1301" s="103" t="s">
        <v>5480</v>
      </c>
      <c r="T1301" s="403">
        <v>-15580</v>
      </c>
      <c r="U1301" s="403">
        <v>11000</v>
      </c>
      <c r="V1301" s="123" t="s">
        <v>2</v>
      </c>
      <c r="W1301" s="336"/>
      <c r="X1301" s="123"/>
      <c r="Y1301" s="337"/>
      <c r="Z1301" s="87"/>
      <c r="AA1301" s="88" t="s">
        <v>3880</v>
      </c>
      <c r="AB1301" s="88"/>
      <c r="AC1301" s="88"/>
      <c r="AD1301" s="90"/>
      <c r="AE1301" s="90"/>
      <c r="AF1301" s="136"/>
      <c r="AG1301" s="338"/>
      <c r="AH1301" s="338"/>
      <c r="AI1301" s="339"/>
      <c r="AJ1301" s="339"/>
      <c r="AK1301" s="91"/>
      <c r="AL1301" s="92"/>
      <c r="AM1301" s="93"/>
      <c r="AN1301" s="340"/>
      <c r="AO1301" s="341"/>
      <c r="AP1301" s="336"/>
      <c r="AQ1301" s="342"/>
      <c r="AR1301" s="343"/>
      <c r="AS1301" s="342"/>
      <c r="AT1301" s="94"/>
      <c r="AU1301" s="341"/>
      <c r="AV1301" s="136"/>
      <c r="AW1301" s="339"/>
    </row>
    <row r="1302" spans="1:49" ht="12.75" customHeight="1">
      <c r="A1302">
        <v>1299</v>
      </c>
      <c r="B1302" s="29" t="s">
        <v>9035</v>
      </c>
      <c r="C1302" s="134" t="s">
        <v>5481</v>
      </c>
      <c r="D1302" s="29" t="s">
        <v>3880</v>
      </c>
      <c r="E1302" s="29" t="s">
        <v>3880</v>
      </c>
      <c r="F1302" s="335"/>
      <c r="G1302" s="335"/>
      <c r="H1302" s="394"/>
      <c r="I1302" s="394"/>
      <c r="J1302" s="394"/>
      <c r="K1302" s="394"/>
      <c r="L1302" s="335"/>
      <c r="M1302" s="82" t="s">
        <v>3880</v>
      </c>
      <c r="N1302" s="57" t="s">
        <v>3880</v>
      </c>
      <c r="O1302" s="30" t="s">
        <v>3880</v>
      </c>
      <c r="P1302" s="29" t="s">
        <v>3880</v>
      </c>
      <c r="Q1302" s="29"/>
      <c r="R1302" s="134" t="s">
        <v>5481</v>
      </c>
      <c r="S1302" s="103" t="s">
        <v>5480</v>
      </c>
      <c r="T1302" s="403">
        <v>15580</v>
      </c>
      <c r="U1302" s="403">
        <v>11784.4</v>
      </c>
      <c r="V1302" s="123" t="s">
        <v>2</v>
      </c>
      <c r="W1302" s="336"/>
      <c r="X1302" s="123"/>
      <c r="Y1302" s="337"/>
      <c r="Z1302" s="87"/>
      <c r="AA1302" s="88" t="s">
        <v>3880</v>
      </c>
      <c r="AB1302" s="88"/>
      <c r="AC1302" s="88"/>
      <c r="AD1302" s="90"/>
      <c r="AE1302" s="90"/>
      <c r="AF1302" s="136"/>
      <c r="AG1302" s="338"/>
      <c r="AH1302" s="338"/>
      <c r="AI1302" s="339"/>
      <c r="AJ1302" s="339"/>
      <c r="AK1302" s="91"/>
      <c r="AL1302" s="92"/>
      <c r="AM1302" s="93"/>
      <c r="AN1302" s="340"/>
      <c r="AO1302" s="341"/>
      <c r="AP1302" s="336"/>
      <c r="AQ1302" s="342"/>
      <c r="AR1302" s="343"/>
      <c r="AS1302" s="342"/>
      <c r="AT1302" s="94"/>
      <c r="AU1302" s="341"/>
      <c r="AV1302" s="136"/>
      <c r="AW1302" s="339"/>
    </row>
    <row r="1303" spans="1:49" ht="12.75" customHeight="1">
      <c r="A1303">
        <v>1300</v>
      </c>
      <c r="B1303" s="29" t="s">
        <v>9035</v>
      </c>
      <c r="C1303" s="134" t="s">
        <v>3464</v>
      </c>
      <c r="D1303" s="29" t="s">
        <v>3880</v>
      </c>
      <c r="E1303" s="29" t="s">
        <v>3880</v>
      </c>
      <c r="F1303" s="335"/>
      <c r="G1303" s="335"/>
      <c r="H1303" s="394"/>
      <c r="I1303" s="394"/>
      <c r="J1303" s="394"/>
      <c r="K1303" s="394"/>
      <c r="L1303" s="335"/>
      <c r="M1303" s="82" t="s">
        <v>3880</v>
      </c>
      <c r="N1303" s="57" t="s">
        <v>3880</v>
      </c>
      <c r="O1303" s="30" t="s">
        <v>3880</v>
      </c>
      <c r="P1303" s="29" t="s">
        <v>3880</v>
      </c>
      <c r="Q1303" s="29"/>
      <c r="R1303" s="134" t="s">
        <v>3464</v>
      </c>
      <c r="S1303" s="103" t="s">
        <v>5480</v>
      </c>
      <c r="T1303" s="403">
        <v>-15580</v>
      </c>
      <c r="U1303" s="403">
        <v>11784.4</v>
      </c>
      <c r="V1303" s="123" t="s">
        <v>2</v>
      </c>
      <c r="W1303" s="336"/>
      <c r="X1303" s="123"/>
      <c r="Y1303" s="337"/>
      <c r="Z1303" s="87"/>
      <c r="AA1303" s="88" t="s">
        <v>3880</v>
      </c>
      <c r="AB1303" s="88"/>
      <c r="AC1303" s="88"/>
      <c r="AD1303" s="90"/>
      <c r="AE1303" s="90"/>
      <c r="AF1303" s="136"/>
      <c r="AG1303" s="338"/>
      <c r="AH1303" s="338"/>
      <c r="AI1303" s="339"/>
      <c r="AJ1303" s="339"/>
      <c r="AK1303" s="91"/>
      <c r="AL1303" s="92"/>
      <c r="AM1303" s="93"/>
      <c r="AN1303" s="340"/>
      <c r="AO1303" s="341"/>
      <c r="AP1303" s="336"/>
      <c r="AQ1303" s="342"/>
      <c r="AR1303" s="343"/>
      <c r="AS1303" s="342"/>
      <c r="AT1303" s="94"/>
      <c r="AU1303" s="341"/>
      <c r="AV1303" s="136"/>
      <c r="AW1303" s="339"/>
    </row>
    <row r="1304" spans="1:49" ht="12.75" customHeight="1">
      <c r="A1304">
        <v>1301</v>
      </c>
      <c r="B1304" s="29" t="s">
        <v>9035</v>
      </c>
      <c r="C1304" s="134" t="s">
        <v>5482</v>
      </c>
      <c r="D1304" s="29" t="s">
        <v>3880</v>
      </c>
      <c r="E1304" s="29" t="s">
        <v>3880</v>
      </c>
      <c r="F1304" s="335"/>
      <c r="G1304" s="335"/>
      <c r="H1304" s="394"/>
      <c r="I1304" s="394"/>
      <c r="J1304" s="394"/>
      <c r="K1304" s="394"/>
      <c r="L1304" s="335"/>
      <c r="M1304" s="82" t="s">
        <v>3880</v>
      </c>
      <c r="N1304" s="57" t="s">
        <v>3880</v>
      </c>
      <c r="O1304" s="30" t="s">
        <v>3880</v>
      </c>
      <c r="P1304" s="29" t="s">
        <v>3880</v>
      </c>
      <c r="Q1304" s="29"/>
      <c r="R1304" s="134" t="s">
        <v>5482</v>
      </c>
      <c r="S1304" s="103" t="s">
        <v>5480</v>
      </c>
      <c r="T1304" s="403">
        <v>15580</v>
      </c>
      <c r="U1304" s="403">
        <v>-11784.4</v>
      </c>
      <c r="V1304" s="123" t="s">
        <v>2</v>
      </c>
      <c r="W1304" s="336"/>
      <c r="X1304" s="123"/>
      <c r="Y1304" s="337"/>
      <c r="Z1304" s="87"/>
      <c r="AA1304" s="88" t="s">
        <v>3880</v>
      </c>
      <c r="AB1304" s="88"/>
      <c r="AC1304" s="88"/>
      <c r="AD1304" s="90"/>
      <c r="AE1304" s="90"/>
      <c r="AF1304" s="136"/>
      <c r="AG1304" s="338"/>
      <c r="AH1304" s="338"/>
      <c r="AI1304" s="339"/>
      <c r="AJ1304" s="339"/>
      <c r="AK1304" s="91"/>
      <c r="AL1304" s="92"/>
      <c r="AM1304" s="93"/>
      <c r="AN1304" s="340"/>
      <c r="AO1304" s="341"/>
      <c r="AP1304" s="336"/>
      <c r="AQ1304" s="342"/>
      <c r="AR1304" s="343"/>
      <c r="AS1304" s="342"/>
      <c r="AT1304" s="94"/>
      <c r="AU1304" s="341"/>
      <c r="AV1304" s="136"/>
      <c r="AW1304" s="339"/>
    </row>
    <row r="1305" spans="1:49" ht="12.75" customHeight="1">
      <c r="A1305">
        <v>1302</v>
      </c>
      <c r="B1305" s="29" t="s">
        <v>9035</v>
      </c>
      <c r="C1305" s="134" t="s">
        <v>5483</v>
      </c>
      <c r="D1305" s="29" t="s">
        <v>3880</v>
      </c>
      <c r="E1305" s="29" t="s">
        <v>3880</v>
      </c>
      <c r="F1305" s="335"/>
      <c r="G1305" s="335"/>
      <c r="H1305" s="394"/>
      <c r="I1305" s="394"/>
      <c r="J1305" s="394"/>
      <c r="K1305" s="394"/>
      <c r="L1305" s="335"/>
      <c r="M1305" s="82" t="s">
        <v>3880</v>
      </c>
      <c r="N1305" s="57" t="s">
        <v>3880</v>
      </c>
      <c r="O1305" s="30" t="s">
        <v>3880</v>
      </c>
      <c r="P1305" s="29" t="s">
        <v>3880</v>
      </c>
      <c r="Q1305" s="29"/>
      <c r="R1305" s="134" t="s">
        <v>5483</v>
      </c>
      <c r="S1305" s="103" t="s">
        <v>5480</v>
      </c>
      <c r="T1305" s="403">
        <v>-15580</v>
      </c>
      <c r="U1305" s="403">
        <v>-11784.4</v>
      </c>
      <c r="V1305" s="123" t="s">
        <v>2</v>
      </c>
      <c r="W1305" s="336"/>
      <c r="X1305" s="123"/>
      <c r="Y1305" s="337"/>
      <c r="Z1305" s="87"/>
      <c r="AA1305" s="88" t="s">
        <v>3880</v>
      </c>
      <c r="AB1305" s="88"/>
      <c r="AC1305" s="88"/>
      <c r="AD1305" s="90"/>
      <c r="AE1305" s="90"/>
      <c r="AF1305" s="136"/>
      <c r="AG1305" s="338"/>
      <c r="AH1305" s="338"/>
      <c r="AI1305" s="339"/>
      <c r="AJ1305" s="339"/>
      <c r="AK1305" s="91"/>
      <c r="AL1305" s="92"/>
      <c r="AM1305" s="93"/>
      <c r="AN1305" s="340"/>
      <c r="AO1305" s="341"/>
      <c r="AP1305" s="336"/>
      <c r="AQ1305" s="342"/>
      <c r="AR1305" s="343"/>
      <c r="AS1305" s="342"/>
      <c r="AT1305" s="94"/>
      <c r="AU1305" s="341"/>
      <c r="AV1305" s="136"/>
      <c r="AW1305" s="339"/>
    </row>
    <row r="1306" spans="1:49" ht="12.75" customHeight="1">
      <c r="A1306">
        <v>1303</v>
      </c>
      <c r="B1306" s="29" t="s">
        <v>9035</v>
      </c>
      <c r="C1306" s="134" t="s">
        <v>256</v>
      </c>
      <c r="D1306" s="29" t="s">
        <v>3880</v>
      </c>
      <c r="E1306" s="29" t="s">
        <v>3880</v>
      </c>
      <c r="F1306" s="335"/>
      <c r="G1306" s="335"/>
      <c r="H1306" s="394"/>
      <c r="I1306" s="394"/>
      <c r="J1306" s="394"/>
      <c r="K1306" s="394"/>
      <c r="L1306" s="335"/>
      <c r="M1306" s="82" t="s">
        <v>3880</v>
      </c>
      <c r="N1306" s="57" t="s">
        <v>3880</v>
      </c>
      <c r="O1306" s="30" t="s">
        <v>3880</v>
      </c>
      <c r="P1306" s="29" t="s">
        <v>3880</v>
      </c>
      <c r="Q1306" s="29"/>
      <c r="R1306" s="134" t="s">
        <v>256</v>
      </c>
      <c r="S1306" s="103" t="s">
        <v>5480</v>
      </c>
      <c r="T1306" s="403">
        <v>15580</v>
      </c>
      <c r="U1306" s="403">
        <v>-11000</v>
      </c>
      <c r="V1306" s="123" t="s">
        <v>2</v>
      </c>
      <c r="W1306" s="336"/>
      <c r="X1306" s="123"/>
      <c r="Y1306" s="337"/>
      <c r="Z1306" s="87"/>
      <c r="AA1306" s="88" t="s">
        <v>3880</v>
      </c>
      <c r="AB1306" s="88"/>
      <c r="AC1306" s="88"/>
      <c r="AD1306" s="90"/>
      <c r="AE1306" s="90"/>
      <c r="AF1306" s="136"/>
      <c r="AG1306" s="338"/>
      <c r="AH1306" s="338"/>
      <c r="AI1306" s="339"/>
      <c r="AJ1306" s="339"/>
      <c r="AK1306" s="91"/>
      <c r="AL1306" s="92"/>
      <c r="AM1306" s="93"/>
      <c r="AN1306" s="340"/>
      <c r="AO1306" s="341"/>
      <c r="AP1306" s="336"/>
      <c r="AQ1306" s="342"/>
      <c r="AR1306" s="343"/>
      <c r="AS1306" s="342"/>
      <c r="AT1306" s="94"/>
      <c r="AU1306" s="341"/>
      <c r="AV1306" s="136"/>
      <c r="AW1306" s="339"/>
    </row>
    <row r="1307" spans="1:49" ht="12.75" customHeight="1">
      <c r="A1307">
        <v>1304</v>
      </c>
      <c r="B1307" s="29" t="s">
        <v>9035</v>
      </c>
      <c r="C1307" s="134" t="s">
        <v>5484</v>
      </c>
      <c r="D1307" s="29" t="s">
        <v>3880</v>
      </c>
      <c r="E1307" s="29" t="s">
        <v>3880</v>
      </c>
      <c r="F1307" s="335"/>
      <c r="G1307" s="335"/>
      <c r="H1307" s="394"/>
      <c r="I1307" s="394"/>
      <c r="J1307" s="394"/>
      <c r="K1307" s="394"/>
      <c r="L1307" s="335"/>
      <c r="M1307" s="82" t="s">
        <v>3880</v>
      </c>
      <c r="N1307" s="57" t="s">
        <v>3880</v>
      </c>
      <c r="O1307" s="30" t="s">
        <v>3880</v>
      </c>
      <c r="P1307" s="29" t="s">
        <v>3880</v>
      </c>
      <c r="Q1307" s="29"/>
      <c r="R1307" s="134" t="s">
        <v>5484</v>
      </c>
      <c r="S1307" s="103" t="s">
        <v>5480</v>
      </c>
      <c r="T1307" s="403">
        <v>-15580</v>
      </c>
      <c r="U1307" s="403">
        <v>-11000</v>
      </c>
      <c r="V1307" s="123" t="s">
        <v>2</v>
      </c>
      <c r="W1307" s="336"/>
      <c r="X1307" s="123"/>
      <c r="Y1307" s="337"/>
      <c r="Z1307" s="87"/>
      <c r="AA1307" s="88" t="s">
        <v>3880</v>
      </c>
      <c r="AB1307" s="88"/>
      <c r="AC1307" s="88"/>
      <c r="AD1307" s="90"/>
      <c r="AE1307" s="90"/>
      <c r="AF1307" s="136"/>
      <c r="AG1307" s="338"/>
      <c r="AH1307" s="338"/>
      <c r="AI1307" s="339"/>
      <c r="AJ1307" s="339"/>
      <c r="AK1307" s="91"/>
      <c r="AL1307" s="92"/>
      <c r="AM1307" s="93"/>
      <c r="AN1307" s="340"/>
      <c r="AO1307" s="341"/>
      <c r="AP1307" s="336"/>
      <c r="AQ1307" s="342"/>
      <c r="AR1307" s="343"/>
      <c r="AS1307" s="342"/>
      <c r="AT1307" s="94"/>
      <c r="AU1307" s="341"/>
      <c r="AV1307" s="136"/>
      <c r="AW1307" s="339"/>
    </row>
    <row r="1308" spans="1:49" ht="12.75" customHeight="1">
      <c r="A1308">
        <v>1305</v>
      </c>
      <c r="B1308" s="29" t="s">
        <v>8339</v>
      </c>
      <c r="C1308" s="104" t="s">
        <v>339</v>
      </c>
      <c r="D1308" s="29" t="s">
        <v>1009</v>
      </c>
      <c r="E1308" s="29" t="s">
        <v>2816</v>
      </c>
      <c r="F1308" s="335"/>
      <c r="G1308" s="335"/>
      <c r="H1308" s="394"/>
      <c r="I1308" s="394"/>
      <c r="J1308" s="394"/>
      <c r="K1308" s="394"/>
      <c r="L1308" s="335"/>
      <c r="M1308" s="82" t="s">
        <v>3880</v>
      </c>
      <c r="N1308" s="57">
        <v>3325.1732283464571</v>
      </c>
      <c r="O1308" s="30">
        <v>3325.1732283464571</v>
      </c>
      <c r="P1308" s="29" t="s">
        <v>3455</v>
      </c>
      <c r="Q1308" s="29"/>
      <c r="R1308" s="104" t="s">
        <v>339</v>
      </c>
      <c r="S1308" s="103" t="s">
        <v>5485</v>
      </c>
      <c r="T1308" s="403">
        <v>12877.8</v>
      </c>
      <c r="U1308" s="403">
        <v>-9163.0499999999993</v>
      </c>
      <c r="V1308" s="123" t="s">
        <v>1</v>
      </c>
      <c r="W1308" s="336" t="s">
        <v>0</v>
      </c>
      <c r="X1308" s="123"/>
      <c r="Y1308" s="337"/>
      <c r="Z1308" s="87">
        <v>1</v>
      </c>
      <c r="AA1308" s="88" t="s">
        <v>3880</v>
      </c>
      <c r="AB1308" s="88"/>
      <c r="AC1308" s="88"/>
      <c r="AD1308" s="90"/>
      <c r="AE1308" s="90"/>
      <c r="AF1308" s="136"/>
      <c r="AG1308" s="338"/>
      <c r="AH1308" s="338"/>
      <c r="AI1308" s="339"/>
      <c r="AJ1308" s="339"/>
      <c r="AK1308" s="91"/>
      <c r="AL1308" s="92"/>
      <c r="AM1308" s="93"/>
      <c r="AN1308" s="340"/>
      <c r="AO1308" s="341"/>
      <c r="AP1308" s="336"/>
      <c r="AQ1308" s="342"/>
      <c r="AR1308" s="343"/>
      <c r="AS1308" s="342"/>
      <c r="AT1308" s="94"/>
      <c r="AU1308" s="341"/>
      <c r="AV1308" s="136"/>
      <c r="AW1308" s="339"/>
    </row>
    <row r="1309" spans="1:49" ht="12.75" customHeight="1">
      <c r="A1309">
        <v>1306</v>
      </c>
      <c r="B1309" s="29" t="s">
        <v>7744</v>
      </c>
      <c r="C1309" s="104" t="s">
        <v>259</v>
      </c>
      <c r="D1309" s="29" t="s">
        <v>523</v>
      </c>
      <c r="E1309" s="29" t="s">
        <v>3302</v>
      </c>
      <c r="F1309" s="335" t="s">
        <v>9090</v>
      </c>
      <c r="G1309" s="394" t="s">
        <v>9091</v>
      </c>
      <c r="H1309" s="394"/>
      <c r="I1309" s="394"/>
      <c r="J1309" s="394"/>
      <c r="K1309" s="394"/>
      <c r="L1309" s="335"/>
      <c r="M1309" s="82">
        <v>2272.3740157480315</v>
      </c>
      <c r="N1309" s="57">
        <v>10520.688976377953</v>
      </c>
      <c r="O1309" s="30">
        <v>12793.062992125984</v>
      </c>
      <c r="P1309" s="29" t="s">
        <v>3858</v>
      </c>
      <c r="Q1309" s="29"/>
      <c r="R1309" s="104" t="s">
        <v>259</v>
      </c>
      <c r="S1309" s="103" t="s">
        <v>5486</v>
      </c>
      <c r="T1309" s="403">
        <v>5000</v>
      </c>
      <c r="U1309" s="403">
        <v>-12480</v>
      </c>
      <c r="V1309" s="123" t="s">
        <v>1</v>
      </c>
      <c r="W1309" s="336" t="s">
        <v>0</v>
      </c>
      <c r="X1309" s="123"/>
      <c r="Y1309" s="337"/>
      <c r="Z1309" s="87">
        <v>1</v>
      </c>
      <c r="AA1309" s="88" t="s">
        <v>272</v>
      </c>
      <c r="AB1309" s="88">
        <v>2.5</v>
      </c>
      <c r="AC1309" s="88">
        <v>100</v>
      </c>
      <c r="AD1309" s="90"/>
      <c r="AE1309" s="90"/>
      <c r="AF1309" s="136"/>
      <c r="AG1309" s="338"/>
      <c r="AH1309" s="338"/>
      <c r="AI1309" s="339"/>
      <c r="AJ1309" s="339"/>
      <c r="AK1309" s="91"/>
      <c r="AL1309" s="92"/>
      <c r="AM1309" s="93"/>
      <c r="AN1309" s="340"/>
      <c r="AO1309" s="341"/>
      <c r="AP1309" s="336"/>
      <c r="AQ1309" s="342"/>
      <c r="AR1309" s="343"/>
      <c r="AS1309" s="342"/>
      <c r="AT1309" s="94"/>
      <c r="AU1309" s="341"/>
      <c r="AV1309" s="136"/>
      <c r="AW1309" s="339"/>
    </row>
    <row r="1310" spans="1:49" ht="12.75" customHeight="1">
      <c r="A1310">
        <v>1307</v>
      </c>
      <c r="B1310" s="29" t="s">
        <v>7745</v>
      </c>
      <c r="C1310" s="104" t="s">
        <v>258</v>
      </c>
      <c r="D1310" s="29" t="s">
        <v>521</v>
      </c>
      <c r="E1310" s="29" t="s">
        <v>3304</v>
      </c>
      <c r="F1310" s="335" t="s">
        <v>9092</v>
      </c>
      <c r="G1310" s="394" t="s">
        <v>9093</v>
      </c>
      <c r="H1310" s="394"/>
      <c r="I1310" s="394"/>
      <c r="J1310" s="394"/>
      <c r="K1310" s="394"/>
      <c r="L1310" s="335"/>
      <c r="M1310" s="82">
        <v>2272.3740157480315</v>
      </c>
      <c r="N1310" s="57">
        <v>10520.688976377953</v>
      </c>
      <c r="O1310" s="30">
        <v>12793.062992125984</v>
      </c>
      <c r="P1310" s="29" t="s">
        <v>3858</v>
      </c>
      <c r="Q1310" s="29"/>
      <c r="R1310" s="104" t="s">
        <v>258</v>
      </c>
      <c r="S1310" s="104" t="s">
        <v>5487</v>
      </c>
      <c r="T1310" s="403">
        <v>5000</v>
      </c>
      <c r="U1310" s="403">
        <v>-13310</v>
      </c>
      <c r="V1310" s="123" t="s">
        <v>1</v>
      </c>
      <c r="W1310" s="336" t="s">
        <v>0</v>
      </c>
      <c r="X1310" s="123"/>
      <c r="Y1310" s="337"/>
      <c r="Z1310" s="87">
        <v>1</v>
      </c>
      <c r="AA1310" s="88" t="s">
        <v>272</v>
      </c>
      <c r="AB1310" s="88">
        <v>2.5</v>
      </c>
      <c r="AC1310" s="88">
        <v>100</v>
      </c>
      <c r="AD1310" s="90"/>
      <c r="AE1310" s="90"/>
      <c r="AF1310" s="136"/>
      <c r="AG1310" s="338"/>
      <c r="AH1310" s="338"/>
      <c r="AI1310" s="339"/>
      <c r="AJ1310" s="339"/>
      <c r="AK1310" s="91"/>
      <c r="AL1310" s="92"/>
      <c r="AM1310" s="93"/>
      <c r="AN1310" s="340"/>
      <c r="AO1310" s="341"/>
      <c r="AP1310" s="336"/>
      <c r="AQ1310" s="342"/>
      <c r="AR1310" s="343"/>
      <c r="AS1310" s="342"/>
      <c r="AT1310" s="94"/>
      <c r="AU1310" s="341"/>
      <c r="AV1310" s="136"/>
      <c r="AW1310" s="339"/>
    </row>
    <row r="1311" spans="1:49" ht="12.75" customHeight="1">
      <c r="A1311">
        <v>1308</v>
      </c>
      <c r="B1311" s="29" t="s">
        <v>8488</v>
      </c>
      <c r="C1311" s="104" t="s">
        <v>5488</v>
      </c>
      <c r="D1311" s="29" t="s">
        <v>3880</v>
      </c>
      <c r="E1311" s="29" t="s">
        <v>3880</v>
      </c>
      <c r="F1311" s="335" t="s">
        <v>8489</v>
      </c>
      <c r="G1311" s="394" t="s">
        <v>8489</v>
      </c>
      <c r="H1311" s="394"/>
      <c r="I1311" s="394"/>
      <c r="J1311" s="394"/>
      <c r="K1311" s="394"/>
      <c r="L1311" s="335"/>
      <c r="M1311" s="82" t="s">
        <v>3880</v>
      </c>
      <c r="N1311" s="57">
        <v>261.54724409448818</v>
      </c>
      <c r="O1311" s="30">
        <v>261.54724409448818</v>
      </c>
      <c r="P1311" s="29" t="s">
        <v>3863</v>
      </c>
      <c r="Q1311" s="29" t="s">
        <v>3880</v>
      </c>
      <c r="R1311" s="104" t="s">
        <v>5488</v>
      </c>
      <c r="S1311" s="103" t="s">
        <v>5489</v>
      </c>
      <c r="T1311" s="403">
        <v>-3434.08</v>
      </c>
      <c r="U1311" s="403">
        <v>-10648.95</v>
      </c>
      <c r="V1311" s="123" t="s">
        <v>1</v>
      </c>
      <c r="W1311" s="336" t="s">
        <v>0</v>
      </c>
      <c r="X1311" s="123"/>
      <c r="Y1311" s="337"/>
      <c r="Z1311" s="87"/>
      <c r="AA1311" s="88" t="s">
        <v>3880</v>
      </c>
      <c r="AB1311" s="88"/>
      <c r="AC1311" s="98"/>
      <c r="AD1311" s="99"/>
      <c r="AE1311" s="90"/>
      <c r="AF1311" s="136"/>
      <c r="AG1311" s="338"/>
      <c r="AH1311" s="338"/>
      <c r="AI1311" s="339"/>
      <c r="AJ1311" s="339"/>
      <c r="AK1311" s="91"/>
      <c r="AL1311" s="92">
        <v>20</v>
      </c>
      <c r="AM1311" s="93"/>
      <c r="AN1311" s="340"/>
      <c r="AO1311" s="341"/>
      <c r="AP1311" s="336"/>
      <c r="AQ1311" s="342"/>
      <c r="AR1311" s="343"/>
      <c r="AS1311" s="342"/>
      <c r="AT1311" s="94">
        <v>8000</v>
      </c>
      <c r="AU1311" s="341"/>
      <c r="AV1311" s="136"/>
      <c r="AW1311" s="339"/>
    </row>
    <row r="1312" spans="1:49" ht="12.75" customHeight="1">
      <c r="A1312">
        <v>1309</v>
      </c>
      <c r="B1312" s="29" t="s">
        <v>8279</v>
      </c>
      <c r="C1312" s="104" t="s">
        <v>296</v>
      </c>
      <c r="D1312" s="29" t="s">
        <v>411</v>
      </c>
      <c r="E1312" s="29" t="s">
        <v>3414</v>
      </c>
      <c r="F1312" s="335" t="s">
        <v>8280</v>
      </c>
      <c r="G1312" s="394" t="s">
        <v>8281</v>
      </c>
      <c r="H1312" s="394"/>
      <c r="I1312" s="394"/>
      <c r="J1312" s="394"/>
      <c r="K1312" s="394"/>
      <c r="L1312" s="335"/>
      <c r="M1312" s="82">
        <v>11584.633858267718</v>
      </c>
      <c r="N1312" s="57">
        <v>1217.5590551181101</v>
      </c>
      <c r="O1312" s="30">
        <v>12802.192913385828</v>
      </c>
      <c r="P1312" s="29" t="s">
        <v>9198</v>
      </c>
      <c r="Q1312" s="29"/>
      <c r="R1312" s="104" t="s">
        <v>296</v>
      </c>
      <c r="S1312" s="103" t="s">
        <v>5490</v>
      </c>
      <c r="T1312" s="403">
        <v>500</v>
      </c>
      <c r="U1312" s="403">
        <v>-12895</v>
      </c>
      <c r="V1312" s="123" t="s">
        <v>1</v>
      </c>
      <c r="W1312" s="336" t="s">
        <v>0</v>
      </c>
      <c r="X1312" s="100" t="s">
        <v>4120</v>
      </c>
      <c r="Y1312" s="337"/>
      <c r="Z1312" s="87">
        <v>1</v>
      </c>
      <c r="AA1312" s="88" t="s">
        <v>3880</v>
      </c>
      <c r="AB1312" s="88"/>
      <c r="AC1312" s="98"/>
      <c r="AD1312" s="97"/>
      <c r="AE1312" s="90"/>
      <c r="AF1312" s="136"/>
      <c r="AG1312" s="338"/>
      <c r="AH1312" s="338"/>
      <c r="AI1312" s="339"/>
      <c r="AJ1312" s="339"/>
      <c r="AK1312" s="91"/>
      <c r="AL1312" s="92"/>
      <c r="AM1312" s="93" t="s">
        <v>4489</v>
      </c>
      <c r="AN1312" s="340"/>
      <c r="AO1312" s="341"/>
      <c r="AP1312" s="336"/>
      <c r="AQ1312" s="342"/>
      <c r="AR1312" s="343"/>
      <c r="AS1312" s="342"/>
      <c r="AT1312" s="94">
        <v>3000</v>
      </c>
      <c r="AU1312" s="341"/>
      <c r="AV1312" s="136"/>
      <c r="AW1312" s="339"/>
    </row>
    <row r="1313" spans="1:49" ht="12.75" customHeight="1">
      <c r="A1313">
        <v>1310</v>
      </c>
      <c r="B1313" s="29" t="s">
        <v>8316</v>
      </c>
      <c r="C1313" s="104" t="s">
        <v>31</v>
      </c>
      <c r="D1313" s="29" t="s">
        <v>401</v>
      </c>
      <c r="E1313" s="29" t="s">
        <v>3424</v>
      </c>
      <c r="F1313" s="335" t="s">
        <v>8317</v>
      </c>
      <c r="G1313" s="394" t="s">
        <v>8318</v>
      </c>
      <c r="H1313" s="394"/>
      <c r="I1313" s="394"/>
      <c r="J1313" s="394"/>
      <c r="K1313" s="394"/>
      <c r="L1313" s="335"/>
      <c r="M1313" s="82">
        <v>11802.673228346457</v>
      </c>
      <c r="N1313" s="57">
        <v>1282.1417322834648</v>
      </c>
      <c r="O1313" s="30">
        <v>13084.814960629921</v>
      </c>
      <c r="P1313" s="29" t="s">
        <v>9182</v>
      </c>
      <c r="Q1313" s="29"/>
      <c r="R1313" s="104" t="s">
        <v>31</v>
      </c>
      <c r="S1313" s="104" t="s">
        <v>5491</v>
      </c>
      <c r="T1313" s="403">
        <v>500</v>
      </c>
      <c r="U1313" s="403">
        <v>-12065</v>
      </c>
      <c r="V1313" s="123" t="s">
        <v>1</v>
      </c>
      <c r="W1313" s="336" t="s">
        <v>0</v>
      </c>
      <c r="X1313" s="123"/>
      <c r="Y1313" s="337"/>
      <c r="Z1313" s="87">
        <v>1</v>
      </c>
      <c r="AA1313" s="88" t="s">
        <v>3880</v>
      </c>
      <c r="AB1313" s="88"/>
      <c r="AC1313" s="98"/>
      <c r="AD1313" s="97"/>
      <c r="AE1313" s="90"/>
      <c r="AF1313" s="136"/>
      <c r="AG1313" s="338"/>
      <c r="AH1313" s="338"/>
      <c r="AI1313" s="339"/>
      <c r="AJ1313" s="339"/>
      <c r="AK1313" s="91"/>
      <c r="AL1313" s="92"/>
      <c r="AM1313" s="93" t="s">
        <v>4489</v>
      </c>
      <c r="AN1313" s="340"/>
      <c r="AO1313" s="341"/>
      <c r="AP1313" s="336"/>
      <c r="AQ1313" s="342"/>
      <c r="AR1313" s="343"/>
      <c r="AS1313" s="342"/>
      <c r="AT1313" s="94">
        <v>3000</v>
      </c>
      <c r="AU1313" s="341"/>
      <c r="AV1313" s="136"/>
      <c r="AW1313" s="339"/>
    </row>
    <row r="1314" spans="1:49" ht="12.75" customHeight="1">
      <c r="M1314"/>
      <c r="N1314"/>
      <c r="O1314"/>
      <c r="T1314" s="157"/>
      <c r="U1314" s="157"/>
      <c r="Z1314" s="44"/>
      <c r="AA1314" s="44"/>
      <c r="AB1314" s="44"/>
      <c r="AC1314" s="101"/>
      <c r="AD1314" s="102"/>
      <c r="AE1314" s="44"/>
      <c r="AK1314" s="44"/>
      <c r="AL1314" s="44"/>
      <c r="AM1314" s="44"/>
      <c r="AT1314" s="44"/>
    </row>
    <row r="1315" spans="1:49" ht="12.75" customHeight="1">
      <c r="B1315" t="s">
        <v>9036</v>
      </c>
      <c r="M1315"/>
      <c r="N1315"/>
      <c r="O1315"/>
      <c r="S1315" s="29"/>
      <c r="T1315" s="157"/>
      <c r="U1315" s="157"/>
      <c r="V1315" s="121" t="s">
        <v>5493</v>
      </c>
      <c r="W1315" s="390" t="s">
        <v>5494</v>
      </c>
      <c r="X1315" s="121" t="s">
        <v>5495</v>
      </c>
      <c r="Y1315" s="29"/>
      <c r="Z1315" s="29">
        <v>2</v>
      </c>
      <c r="AF1315" s="44"/>
      <c r="AG1315" s="44"/>
      <c r="AH1315" s="44"/>
      <c r="AO1315" s="44"/>
    </row>
    <row r="1316" spans="1:49" ht="12.75" customHeight="1">
      <c r="B1316" s="29" t="s">
        <v>1914</v>
      </c>
      <c r="C1316" s="104" t="s">
        <v>1909</v>
      </c>
      <c r="D1316" s="29" t="s">
        <v>914</v>
      </c>
      <c r="E1316" s="29" t="s">
        <v>2911</v>
      </c>
      <c r="M1316" s="352" t="s">
        <v>3880</v>
      </c>
      <c r="N1316" s="30">
        <v>6517.0944881889764</v>
      </c>
      <c r="O1316" s="30">
        <v>6517.0944881889764</v>
      </c>
      <c r="P1316" s="29" t="s">
        <v>3862</v>
      </c>
      <c r="S1316" s="29"/>
      <c r="T1316" s="349" t="s">
        <v>5496</v>
      </c>
      <c r="U1316" s="121"/>
      <c r="V1316" s="122" t="s">
        <v>5497</v>
      </c>
      <c r="W1316" s="390" t="s">
        <v>5494</v>
      </c>
      <c r="X1316" s="350" t="s">
        <v>5498</v>
      </c>
      <c r="Y1316" s="350"/>
      <c r="Z1316" s="29">
        <v>1</v>
      </c>
      <c r="AF1316" s="44"/>
      <c r="AG1316" s="44"/>
      <c r="AH1316" s="44"/>
      <c r="AO1316" s="44"/>
    </row>
    <row r="1317" spans="1:49" ht="12.75" customHeight="1">
      <c r="B1317" s="29" t="s">
        <v>1913</v>
      </c>
      <c r="C1317" s="104" t="s">
        <v>1907</v>
      </c>
      <c r="D1317" s="29" t="s">
        <v>980</v>
      </c>
      <c r="E1317" s="29" t="s">
        <v>2845</v>
      </c>
      <c r="M1317" s="352" t="s">
        <v>3880</v>
      </c>
      <c r="N1317" s="30">
        <v>6379.893700787401</v>
      </c>
      <c r="O1317" s="30">
        <v>6379.893700787401</v>
      </c>
      <c r="P1317" s="29" t="s">
        <v>3862</v>
      </c>
      <c r="S1317" s="29"/>
      <c r="T1317" s="349" t="s">
        <v>5499</v>
      </c>
      <c r="U1317" s="29"/>
      <c r="V1317" s="122" t="s">
        <v>5500</v>
      </c>
      <c r="W1317" s="390" t="s">
        <v>5494</v>
      </c>
      <c r="X1317" s="350" t="s">
        <v>5498</v>
      </c>
      <c r="Y1317" s="29"/>
      <c r="Z1317" s="29">
        <v>1</v>
      </c>
      <c r="AF1317" s="44"/>
      <c r="AG1317" s="44"/>
      <c r="AH1317" s="44"/>
      <c r="AO1317" s="44"/>
    </row>
    <row r="1318" spans="1:49" ht="12.75" customHeight="1">
      <c r="M1318"/>
      <c r="N1318"/>
      <c r="O1318"/>
      <c r="S1318" s="29"/>
      <c r="T1318" s="351" t="s">
        <v>5492</v>
      </c>
      <c r="U1318" s="121"/>
      <c r="V1318" s="29"/>
      <c r="W1318" s="29"/>
      <c r="X1318" s="29"/>
      <c r="Y1318" s="29" t="s">
        <v>5501</v>
      </c>
      <c r="Z1318" s="29">
        <v>504</v>
      </c>
      <c r="AF1318" s="44"/>
      <c r="AG1318" s="44"/>
      <c r="AH1318" s="44"/>
      <c r="AO1318" s="44"/>
    </row>
    <row r="1319" spans="1:49" ht="12.75" customHeight="1">
      <c r="M1319"/>
      <c r="N1319"/>
      <c r="O1319"/>
      <c r="T1319" s="121"/>
      <c r="U1319" s="121"/>
    </row>
    <row r="1320" spans="1:49" ht="12.75" customHeight="1">
      <c r="M1320"/>
      <c r="N1320"/>
      <c r="O1320"/>
    </row>
  </sheetData>
  <phoneticPr fontId="2"/>
  <conditionalFormatting sqref="S122 S140:S142">
    <cfRule type="cellIs" dxfId="68" priority="29" stopIfTrue="1" operator="equal">
      <formula>"NOT USED"</formula>
    </cfRule>
    <cfRule type="cellIs" dxfId="67" priority="28" stopIfTrue="1" operator="equal">
      <formula>"USED"</formula>
    </cfRule>
  </conditionalFormatting>
  <conditionalFormatting sqref="V1317">
    <cfRule type="expression" dxfId="66" priority="13" stopIfTrue="1">
      <formula>AND($E1317="DM6.5G",$C1317= "IO")</formula>
    </cfRule>
    <cfRule type="expression" dxfId="65" priority="10" stopIfTrue="1">
      <formula>AND($E1317="",$C1317= "IO")</formula>
    </cfRule>
    <cfRule type="expression" dxfId="64" priority="11" stopIfTrue="1">
      <formula>AND($E1317="DM250",$C1317= "IO")</formula>
    </cfRule>
    <cfRule type="expression" dxfId="63" priority="12" stopIfTrue="1">
      <formula>AND($E1317="DM2G",$C1317= "IO")</formula>
    </cfRule>
    <cfRule type="expression" dxfId="62" priority="14" stopIfTrue="1">
      <formula>AND($E1317="DM800",$C1317= "IO")</formula>
    </cfRule>
    <cfRule type="expression" dxfId="61" priority="15" stopIfTrue="1">
      <formula>AND($E1317="400MCC",$C1317= "IO")</formula>
    </cfRule>
    <cfRule type="expression" dxfId="60" priority="16" stopIfTrue="1">
      <formula>AND($E1317="FM_CHANNEL",$C1317= "IO")</formula>
    </cfRule>
    <cfRule type="expression" priority="17" stopIfTrue="1">
      <formula>AND($E1317="Float/Loopback",$C1317= "IO")</formula>
    </cfRule>
    <cfRule type="expression" priority="18" stopIfTrue="1">
      <formula>AND($E1317="PLL/sense/PU/PD",$C1317= "IO")</formula>
    </cfRule>
  </conditionalFormatting>
  <conditionalFormatting sqref="W4:W640 W642:W1314">
    <cfRule type="expression" dxfId="59" priority="38" stopIfTrue="1">
      <formula>AND($F4="DM800",$E4= "IO")</formula>
    </cfRule>
    <cfRule type="expression" dxfId="58" priority="37" stopIfTrue="1">
      <formula>AND($F4="DM6.5G",$E4= "IO")</formula>
    </cfRule>
    <cfRule type="expression" dxfId="57" priority="36" stopIfTrue="1">
      <formula>AND($F4="DM2G",$E4= "IO")</formula>
    </cfRule>
    <cfRule type="expression" dxfId="56" priority="34" stopIfTrue="1">
      <formula>AND($F4="",$E4= "IO")</formula>
    </cfRule>
    <cfRule type="expression" dxfId="55" priority="35" stopIfTrue="1">
      <formula>AND($F4="DM250",$E4= "IO")</formula>
    </cfRule>
    <cfRule type="expression" priority="42" stopIfTrue="1">
      <formula>AND($F4="PLL/sense/PU/PD",$E4= "IO")</formula>
    </cfRule>
    <cfRule type="expression" priority="41" stopIfTrue="1">
      <formula>AND($F4="Float/Loopback",$E4= "IO")</formula>
    </cfRule>
    <cfRule type="expression" dxfId="54" priority="40" stopIfTrue="1">
      <formula>AND($F4="FM_CHANNEL",$E4= "IO")</formula>
    </cfRule>
    <cfRule type="expression" dxfId="53" priority="39" stopIfTrue="1">
      <formula>AND($F4="400MCC",$E4= "IO")</formula>
    </cfRule>
  </conditionalFormatting>
  <conditionalFormatting sqref="W4:W1314">
    <cfRule type="expression" dxfId="52" priority="45" stopIfTrue="1">
      <formula>AND($F4="DM2G",$E4= "IO")</formula>
    </cfRule>
    <cfRule type="expression" dxfId="51" priority="46" stopIfTrue="1">
      <formula>AND($F4="DM6.5G",$E4= "IO")</formula>
    </cfRule>
    <cfRule type="expression" dxfId="50" priority="47" stopIfTrue="1">
      <formula>AND($F4="DM800",$E4= "IO")</formula>
    </cfRule>
    <cfRule type="expression" dxfId="49" priority="48" stopIfTrue="1">
      <formula>AND($F4="400MCC",$E4= "IO")</formula>
    </cfRule>
    <cfRule type="expression" priority="50" stopIfTrue="1">
      <formula>AND($F4="Float/Loopback",$E4= "IO")</formula>
    </cfRule>
    <cfRule type="expression" priority="51" stopIfTrue="1">
      <formula>AND($F4="PLL/sense/PU/PD",$E4= "IO")</formula>
    </cfRule>
    <cfRule type="expression" dxfId="48" priority="49" stopIfTrue="1">
      <formula>AND($F4="FM_CHANNEL",$E4= "IO")</formula>
    </cfRule>
    <cfRule type="expression" dxfId="47" priority="43" stopIfTrue="1">
      <formula>AND($F4="",$E4= "IO")</formula>
    </cfRule>
    <cfRule type="expression" dxfId="46" priority="44" stopIfTrue="1">
      <formula>AND($F4="DM250",$E4= "IO")</formula>
    </cfRule>
  </conditionalFormatting>
  <conditionalFormatting sqref="W1316">
    <cfRule type="expression" dxfId="45" priority="2" stopIfTrue="1">
      <formula>AND($F1316="DM250",$E1316= "IO")</formula>
    </cfRule>
    <cfRule type="expression" dxfId="44" priority="3" stopIfTrue="1">
      <formula>AND($F1316="DM2G",$E1316= "IO")</formula>
    </cfRule>
    <cfRule type="expression" dxfId="43" priority="4" stopIfTrue="1">
      <formula>AND($F1316="DM6.5G",$E1316= "IO")</formula>
    </cfRule>
    <cfRule type="expression" dxfId="42" priority="5" stopIfTrue="1">
      <formula>AND($F1316="DM800",$E1316= "IO")</formula>
    </cfRule>
    <cfRule type="expression" dxfId="41" priority="6" stopIfTrue="1">
      <formula>AND($F1316="400MCC",$E1316= "IO")</formula>
    </cfRule>
    <cfRule type="expression" priority="8" stopIfTrue="1">
      <formula>AND($F1316="Float/Loopback",$E1316= "IO")</formula>
    </cfRule>
    <cfRule type="expression" dxfId="40" priority="7" stopIfTrue="1">
      <formula>AND($F1316="FM_CHANNEL",$E1316= "IO")</formula>
    </cfRule>
    <cfRule type="expression" priority="9" stopIfTrue="1">
      <formula>AND($F1316="PLL/sense/PU/PD",$E1316= "IO")</formula>
    </cfRule>
    <cfRule type="expression" dxfId="39" priority="1" stopIfTrue="1">
      <formula>AND($F1316="",$E1316= "IO")</formula>
    </cfRule>
  </conditionalFormatting>
  <conditionalFormatting sqref="X4:X640 X642:X1313">
    <cfRule type="expression" dxfId="38" priority="30" stopIfTrue="1">
      <formula>AND($G4&lt;&gt;"",$H4&lt;&gt; "")</formula>
    </cfRule>
    <cfRule type="expression" dxfId="37" priority="31" stopIfTrue="1">
      <formula>NOT(OR($F4="DM250",$F4= "DM800"))</formula>
    </cfRule>
  </conditionalFormatting>
  <conditionalFormatting sqref="X4:X1313">
    <cfRule type="expression" dxfId="36" priority="52" stopIfTrue="1">
      <formula>AND($G4&lt;&gt;"",$H4&lt;&gt; "")</formula>
    </cfRule>
    <cfRule type="expression" dxfId="35" priority="53" stopIfTrue="1">
      <formula>NOT(OR($F4="DM250",$F4= "DM800"))</formula>
    </cfRule>
  </conditionalFormatting>
  <conditionalFormatting sqref="Y4:Y640 Y642:Y1313">
    <cfRule type="expression" dxfId="34" priority="32" stopIfTrue="1">
      <formula>AND($G4&lt;&gt;"",$H4&lt;&gt;"")</formula>
    </cfRule>
    <cfRule type="expression" dxfId="33" priority="33" stopIfTrue="1">
      <formula>$F4&lt;&gt;"DM6.5G"</formula>
    </cfRule>
  </conditionalFormatting>
  <conditionalFormatting sqref="Y4:Y1313">
    <cfRule type="expression" dxfId="32" priority="54" stopIfTrue="1">
      <formula>AND($G4&lt;&gt;"",$H4&lt;&gt;"")</formula>
    </cfRule>
    <cfRule type="expression" dxfId="31" priority="55" stopIfTrue="1">
      <formula>$F4&lt;&gt;"DM6.5G"</formula>
    </cfRule>
  </conditionalFormatting>
  <conditionalFormatting sqref="AG4:AG1314 AB1315:AB1318">
    <cfRule type="expression" dxfId="30" priority="20" stopIfTrue="1">
      <formula>AD4&lt;&gt;""</formula>
    </cfRule>
    <cfRule type="expression" dxfId="29" priority="19" stopIfTrue="1">
      <formula>AND(AB4&lt;&gt;"",AD4&lt;&gt;"")</formula>
    </cfRule>
  </conditionalFormatting>
  <conditionalFormatting sqref="AH4:AH1314 AC1315:AC1318">
    <cfRule type="expression" dxfId="28" priority="22" stopIfTrue="1">
      <formula>AD4&lt;&gt;""</formula>
    </cfRule>
    <cfRule type="expression" dxfId="27" priority="21" stopIfTrue="1">
      <formula>AND(AB4&lt;&gt;"",AC4="")</formula>
    </cfRule>
  </conditionalFormatting>
  <conditionalFormatting sqref="AI4:AI1314 AD1315:AD1318">
    <cfRule type="expression" dxfId="26" priority="24" stopIfTrue="1">
      <formula>AB4&lt;&gt;""</formula>
    </cfRule>
    <cfRule type="expression" dxfId="25" priority="23" stopIfTrue="1">
      <formula>AND(AB4&lt;&gt;"",AD4&lt;&gt;"")</formula>
    </cfRule>
  </conditionalFormatting>
  <conditionalFormatting sqref="AJ4:AJ1314 AE1315:AE1318">
    <cfRule type="expression" dxfId="24" priority="25" stopIfTrue="1">
      <formula>OR(AND(AB4&lt;&gt;"",AE4=""),AND(AD4&lt;&gt;"",AE4=""))</formula>
    </cfRule>
  </conditionalFormatting>
  <dataValidations count="10">
    <dataValidation type="list" allowBlank="1" showInputMessage="1" showErrorMessage="1" sqref="AP4:AP1314 AK1315:AK1318" xr:uid="{D5F9345D-D3A0-46B5-A494-5B79647F6660}">
      <formula1>"Yes"</formula1>
    </dataValidation>
    <dataValidation type="list" allowBlank="1" showInputMessage="1" showErrorMessage="1" sqref="AO4:AO1314 AJ1315:AJ1318" xr:uid="{CEBFBEB0-14E4-41F9-AAE8-F590FD5F24DF}">
      <formula1>"PU, PD, PUD"</formula1>
    </dataValidation>
    <dataValidation type="list" allowBlank="1" showInputMessage="1" showErrorMessage="1" sqref="AN4:AN1314 AI1315:AI1318" xr:uid="{DA5C9997-EF20-449E-A5A4-3A4B2C196415}">
      <formula1>"2x,4x,5x,6x"</formula1>
    </dataValidation>
    <dataValidation type="list" allowBlank="1" showInputMessage="1" showErrorMessage="1" sqref="AJ4:AJ1314 AE1315:AE1318" xr:uid="{15C552E4-3F8F-49DA-A462-1C0E84801166}">
      <formula1>"case1,case2,case3"</formula1>
    </dataValidation>
    <dataValidation type="whole" operator="greaterThan" allowBlank="1" showInputMessage="1" showErrorMessage="1" sqref="AL4:AL1314 AE4:AE1314 AC1315:AC1318 AH4:AH1314 AO1315:AO1318 AT4:AT1314 AG1315:AG1318 AB4:AC1314" xr:uid="{921F257A-DA6F-42D9-AE6C-1F861356609A}">
      <formula1>0</formula1>
    </dataValidation>
    <dataValidation type="list" allowBlank="1" showInputMessage="1" showErrorMessage="1" sqref="Z4:Z1314" xr:uid="{3BEEB566-BB95-4D55-A228-BFE87F7831AB}">
      <formula1>"0,1,2"</formula1>
    </dataValidation>
    <dataValidation type="list" allowBlank="1" showInputMessage="1" showErrorMessage="1" sqref="AW4:AW1314 AR1315:AR1318" xr:uid="{5734C0E5-AA49-4617-B00C-ACA6EB50D21B}">
      <formula1>"NC"</formula1>
    </dataValidation>
    <dataValidation type="list" allowBlank="1" showInputMessage="1" showErrorMessage="1" sqref="W4:W1314 V1317 W1316" xr:uid="{40A1560A-4A37-477C-9239-73E490E2BD3A}">
      <formula1>"DM250,DM2G,DM6.5G,DM800,400MCC,FM_CHANNEL,Float/Loopback,PLL/sense/PU/PD"</formula1>
    </dataValidation>
    <dataValidation type="list" allowBlank="1" showInputMessage="1" showErrorMessage="1" sqref="X4:X1314" xr:uid="{E9A3E2F5-C578-45AD-AD65-2A760A34E0B7}">
      <formula1>"SC2,SC4,SC8"</formula1>
    </dataValidation>
    <dataValidation type="list" allowBlank="1" showInputMessage="1" showErrorMessage="1" sqref="Y4:Y1314" xr:uid="{8D15541C-DFB8-4A50-A089-AD7B9938D708}">
      <formula1>"SIP,SIN,SOP,SON"</formula1>
    </dataValidation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37CF8-904D-4E58-9ABF-7666990CBA04}">
  <sheetPr codeName="Sheet5">
    <pageSetUpPr fitToPage="1"/>
  </sheetPr>
  <dimension ref="B1:X204"/>
  <sheetViews>
    <sheetView zoomScale="85" zoomScaleNormal="85" workbookViewId="0"/>
  </sheetViews>
  <sheetFormatPr defaultColWidth="6.5703125" defaultRowHeight="12.75"/>
  <cols>
    <col min="1" max="1" width="2.85546875" style="243" customWidth="1"/>
    <col min="2" max="2" width="3.85546875" style="244" customWidth="1"/>
    <col min="3" max="3" width="4.28515625" style="243" customWidth="1"/>
    <col min="4" max="4" width="6.85546875" style="243" bestFit="1" customWidth="1"/>
    <col min="5" max="5" width="6.85546875" style="243" customWidth="1"/>
    <col min="6" max="6" width="7.7109375" style="243" bestFit="1" customWidth="1"/>
    <col min="7" max="7" width="7.7109375" style="243" customWidth="1"/>
    <col min="8" max="9" width="7.7109375" style="243" bestFit="1" customWidth="1"/>
    <col min="10" max="10" width="3.140625" style="243" customWidth="1"/>
    <col min="11" max="11" width="4.28515625" style="243" customWidth="1"/>
    <col min="12" max="12" width="4.5703125" style="243" customWidth="1"/>
    <col min="13" max="16" width="7" style="243" customWidth="1"/>
    <col min="17" max="18" width="6.5703125" style="243"/>
    <col min="19" max="19" width="3.42578125" style="243" bestFit="1" customWidth="1"/>
    <col min="20" max="20" width="32.7109375" style="252" bestFit="1" customWidth="1"/>
    <col min="21" max="21" width="12.140625" style="249" bestFit="1" customWidth="1"/>
    <col min="22" max="22" width="6.5703125" style="243"/>
    <col min="23" max="23" width="16.7109375" style="243" bestFit="1" customWidth="1"/>
    <col min="24" max="16384" width="6.5703125" style="243"/>
  </cols>
  <sheetData>
    <row r="1" spans="2:22" ht="25.5">
      <c r="D1" s="245" t="s">
        <v>8917</v>
      </c>
      <c r="E1" s="245"/>
      <c r="R1" s="246"/>
      <c r="T1" s="247">
        <v>41948</v>
      </c>
      <c r="U1" s="207"/>
    </row>
    <row r="2" spans="2:22" ht="12.75" customHeight="1">
      <c r="R2" s="246"/>
      <c r="S2" s="248" t="s">
        <v>8562</v>
      </c>
      <c r="T2" s="243"/>
    </row>
    <row r="3" spans="2:22" ht="18" customHeight="1">
      <c r="C3" s="250"/>
      <c r="R3" s="246"/>
      <c r="T3" s="251" t="s">
        <v>8563</v>
      </c>
    </row>
    <row r="4" spans="2:22" ht="12.75" customHeight="1">
      <c r="C4" s="251" t="s">
        <v>8564</v>
      </c>
      <c r="L4" s="251" t="s">
        <v>8565</v>
      </c>
      <c r="R4" s="246"/>
    </row>
    <row r="5" spans="2:22" ht="12.75" customHeight="1">
      <c r="B5" s="244" t="s">
        <v>8566</v>
      </c>
      <c r="C5" s="404" t="s">
        <v>8567</v>
      </c>
      <c r="D5" s="254" t="s">
        <v>8568</v>
      </c>
      <c r="E5" s="255"/>
      <c r="F5" s="255" t="s">
        <v>8569</v>
      </c>
      <c r="G5" s="255"/>
      <c r="H5" s="254" t="s">
        <v>8570</v>
      </c>
      <c r="I5" s="254"/>
      <c r="M5" s="243" t="s">
        <v>8571</v>
      </c>
      <c r="R5" s="246"/>
      <c r="T5" s="256" t="s">
        <v>8916</v>
      </c>
    </row>
    <row r="6" spans="2:22" ht="12.75" customHeight="1" thickBot="1">
      <c r="C6" s="404"/>
      <c r="D6" s="254" t="s">
        <v>8573</v>
      </c>
      <c r="E6" s="254"/>
      <c r="F6" s="254" t="s">
        <v>8573</v>
      </c>
      <c r="G6" s="254"/>
      <c r="H6" s="254" t="s">
        <v>8573</v>
      </c>
      <c r="I6" s="254"/>
      <c r="K6" s="244"/>
      <c r="L6" s="253"/>
      <c r="M6" s="258"/>
      <c r="N6" s="253"/>
      <c r="O6" s="253"/>
      <c r="P6" s="253"/>
      <c r="R6" s="246"/>
      <c r="S6" s="259"/>
      <c r="T6" s="260" t="s">
        <v>8574</v>
      </c>
      <c r="U6" s="261" t="s">
        <v>8575</v>
      </c>
      <c r="V6" s="253"/>
    </row>
    <row r="7" spans="2:22" ht="12.75" customHeight="1">
      <c r="C7" s="262" t="s">
        <v>8576</v>
      </c>
      <c r="D7" s="262" t="s">
        <v>8577</v>
      </c>
      <c r="E7" s="262"/>
      <c r="F7" s="262" t="s">
        <v>8577</v>
      </c>
      <c r="G7" s="262"/>
      <c r="H7" s="262" t="s">
        <v>8578</v>
      </c>
      <c r="I7" s="262"/>
      <c r="K7" s="263"/>
      <c r="L7" s="264" t="s">
        <v>8567</v>
      </c>
      <c r="M7" s="265" t="s">
        <v>8579</v>
      </c>
      <c r="N7" s="265" t="s">
        <v>8580</v>
      </c>
      <c r="O7" s="265" t="s">
        <v>8581</v>
      </c>
      <c r="P7" s="266" t="s">
        <v>8582</v>
      </c>
      <c r="R7" s="246"/>
      <c r="S7" s="259">
        <v>1</v>
      </c>
      <c r="T7" s="103" t="s">
        <v>4004</v>
      </c>
      <c r="U7" s="295" t="s">
        <v>2289</v>
      </c>
      <c r="V7" s="253" t="s">
        <v>8583</v>
      </c>
    </row>
    <row r="8" spans="2:22" ht="12.75" customHeight="1">
      <c r="C8" s="254" t="s">
        <v>4032</v>
      </c>
      <c r="D8" s="267" t="s">
        <v>8584</v>
      </c>
      <c r="E8" s="267" t="s">
        <v>9222</v>
      </c>
      <c r="F8" s="267" t="s">
        <v>8585</v>
      </c>
      <c r="G8" s="267" t="s">
        <v>9222</v>
      </c>
      <c r="H8" s="267" t="s">
        <v>8586</v>
      </c>
      <c r="I8" s="267" t="s">
        <v>9222</v>
      </c>
      <c r="K8" s="263"/>
      <c r="L8" s="268"/>
      <c r="M8" s="254" t="s">
        <v>8587</v>
      </c>
      <c r="N8" s="254" t="s">
        <v>8587</v>
      </c>
      <c r="O8" s="254" t="s">
        <v>8587</v>
      </c>
      <c r="P8" s="269" t="s">
        <v>8587</v>
      </c>
      <c r="R8" s="246"/>
      <c r="S8" s="259">
        <v>2</v>
      </c>
      <c r="T8" s="103" t="s">
        <v>3984</v>
      </c>
      <c r="U8" s="295" t="s">
        <v>2286</v>
      </c>
      <c r="V8" s="253" t="s">
        <v>8588</v>
      </c>
    </row>
    <row r="9" spans="2:22" ht="12.75" customHeight="1">
      <c r="C9" s="254" t="s">
        <v>8589</v>
      </c>
      <c r="D9" s="267" t="s">
        <v>8590</v>
      </c>
      <c r="E9" s="267" t="s">
        <v>9222</v>
      </c>
      <c r="F9" s="267" t="s">
        <v>8591</v>
      </c>
      <c r="G9" s="267" t="s">
        <v>9222</v>
      </c>
      <c r="H9" s="267" t="s">
        <v>8592</v>
      </c>
      <c r="I9" s="267" t="s">
        <v>9222</v>
      </c>
      <c r="K9" s="259"/>
      <c r="L9" s="270" t="s">
        <v>8593</v>
      </c>
      <c r="M9" s="267" t="s">
        <v>8594</v>
      </c>
      <c r="N9" s="267" t="s">
        <v>8595</v>
      </c>
      <c r="O9" s="254" t="s">
        <v>8596</v>
      </c>
      <c r="P9" s="271" t="s">
        <v>8597</v>
      </c>
      <c r="R9" s="246"/>
      <c r="S9" s="259">
        <v>3</v>
      </c>
      <c r="T9" s="103" t="s">
        <v>4013</v>
      </c>
      <c r="U9" s="295" t="s">
        <v>2288</v>
      </c>
      <c r="V9" s="253" t="s">
        <v>8588</v>
      </c>
    </row>
    <row r="10" spans="2:22" ht="12.75" customHeight="1">
      <c r="C10" s="254" t="s">
        <v>4807</v>
      </c>
      <c r="D10" s="267" t="s">
        <v>8598</v>
      </c>
      <c r="E10" s="267" t="s">
        <v>9222</v>
      </c>
      <c r="F10" s="267" t="s">
        <v>8599</v>
      </c>
      <c r="G10" s="267" t="s">
        <v>9222</v>
      </c>
      <c r="H10" s="267" t="s">
        <v>8600</v>
      </c>
      <c r="I10" s="267" t="s">
        <v>9222</v>
      </c>
      <c r="K10" s="259"/>
      <c r="L10" s="270" t="s">
        <v>8601</v>
      </c>
      <c r="M10" s="267" t="s">
        <v>8602</v>
      </c>
      <c r="N10" s="267" t="s">
        <v>8603</v>
      </c>
      <c r="O10" s="301" t="s">
        <v>8604</v>
      </c>
      <c r="P10" s="299" t="s">
        <v>8605</v>
      </c>
      <c r="R10" s="246"/>
      <c r="S10" s="259">
        <v>4</v>
      </c>
      <c r="T10" s="103" t="s">
        <v>3996</v>
      </c>
      <c r="U10" s="295" t="s">
        <v>2287</v>
      </c>
      <c r="V10" s="253" t="s">
        <v>8588</v>
      </c>
    </row>
    <row r="11" spans="2:22" ht="12.75" customHeight="1">
      <c r="C11" s="254" t="s">
        <v>8606</v>
      </c>
      <c r="D11" s="267" t="s">
        <v>8607</v>
      </c>
      <c r="E11" s="267" t="s">
        <v>9222</v>
      </c>
      <c r="F11" s="267" t="s">
        <v>8608</v>
      </c>
      <c r="G11" s="267" t="s">
        <v>9222</v>
      </c>
      <c r="H11" s="267" t="s">
        <v>8609</v>
      </c>
      <c r="I11" s="267" t="s">
        <v>9222</v>
      </c>
      <c r="K11" s="259"/>
      <c r="L11" s="270" t="s">
        <v>8610</v>
      </c>
      <c r="M11" s="267" t="s">
        <v>8611</v>
      </c>
      <c r="N11" s="267" t="s">
        <v>8612</v>
      </c>
      <c r="O11" s="279" t="s">
        <v>8613</v>
      </c>
      <c r="P11" s="280" t="s">
        <v>8614</v>
      </c>
      <c r="R11" s="246"/>
      <c r="S11" s="259">
        <v>5</v>
      </c>
      <c r="T11" s="103" t="s">
        <v>4011</v>
      </c>
      <c r="U11" s="295" t="s">
        <v>2285</v>
      </c>
      <c r="V11" s="253" t="s">
        <v>8583</v>
      </c>
    </row>
    <row r="12" spans="2:22" ht="12.75" customHeight="1">
      <c r="C12" s="254" t="s">
        <v>5463</v>
      </c>
      <c r="D12" s="267" t="s">
        <v>8615</v>
      </c>
      <c r="E12" s="267" t="s">
        <v>9222</v>
      </c>
      <c r="F12" s="267" t="s">
        <v>8616</v>
      </c>
      <c r="G12" s="267" t="s">
        <v>9222</v>
      </c>
      <c r="H12" s="267" t="s">
        <v>8617</v>
      </c>
      <c r="I12" s="267" t="s">
        <v>9222</v>
      </c>
      <c r="K12" s="259"/>
      <c r="L12" s="270" t="s">
        <v>8618</v>
      </c>
      <c r="M12" s="267" t="s">
        <v>8619</v>
      </c>
      <c r="N12" s="267" t="s">
        <v>8620</v>
      </c>
      <c r="O12" s="279" t="s">
        <v>8621</v>
      </c>
      <c r="P12" s="280" t="s">
        <v>8622</v>
      </c>
      <c r="R12" s="246"/>
      <c r="S12" s="259">
        <v>6</v>
      </c>
      <c r="T12" s="104" t="s">
        <v>3994</v>
      </c>
      <c r="U12" s="295" t="s">
        <v>2282</v>
      </c>
      <c r="V12" s="253" t="s">
        <v>8588</v>
      </c>
    </row>
    <row r="13" spans="2:22" ht="12.75" customHeight="1">
      <c r="C13" s="254" t="s">
        <v>8623</v>
      </c>
      <c r="D13" s="267" t="s">
        <v>8624</v>
      </c>
      <c r="E13" s="267" t="s">
        <v>9222</v>
      </c>
      <c r="F13" s="267" t="s">
        <v>8625</v>
      </c>
      <c r="G13" s="267" t="s">
        <v>9222</v>
      </c>
      <c r="H13" s="267" t="s">
        <v>8626</v>
      </c>
      <c r="I13" s="267" t="s">
        <v>9222</v>
      </c>
      <c r="K13" s="259"/>
      <c r="L13" s="270" t="s">
        <v>8627</v>
      </c>
      <c r="M13" s="272" t="s">
        <v>8597</v>
      </c>
      <c r="N13" s="254" t="s">
        <v>8596</v>
      </c>
      <c r="O13" s="279" t="s">
        <v>8628</v>
      </c>
      <c r="P13" s="280" t="s">
        <v>8629</v>
      </c>
      <c r="R13" s="246"/>
      <c r="S13" s="259">
        <v>7</v>
      </c>
      <c r="T13" s="103" t="s">
        <v>4018</v>
      </c>
      <c r="U13" s="295" t="s">
        <v>2284</v>
      </c>
      <c r="V13" s="253" t="s">
        <v>8588</v>
      </c>
    </row>
    <row r="14" spans="2:22" ht="12.75" customHeight="1">
      <c r="C14" s="254" t="s">
        <v>5462</v>
      </c>
      <c r="D14" s="267" t="s">
        <v>8603</v>
      </c>
      <c r="E14" s="267" t="s">
        <v>9222</v>
      </c>
      <c r="F14" s="267" t="s">
        <v>8630</v>
      </c>
      <c r="G14" s="267" t="s">
        <v>9222</v>
      </c>
      <c r="H14" s="267" t="s">
        <v>8631</v>
      </c>
      <c r="I14" s="267" t="s">
        <v>9222</v>
      </c>
      <c r="K14" s="259"/>
      <c r="L14" s="270" t="s">
        <v>8632</v>
      </c>
      <c r="M14" s="267" t="s">
        <v>8608</v>
      </c>
      <c r="N14" s="267" t="s">
        <v>8598</v>
      </c>
      <c r="O14" s="279" t="s">
        <v>8633</v>
      </c>
      <c r="P14" s="280" t="s">
        <v>8634</v>
      </c>
      <c r="R14" s="246"/>
      <c r="S14" s="259">
        <v>8</v>
      </c>
      <c r="T14" s="104" t="s">
        <v>4002</v>
      </c>
      <c r="U14" s="295" t="s">
        <v>2283</v>
      </c>
      <c r="V14" s="253" t="s">
        <v>8583</v>
      </c>
    </row>
    <row r="15" spans="2:22" ht="12.75" customHeight="1">
      <c r="C15" s="254" t="s">
        <v>8635</v>
      </c>
      <c r="D15" s="267" t="s">
        <v>8636</v>
      </c>
      <c r="E15" s="267" t="s">
        <v>9222</v>
      </c>
      <c r="F15" s="267" t="s">
        <v>8602</v>
      </c>
      <c r="G15" s="267" t="s">
        <v>9222</v>
      </c>
      <c r="H15" s="267" t="s">
        <v>8637</v>
      </c>
      <c r="I15" s="267" t="s">
        <v>9222</v>
      </c>
      <c r="K15" s="259"/>
      <c r="L15" s="270" t="s">
        <v>8638</v>
      </c>
      <c r="M15" s="267" t="s">
        <v>8600</v>
      </c>
      <c r="N15" s="267" t="s">
        <v>8591</v>
      </c>
      <c r="O15" s="279" t="s">
        <v>8639</v>
      </c>
      <c r="P15" s="280" t="s">
        <v>8640</v>
      </c>
      <c r="R15" s="246"/>
      <c r="S15" s="259">
        <v>9</v>
      </c>
      <c r="T15" s="103" t="s">
        <v>4676</v>
      </c>
      <c r="U15" s="295" t="s">
        <v>2281</v>
      </c>
      <c r="V15" s="253" t="s">
        <v>8588</v>
      </c>
    </row>
    <row r="16" spans="2:22" ht="12.75" customHeight="1">
      <c r="C16" s="254" t="s">
        <v>5457</v>
      </c>
      <c r="D16" s="267" t="s">
        <v>8594</v>
      </c>
      <c r="E16" s="267" t="s">
        <v>9222</v>
      </c>
      <c r="F16" s="267" t="s">
        <v>8641</v>
      </c>
      <c r="G16" s="267" t="s">
        <v>9222</v>
      </c>
      <c r="H16" s="267" t="s">
        <v>8595</v>
      </c>
      <c r="I16" s="267" t="s">
        <v>9222</v>
      </c>
      <c r="K16" s="259"/>
      <c r="L16" s="270" t="s">
        <v>8642</v>
      </c>
      <c r="M16" s="267" t="s">
        <v>8643</v>
      </c>
      <c r="N16" s="267" t="s">
        <v>8586</v>
      </c>
      <c r="O16" s="279" t="s">
        <v>8644</v>
      </c>
      <c r="P16" s="280" t="s">
        <v>8645</v>
      </c>
      <c r="R16" s="246"/>
      <c r="S16" s="259">
        <v>10</v>
      </c>
      <c r="T16" s="104" t="s">
        <v>4673</v>
      </c>
      <c r="U16" s="295" t="s">
        <v>2278</v>
      </c>
      <c r="V16" s="253" t="s">
        <v>8583</v>
      </c>
    </row>
    <row r="17" spans="2:23" ht="12.75" customHeight="1">
      <c r="C17" s="254" t="s">
        <v>8646</v>
      </c>
      <c r="D17" s="267" t="s">
        <v>8647</v>
      </c>
      <c r="E17" s="267" t="s">
        <v>9222</v>
      </c>
      <c r="F17" s="267" t="s">
        <v>8604</v>
      </c>
      <c r="G17" s="267" t="s">
        <v>9222</v>
      </c>
      <c r="H17" s="267" t="s">
        <v>8648</v>
      </c>
      <c r="I17" s="267" t="s">
        <v>9222</v>
      </c>
      <c r="K17" s="259"/>
      <c r="L17" s="270" t="s">
        <v>8649</v>
      </c>
      <c r="M17" s="273" t="s">
        <v>8585</v>
      </c>
      <c r="N17" s="273" t="s">
        <v>8592</v>
      </c>
      <c r="O17" s="296" t="s">
        <v>8650</v>
      </c>
      <c r="P17" s="297" t="s">
        <v>8651</v>
      </c>
      <c r="R17" s="246"/>
      <c r="S17" s="259">
        <v>11</v>
      </c>
      <c r="T17" s="104" t="s">
        <v>4678</v>
      </c>
      <c r="U17" s="295" t="s">
        <v>2280</v>
      </c>
      <c r="V17" s="253" t="s">
        <v>8583</v>
      </c>
    </row>
    <row r="18" spans="2:23" ht="12.75" customHeight="1">
      <c r="C18" s="254" t="s">
        <v>8652</v>
      </c>
      <c r="D18" s="274" t="s">
        <v>8653</v>
      </c>
      <c r="E18" s="274"/>
      <c r="F18" s="267" t="s">
        <v>8654</v>
      </c>
      <c r="G18" s="267" t="s">
        <v>9222</v>
      </c>
      <c r="H18" s="267" t="s">
        <v>8605</v>
      </c>
      <c r="I18" s="267" t="s">
        <v>9222</v>
      </c>
      <c r="K18" s="259"/>
      <c r="L18" s="275" t="s">
        <v>8655</v>
      </c>
      <c r="M18" s="267" t="s">
        <v>8590</v>
      </c>
      <c r="N18" s="267" t="s">
        <v>8599</v>
      </c>
      <c r="O18" s="254" t="s">
        <v>8656</v>
      </c>
      <c r="P18" s="269" t="s">
        <v>8656</v>
      </c>
      <c r="R18" s="246"/>
      <c r="S18" s="259">
        <v>12</v>
      </c>
      <c r="T18" s="104" t="s">
        <v>4675</v>
      </c>
      <c r="U18" s="295" t="s">
        <v>2279</v>
      </c>
      <c r="V18" s="253" t="s">
        <v>8588</v>
      </c>
    </row>
    <row r="19" spans="2:23" ht="12.75" customHeight="1">
      <c r="C19" s="254" t="s">
        <v>8657</v>
      </c>
      <c r="D19" s="254"/>
      <c r="E19" s="254"/>
      <c r="F19" s="274" t="s">
        <v>8658</v>
      </c>
      <c r="G19" s="274"/>
      <c r="H19" s="274" t="s">
        <v>8659</v>
      </c>
      <c r="I19" s="274"/>
      <c r="K19" s="259"/>
      <c r="L19" s="275" t="s">
        <v>8660</v>
      </c>
      <c r="M19" s="267" t="s">
        <v>8609</v>
      </c>
      <c r="N19" s="267" t="s">
        <v>8607</v>
      </c>
      <c r="O19" s="254" t="s">
        <v>8656</v>
      </c>
      <c r="P19" s="269" t="s">
        <v>8656</v>
      </c>
      <c r="R19" s="246"/>
      <c r="S19" s="259">
        <v>13</v>
      </c>
      <c r="T19" s="104" t="s">
        <v>4777</v>
      </c>
      <c r="U19" s="295" t="s">
        <v>2277</v>
      </c>
      <c r="V19" s="253" t="s">
        <v>8588</v>
      </c>
    </row>
    <row r="20" spans="2:23" ht="12.75" customHeight="1">
      <c r="C20" s="254" t="s">
        <v>8661</v>
      </c>
      <c r="D20" s="254"/>
      <c r="E20" s="254"/>
      <c r="F20" s="254"/>
      <c r="G20" s="254"/>
      <c r="H20" s="274" t="s">
        <v>8662</v>
      </c>
      <c r="I20" s="274"/>
      <c r="K20" s="259"/>
      <c r="L20" s="275" t="s">
        <v>8663</v>
      </c>
      <c r="M20" s="267" t="s">
        <v>8664</v>
      </c>
      <c r="N20" s="267" t="s">
        <v>8665</v>
      </c>
      <c r="O20" s="276" t="s">
        <v>8596</v>
      </c>
      <c r="P20" s="271" t="s">
        <v>8597</v>
      </c>
      <c r="R20" s="246"/>
      <c r="S20" s="259">
        <v>14</v>
      </c>
      <c r="T20" s="103" t="s">
        <v>4774</v>
      </c>
      <c r="U20" s="295" t="s">
        <v>2270</v>
      </c>
      <c r="V20" s="253" t="s">
        <v>8588</v>
      </c>
    </row>
    <row r="21" spans="2:23" ht="12.75" customHeight="1">
      <c r="D21" s="277"/>
      <c r="E21" s="277"/>
      <c r="F21" s="277"/>
      <c r="G21" s="277"/>
      <c r="H21" s="277"/>
      <c r="I21" s="277"/>
      <c r="K21" s="259"/>
      <c r="L21" s="275" t="s">
        <v>8666</v>
      </c>
      <c r="M21" s="267" t="s">
        <v>8667</v>
      </c>
      <c r="N21" s="267" t="s">
        <v>8668</v>
      </c>
      <c r="O21" s="274" t="s">
        <v>8669</v>
      </c>
      <c r="P21" s="278" t="s">
        <v>8670</v>
      </c>
      <c r="R21" s="246"/>
      <c r="S21" s="259">
        <v>15</v>
      </c>
      <c r="T21" s="103" t="s">
        <v>4779</v>
      </c>
      <c r="U21" s="295" t="s">
        <v>2276</v>
      </c>
      <c r="V21" s="253" t="s">
        <v>8588</v>
      </c>
    </row>
    <row r="22" spans="2:23" ht="12.75" customHeight="1">
      <c r="B22" s="244" t="s">
        <v>8671</v>
      </c>
      <c r="C22" s="404" t="s">
        <v>8672</v>
      </c>
      <c r="D22" s="254" t="s">
        <v>8568</v>
      </c>
      <c r="E22" s="255"/>
      <c r="F22" s="255" t="s">
        <v>8569</v>
      </c>
      <c r="G22" s="255"/>
      <c r="H22" s="254" t="s">
        <v>8570</v>
      </c>
      <c r="I22" s="254"/>
      <c r="K22" s="259"/>
      <c r="L22" s="275" t="s">
        <v>8673</v>
      </c>
      <c r="M22" s="267" t="s">
        <v>8674</v>
      </c>
      <c r="N22" s="267" t="s">
        <v>8675</v>
      </c>
      <c r="O22" s="279" t="s">
        <v>8676</v>
      </c>
      <c r="P22" s="280" t="s">
        <v>8677</v>
      </c>
      <c r="R22" s="246"/>
      <c r="S22" s="259">
        <v>16</v>
      </c>
      <c r="T22" s="104" t="s">
        <v>4776</v>
      </c>
      <c r="U22" s="295" t="s">
        <v>2271</v>
      </c>
      <c r="V22" s="253" t="s">
        <v>8588</v>
      </c>
    </row>
    <row r="23" spans="2:23" ht="12.75" customHeight="1">
      <c r="C23" s="404"/>
      <c r="D23" s="254" t="s">
        <v>8587</v>
      </c>
      <c r="E23" s="254"/>
      <c r="F23" s="254" t="s">
        <v>8587</v>
      </c>
      <c r="G23" s="254"/>
      <c r="H23" s="254" t="s">
        <v>8587</v>
      </c>
      <c r="I23" s="254"/>
      <c r="K23" s="259"/>
      <c r="L23" s="270" t="s">
        <v>8678</v>
      </c>
      <c r="M23" s="281" t="s">
        <v>8596</v>
      </c>
      <c r="N23" s="281" t="s">
        <v>8596</v>
      </c>
      <c r="O23" s="281" t="s">
        <v>8577</v>
      </c>
      <c r="P23" s="282" t="s">
        <v>8577</v>
      </c>
      <c r="R23" s="246"/>
      <c r="S23" s="259">
        <v>17</v>
      </c>
      <c r="T23" s="104" t="s">
        <v>4784</v>
      </c>
      <c r="U23" s="295" t="s">
        <v>2274</v>
      </c>
      <c r="V23" s="253" t="s">
        <v>8588</v>
      </c>
    </row>
    <row r="24" spans="2:23" ht="12.75" customHeight="1" thickBot="1">
      <c r="C24" s="262" t="s">
        <v>8679</v>
      </c>
      <c r="D24" s="262" t="s">
        <v>8577</v>
      </c>
      <c r="E24" s="262"/>
      <c r="F24" s="262" t="s">
        <v>8577</v>
      </c>
      <c r="G24" s="262"/>
      <c r="H24" s="262" t="s">
        <v>8680</v>
      </c>
      <c r="I24" s="262"/>
      <c r="K24" s="259"/>
      <c r="L24" s="283" t="s">
        <v>8681</v>
      </c>
      <c r="M24" s="284" t="s">
        <v>8597</v>
      </c>
      <c r="N24" s="285" t="s">
        <v>8596</v>
      </c>
      <c r="O24" s="286" t="s">
        <v>8682</v>
      </c>
      <c r="P24" s="287" t="s">
        <v>8596</v>
      </c>
      <c r="R24" s="246"/>
      <c r="S24" s="259">
        <v>18</v>
      </c>
      <c r="T24" s="103" t="s">
        <v>4781</v>
      </c>
      <c r="U24" s="295" t="s">
        <v>2192</v>
      </c>
      <c r="V24" s="253" t="s">
        <v>8588</v>
      </c>
    </row>
    <row r="25" spans="2:23" ht="12.75" customHeight="1">
      <c r="C25" s="254" t="s">
        <v>4032</v>
      </c>
      <c r="D25" s="279" t="s">
        <v>8683</v>
      </c>
      <c r="E25" s="279"/>
      <c r="F25" s="254" t="s">
        <v>8577</v>
      </c>
      <c r="G25" s="254"/>
      <c r="H25" s="254" t="s">
        <v>8577</v>
      </c>
      <c r="I25" s="254"/>
      <c r="K25" s="259"/>
      <c r="N25" s="243">
        <v>85</v>
      </c>
      <c r="O25" s="243">
        <v>128</v>
      </c>
      <c r="R25" s="246"/>
      <c r="S25" s="259">
        <v>19</v>
      </c>
      <c r="T25" s="103" t="s">
        <v>4785</v>
      </c>
      <c r="U25" s="295" t="s">
        <v>2272</v>
      </c>
      <c r="V25" s="253" t="s">
        <v>8583</v>
      </c>
    </row>
    <row r="26" spans="2:23" ht="12.75" customHeight="1">
      <c r="C26" s="254" t="s">
        <v>8589</v>
      </c>
      <c r="D26" s="279" t="s">
        <v>8614</v>
      </c>
      <c r="E26" s="279"/>
      <c r="F26" s="279" t="s">
        <v>8684</v>
      </c>
      <c r="G26" s="279"/>
      <c r="H26" s="279" t="s">
        <v>8613</v>
      </c>
      <c r="I26" s="279"/>
      <c r="K26" s="259"/>
      <c r="M26" s="243" t="s">
        <v>8685</v>
      </c>
      <c r="R26" s="246"/>
      <c r="S26" s="259">
        <v>20</v>
      </c>
      <c r="T26" s="103" t="s">
        <v>4783</v>
      </c>
      <c r="U26" s="295" t="s">
        <v>2193</v>
      </c>
      <c r="V26" s="253" t="s">
        <v>8583</v>
      </c>
    </row>
    <row r="27" spans="2:23" ht="12.75" customHeight="1" thickBot="1">
      <c r="C27" s="254" t="s">
        <v>4807</v>
      </c>
      <c r="D27" s="279" t="s">
        <v>8686</v>
      </c>
      <c r="E27" s="279"/>
      <c r="F27" s="279" t="s">
        <v>8621</v>
      </c>
      <c r="G27" s="279"/>
      <c r="H27" s="279" t="s">
        <v>8687</v>
      </c>
      <c r="I27" s="279"/>
      <c r="M27" s="244"/>
      <c r="R27" s="246"/>
      <c r="S27" s="259">
        <v>21</v>
      </c>
      <c r="T27" s="103" t="s">
        <v>4733</v>
      </c>
      <c r="U27" s="295" t="s">
        <v>2275</v>
      </c>
      <c r="V27" s="253" t="s">
        <v>8588</v>
      </c>
    </row>
    <row r="28" spans="2:23" ht="12.75" customHeight="1">
      <c r="C28" s="254" t="s">
        <v>8606</v>
      </c>
      <c r="D28" s="279" t="s">
        <v>8628</v>
      </c>
      <c r="E28" s="279"/>
      <c r="F28" s="279" t="s">
        <v>8688</v>
      </c>
      <c r="G28" s="279"/>
      <c r="H28" s="279" t="s">
        <v>8622</v>
      </c>
      <c r="I28" s="279"/>
      <c r="L28" s="264" t="s">
        <v>8567</v>
      </c>
      <c r="M28" s="265" t="s">
        <v>8579</v>
      </c>
      <c r="N28" s="265" t="s">
        <v>8580</v>
      </c>
      <c r="O28" s="265" t="s">
        <v>8581</v>
      </c>
      <c r="P28" s="266" t="s">
        <v>8582</v>
      </c>
      <c r="R28" s="246"/>
      <c r="S28" s="259">
        <v>22</v>
      </c>
      <c r="T28" s="103" t="s">
        <v>4728</v>
      </c>
      <c r="U28" s="295" t="s">
        <v>2184</v>
      </c>
      <c r="V28" s="253" t="s">
        <v>8583</v>
      </c>
    </row>
    <row r="29" spans="2:23" ht="12.75" customHeight="1">
      <c r="C29" s="254" t="s">
        <v>5463</v>
      </c>
      <c r="D29" s="279" t="s">
        <v>8689</v>
      </c>
      <c r="E29" s="279"/>
      <c r="F29" s="279" t="s">
        <v>8629</v>
      </c>
      <c r="G29" s="279"/>
      <c r="H29" s="279" t="s">
        <v>8690</v>
      </c>
      <c r="I29" s="279"/>
      <c r="L29" s="268"/>
      <c r="M29" s="254" t="s">
        <v>8573</v>
      </c>
      <c r="N29" s="254" t="s">
        <v>8573</v>
      </c>
      <c r="O29" s="254" t="s">
        <v>8573</v>
      </c>
      <c r="P29" s="269" t="s">
        <v>8573</v>
      </c>
      <c r="R29" s="246"/>
      <c r="S29" s="259">
        <v>23</v>
      </c>
      <c r="T29" s="103" t="s">
        <v>4736</v>
      </c>
      <c r="U29" s="295" t="s">
        <v>2273</v>
      </c>
      <c r="V29" s="253" t="s">
        <v>8583</v>
      </c>
    </row>
    <row r="30" spans="2:23" ht="12.75" customHeight="1">
      <c r="C30" s="254" t="s">
        <v>8623</v>
      </c>
      <c r="D30" s="279" t="s">
        <v>8634</v>
      </c>
      <c r="E30" s="279"/>
      <c r="F30" s="279" t="s">
        <v>8691</v>
      </c>
      <c r="G30" s="279"/>
      <c r="H30" s="279" t="s">
        <v>8633</v>
      </c>
      <c r="I30" s="279"/>
      <c r="L30" s="270" t="s">
        <v>8692</v>
      </c>
      <c r="M30" s="279" t="s">
        <v>8693</v>
      </c>
      <c r="N30" s="279" t="s">
        <v>8694</v>
      </c>
      <c r="O30" s="254" t="s">
        <v>8695</v>
      </c>
      <c r="P30" s="271" t="s">
        <v>8597</v>
      </c>
      <c r="R30" s="246"/>
      <c r="S30" s="259">
        <v>24</v>
      </c>
      <c r="T30" s="104" t="s">
        <v>4731</v>
      </c>
      <c r="U30" s="295" t="s">
        <v>2186</v>
      </c>
      <c r="V30" s="253" t="s">
        <v>8583</v>
      </c>
    </row>
    <row r="31" spans="2:23" ht="12.75" customHeight="1">
      <c r="C31" s="254" t="s">
        <v>5462</v>
      </c>
      <c r="D31" s="279" t="s">
        <v>8696</v>
      </c>
      <c r="E31" s="279"/>
      <c r="F31" s="279" t="s">
        <v>8639</v>
      </c>
      <c r="G31" s="279"/>
      <c r="H31" s="279" t="s">
        <v>8697</v>
      </c>
      <c r="I31" s="279"/>
      <c r="L31" s="270" t="s">
        <v>8601</v>
      </c>
      <c r="M31" s="288" t="s">
        <v>8698</v>
      </c>
      <c r="N31" s="288" t="s">
        <v>8699</v>
      </c>
      <c r="O31" s="279" t="s">
        <v>8700</v>
      </c>
      <c r="P31" s="280" t="s">
        <v>8701</v>
      </c>
      <c r="R31" s="246"/>
      <c r="S31" s="259">
        <v>25</v>
      </c>
      <c r="T31" s="103" t="s">
        <v>4615</v>
      </c>
      <c r="U31" s="295" t="s">
        <v>2217</v>
      </c>
      <c r="V31" s="253" t="s">
        <v>8588</v>
      </c>
    </row>
    <row r="32" spans="2:23" ht="12.75" customHeight="1">
      <c r="C32" s="254" t="s">
        <v>8635</v>
      </c>
      <c r="D32" s="279" t="s">
        <v>8644</v>
      </c>
      <c r="E32" s="279"/>
      <c r="F32" s="279" t="s">
        <v>8702</v>
      </c>
      <c r="G32" s="279"/>
      <c r="H32" s="279" t="s">
        <v>8640</v>
      </c>
      <c r="I32" s="279"/>
      <c r="L32" s="270" t="s">
        <v>8610</v>
      </c>
      <c r="M32" s="288" t="s">
        <v>8703</v>
      </c>
      <c r="N32" s="288" t="s">
        <v>8704</v>
      </c>
      <c r="O32" s="279" t="s">
        <v>8705</v>
      </c>
      <c r="P32" s="280" t="s">
        <v>8706</v>
      </c>
      <c r="R32" s="246"/>
      <c r="S32" s="259">
        <v>26</v>
      </c>
      <c r="T32" s="103" t="s">
        <v>4618</v>
      </c>
      <c r="U32" s="295" t="s">
        <v>2253</v>
      </c>
      <c r="V32" s="253" t="s">
        <v>8588</v>
      </c>
      <c r="W32" s="259"/>
    </row>
    <row r="33" spans="2:24" ht="12.75" customHeight="1">
      <c r="C33" s="254" t="s">
        <v>5457</v>
      </c>
      <c r="D33" s="279" t="s">
        <v>8707</v>
      </c>
      <c r="E33" s="279"/>
      <c r="F33" s="279" t="s">
        <v>8645</v>
      </c>
      <c r="G33" s="279"/>
      <c r="H33" s="279" t="s">
        <v>8708</v>
      </c>
      <c r="I33" s="279"/>
      <c r="L33" s="270" t="s">
        <v>8618</v>
      </c>
      <c r="M33" s="288" t="s">
        <v>8709</v>
      </c>
      <c r="N33" s="288" t="s">
        <v>8710</v>
      </c>
      <c r="O33" s="279" t="s">
        <v>8711</v>
      </c>
      <c r="P33" s="280" t="s">
        <v>8712</v>
      </c>
      <c r="R33" s="246"/>
      <c r="S33" s="259">
        <v>27</v>
      </c>
      <c r="T33" s="103" t="s">
        <v>4617</v>
      </c>
      <c r="U33" s="295" t="s">
        <v>2215</v>
      </c>
      <c r="V33" s="253" t="s">
        <v>8588</v>
      </c>
      <c r="W33" s="259"/>
    </row>
    <row r="34" spans="2:24" ht="12.75" customHeight="1">
      <c r="C34" s="254" t="s">
        <v>8646</v>
      </c>
      <c r="D34" s="279" t="s">
        <v>8651</v>
      </c>
      <c r="E34" s="279"/>
      <c r="F34" s="279" t="s">
        <v>8713</v>
      </c>
      <c r="G34" s="279"/>
      <c r="H34" s="279" t="s">
        <v>8650</v>
      </c>
      <c r="I34" s="279"/>
      <c r="L34" s="270" t="s">
        <v>8627</v>
      </c>
      <c r="M34" s="272" t="s">
        <v>8597</v>
      </c>
      <c r="N34" s="254" t="s">
        <v>8714</v>
      </c>
      <c r="O34" s="279" t="s">
        <v>8715</v>
      </c>
      <c r="P34" s="280" t="s">
        <v>8716</v>
      </c>
      <c r="R34" s="246"/>
      <c r="S34" s="259">
        <v>28</v>
      </c>
      <c r="T34" s="103" t="s">
        <v>4620</v>
      </c>
      <c r="U34" s="295" t="s">
        <v>2252</v>
      </c>
      <c r="V34" s="253" t="s">
        <v>8717</v>
      </c>
      <c r="W34" s="259"/>
    </row>
    <row r="35" spans="2:24" ht="12.75" customHeight="1">
      <c r="C35" s="254" t="s">
        <v>8652</v>
      </c>
      <c r="D35" s="279" t="s">
        <v>8718</v>
      </c>
      <c r="E35" s="279"/>
      <c r="F35" s="279" t="s">
        <v>8719</v>
      </c>
      <c r="G35" s="279"/>
      <c r="H35" s="279" t="s">
        <v>8720</v>
      </c>
      <c r="I35" s="279"/>
      <c r="L35" s="270" t="s">
        <v>8632</v>
      </c>
      <c r="M35" s="288" t="s">
        <v>8721</v>
      </c>
      <c r="N35" s="288" t="s">
        <v>8722</v>
      </c>
      <c r="O35" s="279" t="s">
        <v>8723</v>
      </c>
      <c r="P35" s="280" t="s">
        <v>8724</v>
      </c>
      <c r="R35" s="246"/>
      <c r="S35" s="259">
        <v>29</v>
      </c>
      <c r="T35" s="103" t="s">
        <v>4642</v>
      </c>
      <c r="U35" s="295" t="s">
        <v>2182</v>
      </c>
      <c r="V35" s="253" t="s">
        <v>8717</v>
      </c>
      <c r="W35" s="259"/>
    </row>
    <row r="36" spans="2:24" ht="12.75" customHeight="1">
      <c r="C36" s="254" t="s">
        <v>8725</v>
      </c>
      <c r="D36" s="254" t="s">
        <v>8726</v>
      </c>
      <c r="E36" s="254"/>
      <c r="F36" s="274" t="s">
        <v>8670</v>
      </c>
      <c r="G36" s="274"/>
      <c r="H36" s="279" t="s">
        <v>8727</v>
      </c>
      <c r="I36" s="279"/>
      <c r="L36" s="270" t="s">
        <v>8638</v>
      </c>
      <c r="M36" s="288" t="s">
        <v>8728</v>
      </c>
      <c r="N36" s="288" t="s">
        <v>8729</v>
      </c>
      <c r="O36" s="279" t="s">
        <v>8730</v>
      </c>
      <c r="P36" s="280" t="s">
        <v>8731</v>
      </c>
      <c r="R36" s="246"/>
      <c r="S36" s="259">
        <v>30</v>
      </c>
      <c r="T36" s="103" t="s">
        <v>4645</v>
      </c>
      <c r="U36" s="295" t="s">
        <v>2171</v>
      </c>
      <c r="V36" s="253" t="s">
        <v>8732</v>
      </c>
      <c r="W36" s="259"/>
      <c r="X36" s="253"/>
    </row>
    <row r="37" spans="2:24" ht="12.75" customHeight="1">
      <c r="C37" s="254" t="s">
        <v>8733</v>
      </c>
      <c r="D37" s="254" t="s">
        <v>8726</v>
      </c>
      <c r="E37" s="254"/>
      <c r="F37" s="254" t="s">
        <v>8726</v>
      </c>
      <c r="G37" s="254"/>
      <c r="H37" s="274" t="s">
        <v>8734</v>
      </c>
      <c r="I37" s="274"/>
      <c r="L37" s="270" t="s">
        <v>8642</v>
      </c>
      <c r="M37" s="288" t="s">
        <v>8735</v>
      </c>
      <c r="N37" s="288" t="s">
        <v>8736</v>
      </c>
      <c r="O37" s="279" t="s">
        <v>8737</v>
      </c>
      <c r="P37" s="280" t="s">
        <v>8738</v>
      </c>
      <c r="R37" s="246"/>
      <c r="S37" s="259">
        <v>31</v>
      </c>
      <c r="T37" s="103" t="s">
        <v>4643</v>
      </c>
      <c r="U37" s="295" t="s">
        <v>2183</v>
      </c>
      <c r="V37" s="253" t="s">
        <v>8732</v>
      </c>
      <c r="W37" s="259"/>
      <c r="X37" s="253"/>
    </row>
    <row r="38" spans="2:24" ht="12.75" customHeight="1">
      <c r="K38" s="244"/>
      <c r="L38" s="270" t="s">
        <v>8649</v>
      </c>
      <c r="M38" s="288" t="s">
        <v>8739</v>
      </c>
      <c r="N38" s="288" t="s">
        <v>8740</v>
      </c>
      <c r="O38" s="273" t="s">
        <v>8741</v>
      </c>
      <c r="P38" s="298" t="s">
        <v>8742</v>
      </c>
      <c r="R38" s="246"/>
      <c r="S38" s="259">
        <v>32</v>
      </c>
      <c r="T38" s="103" t="s">
        <v>4648</v>
      </c>
      <c r="U38" s="295" t="s">
        <v>2173</v>
      </c>
      <c r="V38" s="253" t="s">
        <v>8743</v>
      </c>
      <c r="W38" s="259"/>
      <c r="X38" s="253"/>
    </row>
    <row r="39" spans="2:24" ht="12.75" customHeight="1">
      <c r="B39" s="244" t="s">
        <v>8744</v>
      </c>
      <c r="C39" s="404" t="s">
        <v>8745</v>
      </c>
      <c r="D39" s="254" t="s">
        <v>8568</v>
      </c>
      <c r="E39" s="255"/>
      <c r="F39" s="255" t="s">
        <v>8569</v>
      </c>
      <c r="G39" s="255"/>
      <c r="H39" s="254" t="s">
        <v>8570</v>
      </c>
      <c r="I39" s="254"/>
      <c r="K39" s="405"/>
      <c r="L39" s="270" t="s">
        <v>8655</v>
      </c>
      <c r="M39" s="289" t="s">
        <v>8746</v>
      </c>
      <c r="N39" s="289" t="s">
        <v>8747</v>
      </c>
      <c r="O39" s="254" t="s">
        <v>8748</v>
      </c>
      <c r="P39" s="269" t="s">
        <v>8748</v>
      </c>
      <c r="R39" s="246"/>
      <c r="S39" s="259">
        <v>33</v>
      </c>
      <c r="T39" s="103" t="s">
        <v>4650</v>
      </c>
      <c r="U39" s="295" t="s">
        <v>2292</v>
      </c>
      <c r="V39" s="253" t="s">
        <v>8749</v>
      </c>
      <c r="W39" s="259"/>
      <c r="X39" s="253"/>
    </row>
    <row r="40" spans="2:24" ht="12.75" customHeight="1">
      <c r="C40" s="404"/>
      <c r="D40" s="254" t="s">
        <v>8750</v>
      </c>
      <c r="E40" s="254"/>
      <c r="F40" s="254" t="s">
        <v>8750</v>
      </c>
      <c r="G40" s="254"/>
      <c r="H40" s="254" t="s">
        <v>8750</v>
      </c>
      <c r="I40" s="254"/>
      <c r="K40" s="406"/>
      <c r="L40" s="275" t="s">
        <v>8660</v>
      </c>
      <c r="M40" s="257" t="s">
        <v>8751</v>
      </c>
      <c r="N40" s="257" t="s">
        <v>8752</v>
      </c>
      <c r="O40" s="254" t="s">
        <v>8748</v>
      </c>
      <c r="P40" s="269" t="s">
        <v>8748</v>
      </c>
      <c r="R40" s="246"/>
      <c r="S40" s="259">
        <v>34</v>
      </c>
      <c r="T40" s="103" t="s">
        <v>4654</v>
      </c>
      <c r="U40" s="295" t="s">
        <v>2216</v>
      </c>
      <c r="V40" s="253" t="s">
        <v>8753</v>
      </c>
      <c r="W40" s="259"/>
      <c r="X40" s="253"/>
    </row>
    <row r="41" spans="2:24" ht="12.75" customHeight="1">
      <c r="C41" s="262" t="s">
        <v>8754</v>
      </c>
      <c r="D41" s="262" t="s">
        <v>8577</v>
      </c>
      <c r="E41" s="262"/>
      <c r="F41" s="262" t="s">
        <v>8577</v>
      </c>
      <c r="G41" s="262"/>
      <c r="H41" s="262" t="s">
        <v>8755</v>
      </c>
      <c r="I41" s="262"/>
      <c r="K41" s="259"/>
      <c r="L41" s="275" t="s">
        <v>8663</v>
      </c>
      <c r="M41" s="257" t="s">
        <v>8756</v>
      </c>
      <c r="N41" s="257" t="s">
        <v>8757</v>
      </c>
      <c r="O41" s="276" t="s">
        <v>8758</v>
      </c>
      <c r="P41" s="271" t="s">
        <v>8597</v>
      </c>
      <c r="R41" s="246"/>
      <c r="S41" s="259">
        <v>35</v>
      </c>
      <c r="T41" s="103" t="s">
        <v>4652</v>
      </c>
      <c r="U41" s="295" t="s">
        <v>2293</v>
      </c>
      <c r="V41" s="253" t="s">
        <v>8753</v>
      </c>
      <c r="W41" s="259"/>
      <c r="X41" s="253"/>
    </row>
    <row r="42" spans="2:24" ht="12.75" customHeight="1">
      <c r="C42" s="254" t="s">
        <v>4032</v>
      </c>
      <c r="D42" s="257" t="s">
        <v>8759</v>
      </c>
      <c r="E42" s="257" t="s">
        <v>9222</v>
      </c>
      <c r="F42" s="257" t="s">
        <v>8760</v>
      </c>
      <c r="G42" s="257" t="s">
        <v>9222</v>
      </c>
      <c r="H42" s="257" t="s">
        <v>8761</v>
      </c>
      <c r="I42" s="257" t="s">
        <v>9222</v>
      </c>
      <c r="K42" s="259"/>
      <c r="L42" s="270" t="s">
        <v>8666</v>
      </c>
      <c r="M42" s="300" t="s">
        <v>8762</v>
      </c>
      <c r="N42" s="300" t="s">
        <v>8763</v>
      </c>
      <c r="O42" s="276" t="s">
        <v>8764</v>
      </c>
      <c r="P42" s="269" t="s">
        <v>8577</v>
      </c>
      <c r="R42" s="246"/>
      <c r="S42" s="259">
        <v>36</v>
      </c>
      <c r="T42" s="104" t="s">
        <v>4657</v>
      </c>
      <c r="U42" s="295" t="s">
        <v>2214</v>
      </c>
      <c r="V42" s="253" t="s">
        <v>8753</v>
      </c>
      <c r="W42" s="259"/>
      <c r="X42" s="253"/>
    </row>
    <row r="43" spans="2:24" ht="12.75" customHeight="1">
      <c r="C43" s="254" t="s">
        <v>8589</v>
      </c>
      <c r="D43" s="257" t="s">
        <v>8765</v>
      </c>
      <c r="E43" s="257" t="s">
        <v>9222</v>
      </c>
      <c r="F43" s="257" t="s">
        <v>8766</v>
      </c>
      <c r="G43" s="257" t="s">
        <v>9222</v>
      </c>
      <c r="H43" s="257" t="s">
        <v>8767</v>
      </c>
      <c r="I43" s="257" t="s">
        <v>9222</v>
      </c>
      <c r="K43" s="259"/>
      <c r="L43" s="275" t="s">
        <v>8673</v>
      </c>
      <c r="M43" s="257" t="s">
        <v>8768</v>
      </c>
      <c r="N43" s="257" t="s">
        <v>8769</v>
      </c>
      <c r="O43" s="267" t="s">
        <v>8770</v>
      </c>
      <c r="P43" s="299" t="s">
        <v>8771</v>
      </c>
      <c r="R43" s="246"/>
      <c r="S43" s="259">
        <v>37</v>
      </c>
      <c r="T43" s="103" t="s">
        <v>4554</v>
      </c>
      <c r="U43" s="295" t="s">
        <v>2167</v>
      </c>
      <c r="V43" s="253" t="s">
        <v>8772</v>
      </c>
      <c r="W43" s="259"/>
      <c r="X43" s="253"/>
    </row>
    <row r="44" spans="2:24" ht="12.75" customHeight="1">
      <c r="C44" s="254" t="s">
        <v>4807</v>
      </c>
      <c r="D44" s="257" t="s">
        <v>8773</v>
      </c>
      <c r="E44" s="257" t="s">
        <v>9222</v>
      </c>
      <c r="F44" s="257" t="s">
        <v>8774</v>
      </c>
      <c r="G44" s="257" t="s">
        <v>9222</v>
      </c>
      <c r="H44" s="257" t="s">
        <v>8775</v>
      </c>
      <c r="I44" s="257" t="s">
        <v>9222</v>
      </c>
      <c r="K44" s="259"/>
      <c r="L44" s="270" t="s">
        <v>8678</v>
      </c>
      <c r="M44" s="281" t="s">
        <v>8776</v>
      </c>
      <c r="N44" s="281" t="s">
        <v>8776</v>
      </c>
      <c r="O44" s="281" t="s">
        <v>8577</v>
      </c>
      <c r="P44" s="282" t="s">
        <v>8577</v>
      </c>
      <c r="R44" s="246"/>
      <c r="S44" s="259">
        <v>38</v>
      </c>
      <c r="T44" s="103" t="s">
        <v>4558</v>
      </c>
      <c r="U44" s="295" t="s">
        <v>2172</v>
      </c>
      <c r="V44" s="253" t="s">
        <v>8777</v>
      </c>
      <c r="W44" s="259"/>
      <c r="X44" s="253"/>
    </row>
    <row r="45" spans="2:24" ht="12.75" customHeight="1" thickBot="1">
      <c r="C45" s="254" t="s">
        <v>8606</v>
      </c>
      <c r="D45" s="257" t="s">
        <v>8778</v>
      </c>
      <c r="E45" s="257" t="s">
        <v>9222</v>
      </c>
      <c r="F45" s="257" t="s">
        <v>8779</v>
      </c>
      <c r="G45" s="257" t="s">
        <v>9222</v>
      </c>
      <c r="H45" s="257" t="s">
        <v>8780</v>
      </c>
      <c r="I45" s="257" t="s">
        <v>9222</v>
      </c>
      <c r="K45" s="259"/>
      <c r="L45" s="283" t="s">
        <v>8681</v>
      </c>
      <c r="M45" s="284" t="s">
        <v>8597</v>
      </c>
      <c r="N45" s="285" t="s">
        <v>8781</v>
      </c>
      <c r="O45" s="286" t="s">
        <v>8782</v>
      </c>
      <c r="P45" s="287" t="s">
        <v>8776</v>
      </c>
      <c r="R45" s="246"/>
      <c r="S45" s="259">
        <v>39</v>
      </c>
      <c r="T45" s="103" t="s">
        <v>4556</v>
      </c>
      <c r="U45" s="295" t="s">
        <v>2169</v>
      </c>
      <c r="V45" s="253" t="s">
        <v>8772</v>
      </c>
      <c r="W45" s="259"/>
      <c r="X45" s="253"/>
    </row>
    <row r="46" spans="2:24" ht="12.75" customHeight="1">
      <c r="C46" s="254" t="s">
        <v>5463</v>
      </c>
      <c r="D46" s="257" t="s">
        <v>8783</v>
      </c>
      <c r="E46" s="257" t="s">
        <v>9222</v>
      </c>
      <c r="F46" s="257" t="s">
        <v>8784</v>
      </c>
      <c r="G46" s="257" t="s">
        <v>9222</v>
      </c>
      <c r="H46" s="257" t="s">
        <v>8785</v>
      </c>
      <c r="I46" s="257" t="s">
        <v>9222</v>
      </c>
      <c r="K46" s="259"/>
      <c r="N46" s="243">
        <v>41</v>
      </c>
      <c r="O46" s="243">
        <v>84</v>
      </c>
      <c r="R46" s="246"/>
      <c r="S46" s="259">
        <v>40</v>
      </c>
      <c r="T46" s="103" t="s">
        <v>4561</v>
      </c>
      <c r="U46" s="295" t="s">
        <v>2170</v>
      </c>
      <c r="V46" s="253" t="s">
        <v>8772</v>
      </c>
      <c r="W46" s="259"/>
      <c r="X46" s="253"/>
    </row>
    <row r="47" spans="2:24" ht="12.75" customHeight="1">
      <c r="C47" s="254" t="s">
        <v>8623</v>
      </c>
      <c r="D47" s="257" t="s">
        <v>8786</v>
      </c>
      <c r="E47" s="257" t="s">
        <v>9222</v>
      </c>
      <c r="F47" s="257" t="s">
        <v>8787</v>
      </c>
      <c r="G47" s="257" t="s">
        <v>9222</v>
      </c>
      <c r="H47" s="257" t="s">
        <v>8788</v>
      </c>
      <c r="I47" s="257" t="s">
        <v>9222</v>
      </c>
      <c r="K47" s="259"/>
      <c r="M47" s="243" t="s">
        <v>8789</v>
      </c>
      <c r="R47" s="246"/>
      <c r="S47" s="259">
        <v>41</v>
      </c>
      <c r="T47" s="103" t="s">
        <v>4563</v>
      </c>
      <c r="U47" s="295" t="s">
        <v>2185</v>
      </c>
      <c r="V47" s="253" t="s">
        <v>8772</v>
      </c>
      <c r="W47" s="259"/>
      <c r="X47" s="253"/>
    </row>
    <row r="48" spans="2:24" ht="12.75" customHeight="1" thickBot="1">
      <c r="C48" s="254" t="s">
        <v>5462</v>
      </c>
      <c r="D48" s="257" t="s">
        <v>8790</v>
      </c>
      <c r="E48" s="257" t="s">
        <v>9222</v>
      </c>
      <c r="F48" s="257" t="s">
        <v>8791</v>
      </c>
      <c r="G48" s="257" t="s">
        <v>9222</v>
      </c>
      <c r="H48" s="257" t="s">
        <v>8792</v>
      </c>
      <c r="I48" s="257" t="s">
        <v>9222</v>
      </c>
      <c r="K48" s="259"/>
      <c r="M48" s="244"/>
      <c r="R48" s="246"/>
      <c r="S48" s="259">
        <v>42</v>
      </c>
      <c r="T48" s="103" t="s">
        <v>4567</v>
      </c>
      <c r="U48" s="295" t="s">
        <v>2251</v>
      </c>
      <c r="V48" s="253" t="s">
        <v>8772</v>
      </c>
      <c r="W48" s="259"/>
      <c r="X48" s="253"/>
    </row>
    <row r="49" spans="2:22" ht="12.75" customHeight="1">
      <c r="C49" s="254" t="s">
        <v>8635</v>
      </c>
      <c r="D49" s="257" t="s">
        <v>8793</v>
      </c>
      <c r="E49" s="257" t="s">
        <v>9222</v>
      </c>
      <c r="F49" s="257" t="s">
        <v>8794</v>
      </c>
      <c r="G49" s="257" t="s">
        <v>9222</v>
      </c>
      <c r="H49" s="257" t="s">
        <v>8795</v>
      </c>
      <c r="I49" s="257" t="s">
        <v>9222</v>
      </c>
      <c r="K49" s="259"/>
      <c r="L49" s="264" t="s">
        <v>8796</v>
      </c>
      <c r="M49" s="265" t="s">
        <v>8797</v>
      </c>
      <c r="N49" s="265" t="s">
        <v>8798</v>
      </c>
      <c r="O49" s="265" t="s">
        <v>8799</v>
      </c>
      <c r="P49" s="266" t="s">
        <v>8800</v>
      </c>
      <c r="R49" s="246"/>
      <c r="S49" s="259">
        <v>43</v>
      </c>
      <c r="T49" s="103" t="s">
        <v>4565</v>
      </c>
      <c r="U49" s="295" t="s">
        <v>2187</v>
      </c>
      <c r="V49" s="253" t="s">
        <v>8772</v>
      </c>
    </row>
    <row r="50" spans="2:22" ht="12.75" customHeight="1">
      <c r="C50" s="254" t="s">
        <v>5457</v>
      </c>
      <c r="D50" s="257" t="s">
        <v>8801</v>
      </c>
      <c r="E50" s="257" t="s">
        <v>9222</v>
      </c>
      <c r="F50" s="257" t="s">
        <v>8802</v>
      </c>
      <c r="G50" s="257" t="s">
        <v>9222</v>
      </c>
      <c r="H50" s="257" t="s">
        <v>8803</v>
      </c>
      <c r="I50" s="257" t="s">
        <v>9222</v>
      </c>
      <c r="K50" s="259"/>
      <c r="L50" s="268"/>
      <c r="M50" s="254" t="s">
        <v>8804</v>
      </c>
      <c r="N50" s="254" t="s">
        <v>8804</v>
      </c>
      <c r="O50" s="254" t="s">
        <v>8804</v>
      </c>
      <c r="P50" s="269" t="s">
        <v>8804</v>
      </c>
      <c r="R50" s="246"/>
      <c r="S50" s="259">
        <v>44</v>
      </c>
      <c r="T50" s="103" t="s">
        <v>4570</v>
      </c>
      <c r="U50" s="295" t="s">
        <v>2250</v>
      </c>
      <c r="V50" s="253" t="s">
        <v>8772</v>
      </c>
    </row>
    <row r="51" spans="2:22" ht="12.75" customHeight="1">
      <c r="C51" s="254" t="s">
        <v>8646</v>
      </c>
      <c r="D51" s="257" t="s">
        <v>8805</v>
      </c>
      <c r="E51" s="257" t="s">
        <v>9222</v>
      </c>
      <c r="F51" s="257" t="s">
        <v>8806</v>
      </c>
      <c r="G51" s="257" t="s">
        <v>9222</v>
      </c>
      <c r="H51" s="257" t="s">
        <v>8807</v>
      </c>
      <c r="I51" s="257" t="s">
        <v>9222</v>
      </c>
      <c r="K51" s="259"/>
      <c r="L51" s="270" t="s">
        <v>8808</v>
      </c>
      <c r="M51" s="257" t="s">
        <v>8809</v>
      </c>
      <c r="N51" s="257" t="s">
        <v>8810</v>
      </c>
      <c r="O51" s="254" t="s">
        <v>8811</v>
      </c>
      <c r="P51" s="271" t="s">
        <v>8597</v>
      </c>
      <c r="R51" s="246"/>
      <c r="S51" s="259">
        <v>45</v>
      </c>
      <c r="T51" s="103" t="s">
        <v>4609</v>
      </c>
      <c r="U51" s="295" t="s">
        <v>2166</v>
      </c>
      <c r="V51" s="253" t="s">
        <v>8772</v>
      </c>
    </row>
    <row r="52" spans="2:22" ht="12.75" customHeight="1">
      <c r="C52" s="254" t="s">
        <v>8652</v>
      </c>
      <c r="D52" s="274" t="s">
        <v>8812</v>
      </c>
      <c r="E52" s="290"/>
      <c r="F52" s="257" t="s">
        <v>8813</v>
      </c>
      <c r="G52" s="257" t="s">
        <v>9222</v>
      </c>
      <c r="H52" s="257" t="s">
        <v>8814</v>
      </c>
      <c r="I52" s="257" t="s">
        <v>9222</v>
      </c>
      <c r="K52" s="259"/>
      <c r="L52" s="270" t="s">
        <v>8601</v>
      </c>
      <c r="M52" s="257" t="s">
        <v>8815</v>
      </c>
      <c r="N52" s="257" t="s">
        <v>8816</v>
      </c>
      <c r="O52" s="257" t="s">
        <v>8817</v>
      </c>
      <c r="P52" s="302" t="s">
        <v>8818</v>
      </c>
      <c r="R52" s="246"/>
      <c r="S52" s="259">
        <v>46</v>
      </c>
      <c r="T52" s="103" t="s">
        <v>4611</v>
      </c>
      <c r="U52" s="295" t="s">
        <v>2291</v>
      </c>
      <c r="V52" s="253" t="s">
        <v>8772</v>
      </c>
    </row>
    <row r="53" spans="2:22" ht="12.75" customHeight="1">
      <c r="C53" s="254" t="s">
        <v>8819</v>
      </c>
      <c r="D53" s="254" t="s">
        <v>8820</v>
      </c>
      <c r="E53" s="254"/>
      <c r="F53" s="274" t="s">
        <v>8821</v>
      </c>
      <c r="G53" s="274"/>
      <c r="H53" s="274" t="s">
        <v>8822</v>
      </c>
      <c r="I53" s="274"/>
      <c r="K53" s="259"/>
      <c r="L53" s="270" t="s">
        <v>8610</v>
      </c>
      <c r="M53" s="257" t="s">
        <v>8823</v>
      </c>
      <c r="N53" s="257" t="s">
        <v>8824</v>
      </c>
      <c r="O53" s="257" t="s">
        <v>8825</v>
      </c>
      <c r="P53" s="302" t="s">
        <v>8826</v>
      </c>
      <c r="R53" s="246"/>
      <c r="S53" s="259">
        <v>47</v>
      </c>
      <c r="T53" s="103" t="s">
        <v>4610</v>
      </c>
      <c r="U53" s="295" t="s">
        <v>2168</v>
      </c>
      <c r="V53" s="253" t="s">
        <v>8772</v>
      </c>
    </row>
    <row r="54" spans="2:22" ht="12.75" customHeight="1">
      <c r="C54" s="254" t="s">
        <v>8827</v>
      </c>
      <c r="D54" s="254" t="s">
        <v>8828</v>
      </c>
      <c r="E54" s="254"/>
      <c r="F54" s="254" t="s">
        <v>8829</v>
      </c>
      <c r="G54" s="254"/>
      <c r="H54" s="274" t="s">
        <v>8830</v>
      </c>
      <c r="I54" s="274"/>
      <c r="K54" s="259"/>
      <c r="L54" s="270" t="s">
        <v>8618</v>
      </c>
      <c r="M54" s="288" t="s">
        <v>8831</v>
      </c>
      <c r="N54" s="288" t="s">
        <v>8832</v>
      </c>
      <c r="O54" s="257" t="s">
        <v>8833</v>
      </c>
      <c r="P54" s="302" t="s">
        <v>8834</v>
      </c>
      <c r="R54" s="246"/>
      <c r="S54" s="259">
        <v>48</v>
      </c>
      <c r="T54" s="104" t="s">
        <v>4613</v>
      </c>
      <c r="U54" s="295" t="s">
        <v>2290</v>
      </c>
      <c r="V54" s="253" t="s">
        <v>8772</v>
      </c>
    </row>
    <row r="55" spans="2:22" ht="12.75" customHeight="1">
      <c r="H55" s="293"/>
      <c r="I55" s="293"/>
      <c r="K55" s="259"/>
      <c r="L55" s="270" t="s">
        <v>8627</v>
      </c>
      <c r="M55" s="272" t="s">
        <v>8597</v>
      </c>
      <c r="N55" s="254" t="s">
        <v>8835</v>
      </c>
      <c r="O55" s="257" t="s">
        <v>8836</v>
      </c>
      <c r="P55" s="302" t="s">
        <v>8837</v>
      </c>
      <c r="R55" s="246"/>
      <c r="S55" s="259">
        <v>49</v>
      </c>
      <c r="T55" s="104" t="s">
        <v>4919</v>
      </c>
      <c r="U55" s="295" t="s">
        <v>2190</v>
      </c>
      <c r="V55" s="253" t="s">
        <v>8772</v>
      </c>
    </row>
    <row r="56" spans="2:22" ht="12.75" customHeight="1">
      <c r="B56" s="244" t="s">
        <v>8838</v>
      </c>
      <c r="C56" s="404" t="s">
        <v>8839</v>
      </c>
      <c r="D56" s="254" t="s">
        <v>8568</v>
      </c>
      <c r="E56" s="255"/>
      <c r="F56" s="255" t="s">
        <v>8569</v>
      </c>
      <c r="G56" s="255"/>
      <c r="H56" s="254" t="s">
        <v>8570</v>
      </c>
      <c r="I56" s="254"/>
      <c r="K56" s="259"/>
      <c r="L56" s="270" t="s">
        <v>8632</v>
      </c>
      <c r="M56" s="288" t="s">
        <v>8840</v>
      </c>
      <c r="N56" s="288" t="s">
        <v>8841</v>
      </c>
      <c r="O56" s="257" t="s">
        <v>8842</v>
      </c>
      <c r="P56" s="302" t="s">
        <v>8843</v>
      </c>
      <c r="R56" s="246"/>
      <c r="S56" s="259">
        <v>50</v>
      </c>
      <c r="T56" s="103" t="s">
        <v>4922</v>
      </c>
      <c r="U56" s="295" t="s">
        <v>2211</v>
      </c>
      <c r="V56" s="253" t="s">
        <v>8772</v>
      </c>
    </row>
    <row r="57" spans="2:22" ht="12.75" customHeight="1">
      <c r="C57" s="404"/>
      <c r="D57" s="254" t="s">
        <v>8844</v>
      </c>
      <c r="E57" s="254"/>
      <c r="F57" s="254" t="s">
        <v>8844</v>
      </c>
      <c r="G57" s="254"/>
      <c r="H57" s="254" t="s">
        <v>8844</v>
      </c>
      <c r="I57" s="254"/>
      <c r="K57" s="259"/>
      <c r="L57" s="270" t="s">
        <v>8638</v>
      </c>
      <c r="M57" s="288" t="s">
        <v>8845</v>
      </c>
      <c r="N57" s="288" t="s">
        <v>8846</v>
      </c>
      <c r="O57" s="257" t="s">
        <v>8847</v>
      </c>
      <c r="P57" s="302" t="s">
        <v>8848</v>
      </c>
      <c r="R57" s="246"/>
      <c r="S57" s="259">
        <v>51</v>
      </c>
      <c r="T57" s="103" t="s">
        <v>4920</v>
      </c>
      <c r="U57" s="295" t="s">
        <v>2188</v>
      </c>
      <c r="V57" s="253" t="s">
        <v>8772</v>
      </c>
    </row>
    <row r="58" spans="2:22" ht="12.75" customHeight="1">
      <c r="C58" s="262" t="s">
        <v>8849</v>
      </c>
      <c r="D58" s="262" t="s">
        <v>8577</v>
      </c>
      <c r="E58" s="262"/>
      <c r="F58" s="262" t="s">
        <v>8577</v>
      </c>
      <c r="G58" s="262"/>
      <c r="H58" s="262" t="s">
        <v>8850</v>
      </c>
      <c r="I58" s="262"/>
      <c r="K58" s="259"/>
      <c r="L58" s="270" t="s">
        <v>8642</v>
      </c>
      <c r="M58" s="288" t="s">
        <v>8851</v>
      </c>
      <c r="N58" s="288" t="s">
        <v>8852</v>
      </c>
      <c r="O58" s="257" t="s">
        <v>8853</v>
      </c>
      <c r="P58" s="302" t="s">
        <v>8854</v>
      </c>
      <c r="R58" s="246"/>
      <c r="S58" s="259">
        <v>52</v>
      </c>
      <c r="T58" s="103" t="s">
        <v>4924</v>
      </c>
      <c r="U58" s="295" t="s">
        <v>2213</v>
      </c>
      <c r="V58" s="253" t="s">
        <v>8772</v>
      </c>
    </row>
    <row r="59" spans="2:22" ht="12.75" customHeight="1">
      <c r="C59" s="254" t="s">
        <v>4032</v>
      </c>
      <c r="D59" s="288" t="s">
        <v>8855</v>
      </c>
      <c r="E59" s="288"/>
      <c r="F59" s="254" t="s">
        <v>8577</v>
      </c>
      <c r="G59" s="254"/>
      <c r="H59" s="254" t="s">
        <v>8577</v>
      </c>
      <c r="I59" s="254"/>
      <c r="L59" s="270" t="s">
        <v>8649</v>
      </c>
      <c r="M59" s="289" t="s">
        <v>8856</v>
      </c>
      <c r="N59" s="289" t="s">
        <v>8857</v>
      </c>
      <c r="O59" s="303" t="s">
        <v>8858</v>
      </c>
      <c r="P59" s="304" t="s">
        <v>8859</v>
      </c>
      <c r="R59" s="246"/>
      <c r="S59" s="259">
        <v>53</v>
      </c>
      <c r="T59" s="103" t="s">
        <v>4964</v>
      </c>
      <c r="U59" s="295" t="s">
        <v>2178</v>
      </c>
      <c r="V59" s="253" t="s">
        <v>8772</v>
      </c>
    </row>
    <row r="60" spans="2:22" ht="12.75" customHeight="1">
      <c r="C60" s="254" t="s">
        <v>8589</v>
      </c>
      <c r="D60" s="288" t="s">
        <v>8860</v>
      </c>
      <c r="E60" s="288"/>
      <c r="F60" s="288" t="s">
        <v>8861</v>
      </c>
      <c r="G60" s="288"/>
      <c r="H60" s="288" t="s">
        <v>8862</v>
      </c>
      <c r="I60" s="288"/>
      <c r="K60" s="259"/>
      <c r="L60" s="275" t="s">
        <v>8655</v>
      </c>
      <c r="M60" s="288" t="s">
        <v>8863</v>
      </c>
      <c r="N60" s="288" t="s">
        <v>8864</v>
      </c>
      <c r="O60" s="274" t="s">
        <v>8865</v>
      </c>
      <c r="P60" s="269" t="s">
        <v>8866</v>
      </c>
      <c r="R60" s="246"/>
      <c r="S60" s="259">
        <v>54</v>
      </c>
      <c r="T60" s="103" t="s">
        <v>4970</v>
      </c>
      <c r="U60" s="295" t="s">
        <v>2176</v>
      </c>
      <c r="V60" s="253" t="s">
        <v>8772</v>
      </c>
    </row>
    <row r="61" spans="2:22" ht="12.75" customHeight="1">
      <c r="C61" s="254" t="s">
        <v>4807</v>
      </c>
      <c r="D61" s="288" t="s">
        <v>8867</v>
      </c>
      <c r="E61" s="288"/>
      <c r="F61" s="288" t="s">
        <v>8868</v>
      </c>
      <c r="G61" s="288"/>
      <c r="H61" s="288" t="s">
        <v>8869</v>
      </c>
      <c r="I61" s="288"/>
      <c r="L61" s="275" t="s">
        <v>8660</v>
      </c>
      <c r="M61" s="254" t="s">
        <v>8870</v>
      </c>
      <c r="N61" s="274" t="s">
        <v>8871</v>
      </c>
      <c r="O61" s="274" t="s">
        <v>8872</v>
      </c>
      <c r="P61" s="269" t="s">
        <v>8873</v>
      </c>
      <c r="R61" s="246"/>
      <c r="S61" s="259">
        <v>55</v>
      </c>
      <c r="T61" s="103" t="s">
        <v>4967</v>
      </c>
      <c r="U61" s="295" t="s">
        <v>2180</v>
      </c>
      <c r="V61" s="253" t="s">
        <v>8772</v>
      </c>
    </row>
    <row r="62" spans="2:22" ht="12.75" customHeight="1">
      <c r="C62" s="254" t="s">
        <v>8606</v>
      </c>
      <c r="D62" s="288" t="s">
        <v>8874</v>
      </c>
      <c r="E62" s="288"/>
      <c r="F62" s="288" t="s">
        <v>8875</v>
      </c>
      <c r="G62" s="288"/>
      <c r="H62" s="288" t="s">
        <v>8876</v>
      </c>
      <c r="I62" s="288"/>
      <c r="L62" s="275" t="s">
        <v>8663</v>
      </c>
      <c r="M62" s="254" t="s">
        <v>8877</v>
      </c>
      <c r="N62" s="274" t="s">
        <v>8878</v>
      </c>
      <c r="O62" s="276" t="s">
        <v>8714</v>
      </c>
      <c r="P62" s="271" t="s">
        <v>8597</v>
      </c>
      <c r="R62" s="246"/>
      <c r="S62" s="259">
        <v>56</v>
      </c>
      <c r="T62" s="103" t="s">
        <v>4971</v>
      </c>
      <c r="U62" s="295" t="s">
        <v>2174</v>
      </c>
      <c r="V62" s="253" t="s">
        <v>8772</v>
      </c>
    </row>
    <row r="63" spans="2:22" ht="12.75" customHeight="1">
      <c r="C63" s="254" t="s">
        <v>5463</v>
      </c>
      <c r="D63" s="288" t="s">
        <v>8879</v>
      </c>
      <c r="E63" s="288"/>
      <c r="F63" s="288" t="s">
        <v>8880</v>
      </c>
      <c r="G63" s="288"/>
      <c r="H63" s="288" t="s">
        <v>8881</v>
      </c>
      <c r="I63" s="288"/>
      <c r="K63" s="294"/>
      <c r="L63" s="275" t="s">
        <v>8666</v>
      </c>
      <c r="M63" s="288" t="s">
        <v>8882</v>
      </c>
      <c r="N63" s="288" t="s">
        <v>8883</v>
      </c>
      <c r="O63" s="274" t="s">
        <v>8884</v>
      </c>
      <c r="P63" s="278" t="s">
        <v>8885</v>
      </c>
      <c r="R63" s="246"/>
      <c r="S63" s="259">
        <v>57</v>
      </c>
      <c r="T63" s="103" t="s">
        <v>4973</v>
      </c>
      <c r="U63" s="295" t="s">
        <v>2181</v>
      </c>
      <c r="V63" s="253" t="s">
        <v>8772</v>
      </c>
    </row>
    <row r="64" spans="2:22" ht="12.75" customHeight="1">
      <c r="C64" s="254" t="s">
        <v>8623</v>
      </c>
      <c r="D64" s="288" t="s">
        <v>8886</v>
      </c>
      <c r="E64" s="288"/>
      <c r="F64" s="288" t="s">
        <v>8887</v>
      </c>
      <c r="G64" s="288"/>
      <c r="H64" s="288" t="s">
        <v>8888</v>
      </c>
      <c r="I64" s="288"/>
      <c r="K64" s="294"/>
      <c r="L64" s="275" t="s">
        <v>8673</v>
      </c>
      <c r="M64" s="288" t="s">
        <v>8889</v>
      </c>
      <c r="N64" s="288" t="s">
        <v>8890</v>
      </c>
      <c r="O64" s="257" t="s">
        <v>8891</v>
      </c>
      <c r="P64" s="302" t="s">
        <v>8892</v>
      </c>
      <c r="R64" s="246"/>
      <c r="S64" s="259">
        <v>58</v>
      </c>
      <c r="T64" s="103" t="s">
        <v>4979</v>
      </c>
      <c r="U64" s="295" t="s">
        <v>2175</v>
      </c>
      <c r="V64" s="253" t="s">
        <v>8772</v>
      </c>
    </row>
    <row r="65" spans="3:24" ht="12.75" customHeight="1">
      <c r="C65" s="254" t="s">
        <v>5462</v>
      </c>
      <c r="D65" s="288" t="s">
        <v>8893</v>
      </c>
      <c r="E65" s="288"/>
      <c r="F65" s="288" t="s">
        <v>8894</v>
      </c>
      <c r="G65" s="288"/>
      <c r="H65" s="288" t="s">
        <v>8895</v>
      </c>
      <c r="I65" s="288"/>
      <c r="K65" s="294"/>
      <c r="L65" s="270" t="s">
        <v>8678</v>
      </c>
      <c r="M65" s="281" t="s">
        <v>8776</v>
      </c>
      <c r="N65" s="281" t="s">
        <v>8776</v>
      </c>
      <c r="O65" s="281" t="s">
        <v>8577</v>
      </c>
      <c r="P65" s="282" t="s">
        <v>8577</v>
      </c>
      <c r="R65" s="246"/>
      <c r="S65" s="259">
        <v>59</v>
      </c>
      <c r="T65" s="103" t="s">
        <v>4976</v>
      </c>
      <c r="U65" s="295" t="s">
        <v>2179</v>
      </c>
      <c r="V65" s="253" t="s">
        <v>8772</v>
      </c>
    </row>
    <row r="66" spans="3:24" ht="12.75" customHeight="1" thickBot="1">
      <c r="C66" s="254" t="s">
        <v>8635</v>
      </c>
      <c r="D66" s="288" t="s">
        <v>8897</v>
      </c>
      <c r="E66" s="288"/>
      <c r="F66" s="288" t="s">
        <v>8898</v>
      </c>
      <c r="G66" s="288"/>
      <c r="H66" s="288" t="s">
        <v>8899</v>
      </c>
      <c r="I66" s="288"/>
      <c r="K66" s="294"/>
      <c r="L66" s="283" t="s">
        <v>8681</v>
      </c>
      <c r="M66" s="284" t="s">
        <v>8597</v>
      </c>
      <c r="N66" s="285" t="s">
        <v>8776</v>
      </c>
      <c r="O66" s="286" t="s">
        <v>8900</v>
      </c>
      <c r="P66" s="287" t="s">
        <v>8776</v>
      </c>
      <c r="R66" s="246"/>
      <c r="S66" s="259">
        <v>60</v>
      </c>
      <c r="T66" s="103" t="s">
        <v>4981</v>
      </c>
      <c r="U66" s="295" t="s">
        <v>2177</v>
      </c>
      <c r="V66" s="253" t="s">
        <v>8772</v>
      </c>
    </row>
    <row r="67" spans="3:24" ht="12.75" customHeight="1">
      <c r="C67" s="254" t="s">
        <v>5457</v>
      </c>
      <c r="D67" s="288" t="s">
        <v>8901</v>
      </c>
      <c r="E67" s="288"/>
      <c r="F67" s="288" t="s">
        <v>8902</v>
      </c>
      <c r="G67" s="288"/>
      <c r="H67" s="288" t="s">
        <v>8903</v>
      </c>
      <c r="I67" s="288"/>
      <c r="K67" s="294"/>
      <c r="N67" s="243">
        <v>1</v>
      </c>
      <c r="O67" s="243">
        <v>40</v>
      </c>
      <c r="R67" s="246"/>
      <c r="S67" s="259">
        <v>61</v>
      </c>
      <c r="T67" s="103" t="s">
        <v>4926</v>
      </c>
      <c r="U67" s="295" t="s">
        <v>2189</v>
      </c>
      <c r="V67" s="253" t="s">
        <v>8772</v>
      </c>
    </row>
    <row r="68" spans="3:24" ht="12.75" customHeight="1">
      <c r="C68" s="254" t="s">
        <v>8646</v>
      </c>
      <c r="D68" s="288" t="s">
        <v>8904</v>
      </c>
      <c r="E68" s="288"/>
      <c r="F68" s="288" t="s">
        <v>8905</v>
      </c>
      <c r="G68" s="288"/>
      <c r="H68" s="288" t="s">
        <v>8906</v>
      </c>
      <c r="I68" s="288"/>
      <c r="R68" s="246"/>
      <c r="S68" s="259">
        <v>62</v>
      </c>
      <c r="T68" s="103" t="s">
        <v>4929</v>
      </c>
      <c r="U68" s="295" t="s">
        <v>2212</v>
      </c>
      <c r="V68" s="253" t="s">
        <v>8772</v>
      </c>
      <c r="W68" s="259"/>
    </row>
    <row r="69" spans="3:24" ht="12.75" customHeight="1">
      <c r="C69" s="254" t="s">
        <v>8652</v>
      </c>
      <c r="D69" s="288" t="s">
        <v>8907</v>
      </c>
      <c r="E69" s="288"/>
      <c r="F69" s="288" t="s">
        <v>8908</v>
      </c>
      <c r="G69" s="288"/>
      <c r="H69" s="288" t="s">
        <v>8909</v>
      </c>
      <c r="I69" s="288"/>
      <c r="R69" s="246"/>
      <c r="S69" s="259">
        <v>63</v>
      </c>
      <c r="T69" s="103" t="s">
        <v>4928</v>
      </c>
      <c r="U69" s="295" t="s">
        <v>2191</v>
      </c>
      <c r="V69" s="253" t="s">
        <v>8772</v>
      </c>
      <c r="W69" s="259"/>
    </row>
    <row r="70" spans="3:24" ht="12.75" customHeight="1">
      <c r="C70" s="254" t="s">
        <v>8819</v>
      </c>
      <c r="D70" s="254" t="s">
        <v>8820</v>
      </c>
      <c r="E70" s="254"/>
      <c r="F70" s="274" t="s">
        <v>8910</v>
      </c>
      <c r="G70" s="274"/>
      <c r="H70" s="288" t="s">
        <v>8911</v>
      </c>
      <c r="I70" s="288"/>
      <c r="R70" s="246"/>
      <c r="S70" s="259">
        <v>64</v>
      </c>
      <c r="T70" s="104" t="s">
        <v>4930</v>
      </c>
      <c r="U70" s="295" t="s">
        <v>2210</v>
      </c>
      <c r="V70" s="253" t="s">
        <v>8772</v>
      </c>
      <c r="W70" s="259"/>
    </row>
    <row r="71" spans="3:24" ht="12.75" customHeight="1">
      <c r="C71" s="254" t="s">
        <v>8912</v>
      </c>
      <c r="D71" s="254" t="s">
        <v>8913</v>
      </c>
      <c r="E71" s="254"/>
      <c r="F71" s="254" t="s">
        <v>8914</v>
      </c>
      <c r="G71" s="254"/>
      <c r="H71" s="274" t="s">
        <v>8915</v>
      </c>
      <c r="I71" s="274"/>
      <c r="R71" s="246"/>
      <c r="S71" s="259"/>
      <c r="T71" s="291"/>
      <c r="U71" s="292"/>
      <c r="V71" s="253"/>
      <c r="W71" s="259"/>
    </row>
    <row r="72" spans="3:24" ht="12.75" customHeight="1">
      <c r="R72" s="246"/>
      <c r="T72" s="256" t="s">
        <v>8572</v>
      </c>
      <c r="W72" s="259"/>
    </row>
    <row r="73" spans="3:24">
      <c r="S73" s="259"/>
      <c r="T73" s="260" t="s">
        <v>8574</v>
      </c>
      <c r="U73" s="261" t="s">
        <v>8575</v>
      </c>
      <c r="V73" s="253"/>
      <c r="W73" s="259"/>
    </row>
    <row r="74" spans="3:24">
      <c r="S74" s="259">
        <v>1</v>
      </c>
      <c r="T74" s="103" t="s">
        <v>4004</v>
      </c>
      <c r="U74" s="295" t="s">
        <v>2091</v>
      </c>
      <c r="V74" s="253" t="s">
        <v>8583</v>
      </c>
      <c r="W74" s="259"/>
    </row>
    <row r="75" spans="3:24">
      <c r="S75" s="259">
        <v>2</v>
      </c>
      <c r="T75" s="103" t="s">
        <v>3984</v>
      </c>
      <c r="U75" s="295" t="s">
        <v>2159</v>
      </c>
      <c r="V75" s="253" t="s">
        <v>8588</v>
      </c>
      <c r="W75" s="259"/>
    </row>
    <row r="76" spans="3:24">
      <c r="S76" s="259">
        <v>3</v>
      </c>
      <c r="T76" s="103" t="s">
        <v>4013</v>
      </c>
      <c r="U76" s="295" t="s">
        <v>2093</v>
      </c>
      <c r="V76" s="253" t="s">
        <v>8588</v>
      </c>
      <c r="W76" s="259"/>
    </row>
    <row r="77" spans="3:24">
      <c r="S77" s="259">
        <v>4</v>
      </c>
      <c r="T77" s="103" t="s">
        <v>3996</v>
      </c>
      <c r="U77" s="295" t="s">
        <v>2158</v>
      </c>
      <c r="V77" s="253" t="s">
        <v>8588</v>
      </c>
      <c r="W77" s="259"/>
    </row>
    <row r="78" spans="3:24">
      <c r="S78" s="259">
        <v>5</v>
      </c>
      <c r="T78" s="103" t="s">
        <v>4011</v>
      </c>
      <c r="U78" s="295" t="s">
        <v>2092</v>
      </c>
      <c r="V78" s="253" t="s">
        <v>8583</v>
      </c>
      <c r="W78" s="259"/>
    </row>
    <row r="79" spans="3:24">
      <c r="S79" s="259">
        <v>6</v>
      </c>
      <c r="T79" s="104" t="s">
        <v>3994</v>
      </c>
      <c r="U79" s="295" t="s">
        <v>2142</v>
      </c>
      <c r="V79" s="253" t="s">
        <v>8588</v>
      </c>
      <c r="W79" s="259"/>
    </row>
    <row r="80" spans="3:24">
      <c r="S80" s="259">
        <v>7</v>
      </c>
      <c r="T80" s="103" t="s">
        <v>4018</v>
      </c>
      <c r="U80" s="295" t="s">
        <v>2090</v>
      </c>
      <c r="V80" s="253" t="s">
        <v>8588</v>
      </c>
      <c r="W80" s="259"/>
      <c r="X80" s="253"/>
    </row>
    <row r="81" spans="19:24">
      <c r="S81" s="259">
        <v>8</v>
      </c>
      <c r="T81" s="104" t="s">
        <v>4002</v>
      </c>
      <c r="U81" s="295" t="s">
        <v>2143</v>
      </c>
      <c r="V81" s="253" t="s">
        <v>8583</v>
      </c>
      <c r="W81" s="259"/>
      <c r="X81" s="253"/>
    </row>
    <row r="82" spans="19:24">
      <c r="S82" s="259">
        <v>9</v>
      </c>
      <c r="T82" s="103" t="s">
        <v>4676</v>
      </c>
      <c r="U82" s="295" t="s">
        <v>2160</v>
      </c>
      <c r="V82" s="253" t="s">
        <v>8588</v>
      </c>
      <c r="W82" s="259"/>
      <c r="X82" s="253"/>
    </row>
    <row r="83" spans="19:24">
      <c r="S83" s="259">
        <v>10</v>
      </c>
      <c r="T83" s="104" t="s">
        <v>4673</v>
      </c>
      <c r="U83" s="295" t="s">
        <v>2151</v>
      </c>
      <c r="V83" s="253" t="s">
        <v>8583</v>
      </c>
      <c r="X83" s="253"/>
    </row>
    <row r="84" spans="19:24">
      <c r="S84" s="259">
        <v>11</v>
      </c>
      <c r="T84" s="104" t="s">
        <v>4678</v>
      </c>
      <c r="U84" s="295" t="s">
        <v>2161</v>
      </c>
      <c r="V84" s="253" t="s">
        <v>8583</v>
      </c>
      <c r="X84" s="253"/>
    </row>
    <row r="85" spans="19:24">
      <c r="S85" s="259">
        <v>12</v>
      </c>
      <c r="T85" s="104" t="s">
        <v>4675</v>
      </c>
      <c r="U85" s="295" t="s">
        <v>2150</v>
      </c>
      <c r="V85" s="253" t="s">
        <v>8588</v>
      </c>
      <c r="X85" s="253"/>
    </row>
    <row r="86" spans="19:24">
      <c r="S86" s="259">
        <v>13</v>
      </c>
      <c r="T86" s="104" t="s">
        <v>4777</v>
      </c>
      <c r="U86" s="295" t="s">
        <v>2147</v>
      </c>
      <c r="V86" s="253" t="s">
        <v>8588</v>
      </c>
      <c r="X86" s="253"/>
    </row>
    <row r="87" spans="19:24">
      <c r="S87" s="259">
        <v>14</v>
      </c>
      <c r="T87" s="103" t="s">
        <v>4774</v>
      </c>
      <c r="U87" s="295" t="s">
        <v>2154</v>
      </c>
      <c r="V87" s="253" t="s">
        <v>8588</v>
      </c>
      <c r="X87" s="253"/>
    </row>
    <row r="88" spans="19:24">
      <c r="S88" s="259">
        <v>15</v>
      </c>
      <c r="T88" s="103" t="s">
        <v>4779</v>
      </c>
      <c r="U88" s="295" t="s">
        <v>2145</v>
      </c>
      <c r="V88" s="253" t="s">
        <v>8588</v>
      </c>
      <c r="X88" s="253"/>
    </row>
    <row r="89" spans="19:24">
      <c r="S89" s="259">
        <v>16</v>
      </c>
      <c r="T89" s="104" t="s">
        <v>4776</v>
      </c>
      <c r="U89" s="295" t="s">
        <v>2155</v>
      </c>
      <c r="V89" s="253" t="s">
        <v>8588</v>
      </c>
      <c r="X89" s="253"/>
    </row>
    <row r="90" spans="19:24">
      <c r="S90" s="259">
        <v>17</v>
      </c>
      <c r="T90" s="104" t="s">
        <v>4784</v>
      </c>
      <c r="U90" s="295" t="s">
        <v>2146</v>
      </c>
      <c r="V90" s="253" t="s">
        <v>8588</v>
      </c>
      <c r="X90" s="253"/>
    </row>
    <row r="91" spans="19:24">
      <c r="S91" s="259">
        <v>18</v>
      </c>
      <c r="T91" s="103" t="s">
        <v>4781</v>
      </c>
      <c r="U91" s="295" t="s">
        <v>2067</v>
      </c>
      <c r="V91" s="253" t="s">
        <v>8588</v>
      </c>
    </row>
    <row r="92" spans="19:24">
      <c r="S92" s="259">
        <v>19</v>
      </c>
      <c r="T92" s="103" t="s">
        <v>4785</v>
      </c>
      <c r="U92" s="295" t="s">
        <v>2144</v>
      </c>
      <c r="V92" s="253" t="s">
        <v>8583</v>
      </c>
    </row>
    <row r="93" spans="19:24">
      <c r="S93" s="259">
        <v>20</v>
      </c>
      <c r="T93" s="103" t="s">
        <v>4783</v>
      </c>
      <c r="U93" s="295" t="s">
        <v>2065</v>
      </c>
      <c r="V93" s="253" t="s">
        <v>8583</v>
      </c>
    </row>
    <row r="94" spans="19:24">
      <c r="S94" s="259">
        <v>21</v>
      </c>
      <c r="T94" s="103" t="s">
        <v>4733</v>
      </c>
      <c r="U94" s="295" t="s">
        <v>2149</v>
      </c>
      <c r="V94" s="253" t="s">
        <v>8588</v>
      </c>
    </row>
    <row r="95" spans="19:24">
      <c r="S95" s="259">
        <v>22</v>
      </c>
      <c r="T95" s="103" t="s">
        <v>4728</v>
      </c>
      <c r="U95" s="295" t="s">
        <v>2064</v>
      </c>
      <c r="V95" s="253" t="s">
        <v>8583</v>
      </c>
    </row>
    <row r="96" spans="19:24">
      <c r="S96" s="259">
        <v>23</v>
      </c>
      <c r="T96" s="103" t="s">
        <v>4736</v>
      </c>
      <c r="U96" s="295" t="s">
        <v>2148</v>
      </c>
      <c r="V96" s="253" t="s">
        <v>8583</v>
      </c>
    </row>
    <row r="97" spans="19:22">
      <c r="S97" s="259">
        <v>24</v>
      </c>
      <c r="T97" s="104" t="s">
        <v>4731</v>
      </c>
      <c r="U97" s="295" t="s">
        <v>2066</v>
      </c>
      <c r="V97" s="253" t="s">
        <v>8583</v>
      </c>
    </row>
    <row r="98" spans="19:22">
      <c r="S98" s="259">
        <v>25</v>
      </c>
      <c r="T98" s="103" t="s">
        <v>4615</v>
      </c>
      <c r="U98" s="295" t="s">
        <v>2156</v>
      </c>
      <c r="V98" s="253" t="s">
        <v>8588</v>
      </c>
    </row>
    <row r="99" spans="19:22">
      <c r="S99" s="259">
        <v>26</v>
      </c>
      <c r="T99" s="103" t="s">
        <v>4618</v>
      </c>
      <c r="U99" s="295" t="s">
        <v>2127</v>
      </c>
      <c r="V99" s="253" t="s">
        <v>8588</v>
      </c>
    </row>
    <row r="100" spans="19:22">
      <c r="S100" s="259">
        <v>27</v>
      </c>
      <c r="T100" s="103" t="s">
        <v>4617</v>
      </c>
      <c r="U100" s="295" t="s">
        <v>2157</v>
      </c>
      <c r="V100" s="253" t="s">
        <v>8588</v>
      </c>
    </row>
    <row r="101" spans="19:22">
      <c r="S101" s="259">
        <v>28</v>
      </c>
      <c r="T101" s="103" t="s">
        <v>4620</v>
      </c>
      <c r="U101" s="295" t="s">
        <v>2128</v>
      </c>
      <c r="V101" s="253" t="s">
        <v>8717</v>
      </c>
    </row>
    <row r="102" spans="19:22">
      <c r="S102" s="259">
        <v>29</v>
      </c>
      <c r="T102" s="103" t="s">
        <v>4642</v>
      </c>
      <c r="U102" s="295" t="s">
        <v>2051</v>
      </c>
      <c r="V102" s="253" t="s">
        <v>8717</v>
      </c>
    </row>
    <row r="103" spans="19:22">
      <c r="S103" s="259">
        <v>30</v>
      </c>
      <c r="T103" s="103" t="s">
        <v>4645</v>
      </c>
      <c r="U103" s="295" t="s">
        <v>2069</v>
      </c>
      <c r="V103" s="253" t="s">
        <v>8732</v>
      </c>
    </row>
    <row r="104" spans="19:22">
      <c r="S104" s="259">
        <v>31</v>
      </c>
      <c r="T104" s="103" t="s">
        <v>4643</v>
      </c>
      <c r="U104" s="295" t="s">
        <v>2053</v>
      </c>
      <c r="V104" s="253" t="s">
        <v>8732</v>
      </c>
    </row>
    <row r="105" spans="19:22">
      <c r="S105" s="259">
        <v>32</v>
      </c>
      <c r="T105" s="103" t="s">
        <v>4648</v>
      </c>
      <c r="U105" s="295" t="s">
        <v>2068</v>
      </c>
      <c r="V105" s="253" t="s">
        <v>8743</v>
      </c>
    </row>
    <row r="106" spans="19:22">
      <c r="S106" s="259">
        <v>33</v>
      </c>
      <c r="T106" s="103" t="s">
        <v>4650</v>
      </c>
      <c r="U106" s="295" t="s">
        <v>2165</v>
      </c>
      <c r="V106" s="253" t="s">
        <v>8749</v>
      </c>
    </row>
    <row r="107" spans="19:22">
      <c r="S107" s="259">
        <v>34</v>
      </c>
      <c r="T107" s="103" t="s">
        <v>4654</v>
      </c>
      <c r="U107" s="295" t="s">
        <v>2152</v>
      </c>
      <c r="V107" s="253" t="s">
        <v>8753</v>
      </c>
    </row>
    <row r="108" spans="19:22">
      <c r="S108" s="259">
        <v>35</v>
      </c>
      <c r="T108" s="103" t="s">
        <v>4652</v>
      </c>
      <c r="U108" s="295" t="s">
        <v>2164</v>
      </c>
      <c r="V108" s="253" t="s">
        <v>8753</v>
      </c>
    </row>
    <row r="109" spans="19:22">
      <c r="S109" s="259">
        <v>36</v>
      </c>
      <c r="T109" s="104" t="s">
        <v>4657</v>
      </c>
      <c r="U109" s="295" t="s">
        <v>2153</v>
      </c>
      <c r="V109" s="253" t="s">
        <v>8753</v>
      </c>
    </row>
    <row r="110" spans="19:22">
      <c r="S110" s="259">
        <v>37</v>
      </c>
      <c r="T110" s="103" t="s">
        <v>4554</v>
      </c>
      <c r="U110" s="295" t="s">
        <v>2043</v>
      </c>
      <c r="V110" s="253" t="s">
        <v>8772</v>
      </c>
    </row>
    <row r="111" spans="19:22">
      <c r="S111" s="259">
        <v>38</v>
      </c>
      <c r="T111" s="103" t="s">
        <v>4558</v>
      </c>
      <c r="U111" s="295" t="s">
        <v>2048</v>
      </c>
      <c r="V111" s="253" t="s">
        <v>8777</v>
      </c>
    </row>
    <row r="112" spans="19:22">
      <c r="S112" s="259">
        <v>39</v>
      </c>
      <c r="T112" s="103" t="s">
        <v>4556</v>
      </c>
      <c r="U112" s="295" t="s">
        <v>2045</v>
      </c>
      <c r="V112" s="253" t="s">
        <v>8772</v>
      </c>
    </row>
    <row r="113" spans="19:22">
      <c r="S113" s="259">
        <v>40</v>
      </c>
      <c r="T113" s="103" t="s">
        <v>4561</v>
      </c>
      <c r="U113" s="295" t="s">
        <v>2046</v>
      </c>
      <c r="V113" s="253" t="s">
        <v>8772</v>
      </c>
    </row>
    <row r="114" spans="19:22">
      <c r="S114" s="259">
        <v>41</v>
      </c>
      <c r="T114" s="103" t="s">
        <v>4563</v>
      </c>
      <c r="U114" s="295" t="s">
        <v>2062</v>
      </c>
      <c r="V114" s="253" t="s">
        <v>8772</v>
      </c>
    </row>
    <row r="115" spans="19:22">
      <c r="S115" s="259">
        <v>42</v>
      </c>
      <c r="T115" s="103" t="s">
        <v>4567</v>
      </c>
      <c r="U115" s="295" t="s">
        <v>2126</v>
      </c>
      <c r="V115" s="253" t="s">
        <v>8772</v>
      </c>
    </row>
    <row r="116" spans="19:22">
      <c r="S116" s="259">
        <v>43</v>
      </c>
      <c r="T116" s="103" t="s">
        <v>4565</v>
      </c>
      <c r="U116" s="295" t="s">
        <v>2060</v>
      </c>
      <c r="V116" s="253" t="s">
        <v>8772</v>
      </c>
    </row>
    <row r="117" spans="19:22">
      <c r="S117" s="259">
        <v>44</v>
      </c>
      <c r="T117" s="103" t="s">
        <v>4570</v>
      </c>
      <c r="U117" s="295" t="s">
        <v>2125</v>
      </c>
      <c r="V117" s="253" t="s">
        <v>8772</v>
      </c>
    </row>
    <row r="118" spans="19:22">
      <c r="S118" s="259">
        <v>45</v>
      </c>
      <c r="T118" s="103" t="s">
        <v>4609</v>
      </c>
      <c r="U118" s="295" t="s">
        <v>2042</v>
      </c>
      <c r="V118" s="253" t="s">
        <v>8772</v>
      </c>
    </row>
    <row r="119" spans="19:22">
      <c r="S119" s="259">
        <v>46</v>
      </c>
      <c r="T119" s="103" t="s">
        <v>4611</v>
      </c>
      <c r="U119" s="295" t="s">
        <v>2162</v>
      </c>
      <c r="V119" s="253" t="s">
        <v>8772</v>
      </c>
    </row>
    <row r="120" spans="19:22">
      <c r="S120" s="259">
        <v>47</v>
      </c>
      <c r="T120" s="103" t="s">
        <v>4610</v>
      </c>
      <c r="U120" s="295" t="s">
        <v>2044</v>
      </c>
      <c r="V120" s="253" t="s">
        <v>8772</v>
      </c>
    </row>
    <row r="121" spans="19:22">
      <c r="S121" s="259">
        <v>48</v>
      </c>
      <c r="T121" s="104" t="s">
        <v>4613</v>
      </c>
      <c r="U121" s="295" t="s">
        <v>2163</v>
      </c>
      <c r="V121" s="253" t="s">
        <v>8772</v>
      </c>
    </row>
    <row r="122" spans="19:22">
      <c r="S122" s="259">
        <v>49</v>
      </c>
      <c r="T122" s="104" t="s">
        <v>4919</v>
      </c>
      <c r="U122" s="295" t="s">
        <v>2059</v>
      </c>
      <c r="V122" s="253" t="s">
        <v>8772</v>
      </c>
    </row>
    <row r="123" spans="19:22">
      <c r="S123" s="259">
        <v>50</v>
      </c>
      <c r="T123" s="103" t="s">
        <v>4922</v>
      </c>
      <c r="U123" s="295" t="s">
        <v>2056</v>
      </c>
      <c r="V123" s="253" t="s">
        <v>8772</v>
      </c>
    </row>
    <row r="124" spans="19:22">
      <c r="S124" s="259">
        <v>51</v>
      </c>
      <c r="T124" s="103" t="s">
        <v>4920</v>
      </c>
      <c r="U124" s="295" t="s">
        <v>2058</v>
      </c>
      <c r="V124" s="253" t="s">
        <v>8772</v>
      </c>
    </row>
    <row r="125" spans="19:22">
      <c r="S125" s="259">
        <v>52</v>
      </c>
      <c r="T125" s="103" t="s">
        <v>4924</v>
      </c>
      <c r="U125" s="295" t="s">
        <v>2054</v>
      </c>
      <c r="V125" s="253" t="s">
        <v>8772</v>
      </c>
    </row>
    <row r="126" spans="19:22">
      <c r="S126" s="259">
        <v>53</v>
      </c>
      <c r="T126" s="103" t="s">
        <v>4964</v>
      </c>
      <c r="U126" s="295" t="s">
        <v>2087</v>
      </c>
      <c r="V126" s="253" t="s">
        <v>8772</v>
      </c>
    </row>
    <row r="127" spans="19:22">
      <c r="S127" s="259">
        <v>54</v>
      </c>
      <c r="T127" s="103" t="s">
        <v>4970</v>
      </c>
      <c r="U127" s="295" t="s">
        <v>2052</v>
      </c>
      <c r="V127" s="253" t="s">
        <v>8772</v>
      </c>
    </row>
    <row r="128" spans="19:22">
      <c r="S128" s="259">
        <v>55</v>
      </c>
      <c r="T128" s="103" t="s">
        <v>4967</v>
      </c>
      <c r="U128" s="295" t="s">
        <v>2089</v>
      </c>
      <c r="V128" s="253" t="s">
        <v>8772</v>
      </c>
    </row>
    <row r="129" spans="19:22">
      <c r="S129" s="259">
        <v>56</v>
      </c>
      <c r="T129" s="103" t="s">
        <v>4971</v>
      </c>
      <c r="U129" s="295" t="s">
        <v>2050</v>
      </c>
      <c r="V129" s="253" t="s">
        <v>8772</v>
      </c>
    </row>
    <row r="130" spans="19:22">
      <c r="S130" s="259">
        <v>57</v>
      </c>
      <c r="T130" s="103" t="s">
        <v>4973</v>
      </c>
      <c r="U130" s="295" t="s">
        <v>2057</v>
      </c>
      <c r="V130" s="253" t="s">
        <v>8772</v>
      </c>
    </row>
    <row r="131" spans="19:22">
      <c r="S131" s="259">
        <v>58</v>
      </c>
      <c r="T131" s="103" t="s">
        <v>9034</v>
      </c>
      <c r="U131" s="295" t="s">
        <v>2047</v>
      </c>
      <c r="V131" s="253" t="s">
        <v>8772</v>
      </c>
    </row>
    <row r="132" spans="19:22">
      <c r="S132" s="259">
        <v>59</v>
      </c>
      <c r="T132" s="103" t="s">
        <v>4976</v>
      </c>
      <c r="U132" s="295" t="s">
        <v>2055</v>
      </c>
      <c r="V132" s="253" t="s">
        <v>8772</v>
      </c>
    </row>
    <row r="133" spans="19:22">
      <c r="S133" s="259">
        <v>60</v>
      </c>
      <c r="T133" s="103" t="s">
        <v>4981</v>
      </c>
      <c r="U133" s="295" t="s">
        <v>2049</v>
      </c>
      <c r="V133" s="253" t="s">
        <v>8772</v>
      </c>
    </row>
    <row r="134" spans="19:22">
      <c r="S134" s="259">
        <v>61</v>
      </c>
      <c r="T134" s="103" t="s">
        <v>4926</v>
      </c>
      <c r="U134" s="295" t="s">
        <v>2061</v>
      </c>
      <c r="V134" s="253" t="s">
        <v>8772</v>
      </c>
    </row>
    <row r="135" spans="19:22">
      <c r="S135" s="259">
        <v>62</v>
      </c>
      <c r="T135" s="103" t="s">
        <v>4929</v>
      </c>
      <c r="U135" s="295" t="s">
        <v>2088</v>
      </c>
      <c r="V135" s="253" t="s">
        <v>8772</v>
      </c>
    </row>
    <row r="136" spans="19:22">
      <c r="S136" s="259">
        <v>63</v>
      </c>
      <c r="T136" s="103" t="s">
        <v>4928</v>
      </c>
      <c r="U136" s="295" t="s">
        <v>2063</v>
      </c>
      <c r="V136" s="253" t="s">
        <v>8772</v>
      </c>
    </row>
    <row r="137" spans="19:22">
      <c r="S137" s="259">
        <v>64</v>
      </c>
      <c r="T137" s="104" t="s">
        <v>4930</v>
      </c>
      <c r="U137" s="295" t="s">
        <v>2086</v>
      </c>
      <c r="V137" s="253" t="s">
        <v>8772</v>
      </c>
    </row>
    <row r="138" spans="19:22" ht="15">
      <c r="S138" s="259"/>
      <c r="T138" s="291"/>
      <c r="U138" s="292"/>
      <c r="V138" s="253"/>
    </row>
    <row r="139" spans="19:22">
      <c r="T139" s="256" t="s">
        <v>8896</v>
      </c>
    </row>
    <row r="140" spans="19:22">
      <c r="S140" s="259"/>
      <c r="T140" s="260" t="s">
        <v>8574</v>
      </c>
      <c r="U140" s="261" t="s">
        <v>8575</v>
      </c>
      <c r="V140" s="253"/>
    </row>
    <row r="141" spans="19:22">
      <c r="S141" s="259">
        <v>1</v>
      </c>
      <c r="T141" s="103" t="s">
        <v>4004</v>
      </c>
      <c r="U141" s="295" t="s">
        <v>3346</v>
      </c>
      <c r="V141" s="253" t="s">
        <v>8583</v>
      </c>
    </row>
    <row r="142" spans="19:22">
      <c r="S142" s="259">
        <v>2</v>
      </c>
      <c r="T142" s="103" t="s">
        <v>3984</v>
      </c>
      <c r="U142" s="295" t="s">
        <v>3334</v>
      </c>
      <c r="V142" s="253" t="s">
        <v>8588</v>
      </c>
    </row>
    <row r="143" spans="19:22">
      <c r="S143" s="259">
        <v>3</v>
      </c>
      <c r="T143" s="103" t="s">
        <v>4013</v>
      </c>
      <c r="U143" s="295" t="s">
        <v>3348</v>
      </c>
      <c r="V143" s="253" t="s">
        <v>8588</v>
      </c>
    </row>
    <row r="144" spans="19:22">
      <c r="S144" s="259">
        <v>4</v>
      </c>
      <c r="T144" s="103" t="s">
        <v>3996</v>
      </c>
      <c r="U144" s="295" t="s">
        <v>3333</v>
      </c>
      <c r="V144" s="253" t="s">
        <v>8588</v>
      </c>
    </row>
    <row r="145" spans="19:22">
      <c r="S145" s="259">
        <v>5</v>
      </c>
      <c r="T145" s="103" t="s">
        <v>4011</v>
      </c>
      <c r="U145" s="295" t="s">
        <v>3347</v>
      </c>
      <c r="V145" s="253" t="s">
        <v>8583</v>
      </c>
    </row>
    <row r="146" spans="19:22">
      <c r="S146" s="259">
        <v>6</v>
      </c>
      <c r="T146" s="104" t="s">
        <v>3994</v>
      </c>
      <c r="U146" s="295" t="s">
        <v>3317</v>
      </c>
      <c r="V146" s="253" t="s">
        <v>8588</v>
      </c>
    </row>
    <row r="147" spans="19:22">
      <c r="S147" s="259">
        <v>7</v>
      </c>
      <c r="T147" s="103" t="s">
        <v>4018</v>
      </c>
      <c r="U147" s="295" t="s">
        <v>3345</v>
      </c>
      <c r="V147" s="253" t="s">
        <v>8588</v>
      </c>
    </row>
    <row r="148" spans="19:22">
      <c r="S148" s="259">
        <v>8</v>
      </c>
      <c r="T148" s="104" t="s">
        <v>4002</v>
      </c>
      <c r="U148" s="295" t="s">
        <v>3318</v>
      </c>
      <c r="V148" s="253" t="s">
        <v>8583</v>
      </c>
    </row>
    <row r="149" spans="19:22">
      <c r="S149" s="259">
        <v>9</v>
      </c>
      <c r="T149" s="103" t="s">
        <v>4676</v>
      </c>
      <c r="U149" s="295" t="s">
        <v>3335</v>
      </c>
      <c r="V149" s="253" t="s">
        <v>8588</v>
      </c>
    </row>
    <row r="150" spans="19:22">
      <c r="S150" s="259">
        <v>10</v>
      </c>
      <c r="T150" s="104" t="s">
        <v>4673</v>
      </c>
      <c r="U150" s="295" t="s">
        <v>3326</v>
      </c>
      <c r="V150" s="253" t="s">
        <v>8583</v>
      </c>
    </row>
    <row r="151" spans="19:22">
      <c r="S151" s="259">
        <v>11</v>
      </c>
      <c r="T151" s="104" t="s">
        <v>4678</v>
      </c>
      <c r="U151" s="295" t="s">
        <v>3336</v>
      </c>
      <c r="V151" s="253" t="s">
        <v>8583</v>
      </c>
    </row>
    <row r="152" spans="19:22">
      <c r="S152" s="259">
        <v>12</v>
      </c>
      <c r="T152" s="104" t="s">
        <v>4675</v>
      </c>
      <c r="U152" s="295" t="s">
        <v>3325</v>
      </c>
      <c r="V152" s="253" t="s">
        <v>8588</v>
      </c>
    </row>
    <row r="153" spans="19:22">
      <c r="S153" s="259">
        <v>13</v>
      </c>
      <c r="T153" s="104" t="s">
        <v>4777</v>
      </c>
      <c r="U153" s="295" t="s">
        <v>3322</v>
      </c>
      <c r="V153" s="253" t="s">
        <v>8588</v>
      </c>
    </row>
    <row r="154" spans="19:22">
      <c r="S154" s="259">
        <v>14</v>
      </c>
      <c r="T154" s="103" t="s">
        <v>4774</v>
      </c>
      <c r="U154" s="295" t="s">
        <v>3329</v>
      </c>
      <c r="V154" s="253" t="s">
        <v>8588</v>
      </c>
    </row>
    <row r="155" spans="19:22">
      <c r="S155" s="259">
        <v>15</v>
      </c>
      <c r="T155" s="103" t="s">
        <v>4779</v>
      </c>
      <c r="U155" s="295" t="s">
        <v>3320</v>
      </c>
      <c r="V155" s="253" t="s">
        <v>8588</v>
      </c>
    </row>
    <row r="156" spans="19:22">
      <c r="S156" s="259">
        <v>16</v>
      </c>
      <c r="T156" s="104" t="s">
        <v>4776</v>
      </c>
      <c r="U156" s="295" t="s">
        <v>3330</v>
      </c>
      <c r="V156" s="253" t="s">
        <v>8588</v>
      </c>
    </row>
    <row r="157" spans="19:22">
      <c r="S157" s="259">
        <v>17</v>
      </c>
      <c r="T157" s="104" t="s">
        <v>4784</v>
      </c>
      <c r="U157" s="295" t="s">
        <v>3321</v>
      </c>
      <c r="V157" s="253" t="s">
        <v>8588</v>
      </c>
    </row>
    <row r="158" spans="19:22">
      <c r="S158" s="259">
        <v>18</v>
      </c>
      <c r="T158" s="103" t="s">
        <v>4781</v>
      </c>
      <c r="U158" s="295" t="s">
        <v>3411</v>
      </c>
      <c r="V158" s="253" t="s">
        <v>8588</v>
      </c>
    </row>
    <row r="159" spans="19:22">
      <c r="S159" s="259">
        <v>19</v>
      </c>
      <c r="T159" s="103" t="s">
        <v>4785</v>
      </c>
      <c r="U159" s="295" t="s">
        <v>3319</v>
      </c>
      <c r="V159" s="253" t="s">
        <v>8583</v>
      </c>
    </row>
    <row r="160" spans="19:22">
      <c r="S160" s="259">
        <v>20</v>
      </c>
      <c r="T160" s="103" t="s">
        <v>4783</v>
      </c>
      <c r="U160" s="295" t="s">
        <v>3412</v>
      </c>
      <c r="V160" s="253" t="s">
        <v>8583</v>
      </c>
    </row>
    <row r="161" spans="19:22">
      <c r="S161" s="259">
        <v>21</v>
      </c>
      <c r="T161" s="103" t="s">
        <v>4733</v>
      </c>
      <c r="U161" s="295" t="s">
        <v>3324</v>
      </c>
      <c r="V161" s="253" t="s">
        <v>8588</v>
      </c>
    </row>
    <row r="162" spans="19:22">
      <c r="S162" s="259">
        <v>22</v>
      </c>
      <c r="T162" s="103" t="s">
        <v>4728</v>
      </c>
      <c r="U162" s="295" t="s">
        <v>3403</v>
      </c>
      <c r="V162" s="253" t="s">
        <v>8583</v>
      </c>
    </row>
    <row r="163" spans="19:22">
      <c r="S163" s="259">
        <v>23</v>
      </c>
      <c r="T163" s="103" t="s">
        <v>4736</v>
      </c>
      <c r="U163" s="295" t="s">
        <v>3323</v>
      </c>
      <c r="V163" s="253" t="s">
        <v>8583</v>
      </c>
    </row>
    <row r="164" spans="19:22">
      <c r="S164" s="259">
        <v>24</v>
      </c>
      <c r="T164" s="104" t="s">
        <v>4731</v>
      </c>
      <c r="U164" s="295" t="s">
        <v>3405</v>
      </c>
      <c r="V164" s="253" t="s">
        <v>8583</v>
      </c>
    </row>
    <row r="165" spans="19:22">
      <c r="S165" s="259">
        <v>25</v>
      </c>
      <c r="T165" s="103" t="s">
        <v>4615</v>
      </c>
      <c r="U165" s="295" t="s">
        <v>3327</v>
      </c>
      <c r="V165" s="253" t="s">
        <v>8588</v>
      </c>
    </row>
    <row r="166" spans="19:22">
      <c r="S166" s="259">
        <v>26</v>
      </c>
      <c r="T166" s="103" t="s">
        <v>4618</v>
      </c>
      <c r="U166" s="295" t="s">
        <v>3383</v>
      </c>
      <c r="V166" s="253" t="s">
        <v>8588</v>
      </c>
    </row>
    <row r="167" spans="19:22">
      <c r="S167" s="259">
        <v>27</v>
      </c>
      <c r="T167" s="103" t="s">
        <v>4617</v>
      </c>
      <c r="U167" s="295" t="s">
        <v>3328</v>
      </c>
      <c r="V167" s="253" t="s">
        <v>8588</v>
      </c>
    </row>
    <row r="168" spans="19:22">
      <c r="S168" s="259">
        <v>28</v>
      </c>
      <c r="T168" s="103" t="s">
        <v>4620</v>
      </c>
      <c r="U168" s="295" t="s">
        <v>3384</v>
      </c>
      <c r="V168" s="253" t="s">
        <v>8717</v>
      </c>
    </row>
    <row r="169" spans="19:22">
      <c r="S169" s="259">
        <v>29</v>
      </c>
      <c r="T169" s="103" t="s">
        <v>4642</v>
      </c>
      <c r="U169" s="295" t="s">
        <v>3401</v>
      </c>
      <c r="V169" s="253" t="s">
        <v>8717</v>
      </c>
    </row>
    <row r="170" spans="19:22">
      <c r="S170" s="259">
        <v>30</v>
      </c>
      <c r="T170" s="103" t="s">
        <v>4645</v>
      </c>
      <c r="U170" s="295" t="s">
        <v>3390</v>
      </c>
      <c r="V170" s="253" t="s">
        <v>8732</v>
      </c>
    </row>
    <row r="171" spans="19:22">
      <c r="S171" s="259">
        <v>31</v>
      </c>
      <c r="T171" s="103" t="s">
        <v>4643</v>
      </c>
      <c r="U171" s="295" t="s">
        <v>3402</v>
      </c>
      <c r="V171" s="253" t="s">
        <v>8732</v>
      </c>
    </row>
    <row r="172" spans="19:22">
      <c r="S172" s="259">
        <v>32</v>
      </c>
      <c r="T172" s="103" t="s">
        <v>4648</v>
      </c>
      <c r="U172" s="295" t="s">
        <v>3392</v>
      </c>
      <c r="V172" s="253" t="s">
        <v>8743</v>
      </c>
    </row>
    <row r="173" spans="19:22">
      <c r="S173" s="259">
        <v>33</v>
      </c>
      <c r="T173" s="103" t="s">
        <v>4650</v>
      </c>
      <c r="U173" s="295" t="s">
        <v>3340</v>
      </c>
      <c r="V173" s="253" t="s">
        <v>8749</v>
      </c>
    </row>
    <row r="174" spans="19:22">
      <c r="S174" s="259">
        <v>34</v>
      </c>
      <c r="T174" s="103" t="s">
        <v>4654</v>
      </c>
      <c r="U174" s="295" t="s">
        <v>3332</v>
      </c>
      <c r="V174" s="253" t="s">
        <v>8753</v>
      </c>
    </row>
    <row r="175" spans="19:22">
      <c r="S175" s="259">
        <v>35</v>
      </c>
      <c r="T175" s="103" t="s">
        <v>4652</v>
      </c>
      <c r="U175" s="295" t="s">
        <v>3339</v>
      </c>
      <c r="V175" s="253" t="s">
        <v>8753</v>
      </c>
    </row>
    <row r="176" spans="19:22">
      <c r="S176" s="259">
        <v>36</v>
      </c>
      <c r="T176" s="104" t="s">
        <v>4657</v>
      </c>
      <c r="U176" s="295" t="s">
        <v>3331</v>
      </c>
      <c r="V176" s="253" t="s">
        <v>8753</v>
      </c>
    </row>
    <row r="177" spans="19:22">
      <c r="S177" s="259">
        <v>37</v>
      </c>
      <c r="T177" s="103" t="s">
        <v>4554</v>
      </c>
      <c r="U177" s="295" t="s">
        <v>3386</v>
      </c>
      <c r="V177" s="253" t="s">
        <v>8772</v>
      </c>
    </row>
    <row r="178" spans="19:22">
      <c r="S178" s="259">
        <v>38</v>
      </c>
      <c r="T178" s="103" t="s">
        <v>4558</v>
      </c>
      <c r="U178" s="295" t="s">
        <v>3391</v>
      </c>
      <c r="V178" s="253" t="s">
        <v>8777</v>
      </c>
    </row>
    <row r="179" spans="19:22">
      <c r="S179" s="259">
        <v>39</v>
      </c>
      <c r="T179" s="103" t="s">
        <v>4556</v>
      </c>
      <c r="U179" s="295" t="s">
        <v>3388</v>
      </c>
      <c r="V179" s="253" t="s">
        <v>8772</v>
      </c>
    </row>
    <row r="180" spans="19:22">
      <c r="S180" s="259">
        <v>40</v>
      </c>
      <c r="T180" s="103" t="s">
        <v>4561</v>
      </c>
      <c r="U180" s="295" t="s">
        <v>3389</v>
      </c>
      <c r="V180" s="253" t="s">
        <v>8772</v>
      </c>
    </row>
    <row r="181" spans="19:22">
      <c r="S181" s="259">
        <v>41</v>
      </c>
      <c r="T181" s="103" t="s">
        <v>4563</v>
      </c>
      <c r="U181" s="295" t="s">
        <v>3406</v>
      </c>
      <c r="V181" s="253" t="s">
        <v>8772</v>
      </c>
    </row>
    <row r="182" spans="19:22">
      <c r="S182" s="259">
        <v>42</v>
      </c>
      <c r="T182" s="103" t="s">
        <v>4567</v>
      </c>
      <c r="U182" s="295" t="s">
        <v>3382</v>
      </c>
      <c r="V182" s="253" t="s">
        <v>8772</v>
      </c>
    </row>
    <row r="183" spans="19:22">
      <c r="S183" s="259">
        <v>43</v>
      </c>
      <c r="T183" s="103" t="s">
        <v>4565</v>
      </c>
      <c r="U183" s="295" t="s">
        <v>3404</v>
      </c>
      <c r="V183" s="253" t="s">
        <v>8772</v>
      </c>
    </row>
    <row r="184" spans="19:22">
      <c r="S184" s="259">
        <v>44</v>
      </c>
      <c r="T184" s="103" t="s">
        <v>4570</v>
      </c>
      <c r="U184" s="295" t="s">
        <v>3381</v>
      </c>
      <c r="V184" s="253" t="s">
        <v>8772</v>
      </c>
    </row>
    <row r="185" spans="19:22">
      <c r="S185" s="259">
        <v>45</v>
      </c>
      <c r="T185" s="103" t="s">
        <v>4609</v>
      </c>
      <c r="U185" s="295" t="s">
        <v>3385</v>
      </c>
      <c r="V185" s="253" t="s">
        <v>8772</v>
      </c>
    </row>
    <row r="186" spans="19:22">
      <c r="S186" s="259">
        <v>46</v>
      </c>
      <c r="T186" s="103" t="s">
        <v>4611</v>
      </c>
      <c r="U186" s="295" t="s">
        <v>3337</v>
      </c>
      <c r="V186" s="253" t="s">
        <v>8772</v>
      </c>
    </row>
    <row r="187" spans="19:22">
      <c r="S187" s="259">
        <v>47</v>
      </c>
      <c r="T187" s="103" t="s">
        <v>4610</v>
      </c>
      <c r="U187" s="295" t="s">
        <v>3387</v>
      </c>
      <c r="V187" s="253" t="s">
        <v>8772</v>
      </c>
    </row>
    <row r="188" spans="19:22">
      <c r="S188" s="259">
        <v>48</v>
      </c>
      <c r="T188" s="104" t="s">
        <v>4613</v>
      </c>
      <c r="U188" s="295" t="s">
        <v>3338</v>
      </c>
      <c r="V188" s="253" t="s">
        <v>8772</v>
      </c>
    </row>
    <row r="189" spans="19:22">
      <c r="S189" s="259">
        <v>49</v>
      </c>
      <c r="T189" s="104" t="s">
        <v>4919</v>
      </c>
      <c r="U189" s="295" t="s">
        <v>3409</v>
      </c>
      <c r="V189" s="253" t="s">
        <v>8772</v>
      </c>
    </row>
    <row r="190" spans="19:22">
      <c r="S190" s="259">
        <v>50</v>
      </c>
      <c r="T190" s="103" t="s">
        <v>4922</v>
      </c>
      <c r="U190" s="295" t="s">
        <v>3399</v>
      </c>
      <c r="V190" s="253" t="s">
        <v>8772</v>
      </c>
    </row>
    <row r="191" spans="19:22">
      <c r="S191" s="259">
        <v>51</v>
      </c>
      <c r="T191" s="103" t="s">
        <v>4920</v>
      </c>
      <c r="U191" s="295" t="s">
        <v>3407</v>
      </c>
      <c r="V191" s="253" t="s">
        <v>8772</v>
      </c>
    </row>
    <row r="192" spans="19:22">
      <c r="S192" s="259">
        <v>52</v>
      </c>
      <c r="T192" s="103" t="s">
        <v>4924</v>
      </c>
      <c r="U192" s="295" t="s">
        <v>3397</v>
      </c>
      <c r="V192" s="253" t="s">
        <v>8772</v>
      </c>
    </row>
    <row r="193" spans="19:22">
      <c r="S193" s="259">
        <v>53</v>
      </c>
      <c r="T193" s="103" t="s">
        <v>4964</v>
      </c>
      <c r="U193" s="295" t="s">
        <v>3344</v>
      </c>
      <c r="V193" s="253" t="s">
        <v>8772</v>
      </c>
    </row>
    <row r="194" spans="19:22">
      <c r="S194" s="259">
        <v>54</v>
      </c>
      <c r="T194" s="103" t="s">
        <v>4970</v>
      </c>
      <c r="U194" s="295" t="s">
        <v>3395</v>
      </c>
      <c r="V194" s="253" t="s">
        <v>8772</v>
      </c>
    </row>
    <row r="195" spans="19:22">
      <c r="S195" s="259">
        <v>55</v>
      </c>
      <c r="T195" s="103" t="s">
        <v>4967</v>
      </c>
      <c r="U195" s="295" t="s">
        <v>3342</v>
      </c>
      <c r="V195" s="253" t="s">
        <v>8772</v>
      </c>
    </row>
    <row r="196" spans="19:22">
      <c r="S196" s="259">
        <v>56</v>
      </c>
      <c r="T196" s="103" t="s">
        <v>4971</v>
      </c>
      <c r="U196" s="295" t="s">
        <v>3393</v>
      </c>
      <c r="V196" s="253" t="s">
        <v>8772</v>
      </c>
    </row>
    <row r="197" spans="19:22">
      <c r="S197" s="259">
        <v>57</v>
      </c>
      <c r="T197" s="103" t="s">
        <v>4973</v>
      </c>
      <c r="U197" s="295" t="s">
        <v>3400</v>
      </c>
      <c r="V197" s="253" t="s">
        <v>8772</v>
      </c>
    </row>
    <row r="198" spans="19:22">
      <c r="S198" s="259">
        <v>58</v>
      </c>
      <c r="T198" s="103" t="s">
        <v>4979</v>
      </c>
      <c r="U198" s="295" t="s">
        <v>3396</v>
      </c>
      <c r="V198" s="253" t="s">
        <v>8772</v>
      </c>
    </row>
    <row r="199" spans="19:22">
      <c r="S199" s="259">
        <v>59</v>
      </c>
      <c r="T199" s="103" t="s">
        <v>4976</v>
      </c>
      <c r="U199" s="295" t="s">
        <v>3398</v>
      </c>
      <c r="V199" s="253" t="s">
        <v>8772</v>
      </c>
    </row>
    <row r="200" spans="19:22">
      <c r="S200" s="259">
        <v>60</v>
      </c>
      <c r="T200" s="103" t="s">
        <v>4981</v>
      </c>
      <c r="U200" s="295" t="s">
        <v>3394</v>
      </c>
      <c r="V200" s="253" t="s">
        <v>8772</v>
      </c>
    </row>
    <row r="201" spans="19:22">
      <c r="S201" s="259">
        <v>61</v>
      </c>
      <c r="T201" s="103" t="s">
        <v>4926</v>
      </c>
      <c r="U201" s="295" t="s">
        <v>3410</v>
      </c>
      <c r="V201" s="253" t="s">
        <v>8772</v>
      </c>
    </row>
    <row r="202" spans="19:22">
      <c r="S202" s="259">
        <v>62</v>
      </c>
      <c r="T202" s="103" t="s">
        <v>4929</v>
      </c>
      <c r="U202" s="295" t="s">
        <v>3343</v>
      </c>
      <c r="V202" s="253" t="s">
        <v>8772</v>
      </c>
    </row>
    <row r="203" spans="19:22">
      <c r="S203" s="259">
        <v>63</v>
      </c>
      <c r="T203" s="103" t="s">
        <v>4928</v>
      </c>
      <c r="U203" s="295" t="s">
        <v>3408</v>
      </c>
      <c r="V203" s="253" t="s">
        <v>8772</v>
      </c>
    </row>
    <row r="204" spans="19:22">
      <c r="S204" s="259">
        <v>64</v>
      </c>
      <c r="T204" s="104" t="s">
        <v>4930</v>
      </c>
      <c r="U204" s="295" t="s">
        <v>3341</v>
      </c>
      <c r="V204" s="253" t="s">
        <v>8772</v>
      </c>
    </row>
  </sheetData>
  <mergeCells count="5">
    <mergeCell ref="C5:C6"/>
    <mergeCell ref="C22:C23"/>
    <mergeCell ref="C39:C40"/>
    <mergeCell ref="K39:K40"/>
    <mergeCell ref="C56:C57"/>
  </mergeCells>
  <phoneticPr fontId="2"/>
  <pageMargins left="0.7" right="0.7" top="0.75" bottom="0.75" header="0.3" footer="0.3"/>
  <pageSetup paperSize="9" scale="8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E8BC-B8CD-4F0F-8500-8A157BA89CCE}">
  <sheetPr codeName="Sheet6">
    <pageSetUpPr fitToPage="1"/>
  </sheetPr>
  <dimension ref="A1:AD214"/>
  <sheetViews>
    <sheetView zoomScale="70" zoomScaleNormal="70" workbookViewId="0">
      <selection activeCell="A3" sqref="A3"/>
    </sheetView>
  </sheetViews>
  <sheetFormatPr defaultRowHeight="12.75"/>
  <cols>
    <col min="2" max="2" width="35.42578125" customWidth="1"/>
    <col min="7" max="7" width="5.85546875" customWidth="1"/>
    <col min="8" max="8" width="6.140625" customWidth="1"/>
    <col min="9" max="9" width="6.42578125" bestFit="1" customWidth="1"/>
    <col min="12" max="13" width="14" bestFit="1" customWidth="1"/>
    <col min="14" max="17" width="14" customWidth="1"/>
    <col min="18" max="20" width="12.85546875" bestFit="1" customWidth="1"/>
    <col min="21" max="21" width="8.140625" bestFit="1" customWidth="1"/>
    <col min="22" max="23" width="13.5703125" style="160" customWidth="1"/>
    <col min="24" max="24" width="13.5703125" bestFit="1" customWidth="1"/>
    <col min="27" max="27" width="12.85546875" style="162" bestFit="1" customWidth="1"/>
  </cols>
  <sheetData>
    <row r="1" spans="1:30" ht="15">
      <c r="A1" s="206" t="s">
        <v>8556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26">
        <v>41474</v>
      </c>
      <c r="V1"/>
      <c r="W1"/>
      <c r="AA1"/>
    </row>
    <row r="2" spans="1:30" ht="15">
      <c r="A2" s="206" t="s">
        <v>9033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3" t="s">
        <v>3857</v>
      </c>
      <c r="V2"/>
      <c r="W2"/>
      <c r="AA2"/>
    </row>
    <row r="4" spans="1:30" ht="13.5" thickBot="1"/>
    <row r="5" spans="1:30" ht="13.5" thickBot="1">
      <c r="L5" s="176" t="s">
        <v>8529</v>
      </c>
      <c r="M5" s="189"/>
      <c r="N5" s="190" t="s">
        <v>8530</v>
      </c>
      <c r="O5" s="189"/>
      <c r="P5" s="190" t="s">
        <v>8531</v>
      </c>
      <c r="Q5" s="179"/>
      <c r="R5" s="187"/>
      <c r="S5" s="188" t="s">
        <v>8532</v>
      </c>
      <c r="T5" s="179"/>
      <c r="U5" s="176"/>
      <c r="V5" s="177" t="s">
        <v>8526</v>
      </c>
      <c r="W5" s="178"/>
      <c r="X5" s="179"/>
    </row>
    <row r="6" spans="1:30" s="32" customFormat="1" ht="77.25" thickBot="1">
      <c r="A6" s="138" t="s">
        <v>378</v>
      </c>
      <c r="B6" s="139" t="s">
        <v>377</v>
      </c>
      <c r="C6" s="141" t="s">
        <v>375</v>
      </c>
      <c r="D6" s="140" t="s">
        <v>3874</v>
      </c>
      <c r="E6" s="140" t="s">
        <v>374</v>
      </c>
      <c r="F6" s="140" t="s">
        <v>373</v>
      </c>
      <c r="G6" s="142" t="s">
        <v>3875</v>
      </c>
      <c r="H6" s="142" t="s">
        <v>3876</v>
      </c>
      <c r="I6" s="154" t="s">
        <v>367</v>
      </c>
      <c r="J6" s="143" t="s">
        <v>359</v>
      </c>
      <c r="L6" s="233" t="s">
        <v>9031</v>
      </c>
      <c r="M6" s="234" t="s">
        <v>8534</v>
      </c>
      <c r="N6" s="234" t="s">
        <v>8533</v>
      </c>
      <c r="O6" s="234" t="s">
        <v>8522</v>
      </c>
      <c r="P6" s="234" t="s">
        <v>8533</v>
      </c>
      <c r="Q6" s="235" t="s">
        <v>8522</v>
      </c>
      <c r="R6" s="236" t="s">
        <v>8529</v>
      </c>
      <c r="S6" s="237" t="s">
        <v>8530</v>
      </c>
      <c r="T6" s="238" t="s">
        <v>8531</v>
      </c>
      <c r="U6" s="239" t="s">
        <v>3874</v>
      </c>
      <c r="V6" s="240" t="s">
        <v>8529</v>
      </c>
      <c r="W6" s="241" t="s">
        <v>8530</v>
      </c>
      <c r="X6" s="242" t="s">
        <v>8531</v>
      </c>
      <c r="AA6" s="163"/>
    </row>
    <row r="7" spans="1:30">
      <c r="A7" s="129" t="s">
        <v>3650</v>
      </c>
      <c r="B7" s="117" t="s">
        <v>4006</v>
      </c>
      <c r="C7" s="108"/>
      <c r="D7" s="109" t="s">
        <v>92</v>
      </c>
      <c r="E7" s="109">
        <v>2.5</v>
      </c>
      <c r="F7" s="88">
        <v>100</v>
      </c>
      <c r="G7" s="110" t="s">
        <v>3986</v>
      </c>
      <c r="H7" s="110">
        <v>2.5</v>
      </c>
      <c r="I7" s="155" t="s">
        <v>143</v>
      </c>
      <c r="J7" s="111">
        <v>8000</v>
      </c>
      <c r="L7" s="199">
        <v>2750</v>
      </c>
      <c r="M7" s="204"/>
      <c r="N7" s="200">
        <v>2750</v>
      </c>
      <c r="O7" s="204"/>
      <c r="P7" s="200">
        <v>2750</v>
      </c>
      <c r="Q7" s="205"/>
      <c r="R7" s="407">
        <f>+L7+L8</f>
        <v>5500</v>
      </c>
      <c r="S7" s="412">
        <f>+N7+N8</f>
        <v>5500</v>
      </c>
      <c r="T7" s="415">
        <f>+P7+P8</f>
        <v>5500</v>
      </c>
      <c r="U7" s="202" t="str">
        <f>+D7</f>
        <v>DP27</v>
      </c>
      <c r="V7" s="200">
        <f>ABS(L7-L9)</f>
        <v>0</v>
      </c>
      <c r="W7" s="200">
        <f>ABS(N7-N9)</f>
        <v>0</v>
      </c>
      <c r="X7" s="201">
        <f>ABS(P7-P9)</f>
        <v>0</v>
      </c>
      <c r="Z7" t="s">
        <v>9037</v>
      </c>
    </row>
    <row r="8" spans="1:30">
      <c r="A8" s="130" t="s">
        <v>3988</v>
      </c>
      <c r="B8" s="104" t="s">
        <v>3989</v>
      </c>
      <c r="C8" s="87"/>
      <c r="D8" s="88" t="s">
        <v>111</v>
      </c>
      <c r="E8" s="88">
        <v>2.5</v>
      </c>
      <c r="F8" s="88">
        <v>100</v>
      </c>
      <c r="G8" s="90" t="s">
        <v>3986</v>
      </c>
      <c r="H8" s="90">
        <v>2.5</v>
      </c>
      <c r="I8" s="91" t="s">
        <v>143</v>
      </c>
      <c r="J8" s="112">
        <v>8000</v>
      </c>
      <c r="L8" s="191">
        <v>2750</v>
      </c>
      <c r="M8" s="158"/>
      <c r="N8" s="159">
        <v>2750</v>
      </c>
      <c r="O8" s="158"/>
      <c r="P8" s="159">
        <v>2750</v>
      </c>
      <c r="Q8" s="192"/>
      <c r="R8" s="408"/>
      <c r="S8" s="413"/>
      <c r="T8" s="416"/>
      <c r="U8" s="180" t="str">
        <f>+D8</f>
        <v>DP23</v>
      </c>
      <c r="V8" s="159">
        <f>ABS(L8-L10)</f>
        <v>0</v>
      </c>
      <c r="W8" s="159">
        <f>ABS(N8-N10)</f>
        <v>0</v>
      </c>
      <c r="X8" s="181">
        <f>ABS(P8-P10)</f>
        <v>0</v>
      </c>
    </row>
    <row r="9" spans="1:30">
      <c r="A9" s="130" t="s">
        <v>4014</v>
      </c>
      <c r="B9" s="103" t="s">
        <v>4015</v>
      </c>
      <c r="C9" s="87"/>
      <c r="D9" s="88" t="s">
        <v>92</v>
      </c>
      <c r="E9" s="88">
        <v>2.5</v>
      </c>
      <c r="F9" s="88">
        <v>100</v>
      </c>
      <c r="G9" s="90" t="s">
        <v>3986</v>
      </c>
      <c r="H9" s="90">
        <v>2.5</v>
      </c>
      <c r="I9" s="91" t="s">
        <v>121</v>
      </c>
      <c r="J9" s="112">
        <v>8000</v>
      </c>
      <c r="L9" s="191">
        <v>2750</v>
      </c>
      <c r="M9" s="158"/>
      <c r="N9" s="159">
        <v>2750</v>
      </c>
      <c r="O9" s="158"/>
      <c r="P9" s="159">
        <v>2750</v>
      </c>
      <c r="Q9" s="192"/>
      <c r="R9" s="409">
        <f>+L9+L10</f>
        <v>5500</v>
      </c>
      <c r="S9" s="414">
        <f>+N9+N10</f>
        <v>5500</v>
      </c>
      <c r="T9" s="417">
        <f>+P9+P10</f>
        <v>5500</v>
      </c>
      <c r="U9" s="182"/>
      <c r="V9" s="161"/>
      <c r="W9" s="161"/>
      <c r="X9" s="183"/>
      <c r="Z9" t="s">
        <v>9038</v>
      </c>
    </row>
    <row r="10" spans="1:30">
      <c r="A10" s="130" t="s">
        <v>3997</v>
      </c>
      <c r="B10" s="104" t="s">
        <v>3998</v>
      </c>
      <c r="C10" s="87"/>
      <c r="D10" s="88" t="s">
        <v>111</v>
      </c>
      <c r="E10" s="88">
        <v>2.5</v>
      </c>
      <c r="F10" s="88">
        <v>100</v>
      </c>
      <c r="G10" s="90" t="s">
        <v>3986</v>
      </c>
      <c r="H10" s="90">
        <v>2.5</v>
      </c>
      <c r="I10" s="91" t="s">
        <v>121</v>
      </c>
      <c r="J10" s="112">
        <v>8000</v>
      </c>
      <c r="L10" s="191">
        <v>2750</v>
      </c>
      <c r="M10" s="158"/>
      <c r="N10" s="159">
        <v>2750</v>
      </c>
      <c r="O10" s="158"/>
      <c r="P10" s="159">
        <v>2750</v>
      </c>
      <c r="Q10" s="192"/>
      <c r="R10" s="408"/>
      <c r="S10" s="413"/>
      <c r="T10" s="416"/>
      <c r="U10" s="182"/>
      <c r="V10" s="161"/>
      <c r="W10" s="161"/>
      <c r="X10" s="183"/>
      <c r="Z10" s="29" t="s">
        <v>9039</v>
      </c>
      <c r="AA10" s="164">
        <f>MAX(R7:T86)</f>
        <v>5500.0039370078739</v>
      </c>
      <c r="AB10" s="49" t="s">
        <v>8524</v>
      </c>
      <c r="AC10">
        <v>5501</v>
      </c>
      <c r="AD10" s="162" t="str">
        <f>IF(AA10&lt;AC10,"ok","NG")</f>
        <v>ok</v>
      </c>
    </row>
    <row r="11" spans="1:30">
      <c r="A11" s="130" t="s">
        <v>4007</v>
      </c>
      <c r="B11" s="103" t="s">
        <v>4008</v>
      </c>
      <c r="C11" s="87"/>
      <c r="D11" s="88" t="s">
        <v>4009</v>
      </c>
      <c r="E11" s="88">
        <v>2.5</v>
      </c>
      <c r="F11" s="88">
        <v>100</v>
      </c>
      <c r="G11" s="90" t="s">
        <v>3986</v>
      </c>
      <c r="H11" s="90">
        <v>2.5</v>
      </c>
      <c r="I11" s="91" t="s">
        <v>135</v>
      </c>
      <c r="J11" s="112">
        <v>8000</v>
      </c>
      <c r="L11" s="191">
        <v>2750</v>
      </c>
      <c r="M11" s="158"/>
      <c r="N11" s="159">
        <v>2750</v>
      </c>
      <c r="O11" s="158"/>
      <c r="P11" s="159">
        <v>2750</v>
      </c>
      <c r="Q11" s="192"/>
      <c r="R11" s="409">
        <f>+L11+L12</f>
        <v>5500</v>
      </c>
      <c r="S11" s="414">
        <f>+N11+N12</f>
        <v>5500.0039370078739</v>
      </c>
      <c r="T11" s="417">
        <f>+P11+P12</f>
        <v>5500</v>
      </c>
      <c r="U11" s="180" t="str">
        <f>+D11</f>
        <v>DP28</v>
      </c>
      <c r="V11" s="159">
        <f>ABS(L11-L13)</f>
        <v>0</v>
      </c>
      <c r="W11" s="159">
        <f>ABS(N11-N13)</f>
        <v>0</v>
      </c>
      <c r="X11" s="181">
        <f>ABS(P11-P13)</f>
        <v>0</v>
      </c>
      <c r="Z11" s="29" t="s">
        <v>9040</v>
      </c>
      <c r="AA11" s="164">
        <f>MIN(R7:T86)</f>
        <v>5500</v>
      </c>
      <c r="AB11" t="s">
        <v>9057</v>
      </c>
      <c r="AC11">
        <v>5499</v>
      </c>
      <c r="AD11" s="162" t="str">
        <f>IF(AC11&lt;AA11,"ok","NG")</f>
        <v>ok</v>
      </c>
    </row>
    <row r="12" spans="1:30">
      <c r="A12" s="130" t="s">
        <v>3999</v>
      </c>
      <c r="B12" s="103" t="s">
        <v>4000</v>
      </c>
      <c r="C12" s="87"/>
      <c r="D12" s="88" t="s">
        <v>3992</v>
      </c>
      <c r="E12" s="88">
        <v>2.5</v>
      </c>
      <c r="F12" s="88">
        <v>100</v>
      </c>
      <c r="G12" s="90" t="s">
        <v>3986</v>
      </c>
      <c r="H12" s="90">
        <v>2.5</v>
      </c>
      <c r="I12" s="91" t="s">
        <v>135</v>
      </c>
      <c r="J12" s="112">
        <v>8000</v>
      </c>
      <c r="L12" s="191">
        <v>2750</v>
      </c>
      <c r="M12" s="158"/>
      <c r="N12" s="159">
        <v>2750.0039370078739</v>
      </c>
      <c r="O12" s="158"/>
      <c r="P12" s="159">
        <v>2750</v>
      </c>
      <c r="Q12" s="192"/>
      <c r="R12" s="408"/>
      <c r="S12" s="413"/>
      <c r="T12" s="416"/>
      <c r="U12" s="180" t="str">
        <f>+D12</f>
        <v>DP24</v>
      </c>
      <c r="V12" s="159">
        <f>ABS(L12-L14)</f>
        <v>3.937007873901166E-3</v>
      </c>
      <c r="W12" s="159">
        <f>ABS(N12-N14)</f>
        <v>3.937007873901166E-3</v>
      </c>
      <c r="X12" s="181">
        <f>ABS(P12-P14)</f>
        <v>0</v>
      </c>
      <c r="Z12" s="29" t="s">
        <v>9041</v>
      </c>
      <c r="AA12" s="164">
        <f>+AA10-AA11</f>
        <v>3.937007873901166E-3</v>
      </c>
    </row>
    <row r="13" spans="1:30">
      <c r="A13" s="130" t="s">
        <v>4016</v>
      </c>
      <c r="B13" s="103" t="s">
        <v>4017</v>
      </c>
      <c r="C13" s="87"/>
      <c r="D13" s="88" t="s">
        <v>4009</v>
      </c>
      <c r="E13" s="88">
        <v>2.5</v>
      </c>
      <c r="F13" s="88">
        <v>100</v>
      </c>
      <c r="G13" s="90" t="s">
        <v>3986</v>
      </c>
      <c r="H13" s="90">
        <v>2.5</v>
      </c>
      <c r="I13" s="91" t="s">
        <v>119</v>
      </c>
      <c r="J13" s="112">
        <v>8000</v>
      </c>
      <c r="L13" s="191">
        <v>2750</v>
      </c>
      <c r="M13" s="158"/>
      <c r="N13" s="159">
        <v>2750</v>
      </c>
      <c r="O13" s="158"/>
      <c r="P13" s="159">
        <v>2750</v>
      </c>
      <c r="Q13" s="192"/>
      <c r="R13" s="409">
        <f>+L13+L14</f>
        <v>5500.0039370078739</v>
      </c>
      <c r="S13" s="414">
        <f>+N13+N14</f>
        <v>5500</v>
      </c>
      <c r="T13" s="417">
        <f>+P13+P14</f>
        <v>5500</v>
      </c>
      <c r="U13" s="182"/>
      <c r="V13" s="161"/>
      <c r="W13" s="161"/>
      <c r="X13" s="183"/>
      <c r="Z13" s="49" t="s">
        <v>9042</v>
      </c>
      <c r="AA13" s="162">
        <v>5</v>
      </c>
      <c r="AB13" t="s">
        <v>9043</v>
      </c>
    </row>
    <row r="14" spans="1:30">
      <c r="A14" s="130" t="s">
        <v>3990</v>
      </c>
      <c r="B14" s="103" t="s">
        <v>3991</v>
      </c>
      <c r="C14" s="87"/>
      <c r="D14" s="88" t="s">
        <v>3992</v>
      </c>
      <c r="E14" s="88">
        <v>2.5</v>
      </c>
      <c r="F14" s="88">
        <v>100</v>
      </c>
      <c r="G14" s="90" t="s">
        <v>3986</v>
      </c>
      <c r="H14" s="90">
        <v>2.5</v>
      </c>
      <c r="I14" s="91" t="s">
        <v>119</v>
      </c>
      <c r="J14" s="112">
        <v>8000</v>
      </c>
      <c r="L14" s="191">
        <v>2750.0039370078739</v>
      </c>
      <c r="M14" s="158"/>
      <c r="N14" s="159">
        <v>2750</v>
      </c>
      <c r="O14" s="158"/>
      <c r="P14" s="159">
        <v>2750</v>
      </c>
      <c r="Q14" s="192"/>
      <c r="R14" s="408"/>
      <c r="S14" s="413"/>
      <c r="T14" s="416"/>
      <c r="U14" s="182"/>
      <c r="V14" s="161"/>
      <c r="W14" s="161"/>
      <c r="X14" s="183"/>
      <c r="AA14" s="162" t="str">
        <f>IF(AA12&lt;AA13,"ok","NG")</f>
        <v>ok</v>
      </c>
    </row>
    <row r="15" spans="1:30">
      <c r="A15" s="130" t="s">
        <v>3538</v>
      </c>
      <c r="B15" s="103" t="s">
        <v>4756</v>
      </c>
      <c r="C15" s="87"/>
      <c r="D15" s="88" t="s">
        <v>4757</v>
      </c>
      <c r="E15" s="88">
        <v>2.5</v>
      </c>
      <c r="F15" s="88">
        <v>100</v>
      </c>
      <c r="G15" s="90" t="s">
        <v>3986</v>
      </c>
      <c r="H15" s="90">
        <v>2.5</v>
      </c>
      <c r="I15" s="91" t="s">
        <v>174</v>
      </c>
      <c r="J15" s="112">
        <v>8000</v>
      </c>
      <c r="L15" s="191">
        <v>2750</v>
      </c>
      <c r="M15" s="158"/>
      <c r="N15" s="159">
        <v>2750</v>
      </c>
      <c r="O15" s="158"/>
      <c r="P15" s="159">
        <v>2750</v>
      </c>
      <c r="Q15" s="192"/>
      <c r="R15" s="409">
        <f>+L15+L16</f>
        <v>5500</v>
      </c>
      <c r="S15" s="414">
        <f>+N15+N16</f>
        <v>5500</v>
      </c>
      <c r="T15" s="417">
        <f>+P15+P16</f>
        <v>5500</v>
      </c>
      <c r="U15" s="180" t="str">
        <f>+D15</f>
        <v>DP94</v>
      </c>
      <c r="V15" s="159">
        <f>ABS(L15-L17)</f>
        <v>0</v>
      </c>
      <c r="W15" s="159">
        <f>ABS(N15-N17)</f>
        <v>0</v>
      </c>
      <c r="X15" s="181">
        <f>ABS(P15-P17)</f>
        <v>0</v>
      </c>
    </row>
    <row r="16" spans="1:30">
      <c r="A16" s="130" t="s">
        <v>3559</v>
      </c>
      <c r="B16" s="103" t="s">
        <v>4752</v>
      </c>
      <c r="C16" s="87"/>
      <c r="D16" s="88" t="s">
        <v>4753</v>
      </c>
      <c r="E16" s="88">
        <v>2.5</v>
      </c>
      <c r="F16" s="88">
        <v>100</v>
      </c>
      <c r="G16" s="90" t="s">
        <v>3986</v>
      </c>
      <c r="H16" s="90">
        <v>2.5</v>
      </c>
      <c r="I16" s="91" t="s">
        <v>174</v>
      </c>
      <c r="J16" s="112">
        <v>8000</v>
      </c>
      <c r="L16" s="191">
        <v>2750</v>
      </c>
      <c r="M16" s="158"/>
      <c r="N16" s="159">
        <v>2750</v>
      </c>
      <c r="O16" s="158"/>
      <c r="P16" s="159">
        <v>2750</v>
      </c>
      <c r="Q16" s="192"/>
      <c r="R16" s="408"/>
      <c r="S16" s="413"/>
      <c r="T16" s="416"/>
      <c r="U16" s="180" t="str">
        <f>+D16</f>
        <v>DP93</v>
      </c>
      <c r="V16" s="159">
        <f>ABS(L16-L18)</f>
        <v>0</v>
      </c>
      <c r="W16" s="159">
        <f>ABS(N16-N18)</f>
        <v>0</v>
      </c>
      <c r="X16" s="181">
        <f>ABS(P16-P18)</f>
        <v>0</v>
      </c>
      <c r="Z16" t="s">
        <v>9044</v>
      </c>
    </row>
    <row r="17" spans="1:30">
      <c r="A17" s="130" t="s">
        <v>3680</v>
      </c>
      <c r="B17" s="103" t="s">
        <v>4758</v>
      </c>
      <c r="C17" s="87"/>
      <c r="D17" s="88" t="s">
        <v>4757</v>
      </c>
      <c r="E17" s="88">
        <v>2.5</v>
      </c>
      <c r="F17" s="88">
        <v>100</v>
      </c>
      <c r="G17" s="90" t="s">
        <v>3986</v>
      </c>
      <c r="H17" s="90">
        <v>2.5</v>
      </c>
      <c r="I17" s="91" t="s">
        <v>173</v>
      </c>
      <c r="J17" s="112">
        <v>8000</v>
      </c>
      <c r="L17" s="191">
        <v>2750</v>
      </c>
      <c r="M17" s="158"/>
      <c r="N17" s="159">
        <v>2750</v>
      </c>
      <c r="O17" s="158"/>
      <c r="P17" s="159">
        <v>2750</v>
      </c>
      <c r="Q17" s="192"/>
      <c r="R17" s="409">
        <f>+L17+L18</f>
        <v>5500</v>
      </c>
      <c r="S17" s="414">
        <f>+N17+N18</f>
        <v>5500</v>
      </c>
      <c r="T17" s="417">
        <f>+P17+P18</f>
        <v>5500</v>
      </c>
      <c r="U17" s="182"/>
      <c r="V17" s="161"/>
      <c r="W17" s="161"/>
      <c r="X17" s="183"/>
      <c r="Z17" s="29" t="s">
        <v>9039</v>
      </c>
      <c r="AA17" s="164">
        <f>MAX(M63:M86,O63:O86,Q63:Q86)</f>
        <v>14000.000000000002</v>
      </c>
      <c r="AB17" s="49" t="s">
        <v>8524</v>
      </c>
      <c r="AC17">
        <v>14001</v>
      </c>
      <c r="AD17" s="162" t="str">
        <f>IF(AA17&lt;AC17,"ok","NG")</f>
        <v>ok</v>
      </c>
    </row>
    <row r="18" spans="1:30">
      <c r="A18" s="130" t="s">
        <v>4754</v>
      </c>
      <c r="B18" s="103" t="s">
        <v>4755</v>
      </c>
      <c r="C18" s="87"/>
      <c r="D18" s="88" t="s">
        <v>4753</v>
      </c>
      <c r="E18" s="88">
        <v>2.5</v>
      </c>
      <c r="F18" s="88">
        <v>100</v>
      </c>
      <c r="G18" s="90" t="s">
        <v>3986</v>
      </c>
      <c r="H18" s="90">
        <v>2.5</v>
      </c>
      <c r="I18" s="91" t="s">
        <v>173</v>
      </c>
      <c r="J18" s="112">
        <v>8000</v>
      </c>
      <c r="L18" s="191">
        <v>2750</v>
      </c>
      <c r="M18" s="158"/>
      <c r="N18" s="159">
        <v>2750</v>
      </c>
      <c r="O18" s="158"/>
      <c r="P18" s="159">
        <v>2750</v>
      </c>
      <c r="Q18" s="192"/>
      <c r="R18" s="408"/>
      <c r="S18" s="413"/>
      <c r="T18" s="416"/>
      <c r="U18" s="182"/>
      <c r="V18" s="161"/>
      <c r="W18" s="161"/>
      <c r="X18" s="183"/>
      <c r="Z18" s="29" t="s">
        <v>9040</v>
      </c>
      <c r="AA18" s="164">
        <f>MIN(M63:M86,O63:O86,Q63:Q86)</f>
        <v>14000.000000000002</v>
      </c>
      <c r="AB18" t="s">
        <v>9057</v>
      </c>
      <c r="AC18">
        <v>13999</v>
      </c>
      <c r="AD18" s="162" t="str">
        <f>IF(AC18&lt;AA18,"ok","NG")</f>
        <v>ok</v>
      </c>
    </row>
    <row r="19" spans="1:30">
      <c r="A19" s="130" t="s">
        <v>4762</v>
      </c>
      <c r="B19" s="103" t="s">
        <v>4763</v>
      </c>
      <c r="C19" s="87"/>
      <c r="D19" s="88" t="s">
        <v>4764</v>
      </c>
      <c r="E19" s="88">
        <v>2.5</v>
      </c>
      <c r="F19" s="88">
        <v>100</v>
      </c>
      <c r="G19" s="90" t="s">
        <v>3986</v>
      </c>
      <c r="H19" s="90">
        <v>2.5</v>
      </c>
      <c r="I19" s="91" t="s">
        <v>171</v>
      </c>
      <c r="J19" s="112">
        <v>8000</v>
      </c>
      <c r="L19" s="191">
        <v>2750</v>
      </c>
      <c r="M19" s="158"/>
      <c r="N19" s="159">
        <v>2750</v>
      </c>
      <c r="O19" s="158"/>
      <c r="P19" s="159">
        <v>2750</v>
      </c>
      <c r="Q19" s="192"/>
      <c r="R19" s="409">
        <f>+L19+L20</f>
        <v>5500</v>
      </c>
      <c r="S19" s="414">
        <f>+N19+N20</f>
        <v>5500</v>
      </c>
      <c r="T19" s="417">
        <f>+P19+P20</f>
        <v>5500</v>
      </c>
      <c r="U19" s="180" t="str">
        <f>+D19</f>
        <v>DP96</v>
      </c>
      <c r="V19" s="159">
        <f>ABS(L19-L21)</f>
        <v>0</v>
      </c>
      <c r="W19" s="159">
        <f>ABS(N19-N21)</f>
        <v>0</v>
      </c>
      <c r="X19" s="181">
        <f>ABS(P19-P21)</f>
        <v>0</v>
      </c>
      <c r="Z19" s="29" t="s">
        <v>9041</v>
      </c>
      <c r="AA19" s="164">
        <f>+AA17-AA18</f>
        <v>0</v>
      </c>
    </row>
    <row r="20" spans="1:30">
      <c r="A20" s="130" t="s">
        <v>3477</v>
      </c>
      <c r="B20" s="103" t="s">
        <v>4759</v>
      </c>
      <c r="C20" s="87"/>
      <c r="D20" s="88" t="s">
        <v>4760</v>
      </c>
      <c r="E20" s="88">
        <v>2.5</v>
      </c>
      <c r="F20" s="88">
        <v>100</v>
      </c>
      <c r="G20" s="90" t="s">
        <v>3986</v>
      </c>
      <c r="H20" s="90">
        <v>2.5</v>
      </c>
      <c r="I20" s="91" t="s">
        <v>171</v>
      </c>
      <c r="J20" s="112">
        <v>8000</v>
      </c>
      <c r="L20" s="191">
        <v>2750</v>
      </c>
      <c r="M20" s="158"/>
      <c r="N20" s="159">
        <v>2750</v>
      </c>
      <c r="O20" s="158"/>
      <c r="P20" s="159">
        <v>2750</v>
      </c>
      <c r="Q20" s="192"/>
      <c r="R20" s="408"/>
      <c r="S20" s="413"/>
      <c r="T20" s="416"/>
      <c r="U20" s="180" t="str">
        <f>+D20</f>
        <v>DP95</v>
      </c>
      <c r="V20" s="159">
        <f>ABS(L20-L22)</f>
        <v>0</v>
      </c>
      <c r="W20" s="159">
        <f>ABS(N20-N22)</f>
        <v>0</v>
      </c>
      <c r="X20" s="181">
        <f>ABS(P20-P22)</f>
        <v>0</v>
      </c>
      <c r="Z20" s="49" t="s">
        <v>9042</v>
      </c>
      <c r="AA20" s="162">
        <v>5</v>
      </c>
      <c r="AB20" t="s">
        <v>9043</v>
      </c>
    </row>
    <row r="21" spans="1:30">
      <c r="A21" s="130" t="s">
        <v>3535</v>
      </c>
      <c r="B21" s="104" t="s">
        <v>4765</v>
      </c>
      <c r="C21" s="87"/>
      <c r="D21" s="88" t="s">
        <v>4764</v>
      </c>
      <c r="E21" s="88">
        <v>2.5</v>
      </c>
      <c r="F21" s="88">
        <v>100</v>
      </c>
      <c r="G21" s="90" t="s">
        <v>3986</v>
      </c>
      <c r="H21" s="90">
        <v>2.5</v>
      </c>
      <c r="I21" s="91" t="s">
        <v>170</v>
      </c>
      <c r="J21" s="112">
        <v>8000</v>
      </c>
      <c r="L21" s="191">
        <v>2750</v>
      </c>
      <c r="M21" s="158"/>
      <c r="N21" s="159">
        <v>2750</v>
      </c>
      <c r="O21" s="158"/>
      <c r="P21" s="159">
        <v>2750</v>
      </c>
      <c r="Q21" s="192"/>
      <c r="R21" s="409">
        <f>+L21+L22</f>
        <v>5500</v>
      </c>
      <c r="S21" s="414">
        <f>+N21+N22</f>
        <v>5500</v>
      </c>
      <c r="T21" s="417">
        <f>+P21+P22</f>
        <v>5500</v>
      </c>
      <c r="U21" s="182"/>
      <c r="V21" s="161"/>
      <c r="W21" s="161"/>
      <c r="X21" s="183"/>
      <c r="AA21" s="162" t="str">
        <f>IF(AA19&lt;AA20,"ok","NG")</f>
        <v>ok</v>
      </c>
    </row>
    <row r="22" spans="1:30">
      <c r="A22" s="130" t="s">
        <v>3563</v>
      </c>
      <c r="B22" s="103" t="s">
        <v>4761</v>
      </c>
      <c r="C22" s="87"/>
      <c r="D22" s="88" t="s">
        <v>4760</v>
      </c>
      <c r="E22" s="88">
        <v>2.5</v>
      </c>
      <c r="F22" s="88">
        <v>100</v>
      </c>
      <c r="G22" s="90" t="s">
        <v>3986</v>
      </c>
      <c r="H22" s="90">
        <v>2.5</v>
      </c>
      <c r="I22" s="91" t="s">
        <v>170</v>
      </c>
      <c r="J22" s="112">
        <v>8000</v>
      </c>
      <c r="L22" s="191">
        <v>2750</v>
      </c>
      <c r="M22" s="158"/>
      <c r="N22" s="159">
        <v>2750</v>
      </c>
      <c r="O22" s="158"/>
      <c r="P22" s="159">
        <v>2750</v>
      </c>
      <c r="Q22" s="192"/>
      <c r="R22" s="408"/>
      <c r="S22" s="413"/>
      <c r="T22" s="416"/>
      <c r="U22" s="182"/>
      <c r="V22" s="161"/>
      <c r="W22" s="161"/>
      <c r="X22" s="183"/>
    </row>
    <row r="23" spans="1:30">
      <c r="A23" s="130" t="s">
        <v>3674</v>
      </c>
      <c r="B23" s="103" t="s">
        <v>4770</v>
      </c>
      <c r="C23" s="87"/>
      <c r="D23" s="88" t="s">
        <v>4771</v>
      </c>
      <c r="E23" s="88">
        <v>2.5</v>
      </c>
      <c r="F23" s="88">
        <v>100</v>
      </c>
      <c r="G23" s="90" t="s">
        <v>3986</v>
      </c>
      <c r="H23" s="90">
        <v>2.5</v>
      </c>
      <c r="I23" s="91" t="s">
        <v>168</v>
      </c>
      <c r="J23" s="112">
        <v>8000</v>
      </c>
      <c r="L23" s="191">
        <v>2750</v>
      </c>
      <c r="M23" s="158"/>
      <c r="N23" s="159">
        <v>2750</v>
      </c>
      <c r="O23" s="158"/>
      <c r="P23" s="159">
        <v>2750</v>
      </c>
      <c r="Q23" s="192"/>
      <c r="R23" s="409">
        <f>+L23+L24</f>
        <v>5500</v>
      </c>
      <c r="S23" s="414">
        <f>+N23+N24</f>
        <v>5500</v>
      </c>
      <c r="T23" s="417">
        <f>+P23+P24</f>
        <v>5500</v>
      </c>
      <c r="U23" s="180" t="str">
        <f>+D23</f>
        <v>DP98</v>
      </c>
      <c r="V23" s="159">
        <f>ABS(L23-L25)</f>
        <v>0</v>
      </c>
      <c r="W23" s="159">
        <f>ABS(N23-N25)</f>
        <v>0</v>
      </c>
      <c r="X23" s="181">
        <f>ABS(P23-P25)</f>
        <v>0</v>
      </c>
    </row>
    <row r="24" spans="1:30">
      <c r="A24" s="130" t="s">
        <v>3558</v>
      </c>
      <c r="B24" s="103" t="s">
        <v>4766</v>
      </c>
      <c r="C24" s="87"/>
      <c r="D24" s="88" t="s">
        <v>4767</v>
      </c>
      <c r="E24" s="88">
        <v>2.5</v>
      </c>
      <c r="F24" s="88">
        <v>100</v>
      </c>
      <c r="G24" s="90" t="s">
        <v>3986</v>
      </c>
      <c r="H24" s="90">
        <v>2.5</v>
      </c>
      <c r="I24" s="91" t="s">
        <v>168</v>
      </c>
      <c r="J24" s="112">
        <v>8000</v>
      </c>
      <c r="L24" s="191">
        <v>2750</v>
      </c>
      <c r="M24" s="158"/>
      <c r="N24" s="159">
        <v>2750</v>
      </c>
      <c r="O24" s="158"/>
      <c r="P24" s="159">
        <v>2750</v>
      </c>
      <c r="Q24" s="192"/>
      <c r="R24" s="408"/>
      <c r="S24" s="413"/>
      <c r="T24" s="416"/>
      <c r="U24" s="180" t="str">
        <f>+D24</f>
        <v>DP97</v>
      </c>
      <c r="V24" s="159">
        <f>ABS(L24-L26)</f>
        <v>0</v>
      </c>
      <c r="W24" s="159">
        <f>ABS(N24-N26)</f>
        <v>0</v>
      </c>
      <c r="X24" s="181">
        <f>ABS(P24-P26)</f>
        <v>0</v>
      </c>
    </row>
    <row r="25" spans="1:30">
      <c r="A25" s="130" t="s">
        <v>4772</v>
      </c>
      <c r="B25" s="103" t="s">
        <v>4773</v>
      </c>
      <c r="C25" s="87"/>
      <c r="D25" s="88" t="s">
        <v>4771</v>
      </c>
      <c r="E25" s="88">
        <v>2.5</v>
      </c>
      <c r="F25" s="88">
        <v>100</v>
      </c>
      <c r="G25" s="90" t="s">
        <v>3986</v>
      </c>
      <c r="H25" s="90">
        <v>2.5</v>
      </c>
      <c r="I25" s="91" t="s">
        <v>167</v>
      </c>
      <c r="J25" s="112">
        <v>8000</v>
      </c>
      <c r="L25" s="191">
        <v>2750</v>
      </c>
      <c r="M25" s="158"/>
      <c r="N25" s="159">
        <v>2750</v>
      </c>
      <c r="O25" s="158"/>
      <c r="P25" s="159">
        <v>2750</v>
      </c>
      <c r="Q25" s="192"/>
      <c r="R25" s="409">
        <f>+L25+L26</f>
        <v>5500</v>
      </c>
      <c r="S25" s="414">
        <f>+N25+N26</f>
        <v>5500</v>
      </c>
      <c r="T25" s="417">
        <f>+P25+P26</f>
        <v>5500</v>
      </c>
      <c r="U25" s="182"/>
      <c r="V25" s="161"/>
      <c r="W25" s="161"/>
      <c r="X25" s="183"/>
    </row>
    <row r="26" spans="1:30">
      <c r="A26" s="130" t="s">
        <v>4768</v>
      </c>
      <c r="B26" s="103" t="s">
        <v>4769</v>
      </c>
      <c r="C26" s="87"/>
      <c r="D26" s="88" t="s">
        <v>4767</v>
      </c>
      <c r="E26" s="88">
        <v>2.5</v>
      </c>
      <c r="F26" s="88">
        <v>100</v>
      </c>
      <c r="G26" s="90" t="s">
        <v>3986</v>
      </c>
      <c r="H26" s="90">
        <v>2.5</v>
      </c>
      <c r="I26" s="91" t="s">
        <v>167</v>
      </c>
      <c r="J26" s="112">
        <v>8000</v>
      </c>
      <c r="L26" s="191">
        <v>2750</v>
      </c>
      <c r="M26" s="158"/>
      <c r="N26" s="159">
        <v>2750</v>
      </c>
      <c r="O26" s="158"/>
      <c r="P26" s="159">
        <v>2750</v>
      </c>
      <c r="Q26" s="192"/>
      <c r="R26" s="408"/>
      <c r="S26" s="413"/>
      <c r="T26" s="416"/>
      <c r="U26" s="182"/>
      <c r="V26" s="161"/>
      <c r="W26" s="161"/>
      <c r="X26" s="183"/>
    </row>
    <row r="27" spans="1:30">
      <c r="A27" s="130" t="s">
        <v>3675</v>
      </c>
      <c r="B27" s="103" t="s">
        <v>4790</v>
      </c>
      <c r="C27" s="87"/>
      <c r="D27" s="88" t="s">
        <v>146</v>
      </c>
      <c r="E27" s="88">
        <v>2.5</v>
      </c>
      <c r="F27" s="88">
        <v>100</v>
      </c>
      <c r="G27" s="90" t="s">
        <v>3986</v>
      </c>
      <c r="H27" s="90">
        <v>2.5</v>
      </c>
      <c r="I27" s="91" t="s">
        <v>160</v>
      </c>
      <c r="J27" s="112">
        <v>8000</v>
      </c>
      <c r="L27" s="191">
        <v>2750</v>
      </c>
      <c r="M27" s="158"/>
      <c r="N27" s="159">
        <v>2750</v>
      </c>
      <c r="O27" s="158"/>
      <c r="P27" s="159">
        <v>2750</v>
      </c>
      <c r="Q27" s="192"/>
      <c r="R27" s="409">
        <f>+L27+L28</f>
        <v>5500</v>
      </c>
      <c r="S27" s="414">
        <f>+N27+N28</f>
        <v>5500</v>
      </c>
      <c r="T27" s="417">
        <f>+P27+P28</f>
        <v>5500</v>
      </c>
      <c r="U27" s="180" t="str">
        <f>+D27</f>
        <v>DP104</v>
      </c>
      <c r="V27" s="159">
        <f>ABS(L27-L29)</f>
        <v>0</v>
      </c>
      <c r="W27" s="159">
        <f>ABS(N27-N29)</f>
        <v>0</v>
      </c>
      <c r="X27" s="181">
        <f>ABS(P27-P29)</f>
        <v>0</v>
      </c>
    </row>
    <row r="28" spans="1:30">
      <c r="A28" s="130" t="s">
        <v>4786</v>
      </c>
      <c r="B28" s="103" t="s">
        <v>4787</v>
      </c>
      <c r="C28" s="87"/>
      <c r="D28" s="88" t="s">
        <v>215</v>
      </c>
      <c r="E28" s="88">
        <v>2.5</v>
      </c>
      <c r="F28" s="88">
        <v>100</v>
      </c>
      <c r="G28" s="90" t="s">
        <v>3986</v>
      </c>
      <c r="H28" s="90">
        <v>2.5</v>
      </c>
      <c r="I28" s="91" t="s">
        <v>160</v>
      </c>
      <c r="J28" s="112">
        <v>8000</v>
      </c>
      <c r="L28" s="191">
        <v>2750</v>
      </c>
      <c r="M28" s="158"/>
      <c r="N28" s="159">
        <v>2750</v>
      </c>
      <c r="O28" s="158"/>
      <c r="P28" s="159">
        <v>2750</v>
      </c>
      <c r="Q28" s="192"/>
      <c r="R28" s="408"/>
      <c r="S28" s="413"/>
      <c r="T28" s="416"/>
      <c r="U28" s="180" t="str">
        <f>+D28</f>
        <v>DP103</v>
      </c>
      <c r="V28" s="159">
        <f>ABS(L28-L30)</f>
        <v>0</v>
      </c>
      <c r="W28" s="159">
        <f>ABS(N28-N30)</f>
        <v>0</v>
      </c>
      <c r="X28" s="181">
        <f>ABS(P28-P30)</f>
        <v>0</v>
      </c>
    </row>
    <row r="29" spans="1:30">
      <c r="A29" s="130" t="s">
        <v>4791</v>
      </c>
      <c r="B29" s="103" t="s">
        <v>4792</v>
      </c>
      <c r="C29" s="87"/>
      <c r="D29" s="88" t="s">
        <v>146</v>
      </c>
      <c r="E29" s="88">
        <v>2.5</v>
      </c>
      <c r="F29" s="88">
        <v>100</v>
      </c>
      <c r="G29" s="90" t="s">
        <v>3986</v>
      </c>
      <c r="H29" s="90">
        <v>2.5</v>
      </c>
      <c r="I29" s="91" t="s">
        <v>159</v>
      </c>
      <c r="J29" s="112">
        <v>8000</v>
      </c>
      <c r="L29" s="191">
        <v>2750</v>
      </c>
      <c r="M29" s="158"/>
      <c r="N29" s="159">
        <v>2750</v>
      </c>
      <c r="O29" s="158"/>
      <c r="P29" s="159">
        <v>2750</v>
      </c>
      <c r="Q29" s="192"/>
      <c r="R29" s="409">
        <f>+L29+L30</f>
        <v>5500</v>
      </c>
      <c r="S29" s="414">
        <f>+N29+N30</f>
        <v>5500</v>
      </c>
      <c r="T29" s="417">
        <f>+P29+P30</f>
        <v>5500</v>
      </c>
      <c r="U29" s="182"/>
      <c r="V29" s="161"/>
      <c r="W29" s="161"/>
      <c r="X29" s="183"/>
    </row>
    <row r="30" spans="1:30">
      <c r="A30" s="130" t="s">
        <v>4788</v>
      </c>
      <c r="B30" s="103" t="s">
        <v>4789</v>
      </c>
      <c r="C30" s="87"/>
      <c r="D30" s="88" t="s">
        <v>215</v>
      </c>
      <c r="E30" s="88">
        <v>2.5</v>
      </c>
      <c r="F30" s="88">
        <v>100</v>
      </c>
      <c r="G30" s="90" t="s">
        <v>3986</v>
      </c>
      <c r="H30" s="90">
        <v>2.5</v>
      </c>
      <c r="I30" s="91" t="s">
        <v>159</v>
      </c>
      <c r="J30" s="112">
        <v>8000</v>
      </c>
      <c r="L30" s="191">
        <v>2750</v>
      </c>
      <c r="M30" s="158"/>
      <c r="N30" s="159">
        <v>2750</v>
      </c>
      <c r="O30" s="158"/>
      <c r="P30" s="159">
        <v>2750</v>
      </c>
      <c r="Q30" s="192"/>
      <c r="R30" s="408"/>
      <c r="S30" s="413"/>
      <c r="T30" s="416"/>
      <c r="U30" s="182"/>
      <c r="V30" s="161"/>
      <c r="W30" s="161"/>
      <c r="X30" s="183"/>
    </row>
    <row r="31" spans="1:30">
      <c r="A31" s="130" t="s">
        <v>4690</v>
      </c>
      <c r="B31" s="103" t="s">
        <v>4691</v>
      </c>
      <c r="C31" s="87"/>
      <c r="D31" s="88" t="s">
        <v>4692</v>
      </c>
      <c r="E31" s="88">
        <v>2.5</v>
      </c>
      <c r="F31" s="88">
        <v>100</v>
      </c>
      <c r="G31" s="90" t="s">
        <v>3986</v>
      </c>
      <c r="H31" s="90">
        <v>2.5</v>
      </c>
      <c r="I31" s="91" t="s">
        <v>197</v>
      </c>
      <c r="J31" s="112">
        <v>8000</v>
      </c>
      <c r="L31" s="191">
        <v>2750</v>
      </c>
      <c r="M31" s="158"/>
      <c r="N31" s="159">
        <v>2750</v>
      </c>
      <c r="O31" s="158"/>
      <c r="P31" s="159">
        <v>2750</v>
      </c>
      <c r="Q31" s="192"/>
      <c r="R31" s="409">
        <f>+L31+L32</f>
        <v>5500</v>
      </c>
      <c r="S31" s="414">
        <f>+N31+N32</f>
        <v>5500</v>
      </c>
      <c r="T31" s="417">
        <f>+P31+P32</f>
        <v>5500</v>
      </c>
      <c r="U31" s="180" t="str">
        <f>+D31</f>
        <v>DP78</v>
      </c>
      <c r="V31" s="159">
        <f>ABS(L31-L33)</f>
        <v>0</v>
      </c>
      <c r="W31" s="159">
        <f>ABS(N31-N33)</f>
        <v>0</v>
      </c>
      <c r="X31" s="181">
        <f>ABS(P31-P33)</f>
        <v>0</v>
      </c>
    </row>
    <row r="32" spans="1:30">
      <c r="A32" s="130" t="s">
        <v>4686</v>
      </c>
      <c r="B32" s="103" t="s">
        <v>4687</v>
      </c>
      <c r="C32" s="87"/>
      <c r="D32" s="88" t="s">
        <v>177</v>
      </c>
      <c r="E32" s="88">
        <v>2.5</v>
      </c>
      <c r="F32" s="88">
        <v>100</v>
      </c>
      <c r="G32" s="90" t="s">
        <v>3986</v>
      </c>
      <c r="H32" s="90">
        <v>2.5</v>
      </c>
      <c r="I32" s="91" t="s">
        <v>197</v>
      </c>
      <c r="J32" s="112">
        <v>8000</v>
      </c>
      <c r="L32" s="191">
        <v>2750</v>
      </c>
      <c r="M32" s="158"/>
      <c r="N32" s="159">
        <v>2750</v>
      </c>
      <c r="O32" s="158"/>
      <c r="P32" s="159">
        <v>2750</v>
      </c>
      <c r="Q32" s="192"/>
      <c r="R32" s="408"/>
      <c r="S32" s="413"/>
      <c r="T32" s="416"/>
      <c r="U32" s="180" t="str">
        <f>+D32</f>
        <v>DP77</v>
      </c>
      <c r="V32" s="159">
        <f>ABS(L32-L34)</f>
        <v>0</v>
      </c>
      <c r="W32" s="159">
        <f>ABS(N32-N34)</f>
        <v>0</v>
      </c>
      <c r="X32" s="181">
        <f>ABS(P32-P34)</f>
        <v>0</v>
      </c>
    </row>
    <row r="33" spans="1:24">
      <c r="A33" s="130" t="s">
        <v>4693</v>
      </c>
      <c r="B33" s="103" t="s">
        <v>4694</v>
      </c>
      <c r="C33" s="87"/>
      <c r="D33" s="88" t="s">
        <v>4692</v>
      </c>
      <c r="E33" s="88">
        <v>2.5</v>
      </c>
      <c r="F33" s="88">
        <v>100</v>
      </c>
      <c r="G33" s="90" t="s">
        <v>3986</v>
      </c>
      <c r="H33" s="90">
        <v>2.5</v>
      </c>
      <c r="I33" s="91" t="s">
        <v>196</v>
      </c>
      <c r="J33" s="112">
        <v>8000</v>
      </c>
      <c r="L33" s="191">
        <v>2750</v>
      </c>
      <c r="M33" s="158"/>
      <c r="N33" s="159">
        <v>2750</v>
      </c>
      <c r="O33" s="158"/>
      <c r="P33" s="159">
        <v>2750</v>
      </c>
      <c r="Q33" s="192"/>
      <c r="R33" s="409">
        <f>+L33+L34</f>
        <v>5500</v>
      </c>
      <c r="S33" s="414">
        <f>+N33+N34</f>
        <v>5500</v>
      </c>
      <c r="T33" s="417">
        <f>+P33+P34</f>
        <v>5500</v>
      </c>
      <c r="U33" s="182"/>
      <c r="V33" s="161"/>
      <c r="W33" s="161"/>
      <c r="X33" s="183"/>
    </row>
    <row r="34" spans="1:24">
      <c r="A34" s="130" t="s">
        <v>4688</v>
      </c>
      <c r="B34" s="103" t="s">
        <v>4689</v>
      </c>
      <c r="C34" s="87"/>
      <c r="D34" s="88" t="s">
        <v>177</v>
      </c>
      <c r="E34" s="88">
        <v>2.5</v>
      </c>
      <c r="F34" s="88">
        <v>100</v>
      </c>
      <c r="G34" s="90" t="s">
        <v>3986</v>
      </c>
      <c r="H34" s="90">
        <v>2.5</v>
      </c>
      <c r="I34" s="91" t="s">
        <v>196</v>
      </c>
      <c r="J34" s="112">
        <v>8000</v>
      </c>
      <c r="L34" s="191">
        <v>2750</v>
      </c>
      <c r="M34" s="158"/>
      <c r="N34" s="159">
        <v>2750</v>
      </c>
      <c r="O34" s="158"/>
      <c r="P34" s="159">
        <v>2750</v>
      </c>
      <c r="Q34" s="192"/>
      <c r="R34" s="408"/>
      <c r="S34" s="413"/>
      <c r="T34" s="416"/>
      <c r="U34" s="182"/>
      <c r="V34" s="161"/>
      <c r="W34" s="161"/>
      <c r="X34" s="183"/>
    </row>
    <row r="35" spans="1:24">
      <c r="A35" s="130" t="s">
        <v>3526</v>
      </c>
      <c r="B35" s="103" t="s">
        <v>4699</v>
      </c>
      <c r="C35" s="87"/>
      <c r="D35" s="88" t="s">
        <v>4700</v>
      </c>
      <c r="E35" s="88">
        <v>2.5</v>
      </c>
      <c r="F35" s="88">
        <v>100</v>
      </c>
      <c r="G35" s="90" t="s">
        <v>3986</v>
      </c>
      <c r="H35" s="90">
        <v>2.5</v>
      </c>
      <c r="I35" s="91" t="s">
        <v>194</v>
      </c>
      <c r="J35" s="112">
        <v>8000</v>
      </c>
      <c r="L35" s="191">
        <v>2750</v>
      </c>
      <c r="M35" s="158"/>
      <c r="N35" s="159">
        <v>2750</v>
      </c>
      <c r="O35" s="158"/>
      <c r="P35" s="159">
        <v>2750</v>
      </c>
      <c r="Q35" s="192"/>
      <c r="R35" s="409">
        <f>+L35+L36</f>
        <v>5500</v>
      </c>
      <c r="S35" s="414">
        <f>+N35+N36</f>
        <v>5500</v>
      </c>
      <c r="T35" s="417">
        <f>+P35+P36</f>
        <v>5500</v>
      </c>
      <c r="U35" s="180" t="str">
        <f>+D35</f>
        <v>DP80</v>
      </c>
      <c r="V35" s="159">
        <f>ABS(L35-L37)</f>
        <v>0</v>
      </c>
      <c r="W35" s="159">
        <f>ABS(N35-N37)</f>
        <v>0</v>
      </c>
      <c r="X35" s="181">
        <f>ABS(P35-P37)</f>
        <v>0</v>
      </c>
    </row>
    <row r="36" spans="1:24">
      <c r="A36" s="130" t="s">
        <v>4695</v>
      </c>
      <c r="B36" s="103" t="s">
        <v>4696</v>
      </c>
      <c r="C36" s="87"/>
      <c r="D36" s="88" t="s">
        <v>172</v>
      </c>
      <c r="E36" s="88">
        <v>2.5</v>
      </c>
      <c r="F36" s="88">
        <v>100</v>
      </c>
      <c r="G36" s="90" t="s">
        <v>3986</v>
      </c>
      <c r="H36" s="90">
        <v>2.5</v>
      </c>
      <c r="I36" s="91" t="s">
        <v>194</v>
      </c>
      <c r="J36" s="112">
        <v>8000</v>
      </c>
      <c r="L36" s="191">
        <v>2750</v>
      </c>
      <c r="M36" s="158"/>
      <c r="N36" s="159">
        <v>2750</v>
      </c>
      <c r="O36" s="158"/>
      <c r="P36" s="159">
        <v>2750</v>
      </c>
      <c r="Q36" s="192"/>
      <c r="R36" s="408"/>
      <c r="S36" s="413"/>
      <c r="T36" s="416"/>
      <c r="U36" s="180" t="str">
        <f>+D36</f>
        <v>DP79</v>
      </c>
      <c r="V36" s="159">
        <f>ABS(L36-L38)</f>
        <v>0</v>
      </c>
      <c r="W36" s="159">
        <f>ABS(N36-N38)</f>
        <v>0</v>
      </c>
      <c r="X36" s="181">
        <f>ABS(P36-P38)</f>
        <v>0</v>
      </c>
    </row>
    <row r="37" spans="1:24">
      <c r="A37" s="130" t="s">
        <v>3525</v>
      </c>
      <c r="B37" s="103" t="s">
        <v>4701</v>
      </c>
      <c r="C37" s="87"/>
      <c r="D37" s="88" t="s">
        <v>4700</v>
      </c>
      <c r="E37" s="88">
        <v>2.5</v>
      </c>
      <c r="F37" s="88">
        <v>100</v>
      </c>
      <c r="G37" s="90" t="s">
        <v>3986</v>
      </c>
      <c r="H37" s="90">
        <v>2.5</v>
      </c>
      <c r="I37" s="91" t="s">
        <v>193</v>
      </c>
      <c r="J37" s="112">
        <v>8000</v>
      </c>
      <c r="L37" s="191">
        <v>2750</v>
      </c>
      <c r="M37" s="158"/>
      <c r="N37" s="159">
        <v>2750</v>
      </c>
      <c r="O37" s="158"/>
      <c r="P37" s="159">
        <v>2750</v>
      </c>
      <c r="Q37" s="192"/>
      <c r="R37" s="409">
        <f>+L37+L38</f>
        <v>5500</v>
      </c>
      <c r="S37" s="414">
        <f>+N37+N38</f>
        <v>5500</v>
      </c>
      <c r="T37" s="417">
        <f>+P37+P38</f>
        <v>5500</v>
      </c>
      <c r="U37" s="182"/>
      <c r="V37" s="161"/>
      <c r="W37" s="161"/>
      <c r="X37" s="183"/>
    </row>
    <row r="38" spans="1:24">
      <c r="A38" s="130" t="s">
        <v>4697</v>
      </c>
      <c r="B38" s="103" t="s">
        <v>4698</v>
      </c>
      <c r="C38" s="87"/>
      <c r="D38" s="88" t="s">
        <v>172</v>
      </c>
      <c r="E38" s="88">
        <v>2.5</v>
      </c>
      <c r="F38" s="88">
        <v>100</v>
      </c>
      <c r="G38" s="90" t="s">
        <v>3986</v>
      </c>
      <c r="H38" s="90">
        <v>2.5</v>
      </c>
      <c r="I38" s="91" t="s">
        <v>193</v>
      </c>
      <c r="J38" s="112">
        <v>8000</v>
      </c>
      <c r="L38" s="191">
        <v>2750</v>
      </c>
      <c r="M38" s="158"/>
      <c r="N38" s="159">
        <v>2750</v>
      </c>
      <c r="O38" s="158"/>
      <c r="P38" s="159">
        <v>2750</v>
      </c>
      <c r="Q38" s="192"/>
      <c r="R38" s="408"/>
      <c r="S38" s="413"/>
      <c r="T38" s="416"/>
      <c r="U38" s="182"/>
      <c r="V38" s="161"/>
      <c r="W38" s="161"/>
      <c r="X38" s="183"/>
    </row>
    <row r="39" spans="1:24">
      <c r="A39" s="130" t="s">
        <v>4706</v>
      </c>
      <c r="B39" s="103" t="s">
        <v>4707</v>
      </c>
      <c r="C39" s="87"/>
      <c r="D39" s="88" t="s">
        <v>4708</v>
      </c>
      <c r="E39" s="88">
        <v>2.5</v>
      </c>
      <c r="F39" s="88">
        <v>100</v>
      </c>
      <c r="G39" s="90" t="s">
        <v>3986</v>
      </c>
      <c r="H39" s="90">
        <v>2.5</v>
      </c>
      <c r="I39" s="91" t="s">
        <v>191</v>
      </c>
      <c r="J39" s="112">
        <v>8000</v>
      </c>
      <c r="L39" s="191">
        <v>2750</v>
      </c>
      <c r="M39" s="158"/>
      <c r="N39" s="159">
        <v>2750</v>
      </c>
      <c r="O39" s="158"/>
      <c r="P39" s="159">
        <v>2750</v>
      </c>
      <c r="Q39" s="192"/>
      <c r="R39" s="409">
        <f>+L39+L40</f>
        <v>5500</v>
      </c>
      <c r="S39" s="414">
        <f>+N39+N40</f>
        <v>5500</v>
      </c>
      <c r="T39" s="417">
        <f>+P39+P40</f>
        <v>5500</v>
      </c>
      <c r="U39" s="180" t="str">
        <f>+D39</f>
        <v>DP82</v>
      </c>
      <c r="V39" s="159">
        <f>ABS(L39-L41)</f>
        <v>0</v>
      </c>
      <c r="W39" s="159">
        <f>ABS(N39-N41)</f>
        <v>0</v>
      </c>
      <c r="X39" s="181">
        <f>ABS(P39-P41)</f>
        <v>0</v>
      </c>
    </row>
    <row r="40" spans="1:24">
      <c r="A40" s="130" t="s">
        <v>4702</v>
      </c>
      <c r="B40" s="103" t="s">
        <v>4703</v>
      </c>
      <c r="C40" s="87"/>
      <c r="D40" s="88" t="s">
        <v>169</v>
      </c>
      <c r="E40" s="88">
        <v>2.5</v>
      </c>
      <c r="F40" s="88">
        <v>100</v>
      </c>
      <c r="G40" s="90" t="s">
        <v>3986</v>
      </c>
      <c r="H40" s="90">
        <v>2.5</v>
      </c>
      <c r="I40" s="91" t="s">
        <v>191</v>
      </c>
      <c r="J40" s="112">
        <v>8000</v>
      </c>
      <c r="L40" s="191">
        <v>2750</v>
      </c>
      <c r="M40" s="158"/>
      <c r="N40" s="159">
        <v>2750</v>
      </c>
      <c r="O40" s="158"/>
      <c r="P40" s="159">
        <v>2750</v>
      </c>
      <c r="Q40" s="192"/>
      <c r="R40" s="408"/>
      <c r="S40" s="413"/>
      <c r="T40" s="416"/>
      <c r="U40" s="180" t="str">
        <f>+D40</f>
        <v>DP81</v>
      </c>
      <c r="V40" s="159">
        <f>ABS(L40-L42)</f>
        <v>0</v>
      </c>
      <c r="W40" s="159">
        <f>ABS(N40-N42)</f>
        <v>0</v>
      </c>
      <c r="X40" s="181">
        <f>ABS(P40-P42)</f>
        <v>0</v>
      </c>
    </row>
    <row r="41" spans="1:24">
      <c r="A41" s="130" t="s">
        <v>4709</v>
      </c>
      <c r="B41" s="103" t="s">
        <v>4710</v>
      </c>
      <c r="C41" s="87"/>
      <c r="D41" s="88" t="s">
        <v>4708</v>
      </c>
      <c r="E41" s="88">
        <v>2.5</v>
      </c>
      <c r="F41" s="88">
        <v>100</v>
      </c>
      <c r="G41" s="90" t="s">
        <v>3986</v>
      </c>
      <c r="H41" s="90">
        <v>2.5</v>
      </c>
      <c r="I41" s="91" t="s">
        <v>190</v>
      </c>
      <c r="J41" s="112">
        <v>8000</v>
      </c>
      <c r="L41" s="191">
        <v>2750</v>
      </c>
      <c r="M41" s="158"/>
      <c r="N41" s="159">
        <v>2750</v>
      </c>
      <c r="O41" s="158"/>
      <c r="P41" s="159">
        <v>2750</v>
      </c>
      <c r="Q41" s="192"/>
      <c r="R41" s="409">
        <f>+L41+L42</f>
        <v>5500</v>
      </c>
      <c r="S41" s="414">
        <f>+N41+N42</f>
        <v>5500</v>
      </c>
      <c r="T41" s="417">
        <f>+P41+P42</f>
        <v>5500</v>
      </c>
      <c r="U41" s="182"/>
      <c r="V41" s="161"/>
      <c r="W41" s="161"/>
      <c r="X41" s="183"/>
    </row>
    <row r="42" spans="1:24">
      <c r="A42" s="130" t="s">
        <v>4704</v>
      </c>
      <c r="B42" s="103" t="s">
        <v>4705</v>
      </c>
      <c r="C42" s="87"/>
      <c r="D42" s="88" t="s">
        <v>169</v>
      </c>
      <c r="E42" s="88">
        <v>2.5</v>
      </c>
      <c r="F42" s="88">
        <v>100</v>
      </c>
      <c r="G42" s="90" t="s">
        <v>3986</v>
      </c>
      <c r="H42" s="90">
        <v>2.5</v>
      </c>
      <c r="I42" s="91" t="s">
        <v>190</v>
      </c>
      <c r="J42" s="112">
        <v>8000</v>
      </c>
      <c r="L42" s="191">
        <v>2750</v>
      </c>
      <c r="M42" s="158"/>
      <c r="N42" s="159">
        <v>2750</v>
      </c>
      <c r="O42" s="158"/>
      <c r="P42" s="159">
        <v>2750</v>
      </c>
      <c r="Q42" s="192"/>
      <c r="R42" s="408"/>
      <c r="S42" s="413"/>
      <c r="T42" s="416"/>
      <c r="U42" s="182"/>
      <c r="V42" s="161"/>
      <c r="W42" s="161"/>
      <c r="X42" s="183"/>
    </row>
    <row r="43" spans="1:24">
      <c r="A43" s="130" t="s">
        <v>3692</v>
      </c>
      <c r="B43" s="103" t="s">
        <v>4715</v>
      </c>
      <c r="C43" s="87"/>
      <c r="D43" s="88" t="s">
        <v>4716</v>
      </c>
      <c r="E43" s="88">
        <v>2.5</v>
      </c>
      <c r="F43" s="88">
        <v>100</v>
      </c>
      <c r="G43" s="90" t="s">
        <v>3986</v>
      </c>
      <c r="H43" s="90">
        <v>2.5</v>
      </c>
      <c r="I43" s="91" t="s">
        <v>187</v>
      </c>
      <c r="J43" s="112">
        <v>8000</v>
      </c>
      <c r="L43" s="191">
        <v>2750</v>
      </c>
      <c r="M43" s="158"/>
      <c r="N43" s="159">
        <v>2750</v>
      </c>
      <c r="O43" s="158"/>
      <c r="P43" s="159">
        <v>2750</v>
      </c>
      <c r="Q43" s="192"/>
      <c r="R43" s="409">
        <f>+L43+L44</f>
        <v>5500</v>
      </c>
      <c r="S43" s="414">
        <f>+N43+N44</f>
        <v>5500</v>
      </c>
      <c r="T43" s="417">
        <f>+P43+P44</f>
        <v>5500</v>
      </c>
      <c r="U43" s="180" t="str">
        <f>+D43</f>
        <v>DP84</v>
      </c>
      <c r="V43" s="159">
        <f>ABS(L43-L45)</f>
        <v>0</v>
      </c>
      <c r="W43" s="159">
        <f>ABS(N43-N45)</f>
        <v>0</v>
      </c>
      <c r="X43" s="181">
        <f>ABS(P43-P45)</f>
        <v>0</v>
      </c>
    </row>
    <row r="44" spans="1:24">
      <c r="A44" s="130" t="s">
        <v>4711</v>
      </c>
      <c r="B44" s="103" t="s">
        <v>4712</v>
      </c>
      <c r="C44" s="87"/>
      <c r="D44" s="88" t="s">
        <v>165</v>
      </c>
      <c r="E44" s="88">
        <v>2.5</v>
      </c>
      <c r="F44" s="88">
        <v>100</v>
      </c>
      <c r="G44" s="90" t="s">
        <v>3986</v>
      </c>
      <c r="H44" s="90">
        <v>2.5</v>
      </c>
      <c r="I44" s="91" t="s">
        <v>187</v>
      </c>
      <c r="J44" s="112">
        <v>8000</v>
      </c>
      <c r="L44" s="191">
        <v>2750</v>
      </c>
      <c r="M44" s="158"/>
      <c r="N44" s="159">
        <v>2750</v>
      </c>
      <c r="O44" s="158"/>
      <c r="P44" s="159">
        <v>2750</v>
      </c>
      <c r="Q44" s="192"/>
      <c r="R44" s="408"/>
      <c r="S44" s="413"/>
      <c r="T44" s="416"/>
      <c r="U44" s="180" t="str">
        <f>+D44</f>
        <v>DP83</v>
      </c>
      <c r="V44" s="159">
        <f>ABS(L44-L46)</f>
        <v>0</v>
      </c>
      <c r="W44" s="159">
        <f>ABS(N44-N46)</f>
        <v>0</v>
      </c>
      <c r="X44" s="181">
        <f>ABS(P44-P46)</f>
        <v>0</v>
      </c>
    </row>
    <row r="45" spans="1:24">
      <c r="A45" s="130" t="s">
        <v>4717</v>
      </c>
      <c r="B45" s="103" t="s">
        <v>4718</v>
      </c>
      <c r="C45" s="87"/>
      <c r="D45" s="88" t="s">
        <v>4716</v>
      </c>
      <c r="E45" s="88">
        <v>2.5</v>
      </c>
      <c r="F45" s="88">
        <v>100</v>
      </c>
      <c r="G45" s="90" t="s">
        <v>3986</v>
      </c>
      <c r="H45" s="90">
        <v>2.5</v>
      </c>
      <c r="I45" s="91" t="s">
        <v>186</v>
      </c>
      <c r="J45" s="112">
        <v>8000</v>
      </c>
      <c r="L45" s="191">
        <v>2750</v>
      </c>
      <c r="M45" s="158"/>
      <c r="N45" s="159">
        <v>2750</v>
      </c>
      <c r="O45" s="158"/>
      <c r="P45" s="159">
        <v>2750</v>
      </c>
      <c r="Q45" s="192"/>
      <c r="R45" s="409">
        <f>+L45+L46</f>
        <v>5500</v>
      </c>
      <c r="S45" s="414">
        <f>+N45+N46</f>
        <v>5500</v>
      </c>
      <c r="T45" s="417">
        <f>+P45+P46</f>
        <v>5500</v>
      </c>
      <c r="U45" s="182"/>
      <c r="V45" s="161"/>
      <c r="W45" s="161"/>
      <c r="X45" s="183"/>
    </row>
    <row r="46" spans="1:24">
      <c r="A46" s="130" t="s">
        <v>4713</v>
      </c>
      <c r="B46" s="103" t="s">
        <v>4714</v>
      </c>
      <c r="C46" s="87"/>
      <c r="D46" s="88" t="s">
        <v>165</v>
      </c>
      <c r="E46" s="88">
        <v>2.5</v>
      </c>
      <c r="F46" s="88">
        <v>100</v>
      </c>
      <c r="G46" s="90" t="s">
        <v>3986</v>
      </c>
      <c r="H46" s="90">
        <v>2.5</v>
      </c>
      <c r="I46" s="91" t="s">
        <v>186</v>
      </c>
      <c r="J46" s="112">
        <v>8000</v>
      </c>
      <c r="L46" s="191">
        <v>2750</v>
      </c>
      <c r="M46" s="158"/>
      <c r="N46" s="159">
        <v>2750</v>
      </c>
      <c r="O46" s="158"/>
      <c r="P46" s="159">
        <v>2750</v>
      </c>
      <c r="Q46" s="192"/>
      <c r="R46" s="408"/>
      <c r="S46" s="413"/>
      <c r="T46" s="416"/>
      <c r="U46" s="182"/>
      <c r="V46" s="161"/>
      <c r="W46" s="161"/>
      <c r="X46" s="183"/>
    </row>
    <row r="47" spans="1:24">
      <c r="A47" s="130" t="s">
        <v>4723</v>
      </c>
      <c r="B47" s="103" t="s">
        <v>4724</v>
      </c>
      <c r="C47" s="87"/>
      <c r="D47" s="88" t="s">
        <v>4725</v>
      </c>
      <c r="E47" s="88">
        <v>2.5</v>
      </c>
      <c r="F47" s="88">
        <v>100</v>
      </c>
      <c r="G47" s="90" t="s">
        <v>3986</v>
      </c>
      <c r="H47" s="90">
        <v>2.5</v>
      </c>
      <c r="I47" s="91" t="s">
        <v>185</v>
      </c>
      <c r="J47" s="112">
        <v>8000</v>
      </c>
      <c r="L47" s="191">
        <v>2750</v>
      </c>
      <c r="M47" s="158"/>
      <c r="N47" s="159">
        <v>2750</v>
      </c>
      <c r="O47" s="158"/>
      <c r="P47" s="159">
        <v>2750</v>
      </c>
      <c r="Q47" s="192"/>
      <c r="R47" s="409">
        <f>+L47+L48</f>
        <v>5500</v>
      </c>
      <c r="S47" s="414">
        <f>+N47+N48</f>
        <v>5500</v>
      </c>
      <c r="T47" s="417">
        <f>+P47+P48</f>
        <v>5500</v>
      </c>
      <c r="U47" s="180" t="str">
        <f>+D47</f>
        <v>DP86</v>
      </c>
      <c r="V47" s="159">
        <f>ABS(L47-L49)</f>
        <v>0</v>
      </c>
      <c r="W47" s="159">
        <f>ABS(N47-N49)</f>
        <v>0</v>
      </c>
      <c r="X47" s="181">
        <f>ABS(P47-P49)</f>
        <v>0</v>
      </c>
    </row>
    <row r="48" spans="1:24">
      <c r="A48" s="130" t="s">
        <v>4719</v>
      </c>
      <c r="B48" s="103" t="s">
        <v>4720</v>
      </c>
      <c r="C48" s="87"/>
      <c r="D48" s="88" t="s">
        <v>166</v>
      </c>
      <c r="E48" s="88">
        <v>2.5</v>
      </c>
      <c r="F48" s="88">
        <v>100</v>
      </c>
      <c r="G48" s="90" t="s">
        <v>3986</v>
      </c>
      <c r="H48" s="90">
        <v>2.5</v>
      </c>
      <c r="I48" s="91" t="s">
        <v>185</v>
      </c>
      <c r="J48" s="112">
        <v>8000</v>
      </c>
      <c r="L48" s="191">
        <v>2750</v>
      </c>
      <c r="M48" s="158"/>
      <c r="N48" s="159">
        <v>2750</v>
      </c>
      <c r="O48" s="158"/>
      <c r="P48" s="159">
        <v>2750</v>
      </c>
      <c r="Q48" s="192"/>
      <c r="R48" s="408"/>
      <c r="S48" s="413"/>
      <c r="T48" s="416"/>
      <c r="U48" s="180" t="str">
        <f>+D48</f>
        <v>DP85</v>
      </c>
      <c r="V48" s="159">
        <f>ABS(L48-L50)</f>
        <v>0</v>
      </c>
      <c r="W48" s="159">
        <f>ABS(N48-N50)</f>
        <v>0</v>
      </c>
      <c r="X48" s="181">
        <f>ABS(P48-P50)</f>
        <v>0</v>
      </c>
    </row>
    <row r="49" spans="1:24">
      <c r="A49" s="130" t="s">
        <v>3515</v>
      </c>
      <c r="B49" s="103" t="s">
        <v>4726</v>
      </c>
      <c r="C49" s="87"/>
      <c r="D49" s="88" t="s">
        <v>4725</v>
      </c>
      <c r="E49" s="88">
        <v>2.5</v>
      </c>
      <c r="F49" s="88">
        <v>100</v>
      </c>
      <c r="G49" s="90" t="s">
        <v>3986</v>
      </c>
      <c r="H49" s="90">
        <v>2.5</v>
      </c>
      <c r="I49" s="91" t="s">
        <v>184</v>
      </c>
      <c r="J49" s="112">
        <v>8000</v>
      </c>
      <c r="L49" s="191">
        <v>2750</v>
      </c>
      <c r="M49" s="158"/>
      <c r="N49" s="159">
        <v>2750</v>
      </c>
      <c r="O49" s="158"/>
      <c r="P49" s="159">
        <v>2750</v>
      </c>
      <c r="Q49" s="192"/>
      <c r="R49" s="409">
        <f>+L49+L50</f>
        <v>5500</v>
      </c>
      <c r="S49" s="414">
        <f>+N49+N50</f>
        <v>5500</v>
      </c>
      <c r="T49" s="417">
        <f>+P49+P50</f>
        <v>5500</v>
      </c>
      <c r="U49" s="182"/>
      <c r="V49" s="161"/>
      <c r="W49" s="161"/>
      <c r="X49" s="183"/>
    </row>
    <row r="50" spans="1:24">
      <c r="A50" s="130" t="s">
        <v>4721</v>
      </c>
      <c r="B50" s="103" t="s">
        <v>4722</v>
      </c>
      <c r="C50" s="87"/>
      <c r="D50" s="88" t="s">
        <v>166</v>
      </c>
      <c r="E50" s="88">
        <v>2.5</v>
      </c>
      <c r="F50" s="88">
        <v>100</v>
      </c>
      <c r="G50" s="90" t="s">
        <v>3986</v>
      </c>
      <c r="H50" s="90">
        <v>2.5</v>
      </c>
      <c r="I50" s="91" t="s">
        <v>184</v>
      </c>
      <c r="J50" s="112">
        <v>8000</v>
      </c>
      <c r="L50" s="191">
        <v>2750</v>
      </c>
      <c r="M50" s="158"/>
      <c r="N50" s="159">
        <v>2750</v>
      </c>
      <c r="O50" s="158"/>
      <c r="P50" s="159">
        <v>2750</v>
      </c>
      <c r="Q50" s="192"/>
      <c r="R50" s="408"/>
      <c r="S50" s="413"/>
      <c r="T50" s="416"/>
      <c r="U50" s="182"/>
      <c r="V50" s="161"/>
      <c r="W50" s="161"/>
      <c r="X50" s="183"/>
    </row>
    <row r="51" spans="1:24">
      <c r="A51" s="130" t="s">
        <v>4681</v>
      </c>
      <c r="B51" s="103" t="s">
        <v>4682</v>
      </c>
      <c r="C51" s="87"/>
      <c r="D51" s="88" t="s">
        <v>4683</v>
      </c>
      <c r="E51" s="88">
        <v>2.5</v>
      </c>
      <c r="F51" s="88">
        <v>100</v>
      </c>
      <c r="G51" s="90" t="s">
        <v>3986</v>
      </c>
      <c r="H51" s="90">
        <v>2.5</v>
      </c>
      <c r="I51" s="91" t="s">
        <v>199</v>
      </c>
      <c r="J51" s="112">
        <v>8000</v>
      </c>
      <c r="L51" s="191">
        <v>2750</v>
      </c>
      <c r="M51" s="158"/>
      <c r="N51" s="159">
        <v>2750</v>
      </c>
      <c r="O51" s="158"/>
      <c r="P51" s="159">
        <v>2750</v>
      </c>
      <c r="Q51" s="192"/>
      <c r="R51" s="409">
        <f>+L51+L52</f>
        <v>5500</v>
      </c>
      <c r="S51" s="414">
        <f>+N51+N52</f>
        <v>5500</v>
      </c>
      <c r="T51" s="417">
        <f>+P51+P52</f>
        <v>5500</v>
      </c>
      <c r="U51" s="180" t="str">
        <f>+D51</f>
        <v>DP76</v>
      </c>
      <c r="V51" s="159">
        <f>ABS(L51-L53)</f>
        <v>0</v>
      </c>
      <c r="W51" s="159">
        <f>ABS(N51-N53)</f>
        <v>0</v>
      </c>
      <c r="X51" s="181">
        <f>ABS(P51-P53)</f>
        <v>0</v>
      </c>
    </row>
    <row r="52" spans="1:24">
      <c r="A52" s="130" t="s">
        <v>3491</v>
      </c>
      <c r="B52" s="103" t="s">
        <v>4679</v>
      </c>
      <c r="C52" s="87"/>
      <c r="D52" s="88" t="s">
        <v>178</v>
      </c>
      <c r="E52" s="88">
        <v>2.5</v>
      </c>
      <c r="F52" s="88">
        <v>100</v>
      </c>
      <c r="G52" s="90" t="s">
        <v>3986</v>
      </c>
      <c r="H52" s="90">
        <v>2.5</v>
      </c>
      <c r="I52" s="91" t="s">
        <v>199</v>
      </c>
      <c r="J52" s="112">
        <v>8000</v>
      </c>
      <c r="L52" s="191">
        <v>2750</v>
      </c>
      <c r="M52" s="158"/>
      <c r="N52" s="159">
        <v>2750</v>
      </c>
      <c r="O52" s="158"/>
      <c r="P52" s="159">
        <v>2750</v>
      </c>
      <c r="Q52" s="192"/>
      <c r="R52" s="408"/>
      <c r="S52" s="413"/>
      <c r="T52" s="416"/>
      <c r="U52" s="180" t="str">
        <f>+D52</f>
        <v>DP75</v>
      </c>
      <c r="V52" s="159">
        <f>ABS(L52-L54)</f>
        <v>0</v>
      </c>
      <c r="W52" s="159">
        <f>ABS(N52-N54)</f>
        <v>0</v>
      </c>
      <c r="X52" s="181">
        <f>ABS(P52-P54)</f>
        <v>0</v>
      </c>
    </row>
    <row r="53" spans="1:24">
      <c r="A53" s="130" t="s">
        <v>4684</v>
      </c>
      <c r="B53" s="103" t="s">
        <v>4685</v>
      </c>
      <c r="C53" s="87"/>
      <c r="D53" s="88" t="s">
        <v>4683</v>
      </c>
      <c r="E53" s="88">
        <v>2.5</v>
      </c>
      <c r="F53" s="88">
        <v>100</v>
      </c>
      <c r="G53" s="90" t="s">
        <v>3986</v>
      </c>
      <c r="H53" s="90">
        <v>2.5</v>
      </c>
      <c r="I53" s="91" t="s">
        <v>198</v>
      </c>
      <c r="J53" s="112">
        <v>8000</v>
      </c>
      <c r="L53" s="191">
        <v>2750</v>
      </c>
      <c r="M53" s="158"/>
      <c r="N53" s="159">
        <v>2750</v>
      </c>
      <c r="O53" s="158"/>
      <c r="P53" s="159">
        <v>2750</v>
      </c>
      <c r="Q53" s="192"/>
      <c r="R53" s="409">
        <f>+L53+L54</f>
        <v>5500</v>
      </c>
      <c r="S53" s="414">
        <f>+N53+N54</f>
        <v>5500</v>
      </c>
      <c r="T53" s="417">
        <f>+P53+P54</f>
        <v>5500</v>
      </c>
      <c r="U53" s="182"/>
      <c r="V53" s="161"/>
      <c r="W53" s="161"/>
      <c r="X53" s="183"/>
    </row>
    <row r="54" spans="1:24">
      <c r="A54" s="130" t="s">
        <v>3565</v>
      </c>
      <c r="B54" s="103" t="s">
        <v>4680</v>
      </c>
      <c r="C54" s="87"/>
      <c r="D54" s="88" t="s">
        <v>178</v>
      </c>
      <c r="E54" s="88">
        <v>2.5</v>
      </c>
      <c r="F54" s="88">
        <v>100</v>
      </c>
      <c r="G54" s="90" t="s">
        <v>3986</v>
      </c>
      <c r="H54" s="90">
        <v>2.5</v>
      </c>
      <c r="I54" s="91" t="s">
        <v>198</v>
      </c>
      <c r="J54" s="112">
        <v>8000</v>
      </c>
      <c r="L54" s="191">
        <v>2750</v>
      </c>
      <c r="M54" s="158"/>
      <c r="N54" s="159">
        <v>2750</v>
      </c>
      <c r="O54" s="158"/>
      <c r="P54" s="159">
        <v>2750</v>
      </c>
      <c r="Q54" s="192"/>
      <c r="R54" s="408"/>
      <c r="S54" s="413"/>
      <c r="T54" s="416"/>
      <c r="U54" s="182"/>
      <c r="V54" s="161"/>
      <c r="W54" s="161"/>
      <c r="X54" s="183"/>
    </row>
    <row r="55" spans="1:24">
      <c r="A55" s="130" t="s">
        <v>4741</v>
      </c>
      <c r="B55" s="103" t="s">
        <v>4742</v>
      </c>
      <c r="C55" s="87"/>
      <c r="D55" s="88" t="s">
        <v>4743</v>
      </c>
      <c r="E55" s="88">
        <v>2.5</v>
      </c>
      <c r="F55" s="88">
        <v>100</v>
      </c>
      <c r="G55" s="90" t="s">
        <v>3986</v>
      </c>
      <c r="H55" s="90">
        <v>2.5</v>
      </c>
      <c r="I55" s="91" t="s">
        <v>180</v>
      </c>
      <c r="J55" s="112">
        <v>8000</v>
      </c>
      <c r="L55" s="191">
        <v>2750</v>
      </c>
      <c r="M55" s="158"/>
      <c r="N55" s="159">
        <v>2750</v>
      </c>
      <c r="O55" s="158"/>
      <c r="P55" s="159">
        <v>2750</v>
      </c>
      <c r="Q55" s="192"/>
      <c r="R55" s="409">
        <f>+L55+L56</f>
        <v>5500</v>
      </c>
      <c r="S55" s="414">
        <f>+N55+N56</f>
        <v>5500</v>
      </c>
      <c r="T55" s="417">
        <f>+P55+P56</f>
        <v>5500</v>
      </c>
      <c r="U55" s="180" t="str">
        <f>+D55</f>
        <v>DP90</v>
      </c>
      <c r="V55" s="159">
        <f>ABS(L55-L57)</f>
        <v>0</v>
      </c>
      <c r="W55" s="159">
        <f>ABS(N55-N57)</f>
        <v>0</v>
      </c>
      <c r="X55" s="181">
        <f>ABS(P55-P57)</f>
        <v>0</v>
      </c>
    </row>
    <row r="56" spans="1:24">
      <c r="A56" s="130" t="s">
        <v>3560</v>
      </c>
      <c r="B56" s="103" t="s">
        <v>4737</v>
      </c>
      <c r="C56" s="87"/>
      <c r="D56" s="88" t="s">
        <v>4738</v>
      </c>
      <c r="E56" s="88">
        <v>2.5</v>
      </c>
      <c r="F56" s="88">
        <v>100</v>
      </c>
      <c r="G56" s="90" t="s">
        <v>3986</v>
      </c>
      <c r="H56" s="90">
        <v>2.5</v>
      </c>
      <c r="I56" s="91" t="s">
        <v>180</v>
      </c>
      <c r="J56" s="112">
        <v>8000</v>
      </c>
      <c r="L56" s="191">
        <v>2750</v>
      </c>
      <c r="M56" s="158"/>
      <c r="N56" s="159">
        <v>2750</v>
      </c>
      <c r="O56" s="158"/>
      <c r="P56" s="159">
        <v>2750</v>
      </c>
      <c r="Q56" s="192"/>
      <c r="R56" s="408"/>
      <c r="S56" s="413"/>
      <c r="T56" s="416"/>
      <c r="U56" s="180" t="str">
        <f>+D56</f>
        <v>DP89</v>
      </c>
      <c r="V56" s="159">
        <f>ABS(L56-L58)</f>
        <v>0</v>
      </c>
      <c r="W56" s="159">
        <f>ABS(N56-N58)</f>
        <v>0</v>
      </c>
      <c r="X56" s="181">
        <f>ABS(P56-P58)</f>
        <v>0</v>
      </c>
    </row>
    <row r="57" spans="1:24">
      <c r="A57" s="130" t="s">
        <v>3673</v>
      </c>
      <c r="B57" s="103" t="s">
        <v>4744</v>
      </c>
      <c r="C57" s="87"/>
      <c r="D57" s="88" t="s">
        <v>4743</v>
      </c>
      <c r="E57" s="88">
        <v>2.5</v>
      </c>
      <c r="F57" s="88">
        <v>100</v>
      </c>
      <c r="G57" s="90" t="s">
        <v>3986</v>
      </c>
      <c r="H57" s="90">
        <v>2.5</v>
      </c>
      <c r="I57" s="91" t="s">
        <v>179</v>
      </c>
      <c r="J57" s="112">
        <v>8000</v>
      </c>
      <c r="L57" s="191">
        <v>2750</v>
      </c>
      <c r="M57" s="158"/>
      <c r="N57" s="159">
        <v>2750</v>
      </c>
      <c r="O57" s="158"/>
      <c r="P57" s="159">
        <v>2750</v>
      </c>
      <c r="Q57" s="192"/>
      <c r="R57" s="409">
        <f>+L57+L58</f>
        <v>5500</v>
      </c>
      <c r="S57" s="414">
        <f>+N57+N58</f>
        <v>5500</v>
      </c>
      <c r="T57" s="417">
        <f>+P57+P58</f>
        <v>5500</v>
      </c>
      <c r="U57" s="182"/>
      <c r="V57" s="161"/>
      <c r="W57" s="161"/>
      <c r="X57" s="183"/>
    </row>
    <row r="58" spans="1:24">
      <c r="A58" s="130" t="s">
        <v>4739</v>
      </c>
      <c r="B58" s="103" t="s">
        <v>4740</v>
      </c>
      <c r="C58" s="87"/>
      <c r="D58" s="88" t="s">
        <v>4738</v>
      </c>
      <c r="E58" s="88">
        <v>2.5</v>
      </c>
      <c r="F58" s="88">
        <v>100</v>
      </c>
      <c r="G58" s="90" t="s">
        <v>3986</v>
      </c>
      <c r="H58" s="90">
        <v>2.5</v>
      </c>
      <c r="I58" s="91" t="s">
        <v>179</v>
      </c>
      <c r="J58" s="112">
        <v>8000</v>
      </c>
      <c r="L58" s="191">
        <v>2750</v>
      </c>
      <c r="M58" s="158"/>
      <c r="N58" s="159">
        <v>2750</v>
      </c>
      <c r="O58" s="158"/>
      <c r="P58" s="159">
        <v>2750</v>
      </c>
      <c r="Q58" s="192"/>
      <c r="R58" s="408"/>
      <c r="S58" s="413"/>
      <c r="T58" s="416"/>
      <c r="U58" s="182"/>
      <c r="V58" s="161"/>
      <c r="W58" s="161"/>
      <c r="X58" s="183"/>
    </row>
    <row r="59" spans="1:24">
      <c r="A59" s="130" t="s">
        <v>3539</v>
      </c>
      <c r="B59" s="103" t="s">
        <v>4748</v>
      </c>
      <c r="C59" s="87"/>
      <c r="D59" s="88" t="s">
        <v>4749</v>
      </c>
      <c r="E59" s="88">
        <v>2.5</v>
      </c>
      <c r="F59" s="88">
        <v>100</v>
      </c>
      <c r="G59" s="90" t="s">
        <v>3986</v>
      </c>
      <c r="H59" s="90">
        <v>2.5</v>
      </c>
      <c r="I59" s="91" t="s">
        <v>176</v>
      </c>
      <c r="J59" s="112">
        <v>8000</v>
      </c>
      <c r="L59" s="191">
        <v>2750</v>
      </c>
      <c r="M59" s="158"/>
      <c r="N59" s="159">
        <v>2750</v>
      </c>
      <c r="O59" s="158"/>
      <c r="P59" s="159">
        <v>2750</v>
      </c>
      <c r="Q59" s="192"/>
      <c r="R59" s="409">
        <f>+L59+L60</f>
        <v>5500</v>
      </c>
      <c r="S59" s="414">
        <f>+N59+N60</f>
        <v>5500</v>
      </c>
      <c r="T59" s="417">
        <f>+P59+P60</f>
        <v>5500</v>
      </c>
      <c r="U59" s="180" t="str">
        <f>+D59</f>
        <v>DP92</v>
      </c>
      <c r="V59" s="159">
        <f>ABS(L59-L61)</f>
        <v>0</v>
      </c>
      <c r="W59" s="159">
        <f>ABS(N59-N61)</f>
        <v>0</v>
      </c>
      <c r="X59" s="181">
        <f>ABS(P59-P61)</f>
        <v>0</v>
      </c>
    </row>
    <row r="60" spans="1:24">
      <c r="A60" s="130" t="s">
        <v>3485</v>
      </c>
      <c r="B60" s="103" t="s">
        <v>4745</v>
      </c>
      <c r="C60" s="87"/>
      <c r="D60" s="88" t="s">
        <v>4746</v>
      </c>
      <c r="E60" s="88">
        <v>2.5</v>
      </c>
      <c r="F60" s="88">
        <v>100</v>
      </c>
      <c r="G60" s="90" t="s">
        <v>3986</v>
      </c>
      <c r="H60" s="90">
        <v>2.5</v>
      </c>
      <c r="I60" s="91" t="s">
        <v>176</v>
      </c>
      <c r="J60" s="112">
        <v>8000</v>
      </c>
      <c r="L60" s="191">
        <v>2750</v>
      </c>
      <c r="M60" s="158"/>
      <c r="N60" s="159">
        <v>2750</v>
      </c>
      <c r="O60" s="158"/>
      <c r="P60" s="159">
        <v>2750</v>
      </c>
      <c r="Q60" s="192"/>
      <c r="R60" s="408"/>
      <c r="S60" s="413"/>
      <c r="T60" s="416"/>
      <c r="U60" s="180" t="str">
        <f>+D60</f>
        <v>DP91</v>
      </c>
      <c r="V60" s="159">
        <f>ABS(L60-L62)</f>
        <v>0</v>
      </c>
      <c r="W60" s="159">
        <f>ABS(N60-N62)</f>
        <v>0</v>
      </c>
      <c r="X60" s="181">
        <f>ABS(P60-P62)</f>
        <v>0</v>
      </c>
    </row>
    <row r="61" spans="1:24">
      <c r="A61" s="130" t="s">
        <v>4750</v>
      </c>
      <c r="B61" s="104" t="s">
        <v>4751</v>
      </c>
      <c r="C61" s="87"/>
      <c r="D61" s="88" t="s">
        <v>4749</v>
      </c>
      <c r="E61" s="88">
        <v>2.5</v>
      </c>
      <c r="F61" s="88">
        <v>100</v>
      </c>
      <c r="G61" s="90" t="s">
        <v>3986</v>
      </c>
      <c r="H61" s="90">
        <v>2.5</v>
      </c>
      <c r="I61" s="91" t="s">
        <v>175</v>
      </c>
      <c r="J61" s="112">
        <v>8000</v>
      </c>
      <c r="L61" s="191">
        <v>2750</v>
      </c>
      <c r="M61" s="158"/>
      <c r="N61" s="159">
        <v>2750</v>
      </c>
      <c r="O61" s="158"/>
      <c r="P61" s="159">
        <v>2750</v>
      </c>
      <c r="Q61" s="192"/>
      <c r="R61" s="409">
        <f>+L61+L62</f>
        <v>5500</v>
      </c>
      <c r="S61" s="414">
        <f>+N61+N62</f>
        <v>5500</v>
      </c>
      <c r="T61" s="417">
        <f>+P61+P62</f>
        <v>5500</v>
      </c>
      <c r="U61" s="182"/>
      <c r="V61" s="161"/>
      <c r="W61" s="161"/>
      <c r="X61" s="183"/>
    </row>
    <row r="62" spans="1:24">
      <c r="A62" s="130" t="s">
        <v>3564</v>
      </c>
      <c r="B62" s="103" t="s">
        <v>4747</v>
      </c>
      <c r="C62" s="87"/>
      <c r="D62" s="88" t="s">
        <v>4746</v>
      </c>
      <c r="E62" s="88">
        <v>2.5</v>
      </c>
      <c r="F62" s="88">
        <v>100</v>
      </c>
      <c r="G62" s="90" t="s">
        <v>3986</v>
      </c>
      <c r="H62" s="90">
        <v>2.5</v>
      </c>
      <c r="I62" s="91" t="s">
        <v>175</v>
      </c>
      <c r="J62" s="112">
        <v>8000</v>
      </c>
      <c r="L62" s="191">
        <v>2750</v>
      </c>
      <c r="M62" s="158"/>
      <c r="N62" s="159">
        <v>2750</v>
      </c>
      <c r="O62" s="158"/>
      <c r="P62" s="159">
        <v>2750</v>
      </c>
      <c r="Q62" s="192"/>
      <c r="R62" s="408"/>
      <c r="S62" s="413"/>
      <c r="T62" s="416"/>
      <c r="U62" s="182"/>
      <c r="V62" s="161"/>
      <c r="W62" s="161"/>
      <c r="X62" s="183"/>
    </row>
    <row r="63" spans="1:24">
      <c r="A63" s="130" t="s">
        <v>4003</v>
      </c>
      <c r="B63" s="103" t="s">
        <v>4004</v>
      </c>
      <c r="C63" s="87">
        <v>1</v>
      </c>
      <c r="D63" s="88" t="s">
        <v>4005</v>
      </c>
      <c r="E63" s="88">
        <v>2.5</v>
      </c>
      <c r="F63" s="88">
        <v>100</v>
      </c>
      <c r="G63" s="90" t="s">
        <v>3986</v>
      </c>
      <c r="H63" s="90">
        <v>2.5</v>
      </c>
      <c r="I63" s="91" t="s">
        <v>144</v>
      </c>
      <c r="J63" s="112">
        <v>8000</v>
      </c>
      <c r="L63" s="191">
        <v>2750</v>
      </c>
      <c r="M63" s="159">
        <v>14000.000000000002</v>
      </c>
      <c r="N63" s="159">
        <v>2750</v>
      </c>
      <c r="O63" s="159">
        <v>14000.000000000002</v>
      </c>
      <c r="P63" s="159">
        <v>2750</v>
      </c>
      <c r="Q63" s="181">
        <v>14000.000000000002</v>
      </c>
      <c r="R63" s="409">
        <f>+L63+L64</f>
        <v>5500</v>
      </c>
      <c r="S63" s="414">
        <f>+N63+N64</f>
        <v>5500</v>
      </c>
      <c r="T63" s="417">
        <f>+P63+P64</f>
        <v>5500</v>
      </c>
      <c r="U63" s="180" t="str">
        <f>+D63</f>
        <v>DP26</v>
      </c>
      <c r="V63" s="159">
        <f>ABS(L63+M63-M65-L65)</f>
        <v>1.8189894035458565E-12</v>
      </c>
      <c r="W63" s="159">
        <f>ABS(N63+O63-O65-N65)</f>
        <v>1.8189894035458565E-12</v>
      </c>
      <c r="X63" s="181">
        <f>ABS(P63+Q63-Q65-P65)</f>
        <v>1.8189894035458565E-12</v>
      </c>
    </row>
    <row r="64" spans="1:24">
      <c r="A64" s="130" t="s">
        <v>3983</v>
      </c>
      <c r="B64" s="103" t="s">
        <v>3984</v>
      </c>
      <c r="C64" s="87">
        <v>1</v>
      </c>
      <c r="D64" s="88" t="s">
        <v>3985</v>
      </c>
      <c r="E64" s="88">
        <v>2.5</v>
      </c>
      <c r="F64" s="88">
        <v>100</v>
      </c>
      <c r="G64" s="90" t="s">
        <v>3986</v>
      </c>
      <c r="H64" s="90">
        <v>2.5</v>
      </c>
      <c r="I64" s="91" t="s">
        <v>144</v>
      </c>
      <c r="J64" s="112">
        <v>8000</v>
      </c>
      <c r="L64" s="191">
        <v>2750</v>
      </c>
      <c r="M64" s="159">
        <v>14000.000000000002</v>
      </c>
      <c r="N64" s="159">
        <v>2750</v>
      </c>
      <c r="O64" s="159">
        <v>14000.000000000002</v>
      </c>
      <c r="P64" s="159">
        <v>2750</v>
      </c>
      <c r="Q64" s="181">
        <v>14000.000000000002</v>
      </c>
      <c r="R64" s="408"/>
      <c r="S64" s="413"/>
      <c r="T64" s="416"/>
      <c r="U64" s="180" t="str">
        <f>+D64</f>
        <v>DP22</v>
      </c>
      <c r="V64" s="159">
        <f>ABS(L64+M64-M66-L66)</f>
        <v>1.8189894035458565E-12</v>
      </c>
      <c r="W64" s="159">
        <f>ABS(N64+O64-O66-N66)</f>
        <v>1.8189894035458565E-12</v>
      </c>
      <c r="X64" s="181">
        <f>ABS(P64+Q64-Q66-P66)</f>
        <v>1.8189894035458565E-12</v>
      </c>
    </row>
    <row r="65" spans="1:24">
      <c r="A65" s="130" t="s">
        <v>4012</v>
      </c>
      <c r="B65" s="103" t="s">
        <v>4013</v>
      </c>
      <c r="C65" s="87">
        <v>1</v>
      </c>
      <c r="D65" s="88" t="s">
        <v>4005</v>
      </c>
      <c r="E65" s="88">
        <v>2.5</v>
      </c>
      <c r="F65" s="88">
        <v>100</v>
      </c>
      <c r="G65" s="90" t="s">
        <v>3986</v>
      </c>
      <c r="H65" s="90">
        <v>2.5</v>
      </c>
      <c r="I65" s="91" t="s">
        <v>122</v>
      </c>
      <c r="J65" s="112">
        <v>8000</v>
      </c>
      <c r="L65" s="191">
        <v>2750</v>
      </c>
      <c r="M65" s="159">
        <v>14000.000000000002</v>
      </c>
      <c r="N65" s="159">
        <v>2750</v>
      </c>
      <c r="O65" s="159">
        <v>14000.000000000002</v>
      </c>
      <c r="P65" s="159">
        <v>2750</v>
      </c>
      <c r="Q65" s="181">
        <v>14000.000000000002</v>
      </c>
      <c r="R65" s="409">
        <f>+L65+L66</f>
        <v>5500</v>
      </c>
      <c r="S65" s="414">
        <f>+N65+N66</f>
        <v>5500</v>
      </c>
      <c r="T65" s="417">
        <f>+P65+P66</f>
        <v>5500</v>
      </c>
      <c r="U65" s="182"/>
      <c r="V65" s="161"/>
      <c r="W65" s="161"/>
      <c r="X65" s="183"/>
    </row>
    <row r="66" spans="1:24">
      <c r="A66" s="130" t="s">
        <v>3995</v>
      </c>
      <c r="B66" s="103" t="s">
        <v>3996</v>
      </c>
      <c r="C66" s="87">
        <v>1</v>
      </c>
      <c r="D66" s="88" t="s">
        <v>3985</v>
      </c>
      <c r="E66" s="88">
        <v>2.5</v>
      </c>
      <c r="F66" s="88">
        <v>100</v>
      </c>
      <c r="G66" s="90" t="s">
        <v>3986</v>
      </c>
      <c r="H66" s="90">
        <v>2.5</v>
      </c>
      <c r="I66" s="91" t="s">
        <v>122</v>
      </c>
      <c r="J66" s="112">
        <v>8000</v>
      </c>
      <c r="L66" s="191">
        <v>2750</v>
      </c>
      <c r="M66" s="159">
        <v>14000.000000000002</v>
      </c>
      <c r="N66" s="159">
        <v>2750</v>
      </c>
      <c r="O66" s="159">
        <v>14000.000000000002</v>
      </c>
      <c r="P66" s="159">
        <v>2750</v>
      </c>
      <c r="Q66" s="181">
        <v>14000.000000000002</v>
      </c>
      <c r="R66" s="408"/>
      <c r="S66" s="413"/>
      <c r="T66" s="416"/>
      <c r="U66" s="182"/>
      <c r="V66" s="161"/>
      <c r="W66" s="161"/>
      <c r="X66" s="183"/>
    </row>
    <row r="67" spans="1:24">
      <c r="A67" s="130" t="s">
        <v>4010</v>
      </c>
      <c r="B67" s="103" t="s">
        <v>4011</v>
      </c>
      <c r="C67" s="87">
        <v>1</v>
      </c>
      <c r="D67" s="88" t="s">
        <v>88</v>
      </c>
      <c r="E67" s="88">
        <v>2.5</v>
      </c>
      <c r="F67" s="88">
        <v>100</v>
      </c>
      <c r="G67" s="90" t="s">
        <v>3986</v>
      </c>
      <c r="H67" s="90">
        <v>2.5</v>
      </c>
      <c r="I67" s="91" t="s">
        <v>134</v>
      </c>
      <c r="J67" s="112">
        <v>8000</v>
      </c>
      <c r="L67" s="191">
        <v>2750</v>
      </c>
      <c r="M67" s="159">
        <v>14000.000000000002</v>
      </c>
      <c r="N67" s="159">
        <v>2750</v>
      </c>
      <c r="O67" s="159">
        <v>14000.000000000002</v>
      </c>
      <c r="P67" s="159">
        <v>2750</v>
      </c>
      <c r="Q67" s="181">
        <v>14000.000000000002</v>
      </c>
      <c r="R67" s="409">
        <f>+L67+L68</f>
        <v>5500</v>
      </c>
      <c r="S67" s="414">
        <f>+N67+N68</f>
        <v>5500</v>
      </c>
      <c r="T67" s="417">
        <f>+P67+P68</f>
        <v>5500</v>
      </c>
      <c r="U67" s="180" t="str">
        <f>+D67</f>
        <v>DP29</v>
      </c>
      <c r="V67" s="159">
        <f>ABS(L67+M67-M69-L69)</f>
        <v>1.8189894035458565E-12</v>
      </c>
      <c r="W67" s="159">
        <f>ABS(N67+O67-O69-N69)</f>
        <v>1.8189894035458565E-12</v>
      </c>
      <c r="X67" s="181">
        <f>ABS(P67+Q67-Q69-P69)</f>
        <v>1.8189894035458565E-12</v>
      </c>
    </row>
    <row r="68" spans="1:24">
      <c r="A68" s="130" t="s">
        <v>3993</v>
      </c>
      <c r="B68" s="104" t="s">
        <v>3994</v>
      </c>
      <c r="C68" s="87">
        <v>1</v>
      </c>
      <c r="D68" s="88" t="s">
        <v>95</v>
      </c>
      <c r="E68" s="88">
        <v>2.5</v>
      </c>
      <c r="F68" s="88">
        <v>100</v>
      </c>
      <c r="G68" s="90" t="s">
        <v>3986</v>
      </c>
      <c r="H68" s="90">
        <v>2.5</v>
      </c>
      <c r="I68" s="91" t="s">
        <v>134</v>
      </c>
      <c r="J68" s="112">
        <v>8000</v>
      </c>
      <c r="L68" s="191">
        <v>2750</v>
      </c>
      <c r="M68" s="159">
        <v>14000.000000000002</v>
      </c>
      <c r="N68" s="159">
        <v>2750</v>
      </c>
      <c r="O68" s="159">
        <v>14000.000000000002</v>
      </c>
      <c r="P68" s="159">
        <v>2750</v>
      </c>
      <c r="Q68" s="181">
        <v>14000.000000000002</v>
      </c>
      <c r="R68" s="408"/>
      <c r="S68" s="413"/>
      <c r="T68" s="416"/>
      <c r="U68" s="180" t="str">
        <f>+D68</f>
        <v>DP25</v>
      </c>
      <c r="V68" s="159">
        <f>ABS(L68+M68-M70-L70)</f>
        <v>1.8189894035458565E-12</v>
      </c>
      <c r="W68" s="159">
        <f>ABS(N68+O68-O70-N70)</f>
        <v>1.8189894035458565E-12</v>
      </c>
      <c r="X68" s="181">
        <f>ABS(P68+Q68-Q70-P70)</f>
        <v>1.8189894035458565E-12</v>
      </c>
    </row>
    <row r="69" spans="1:24">
      <c r="A69" s="130" t="s">
        <v>3537</v>
      </c>
      <c r="B69" s="103" t="s">
        <v>4018</v>
      </c>
      <c r="C69" s="87">
        <v>1</v>
      </c>
      <c r="D69" s="88" t="s">
        <v>88</v>
      </c>
      <c r="E69" s="88">
        <v>2.5</v>
      </c>
      <c r="F69" s="88">
        <v>100</v>
      </c>
      <c r="G69" s="90" t="s">
        <v>3986</v>
      </c>
      <c r="H69" s="90">
        <v>2.5</v>
      </c>
      <c r="I69" s="91" t="s">
        <v>118</v>
      </c>
      <c r="J69" s="112">
        <v>8000</v>
      </c>
      <c r="L69" s="191">
        <v>2750</v>
      </c>
      <c r="M69" s="159">
        <v>14000.000000000002</v>
      </c>
      <c r="N69" s="159">
        <v>2750</v>
      </c>
      <c r="O69" s="159">
        <v>14000.000000000002</v>
      </c>
      <c r="P69" s="159">
        <v>2750</v>
      </c>
      <c r="Q69" s="181">
        <v>14000.000000000002</v>
      </c>
      <c r="R69" s="409">
        <f>+L69+L70</f>
        <v>5500</v>
      </c>
      <c r="S69" s="414">
        <f>+N69+N70</f>
        <v>5500</v>
      </c>
      <c r="T69" s="417">
        <f>+P69+P70</f>
        <v>5500</v>
      </c>
      <c r="U69" s="182"/>
      <c r="V69" s="161"/>
      <c r="W69" s="161"/>
      <c r="X69" s="183"/>
    </row>
    <row r="70" spans="1:24">
      <c r="A70" s="130" t="s">
        <v>4001</v>
      </c>
      <c r="B70" s="104" t="s">
        <v>4002</v>
      </c>
      <c r="C70" s="87">
        <v>1</v>
      </c>
      <c r="D70" s="88" t="s">
        <v>95</v>
      </c>
      <c r="E70" s="88">
        <v>2.5</v>
      </c>
      <c r="F70" s="88">
        <v>100</v>
      </c>
      <c r="G70" s="90" t="s">
        <v>3986</v>
      </c>
      <c r="H70" s="90">
        <v>2.5</v>
      </c>
      <c r="I70" s="91" t="s">
        <v>118</v>
      </c>
      <c r="J70" s="112">
        <v>8000</v>
      </c>
      <c r="L70" s="191">
        <v>2750</v>
      </c>
      <c r="M70" s="159">
        <v>14000.000000000002</v>
      </c>
      <c r="N70" s="159">
        <v>2750</v>
      </c>
      <c r="O70" s="159">
        <v>14000.000000000002</v>
      </c>
      <c r="P70" s="159">
        <v>2750</v>
      </c>
      <c r="Q70" s="181">
        <v>14000.000000000002</v>
      </c>
      <c r="R70" s="408"/>
      <c r="S70" s="413"/>
      <c r="T70" s="416"/>
      <c r="U70" s="182"/>
      <c r="V70" s="161"/>
      <c r="W70" s="161"/>
      <c r="X70" s="183"/>
    </row>
    <row r="71" spans="1:24">
      <c r="A71" s="130" t="s">
        <v>3651</v>
      </c>
      <c r="B71" s="103" t="s">
        <v>4676</v>
      </c>
      <c r="C71" s="87">
        <v>1</v>
      </c>
      <c r="D71" s="88" t="s">
        <v>4677</v>
      </c>
      <c r="E71" s="88">
        <v>2.5</v>
      </c>
      <c r="F71" s="88">
        <v>100</v>
      </c>
      <c r="G71" s="90" t="s">
        <v>3986</v>
      </c>
      <c r="H71" s="90">
        <v>2.5</v>
      </c>
      <c r="I71" s="91" t="s">
        <v>203</v>
      </c>
      <c r="J71" s="112">
        <v>8000</v>
      </c>
      <c r="L71" s="191">
        <v>2750</v>
      </c>
      <c r="M71" s="159">
        <v>14000.000000000002</v>
      </c>
      <c r="N71" s="159">
        <v>2750</v>
      </c>
      <c r="O71" s="159">
        <v>14000.000000000002</v>
      </c>
      <c r="P71" s="159">
        <v>2750</v>
      </c>
      <c r="Q71" s="181">
        <v>14000.000000000002</v>
      </c>
      <c r="R71" s="409">
        <f>+L71+L72</f>
        <v>5500</v>
      </c>
      <c r="S71" s="414">
        <f>+N71+N72</f>
        <v>5500</v>
      </c>
      <c r="T71" s="417">
        <f>+P71+P72</f>
        <v>5500</v>
      </c>
      <c r="U71" s="180" t="str">
        <f>+D71</f>
        <v>DP74</v>
      </c>
      <c r="V71" s="159">
        <f>ABS(L71+M71-M73-L73)</f>
        <v>1.8189894035458565E-12</v>
      </c>
      <c r="W71" s="159">
        <f>ABS(N71+O71-O73-N73)</f>
        <v>1.8189894035458565E-12</v>
      </c>
      <c r="X71" s="181">
        <f>ABS(P71+Q71-Q73-P73)</f>
        <v>1.8189894035458565E-12</v>
      </c>
    </row>
    <row r="72" spans="1:24">
      <c r="A72" s="130" t="s">
        <v>3561</v>
      </c>
      <c r="B72" s="104" t="s">
        <v>4673</v>
      </c>
      <c r="C72" s="87">
        <v>1</v>
      </c>
      <c r="D72" s="88" t="s">
        <v>181</v>
      </c>
      <c r="E72" s="88">
        <v>2.5</v>
      </c>
      <c r="F72" s="88">
        <v>100</v>
      </c>
      <c r="G72" s="90" t="s">
        <v>3986</v>
      </c>
      <c r="H72" s="90">
        <v>2.5</v>
      </c>
      <c r="I72" s="91" t="s">
        <v>203</v>
      </c>
      <c r="J72" s="112">
        <v>8000</v>
      </c>
      <c r="L72" s="191">
        <v>2750</v>
      </c>
      <c r="M72" s="159">
        <v>14000.000000000002</v>
      </c>
      <c r="N72" s="159">
        <v>2750</v>
      </c>
      <c r="O72" s="159">
        <v>14000.000000000002</v>
      </c>
      <c r="P72" s="159">
        <v>2750</v>
      </c>
      <c r="Q72" s="181">
        <v>14000.000000000002</v>
      </c>
      <c r="R72" s="408"/>
      <c r="S72" s="413"/>
      <c r="T72" s="416"/>
      <c r="U72" s="180" t="str">
        <f>+D72</f>
        <v>DP73</v>
      </c>
      <c r="V72" s="159">
        <f>ABS(L72+M72-M74-L74)</f>
        <v>1.8189894035458565E-12</v>
      </c>
      <c r="W72" s="159">
        <f>ABS(N72+O72-O74-N74)</f>
        <v>1.8189894035458565E-12</v>
      </c>
      <c r="X72" s="181">
        <f>ABS(P72+Q72-Q74-P74)</f>
        <v>1.8189894035458565E-12</v>
      </c>
    </row>
    <row r="73" spans="1:24">
      <c r="A73" s="132" t="s">
        <v>3486</v>
      </c>
      <c r="B73" s="125" t="s">
        <v>4678</v>
      </c>
      <c r="C73" s="105">
        <v>1</v>
      </c>
      <c r="D73" s="106" t="s">
        <v>4677</v>
      </c>
      <c r="E73" s="106">
        <v>2.5</v>
      </c>
      <c r="F73" s="88">
        <v>100</v>
      </c>
      <c r="G73" s="107" t="s">
        <v>3986</v>
      </c>
      <c r="H73" s="107">
        <v>2.5</v>
      </c>
      <c r="I73" s="91" t="s">
        <v>202</v>
      </c>
      <c r="J73" s="148">
        <v>8000</v>
      </c>
      <c r="L73" s="191">
        <v>2750</v>
      </c>
      <c r="M73" s="159">
        <v>14000.000000000002</v>
      </c>
      <c r="N73" s="159">
        <v>2750</v>
      </c>
      <c r="O73" s="159">
        <v>14000.000000000002</v>
      </c>
      <c r="P73" s="159">
        <v>2750</v>
      </c>
      <c r="Q73" s="181">
        <v>14000.000000000002</v>
      </c>
      <c r="R73" s="409">
        <f>+L73+L74</f>
        <v>5500</v>
      </c>
      <c r="S73" s="414">
        <f>+N73+N74</f>
        <v>5500</v>
      </c>
      <c r="T73" s="417">
        <f>+P73+P74</f>
        <v>5500</v>
      </c>
      <c r="U73" s="182"/>
      <c r="V73" s="161"/>
      <c r="W73" s="161"/>
      <c r="X73" s="183"/>
    </row>
    <row r="74" spans="1:24">
      <c r="A74" s="130" t="s">
        <v>4674</v>
      </c>
      <c r="B74" s="104" t="s">
        <v>4675</v>
      </c>
      <c r="C74" s="87">
        <v>1</v>
      </c>
      <c r="D74" s="88" t="s">
        <v>181</v>
      </c>
      <c r="E74" s="88">
        <v>2.5</v>
      </c>
      <c r="F74" s="88">
        <v>100</v>
      </c>
      <c r="G74" s="90" t="s">
        <v>3986</v>
      </c>
      <c r="H74" s="90">
        <v>2.5</v>
      </c>
      <c r="I74" s="91" t="s">
        <v>202</v>
      </c>
      <c r="J74" s="112">
        <v>8000</v>
      </c>
      <c r="L74" s="191">
        <v>2750</v>
      </c>
      <c r="M74" s="159">
        <v>14000.000000000002</v>
      </c>
      <c r="N74" s="159">
        <v>2750</v>
      </c>
      <c r="O74" s="159">
        <v>14000.000000000002</v>
      </c>
      <c r="P74" s="159">
        <v>2750</v>
      </c>
      <c r="Q74" s="181">
        <v>14000.000000000002</v>
      </c>
      <c r="R74" s="408"/>
      <c r="S74" s="413"/>
      <c r="T74" s="416"/>
      <c r="U74" s="182"/>
      <c r="V74" s="161"/>
      <c r="W74" s="161"/>
      <c r="X74" s="183"/>
    </row>
    <row r="75" spans="1:24">
      <c r="A75" s="130" t="s">
        <v>3685</v>
      </c>
      <c r="B75" s="104" t="s">
        <v>4777</v>
      </c>
      <c r="C75" s="87">
        <v>1</v>
      </c>
      <c r="D75" s="88" t="s">
        <v>356</v>
      </c>
      <c r="E75" s="88">
        <v>2.5</v>
      </c>
      <c r="F75" s="88">
        <v>100</v>
      </c>
      <c r="G75" s="90" t="s">
        <v>3986</v>
      </c>
      <c r="H75" s="90">
        <v>2.5</v>
      </c>
      <c r="I75" s="91" t="s">
        <v>164</v>
      </c>
      <c r="J75" s="112">
        <v>8000</v>
      </c>
      <c r="L75" s="191">
        <v>2750</v>
      </c>
      <c r="M75" s="159">
        <v>14000.000000000002</v>
      </c>
      <c r="N75" s="159">
        <v>2750</v>
      </c>
      <c r="O75" s="159">
        <v>14000.000000000002</v>
      </c>
      <c r="P75" s="159">
        <v>2750</v>
      </c>
      <c r="Q75" s="181">
        <v>14000.000000000002</v>
      </c>
      <c r="R75" s="409">
        <f>+L75+L76</f>
        <v>5500</v>
      </c>
      <c r="S75" s="414">
        <f>+N75+N76</f>
        <v>5500</v>
      </c>
      <c r="T75" s="417">
        <f>+P75+P76</f>
        <v>5500</v>
      </c>
      <c r="U75" s="180" t="str">
        <f>+D75</f>
        <v>DP100</v>
      </c>
      <c r="V75" s="159">
        <f>ABS(L75+M75-M77-L77)</f>
        <v>1.8189894035458565E-12</v>
      </c>
      <c r="W75" s="159">
        <f>ABS(N75+O75-O77-N77)</f>
        <v>1.8189894035458565E-12</v>
      </c>
      <c r="X75" s="181">
        <f>ABS(P75+Q75-Q77-P77)</f>
        <v>1.8189894035458565E-12</v>
      </c>
    </row>
    <row r="76" spans="1:24">
      <c r="A76" s="130" t="s">
        <v>3541</v>
      </c>
      <c r="B76" s="103" t="s">
        <v>4774</v>
      </c>
      <c r="C76" s="87">
        <v>1</v>
      </c>
      <c r="D76" s="88" t="s">
        <v>4775</v>
      </c>
      <c r="E76" s="88">
        <v>2.5</v>
      </c>
      <c r="F76" s="88">
        <v>100</v>
      </c>
      <c r="G76" s="90" t="s">
        <v>3986</v>
      </c>
      <c r="H76" s="90">
        <v>2.5</v>
      </c>
      <c r="I76" s="91" t="s">
        <v>164</v>
      </c>
      <c r="J76" s="112">
        <v>8000</v>
      </c>
      <c r="L76" s="191">
        <v>2750</v>
      </c>
      <c r="M76" s="159">
        <v>14000.000000000002</v>
      </c>
      <c r="N76" s="159">
        <v>2750</v>
      </c>
      <c r="O76" s="159">
        <v>14000.000000000002</v>
      </c>
      <c r="P76" s="159">
        <v>2750</v>
      </c>
      <c r="Q76" s="181">
        <v>14000.000000000002</v>
      </c>
      <c r="R76" s="408"/>
      <c r="S76" s="413"/>
      <c r="T76" s="416"/>
      <c r="U76" s="180" t="str">
        <f>+D76</f>
        <v>DP99</v>
      </c>
      <c r="V76" s="159">
        <f>ABS(L76+M76-M78-L78)</f>
        <v>1.8189894035458565E-12</v>
      </c>
      <c r="W76" s="159">
        <f>ABS(N76+O76-O78-N78)</f>
        <v>1.8189894035458565E-12</v>
      </c>
      <c r="X76" s="181">
        <f>ABS(P76+Q76-Q78-P78)</f>
        <v>1.8189894035458565E-12</v>
      </c>
    </row>
    <row r="77" spans="1:24">
      <c r="A77" s="130" t="s">
        <v>4778</v>
      </c>
      <c r="B77" s="103" t="s">
        <v>4779</v>
      </c>
      <c r="C77" s="87">
        <v>1</v>
      </c>
      <c r="D77" s="88" t="s">
        <v>356</v>
      </c>
      <c r="E77" s="88">
        <v>2.5</v>
      </c>
      <c r="F77" s="88">
        <v>100</v>
      </c>
      <c r="G77" s="90" t="s">
        <v>3986</v>
      </c>
      <c r="H77" s="90">
        <v>2.5</v>
      </c>
      <c r="I77" s="91" t="s">
        <v>163</v>
      </c>
      <c r="J77" s="112">
        <v>8000</v>
      </c>
      <c r="L77" s="191">
        <v>2750</v>
      </c>
      <c r="M77" s="159">
        <v>14000.000000000002</v>
      </c>
      <c r="N77" s="159">
        <v>2750</v>
      </c>
      <c r="O77" s="159">
        <v>14000.000000000002</v>
      </c>
      <c r="P77" s="159">
        <v>2750</v>
      </c>
      <c r="Q77" s="181">
        <v>14000.000000000002</v>
      </c>
      <c r="R77" s="409">
        <f>+L77+L78</f>
        <v>5500</v>
      </c>
      <c r="S77" s="414">
        <f>+N77+N78</f>
        <v>5500</v>
      </c>
      <c r="T77" s="417">
        <f>+P77+P78</f>
        <v>5500</v>
      </c>
      <c r="U77" s="182"/>
      <c r="V77" s="161"/>
      <c r="W77" s="161"/>
      <c r="X77" s="183"/>
    </row>
    <row r="78" spans="1:24">
      <c r="A78" s="130" t="s">
        <v>3562</v>
      </c>
      <c r="B78" s="104" t="s">
        <v>4776</v>
      </c>
      <c r="C78" s="87">
        <v>1</v>
      </c>
      <c r="D78" s="88" t="s">
        <v>4775</v>
      </c>
      <c r="E78" s="88">
        <v>2.5</v>
      </c>
      <c r="F78" s="88">
        <v>100</v>
      </c>
      <c r="G78" s="90" t="s">
        <v>3986</v>
      </c>
      <c r="H78" s="90">
        <v>2.5</v>
      </c>
      <c r="I78" s="91" t="s">
        <v>163</v>
      </c>
      <c r="J78" s="112">
        <v>8000</v>
      </c>
      <c r="L78" s="191">
        <v>2750</v>
      </c>
      <c r="M78" s="159">
        <v>14000.000000000002</v>
      </c>
      <c r="N78" s="159">
        <v>2750</v>
      </c>
      <c r="O78" s="159">
        <v>14000.000000000002</v>
      </c>
      <c r="P78" s="159">
        <v>2750</v>
      </c>
      <c r="Q78" s="181">
        <v>14000.000000000002</v>
      </c>
      <c r="R78" s="408"/>
      <c r="S78" s="413"/>
      <c r="T78" s="416"/>
      <c r="U78" s="182"/>
      <c r="V78" s="161"/>
      <c r="W78" s="161"/>
      <c r="X78" s="183"/>
    </row>
    <row r="79" spans="1:24">
      <c r="A79" s="130" t="s">
        <v>3678</v>
      </c>
      <c r="B79" s="104" t="s">
        <v>4784</v>
      </c>
      <c r="C79" s="87">
        <v>1</v>
      </c>
      <c r="D79" s="88" t="s">
        <v>147</v>
      </c>
      <c r="E79" s="88">
        <v>2.5</v>
      </c>
      <c r="F79" s="88">
        <v>100</v>
      </c>
      <c r="G79" s="90" t="s">
        <v>3986</v>
      </c>
      <c r="H79" s="90">
        <v>2.5</v>
      </c>
      <c r="I79" s="91" t="s">
        <v>162</v>
      </c>
      <c r="J79" s="112">
        <v>8000</v>
      </c>
      <c r="L79" s="191">
        <v>2750</v>
      </c>
      <c r="M79" s="159">
        <v>14000.000000000002</v>
      </c>
      <c r="N79" s="159">
        <v>2750</v>
      </c>
      <c r="O79" s="159">
        <v>14000.000000000002</v>
      </c>
      <c r="P79" s="159">
        <v>2750</v>
      </c>
      <c r="Q79" s="181">
        <v>14000.000000000002</v>
      </c>
      <c r="R79" s="409">
        <f>+L79+L80</f>
        <v>5500</v>
      </c>
      <c r="S79" s="414">
        <f>+N79+N80</f>
        <v>5500</v>
      </c>
      <c r="T79" s="417">
        <f>+P79+P80</f>
        <v>5500</v>
      </c>
      <c r="U79" s="180" t="str">
        <f>+D79</f>
        <v>DP102</v>
      </c>
      <c r="V79" s="159">
        <f>ABS(L79+M79-M81-L81)</f>
        <v>1.8189894035458565E-12</v>
      </c>
      <c r="W79" s="159">
        <f>ABS(N79+O79-O81-N81)</f>
        <v>1.8189894035458565E-12</v>
      </c>
      <c r="X79" s="181">
        <f>ABS(P79+Q79-Q81-P81)</f>
        <v>1.8189894035458565E-12</v>
      </c>
    </row>
    <row r="80" spans="1:24">
      <c r="A80" s="130" t="s">
        <v>4780</v>
      </c>
      <c r="B80" s="103" t="s">
        <v>4781</v>
      </c>
      <c r="C80" s="87">
        <v>1</v>
      </c>
      <c r="D80" s="88" t="s">
        <v>216</v>
      </c>
      <c r="E80" s="88">
        <v>2.5</v>
      </c>
      <c r="F80" s="88">
        <v>100</v>
      </c>
      <c r="G80" s="90" t="s">
        <v>3986</v>
      </c>
      <c r="H80" s="90">
        <v>2.5</v>
      </c>
      <c r="I80" s="91" t="s">
        <v>162</v>
      </c>
      <c r="J80" s="112">
        <v>8000</v>
      </c>
      <c r="L80" s="191">
        <v>2750</v>
      </c>
      <c r="M80" s="159">
        <v>14000.000000000002</v>
      </c>
      <c r="N80" s="159">
        <v>2750</v>
      </c>
      <c r="O80" s="159">
        <v>14000.000000000002</v>
      </c>
      <c r="P80" s="159">
        <v>2750</v>
      </c>
      <c r="Q80" s="181">
        <v>14000.000000000002</v>
      </c>
      <c r="R80" s="408"/>
      <c r="S80" s="413"/>
      <c r="T80" s="416"/>
      <c r="U80" s="180" t="str">
        <f>+D80</f>
        <v>DP101</v>
      </c>
      <c r="V80" s="159">
        <f>ABS(L80+M80-M82-L82)</f>
        <v>1.8189894035458565E-12</v>
      </c>
      <c r="W80" s="159">
        <f>ABS(N80+O80-O82-N82)</f>
        <v>1.8189894035458565E-12</v>
      </c>
      <c r="X80" s="181">
        <f>ABS(P80+Q80-Q82-P82)</f>
        <v>1.8189894035458565E-12</v>
      </c>
    </row>
    <row r="81" spans="1:30">
      <c r="A81" s="130" t="s">
        <v>3681</v>
      </c>
      <c r="B81" s="103" t="s">
        <v>4785</v>
      </c>
      <c r="C81" s="87">
        <v>1</v>
      </c>
      <c r="D81" s="88" t="s">
        <v>147</v>
      </c>
      <c r="E81" s="88">
        <v>2.5</v>
      </c>
      <c r="F81" s="88">
        <v>100</v>
      </c>
      <c r="G81" s="90" t="s">
        <v>3986</v>
      </c>
      <c r="H81" s="90">
        <v>2.5</v>
      </c>
      <c r="I81" s="91" t="s">
        <v>161</v>
      </c>
      <c r="J81" s="112">
        <v>8000</v>
      </c>
      <c r="L81" s="191">
        <v>2750</v>
      </c>
      <c r="M81" s="159">
        <v>14000.000000000002</v>
      </c>
      <c r="N81" s="159">
        <v>2750</v>
      </c>
      <c r="O81" s="159">
        <v>14000.000000000002</v>
      </c>
      <c r="P81" s="159">
        <v>2750</v>
      </c>
      <c r="Q81" s="181">
        <v>14000.000000000002</v>
      </c>
      <c r="R81" s="409">
        <f>+L81+L82</f>
        <v>5500</v>
      </c>
      <c r="S81" s="414">
        <f>+N81+N82</f>
        <v>5500</v>
      </c>
      <c r="T81" s="417">
        <f>+P81+P82</f>
        <v>5500</v>
      </c>
      <c r="U81" s="182"/>
      <c r="V81" s="161"/>
      <c r="W81" s="161"/>
      <c r="X81" s="183"/>
    </row>
    <row r="82" spans="1:30">
      <c r="A82" s="130" t="s">
        <v>4782</v>
      </c>
      <c r="B82" s="103" t="s">
        <v>4783</v>
      </c>
      <c r="C82" s="87">
        <v>1</v>
      </c>
      <c r="D82" s="88" t="s">
        <v>216</v>
      </c>
      <c r="E82" s="88">
        <v>2.5</v>
      </c>
      <c r="F82" s="88">
        <v>100</v>
      </c>
      <c r="G82" s="90" t="s">
        <v>3986</v>
      </c>
      <c r="H82" s="90">
        <v>2.5</v>
      </c>
      <c r="I82" s="91" t="s">
        <v>161</v>
      </c>
      <c r="J82" s="112">
        <v>8000</v>
      </c>
      <c r="L82" s="191">
        <v>2750</v>
      </c>
      <c r="M82" s="159">
        <v>14000.000000000002</v>
      </c>
      <c r="N82" s="159">
        <v>2750</v>
      </c>
      <c r="O82" s="159">
        <v>14000.000000000002</v>
      </c>
      <c r="P82" s="159">
        <v>2750</v>
      </c>
      <c r="Q82" s="181">
        <v>14000.000000000002</v>
      </c>
      <c r="R82" s="408"/>
      <c r="S82" s="413"/>
      <c r="T82" s="416"/>
      <c r="U82" s="182"/>
      <c r="V82" s="161"/>
      <c r="W82" s="161"/>
      <c r="X82" s="183"/>
    </row>
    <row r="83" spans="1:30">
      <c r="A83" s="130" t="s">
        <v>4732</v>
      </c>
      <c r="B83" s="103" t="s">
        <v>4733</v>
      </c>
      <c r="C83" s="87">
        <v>1</v>
      </c>
      <c r="D83" s="88" t="s">
        <v>4734</v>
      </c>
      <c r="E83" s="88">
        <v>2.5</v>
      </c>
      <c r="F83" s="88">
        <v>100</v>
      </c>
      <c r="G83" s="90" t="s">
        <v>3986</v>
      </c>
      <c r="H83" s="90">
        <v>2.5</v>
      </c>
      <c r="I83" s="91" t="s">
        <v>183</v>
      </c>
      <c r="J83" s="112">
        <v>8000</v>
      </c>
      <c r="L83" s="191">
        <v>2750</v>
      </c>
      <c r="M83" s="159">
        <v>14000.000000000002</v>
      </c>
      <c r="N83" s="159">
        <v>2750</v>
      </c>
      <c r="O83" s="159">
        <v>14000.000000000002</v>
      </c>
      <c r="P83" s="159">
        <v>2750</v>
      </c>
      <c r="Q83" s="181">
        <v>14000.000000000002</v>
      </c>
      <c r="R83" s="409">
        <f>+L83+L84</f>
        <v>5500</v>
      </c>
      <c r="S83" s="414">
        <f>+N83+N84</f>
        <v>5500</v>
      </c>
      <c r="T83" s="417">
        <f>+P83+P84</f>
        <v>5500</v>
      </c>
      <c r="U83" s="180" t="str">
        <f>+D83</f>
        <v>DP88</v>
      </c>
      <c r="V83" s="159">
        <f>ABS(L83+M83-M85-L85)</f>
        <v>1.8189894035458565E-12</v>
      </c>
      <c r="W83" s="159">
        <f>ABS(N83+O83-O85-N85)</f>
        <v>1.8189894035458565E-12</v>
      </c>
      <c r="X83" s="181">
        <f>ABS(P83+Q83-Q85-P85)</f>
        <v>1.8189894035458565E-12</v>
      </c>
    </row>
    <row r="84" spans="1:30">
      <c r="A84" s="130" t="s">
        <v>4727</v>
      </c>
      <c r="B84" s="103" t="s">
        <v>4728</v>
      </c>
      <c r="C84" s="87">
        <v>1</v>
      </c>
      <c r="D84" s="88" t="s">
        <v>4729</v>
      </c>
      <c r="E84" s="88">
        <v>2.5</v>
      </c>
      <c r="F84" s="88">
        <v>100</v>
      </c>
      <c r="G84" s="90" t="s">
        <v>3986</v>
      </c>
      <c r="H84" s="90">
        <v>2.5</v>
      </c>
      <c r="I84" s="91" t="s">
        <v>183</v>
      </c>
      <c r="J84" s="112">
        <v>8000</v>
      </c>
      <c r="L84" s="191">
        <v>2750</v>
      </c>
      <c r="M84" s="159">
        <v>14000.000000000002</v>
      </c>
      <c r="N84" s="159">
        <v>2750</v>
      </c>
      <c r="O84" s="159">
        <v>14000.000000000002</v>
      </c>
      <c r="P84" s="159">
        <v>2750</v>
      </c>
      <c r="Q84" s="181">
        <v>14000.000000000002</v>
      </c>
      <c r="R84" s="408"/>
      <c r="S84" s="413"/>
      <c r="T84" s="416"/>
      <c r="U84" s="180" t="str">
        <f>+D84</f>
        <v>DP87</v>
      </c>
      <c r="V84" s="159">
        <f>ABS(L84+M84-M86-L86)</f>
        <v>1.8189894035458565E-12</v>
      </c>
      <c r="W84" s="159">
        <f>ABS(N84+O84-O86-N86)</f>
        <v>1.8189894035458565E-12</v>
      </c>
      <c r="X84" s="181">
        <f>ABS(P84+Q84-Q86-P86)</f>
        <v>1.8189894035458565E-12</v>
      </c>
    </row>
    <row r="85" spans="1:30">
      <c r="A85" s="130" t="s">
        <v>4735</v>
      </c>
      <c r="B85" s="103" t="s">
        <v>4736</v>
      </c>
      <c r="C85" s="87">
        <v>1</v>
      </c>
      <c r="D85" s="88" t="s">
        <v>4734</v>
      </c>
      <c r="E85" s="88">
        <v>2.5</v>
      </c>
      <c r="F85" s="88">
        <v>100</v>
      </c>
      <c r="G85" s="90" t="s">
        <v>3986</v>
      </c>
      <c r="H85" s="90">
        <v>2.5</v>
      </c>
      <c r="I85" s="91" t="s">
        <v>182</v>
      </c>
      <c r="J85" s="112">
        <v>8000</v>
      </c>
      <c r="L85" s="191">
        <v>2750</v>
      </c>
      <c r="M85" s="159">
        <v>14000.000000000002</v>
      </c>
      <c r="N85" s="159">
        <v>2750</v>
      </c>
      <c r="O85" s="159">
        <v>14000.000000000002</v>
      </c>
      <c r="P85" s="159">
        <v>2750</v>
      </c>
      <c r="Q85" s="181">
        <v>14000.000000000002</v>
      </c>
      <c r="R85" s="409">
        <f t="shared" ref="R85:R102" si="0">+L85+L86</f>
        <v>5500</v>
      </c>
      <c r="S85" s="414">
        <f>+N85+N86</f>
        <v>5500</v>
      </c>
      <c r="T85" s="417">
        <f>+P85+P86</f>
        <v>5500</v>
      </c>
      <c r="U85" s="182"/>
      <c r="V85" s="161"/>
      <c r="W85" s="161"/>
      <c r="X85" s="183"/>
    </row>
    <row r="86" spans="1:30" ht="13.5" thickBot="1">
      <c r="A86" s="131" t="s">
        <v>4730</v>
      </c>
      <c r="B86" s="127" t="s">
        <v>4731</v>
      </c>
      <c r="C86" s="113">
        <v>1</v>
      </c>
      <c r="D86" s="114" t="s">
        <v>4729</v>
      </c>
      <c r="E86" s="114">
        <v>2.5</v>
      </c>
      <c r="F86" s="114">
        <v>100</v>
      </c>
      <c r="G86" s="115" t="s">
        <v>3986</v>
      </c>
      <c r="H86" s="115">
        <v>2.5</v>
      </c>
      <c r="I86" s="156" t="s">
        <v>182</v>
      </c>
      <c r="J86" s="116">
        <v>8000</v>
      </c>
      <c r="L86" s="196">
        <v>2750</v>
      </c>
      <c r="M86" s="197">
        <v>14000.000000000002</v>
      </c>
      <c r="N86" s="197">
        <v>2750</v>
      </c>
      <c r="O86" s="197">
        <v>14000.000000000002</v>
      </c>
      <c r="P86" s="197">
        <v>2750</v>
      </c>
      <c r="Q86" s="198">
        <v>14000.000000000002</v>
      </c>
      <c r="R86" s="410"/>
      <c r="S86" s="418"/>
      <c r="T86" s="419"/>
      <c r="U86" s="182"/>
      <c r="V86" s="161"/>
      <c r="W86" s="161"/>
      <c r="X86" s="183"/>
    </row>
    <row r="87" spans="1:30" ht="13.5" thickBot="1">
      <c r="C87" s="44"/>
      <c r="D87" s="44"/>
      <c r="E87" s="44"/>
      <c r="F87" s="44"/>
      <c r="G87" s="44"/>
      <c r="H87" s="44"/>
      <c r="J87" s="44"/>
      <c r="L87" s="203"/>
      <c r="M87" s="150"/>
      <c r="N87" s="203"/>
      <c r="O87" s="150"/>
      <c r="P87" s="203"/>
      <c r="Q87" s="150"/>
      <c r="R87" s="150"/>
      <c r="S87" s="150"/>
      <c r="T87" s="150"/>
      <c r="U87" s="151"/>
      <c r="V87" s="203"/>
      <c r="W87" s="203"/>
      <c r="X87" s="203"/>
    </row>
    <row r="88" spans="1:30" ht="14.25">
      <c r="A88" s="144" t="s">
        <v>4492</v>
      </c>
      <c r="B88" s="117" t="s">
        <v>4493</v>
      </c>
      <c r="C88" s="108">
        <v>1</v>
      </c>
      <c r="D88" s="109" t="s">
        <v>85</v>
      </c>
      <c r="E88" s="109">
        <v>2.5</v>
      </c>
      <c r="F88" s="109">
        <v>100</v>
      </c>
      <c r="G88" s="110" t="s">
        <v>4494</v>
      </c>
      <c r="H88" s="110">
        <v>2.5</v>
      </c>
      <c r="I88" s="155" t="s">
        <v>116</v>
      </c>
      <c r="J88" s="111">
        <v>8000</v>
      </c>
      <c r="L88" s="199">
        <v>3000.0000000000005</v>
      </c>
      <c r="M88" s="200">
        <v>13000</v>
      </c>
      <c r="N88" s="200">
        <v>3000.0000000000005</v>
      </c>
      <c r="O88" s="200">
        <v>13000</v>
      </c>
      <c r="P88" s="200">
        <v>3000.0000000000005</v>
      </c>
      <c r="Q88" s="201">
        <v>13000</v>
      </c>
      <c r="R88" s="407">
        <f t="shared" si="0"/>
        <v>6000.0000000000009</v>
      </c>
      <c r="S88" s="412">
        <f>+N88+N89</f>
        <v>6000.0000000000009</v>
      </c>
      <c r="T88" s="415">
        <f>+P88+P89</f>
        <v>6000.0000000000009</v>
      </c>
      <c r="U88" s="202" t="str">
        <f>+D88</f>
        <v>DP31</v>
      </c>
      <c r="V88" s="200">
        <f>ABS(L88+M88-M90-L90)</f>
        <v>4.5474735088646412E-13</v>
      </c>
      <c r="W88" s="200">
        <f>ABS(N88+O88-O90-N90)</f>
        <v>4.5474735088646412E-13</v>
      </c>
      <c r="X88" s="201">
        <f>ABS(P88+Q88-Q90-P90)</f>
        <v>4.5474735088646412E-13</v>
      </c>
      <c r="Z88" t="s">
        <v>9045</v>
      </c>
    </row>
    <row r="89" spans="1:30" ht="14.25">
      <c r="A89" s="145" t="s">
        <v>3595</v>
      </c>
      <c r="B89" s="103" t="s">
        <v>4503</v>
      </c>
      <c r="C89" s="87">
        <v>1</v>
      </c>
      <c r="D89" s="88" t="s">
        <v>107</v>
      </c>
      <c r="E89" s="88">
        <v>2.5</v>
      </c>
      <c r="F89" s="88">
        <v>100</v>
      </c>
      <c r="G89" s="90" t="s">
        <v>4494</v>
      </c>
      <c r="H89" s="90">
        <v>2.5</v>
      </c>
      <c r="I89" s="91" t="s">
        <v>116</v>
      </c>
      <c r="J89" s="112">
        <v>8000</v>
      </c>
      <c r="L89" s="191">
        <v>3000.0000000000005</v>
      </c>
      <c r="M89" s="159">
        <v>13000</v>
      </c>
      <c r="N89" s="159">
        <v>3000.0000000000005</v>
      </c>
      <c r="O89" s="159">
        <v>13000</v>
      </c>
      <c r="P89" s="159">
        <v>3000.0000000000005</v>
      </c>
      <c r="Q89" s="181">
        <v>13000</v>
      </c>
      <c r="R89" s="408"/>
      <c r="S89" s="413"/>
      <c r="T89" s="416"/>
      <c r="U89" s="180" t="str">
        <f>+D89</f>
        <v>DP33</v>
      </c>
      <c r="V89" s="159">
        <f>ABS(L89+M89-M91-L91)</f>
        <v>4.5474735088646412E-13</v>
      </c>
      <c r="W89" s="159">
        <f>ABS(N89+O89-O91-N91)</f>
        <v>4.5474735088646412E-13</v>
      </c>
      <c r="X89" s="181">
        <f>ABS(P89+Q89-Q91-P91)</f>
        <v>4.5474735088646412E-13</v>
      </c>
    </row>
    <row r="90" spans="1:30" ht="14.25">
      <c r="A90" s="145" t="s">
        <v>4496</v>
      </c>
      <c r="B90" s="103" t="s">
        <v>4497</v>
      </c>
      <c r="C90" s="87">
        <v>1</v>
      </c>
      <c r="D90" s="88" t="s">
        <v>4498</v>
      </c>
      <c r="E90" s="88">
        <v>2.5</v>
      </c>
      <c r="F90" s="88">
        <v>100</v>
      </c>
      <c r="G90" s="90" t="s">
        <v>4494</v>
      </c>
      <c r="H90" s="90">
        <v>2.5</v>
      </c>
      <c r="I90" s="91" t="s">
        <v>115</v>
      </c>
      <c r="J90" s="112">
        <v>8000</v>
      </c>
      <c r="L90" s="191">
        <v>3000.0000000000005</v>
      </c>
      <c r="M90" s="159">
        <v>13000</v>
      </c>
      <c r="N90" s="159">
        <v>3000.0000000000005</v>
      </c>
      <c r="O90" s="159">
        <v>13000</v>
      </c>
      <c r="P90" s="159">
        <v>3000.0000000000005</v>
      </c>
      <c r="Q90" s="181">
        <v>13000</v>
      </c>
      <c r="R90" s="409">
        <f t="shared" si="0"/>
        <v>6000.0000000000009</v>
      </c>
      <c r="S90" s="414">
        <f>+N90+N91</f>
        <v>6000.0000000000009</v>
      </c>
      <c r="T90" s="417">
        <f>+P90+P91</f>
        <v>6000.0000000000009</v>
      </c>
      <c r="U90" s="182"/>
      <c r="V90" s="161"/>
      <c r="W90" s="161"/>
      <c r="X90" s="183"/>
      <c r="Z90" t="s">
        <v>9038</v>
      </c>
    </row>
    <row r="91" spans="1:30" ht="14.25">
      <c r="A91" s="145" t="s">
        <v>4504</v>
      </c>
      <c r="B91" s="103" t="s">
        <v>4505</v>
      </c>
      <c r="C91" s="87">
        <v>1</v>
      </c>
      <c r="D91" s="88" t="s">
        <v>4506</v>
      </c>
      <c r="E91" s="88">
        <v>2.5</v>
      </c>
      <c r="F91" s="88">
        <v>100</v>
      </c>
      <c r="G91" s="90" t="s">
        <v>4494</v>
      </c>
      <c r="H91" s="90">
        <v>2.5</v>
      </c>
      <c r="I91" s="91" t="s">
        <v>115</v>
      </c>
      <c r="J91" s="112">
        <v>8000</v>
      </c>
      <c r="L91" s="191">
        <v>3000.0000000000005</v>
      </c>
      <c r="M91" s="159">
        <v>13000</v>
      </c>
      <c r="N91" s="159">
        <v>3000.0000000000005</v>
      </c>
      <c r="O91" s="159">
        <v>13000</v>
      </c>
      <c r="P91" s="159">
        <v>3000.0000000000005</v>
      </c>
      <c r="Q91" s="181">
        <v>13000</v>
      </c>
      <c r="R91" s="408"/>
      <c r="S91" s="413"/>
      <c r="T91" s="416"/>
      <c r="U91" s="182"/>
      <c r="V91" s="161"/>
      <c r="W91" s="161"/>
      <c r="X91" s="183"/>
      <c r="Z91" s="29" t="s">
        <v>9039</v>
      </c>
      <c r="AA91" s="164">
        <f>MAX(R88:T103)</f>
        <v>6000.0000000000009</v>
      </c>
      <c r="AB91" s="49" t="s">
        <v>8524</v>
      </c>
      <c r="AC91">
        <v>6001</v>
      </c>
      <c r="AD91" s="162" t="str">
        <f>IF(AA91&lt;AC91,"ok","NG")</f>
        <v>ok</v>
      </c>
    </row>
    <row r="92" spans="1:30" ht="14.25">
      <c r="A92" s="145" t="s">
        <v>4499</v>
      </c>
      <c r="B92" s="103" t="s">
        <v>4500</v>
      </c>
      <c r="C92" s="87">
        <v>1</v>
      </c>
      <c r="D92" s="88" t="s">
        <v>85</v>
      </c>
      <c r="E92" s="88">
        <v>2.5</v>
      </c>
      <c r="F92" s="88">
        <v>100</v>
      </c>
      <c r="G92" s="90" t="s">
        <v>4494</v>
      </c>
      <c r="H92" s="90">
        <v>2.5</v>
      </c>
      <c r="I92" s="91" t="s">
        <v>113</v>
      </c>
      <c r="J92" s="112">
        <v>8000</v>
      </c>
      <c r="L92" s="191">
        <v>3000.0000000000005</v>
      </c>
      <c r="M92" s="159">
        <v>13000</v>
      </c>
      <c r="N92" s="159">
        <v>3000.0000000000005</v>
      </c>
      <c r="O92" s="159">
        <v>13000</v>
      </c>
      <c r="P92" s="159">
        <v>3000.0000000000005</v>
      </c>
      <c r="Q92" s="181">
        <v>13000</v>
      </c>
      <c r="R92" s="409">
        <f t="shared" si="0"/>
        <v>6000.0000000000009</v>
      </c>
      <c r="S92" s="414">
        <f>+N92+N93</f>
        <v>6000.0000000000009</v>
      </c>
      <c r="T92" s="417">
        <f>+P92+P93</f>
        <v>6000.0000000000009</v>
      </c>
      <c r="U92" s="180" t="str">
        <f>+D92</f>
        <v>DP31</v>
      </c>
      <c r="V92" s="159">
        <f>ABS(L92+M92-M94-L94)</f>
        <v>4.5474735088646412E-13</v>
      </c>
      <c r="W92" s="159">
        <f>ABS(N92+O92-O94-N94)</f>
        <v>4.5474735088646412E-13</v>
      </c>
      <c r="X92" s="181">
        <f>ABS(P92+Q92-Q94-P94)</f>
        <v>4.5474735088646412E-13</v>
      </c>
      <c r="Z92" s="29" t="s">
        <v>9040</v>
      </c>
      <c r="AA92" s="164">
        <f>MIN(R88:T103)</f>
        <v>6000.0000000000009</v>
      </c>
      <c r="AB92" t="s">
        <v>9057</v>
      </c>
      <c r="AC92">
        <v>5999</v>
      </c>
      <c r="AD92" s="162" t="str">
        <f>IF(AC92&lt;AA92,"ok","NG")</f>
        <v>ok</v>
      </c>
    </row>
    <row r="93" spans="1:30" ht="14.25">
      <c r="A93" s="145" t="s">
        <v>4507</v>
      </c>
      <c r="B93" s="103" t="s">
        <v>4508</v>
      </c>
      <c r="C93" s="87">
        <v>1</v>
      </c>
      <c r="D93" s="88" t="s">
        <v>107</v>
      </c>
      <c r="E93" s="88">
        <v>2.5</v>
      </c>
      <c r="F93" s="88">
        <v>100</v>
      </c>
      <c r="G93" s="90" t="s">
        <v>4494</v>
      </c>
      <c r="H93" s="90">
        <v>2.5</v>
      </c>
      <c r="I93" s="91" t="s">
        <v>113</v>
      </c>
      <c r="J93" s="112">
        <v>8000</v>
      </c>
      <c r="L93" s="191">
        <v>3000.0000000000005</v>
      </c>
      <c r="M93" s="159">
        <v>13000</v>
      </c>
      <c r="N93" s="159">
        <v>3000.0000000000005</v>
      </c>
      <c r="O93" s="159">
        <v>13000</v>
      </c>
      <c r="P93" s="159">
        <v>3000.0000000000005</v>
      </c>
      <c r="Q93" s="181">
        <v>13000</v>
      </c>
      <c r="R93" s="408"/>
      <c r="S93" s="413"/>
      <c r="T93" s="416"/>
      <c r="U93" s="180" t="str">
        <f>+D93</f>
        <v>DP33</v>
      </c>
      <c r="V93" s="159">
        <f>ABS(L93+M93-M95-L95)</f>
        <v>4.5474735088646412E-13</v>
      </c>
      <c r="W93" s="159">
        <f>ABS(N93+O93-O95-N95)</f>
        <v>4.5474735088646412E-13</v>
      </c>
      <c r="X93" s="181">
        <f>ABS(P93+Q93-Q95-P95)</f>
        <v>4.5474735088646412E-13</v>
      </c>
      <c r="Z93" s="29" t="s">
        <v>9041</v>
      </c>
      <c r="AA93" s="164">
        <f>+AA91-AA92</f>
        <v>0</v>
      </c>
    </row>
    <row r="94" spans="1:30" ht="14.25">
      <c r="A94" s="145" t="s">
        <v>4501</v>
      </c>
      <c r="B94" s="103" t="s">
        <v>4502</v>
      </c>
      <c r="C94" s="87">
        <v>1</v>
      </c>
      <c r="D94" s="88" t="s">
        <v>4498</v>
      </c>
      <c r="E94" s="88">
        <v>2.5</v>
      </c>
      <c r="F94" s="88">
        <v>100</v>
      </c>
      <c r="G94" s="90" t="s">
        <v>4494</v>
      </c>
      <c r="H94" s="90">
        <v>2.5</v>
      </c>
      <c r="I94" s="91" t="s">
        <v>112</v>
      </c>
      <c r="J94" s="112">
        <v>8000</v>
      </c>
      <c r="L94" s="191">
        <v>3000.0000000000005</v>
      </c>
      <c r="M94" s="159">
        <v>13000</v>
      </c>
      <c r="N94" s="159">
        <v>3000.0000000000005</v>
      </c>
      <c r="O94" s="159">
        <v>13000</v>
      </c>
      <c r="P94" s="159">
        <v>3000.0000000000005</v>
      </c>
      <c r="Q94" s="181">
        <v>13000</v>
      </c>
      <c r="R94" s="409">
        <f t="shared" si="0"/>
        <v>6000.0000000000009</v>
      </c>
      <c r="S94" s="414">
        <f>+N94+N95</f>
        <v>6000.0000000000009</v>
      </c>
      <c r="T94" s="417">
        <f>+P94+P95</f>
        <v>6000.0000000000009</v>
      </c>
      <c r="U94" s="182"/>
      <c r="V94" s="161"/>
      <c r="W94" s="161"/>
      <c r="X94" s="183"/>
      <c r="Z94" s="49" t="s">
        <v>9042</v>
      </c>
      <c r="AA94" s="162">
        <v>5</v>
      </c>
      <c r="AB94" t="s">
        <v>9043</v>
      </c>
    </row>
    <row r="95" spans="1:30" ht="14.25">
      <c r="A95" s="145" t="s">
        <v>3601</v>
      </c>
      <c r="B95" s="103" t="s">
        <v>4509</v>
      </c>
      <c r="C95" s="87">
        <v>1</v>
      </c>
      <c r="D95" s="88" t="s">
        <v>4506</v>
      </c>
      <c r="E95" s="88">
        <v>2.5</v>
      </c>
      <c r="F95" s="88">
        <v>100</v>
      </c>
      <c r="G95" s="90" t="s">
        <v>4494</v>
      </c>
      <c r="H95" s="90">
        <v>2.5</v>
      </c>
      <c r="I95" s="91" t="s">
        <v>112</v>
      </c>
      <c r="J95" s="112">
        <v>8000</v>
      </c>
      <c r="L95" s="191">
        <v>3000.0000000000005</v>
      </c>
      <c r="M95" s="159">
        <v>13000</v>
      </c>
      <c r="N95" s="159">
        <v>3000.0000000000005</v>
      </c>
      <c r="O95" s="159">
        <v>13000</v>
      </c>
      <c r="P95" s="159">
        <v>3000.0000000000005</v>
      </c>
      <c r="Q95" s="181">
        <v>13000</v>
      </c>
      <c r="R95" s="408"/>
      <c r="S95" s="413"/>
      <c r="T95" s="416"/>
      <c r="U95" s="182"/>
      <c r="V95" s="161"/>
      <c r="W95" s="161"/>
      <c r="X95" s="183"/>
      <c r="AA95" s="162" t="str">
        <f>IF(AA93&lt;AA94,"ok","NG")</f>
        <v>ok</v>
      </c>
    </row>
    <row r="96" spans="1:30" ht="14.25">
      <c r="A96" s="145" t="s">
        <v>4520</v>
      </c>
      <c r="B96" s="103" t="s">
        <v>4521</v>
      </c>
      <c r="C96" s="87">
        <v>1</v>
      </c>
      <c r="D96" s="88" t="s">
        <v>4522</v>
      </c>
      <c r="E96" s="88">
        <v>2.5</v>
      </c>
      <c r="F96" s="88">
        <v>100</v>
      </c>
      <c r="G96" s="90" t="s">
        <v>4494</v>
      </c>
      <c r="H96" s="90">
        <v>2.5</v>
      </c>
      <c r="I96" s="91" t="s">
        <v>133</v>
      </c>
      <c r="J96" s="112">
        <v>8000</v>
      </c>
      <c r="L96" s="191">
        <v>3000.0000000000005</v>
      </c>
      <c r="M96" s="159">
        <v>13000</v>
      </c>
      <c r="N96" s="159">
        <v>3000.0000000000005</v>
      </c>
      <c r="O96" s="159">
        <v>13000</v>
      </c>
      <c r="P96" s="159">
        <v>3000.0000000000005</v>
      </c>
      <c r="Q96" s="181">
        <v>13000</v>
      </c>
      <c r="R96" s="409">
        <f t="shared" si="0"/>
        <v>6000.0000000000009</v>
      </c>
      <c r="S96" s="414">
        <f>+N96+N97</f>
        <v>6000.0000000000009</v>
      </c>
      <c r="T96" s="417">
        <f>+P96+P97</f>
        <v>6000.0000000000009</v>
      </c>
      <c r="U96" s="180" t="str">
        <f>+D96</f>
        <v>DP36</v>
      </c>
      <c r="V96" s="159">
        <f>ABS(L96+M96-M98-L98)</f>
        <v>4.5474735088646412E-13</v>
      </c>
      <c r="W96" s="159">
        <f>ABS(N96+O96-O98-N98)</f>
        <v>4.5474735088646412E-13</v>
      </c>
      <c r="X96" s="181">
        <f>ABS(P96+Q96-Q98-P98)</f>
        <v>4.5474735088646412E-13</v>
      </c>
    </row>
    <row r="97" spans="1:30" ht="14.25">
      <c r="A97" s="145" t="s">
        <v>4529</v>
      </c>
      <c r="B97" s="103" t="s">
        <v>4530</v>
      </c>
      <c r="C97" s="87">
        <v>1</v>
      </c>
      <c r="D97" s="88" t="s">
        <v>4531</v>
      </c>
      <c r="E97" s="88">
        <v>2.5</v>
      </c>
      <c r="F97" s="88">
        <v>100</v>
      </c>
      <c r="G97" s="90" t="s">
        <v>4494</v>
      </c>
      <c r="H97" s="90">
        <v>2.5</v>
      </c>
      <c r="I97" s="91" t="s">
        <v>133</v>
      </c>
      <c r="J97" s="112">
        <v>8000</v>
      </c>
      <c r="L97" s="191">
        <v>3000.0000000000005</v>
      </c>
      <c r="M97" s="159">
        <v>13000</v>
      </c>
      <c r="N97" s="159">
        <v>3000.0000000000005</v>
      </c>
      <c r="O97" s="159">
        <v>13000</v>
      </c>
      <c r="P97" s="159">
        <v>3000.0000000000005</v>
      </c>
      <c r="Q97" s="181">
        <v>13000</v>
      </c>
      <c r="R97" s="408"/>
      <c r="S97" s="413"/>
      <c r="T97" s="416"/>
      <c r="U97" s="180" t="str">
        <f>+D97</f>
        <v>DP38</v>
      </c>
      <c r="V97" s="159">
        <f>ABS(L97+M97-M99-L99)</f>
        <v>4.5474735088646412E-13</v>
      </c>
      <c r="W97" s="159">
        <f>ABS(N97+O97-O99-N99)</f>
        <v>4.5474735088646412E-13</v>
      </c>
      <c r="X97" s="181">
        <f>ABS(P97+Q97-Q99-P99)</f>
        <v>4.5474735088646412E-13</v>
      </c>
      <c r="Z97" t="s">
        <v>9044</v>
      </c>
    </row>
    <row r="98" spans="1:30" ht="14.25">
      <c r="A98" s="145" t="s">
        <v>4523</v>
      </c>
      <c r="B98" s="103" t="s">
        <v>4524</v>
      </c>
      <c r="C98" s="87">
        <v>1</v>
      </c>
      <c r="D98" s="88" t="s">
        <v>102</v>
      </c>
      <c r="E98" s="88">
        <v>2.5</v>
      </c>
      <c r="F98" s="88">
        <v>100</v>
      </c>
      <c r="G98" s="90" t="s">
        <v>4494</v>
      </c>
      <c r="H98" s="90">
        <v>2.5</v>
      </c>
      <c r="I98" s="91" t="s">
        <v>132</v>
      </c>
      <c r="J98" s="112">
        <v>8000</v>
      </c>
      <c r="L98" s="191">
        <v>3000.0000000000005</v>
      </c>
      <c r="M98" s="159">
        <v>13000</v>
      </c>
      <c r="N98" s="159">
        <v>3000.0000000000005</v>
      </c>
      <c r="O98" s="159">
        <v>13000</v>
      </c>
      <c r="P98" s="159">
        <v>3000.0000000000005</v>
      </c>
      <c r="Q98" s="181">
        <v>13000</v>
      </c>
      <c r="R98" s="409">
        <f t="shared" si="0"/>
        <v>6000.0000000000009</v>
      </c>
      <c r="S98" s="414">
        <f>+N98+N99</f>
        <v>6000.0000000000009</v>
      </c>
      <c r="T98" s="417">
        <f>+P98+P99</f>
        <v>6000.0000000000009</v>
      </c>
      <c r="U98" s="182"/>
      <c r="V98" s="161"/>
      <c r="W98" s="161"/>
      <c r="X98" s="183"/>
      <c r="Z98" s="29" t="s">
        <v>9039</v>
      </c>
      <c r="AA98" s="164">
        <f>MAX(M88:M103,O88:O103,Q88:Q103)</f>
        <v>13000</v>
      </c>
      <c r="AB98" s="49" t="s">
        <v>8524</v>
      </c>
      <c r="AC98">
        <v>13001</v>
      </c>
      <c r="AD98" s="162" t="str">
        <f>IF(AA98&lt;AC98,"ok","NG")</f>
        <v>ok</v>
      </c>
    </row>
    <row r="99" spans="1:30" ht="14.25">
      <c r="A99" s="145" t="s">
        <v>4532</v>
      </c>
      <c r="B99" s="103" t="s">
        <v>4533</v>
      </c>
      <c r="C99" s="87">
        <v>1</v>
      </c>
      <c r="D99" s="88" t="s">
        <v>100</v>
      </c>
      <c r="E99" s="88">
        <v>2.5</v>
      </c>
      <c r="F99" s="88">
        <v>100</v>
      </c>
      <c r="G99" s="90" t="s">
        <v>4494</v>
      </c>
      <c r="H99" s="90">
        <v>2.5</v>
      </c>
      <c r="I99" s="91" t="s">
        <v>132</v>
      </c>
      <c r="J99" s="112">
        <v>8000</v>
      </c>
      <c r="L99" s="191">
        <v>3000.0000000000005</v>
      </c>
      <c r="M99" s="159">
        <v>13000</v>
      </c>
      <c r="N99" s="159">
        <v>3000.0000000000005</v>
      </c>
      <c r="O99" s="159">
        <v>13000</v>
      </c>
      <c r="P99" s="159">
        <v>3000.0000000000005</v>
      </c>
      <c r="Q99" s="181">
        <v>13000</v>
      </c>
      <c r="R99" s="408"/>
      <c r="S99" s="413"/>
      <c r="T99" s="416"/>
      <c r="U99" s="182"/>
      <c r="V99" s="161"/>
      <c r="W99" s="161"/>
      <c r="X99" s="183"/>
      <c r="Z99" s="29" t="s">
        <v>9040</v>
      </c>
      <c r="AA99" s="164">
        <f>MIN(M88:M103,O88:O103,Q88:Q103)</f>
        <v>13000</v>
      </c>
      <c r="AB99" t="s">
        <v>9057</v>
      </c>
      <c r="AC99">
        <v>12999</v>
      </c>
      <c r="AD99" s="162" t="str">
        <f>IF(AC99&lt;AA99,"ok","NG")</f>
        <v>ok</v>
      </c>
    </row>
    <row r="100" spans="1:30" ht="14.25">
      <c r="A100" s="145" t="s">
        <v>4525</v>
      </c>
      <c r="B100" s="103" t="s">
        <v>4526</v>
      </c>
      <c r="C100" s="87">
        <v>1</v>
      </c>
      <c r="D100" s="88" t="s">
        <v>4522</v>
      </c>
      <c r="E100" s="88">
        <v>2.5</v>
      </c>
      <c r="F100" s="88">
        <v>100</v>
      </c>
      <c r="G100" s="90" t="s">
        <v>4494</v>
      </c>
      <c r="H100" s="90">
        <v>2.5</v>
      </c>
      <c r="I100" s="91" t="s">
        <v>131</v>
      </c>
      <c r="J100" s="112">
        <v>8000</v>
      </c>
      <c r="L100" s="191">
        <v>3000.0000000000005</v>
      </c>
      <c r="M100" s="159">
        <v>13000</v>
      </c>
      <c r="N100" s="159">
        <v>3000.0000000000005</v>
      </c>
      <c r="O100" s="159">
        <v>13000</v>
      </c>
      <c r="P100" s="159">
        <v>3000.0000000000005</v>
      </c>
      <c r="Q100" s="181">
        <v>13000</v>
      </c>
      <c r="R100" s="409">
        <f t="shared" si="0"/>
        <v>6000.0000000000009</v>
      </c>
      <c r="S100" s="414">
        <f>+N100+N101</f>
        <v>6000.0000000000009</v>
      </c>
      <c r="T100" s="417">
        <f>+P100+P101</f>
        <v>6000.0000000000009</v>
      </c>
      <c r="U100" s="180" t="str">
        <f>+D100</f>
        <v>DP36</v>
      </c>
      <c r="V100" s="159">
        <f>ABS(L100+M100-M102-L102)</f>
        <v>4.5474735088646412E-13</v>
      </c>
      <c r="W100" s="159">
        <f>ABS(N100+O100-O102-N102)</f>
        <v>4.5474735088646412E-13</v>
      </c>
      <c r="X100" s="181">
        <f>ABS(P100+Q100-Q102-P102)</f>
        <v>4.5474735088646412E-13</v>
      </c>
      <c r="Z100" s="29" t="s">
        <v>9041</v>
      </c>
      <c r="AA100" s="164">
        <f>+AA98-AA99</f>
        <v>0</v>
      </c>
    </row>
    <row r="101" spans="1:30" ht="14.25">
      <c r="A101" s="145" t="s">
        <v>4534</v>
      </c>
      <c r="B101" s="103" t="s">
        <v>4535</v>
      </c>
      <c r="C101" s="87">
        <v>1</v>
      </c>
      <c r="D101" s="88" t="s">
        <v>4531</v>
      </c>
      <c r="E101" s="88">
        <v>2.5</v>
      </c>
      <c r="F101" s="88">
        <v>100</v>
      </c>
      <c r="G101" s="90" t="s">
        <v>4494</v>
      </c>
      <c r="H101" s="90">
        <v>2.5</v>
      </c>
      <c r="I101" s="91" t="s">
        <v>131</v>
      </c>
      <c r="J101" s="112">
        <v>8000</v>
      </c>
      <c r="L101" s="191">
        <v>3000.0000000000005</v>
      </c>
      <c r="M101" s="159">
        <v>13000</v>
      </c>
      <c r="N101" s="159">
        <v>3000.0000000000005</v>
      </c>
      <c r="O101" s="159">
        <v>13000</v>
      </c>
      <c r="P101" s="159">
        <v>3000.0000000000005</v>
      </c>
      <c r="Q101" s="181">
        <v>13000</v>
      </c>
      <c r="R101" s="408"/>
      <c r="S101" s="413"/>
      <c r="T101" s="416"/>
      <c r="U101" s="180" t="str">
        <f>+D101</f>
        <v>DP38</v>
      </c>
      <c r="V101" s="159">
        <f>ABS(L101+M101-M103-L103)</f>
        <v>4.5474735088646412E-13</v>
      </c>
      <c r="W101" s="159">
        <f>ABS(N101+O101-O103-N103)</f>
        <v>4.5474735088646412E-13</v>
      </c>
      <c r="X101" s="181">
        <f>ABS(P101+Q101-Q103-P103)</f>
        <v>4.5474735088646412E-13</v>
      </c>
      <c r="Z101" s="49" t="s">
        <v>9042</v>
      </c>
      <c r="AA101" s="162">
        <v>5</v>
      </c>
      <c r="AB101" t="s">
        <v>9043</v>
      </c>
    </row>
    <row r="102" spans="1:30" ht="14.25">
      <c r="A102" s="145" t="s">
        <v>4527</v>
      </c>
      <c r="B102" s="103" t="s">
        <v>4528</v>
      </c>
      <c r="C102" s="87">
        <v>1</v>
      </c>
      <c r="D102" s="88" t="s">
        <v>102</v>
      </c>
      <c r="E102" s="88">
        <v>2.5</v>
      </c>
      <c r="F102" s="88">
        <v>100</v>
      </c>
      <c r="G102" s="90" t="s">
        <v>4494</v>
      </c>
      <c r="H102" s="90">
        <v>2.5</v>
      </c>
      <c r="I102" s="91" t="s">
        <v>130</v>
      </c>
      <c r="J102" s="112">
        <v>8000</v>
      </c>
      <c r="L102" s="191">
        <v>3000.0000000000005</v>
      </c>
      <c r="M102" s="159">
        <v>13000</v>
      </c>
      <c r="N102" s="159">
        <v>3000.0000000000005</v>
      </c>
      <c r="O102" s="159">
        <v>13000</v>
      </c>
      <c r="P102" s="159">
        <v>3000.0000000000005</v>
      </c>
      <c r="Q102" s="181">
        <v>13000</v>
      </c>
      <c r="R102" s="409">
        <f t="shared" si="0"/>
        <v>6000.0000000000009</v>
      </c>
      <c r="S102" s="414">
        <f>+N102+N103</f>
        <v>6000.0000000000009</v>
      </c>
      <c r="T102" s="417">
        <f>+P102+P103</f>
        <v>6000.0000000000009</v>
      </c>
      <c r="U102" s="182"/>
      <c r="V102" s="161"/>
      <c r="W102" s="161"/>
      <c r="X102" s="183"/>
      <c r="AA102" s="162" t="str">
        <f>IF(AA100&lt;AA101,"ok","NG")</f>
        <v>ok</v>
      </c>
    </row>
    <row r="103" spans="1:30" ht="15" thickBot="1">
      <c r="A103" s="146" t="s">
        <v>4536</v>
      </c>
      <c r="B103" s="127" t="s">
        <v>4537</v>
      </c>
      <c r="C103" s="113">
        <v>1</v>
      </c>
      <c r="D103" s="114" t="s">
        <v>100</v>
      </c>
      <c r="E103" s="114">
        <v>2.5</v>
      </c>
      <c r="F103" s="114">
        <v>100</v>
      </c>
      <c r="G103" s="115" t="s">
        <v>4494</v>
      </c>
      <c r="H103" s="115">
        <v>2.5</v>
      </c>
      <c r="I103" s="156" t="s">
        <v>130</v>
      </c>
      <c r="J103" s="116">
        <v>8000</v>
      </c>
      <c r="L103" s="196">
        <v>3000.0000000000005</v>
      </c>
      <c r="M103" s="197">
        <v>13000</v>
      </c>
      <c r="N103" s="197">
        <v>3000.0000000000005</v>
      </c>
      <c r="O103" s="197">
        <v>13000</v>
      </c>
      <c r="P103" s="197">
        <v>3000.0000000000005</v>
      </c>
      <c r="Q103" s="198">
        <v>13000</v>
      </c>
      <c r="R103" s="410"/>
      <c r="S103" s="418"/>
      <c r="T103" s="419"/>
      <c r="U103" s="182"/>
      <c r="V103" s="161"/>
      <c r="W103" s="161"/>
      <c r="X103" s="183"/>
    </row>
    <row r="104" spans="1:30" ht="13.5" thickBot="1">
      <c r="C104" s="44"/>
      <c r="D104" s="44"/>
      <c r="E104" s="44"/>
      <c r="F104" s="151"/>
      <c r="G104" s="44"/>
      <c r="H104" s="44"/>
      <c r="J104" s="44"/>
      <c r="L104" s="203"/>
      <c r="M104" s="150"/>
      <c r="N104" s="203"/>
      <c r="O104" s="150"/>
      <c r="P104" s="203"/>
      <c r="Q104" s="150"/>
      <c r="R104" s="150"/>
      <c r="S104" s="150"/>
      <c r="T104" s="150"/>
      <c r="U104" s="151"/>
      <c r="V104" s="203"/>
      <c r="W104" s="203"/>
      <c r="X104" s="203"/>
    </row>
    <row r="105" spans="1:30">
      <c r="A105" s="129" t="s">
        <v>3646</v>
      </c>
      <c r="B105" s="117" t="s">
        <v>4621</v>
      </c>
      <c r="C105" s="108"/>
      <c r="D105" s="109" t="s">
        <v>200</v>
      </c>
      <c r="E105" s="109">
        <v>2.5</v>
      </c>
      <c r="F105" s="106">
        <v>100</v>
      </c>
      <c r="G105" s="110" t="s">
        <v>4545</v>
      </c>
      <c r="H105" s="110">
        <v>2.5</v>
      </c>
      <c r="I105" s="155" t="s">
        <v>24</v>
      </c>
      <c r="J105" s="111">
        <v>8000</v>
      </c>
      <c r="L105" s="199">
        <v>2750</v>
      </c>
      <c r="M105" s="204"/>
      <c r="N105" s="200">
        <v>2750</v>
      </c>
      <c r="O105" s="204"/>
      <c r="P105" s="200">
        <v>2750</v>
      </c>
      <c r="Q105" s="205"/>
      <c r="R105" s="407">
        <f t="shared" ref="R105:R167" si="1">+L105+L106</f>
        <v>5500</v>
      </c>
      <c r="S105" s="412">
        <f>+N105+N106</f>
        <v>5500</v>
      </c>
      <c r="T105" s="415">
        <f>+P105+P106</f>
        <v>5500</v>
      </c>
      <c r="U105" s="202" t="str">
        <f>+D105</f>
        <v>DP61</v>
      </c>
      <c r="V105" s="200">
        <f>ABS(L105-L107)</f>
        <v>0</v>
      </c>
      <c r="W105" s="200">
        <f>ABS(N105-N107)</f>
        <v>0</v>
      </c>
      <c r="X105" s="201">
        <f>ABS(P105-P107)</f>
        <v>0</v>
      </c>
      <c r="Z105" t="s">
        <v>9046</v>
      </c>
    </row>
    <row r="106" spans="1:30">
      <c r="A106" s="130" t="s">
        <v>3746</v>
      </c>
      <c r="B106" s="103" t="s">
        <v>4624</v>
      </c>
      <c r="C106" s="87"/>
      <c r="D106" s="88" t="s">
        <v>4625</v>
      </c>
      <c r="E106" s="88">
        <v>2.5</v>
      </c>
      <c r="F106" s="88">
        <v>100</v>
      </c>
      <c r="G106" s="90" t="s">
        <v>4545</v>
      </c>
      <c r="H106" s="90">
        <v>2.5</v>
      </c>
      <c r="I106" s="91" t="s">
        <v>24</v>
      </c>
      <c r="J106" s="112">
        <v>8000</v>
      </c>
      <c r="L106" s="191">
        <v>2750</v>
      </c>
      <c r="M106" s="158"/>
      <c r="N106" s="159">
        <v>2750</v>
      </c>
      <c r="O106" s="158"/>
      <c r="P106" s="159">
        <v>2750</v>
      </c>
      <c r="Q106" s="192"/>
      <c r="R106" s="408"/>
      <c r="S106" s="413"/>
      <c r="T106" s="416"/>
      <c r="U106" s="180" t="str">
        <f>+D106</f>
        <v>DP62</v>
      </c>
      <c r="V106" s="159">
        <f>ABS(L106-L108)</f>
        <v>0</v>
      </c>
      <c r="W106" s="159">
        <f>ABS(N106-N108)</f>
        <v>0</v>
      </c>
      <c r="X106" s="181">
        <f>ABS(P106-P108)</f>
        <v>0</v>
      </c>
    </row>
    <row r="107" spans="1:30">
      <c r="A107" s="130" t="s">
        <v>4622</v>
      </c>
      <c r="B107" s="103" t="s">
        <v>4623</v>
      </c>
      <c r="C107" s="87"/>
      <c r="D107" s="88" t="s">
        <v>200</v>
      </c>
      <c r="E107" s="88">
        <v>2.5</v>
      </c>
      <c r="F107" s="88">
        <v>100</v>
      </c>
      <c r="G107" s="90" t="s">
        <v>4545</v>
      </c>
      <c r="H107" s="90">
        <v>2.5</v>
      </c>
      <c r="I107" s="91" t="s">
        <v>99</v>
      </c>
      <c r="J107" s="112">
        <v>8000</v>
      </c>
      <c r="L107" s="191">
        <v>2750</v>
      </c>
      <c r="M107" s="158"/>
      <c r="N107" s="159">
        <v>2750</v>
      </c>
      <c r="O107" s="158"/>
      <c r="P107" s="159">
        <v>2750</v>
      </c>
      <c r="Q107" s="192"/>
      <c r="R107" s="409">
        <f t="shared" si="1"/>
        <v>5500</v>
      </c>
      <c r="S107" s="414">
        <f>+N107+N108</f>
        <v>5500</v>
      </c>
      <c r="T107" s="417">
        <f>+P107+P108</f>
        <v>5500</v>
      </c>
      <c r="U107" s="182"/>
      <c r="V107" s="161"/>
      <c r="W107" s="161"/>
      <c r="X107" s="183"/>
      <c r="Z107" t="s">
        <v>9038</v>
      </c>
    </row>
    <row r="108" spans="1:30">
      <c r="A108" s="130" t="s">
        <v>4626</v>
      </c>
      <c r="B108" s="103" t="s">
        <v>4627</v>
      </c>
      <c r="C108" s="87"/>
      <c r="D108" s="88" t="s">
        <v>4625</v>
      </c>
      <c r="E108" s="88">
        <v>2.5</v>
      </c>
      <c r="F108" s="88">
        <v>100</v>
      </c>
      <c r="G108" s="90" t="s">
        <v>4545</v>
      </c>
      <c r="H108" s="90">
        <v>2.5</v>
      </c>
      <c r="I108" s="91" t="s">
        <v>99</v>
      </c>
      <c r="J108" s="112">
        <v>8000</v>
      </c>
      <c r="L108" s="191">
        <v>2750</v>
      </c>
      <c r="M108" s="158"/>
      <c r="N108" s="159">
        <v>2750</v>
      </c>
      <c r="O108" s="158"/>
      <c r="P108" s="159">
        <v>2750</v>
      </c>
      <c r="Q108" s="192"/>
      <c r="R108" s="408"/>
      <c r="S108" s="413"/>
      <c r="T108" s="416"/>
      <c r="U108" s="182"/>
      <c r="V108" s="161"/>
      <c r="W108" s="161"/>
      <c r="X108" s="183"/>
      <c r="Z108" s="29" t="s">
        <v>9039</v>
      </c>
      <c r="AA108" s="164">
        <f>MAX(R105:T208)</f>
        <v>5500</v>
      </c>
      <c r="AB108" s="49" t="s">
        <v>8524</v>
      </c>
      <c r="AC108">
        <v>5501</v>
      </c>
      <c r="AD108" s="162" t="str">
        <f>IF(AA108&lt;AC108,"ok","NG")</f>
        <v>ok</v>
      </c>
    </row>
    <row r="109" spans="1:30">
      <c r="A109" s="130" t="s">
        <v>3633</v>
      </c>
      <c r="B109" s="103" t="s">
        <v>4628</v>
      </c>
      <c r="C109" s="87"/>
      <c r="D109" s="88" t="s">
        <v>195</v>
      </c>
      <c r="E109" s="88">
        <v>2.5</v>
      </c>
      <c r="F109" s="88">
        <v>100</v>
      </c>
      <c r="G109" s="90" t="s">
        <v>4545</v>
      </c>
      <c r="H109" s="90">
        <v>2.5</v>
      </c>
      <c r="I109" s="91" t="s">
        <v>97</v>
      </c>
      <c r="J109" s="112">
        <v>8000</v>
      </c>
      <c r="L109" s="191">
        <v>2750</v>
      </c>
      <c r="M109" s="158"/>
      <c r="N109" s="159">
        <v>2750</v>
      </c>
      <c r="O109" s="158"/>
      <c r="P109" s="159">
        <v>2750</v>
      </c>
      <c r="Q109" s="192"/>
      <c r="R109" s="409">
        <f t="shared" si="1"/>
        <v>5500</v>
      </c>
      <c r="S109" s="414">
        <f>+N109+N110</f>
        <v>5500</v>
      </c>
      <c r="T109" s="417">
        <f>+P109+P110</f>
        <v>5500</v>
      </c>
      <c r="U109" s="180" t="str">
        <f>+D109</f>
        <v>DP63</v>
      </c>
      <c r="V109" s="159">
        <f>ABS(L109-L111)</f>
        <v>0</v>
      </c>
      <c r="W109" s="159">
        <f>ABS(N109-N111)</f>
        <v>0</v>
      </c>
      <c r="X109" s="181">
        <f>ABS(P109-P111)</f>
        <v>0</v>
      </c>
      <c r="Z109" s="29" t="s">
        <v>9040</v>
      </c>
      <c r="AA109" s="164">
        <f>MIN(R105:T208)</f>
        <v>5500</v>
      </c>
      <c r="AB109" t="s">
        <v>9057</v>
      </c>
      <c r="AC109">
        <v>5499</v>
      </c>
      <c r="AD109" s="162" t="str">
        <f>IF(AC109&lt;AA109,"ok","NG")</f>
        <v>ok</v>
      </c>
    </row>
    <row r="110" spans="1:30">
      <c r="A110" s="130" t="s">
        <v>3725</v>
      </c>
      <c r="B110" s="103" t="s">
        <v>4630</v>
      </c>
      <c r="C110" s="87"/>
      <c r="D110" s="88" t="s">
        <v>4631</v>
      </c>
      <c r="E110" s="88">
        <v>2.5</v>
      </c>
      <c r="F110" s="88">
        <v>100</v>
      </c>
      <c r="G110" s="90" t="s">
        <v>4545</v>
      </c>
      <c r="H110" s="90">
        <v>2.5</v>
      </c>
      <c r="I110" s="91" t="s">
        <v>97</v>
      </c>
      <c r="J110" s="112">
        <v>8000</v>
      </c>
      <c r="L110" s="191">
        <v>2750</v>
      </c>
      <c r="M110" s="158"/>
      <c r="N110" s="159">
        <v>2750</v>
      </c>
      <c r="O110" s="158"/>
      <c r="P110" s="159">
        <v>2750</v>
      </c>
      <c r="Q110" s="192"/>
      <c r="R110" s="408"/>
      <c r="S110" s="413"/>
      <c r="T110" s="416"/>
      <c r="U110" s="180" t="str">
        <f>+D110</f>
        <v>DP64</v>
      </c>
      <c r="V110" s="159">
        <f>ABS(L110-L112)</f>
        <v>0</v>
      </c>
      <c r="W110" s="159">
        <f>ABS(N110-N112)</f>
        <v>0</v>
      </c>
      <c r="X110" s="181">
        <f>ABS(P110-P112)</f>
        <v>0</v>
      </c>
      <c r="Z110" s="29" t="s">
        <v>9041</v>
      </c>
      <c r="AA110" s="164">
        <f>+AA108-AA109</f>
        <v>0</v>
      </c>
    </row>
    <row r="111" spans="1:30">
      <c r="A111" s="130" t="s">
        <v>3634</v>
      </c>
      <c r="B111" s="103" t="s">
        <v>4629</v>
      </c>
      <c r="C111" s="87"/>
      <c r="D111" s="88" t="s">
        <v>195</v>
      </c>
      <c r="E111" s="88">
        <v>2.5</v>
      </c>
      <c r="F111" s="88">
        <v>100</v>
      </c>
      <c r="G111" s="90" t="s">
        <v>4545</v>
      </c>
      <c r="H111" s="90">
        <v>2.5</v>
      </c>
      <c r="I111" s="91" t="s">
        <v>96</v>
      </c>
      <c r="J111" s="112">
        <v>8000</v>
      </c>
      <c r="L111" s="191">
        <v>2750</v>
      </c>
      <c r="M111" s="158"/>
      <c r="N111" s="159">
        <v>2750</v>
      </c>
      <c r="O111" s="158"/>
      <c r="P111" s="159">
        <v>2750</v>
      </c>
      <c r="Q111" s="192"/>
      <c r="R111" s="409">
        <f t="shared" si="1"/>
        <v>5500</v>
      </c>
      <c r="S111" s="414">
        <f>+N111+N112</f>
        <v>5500</v>
      </c>
      <c r="T111" s="417">
        <f>+P111+P112</f>
        <v>5500</v>
      </c>
      <c r="U111" s="182"/>
      <c r="V111" s="161"/>
      <c r="W111" s="161"/>
      <c r="X111" s="183"/>
      <c r="Z111" s="49" t="s">
        <v>9042</v>
      </c>
      <c r="AA111" s="162">
        <v>5</v>
      </c>
      <c r="AB111" t="s">
        <v>8535</v>
      </c>
    </row>
    <row r="112" spans="1:30">
      <c r="A112" s="130" t="s">
        <v>4632</v>
      </c>
      <c r="B112" s="103" t="s">
        <v>4633</v>
      </c>
      <c r="C112" s="87"/>
      <c r="D112" s="88" t="s">
        <v>4631</v>
      </c>
      <c r="E112" s="88">
        <v>2.5</v>
      </c>
      <c r="F112" s="88">
        <v>100</v>
      </c>
      <c r="G112" s="90" t="s">
        <v>4545</v>
      </c>
      <c r="H112" s="90">
        <v>2.5</v>
      </c>
      <c r="I112" s="91" t="s">
        <v>96</v>
      </c>
      <c r="J112" s="112">
        <v>8000</v>
      </c>
      <c r="L112" s="191">
        <v>2750</v>
      </c>
      <c r="M112" s="158"/>
      <c r="N112" s="159">
        <v>2750</v>
      </c>
      <c r="O112" s="158"/>
      <c r="P112" s="159">
        <v>2750</v>
      </c>
      <c r="Q112" s="192"/>
      <c r="R112" s="408"/>
      <c r="S112" s="413"/>
      <c r="T112" s="416"/>
      <c r="U112" s="182"/>
      <c r="V112" s="161"/>
      <c r="W112" s="161"/>
      <c r="X112" s="183"/>
      <c r="AA112" s="162" t="str">
        <f>IF(AA110&lt;AA111,"ok","NG")</f>
        <v>ok</v>
      </c>
    </row>
    <row r="113" spans="1:30">
      <c r="A113" s="130" t="s">
        <v>4634</v>
      </c>
      <c r="B113" s="103" t="s">
        <v>4635</v>
      </c>
      <c r="C113" s="87"/>
      <c r="D113" s="88" t="s">
        <v>192</v>
      </c>
      <c r="E113" s="88">
        <v>2.5</v>
      </c>
      <c r="F113" s="88">
        <v>100</v>
      </c>
      <c r="G113" s="90" t="s">
        <v>4545</v>
      </c>
      <c r="H113" s="90">
        <v>2.5</v>
      </c>
      <c r="I113" s="91" t="s">
        <v>211</v>
      </c>
      <c r="J113" s="112">
        <v>8000</v>
      </c>
      <c r="L113" s="191">
        <v>2750</v>
      </c>
      <c r="M113" s="158"/>
      <c r="N113" s="159">
        <v>2750</v>
      </c>
      <c r="O113" s="158"/>
      <c r="P113" s="159">
        <v>2750</v>
      </c>
      <c r="Q113" s="192"/>
      <c r="R113" s="409">
        <f t="shared" si="1"/>
        <v>5500</v>
      </c>
      <c r="S113" s="414">
        <f>+N113+N114</f>
        <v>5500</v>
      </c>
      <c r="T113" s="417">
        <f>+P113+P114</f>
        <v>5500</v>
      </c>
      <c r="U113" s="180" t="str">
        <f>+D113</f>
        <v>DP65</v>
      </c>
      <c r="V113" s="159">
        <f>ABS(L113-L115)</f>
        <v>0</v>
      </c>
      <c r="W113" s="159">
        <f>ABS(N113-N115)</f>
        <v>0</v>
      </c>
      <c r="X113" s="181">
        <f>ABS(P113-P115)</f>
        <v>0</v>
      </c>
    </row>
    <row r="114" spans="1:30">
      <c r="A114" s="130" t="s">
        <v>3495</v>
      </c>
      <c r="B114" s="103" t="s">
        <v>4638</v>
      </c>
      <c r="C114" s="87"/>
      <c r="D114" s="88" t="s">
        <v>4639</v>
      </c>
      <c r="E114" s="88">
        <v>2.5</v>
      </c>
      <c r="F114" s="88">
        <v>100</v>
      </c>
      <c r="G114" s="90" t="s">
        <v>4545</v>
      </c>
      <c r="H114" s="90">
        <v>2.5</v>
      </c>
      <c r="I114" s="91" t="s">
        <v>211</v>
      </c>
      <c r="J114" s="112">
        <v>8000</v>
      </c>
      <c r="L114" s="191">
        <v>2750</v>
      </c>
      <c r="M114" s="158"/>
      <c r="N114" s="159">
        <v>2750</v>
      </c>
      <c r="O114" s="158"/>
      <c r="P114" s="159">
        <v>2750</v>
      </c>
      <c r="Q114" s="192"/>
      <c r="R114" s="408"/>
      <c r="S114" s="413"/>
      <c r="T114" s="416"/>
      <c r="U114" s="180" t="str">
        <f>+D114</f>
        <v>DP66</v>
      </c>
      <c r="V114" s="159">
        <f>ABS(L114-L116)</f>
        <v>0</v>
      </c>
      <c r="W114" s="159">
        <f>ABS(N114-N116)</f>
        <v>0</v>
      </c>
      <c r="X114" s="181">
        <f>ABS(P114-P116)</f>
        <v>0</v>
      </c>
      <c r="Z114" t="s">
        <v>9044</v>
      </c>
    </row>
    <row r="115" spans="1:30">
      <c r="A115" s="130" t="s">
        <v>4636</v>
      </c>
      <c r="B115" s="103" t="s">
        <v>4637</v>
      </c>
      <c r="C115" s="87"/>
      <c r="D115" s="88" t="s">
        <v>192</v>
      </c>
      <c r="E115" s="88">
        <v>2.5</v>
      </c>
      <c r="F115" s="88">
        <v>100</v>
      </c>
      <c r="G115" s="90" t="s">
        <v>4545</v>
      </c>
      <c r="H115" s="90">
        <v>2.5</v>
      </c>
      <c r="I115" s="91" t="s">
        <v>210</v>
      </c>
      <c r="J115" s="112">
        <v>8000</v>
      </c>
      <c r="L115" s="191">
        <v>2750</v>
      </c>
      <c r="M115" s="158"/>
      <c r="N115" s="159">
        <v>2750</v>
      </c>
      <c r="O115" s="158"/>
      <c r="P115" s="159">
        <v>2750</v>
      </c>
      <c r="Q115" s="192"/>
      <c r="R115" s="409">
        <f t="shared" si="1"/>
        <v>5500</v>
      </c>
      <c r="S115" s="414">
        <f>+N115+N116</f>
        <v>5500</v>
      </c>
      <c r="T115" s="417">
        <f>+P115+P116</f>
        <v>5500</v>
      </c>
      <c r="U115" s="182"/>
      <c r="V115" s="161"/>
      <c r="W115" s="161"/>
      <c r="X115" s="183"/>
      <c r="Z115" s="29" t="s">
        <v>9039</v>
      </c>
      <c r="AA115" s="164">
        <f>MAX(M169:M208,O169:O208,Q169:Q208)</f>
        <v>14000.000000000002</v>
      </c>
      <c r="AB115" s="49" t="s">
        <v>8524</v>
      </c>
      <c r="AC115">
        <v>14001</v>
      </c>
      <c r="AD115" s="162" t="str">
        <f>IF(AA115&lt;AC115,"ok","NG")</f>
        <v>ok</v>
      </c>
    </row>
    <row r="116" spans="1:30">
      <c r="A116" s="130" t="s">
        <v>3720</v>
      </c>
      <c r="B116" s="103" t="s">
        <v>4640</v>
      </c>
      <c r="C116" s="87"/>
      <c r="D116" s="88" t="s">
        <v>4639</v>
      </c>
      <c r="E116" s="88">
        <v>2.5</v>
      </c>
      <c r="F116" s="88">
        <v>100</v>
      </c>
      <c r="G116" s="90" t="s">
        <v>4545</v>
      </c>
      <c r="H116" s="90">
        <v>2.5</v>
      </c>
      <c r="I116" s="91" t="s">
        <v>210</v>
      </c>
      <c r="J116" s="112">
        <v>8000</v>
      </c>
      <c r="L116" s="191">
        <v>2750</v>
      </c>
      <c r="M116" s="158"/>
      <c r="N116" s="159">
        <v>2750</v>
      </c>
      <c r="O116" s="158"/>
      <c r="P116" s="159">
        <v>2750</v>
      </c>
      <c r="Q116" s="192"/>
      <c r="R116" s="408"/>
      <c r="S116" s="413"/>
      <c r="T116" s="416"/>
      <c r="U116" s="182"/>
      <c r="V116" s="161"/>
      <c r="W116" s="161"/>
      <c r="X116" s="183"/>
      <c r="Z116" s="29" t="s">
        <v>9040</v>
      </c>
      <c r="AA116" s="164">
        <f>MIN(M161:M184,O161:O184,Q161:Q184)</f>
        <v>14000.000000000002</v>
      </c>
      <c r="AB116" t="s">
        <v>9057</v>
      </c>
      <c r="AC116">
        <v>13999</v>
      </c>
      <c r="AD116" s="162" t="str">
        <f>IF(AC116&lt;AA116,"ok","NG")</f>
        <v>ok</v>
      </c>
    </row>
    <row r="117" spans="1:30">
      <c r="A117" s="130" t="s">
        <v>3733</v>
      </c>
      <c r="B117" s="103" t="s">
        <v>4544</v>
      </c>
      <c r="C117" s="87"/>
      <c r="D117" s="88" t="s">
        <v>282</v>
      </c>
      <c r="E117" s="88">
        <v>2.5</v>
      </c>
      <c r="F117" s="88">
        <v>100</v>
      </c>
      <c r="G117" s="90" t="s">
        <v>4545</v>
      </c>
      <c r="H117" s="90">
        <v>2.5</v>
      </c>
      <c r="I117" s="91" t="s">
        <v>129</v>
      </c>
      <c r="J117" s="112">
        <v>8000</v>
      </c>
      <c r="L117" s="191">
        <v>2750</v>
      </c>
      <c r="M117" s="158"/>
      <c r="N117" s="159">
        <v>2750</v>
      </c>
      <c r="O117" s="158"/>
      <c r="P117" s="159">
        <v>2750</v>
      </c>
      <c r="Q117" s="192"/>
      <c r="R117" s="409">
        <f t="shared" si="1"/>
        <v>5500</v>
      </c>
      <c r="S117" s="414">
        <f>+N117+N118</f>
        <v>5500</v>
      </c>
      <c r="T117" s="417">
        <f>+P117+P118</f>
        <v>5500</v>
      </c>
      <c r="U117" s="180" t="str">
        <f>+D117</f>
        <v>DP142</v>
      </c>
      <c r="V117" s="159">
        <f>ABS(L117-L119)</f>
        <v>0</v>
      </c>
      <c r="W117" s="159">
        <f>ABS(N117-N119)</f>
        <v>0</v>
      </c>
      <c r="X117" s="181">
        <f>ABS(P117-P119)</f>
        <v>0</v>
      </c>
      <c r="Z117" s="29" t="s">
        <v>9041</v>
      </c>
      <c r="AA117" s="164">
        <f>+AA115-AA116</f>
        <v>0</v>
      </c>
    </row>
    <row r="118" spans="1:30">
      <c r="A118" s="130" t="s">
        <v>4548</v>
      </c>
      <c r="B118" s="103" t="s">
        <v>4549</v>
      </c>
      <c r="C118" s="87"/>
      <c r="D118" s="88" t="s">
        <v>4550</v>
      </c>
      <c r="E118" s="88">
        <v>2.5</v>
      </c>
      <c r="F118" s="88">
        <v>100</v>
      </c>
      <c r="G118" s="90" t="s">
        <v>4545</v>
      </c>
      <c r="H118" s="90">
        <v>2.5</v>
      </c>
      <c r="I118" s="91" t="s">
        <v>129</v>
      </c>
      <c r="J118" s="112">
        <v>8000</v>
      </c>
      <c r="L118" s="191">
        <v>2750</v>
      </c>
      <c r="M118" s="158"/>
      <c r="N118" s="159">
        <v>2750</v>
      </c>
      <c r="O118" s="158"/>
      <c r="P118" s="159">
        <v>2750</v>
      </c>
      <c r="Q118" s="192"/>
      <c r="R118" s="408"/>
      <c r="S118" s="413"/>
      <c r="T118" s="416"/>
      <c r="U118" s="180" t="str">
        <f>+D118</f>
        <v>DP40</v>
      </c>
      <c r="V118" s="159">
        <f>ABS(L118-L120)</f>
        <v>0</v>
      </c>
      <c r="W118" s="159">
        <f>ABS(N118-N120)</f>
        <v>0</v>
      </c>
      <c r="X118" s="181">
        <f>ABS(P118-P120)</f>
        <v>0</v>
      </c>
      <c r="Z118" s="49" t="s">
        <v>9042</v>
      </c>
      <c r="AA118" s="162">
        <v>5</v>
      </c>
      <c r="AB118" t="s">
        <v>9043</v>
      </c>
    </row>
    <row r="119" spans="1:30">
      <c r="A119" s="130" t="s">
        <v>4546</v>
      </c>
      <c r="B119" s="103" t="s">
        <v>4547</v>
      </c>
      <c r="C119" s="87"/>
      <c r="D119" s="88" t="s">
        <v>282</v>
      </c>
      <c r="E119" s="88">
        <v>2.5</v>
      </c>
      <c r="F119" s="88">
        <v>100</v>
      </c>
      <c r="G119" s="90" t="s">
        <v>4545</v>
      </c>
      <c r="H119" s="90">
        <v>2.5</v>
      </c>
      <c r="I119" s="91" t="s">
        <v>128</v>
      </c>
      <c r="J119" s="112">
        <v>8000</v>
      </c>
      <c r="L119" s="191">
        <v>2750</v>
      </c>
      <c r="M119" s="158"/>
      <c r="N119" s="159">
        <v>2750</v>
      </c>
      <c r="O119" s="158"/>
      <c r="P119" s="159">
        <v>2750</v>
      </c>
      <c r="Q119" s="192"/>
      <c r="R119" s="409">
        <f t="shared" si="1"/>
        <v>5500</v>
      </c>
      <c r="S119" s="414">
        <f>+N119+N120</f>
        <v>5500</v>
      </c>
      <c r="T119" s="417">
        <f>+P119+P120</f>
        <v>5500</v>
      </c>
      <c r="U119" s="182"/>
      <c r="V119" s="161"/>
      <c r="W119" s="161"/>
      <c r="X119" s="183"/>
      <c r="AA119" s="162" t="str">
        <f>IF(AA117&lt;AA118,"ok","NG")</f>
        <v>ok</v>
      </c>
    </row>
    <row r="120" spans="1:30">
      <c r="A120" s="130" t="s">
        <v>4551</v>
      </c>
      <c r="B120" s="103" t="s">
        <v>4552</v>
      </c>
      <c r="C120" s="87"/>
      <c r="D120" s="88" t="s">
        <v>4550</v>
      </c>
      <c r="E120" s="88">
        <v>2.5</v>
      </c>
      <c r="F120" s="88">
        <v>100</v>
      </c>
      <c r="G120" s="90" t="s">
        <v>4545</v>
      </c>
      <c r="H120" s="90">
        <v>2.5</v>
      </c>
      <c r="I120" s="91" t="s">
        <v>128</v>
      </c>
      <c r="J120" s="112">
        <v>8000</v>
      </c>
      <c r="L120" s="191">
        <v>2750</v>
      </c>
      <c r="M120" s="158"/>
      <c r="N120" s="159">
        <v>2750</v>
      </c>
      <c r="O120" s="158"/>
      <c r="P120" s="159">
        <v>2750</v>
      </c>
      <c r="Q120" s="192"/>
      <c r="R120" s="408"/>
      <c r="S120" s="413"/>
      <c r="T120" s="416"/>
      <c r="U120" s="182"/>
      <c r="V120" s="161"/>
      <c r="W120" s="161"/>
      <c r="X120" s="183"/>
    </row>
    <row r="121" spans="1:30">
      <c r="A121" s="130" t="s">
        <v>3641</v>
      </c>
      <c r="B121" s="103" t="s">
        <v>4571</v>
      </c>
      <c r="C121" s="87"/>
      <c r="D121" s="88" t="s">
        <v>241</v>
      </c>
      <c r="E121" s="88">
        <v>2.5</v>
      </c>
      <c r="F121" s="88">
        <v>100</v>
      </c>
      <c r="G121" s="90" t="s">
        <v>4545</v>
      </c>
      <c r="H121" s="90">
        <v>2.5</v>
      </c>
      <c r="I121" s="91" t="s">
        <v>110</v>
      </c>
      <c r="J121" s="112">
        <v>8000</v>
      </c>
      <c r="L121" s="191">
        <v>2750</v>
      </c>
      <c r="M121" s="158"/>
      <c r="N121" s="159">
        <v>2750</v>
      </c>
      <c r="O121" s="158"/>
      <c r="P121" s="159">
        <v>2750</v>
      </c>
      <c r="Q121" s="192"/>
      <c r="R121" s="409">
        <f t="shared" si="1"/>
        <v>5500</v>
      </c>
      <c r="S121" s="414">
        <f>+N121+N122</f>
        <v>5500</v>
      </c>
      <c r="T121" s="417">
        <f>+P121+P122</f>
        <v>5500</v>
      </c>
      <c r="U121" s="180" t="str">
        <f>+D121</f>
        <v>DP45</v>
      </c>
      <c r="V121" s="159">
        <f>ABS(L121-L123)</f>
        <v>0</v>
      </c>
      <c r="W121" s="159">
        <f>ABS(N121-N123)</f>
        <v>0</v>
      </c>
      <c r="X121" s="181">
        <f>ABS(P121-P123)</f>
        <v>0</v>
      </c>
    </row>
    <row r="122" spans="1:30">
      <c r="A122" s="130" t="s">
        <v>4574</v>
      </c>
      <c r="B122" s="103" t="s">
        <v>4575</v>
      </c>
      <c r="C122" s="87"/>
      <c r="D122" s="88" t="s">
        <v>4576</v>
      </c>
      <c r="E122" s="88">
        <v>2.5</v>
      </c>
      <c r="F122" s="88">
        <v>100</v>
      </c>
      <c r="G122" s="90" t="s">
        <v>4545</v>
      </c>
      <c r="H122" s="90">
        <v>2.5</v>
      </c>
      <c r="I122" s="91" t="s">
        <v>110</v>
      </c>
      <c r="J122" s="112">
        <v>8000</v>
      </c>
      <c r="L122" s="191">
        <v>2750</v>
      </c>
      <c r="M122" s="158"/>
      <c r="N122" s="159">
        <v>2750</v>
      </c>
      <c r="O122" s="158"/>
      <c r="P122" s="159">
        <v>2750</v>
      </c>
      <c r="Q122" s="192"/>
      <c r="R122" s="408"/>
      <c r="S122" s="413"/>
      <c r="T122" s="416"/>
      <c r="U122" s="180" t="str">
        <f>+D122</f>
        <v>DP46</v>
      </c>
      <c r="V122" s="159">
        <f>ABS(L122-L124)</f>
        <v>0</v>
      </c>
      <c r="W122" s="159">
        <f>ABS(N122-N124)</f>
        <v>0</v>
      </c>
      <c r="X122" s="181">
        <f>ABS(P122-P124)</f>
        <v>0</v>
      </c>
    </row>
    <row r="123" spans="1:30">
      <c r="A123" s="130" t="s">
        <v>4572</v>
      </c>
      <c r="B123" s="103" t="s">
        <v>4573</v>
      </c>
      <c r="C123" s="87"/>
      <c r="D123" s="88" t="s">
        <v>241</v>
      </c>
      <c r="E123" s="88">
        <v>2.5</v>
      </c>
      <c r="F123" s="88">
        <v>100</v>
      </c>
      <c r="G123" s="90" t="s">
        <v>4545</v>
      </c>
      <c r="H123" s="90">
        <v>2.5</v>
      </c>
      <c r="I123" s="91" t="s">
        <v>108</v>
      </c>
      <c r="J123" s="112">
        <v>8000</v>
      </c>
      <c r="L123" s="191">
        <v>2750</v>
      </c>
      <c r="M123" s="158"/>
      <c r="N123" s="159">
        <v>2750</v>
      </c>
      <c r="O123" s="158"/>
      <c r="P123" s="159">
        <v>2750</v>
      </c>
      <c r="Q123" s="192"/>
      <c r="R123" s="409">
        <f t="shared" si="1"/>
        <v>5500</v>
      </c>
      <c r="S123" s="414">
        <f>+N123+N124</f>
        <v>5500</v>
      </c>
      <c r="T123" s="417">
        <f>+P123+P124</f>
        <v>5500</v>
      </c>
      <c r="U123" s="182"/>
      <c r="V123" s="161"/>
      <c r="W123" s="161"/>
      <c r="X123" s="183"/>
    </row>
    <row r="124" spans="1:30">
      <c r="A124" s="130" t="s">
        <v>4577</v>
      </c>
      <c r="B124" s="103" t="s">
        <v>4578</v>
      </c>
      <c r="C124" s="87"/>
      <c r="D124" s="88" t="s">
        <v>4576</v>
      </c>
      <c r="E124" s="88">
        <v>2.5</v>
      </c>
      <c r="F124" s="88">
        <v>100</v>
      </c>
      <c r="G124" s="90" t="s">
        <v>4545</v>
      </c>
      <c r="H124" s="90">
        <v>2.5</v>
      </c>
      <c r="I124" s="91" t="s">
        <v>108</v>
      </c>
      <c r="J124" s="112">
        <v>8000</v>
      </c>
      <c r="L124" s="191">
        <v>2750</v>
      </c>
      <c r="M124" s="158"/>
      <c r="N124" s="159">
        <v>2750</v>
      </c>
      <c r="O124" s="158"/>
      <c r="P124" s="159">
        <v>2750</v>
      </c>
      <c r="Q124" s="192"/>
      <c r="R124" s="408"/>
      <c r="S124" s="413"/>
      <c r="T124" s="416"/>
      <c r="U124" s="182"/>
      <c r="V124" s="161"/>
      <c r="W124" s="161"/>
      <c r="X124" s="183"/>
    </row>
    <row r="125" spans="1:30">
      <c r="A125" s="130" t="s">
        <v>3640</v>
      </c>
      <c r="B125" s="103" t="s">
        <v>4579</v>
      </c>
      <c r="C125" s="87"/>
      <c r="D125" s="88" t="s">
        <v>239</v>
      </c>
      <c r="E125" s="88">
        <v>2.5</v>
      </c>
      <c r="F125" s="88">
        <v>100</v>
      </c>
      <c r="G125" s="90" t="s">
        <v>4545</v>
      </c>
      <c r="H125" s="90">
        <v>2.5</v>
      </c>
      <c r="I125" s="91" t="s">
        <v>94</v>
      </c>
      <c r="J125" s="112">
        <v>8000</v>
      </c>
      <c r="L125" s="191">
        <v>2750</v>
      </c>
      <c r="M125" s="158"/>
      <c r="N125" s="159">
        <v>2750</v>
      </c>
      <c r="O125" s="158"/>
      <c r="P125" s="159">
        <v>2750</v>
      </c>
      <c r="Q125" s="192"/>
      <c r="R125" s="409">
        <f t="shared" si="1"/>
        <v>5500</v>
      </c>
      <c r="S125" s="414">
        <f>+N125+N126</f>
        <v>5500</v>
      </c>
      <c r="T125" s="417">
        <f>+P125+P126</f>
        <v>5500</v>
      </c>
      <c r="U125" s="180" t="str">
        <f>+D125</f>
        <v>DP47</v>
      </c>
      <c r="V125" s="159">
        <f>ABS(L125-L127)</f>
        <v>0</v>
      </c>
      <c r="W125" s="159">
        <f>ABS(N125-N127)</f>
        <v>0</v>
      </c>
      <c r="X125" s="181">
        <f>ABS(P125-P127)</f>
        <v>0</v>
      </c>
    </row>
    <row r="126" spans="1:30">
      <c r="A126" s="130" t="s">
        <v>3693</v>
      </c>
      <c r="B126" s="103" t="s">
        <v>4582</v>
      </c>
      <c r="C126" s="87"/>
      <c r="D126" s="88" t="s">
        <v>4583</v>
      </c>
      <c r="E126" s="88">
        <v>2.5</v>
      </c>
      <c r="F126" s="88">
        <v>100</v>
      </c>
      <c r="G126" s="90" t="s">
        <v>4545</v>
      </c>
      <c r="H126" s="90">
        <v>2.5</v>
      </c>
      <c r="I126" s="91" t="s">
        <v>94</v>
      </c>
      <c r="J126" s="112">
        <v>8000</v>
      </c>
      <c r="L126" s="191">
        <v>2750</v>
      </c>
      <c r="M126" s="158"/>
      <c r="N126" s="159">
        <v>2750</v>
      </c>
      <c r="O126" s="158"/>
      <c r="P126" s="159">
        <v>2750</v>
      </c>
      <c r="Q126" s="192"/>
      <c r="R126" s="408"/>
      <c r="S126" s="413"/>
      <c r="T126" s="416"/>
      <c r="U126" s="180" t="str">
        <f>+D126</f>
        <v>DP48</v>
      </c>
      <c r="V126" s="159">
        <f>ABS(L126-L128)</f>
        <v>0</v>
      </c>
      <c r="W126" s="159">
        <f>ABS(N126-N128)</f>
        <v>0</v>
      </c>
      <c r="X126" s="181">
        <f>ABS(P126-P128)</f>
        <v>0</v>
      </c>
    </row>
    <row r="127" spans="1:30">
      <c r="A127" s="130" t="s">
        <v>4580</v>
      </c>
      <c r="B127" s="103" t="s">
        <v>4581</v>
      </c>
      <c r="C127" s="87"/>
      <c r="D127" s="88" t="s">
        <v>239</v>
      </c>
      <c r="E127" s="88">
        <v>2.5</v>
      </c>
      <c r="F127" s="88">
        <v>100</v>
      </c>
      <c r="G127" s="90" t="s">
        <v>4545</v>
      </c>
      <c r="H127" s="90">
        <v>2.5</v>
      </c>
      <c r="I127" s="91" t="s">
        <v>93</v>
      </c>
      <c r="J127" s="112">
        <v>8000</v>
      </c>
      <c r="L127" s="191">
        <v>2750</v>
      </c>
      <c r="M127" s="158"/>
      <c r="N127" s="159">
        <v>2750</v>
      </c>
      <c r="O127" s="158"/>
      <c r="P127" s="159">
        <v>2750</v>
      </c>
      <c r="Q127" s="192"/>
      <c r="R127" s="409">
        <f t="shared" si="1"/>
        <v>5500</v>
      </c>
      <c r="S127" s="414">
        <f>+N127+N128</f>
        <v>5500</v>
      </c>
      <c r="T127" s="417">
        <f>+P127+P128</f>
        <v>5500</v>
      </c>
      <c r="U127" s="182"/>
      <c r="V127" s="161"/>
      <c r="W127" s="161"/>
      <c r="X127" s="183"/>
    </row>
    <row r="128" spans="1:30">
      <c r="A128" s="130" t="s">
        <v>3513</v>
      </c>
      <c r="B128" s="103" t="s">
        <v>4584</v>
      </c>
      <c r="C128" s="87"/>
      <c r="D128" s="88" t="s">
        <v>4583</v>
      </c>
      <c r="E128" s="88">
        <v>2.5</v>
      </c>
      <c r="F128" s="88">
        <v>100</v>
      </c>
      <c r="G128" s="90" t="s">
        <v>4545</v>
      </c>
      <c r="H128" s="90">
        <v>2.5</v>
      </c>
      <c r="I128" s="91" t="s">
        <v>93</v>
      </c>
      <c r="J128" s="112">
        <v>8000</v>
      </c>
      <c r="L128" s="191">
        <v>2750</v>
      </c>
      <c r="M128" s="158"/>
      <c r="N128" s="159">
        <v>2750</v>
      </c>
      <c r="O128" s="158"/>
      <c r="P128" s="159">
        <v>2750</v>
      </c>
      <c r="Q128" s="192"/>
      <c r="R128" s="408"/>
      <c r="S128" s="413"/>
      <c r="T128" s="416"/>
      <c r="U128" s="182"/>
      <c r="V128" s="161"/>
      <c r="W128" s="161"/>
      <c r="X128" s="183"/>
    </row>
    <row r="129" spans="1:24">
      <c r="A129" s="130" t="s">
        <v>3661</v>
      </c>
      <c r="B129" s="103" t="s">
        <v>4585</v>
      </c>
      <c r="C129" s="87"/>
      <c r="D129" s="88" t="s">
        <v>238</v>
      </c>
      <c r="E129" s="88">
        <v>2.5</v>
      </c>
      <c r="F129" s="88">
        <v>100</v>
      </c>
      <c r="G129" s="90" t="s">
        <v>4545</v>
      </c>
      <c r="H129" s="90">
        <v>2.5</v>
      </c>
      <c r="I129" s="91" t="s">
        <v>91</v>
      </c>
      <c r="J129" s="112">
        <v>8000</v>
      </c>
      <c r="L129" s="191">
        <v>2750</v>
      </c>
      <c r="M129" s="158"/>
      <c r="N129" s="159">
        <v>2750</v>
      </c>
      <c r="O129" s="158"/>
      <c r="P129" s="159">
        <v>2750</v>
      </c>
      <c r="Q129" s="192"/>
      <c r="R129" s="409">
        <f t="shared" si="1"/>
        <v>5500</v>
      </c>
      <c r="S129" s="414">
        <f>+N129+N130</f>
        <v>5500</v>
      </c>
      <c r="T129" s="417">
        <f>+P129+P130</f>
        <v>5500</v>
      </c>
      <c r="U129" s="180" t="str">
        <f>+D129</f>
        <v>DP49</v>
      </c>
      <c r="V129" s="159">
        <f>ABS(L129-L131)</f>
        <v>0</v>
      </c>
      <c r="W129" s="159">
        <f>ABS(N129-N131)</f>
        <v>0</v>
      </c>
      <c r="X129" s="181">
        <f>ABS(P129-P131)</f>
        <v>0</v>
      </c>
    </row>
    <row r="130" spans="1:24">
      <c r="A130" s="130" t="s">
        <v>3690</v>
      </c>
      <c r="B130" s="103" t="s">
        <v>4588</v>
      </c>
      <c r="C130" s="87"/>
      <c r="D130" s="88" t="s">
        <v>4589</v>
      </c>
      <c r="E130" s="88">
        <v>2.5</v>
      </c>
      <c r="F130" s="88">
        <v>100</v>
      </c>
      <c r="G130" s="90" t="s">
        <v>4545</v>
      </c>
      <c r="H130" s="90">
        <v>2.5</v>
      </c>
      <c r="I130" s="91" t="s">
        <v>91</v>
      </c>
      <c r="J130" s="112">
        <v>8000</v>
      </c>
      <c r="L130" s="191">
        <v>2750</v>
      </c>
      <c r="M130" s="158"/>
      <c r="N130" s="159">
        <v>2750</v>
      </c>
      <c r="O130" s="158"/>
      <c r="P130" s="159">
        <v>2750</v>
      </c>
      <c r="Q130" s="192"/>
      <c r="R130" s="408"/>
      <c r="S130" s="413"/>
      <c r="T130" s="416"/>
      <c r="U130" s="180" t="str">
        <f>+D130</f>
        <v>DP50</v>
      </c>
      <c r="V130" s="159">
        <f>ABS(L130-L132)</f>
        <v>0</v>
      </c>
      <c r="W130" s="159">
        <f>ABS(N130-N132)</f>
        <v>0</v>
      </c>
      <c r="X130" s="181">
        <f>ABS(P130-P132)</f>
        <v>0</v>
      </c>
    </row>
    <row r="131" spans="1:24">
      <c r="A131" s="130" t="s">
        <v>4586</v>
      </c>
      <c r="B131" s="103" t="s">
        <v>4587</v>
      </c>
      <c r="C131" s="87"/>
      <c r="D131" s="88" t="s">
        <v>238</v>
      </c>
      <c r="E131" s="88">
        <v>2.5</v>
      </c>
      <c r="F131" s="88">
        <v>100</v>
      </c>
      <c r="G131" s="90" t="s">
        <v>4545</v>
      </c>
      <c r="H131" s="90">
        <v>2.5</v>
      </c>
      <c r="I131" s="91" t="s">
        <v>89</v>
      </c>
      <c r="J131" s="112">
        <v>8000</v>
      </c>
      <c r="L131" s="191">
        <v>2750</v>
      </c>
      <c r="M131" s="158"/>
      <c r="N131" s="159">
        <v>2750</v>
      </c>
      <c r="O131" s="158"/>
      <c r="P131" s="159">
        <v>2750</v>
      </c>
      <c r="Q131" s="192"/>
      <c r="R131" s="409">
        <f t="shared" si="1"/>
        <v>5500</v>
      </c>
      <c r="S131" s="414">
        <f>+N131+N132</f>
        <v>5500</v>
      </c>
      <c r="T131" s="417">
        <f>+P131+P132</f>
        <v>5500</v>
      </c>
      <c r="U131" s="182"/>
      <c r="V131" s="161"/>
      <c r="W131" s="161"/>
      <c r="X131" s="183"/>
    </row>
    <row r="132" spans="1:24">
      <c r="A132" s="130" t="s">
        <v>3691</v>
      </c>
      <c r="B132" s="103" t="s">
        <v>4590</v>
      </c>
      <c r="C132" s="87"/>
      <c r="D132" s="88" t="s">
        <v>4589</v>
      </c>
      <c r="E132" s="88">
        <v>2.5</v>
      </c>
      <c r="F132" s="88">
        <v>100</v>
      </c>
      <c r="G132" s="90" t="s">
        <v>4545</v>
      </c>
      <c r="H132" s="90">
        <v>2.5</v>
      </c>
      <c r="I132" s="91" t="s">
        <v>89</v>
      </c>
      <c r="J132" s="112">
        <v>8000</v>
      </c>
      <c r="L132" s="191">
        <v>2750</v>
      </c>
      <c r="M132" s="158"/>
      <c r="N132" s="159">
        <v>2750</v>
      </c>
      <c r="O132" s="158"/>
      <c r="P132" s="159">
        <v>2750</v>
      </c>
      <c r="Q132" s="192"/>
      <c r="R132" s="408"/>
      <c r="S132" s="413"/>
      <c r="T132" s="416"/>
      <c r="U132" s="182"/>
      <c r="V132" s="161"/>
      <c r="W132" s="161"/>
      <c r="X132" s="183"/>
    </row>
    <row r="133" spans="1:24">
      <c r="A133" s="130" t="s">
        <v>3713</v>
      </c>
      <c r="B133" s="103" t="s">
        <v>4591</v>
      </c>
      <c r="C133" s="87"/>
      <c r="D133" s="88" t="s">
        <v>214</v>
      </c>
      <c r="E133" s="88">
        <v>2.5</v>
      </c>
      <c r="F133" s="88">
        <v>100</v>
      </c>
      <c r="G133" s="90" t="s">
        <v>4545</v>
      </c>
      <c r="H133" s="90">
        <v>2.5</v>
      </c>
      <c r="I133" s="91" t="s">
        <v>87</v>
      </c>
      <c r="J133" s="112">
        <v>8000</v>
      </c>
      <c r="L133" s="191">
        <v>2750</v>
      </c>
      <c r="M133" s="158"/>
      <c r="N133" s="159">
        <v>2750</v>
      </c>
      <c r="O133" s="158"/>
      <c r="P133" s="159">
        <v>2750</v>
      </c>
      <c r="Q133" s="192"/>
      <c r="R133" s="409">
        <f t="shared" si="1"/>
        <v>5500</v>
      </c>
      <c r="S133" s="414">
        <f>+N133+N134</f>
        <v>5500</v>
      </c>
      <c r="T133" s="417">
        <f>+P133+P134</f>
        <v>5500</v>
      </c>
      <c r="U133" s="180" t="str">
        <f>+D133</f>
        <v>DP51</v>
      </c>
      <c r="V133" s="159">
        <f>ABS(L133-L135)</f>
        <v>0</v>
      </c>
      <c r="W133" s="159">
        <f>ABS(N133-N135)</f>
        <v>0</v>
      </c>
      <c r="X133" s="181">
        <f>ABS(P133-P135)</f>
        <v>0</v>
      </c>
    </row>
    <row r="134" spans="1:24">
      <c r="A134" s="130" t="s">
        <v>3531</v>
      </c>
      <c r="B134" s="103" t="s">
        <v>4593</v>
      </c>
      <c r="C134" s="87"/>
      <c r="D134" s="88" t="s">
        <v>4594</v>
      </c>
      <c r="E134" s="88">
        <v>2.5</v>
      </c>
      <c r="F134" s="88">
        <v>100</v>
      </c>
      <c r="G134" s="90" t="s">
        <v>4545</v>
      </c>
      <c r="H134" s="90">
        <v>2.5</v>
      </c>
      <c r="I134" s="91" t="s">
        <v>87</v>
      </c>
      <c r="J134" s="112">
        <v>8000</v>
      </c>
      <c r="L134" s="191">
        <v>2750</v>
      </c>
      <c r="M134" s="158"/>
      <c r="N134" s="159">
        <v>2750</v>
      </c>
      <c r="O134" s="158"/>
      <c r="P134" s="159">
        <v>2750</v>
      </c>
      <c r="Q134" s="192"/>
      <c r="R134" s="408"/>
      <c r="S134" s="413"/>
      <c r="T134" s="416"/>
      <c r="U134" s="180" t="str">
        <f>+D134</f>
        <v>DP52</v>
      </c>
      <c r="V134" s="159">
        <f>ABS(L134-L136)</f>
        <v>0</v>
      </c>
      <c r="W134" s="159">
        <f>ABS(N134-N136)</f>
        <v>0</v>
      </c>
      <c r="X134" s="181">
        <f>ABS(P134-P136)</f>
        <v>0</v>
      </c>
    </row>
    <row r="135" spans="1:24">
      <c r="A135" s="130" t="s">
        <v>3719</v>
      </c>
      <c r="B135" s="103" t="s">
        <v>4592</v>
      </c>
      <c r="C135" s="87"/>
      <c r="D135" s="88" t="s">
        <v>214</v>
      </c>
      <c r="E135" s="88">
        <v>2.5</v>
      </c>
      <c r="F135" s="88">
        <v>100</v>
      </c>
      <c r="G135" s="90" t="s">
        <v>4545</v>
      </c>
      <c r="H135" s="90">
        <v>2.5</v>
      </c>
      <c r="I135" s="91" t="s">
        <v>86</v>
      </c>
      <c r="J135" s="112">
        <v>8000</v>
      </c>
      <c r="L135" s="191">
        <v>2750</v>
      </c>
      <c r="M135" s="158"/>
      <c r="N135" s="159">
        <v>2750</v>
      </c>
      <c r="O135" s="158"/>
      <c r="P135" s="159">
        <v>2750</v>
      </c>
      <c r="Q135" s="192"/>
      <c r="R135" s="409">
        <f t="shared" si="1"/>
        <v>5500</v>
      </c>
      <c r="S135" s="414">
        <f>+N135+N136</f>
        <v>5500</v>
      </c>
      <c r="T135" s="417">
        <f>+P135+P136</f>
        <v>5500</v>
      </c>
      <c r="U135" s="182"/>
      <c r="V135" s="161"/>
      <c r="W135" s="161"/>
      <c r="X135" s="183"/>
    </row>
    <row r="136" spans="1:24">
      <c r="A136" s="130" t="s">
        <v>3686</v>
      </c>
      <c r="B136" s="103" t="s">
        <v>4595</v>
      </c>
      <c r="C136" s="87"/>
      <c r="D136" s="88" t="s">
        <v>4594</v>
      </c>
      <c r="E136" s="88">
        <v>2.5</v>
      </c>
      <c r="F136" s="88">
        <v>100</v>
      </c>
      <c r="G136" s="90" t="s">
        <v>4545</v>
      </c>
      <c r="H136" s="90">
        <v>2.5</v>
      </c>
      <c r="I136" s="91" t="s">
        <v>86</v>
      </c>
      <c r="J136" s="112">
        <v>8000</v>
      </c>
      <c r="L136" s="191">
        <v>2750</v>
      </c>
      <c r="M136" s="158"/>
      <c r="N136" s="159">
        <v>2750</v>
      </c>
      <c r="O136" s="158"/>
      <c r="P136" s="159">
        <v>2750</v>
      </c>
      <c r="Q136" s="192"/>
      <c r="R136" s="408"/>
      <c r="S136" s="413"/>
      <c r="T136" s="416"/>
      <c r="U136" s="182"/>
      <c r="V136" s="161"/>
      <c r="W136" s="161"/>
      <c r="X136" s="183"/>
    </row>
    <row r="137" spans="1:24">
      <c r="A137" s="130" t="s">
        <v>3750</v>
      </c>
      <c r="B137" s="103" t="s">
        <v>4931</v>
      </c>
      <c r="C137" s="87"/>
      <c r="D137" s="88" t="s">
        <v>324</v>
      </c>
      <c r="E137" s="88">
        <v>2.5</v>
      </c>
      <c r="F137" s="88">
        <v>100</v>
      </c>
      <c r="G137" s="90" t="s">
        <v>4545</v>
      </c>
      <c r="H137" s="90">
        <v>2.5</v>
      </c>
      <c r="I137" s="91" t="s">
        <v>154</v>
      </c>
      <c r="J137" s="112">
        <v>8000</v>
      </c>
      <c r="L137" s="191">
        <v>2750</v>
      </c>
      <c r="M137" s="158"/>
      <c r="N137" s="159">
        <v>2750</v>
      </c>
      <c r="O137" s="158"/>
      <c r="P137" s="159">
        <v>2750</v>
      </c>
      <c r="Q137" s="192"/>
      <c r="R137" s="409">
        <f t="shared" si="1"/>
        <v>5500</v>
      </c>
      <c r="S137" s="414">
        <f>+N137+N138</f>
        <v>5500</v>
      </c>
      <c r="T137" s="417">
        <f>+P137+P138</f>
        <v>5500</v>
      </c>
      <c r="U137" s="180" t="str">
        <f>+D137</f>
        <v>DP123</v>
      </c>
      <c r="V137" s="159">
        <f>ABS(L137-L139)</f>
        <v>0</v>
      </c>
      <c r="W137" s="159">
        <f>ABS(N137-N139)</f>
        <v>0</v>
      </c>
      <c r="X137" s="181">
        <f>ABS(P137-P139)</f>
        <v>0</v>
      </c>
    </row>
    <row r="138" spans="1:24">
      <c r="A138" s="130" t="s">
        <v>4933</v>
      </c>
      <c r="B138" s="103" t="s">
        <v>4934</v>
      </c>
      <c r="C138" s="87"/>
      <c r="D138" s="88" t="s">
        <v>323</v>
      </c>
      <c r="E138" s="88">
        <v>2.5</v>
      </c>
      <c r="F138" s="88">
        <v>100</v>
      </c>
      <c r="G138" s="90" t="s">
        <v>4545</v>
      </c>
      <c r="H138" s="90">
        <v>2.5</v>
      </c>
      <c r="I138" s="91" t="s">
        <v>154</v>
      </c>
      <c r="J138" s="112">
        <v>8000</v>
      </c>
      <c r="L138" s="191">
        <v>2750</v>
      </c>
      <c r="M138" s="158"/>
      <c r="N138" s="159">
        <v>2750</v>
      </c>
      <c r="O138" s="158"/>
      <c r="P138" s="159">
        <v>2750</v>
      </c>
      <c r="Q138" s="192"/>
      <c r="R138" s="408"/>
      <c r="S138" s="413"/>
      <c r="T138" s="416"/>
      <c r="U138" s="180" t="str">
        <f>+D138</f>
        <v>DP124</v>
      </c>
      <c r="V138" s="159">
        <f>ABS(L138-L140)</f>
        <v>0</v>
      </c>
      <c r="W138" s="159">
        <f>ABS(N138-N140)</f>
        <v>0</v>
      </c>
      <c r="X138" s="181">
        <f>ABS(P138-P140)</f>
        <v>0</v>
      </c>
    </row>
    <row r="139" spans="1:24">
      <c r="A139" s="130" t="s">
        <v>3749</v>
      </c>
      <c r="B139" s="103" t="s">
        <v>4932</v>
      </c>
      <c r="C139" s="87"/>
      <c r="D139" s="88" t="s">
        <v>324</v>
      </c>
      <c r="E139" s="88">
        <v>2.5</v>
      </c>
      <c r="F139" s="88">
        <v>100</v>
      </c>
      <c r="G139" s="90" t="s">
        <v>4545</v>
      </c>
      <c r="H139" s="90">
        <v>2.5</v>
      </c>
      <c r="I139" s="91" t="s">
        <v>153</v>
      </c>
      <c r="J139" s="112">
        <v>8000</v>
      </c>
      <c r="L139" s="191">
        <v>2750</v>
      </c>
      <c r="M139" s="158"/>
      <c r="N139" s="159">
        <v>2750</v>
      </c>
      <c r="O139" s="158"/>
      <c r="P139" s="159">
        <v>2750</v>
      </c>
      <c r="Q139" s="192"/>
      <c r="R139" s="409">
        <f t="shared" si="1"/>
        <v>5500</v>
      </c>
      <c r="S139" s="414">
        <f>+N139+N140</f>
        <v>5500</v>
      </c>
      <c r="T139" s="417">
        <f>+P139+P140</f>
        <v>5500</v>
      </c>
      <c r="U139" s="182"/>
      <c r="V139" s="161"/>
      <c r="W139" s="161"/>
      <c r="X139" s="183"/>
    </row>
    <row r="140" spans="1:24">
      <c r="A140" s="130" t="s">
        <v>4935</v>
      </c>
      <c r="B140" s="103" t="s">
        <v>4936</v>
      </c>
      <c r="C140" s="87"/>
      <c r="D140" s="88" t="s">
        <v>323</v>
      </c>
      <c r="E140" s="88">
        <v>2.5</v>
      </c>
      <c r="F140" s="88">
        <v>100</v>
      </c>
      <c r="G140" s="90" t="s">
        <v>4545</v>
      </c>
      <c r="H140" s="90">
        <v>2.5</v>
      </c>
      <c r="I140" s="91" t="s">
        <v>153</v>
      </c>
      <c r="J140" s="112">
        <v>8000</v>
      </c>
      <c r="L140" s="191">
        <v>2750</v>
      </c>
      <c r="M140" s="158"/>
      <c r="N140" s="159">
        <v>2750</v>
      </c>
      <c r="O140" s="158"/>
      <c r="P140" s="159">
        <v>2750</v>
      </c>
      <c r="Q140" s="192"/>
      <c r="R140" s="408"/>
      <c r="S140" s="413"/>
      <c r="T140" s="416"/>
      <c r="U140" s="182"/>
      <c r="V140" s="161"/>
      <c r="W140" s="161"/>
      <c r="X140" s="183"/>
    </row>
    <row r="141" spans="1:24">
      <c r="A141" s="130" t="s">
        <v>3747</v>
      </c>
      <c r="B141" s="103" t="s">
        <v>4937</v>
      </c>
      <c r="C141" s="87"/>
      <c r="D141" s="88" t="s">
        <v>322</v>
      </c>
      <c r="E141" s="88">
        <v>2.5</v>
      </c>
      <c r="F141" s="88">
        <v>100</v>
      </c>
      <c r="G141" s="90" t="s">
        <v>4545</v>
      </c>
      <c r="H141" s="90">
        <v>2.5</v>
      </c>
      <c r="I141" s="91" t="s">
        <v>152</v>
      </c>
      <c r="J141" s="112">
        <v>8000</v>
      </c>
      <c r="L141" s="191">
        <v>2750</v>
      </c>
      <c r="M141" s="158"/>
      <c r="N141" s="159">
        <v>2750</v>
      </c>
      <c r="O141" s="158"/>
      <c r="P141" s="159">
        <v>2750</v>
      </c>
      <c r="Q141" s="192"/>
      <c r="R141" s="409">
        <f t="shared" si="1"/>
        <v>5500</v>
      </c>
      <c r="S141" s="414">
        <f>+N141+N142</f>
        <v>5500</v>
      </c>
      <c r="T141" s="417">
        <f>+P141+P142</f>
        <v>5500</v>
      </c>
      <c r="U141" s="180" t="str">
        <f>+D141</f>
        <v>DP125</v>
      </c>
      <c r="V141" s="159">
        <f>ABS(L141-L143)</f>
        <v>0</v>
      </c>
      <c r="W141" s="159">
        <f>ABS(N141-N143)</f>
        <v>0</v>
      </c>
      <c r="X141" s="181">
        <f>ABS(P141-P143)</f>
        <v>0</v>
      </c>
    </row>
    <row r="142" spans="1:24">
      <c r="A142" s="130" t="s">
        <v>4939</v>
      </c>
      <c r="B142" s="103" t="s">
        <v>4940</v>
      </c>
      <c r="C142" s="87"/>
      <c r="D142" s="88" t="s">
        <v>320</v>
      </c>
      <c r="E142" s="88">
        <v>2.5</v>
      </c>
      <c r="F142" s="88">
        <v>100</v>
      </c>
      <c r="G142" s="90" t="s">
        <v>4545</v>
      </c>
      <c r="H142" s="90">
        <v>2.5</v>
      </c>
      <c r="I142" s="91" t="s">
        <v>152</v>
      </c>
      <c r="J142" s="112">
        <v>8000</v>
      </c>
      <c r="L142" s="191">
        <v>2750</v>
      </c>
      <c r="M142" s="158"/>
      <c r="N142" s="159">
        <v>2750</v>
      </c>
      <c r="O142" s="158"/>
      <c r="P142" s="159">
        <v>2750</v>
      </c>
      <c r="Q142" s="192"/>
      <c r="R142" s="408"/>
      <c r="S142" s="413"/>
      <c r="T142" s="416"/>
      <c r="U142" s="180" t="str">
        <f>+D142</f>
        <v>DP126</v>
      </c>
      <c r="V142" s="159">
        <f>ABS(L142-L144)</f>
        <v>0</v>
      </c>
      <c r="W142" s="159">
        <f>ABS(N142-N144)</f>
        <v>0</v>
      </c>
      <c r="X142" s="181">
        <f>ABS(P142-P144)</f>
        <v>0</v>
      </c>
    </row>
    <row r="143" spans="1:24">
      <c r="A143" s="130" t="s">
        <v>3540</v>
      </c>
      <c r="B143" s="103" t="s">
        <v>4938</v>
      </c>
      <c r="C143" s="87"/>
      <c r="D143" s="88" t="s">
        <v>322</v>
      </c>
      <c r="E143" s="88">
        <v>2.5</v>
      </c>
      <c r="F143" s="88">
        <v>100</v>
      </c>
      <c r="G143" s="90" t="s">
        <v>4545</v>
      </c>
      <c r="H143" s="90">
        <v>2.5</v>
      </c>
      <c r="I143" s="91" t="s">
        <v>151</v>
      </c>
      <c r="J143" s="112">
        <v>8000</v>
      </c>
      <c r="L143" s="191">
        <v>2750</v>
      </c>
      <c r="M143" s="158"/>
      <c r="N143" s="159">
        <v>2750</v>
      </c>
      <c r="O143" s="158"/>
      <c r="P143" s="159">
        <v>2750</v>
      </c>
      <c r="Q143" s="192"/>
      <c r="R143" s="409">
        <f t="shared" si="1"/>
        <v>5500</v>
      </c>
      <c r="S143" s="414">
        <f>+N143+N144</f>
        <v>5500</v>
      </c>
      <c r="T143" s="417">
        <f>+P143+P144</f>
        <v>5500</v>
      </c>
      <c r="U143" s="182"/>
      <c r="V143" s="161"/>
      <c r="W143" s="161"/>
      <c r="X143" s="183"/>
    </row>
    <row r="144" spans="1:24">
      <c r="A144" s="130" t="s">
        <v>4941</v>
      </c>
      <c r="B144" s="103" t="s">
        <v>4942</v>
      </c>
      <c r="C144" s="87"/>
      <c r="D144" s="88" t="s">
        <v>320</v>
      </c>
      <c r="E144" s="88">
        <v>2.5</v>
      </c>
      <c r="F144" s="88">
        <v>100</v>
      </c>
      <c r="G144" s="90" t="s">
        <v>4545</v>
      </c>
      <c r="H144" s="90">
        <v>2.5</v>
      </c>
      <c r="I144" s="91" t="s">
        <v>151</v>
      </c>
      <c r="J144" s="112">
        <v>8000</v>
      </c>
      <c r="L144" s="191">
        <v>2750</v>
      </c>
      <c r="M144" s="158"/>
      <c r="N144" s="159">
        <v>2750</v>
      </c>
      <c r="O144" s="158"/>
      <c r="P144" s="159">
        <v>2750</v>
      </c>
      <c r="Q144" s="192"/>
      <c r="R144" s="408"/>
      <c r="S144" s="413"/>
      <c r="T144" s="416"/>
      <c r="U144" s="182"/>
      <c r="V144" s="161"/>
      <c r="W144" s="161"/>
      <c r="X144" s="183"/>
    </row>
    <row r="145" spans="1:24">
      <c r="A145" s="130" t="s">
        <v>4943</v>
      </c>
      <c r="B145" s="103" t="s">
        <v>4944</v>
      </c>
      <c r="C145" s="87"/>
      <c r="D145" s="88" t="s">
        <v>318</v>
      </c>
      <c r="E145" s="88">
        <v>2.5</v>
      </c>
      <c r="F145" s="88">
        <v>100</v>
      </c>
      <c r="G145" s="90" t="s">
        <v>4545</v>
      </c>
      <c r="H145" s="90">
        <v>2.5</v>
      </c>
      <c r="I145" s="91" t="s">
        <v>4945</v>
      </c>
      <c r="J145" s="112">
        <v>8000</v>
      </c>
      <c r="L145" s="191">
        <v>2750</v>
      </c>
      <c r="M145" s="158"/>
      <c r="N145" s="159">
        <v>2750</v>
      </c>
      <c r="O145" s="158"/>
      <c r="P145" s="159">
        <v>2750</v>
      </c>
      <c r="Q145" s="192"/>
      <c r="R145" s="409">
        <f t="shared" si="1"/>
        <v>5500</v>
      </c>
      <c r="S145" s="414">
        <f>+N145+N146</f>
        <v>5500</v>
      </c>
      <c r="T145" s="417">
        <f>+P145+P146</f>
        <v>5500</v>
      </c>
      <c r="U145" s="180" t="str">
        <f>+D145</f>
        <v>DP127</v>
      </c>
      <c r="V145" s="159">
        <f>ABS(L145-L147)</f>
        <v>0</v>
      </c>
      <c r="W145" s="159">
        <f>ABS(N145-N147)</f>
        <v>0</v>
      </c>
      <c r="X145" s="181">
        <f>ABS(P145-P147)</f>
        <v>0</v>
      </c>
    </row>
    <row r="146" spans="1:24">
      <c r="A146" s="130" t="s">
        <v>4949</v>
      </c>
      <c r="B146" s="103" t="s">
        <v>4950</v>
      </c>
      <c r="C146" s="87"/>
      <c r="D146" s="88" t="s">
        <v>303</v>
      </c>
      <c r="E146" s="88">
        <v>2.5</v>
      </c>
      <c r="F146" s="88">
        <v>100</v>
      </c>
      <c r="G146" s="90" t="s">
        <v>4545</v>
      </c>
      <c r="H146" s="90">
        <v>2.5</v>
      </c>
      <c r="I146" s="91" t="s">
        <v>4945</v>
      </c>
      <c r="J146" s="112">
        <v>8000</v>
      </c>
      <c r="L146" s="191">
        <v>2750</v>
      </c>
      <c r="M146" s="158"/>
      <c r="N146" s="159">
        <v>2750</v>
      </c>
      <c r="O146" s="158"/>
      <c r="P146" s="159">
        <v>2750</v>
      </c>
      <c r="Q146" s="192"/>
      <c r="R146" s="408"/>
      <c r="S146" s="413"/>
      <c r="T146" s="416"/>
      <c r="U146" s="180" t="str">
        <f>+D146</f>
        <v>DP128</v>
      </c>
      <c r="V146" s="159">
        <f>ABS(L146-L148)</f>
        <v>0</v>
      </c>
      <c r="W146" s="159">
        <f>ABS(N146-N148)</f>
        <v>0</v>
      </c>
      <c r="X146" s="181">
        <f>ABS(P146-P148)</f>
        <v>0</v>
      </c>
    </row>
    <row r="147" spans="1:24">
      <c r="A147" s="130" t="s">
        <v>4946</v>
      </c>
      <c r="B147" s="103" t="s">
        <v>4947</v>
      </c>
      <c r="C147" s="87"/>
      <c r="D147" s="88" t="s">
        <v>318</v>
      </c>
      <c r="E147" s="88">
        <v>2.5</v>
      </c>
      <c r="F147" s="88">
        <v>100</v>
      </c>
      <c r="G147" s="90" t="s">
        <v>4545</v>
      </c>
      <c r="H147" s="90">
        <v>2.5</v>
      </c>
      <c r="I147" s="91" t="s">
        <v>4948</v>
      </c>
      <c r="J147" s="112">
        <v>8000</v>
      </c>
      <c r="L147" s="191">
        <v>2750</v>
      </c>
      <c r="M147" s="158"/>
      <c r="N147" s="159">
        <v>2750</v>
      </c>
      <c r="O147" s="158"/>
      <c r="P147" s="159">
        <v>2750</v>
      </c>
      <c r="Q147" s="192"/>
      <c r="R147" s="409">
        <f t="shared" si="1"/>
        <v>5500</v>
      </c>
      <c r="S147" s="414">
        <f>+N147+N148</f>
        <v>5500</v>
      </c>
      <c r="T147" s="417">
        <f>+P147+P148</f>
        <v>5500</v>
      </c>
      <c r="U147" s="182"/>
      <c r="V147" s="161"/>
      <c r="W147" s="161"/>
      <c r="X147" s="183"/>
    </row>
    <row r="148" spans="1:24">
      <c r="A148" s="130" t="s">
        <v>4951</v>
      </c>
      <c r="B148" s="103" t="s">
        <v>4952</v>
      </c>
      <c r="C148" s="87"/>
      <c r="D148" s="88" t="s">
        <v>303</v>
      </c>
      <c r="E148" s="88">
        <v>2.5</v>
      </c>
      <c r="F148" s="88">
        <v>100</v>
      </c>
      <c r="G148" s="90" t="s">
        <v>4545</v>
      </c>
      <c r="H148" s="90">
        <v>2.5</v>
      </c>
      <c r="I148" s="91" t="s">
        <v>4948</v>
      </c>
      <c r="J148" s="112">
        <v>8000</v>
      </c>
      <c r="L148" s="191">
        <v>2750</v>
      </c>
      <c r="M148" s="158"/>
      <c r="N148" s="159">
        <v>2750</v>
      </c>
      <c r="O148" s="158"/>
      <c r="P148" s="159">
        <v>2750</v>
      </c>
      <c r="Q148" s="192"/>
      <c r="R148" s="408"/>
      <c r="S148" s="413"/>
      <c r="T148" s="416"/>
      <c r="U148" s="182"/>
      <c r="V148" s="161"/>
      <c r="W148" s="161"/>
      <c r="X148" s="183"/>
    </row>
    <row r="149" spans="1:24">
      <c r="A149" s="130" t="s">
        <v>4953</v>
      </c>
      <c r="B149" s="103" t="s">
        <v>4954</v>
      </c>
      <c r="C149" s="87"/>
      <c r="D149" s="88" t="s">
        <v>302</v>
      </c>
      <c r="E149" s="88">
        <v>2.5</v>
      </c>
      <c r="F149" s="88">
        <v>100</v>
      </c>
      <c r="G149" s="90" t="s">
        <v>4545</v>
      </c>
      <c r="H149" s="90">
        <v>2.5</v>
      </c>
      <c r="I149" s="91" t="s">
        <v>4955</v>
      </c>
      <c r="J149" s="112">
        <v>8000</v>
      </c>
      <c r="L149" s="191">
        <v>2750</v>
      </c>
      <c r="M149" s="158"/>
      <c r="N149" s="159">
        <v>2750</v>
      </c>
      <c r="O149" s="158"/>
      <c r="P149" s="159">
        <v>2750</v>
      </c>
      <c r="Q149" s="192"/>
      <c r="R149" s="409">
        <f t="shared" si="1"/>
        <v>5500</v>
      </c>
      <c r="S149" s="414">
        <f>+N149+N150</f>
        <v>5500</v>
      </c>
      <c r="T149" s="417">
        <f>+P149+P150</f>
        <v>5500</v>
      </c>
      <c r="U149" s="180" t="str">
        <f>+D149</f>
        <v>DP129</v>
      </c>
      <c r="V149" s="159">
        <f>ABS(L149-L151)</f>
        <v>0</v>
      </c>
      <c r="W149" s="159">
        <f>ABS(N149-N151)</f>
        <v>0</v>
      </c>
      <c r="X149" s="181">
        <f>ABS(P149-P151)</f>
        <v>0</v>
      </c>
    </row>
    <row r="150" spans="1:24">
      <c r="A150" s="130" t="s">
        <v>4959</v>
      </c>
      <c r="B150" s="103" t="s">
        <v>4960</v>
      </c>
      <c r="C150" s="87"/>
      <c r="D150" s="88" t="s">
        <v>301</v>
      </c>
      <c r="E150" s="88">
        <v>2.5</v>
      </c>
      <c r="F150" s="88">
        <v>100</v>
      </c>
      <c r="G150" s="90" t="s">
        <v>4545</v>
      </c>
      <c r="H150" s="90">
        <v>2.5</v>
      </c>
      <c r="I150" s="91" t="s">
        <v>4955</v>
      </c>
      <c r="J150" s="112">
        <v>8000</v>
      </c>
      <c r="L150" s="191">
        <v>2750</v>
      </c>
      <c r="M150" s="158"/>
      <c r="N150" s="159">
        <v>2750</v>
      </c>
      <c r="O150" s="158"/>
      <c r="P150" s="159">
        <v>2750</v>
      </c>
      <c r="Q150" s="192"/>
      <c r="R150" s="408"/>
      <c r="S150" s="413"/>
      <c r="T150" s="416"/>
      <c r="U150" s="180" t="str">
        <f>+D150</f>
        <v>DP130</v>
      </c>
      <c r="V150" s="159">
        <f>ABS(L150-L152)</f>
        <v>0</v>
      </c>
      <c r="W150" s="159">
        <f>ABS(N150-N152)</f>
        <v>0</v>
      </c>
      <c r="X150" s="181">
        <f>ABS(P150-P152)</f>
        <v>0</v>
      </c>
    </row>
    <row r="151" spans="1:24">
      <c r="A151" s="130" t="s">
        <v>4956</v>
      </c>
      <c r="B151" s="103" t="s">
        <v>4957</v>
      </c>
      <c r="C151" s="87"/>
      <c r="D151" s="88" t="s">
        <v>302</v>
      </c>
      <c r="E151" s="88">
        <v>2.5</v>
      </c>
      <c r="F151" s="88">
        <v>100</v>
      </c>
      <c r="G151" s="90" t="s">
        <v>4545</v>
      </c>
      <c r="H151" s="90">
        <v>2.5</v>
      </c>
      <c r="I151" s="91" t="s">
        <v>4958</v>
      </c>
      <c r="J151" s="112">
        <v>8000</v>
      </c>
      <c r="L151" s="191">
        <v>2750</v>
      </c>
      <c r="M151" s="158"/>
      <c r="N151" s="159">
        <v>2750</v>
      </c>
      <c r="O151" s="158"/>
      <c r="P151" s="159">
        <v>2750</v>
      </c>
      <c r="Q151" s="192"/>
      <c r="R151" s="409">
        <f t="shared" si="1"/>
        <v>5500</v>
      </c>
      <c r="S151" s="414">
        <f>+N151+N152</f>
        <v>5500</v>
      </c>
      <c r="T151" s="417">
        <f>+P151+P152</f>
        <v>5500</v>
      </c>
      <c r="U151" s="182"/>
      <c r="V151" s="161"/>
      <c r="W151" s="161"/>
      <c r="X151" s="183"/>
    </row>
    <row r="152" spans="1:24">
      <c r="A152" s="130" t="s">
        <v>4961</v>
      </c>
      <c r="B152" s="103" t="s">
        <v>4962</v>
      </c>
      <c r="C152" s="87"/>
      <c r="D152" s="88" t="s">
        <v>301</v>
      </c>
      <c r="E152" s="88">
        <v>2.5</v>
      </c>
      <c r="F152" s="88">
        <v>100</v>
      </c>
      <c r="G152" s="90" t="s">
        <v>4545</v>
      </c>
      <c r="H152" s="90">
        <v>2.5</v>
      </c>
      <c r="I152" s="91" t="s">
        <v>4958</v>
      </c>
      <c r="J152" s="112">
        <v>8000</v>
      </c>
      <c r="L152" s="191">
        <v>2750</v>
      </c>
      <c r="M152" s="158"/>
      <c r="N152" s="159">
        <v>2750</v>
      </c>
      <c r="O152" s="158"/>
      <c r="P152" s="159">
        <v>2750</v>
      </c>
      <c r="Q152" s="192"/>
      <c r="R152" s="408"/>
      <c r="S152" s="413"/>
      <c r="T152" s="416"/>
      <c r="U152" s="182"/>
      <c r="V152" s="161"/>
      <c r="W152" s="161"/>
      <c r="X152" s="183"/>
    </row>
    <row r="153" spans="1:24">
      <c r="A153" s="130" t="s">
        <v>4982</v>
      </c>
      <c r="B153" s="103" t="s">
        <v>4983</v>
      </c>
      <c r="C153" s="87"/>
      <c r="D153" s="88" t="s">
        <v>278</v>
      </c>
      <c r="E153" s="88">
        <v>2.5</v>
      </c>
      <c r="F153" s="88">
        <v>100</v>
      </c>
      <c r="G153" s="90" t="s">
        <v>4545</v>
      </c>
      <c r="H153" s="90">
        <v>2.5</v>
      </c>
      <c r="I153" s="91" t="s">
        <v>4984</v>
      </c>
      <c r="J153" s="112">
        <v>8000</v>
      </c>
      <c r="L153" s="191">
        <v>2750</v>
      </c>
      <c r="M153" s="158"/>
      <c r="N153" s="159">
        <v>2750</v>
      </c>
      <c r="O153" s="158"/>
      <c r="P153" s="159">
        <v>2750</v>
      </c>
      <c r="Q153" s="192"/>
      <c r="R153" s="409">
        <f t="shared" si="1"/>
        <v>5500</v>
      </c>
      <c r="S153" s="414">
        <f>+N153+N154</f>
        <v>5500</v>
      </c>
      <c r="T153" s="417">
        <f>+P153+P154</f>
        <v>5500</v>
      </c>
      <c r="U153" s="180" t="str">
        <f>+D153</f>
        <v>DP135</v>
      </c>
      <c r="V153" s="159">
        <f>ABS(L153-L155)</f>
        <v>0</v>
      </c>
      <c r="W153" s="159">
        <f>ABS(N153-N155)</f>
        <v>0</v>
      </c>
      <c r="X153" s="181">
        <f>ABS(P153-P155)</f>
        <v>0</v>
      </c>
    </row>
    <row r="154" spans="1:24">
      <c r="A154" s="130" t="s">
        <v>3666</v>
      </c>
      <c r="B154" s="103" t="s">
        <v>4988</v>
      </c>
      <c r="C154" s="87"/>
      <c r="D154" s="88" t="s">
        <v>277</v>
      </c>
      <c r="E154" s="88">
        <v>2.5</v>
      </c>
      <c r="F154" s="88">
        <v>100</v>
      </c>
      <c r="G154" s="90" t="s">
        <v>4545</v>
      </c>
      <c r="H154" s="90">
        <v>2.5</v>
      </c>
      <c r="I154" s="91" t="s">
        <v>4984</v>
      </c>
      <c r="J154" s="112">
        <v>8000</v>
      </c>
      <c r="L154" s="191">
        <v>2750</v>
      </c>
      <c r="M154" s="158"/>
      <c r="N154" s="159">
        <v>2750</v>
      </c>
      <c r="O154" s="158"/>
      <c r="P154" s="159">
        <v>2750</v>
      </c>
      <c r="Q154" s="192"/>
      <c r="R154" s="408"/>
      <c r="S154" s="413"/>
      <c r="T154" s="416"/>
      <c r="U154" s="180" t="str">
        <f>+D154</f>
        <v>DP136</v>
      </c>
      <c r="V154" s="159">
        <f>ABS(L154-L156)</f>
        <v>0</v>
      </c>
      <c r="W154" s="159">
        <f>ABS(N154-N156)</f>
        <v>0</v>
      </c>
      <c r="X154" s="181">
        <f>ABS(P154-P156)</f>
        <v>0</v>
      </c>
    </row>
    <row r="155" spans="1:24">
      <c r="A155" s="130" t="s">
        <v>4985</v>
      </c>
      <c r="B155" s="103" t="s">
        <v>4986</v>
      </c>
      <c r="C155" s="87"/>
      <c r="D155" s="88" t="s">
        <v>278</v>
      </c>
      <c r="E155" s="88">
        <v>2.5</v>
      </c>
      <c r="F155" s="88">
        <v>100</v>
      </c>
      <c r="G155" s="90" t="s">
        <v>4545</v>
      </c>
      <c r="H155" s="90">
        <v>2.5</v>
      </c>
      <c r="I155" s="91" t="s">
        <v>4987</v>
      </c>
      <c r="J155" s="112">
        <v>8000</v>
      </c>
      <c r="L155" s="191">
        <v>2750</v>
      </c>
      <c r="M155" s="158"/>
      <c r="N155" s="159">
        <v>2750</v>
      </c>
      <c r="O155" s="158"/>
      <c r="P155" s="159">
        <v>2750</v>
      </c>
      <c r="Q155" s="192"/>
      <c r="R155" s="409">
        <f t="shared" si="1"/>
        <v>5500</v>
      </c>
      <c r="S155" s="414">
        <f>+N155+N156</f>
        <v>5500</v>
      </c>
      <c r="T155" s="417">
        <f>+P155+P156</f>
        <v>5500</v>
      </c>
      <c r="U155" s="182"/>
      <c r="V155" s="161"/>
      <c r="W155" s="161"/>
      <c r="X155" s="183"/>
    </row>
    <row r="156" spans="1:24">
      <c r="A156" s="130" t="s">
        <v>4989</v>
      </c>
      <c r="B156" s="103" t="s">
        <v>4990</v>
      </c>
      <c r="C156" s="87"/>
      <c r="D156" s="88" t="s">
        <v>277</v>
      </c>
      <c r="E156" s="88">
        <v>2.5</v>
      </c>
      <c r="F156" s="88">
        <v>100</v>
      </c>
      <c r="G156" s="90" t="s">
        <v>4545</v>
      </c>
      <c r="H156" s="90">
        <v>2.5</v>
      </c>
      <c r="I156" s="91" t="s">
        <v>4987</v>
      </c>
      <c r="J156" s="112">
        <v>8000</v>
      </c>
      <c r="L156" s="191">
        <v>2750</v>
      </c>
      <c r="M156" s="158"/>
      <c r="N156" s="159">
        <v>2750</v>
      </c>
      <c r="O156" s="158"/>
      <c r="P156" s="159">
        <v>2750</v>
      </c>
      <c r="Q156" s="192"/>
      <c r="R156" s="408"/>
      <c r="S156" s="413"/>
      <c r="T156" s="416"/>
      <c r="U156" s="182"/>
      <c r="V156" s="161"/>
      <c r="W156" s="161"/>
      <c r="X156" s="183"/>
    </row>
    <row r="157" spans="1:24">
      <c r="A157" s="130" t="s">
        <v>4991</v>
      </c>
      <c r="B157" s="103" t="s">
        <v>4992</v>
      </c>
      <c r="C157" s="87"/>
      <c r="D157" s="88" t="s">
        <v>276</v>
      </c>
      <c r="E157" s="88">
        <v>2.5</v>
      </c>
      <c r="F157" s="88">
        <v>100</v>
      </c>
      <c r="G157" s="90" t="s">
        <v>4545</v>
      </c>
      <c r="H157" s="90">
        <v>2.5</v>
      </c>
      <c r="I157" s="91" t="s">
        <v>4993</v>
      </c>
      <c r="J157" s="112">
        <v>8000</v>
      </c>
      <c r="L157" s="191">
        <v>2750</v>
      </c>
      <c r="M157" s="158"/>
      <c r="N157" s="159">
        <v>2750</v>
      </c>
      <c r="O157" s="158"/>
      <c r="P157" s="159">
        <v>2750</v>
      </c>
      <c r="Q157" s="192"/>
      <c r="R157" s="409">
        <f t="shared" si="1"/>
        <v>5500</v>
      </c>
      <c r="S157" s="414">
        <f>+N157+N158</f>
        <v>5500</v>
      </c>
      <c r="T157" s="417">
        <f>+P157+P158</f>
        <v>5500</v>
      </c>
      <c r="U157" s="180" t="str">
        <f>+D157</f>
        <v>DP137</v>
      </c>
      <c r="V157" s="159">
        <f>ABS(L157-L159)</f>
        <v>0</v>
      </c>
      <c r="W157" s="159">
        <f>ABS(N157-N159)</f>
        <v>0</v>
      </c>
      <c r="X157" s="181">
        <f>ABS(P157-P159)</f>
        <v>0</v>
      </c>
    </row>
    <row r="158" spans="1:24">
      <c r="A158" s="130" t="s">
        <v>3664</v>
      </c>
      <c r="B158" s="103" t="s">
        <v>4997</v>
      </c>
      <c r="C158" s="87"/>
      <c r="D158" s="88" t="s">
        <v>275</v>
      </c>
      <c r="E158" s="88">
        <v>2.5</v>
      </c>
      <c r="F158" s="88">
        <v>100</v>
      </c>
      <c r="G158" s="90" t="s">
        <v>4545</v>
      </c>
      <c r="H158" s="90">
        <v>2.5</v>
      </c>
      <c r="I158" s="91" t="s">
        <v>4993</v>
      </c>
      <c r="J158" s="112">
        <v>8000</v>
      </c>
      <c r="L158" s="191">
        <v>2750</v>
      </c>
      <c r="M158" s="158"/>
      <c r="N158" s="159">
        <v>2750</v>
      </c>
      <c r="O158" s="158"/>
      <c r="P158" s="159">
        <v>2750</v>
      </c>
      <c r="Q158" s="192"/>
      <c r="R158" s="408"/>
      <c r="S158" s="413"/>
      <c r="T158" s="416"/>
      <c r="U158" s="180" t="str">
        <f>+D158</f>
        <v>DP138</v>
      </c>
      <c r="V158" s="159">
        <f>ABS(L158-L160)</f>
        <v>0</v>
      </c>
      <c r="W158" s="159">
        <f>ABS(N158-N160)</f>
        <v>0</v>
      </c>
      <c r="X158" s="181">
        <f>ABS(P158-P160)</f>
        <v>0</v>
      </c>
    </row>
    <row r="159" spans="1:24">
      <c r="A159" s="130" t="s">
        <v>4994</v>
      </c>
      <c r="B159" s="103" t="s">
        <v>4995</v>
      </c>
      <c r="C159" s="87"/>
      <c r="D159" s="88" t="s">
        <v>276</v>
      </c>
      <c r="E159" s="88">
        <v>2.5</v>
      </c>
      <c r="F159" s="88">
        <v>100</v>
      </c>
      <c r="G159" s="90" t="s">
        <v>4545</v>
      </c>
      <c r="H159" s="90">
        <v>2.5</v>
      </c>
      <c r="I159" s="91" t="s">
        <v>4996</v>
      </c>
      <c r="J159" s="112">
        <v>8000</v>
      </c>
      <c r="L159" s="191">
        <v>2750</v>
      </c>
      <c r="M159" s="158"/>
      <c r="N159" s="159">
        <v>2750</v>
      </c>
      <c r="O159" s="158"/>
      <c r="P159" s="159">
        <v>2750</v>
      </c>
      <c r="Q159" s="192"/>
      <c r="R159" s="409">
        <f t="shared" si="1"/>
        <v>5500</v>
      </c>
      <c r="S159" s="414">
        <f>+N159+N160</f>
        <v>5500</v>
      </c>
      <c r="T159" s="417">
        <f>+P159+P160</f>
        <v>5500</v>
      </c>
      <c r="U159" s="182"/>
      <c r="V159" s="161"/>
      <c r="W159" s="161"/>
      <c r="X159" s="183"/>
    </row>
    <row r="160" spans="1:24">
      <c r="A160" s="130" t="s">
        <v>3665</v>
      </c>
      <c r="B160" s="103" t="s">
        <v>4998</v>
      </c>
      <c r="C160" s="87"/>
      <c r="D160" s="88" t="s">
        <v>275</v>
      </c>
      <c r="E160" s="88">
        <v>2.5</v>
      </c>
      <c r="F160" s="88">
        <v>100</v>
      </c>
      <c r="G160" s="90" t="s">
        <v>4545</v>
      </c>
      <c r="H160" s="90">
        <v>2.5</v>
      </c>
      <c r="I160" s="91" t="s">
        <v>4996</v>
      </c>
      <c r="J160" s="112">
        <v>8000</v>
      </c>
      <c r="L160" s="191">
        <v>2750</v>
      </c>
      <c r="M160" s="158"/>
      <c r="N160" s="159">
        <v>2750</v>
      </c>
      <c r="O160" s="158"/>
      <c r="P160" s="159">
        <v>2750</v>
      </c>
      <c r="Q160" s="192"/>
      <c r="R160" s="408"/>
      <c r="S160" s="413"/>
      <c r="T160" s="416"/>
      <c r="U160" s="182"/>
      <c r="V160" s="161"/>
      <c r="W160" s="161"/>
      <c r="X160" s="183"/>
    </row>
    <row r="161" spans="1:24">
      <c r="A161" s="130" t="s">
        <v>3497</v>
      </c>
      <c r="B161" s="103" t="s">
        <v>4596</v>
      </c>
      <c r="C161" s="87"/>
      <c r="D161" s="88" t="s">
        <v>212</v>
      </c>
      <c r="E161" s="88">
        <v>2.5</v>
      </c>
      <c r="F161" s="88">
        <v>100</v>
      </c>
      <c r="G161" s="90" t="s">
        <v>4545</v>
      </c>
      <c r="H161" s="90">
        <v>2.5</v>
      </c>
      <c r="I161" s="91" t="s">
        <v>84</v>
      </c>
      <c r="J161" s="112">
        <v>8000</v>
      </c>
      <c r="L161" s="191">
        <v>2750</v>
      </c>
      <c r="M161" s="158"/>
      <c r="N161" s="159">
        <v>2750</v>
      </c>
      <c r="O161" s="158"/>
      <c r="P161" s="159">
        <v>2750</v>
      </c>
      <c r="Q161" s="192"/>
      <c r="R161" s="409">
        <f t="shared" si="1"/>
        <v>5500</v>
      </c>
      <c r="S161" s="414">
        <f>+N161+N162</f>
        <v>5500</v>
      </c>
      <c r="T161" s="417">
        <f>+P161+P162</f>
        <v>5500</v>
      </c>
      <c r="U161" s="180" t="str">
        <f>+D161</f>
        <v>DP53</v>
      </c>
      <c r="V161" s="159">
        <f>ABS(L161-L163)</f>
        <v>0</v>
      </c>
      <c r="W161" s="159">
        <f>ABS(N161-N163)</f>
        <v>0</v>
      </c>
      <c r="X161" s="181">
        <f>ABS(P161-P163)</f>
        <v>0</v>
      </c>
    </row>
    <row r="162" spans="1:24">
      <c r="A162" s="130" t="s">
        <v>3532</v>
      </c>
      <c r="B162" s="103" t="s">
        <v>4599</v>
      </c>
      <c r="C162" s="87"/>
      <c r="D162" s="88" t="s">
        <v>4600</v>
      </c>
      <c r="E162" s="88">
        <v>2.5</v>
      </c>
      <c r="F162" s="88">
        <v>100</v>
      </c>
      <c r="G162" s="90" t="s">
        <v>4545</v>
      </c>
      <c r="H162" s="90">
        <v>2.5</v>
      </c>
      <c r="I162" s="91" t="s">
        <v>84</v>
      </c>
      <c r="J162" s="112">
        <v>8000</v>
      </c>
      <c r="L162" s="191">
        <v>2750</v>
      </c>
      <c r="M162" s="158"/>
      <c r="N162" s="159">
        <v>2750</v>
      </c>
      <c r="O162" s="158"/>
      <c r="P162" s="159">
        <v>2750</v>
      </c>
      <c r="Q162" s="192"/>
      <c r="R162" s="408"/>
      <c r="S162" s="413"/>
      <c r="T162" s="416"/>
      <c r="U162" s="180" t="str">
        <f>+D162</f>
        <v>DP54</v>
      </c>
      <c r="V162" s="159">
        <f>ABS(L162-L164)</f>
        <v>0</v>
      </c>
      <c r="W162" s="159">
        <f>ABS(N162-N164)</f>
        <v>0</v>
      </c>
      <c r="X162" s="181">
        <f>ABS(P162-P164)</f>
        <v>0</v>
      </c>
    </row>
    <row r="163" spans="1:24">
      <c r="A163" s="130" t="s">
        <v>4597</v>
      </c>
      <c r="B163" s="103" t="s">
        <v>4598</v>
      </c>
      <c r="C163" s="87"/>
      <c r="D163" s="88" t="s">
        <v>212</v>
      </c>
      <c r="E163" s="88">
        <v>2.5</v>
      </c>
      <c r="F163" s="88">
        <v>100</v>
      </c>
      <c r="G163" s="90" t="s">
        <v>4545</v>
      </c>
      <c r="H163" s="90">
        <v>2.5</v>
      </c>
      <c r="I163" s="91" t="s">
        <v>83</v>
      </c>
      <c r="J163" s="112">
        <v>8000</v>
      </c>
      <c r="L163" s="191">
        <v>2750</v>
      </c>
      <c r="M163" s="158"/>
      <c r="N163" s="159">
        <v>2750</v>
      </c>
      <c r="O163" s="158"/>
      <c r="P163" s="159">
        <v>2750</v>
      </c>
      <c r="Q163" s="192"/>
      <c r="R163" s="409">
        <f t="shared" si="1"/>
        <v>5500</v>
      </c>
      <c r="S163" s="414">
        <f>+N163+N164</f>
        <v>5500</v>
      </c>
      <c r="T163" s="417">
        <f>+P163+P164</f>
        <v>5500</v>
      </c>
      <c r="U163" s="182"/>
      <c r="V163" s="161"/>
      <c r="W163" s="161"/>
      <c r="X163" s="183"/>
    </row>
    <row r="164" spans="1:24">
      <c r="A164" s="130" t="s">
        <v>3527</v>
      </c>
      <c r="B164" s="103" t="s">
        <v>4601</v>
      </c>
      <c r="C164" s="87"/>
      <c r="D164" s="88" t="s">
        <v>4600</v>
      </c>
      <c r="E164" s="88">
        <v>2.5</v>
      </c>
      <c r="F164" s="88">
        <v>100</v>
      </c>
      <c r="G164" s="90" t="s">
        <v>4545</v>
      </c>
      <c r="H164" s="90">
        <v>2.5</v>
      </c>
      <c r="I164" s="91" t="s">
        <v>83</v>
      </c>
      <c r="J164" s="112">
        <v>8000</v>
      </c>
      <c r="L164" s="191">
        <v>2750</v>
      </c>
      <c r="M164" s="158"/>
      <c r="N164" s="159">
        <v>2750</v>
      </c>
      <c r="O164" s="158"/>
      <c r="P164" s="159">
        <v>2750</v>
      </c>
      <c r="Q164" s="192"/>
      <c r="R164" s="408"/>
      <c r="S164" s="413"/>
      <c r="T164" s="416"/>
      <c r="U164" s="182"/>
      <c r="V164" s="161"/>
      <c r="W164" s="161"/>
      <c r="X164" s="183"/>
    </row>
    <row r="165" spans="1:24">
      <c r="A165" s="130" t="s">
        <v>3628</v>
      </c>
      <c r="B165" s="103" t="s">
        <v>4602</v>
      </c>
      <c r="C165" s="87"/>
      <c r="D165" s="88" t="s">
        <v>207</v>
      </c>
      <c r="E165" s="88">
        <v>2.5</v>
      </c>
      <c r="F165" s="88">
        <v>100</v>
      </c>
      <c r="G165" s="90" t="s">
        <v>4545</v>
      </c>
      <c r="H165" s="90">
        <v>2.5</v>
      </c>
      <c r="I165" s="91" t="s">
        <v>106</v>
      </c>
      <c r="J165" s="112">
        <v>8000</v>
      </c>
      <c r="L165" s="191">
        <v>2750</v>
      </c>
      <c r="M165" s="158"/>
      <c r="N165" s="159">
        <v>2750</v>
      </c>
      <c r="O165" s="158"/>
      <c r="P165" s="159">
        <v>2750</v>
      </c>
      <c r="Q165" s="192"/>
      <c r="R165" s="409">
        <f t="shared" si="1"/>
        <v>5500</v>
      </c>
      <c r="S165" s="414">
        <f>+N165+N166</f>
        <v>5500</v>
      </c>
      <c r="T165" s="417">
        <f>+P165+P166</f>
        <v>5500</v>
      </c>
      <c r="U165" s="180" t="str">
        <f>+D165</f>
        <v>DP55</v>
      </c>
      <c r="V165" s="159">
        <f>ABS(L165-L167)</f>
        <v>0</v>
      </c>
      <c r="W165" s="159">
        <f>ABS(N165-N167)</f>
        <v>0</v>
      </c>
      <c r="X165" s="181">
        <f>ABS(P165-P167)</f>
        <v>0</v>
      </c>
    </row>
    <row r="166" spans="1:24">
      <c r="A166" s="130" t="s">
        <v>3682</v>
      </c>
      <c r="B166" s="103" t="s">
        <v>4605</v>
      </c>
      <c r="C166" s="87"/>
      <c r="D166" s="88" t="s">
        <v>4606</v>
      </c>
      <c r="E166" s="88">
        <v>2.5</v>
      </c>
      <c r="F166" s="88">
        <v>100</v>
      </c>
      <c r="G166" s="90" t="s">
        <v>4545</v>
      </c>
      <c r="H166" s="90">
        <v>2.5</v>
      </c>
      <c r="I166" s="91" t="s">
        <v>106</v>
      </c>
      <c r="J166" s="112">
        <v>8000</v>
      </c>
      <c r="L166" s="191">
        <v>2750</v>
      </c>
      <c r="M166" s="158"/>
      <c r="N166" s="159">
        <v>2750</v>
      </c>
      <c r="O166" s="158"/>
      <c r="P166" s="159">
        <v>2750</v>
      </c>
      <c r="Q166" s="192"/>
      <c r="R166" s="408"/>
      <c r="S166" s="413"/>
      <c r="T166" s="416"/>
      <c r="U166" s="180" t="str">
        <f>+D166</f>
        <v>DP56</v>
      </c>
      <c r="V166" s="159">
        <f>ABS(L166-L168)</f>
        <v>0</v>
      </c>
      <c r="W166" s="159">
        <f>ABS(N166-N168)</f>
        <v>0</v>
      </c>
      <c r="X166" s="181">
        <f>ABS(P166-P168)</f>
        <v>0</v>
      </c>
    </row>
    <row r="167" spans="1:24">
      <c r="A167" s="130" t="s">
        <v>4603</v>
      </c>
      <c r="B167" s="103" t="s">
        <v>4604</v>
      </c>
      <c r="C167" s="87"/>
      <c r="D167" s="88" t="s">
        <v>207</v>
      </c>
      <c r="E167" s="88">
        <v>2.5</v>
      </c>
      <c r="F167" s="88">
        <v>100</v>
      </c>
      <c r="G167" s="90" t="s">
        <v>4545</v>
      </c>
      <c r="H167" s="90">
        <v>2.5</v>
      </c>
      <c r="I167" s="91" t="s">
        <v>105</v>
      </c>
      <c r="J167" s="112">
        <v>8000</v>
      </c>
      <c r="L167" s="191">
        <v>2750</v>
      </c>
      <c r="M167" s="158"/>
      <c r="N167" s="159">
        <v>2750</v>
      </c>
      <c r="O167" s="158"/>
      <c r="P167" s="159">
        <v>2750</v>
      </c>
      <c r="Q167" s="192"/>
      <c r="R167" s="409">
        <f t="shared" si="1"/>
        <v>5500</v>
      </c>
      <c r="S167" s="414">
        <f>+N167+N168</f>
        <v>5500</v>
      </c>
      <c r="T167" s="417">
        <f>+P167+P168</f>
        <v>5500</v>
      </c>
      <c r="U167" s="182"/>
      <c r="V167" s="161"/>
      <c r="W167" s="161"/>
      <c r="X167" s="183"/>
    </row>
    <row r="168" spans="1:24">
      <c r="A168" s="130" t="s">
        <v>3683</v>
      </c>
      <c r="B168" s="103" t="s">
        <v>4607</v>
      </c>
      <c r="C168" s="87"/>
      <c r="D168" s="88" t="s">
        <v>4606</v>
      </c>
      <c r="E168" s="88">
        <v>2.5</v>
      </c>
      <c r="F168" s="88">
        <v>100</v>
      </c>
      <c r="G168" s="90" t="s">
        <v>4545</v>
      </c>
      <c r="H168" s="90">
        <v>2.5</v>
      </c>
      <c r="I168" s="91" t="s">
        <v>105</v>
      </c>
      <c r="J168" s="112">
        <v>8000</v>
      </c>
      <c r="L168" s="191">
        <v>2750</v>
      </c>
      <c r="M168" s="158"/>
      <c r="N168" s="159">
        <v>2750</v>
      </c>
      <c r="O168" s="158"/>
      <c r="P168" s="159">
        <v>2750</v>
      </c>
      <c r="Q168" s="192"/>
      <c r="R168" s="408"/>
      <c r="S168" s="413"/>
      <c r="T168" s="416"/>
      <c r="U168" s="182"/>
      <c r="V168" s="161"/>
      <c r="W168" s="161"/>
      <c r="X168" s="183"/>
    </row>
    <row r="169" spans="1:24">
      <c r="A169" s="130" t="s">
        <v>4614</v>
      </c>
      <c r="B169" s="103" t="s">
        <v>4615</v>
      </c>
      <c r="C169" s="87">
        <v>1</v>
      </c>
      <c r="D169" s="88" t="s">
        <v>201</v>
      </c>
      <c r="E169" s="88">
        <v>2.5</v>
      </c>
      <c r="F169" s="88">
        <v>100</v>
      </c>
      <c r="G169" s="90" t="s">
        <v>4545</v>
      </c>
      <c r="H169" s="90">
        <v>2.5</v>
      </c>
      <c r="I169" s="91" t="s">
        <v>101</v>
      </c>
      <c r="J169" s="112">
        <v>8000</v>
      </c>
      <c r="L169" s="191">
        <v>2750</v>
      </c>
      <c r="M169" s="159">
        <v>14000.000000000002</v>
      </c>
      <c r="N169" s="159">
        <v>2750</v>
      </c>
      <c r="O169" s="159">
        <v>14000.000000000002</v>
      </c>
      <c r="P169" s="159">
        <v>2750</v>
      </c>
      <c r="Q169" s="181">
        <v>14000.000000000002</v>
      </c>
      <c r="R169" s="409">
        <f t="shared" ref="R169:R207" si="2">+L169+L170</f>
        <v>5500</v>
      </c>
      <c r="S169" s="414">
        <f>+N169+N170</f>
        <v>5500</v>
      </c>
      <c r="T169" s="417">
        <f>+P169+P170</f>
        <v>5500</v>
      </c>
      <c r="U169" s="180" t="str">
        <f>+D169</f>
        <v>DP59</v>
      </c>
      <c r="V169" s="159">
        <f>ABS(L169+M169-M171-L171)</f>
        <v>1.8189894035458565E-12</v>
      </c>
      <c r="W169" s="159">
        <f>ABS(N169+O169-O171-N171)</f>
        <v>1.8189894035458565E-12</v>
      </c>
      <c r="X169" s="181">
        <f>ABS(P169+Q169-Q171-P171)</f>
        <v>1.8189894035458565E-12</v>
      </c>
    </row>
    <row r="170" spans="1:24">
      <c r="A170" s="130" t="s">
        <v>3745</v>
      </c>
      <c r="B170" s="103" t="s">
        <v>4618</v>
      </c>
      <c r="C170" s="87">
        <v>1</v>
      </c>
      <c r="D170" s="88" t="s">
        <v>4619</v>
      </c>
      <c r="E170" s="88">
        <v>2.5</v>
      </c>
      <c r="F170" s="88">
        <v>100</v>
      </c>
      <c r="G170" s="90" t="s">
        <v>4545</v>
      </c>
      <c r="H170" s="90">
        <v>2.5</v>
      </c>
      <c r="I170" s="91" t="s">
        <v>101</v>
      </c>
      <c r="J170" s="112">
        <v>8000</v>
      </c>
      <c r="L170" s="191">
        <v>2750</v>
      </c>
      <c r="M170" s="159">
        <v>14000.000000000002</v>
      </c>
      <c r="N170" s="159">
        <v>2750</v>
      </c>
      <c r="O170" s="159">
        <v>14000.000000000002</v>
      </c>
      <c r="P170" s="159">
        <v>2750</v>
      </c>
      <c r="Q170" s="181">
        <v>14000.000000000002</v>
      </c>
      <c r="R170" s="408"/>
      <c r="S170" s="413"/>
      <c r="T170" s="416"/>
      <c r="U170" s="180" t="str">
        <f>+D170</f>
        <v>DP60</v>
      </c>
      <c r="V170" s="159">
        <f>ABS(L170+M170-M172-L172)</f>
        <v>1.8189894035458565E-12</v>
      </c>
      <c r="W170" s="159">
        <f>ABS(N170+O170-O172-N172)</f>
        <v>1.8189894035458565E-12</v>
      </c>
      <c r="X170" s="181">
        <f>ABS(P170+Q170-Q172-P172)</f>
        <v>1.8189894035458565E-12</v>
      </c>
    </row>
    <row r="171" spans="1:24">
      <c r="A171" s="130" t="s">
        <v>4616</v>
      </c>
      <c r="B171" s="103" t="s">
        <v>4617</v>
      </c>
      <c r="C171" s="87">
        <v>1</v>
      </c>
      <c r="D171" s="88" t="s">
        <v>201</v>
      </c>
      <c r="E171" s="88">
        <v>2.5</v>
      </c>
      <c r="F171" s="88">
        <v>100</v>
      </c>
      <c r="G171" s="90" t="s">
        <v>4545</v>
      </c>
      <c r="H171" s="90">
        <v>2.5</v>
      </c>
      <c r="I171" s="91" t="s">
        <v>25</v>
      </c>
      <c r="J171" s="112">
        <v>8000</v>
      </c>
      <c r="L171" s="191">
        <v>2750</v>
      </c>
      <c r="M171" s="159">
        <v>14000.000000000002</v>
      </c>
      <c r="N171" s="159">
        <v>2750</v>
      </c>
      <c r="O171" s="159">
        <v>14000.000000000002</v>
      </c>
      <c r="P171" s="159">
        <v>2750</v>
      </c>
      <c r="Q171" s="181">
        <v>14000.000000000002</v>
      </c>
      <c r="R171" s="409">
        <f t="shared" si="2"/>
        <v>5500</v>
      </c>
      <c r="S171" s="414">
        <f>+N171+N172</f>
        <v>5500</v>
      </c>
      <c r="T171" s="417">
        <f>+P171+P172</f>
        <v>5500</v>
      </c>
      <c r="U171" s="182"/>
      <c r="V171" s="161"/>
      <c r="W171" s="161"/>
      <c r="X171" s="183"/>
    </row>
    <row r="172" spans="1:24">
      <c r="A172" s="130" t="s">
        <v>3663</v>
      </c>
      <c r="B172" s="103" t="s">
        <v>4620</v>
      </c>
      <c r="C172" s="87">
        <v>1</v>
      </c>
      <c r="D172" s="88" t="s">
        <v>4619</v>
      </c>
      <c r="E172" s="88">
        <v>2.5</v>
      </c>
      <c r="F172" s="88">
        <v>100</v>
      </c>
      <c r="G172" s="90" t="s">
        <v>4545</v>
      </c>
      <c r="H172" s="90">
        <v>2.5</v>
      </c>
      <c r="I172" s="91" t="s">
        <v>25</v>
      </c>
      <c r="J172" s="112">
        <v>8000</v>
      </c>
      <c r="L172" s="191">
        <v>2750</v>
      </c>
      <c r="M172" s="159">
        <v>14000.000000000002</v>
      </c>
      <c r="N172" s="159">
        <v>2750</v>
      </c>
      <c r="O172" s="159">
        <v>14000.000000000002</v>
      </c>
      <c r="P172" s="159">
        <v>2750</v>
      </c>
      <c r="Q172" s="181">
        <v>14000.000000000002</v>
      </c>
      <c r="R172" s="408"/>
      <c r="S172" s="413"/>
      <c r="T172" s="416"/>
      <c r="U172" s="182"/>
      <c r="V172" s="161"/>
      <c r="W172" s="161"/>
      <c r="X172" s="183"/>
    </row>
    <row r="173" spans="1:24">
      <c r="A173" s="130" t="s">
        <v>4641</v>
      </c>
      <c r="B173" s="103" t="s">
        <v>4642</v>
      </c>
      <c r="C173" s="87">
        <v>1</v>
      </c>
      <c r="D173" s="88" t="s">
        <v>189</v>
      </c>
      <c r="E173" s="88">
        <v>2.5</v>
      </c>
      <c r="F173" s="88">
        <v>100</v>
      </c>
      <c r="G173" s="90" t="s">
        <v>4545</v>
      </c>
      <c r="H173" s="90">
        <v>2.5</v>
      </c>
      <c r="I173" s="91" t="s">
        <v>209</v>
      </c>
      <c r="J173" s="112">
        <v>8000</v>
      </c>
      <c r="L173" s="191">
        <v>2750</v>
      </c>
      <c r="M173" s="159">
        <v>14000.000000000002</v>
      </c>
      <c r="N173" s="159">
        <v>2750</v>
      </c>
      <c r="O173" s="159">
        <v>14000.000000000002</v>
      </c>
      <c r="P173" s="159">
        <v>2750</v>
      </c>
      <c r="Q173" s="181">
        <v>14000.000000000002</v>
      </c>
      <c r="R173" s="409">
        <f t="shared" si="2"/>
        <v>5500</v>
      </c>
      <c r="S173" s="414">
        <f>+N173+N174</f>
        <v>5500</v>
      </c>
      <c r="T173" s="417">
        <f>+P173+P174</f>
        <v>5500</v>
      </c>
      <c r="U173" s="180" t="str">
        <f>+D173</f>
        <v>DP67</v>
      </c>
      <c r="V173" s="159">
        <f>ABS(L173+M173-M175-L175)</f>
        <v>1.8189894035458565E-12</v>
      </c>
      <c r="W173" s="159">
        <f>ABS(N173+O173-O175-N175)</f>
        <v>1.8189894035458565E-12</v>
      </c>
      <c r="X173" s="181">
        <f>ABS(P173+Q173-Q175-P175)</f>
        <v>1.8189894035458565E-12</v>
      </c>
    </row>
    <row r="174" spans="1:24">
      <c r="A174" s="130" t="s">
        <v>4644</v>
      </c>
      <c r="B174" s="103" t="s">
        <v>4645</v>
      </c>
      <c r="C174" s="87">
        <v>1</v>
      </c>
      <c r="D174" s="88" t="s">
        <v>4646</v>
      </c>
      <c r="E174" s="88">
        <v>2.5</v>
      </c>
      <c r="F174" s="88">
        <v>100</v>
      </c>
      <c r="G174" s="90" t="s">
        <v>4545</v>
      </c>
      <c r="H174" s="90">
        <v>2.5</v>
      </c>
      <c r="I174" s="91" t="s">
        <v>209</v>
      </c>
      <c r="J174" s="112">
        <v>8000</v>
      </c>
      <c r="L174" s="191">
        <v>2750</v>
      </c>
      <c r="M174" s="159">
        <v>14000.000000000002</v>
      </c>
      <c r="N174" s="159">
        <v>2750</v>
      </c>
      <c r="O174" s="159">
        <v>14000.000000000002</v>
      </c>
      <c r="P174" s="159">
        <v>2750</v>
      </c>
      <c r="Q174" s="181">
        <v>14000.000000000002</v>
      </c>
      <c r="R174" s="408"/>
      <c r="S174" s="413"/>
      <c r="T174" s="416"/>
      <c r="U174" s="180" t="str">
        <f>+D174</f>
        <v>DP68</v>
      </c>
      <c r="V174" s="159">
        <f>ABS(L174+M174-M176-L176)</f>
        <v>1.8189894035458565E-12</v>
      </c>
      <c r="W174" s="159">
        <f>ABS(N174+O174-O176-N176)</f>
        <v>1.8189894035458565E-12</v>
      </c>
      <c r="X174" s="181">
        <f>ABS(P174+Q174-Q176-P176)</f>
        <v>1.8189894035458565E-12</v>
      </c>
    </row>
    <row r="175" spans="1:24">
      <c r="A175" s="130" t="s">
        <v>3668</v>
      </c>
      <c r="B175" s="103" t="s">
        <v>4643</v>
      </c>
      <c r="C175" s="87">
        <v>1</v>
      </c>
      <c r="D175" s="88" t="s">
        <v>189</v>
      </c>
      <c r="E175" s="88">
        <v>2.5</v>
      </c>
      <c r="F175" s="88">
        <v>100</v>
      </c>
      <c r="G175" s="90" t="s">
        <v>4545</v>
      </c>
      <c r="H175" s="90">
        <v>2.5</v>
      </c>
      <c r="I175" s="91" t="s">
        <v>208</v>
      </c>
      <c r="J175" s="112">
        <v>8000</v>
      </c>
      <c r="L175" s="191">
        <v>2750</v>
      </c>
      <c r="M175" s="159">
        <v>14000.000000000002</v>
      </c>
      <c r="N175" s="159">
        <v>2750</v>
      </c>
      <c r="O175" s="159">
        <v>14000.000000000002</v>
      </c>
      <c r="P175" s="159">
        <v>2750</v>
      </c>
      <c r="Q175" s="181">
        <v>14000.000000000002</v>
      </c>
      <c r="R175" s="409">
        <f t="shared" si="2"/>
        <v>5500</v>
      </c>
      <c r="S175" s="414">
        <f>+N175+N176</f>
        <v>5500</v>
      </c>
      <c r="T175" s="417">
        <f>+P175+P176</f>
        <v>5500</v>
      </c>
      <c r="U175" s="182"/>
      <c r="V175" s="161"/>
      <c r="W175" s="161"/>
      <c r="X175" s="183"/>
    </row>
    <row r="176" spans="1:24">
      <c r="A176" s="130" t="s">
        <v>4647</v>
      </c>
      <c r="B176" s="103" t="s">
        <v>4648</v>
      </c>
      <c r="C176" s="87">
        <v>1</v>
      </c>
      <c r="D176" s="88" t="s">
        <v>4646</v>
      </c>
      <c r="E176" s="88">
        <v>2.5</v>
      </c>
      <c r="F176" s="88">
        <v>100</v>
      </c>
      <c r="G176" s="90" t="s">
        <v>4545</v>
      </c>
      <c r="H176" s="90">
        <v>2.5</v>
      </c>
      <c r="I176" s="91" t="s">
        <v>208</v>
      </c>
      <c r="J176" s="112">
        <v>8000</v>
      </c>
      <c r="L176" s="191">
        <v>2750</v>
      </c>
      <c r="M176" s="159">
        <v>14000.000000000002</v>
      </c>
      <c r="N176" s="159">
        <v>2750</v>
      </c>
      <c r="O176" s="159">
        <v>14000.000000000002</v>
      </c>
      <c r="P176" s="159">
        <v>2750</v>
      </c>
      <c r="Q176" s="181">
        <v>14000.000000000002</v>
      </c>
      <c r="R176" s="408"/>
      <c r="S176" s="413"/>
      <c r="T176" s="416"/>
      <c r="U176" s="182"/>
      <c r="V176" s="161"/>
      <c r="W176" s="161"/>
      <c r="X176" s="183"/>
    </row>
    <row r="177" spans="1:24">
      <c r="A177" s="130" t="s">
        <v>4649</v>
      </c>
      <c r="B177" s="103" t="s">
        <v>4650</v>
      </c>
      <c r="C177" s="87">
        <v>1</v>
      </c>
      <c r="D177" s="88" t="s">
        <v>188</v>
      </c>
      <c r="E177" s="88">
        <v>2.5</v>
      </c>
      <c r="F177" s="88">
        <v>100</v>
      </c>
      <c r="G177" s="90" t="s">
        <v>4545</v>
      </c>
      <c r="H177" s="90">
        <v>2.5</v>
      </c>
      <c r="I177" s="91" t="s">
        <v>206</v>
      </c>
      <c r="J177" s="112">
        <v>8000</v>
      </c>
      <c r="L177" s="191">
        <v>2750</v>
      </c>
      <c r="M177" s="159">
        <v>14000.000000000002</v>
      </c>
      <c r="N177" s="159">
        <v>2750</v>
      </c>
      <c r="O177" s="159">
        <v>14000.000000000002</v>
      </c>
      <c r="P177" s="159">
        <v>2750</v>
      </c>
      <c r="Q177" s="181">
        <v>14000.000000000002</v>
      </c>
      <c r="R177" s="409">
        <f t="shared" si="2"/>
        <v>5500</v>
      </c>
      <c r="S177" s="414">
        <f>+N177+N178</f>
        <v>5500</v>
      </c>
      <c r="T177" s="417">
        <f>+P177+P178</f>
        <v>5500</v>
      </c>
      <c r="U177" s="180" t="str">
        <f>+D177</f>
        <v>DP69</v>
      </c>
      <c r="V177" s="159">
        <f>ABS(L177+M177-M179-L179)</f>
        <v>1.8189894035458565E-12</v>
      </c>
      <c r="W177" s="159">
        <f>ABS(N177+O177-O179-N179)</f>
        <v>1.8189894035458565E-12</v>
      </c>
      <c r="X177" s="181">
        <f>ABS(P177+Q177-Q179-P179)</f>
        <v>1.8189894035458565E-12</v>
      </c>
    </row>
    <row r="178" spans="1:24">
      <c r="A178" s="130" t="s">
        <v>4653</v>
      </c>
      <c r="B178" s="103" t="s">
        <v>4654</v>
      </c>
      <c r="C178" s="87">
        <v>1</v>
      </c>
      <c r="D178" s="88" t="s">
        <v>4655</v>
      </c>
      <c r="E178" s="88">
        <v>2.5</v>
      </c>
      <c r="F178" s="88">
        <v>100</v>
      </c>
      <c r="G178" s="90" t="s">
        <v>4545</v>
      </c>
      <c r="H178" s="90">
        <v>2.5</v>
      </c>
      <c r="I178" s="91" t="s">
        <v>206</v>
      </c>
      <c r="J178" s="112">
        <v>8000</v>
      </c>
      <c r="L178" s="191">
        <v>2750</v>
      </c>
      <c r="M178" s="159">
        <v>14000.000000000002</v>
      </c>
      <c r="N178" s="159">
        <v>2750</v>
      </c>
      <c r="O178" s="159">
        <v>14000.000000000002</v>
      </c>
      <c r="P178" s="159">
        <v>2750</v>
      </c>
      <c r="Q178" s="181">
        <v>14000.000000000002</v>
      </c>
      <c r="R178" s="408"/>
      <c r="S178" s="413"/>
      <c r="T178" s="416"/>
      <c r="U178" s="180" t="str">
        <f>+D178</f>
        <v>DP70</v>
      </c>
      <c r="V178" s="159">
        <f>ABS(L178+M178-M180-L180)</f>
        <v>1.8189894035458565E-12</v>
      </c>
      <c r="W178" s="159">
        <f>ABS(N178+O178-O180-N180)</f>
        <v>1.8189894035458565E-12</v>
      </c>
      <c r="X178" s="181">
        <f>ABS(P178+Q178-Q180-P180)</f>
        <v>1.8189894035458565E-12</v>
      </c>
    </row>
    <row r="179" spans="1:24">
      <c r="A179" s="130" t="s">
        <v>4651</v>
      </c>
      <c r="B179" s="103" t="s">
        <v>4652</v>
      </c>
      <c r="C179" s="87">
        <v>1</v>
      </c>
      <c r="D179" s="88" t="s">
        <v>188</v>
      </c>
      <c r="E179" s="88">
        <v>2.5</v>
      </c>
      <c r="F179" s="88">
        <v>100</v>
      </c>
      <c r="G179" s="90" t="s">
        <v>4545</v>
      </c>
      <c r="H179" s="90">
        <v>2.5</v>
      </c>
      <c r="I179" s="91" t="s">
        <v>205</v>
      </c>
      <c r="J179" s="112">
        <v>8000</v>
      </c>
      <c r="L179" s="191">
        <v>2750</v>
      </c>
      <c r="M179" s="159">
        <v>14000.000000000002</v>
      </c>
      <c r="N179" s="159">
        <v>2750</v>
      </c>
      <c r="O179" s="159">
        <v>14000.000000000002</v>
      </c>
      <c r="P179" s="159">
        <v>2750</v>
      </c>
      <c r="Q179" s="181">
        <v>14000.000000000002</v>
      </c>
      <c r="R179" s="409">
        <f t="shared" si="2"/>
        <v>5500</v>
      </c>
      <c r="S179" s="414">
        <f>+N179+N180</f>
        <v>5500</v>
      </c>
      <c r="T179" s="417">
        <f>+P179+P180</f>
        <v>5500</v>
      </c>
      <c r="U179" s="182"/>
      <c r="V179" s="161"/>
      <c r="W179" s="161"/>
      <c r="X179" s="183"/>
    </row>
    <row r="180" spans="1:24">
      <c r="A180" s="130" t="s">
        <v>4656</v>
      </c>
      <c r="B180" s="104" t="s">
        <v>4657</v>
      </c>
      <c r="C180" s="87">
        <v>1</v>
      </c>
      <c r="D180" s="88" t="s">
        <v>4655</v>
      </c>
      <c r="E180" s="88">
        <v>2.5</v>
      </c>
      <c r="F180" s="88">
        <v>100</v>
      </c>
      <c r="G180" s="90" t="s">
        <v>4545</v>
      </c>
      <c r="H180" s="90">
        <v>2.5</v>
      </c>
      <c r="I180" s="91" t="s">
        <v>205</v>
      </c>
      <c r="J180" s="112">
        <v>8000</v>
      </c>
      <c r="L180" s="191">
        <v>2750</v>
      </c>
      <c r="M180" s="159">
        <v>14000.000000000002</v>
      </c>
      <c r="N180" s="159">
        <v>2750</v>
      </c>
      <c r="O180" s="159">
        <v>14000.000000000002</v>
      </c>
      <c r="P180" s="159">
        <v>2750</v>
      </c>
      <c r="Q180" s="181">
        <v>14000.000000000002</v>
      </c>
      <c r="R180" s="408"/>
      <c r="S180" s="413"/>
      <c r="T180" s="416"/>
      <c r="U180" s="182"/>
      <c r="V180" s="161"/>
      <c r="W180" s="161"/>
      <c r="X180" s="183"/>
    </row>
    <row r="181" spans="1:24">
      <c r="A181" s="130" t="s">
        <v>4553</v>
      </c>
      <c r="B181" s="103" t="s">
        <v>4554</v>
      </c>
      <c r="C181" s="87">
        <v>1</v>
      </c>
      <c r="D181" s="88" t="s">
        <v>98</v>
      </c>
      <c r="E181" s="88">
        <v>2.5</v>
      </c>
      <c r="F181" s="88">
        <v>100</v>
      </c>
      <c r="G181" s="90" t="s">
        <v>4545</v>
      </c>
      <c r="H181" s="90">
        <v>2.5</v>
      </c>
      <c r="I181" s="91" t="s">
        <v>127</v>
      </c>
      <c r="J181" s="112">
        <v>8000</v>
      </c>
      <c r="L181" s="191">
        <v>2750</v>
      </c>
      <c r="M181" s="159">
        <v>14000.000000000002</v>
      </c>
      <c r="N181" s="159">
        <v>2750</v>
      </c>
      <c r="O181" s="159">
        <v>14000.000000000002</v>
      </c>
      <c r="P181" s="159">
        <v>2750</v>
      </c>
      <c r="Q181" s="181">
        <v>14000.000000000002</v>
      </c>
      <c r="R181" s="409">
        <f t="shared" si="2"/>
        <v>5500</v>
      </c>
      <c r="S181" s="414">
        <f>+N181+N182</f>
        <v>5500</v>
      </c>
      <c r="T181" s="417">
        <f>+P181+P182</f>
        <v>5500</v>
      </c>
      <c r="U181" s="180" t="str">
        <f>+D181</f>
        <v>DP41</v>
      </c>
      <c r="V181" s="159">
        <f>ABS(L181+M181-M183-L183)</f>
        <v>1.8189894035458565E-12</v>
      </c>
      <c r="W181" s="159">
        <f>ABS(N181+O181-O183-N183)</f>
        <v>1.8189894035458565E-12</v>
      </c>
      <c r="X181" s="181">
        <f>ABS(P181+Q181-Q183-P183)</f>
        <v>1.8189894035458565E-12</v>
      </c>
    </row>
    <row r="182" spans="1:24">
      <c r="A182" s="130" t="s">
        <v>4557</v>
      </c>
      <c r="B182" s="103" t="s">
        <v>4558</v>
      </c>
      <c r="C182" s="87">
        <v>1</v>
      </c>
      <c r="D182" s="88" t="s">
        <v>4559</v>
      </c>
      <c r="E182" s="88">
        <v>2.5</v>
      </c>
      <c r="F182" s="88">
        <v>100</v>
      </c>
      <c r="G182" s="90" t="s">
        <v>4545</v>
      </c>
      <c r="H182" s="90">
        <v>2.5</v>
      </c>
      <c r="I182" s="91" t="s">
        <v>127</v>
      </c>
      <c r="J182" s="112">
        <v>8000</v>
      </c>
      <c r="L182" s="191">
        <v>2750</v>
      </c>
      <c r="M182" s="159">
        <v>14000.000000000002</v>
      </c>
      <c r="N182" s="159">
        <v>2750</v>
      </c>
      <c r="O182" s="159">
        <v>14000.000000000002</v>
      </c>
      <c r="P182" s="159">
        <v>2750</v>
      </c>
      <c r="Q182" s="181">
        <v>14000.000000000002</v>
      </c>
      <c r="R182" s="408"/>
      <c r="S182" s="413"/>
      <c r="T182" s="416"/>
      <c r="U182" s="180" t="str">
        <f>+D182</f>
        <v>DP42</v>
      </c>
      <c r="V182" s="159">
        <f>ABS(L182+M182-M184-L184)</f>
        <v>1.8189894035458565E-12</v>
      </c>
      <c r="W182" s="159">
        <f>ABS(N182+O182-O184-N184)</f>
        <v>1.8189894035458565E-12</v>
      </c>
      <c r="X182" s="181">
        <f>ABS(P182+Q182-Q184-P184)</f>
        <v>1.8189894035458565E-12</v>
      </c>
    </row>
    <row r="183" spans="1:24">
      <c r="A183" s="130" t="s">
        <v>4555</v>
      </c>
      <c r="B183" s="103" t="s">
        <v>4556</v>
      </c>
      <c r="C183" s="87">
        <v>1</v>
      </c>
      <c r="D183" s="88" t="s">
        <v>98</v>
      </c>
      <c r="E183" s="88">
        <v>2.5</v>
      </c>
      <c r="F183" s="88">
        <v>100</v>
      </c>
      <c r="G183" s="90" t="s">
        <v>4545</v>
      </c>
      <c r="H183" s="90">
        <v>2.5</v>
      </c>
      <c r="I183" s="91" t="s">
        <v>126</v>
      </c>
      <c r="J183" s="112">
        <v>8000</v>
      </c>
      <c r="L183" s="191">
        <v>2750</v>
      </c>
      <c r="M183" s="159">
        <v>14000.000000000002</v>
      </c>
      <c r="N183" s="159">
        <v>2750</v>
      </c>
      <c r="O183" s="159">
        <v>14000.000000000002</v>
      </c>
      <c r="P183" s="159">
        <v>2750</v>
      </c>
      <c r="Q183" s="181">
        <v>14000.000000000002</v>
      </c>
      <c r="R183" s="409">
        <f t="shared" si="2"/>
        <v>5500</v>
      </c>
      <c r="S183" s="414">
        <f>+N183+N184</f>
        <v>5500</v>
      </c>
      <c r="T183" s="417">
        <f>+P183+P184</f>
        <v>5500</v>
      </c>
      <c r="U183" s="182"/>
      <c r="V183" s="161"/>
      <c r="W183" s="161"/>
      <c r="X183" s="183"/>
    </row>
    <row r="184" spans="1:24">
      <c r="A184" s="130" t="s">
        <v>4560</v>
      </c>
      <c r="B184" s="103" t="s">
        <v>4561</v>
      </c>
      <c r="C184" s="87">
        <v>1</v>
      </c>
      <c r="D184" s="88" t="s">
        <v>4559</v>
      </c>
      <c r="E184" s="88">
        <v>2.5</v>
      </c>
      <c r="F184" s="88">
        <v>100</v>
      </c>
      <c r="G184" s="90" t="s">
        <v>4545</v>
      </c>
      <c r="H184" s="90">
        <v>2.5</v>
      </c>
      <c r="I184" s="91" t="s">
        <v>126</v>
      </c>
      <c r="J184" s="112">
        <v>8000</v>
      </c>
      <c r="L184" s="191">
        <v>2750</v>
      </c>
      <c r="M184" s="159">
        <v>14000.000000000002</v>
      </c>
      <c r="N184" s="159">
        <v>2750</v>
      </c>
      <c r="O184" s="159">
        <v>14000.000000000002</v>
      </c>
      <c r="P184" s="159">
        <v>2750</v>
      </c>
      <c r="Q184" s="181">
        <v>14000.000000000002</v>
      </c>
      <c r="R184" s="408"/>
      <c r="S184" s="413"/>
      <c r="T184" s="416"/>
      <c r="U184" s="182"/>
      <c r="V184" s="161"/>
      <c r="W184" s="161"/>
      <c r="X184" s="183"/>
    </row>
    <row r="185" spans="1:24">
      <c r="A185" s="130" t="s">
        <v>4562</v>
      </c>
      <c r="B185" s="103" t="s">
        <v>4563</v>
      </c>
      <c r="C185" s="87">
        <v>1</v>
      </c>
      <c r="D185" s="88" t="s">
        <v>4564</v>
      </c>
      <c r="E185" s="88">
        <v>2.5</v>
      </c>
      <c r="F185" s="88">
        <v>100</v>
      </c>
      <c r="G185" s="90" t="s">
        <v>4545</v>
      </c>
      <c r="H185" s="90">
        <v>2.5</v>
      </c>
      <c r="I185" s="91" t="s">
        <v>125</v>
      </c>
      <c r="J185" s="112">
        <v>8000</v>
      </c>
      <c r="L185" s="191">
        <v>2750</v>
      </c>
      <c r="M185" s="159">
        <v>14000.000000000002</v>
      </c>
      <c r="N185" s="159">
        <v>2750</v>
      </c>
      <c r="O185" s="159">
        <v>14000.000000000002</v>
      </c>
      <c r="P185" s="159">
        <v>2750</v>
      </c>
      <c r="Q185" s="181">
        <v>14000.000000000002</v>
      </c>
      <c r="R185" s="409">
        <f t="shared" si="2"/>
        <v>5500</v>
      </c>
      <c r="S185" s="414">
        <f>+N185+N186</f>
        <v>5500</v>
      </c>
      <c r="T185" s="417">
        <f>+P185+P186</f>
        <v>5500</v>
      </c>
      <c r="U185" s="180" t="str">
        <f>+D185</f>
        <v>DP43</v>
      </c>
      <c r="V185" s="159">
        <f>ABS(L185+M185-M187-L187)</f>
        <v>1.8189894035458565E-12</v>
      </c>
      <c r="W185" s="159">
        <f>ABS(N185+O185-O187-N187)</f>
        <v>1.8189894035458565E-12</v>
      </c>
      <c r="X185" s="181">
        <f>ABS(P185+Q185-Q187-P187)</f>
        <v>1.8189894035458565E-12</v>
      </c>
    </row>
    <row r="186" spans="1:24">
      <c r="A186" s="130" t="s">
        <v>4566</v>
      </c>
      <c r="B186" s="103" t="s">
        <v>4567</v>
      </c>
      <c r="C186" s="87">
        <v>1</v>
      </c>
      <c r="D186" s="88" t="s">
        <v>4568</v>
      </c>
      <c r="E186" s="88">
        <v>2.5</v>
      </c>
      <c r="F186" s="88">
        <v>100</v>
      </c>
      <c r="G186" s="90" t="s">
        <v>4545</v>
      </c>
      <c r="H186" s="90">
        <v>2.5</v>
      </c>
      <c r="I186" s="91" t="s">
        <v>125</v>
      </c>
      <c r="J186" s="112">
        <v>8000</v>
      </c>
      <c r="L186" s="191">
        <v>2750</v>
      </c>
      <c r="M186" s="159">
        <v>14000.000000000002</v>
      </c>
      <c r="N186" s="159">
        <v>2750</v>
      </c>
      <c r="O186" s="159">
        <v>14000.000000000002</v>
      </c>
      <c r="P186" s="159">
        <v>2750</v>
      </c>
      <c r="Q186" s="181">
        <v>14000.000000000002</v>
      </c>
      <c r="R186" s="408"/>
      <c r="S186" s="413"/>
      <c r="T186" s="416"/>
      <c r="U186" s="180" t="str">
        <f>+D186</f>
        <v>DP44</v>
      </c>
      <c r="V186" s="159">
        <f>ABS(L186+M186-M188-L188)</f>
        <v>1.8189894035458565E-12</v>
      </c>
      <c r="W186" s="159">
        <f>ABS(N186+O186-O188-N188)</f>
        <v>1.8189894035458565E-12</v>
      </c>
      <c r="X186" s="181">
        <f>ABS(P186+Q186-Q188-P188)</f>
        <v>1.8189894035458565E-12</v>
      </c>
    </row>
    <row r="187" spans="1:24">
      <c r="A187" s="130" t="s">
        <v>3662</v>
      </c>
      <c r="B187" s="103" t="s">
        <v>4565</v>
      </c>
      <c r="C187" s="87">
        <v>1</v>
      </c>
      <c r="D187" s="88" t="s">
        <v>4564</v>
      </c>
      <c r="E187" s="88">
        <v>2.5</v>
      </c>
      <c r="F187" s="88">
        <v>100</v>
      </c>
      <c r="G187" s="90" t="s">
        <v>4545</v>
      </c>
      <c r="H187" s="90">
        <v>2.5</v>
      </c>
      <c r="I187" s="91" t="s">
        <v>124</v>
      </c>
      <c r="J187" s="112">
        <v>8000</v>
      </c>
      <c r="L187" s="191">
        <v>2750</v>
      </c>
      <c r="M187" s="159">
        <v>14000.000000000002</v>
      </c>
      <c r="N187" s="159">
        <v>2750</v>
      </c>
      <c r="O187" s="159">
        <v>14000.000000000002</v>
      </c>
      <c r="P187" s="159">
        <v>2750</v>
      </c>
      <c r="Q187" s="181">
        <v>14000.000000000002</v>
      </c>
      <c r="R187" s="409">
        <f t="shared" si="2"/>
        <v>5500</v>
      </c>
      <c r="S187" s="414">
        <f>+N187+N188</f>
        <v>5500</v>
      </c>
      <c r="T187" s="417">
        <f>+P187+P188</f>
        <v>5500</v>
      </c>
      <c r="U187" s="182"/>
      <c r="V187" s="161"/>
      <c r="W187" s="161"/>
      <c r="X187" s="183"/>
    </row>
    <row r="188" spans="1:24">
      <c r="A188" s="130" t="s">
        <v>4569</v>
      </c>
      <c r="B188" s="103" t="s">
        <v>4570</v>
      </c>
      <c r="C188" s="87">
        <v>1</v>
      </c>
      <c r="D188" s="88" t="s">
        <v>4568</v>
      </c>
      <c r="E188" s="88">
        <v>2.5</v>
      </c>
      <c r="F188" s="88">
        <v>100</v>
      </c>
      <c r="G188" s="90" t="s">
        <v>4545</v>
      </c>
      <c r="H188" s="90">
        <v>2.5</v>
      </c>
      <c r="I188" s="91" t="s">
        <v>124</v>
      </c>
      <c r="J188" s="112">
        <v>8000</v>
      </c>
      <c r="L188" s="191">
        <v>2750</v>
      </c>
      <c r="M188" s="159">
        <v>14000.000000000002</v>
      </c>
      <c r="N188" s="159">
        <v>2750</v>
      </c>
      <c r="O188" s="159">
        <v>14000.000000000002</v>
      </c>
      <c r="P188" s="159">
        <v>2750</v>
      </c>
      <c r="Q188" s="181">
        <v>14000.000000000002</v>
      </c>
      <c r="R188" s="408"/>
      <c r="S188" s="413"/>
      <c r="T188" s="416"/>
      <c r="U188" s="182"/>
      <c r="V188" s="161"/>
      <c r="W188" s="161"/>
      <c r="X188" s="183"/>
    </row>
    <row r="189" spans="1:24">
      <c r="A189" s="130" t="s">
        <v>4608</v>
      </c>
      <c r="B189" s="103" t="s">
        <v>4609</v>
      </c>
      <c r="C189" s="87">
        <v>1</v>
      </c>
      <c r="D189" s="88" t="s">
        <v>204</v>
      </c>
      <c r="E189" s="88">
        <v>2.5</v>
      </c>
      <c r="F189" s="88">
        <v>100</v>
      </c>
      <c r="G189" s="90" t="s">
        <v>4545</v>
      </c>
      <c r="H189" s="90">
        <v>2.5</v>
      </c>
      <c r="I189" s="91" t="s">
        <v>27</v>
      </c>
      <c r="J189" s="112">
        <v>8000</v>
      </c>
      <c r="L189" s="191">
        <v>2750</v>
      </c>
      <c r="M189" s="159">
        <v>14000.000000000002</v>
      </c>
      <c r="N189" s="159">
        <v>2750</v>
      </c>
      <c r="O189" s="159">
        <v>14000.000000000002</v>
      </c>
      <c r="P189" s="159">
        <v>2750</v>
      </c>
      <c r="Q189" s="181">
        <v>14000.000000000002</v>
      </c>
      <c r="R189" s="409">
        <f t="shared" si="2"/>
        <v>5500</v>
      </c>
      <c r="S189" s="414">
        <f>+N189+N190</f>
        <v>5500</v>
      </c>
      <c r="T189" s="417">
        <f>+P189+P190</f>
        <v>5500</v>
      </c>
      <c r="U189" s="180" t="str">
        <f>+D189</f>
        <v>DP57</v>
      </c>
      <c r="V189" s="159">
        <f>ABS(L189+M189-M191-L191)</f>
        <v>1.8189894035458565E-12</v>
      </c>
      <c r="W189" s="159">
        <f>ABS(N189+O189-O191-N191)</f>
        <v>1.8189894035458565E-12</v>
      </c>
      <c r="X189" s="181">
        <f>ABS(P189+Q189-Q191-P191)</f>
        <v>1.8189894035458565E-12</v>
      </c>
    </row>
    <row r="190" spans="1:24">
      <c r="A190" s="130" t="s">
        <v>173</v>
      </c>
      <c r="B190" s="103" t="s">
        <v>4611</v>
      </c>
      <c r="C190" s="87">
        <v>1</v>
      </c>
      <c r="D190" s="88" t="s">
        <v>4612</v>
      </c>
      <c r="E190" s="88">
        <v>2.5</v>
      </c>
      <c r="F190" s="88">
        <v>100</v>
      </c>
      <c r="G190" s="90" t="s">
        <v>4545</v>
      </c>
      <c r="H190" s="90">
        <v>2.5</v>
      </c>
      <c r="I190" s="91" t="s">
        <v>27</v>
      </c>
      <c r="J190" s="112">
        <v>8000</v>
      </c>
      <c r="L190" s="191">
        <v>2750</v>
      </c>
      <c r="M190" s="159">
        <v>14000.000000000002</v>
      </c>
      <c r="N190" s="159">
        <v>2750</v>
      </c>
      <c r="O190" s="159">
        <v>14000.000000000002</v>
      </c>
      <c r="P190" s="159">
        <v>2750</v>
      </c>
      <c r="Q190" s="181">
        <v>14000.000000000002</v>
      </c>
      <c r="R190" s="408"/>
      <c r="S190" s="413"/>
      <c r="T190" s="416"/>
      <c r="U190" s="180" t="str">
        <f>+D190</f>
        <v>DP58</v>
      </c>
      <c r="V190" s="159">
        <f>ABS(L190+M190-M192-L192)</f>
        <v>1.8189894035458565E-12</v>
      </c>
      <c r="W190" s="159">
        <f>ABS(N190+O190-O192-N192)</f>
        <v>1.8189894035458565E-12</v>
      </c>
      <c r="X190" s="181">
        <f>ABS(P190+Q190-Q192-P192)</f>
        <v>1.8189894035458565E-12</v>
      </c>
    </row>
    <row r="191" spans="1:24">
      <c r="A191" s="130" t="s">
        <v>3498</v>
      </c>
      <c r="B191" s="103" t="s">
        <v>4610</v>
      </c>
      <c r="C191" s="87">
        <v>1</v>
      </c>
      <c r="D191" s="88" t="s">
        <v>204</v>
      </c>
      <c r="E191" s="88">
        <v>2.5</v>
      </c>
      <c r="F191" s="88">
        <v>100</v>
      </c>
      <c r="G191" s="90" t="s">
        <v>4545</v>
      </c>
      <c r="H191" s="90">
        <v>2.5</v>
      </c>
      <c r="I191" s="91" t="s">
        <v>26</v>
      </c>
      <c r="J191" s="112">
        <v>8000</v>
      </c>
      <c r="L191" s="191">
        <v>2750</v>
      </c>
      <c r="M191" s="159">
        <v>14000.000000000002</v>
      </c>
      <c r="N191" s="159">
        <v>2750</v>
      </c>
      <c r="O191" s="159">
        <v>14000.000000000002</v>
      </c>
      <c r="P191" s="159">
        <v>2750</v>
      </c>
      <c r="Q191" s="181">
        <v>14000.000000000002</v>
      </c>
      <c r="R191" s="409">
        <f t="shared" si="2"/>
        <v>5500</v>
      </c>
      <c r="S191" s="414">
        <f>+N191+N192</f>
        <v>5500</v>
      </c>
      <c r="T191" s="417">
        <f>+P191+P192</f>
        <v>5500</v>
      </c>
      <c r="U191" s="182"/>
      <c r="V191" s="161"/>
      <c r="W191" s="161"/>
      <c r="X191" s="183"/>
    </row>
    <row r="192" spans="1:24">
      <c r="A192" s="133" t="s">
        <v>170</v>
      </c>
      <c r="B192" s="124" t="s">
        <v>4613</v>
      </c>
      <c r="C192" s="118">
        <v>1</v>
      </c>
      <c r="D192" s="119" t="s">
        <v>4612</v>
      </c>
      <c r="E192" s="119">
        <v>2.5</v>
      </c>
      <c r="F192" s="88">
        <v>100</v>
      </c>
      <c r="G192" s="120" t="s">
        <v>4545</v>
      </c>
      <c r="H192" s="120">
        <v>2.5</v>
      </c>
      <c r="I192" s="91" t="s">
        <v>26</v>
      </c>
      <c r="J192" s="149">
        <v>8000</v>
      </c>
      <c r="L192" s="191">
        <v>2750</v>
      </c>
      <c r="M192" s="159">
        <v>14000.000000000002</v>
      </c>
      <c r="N192" s="159">
        <v>2750</v>
      </c>
      <c r="O192" s="159">
        <v>14000.000000000002</v>
      </c>
      <c r="P192" s="159">
        <v>2750</v>
      </c>
      <c r="Q192" s="181">
        <v>14000.000000000002</v>
      </c>
      <c r="R192" s="408"/>
      <c r="S192" s="413"/>
      <c r="T192" s="416"/>
      <c r="U192" s="182"/>
      <c r="V192" s="161"/>
      <c r="W192" s="161"/>
      <c r="X192" s="183"/>
    </row>
    <row r="193" spans="1:24">
      <c r="A193" s="130" t="s">
        <v>3469</v>
      </c>
      <c r="B193" s="104" t="s">
        <v>4919</v>
      </c>
      <c r="C193" s="87">
        <v>1</v>
      </c>
      <c r="D193" s="88" t="s">
        <v>326</v>
      </c>
      <c r="E193" s="88">
        <v>2.5</v>
      </c>
      <c r="F193" s="88">
        <v>100</v>
      </c>
      <c r="G193" s="90" t="s">
        <v>4545</v>
      </c>
      <c r="H193" s="90">
        <v>2.5</v>
      </c>
      <c r="I193" s="91" t="s">
        <v>158</v>
      </c>
      <c r="J193" s="112">
        <v>8000</v>
      </c>
      <c r="L193" s="191">
        <v>2750</v>
      </c>
      <c r="M193" s="159">
        <v>14000.000000000002</v>
      </c>
      <c r="N193" s="159">
        <v>2750</v>
      </c>
      <c r="O193" s="159">
        <v>14000.000000000002</v>
      </c>
      <c r="P193" s="159">
        <v>2750</v>
      </c>
      <c r="Q193" s="181">
        <v>14000.000000000002</v>
      </c>
      <c r="R193" s="409">
        <f t="shared" si="2"/>
        <v>5500</v>
      </c>
      <c r="S193" s="414">
        <f>+N193+N194</f>
        <v>5500</v>
      </c>
      <c r="T193" s="417">
        <f>+P193+P194</f>
        <v>5500</v>
      </c>
      <c r="U193" s="180" t="str">
        <f>+D193</f>
        <v>DP121</v>
      </c>
      <c r="V193" s="159">
        <f>ABS(L193+M193-M195-L195)</f>
        <v>1.8189894035458565E-12</v>
      </c>
      <c r="W193" s="159">
        <f>ABS(N193+O193-O195-N195)</f>
        <v>1.8189894035458565E-12</v>
      </c>
      <c r="X193" s="181">
        <f>ABS(P193+Q193-Q195-P195)</f>
        <v>1.8189894035458565E-12</v>
      </c>
    </row>
    <row r="194" spans="1:24">
      <c r="A194" s="130" t="s">
        <v>4921</v>
      </c>
      <c r="B194" s="103" t="s">
        <v>4922</v>
      </c>
      <c r="C194" s="87">
        <v>1</v>
      </c>
      <c r="D194" s="88" t="s">
        <v>325</v>
      </c>
      <c r="E194" s="88">
        <v>2.5</v>
      </c>
      <c r="F194" s="88">
        <v>100</v>
      </c>
      <c r="G194" s="90" t="s">
        <v>4545</v>
      </c>
      <c r="H194" s="90">
        <v>2.5</v>
      </c>
      <c r="I194" s="91" t="s">
        <v>158</v>
      </c>
      <c r="J194" s="112">
        <v>8000</v>
      </c>
      <c r="L194" s="191">
        <v>2750</v>
      </c>
      <c r="M194" s="159">
        <v>14000.000000000002</v>
      </c>
      <c r="N194" s="159">
        <v>2750</v>
      </c>
      <c r="O194" s="159">
        <v>14000.000000000002</v>
      </c>
      <c r="P194" s="159">
        <v>2750</v>
      </c>
      <c r="Q194" s="181">
        <v>14000.000000000002</v>
      </c>
      <c r="R194" s="408"/>
      <c r="S194" s="413"/>
      <c r="T194" s="416"/>
      <c r="U194" s="180" t="str">
        <f>+D194</f>
        <v>DP122</v>
      </c>
      <c r="V194" s="159">
        <f>ABS(L194+M194-M196-L196)</f>
        <v>1.8189894035458565E-12</v>
      </c>
      <c r="W194" s="159">
        <f>ABS(N194+O194-O196-N196)</f>
        <v>1.8189894035458565E-12</v>
      </c>
      <c r="X194" s="181">
        <f>ABS(P194+Q194-Q196-P196)</f>
        <v>1.8189894035458565E-12</v>
      </c>
    </row>
    <row r="195" spans="1:24">
      <c r="A195" s="130" t="s">
        <v>3473</v>
      </c>
      <c r="B195" s="103" t="s">
        <v>4920</v>
      </c>
      <c r="C195" s="87">
        <v>1</v>
      </c>
      <c r="D195" s="88" t="s">
        <v>326</v>
      </c>
      <c r="E195" s="88">
        <v>2.5</v>
      </c>
      <c r="F195" s="88">
        <v>100</v>
      </c>
      <c r="G195" s="90" t="s">
        <v>4545</v>
      </c>
      <c r="H195" s="90">
        <v>2.5</v>
      </c>
      <c r="I195" s="91" t="s">
        <v>157</v>
      </c>
      <c r="J195" s="112">
        <v>8000</v>
      </c>
      <c r="L195" s="191">
        <v>2750</v>
      </c>
      <c r="M195" s="159">
        <v>14000.000000000002</v>
      </c>
      <c r="N195" s="159">
        <v>2750</v>
      </c>
      <c r="O195" s="159">
        <v>14000.000000000002</v>
      </c>
      <c r="P195" s="159">
        <v>2750</v>
      </c>
      <c r="Q195" s="181">
        <v>14000.000000000002</v>
      </c>
      <c r="R195" s="409">
        <f t="shared" si="2"/>
        <v>5500</v>
      </c>
      <c r="S195" s="414">
        <f>+N195+N196</f>
        <v>5500</v>
      </c>
      <c r="T195" s="417">
        <f>+P195+P196</f>
        <v>5500</v>
      </c>
      <c r="U195" s="182"/>
      <c r="V195" s="161"/>
      <c r="W195" s="161"/>
      <c r="X195" s="183"/>
    </row>
    <row r="196" spans="1:24">
      <c r="A196" s="130" t="s">
        <v>4923</v>
      </c>
      <c r="B196" s="103" t="s">
        <v>4924</v>
      </c>
      <c r="C196" s="87">
        <v>1</v>
      </c>
      <c r="D196" s="88" t="s">
        <v>325</v>
      </c>
      <c r="E196" s="88">
        <v>2.5</v>
      </c>
      <c r="F196" s="88">
        <v>100</v>
      </c>
      <c r="G196" s="90" t="s">
        <v>4545</v>
      </c>
      <c r="H196" s="90">
        <v>2.5</v>
      </c>
      <c r="I196" s="91" t="s">
        <v>157</v>
      </c>
      <c r="J196" s="112">
        <v>8000</v>
      </c>
      <c r="L196" s="191">
        <v>2750</v>
      </c>
      <c r="M196" s="159">
        <v>14000.000000000002</v>
      </c>
      <c r="N196" s="159">
        <v>2750</v>
      </c>
      <c r="O196" s="159">
        <v>14000.000000000002</v>
      </c>
      <c r="P196" s="159">
        <v>2750</v>
      </c>
      <c r="Q196" s="181">
        <v>14000.000000000002</v>
      </c>
      <c r="R196" s="408"/>
      <c r="S196" s="413"/>
      <c r="T196" s="416"/>
      <c r="U196" s="182"/>
      <c r="V196" s="161"/>
      <c r="W196" s="161"/>
      <c r="X196" s="183"/>
    </row>
    <row r="197" spans="1:24">
      <c r="A197" s="130" t="s">
        <v>4963</v>
      </c>
      <c r="B197" s="103" t="s">
        <v>4964</v>
      </c>
      <c r="C197" s="87">
        <v>1</v>
      </c>
      <c r="D197" s="88" t="s">
        <v>300</v>
      </c>
      <c r="E197" s="88">
        <v>2.5</v>
      </c>
      <c r="F197" s="88">
        <v>100</v>
      </c>
      <c r="G197" s="90" t="s">
        <v>4545</v>
      </c>
      <c r="H197" s="90">
        <v>2.5</v>
      </c>
      <c r="I197" s="91" t="s">
        <v>4965</v>
      </c>
      <c r="J197" s="112">
        <v>8000</v>
      </c>
      <c r="L197" s="191">
        <v>2750</v>
      </c>
      <c r="M197" s="159">
        <v>14000.000000000002</v>
      </c>
      <c r="N197" s="159">
        <v>2750</v>
      </c>
      <c r="O197" s="159">
        <v>14000.000000000002</v>
      </c>
      <c r="P197" s="159">
        <v>2750</v>
      </c>
      <c r="Q197" s="181">
        <v>14000.000000000002</v>
      </c>
      <c r="R197" s="409">
        <f t="shared" si="2"/>
        <v>5500</v>
      </c>
      <c r="S197" s="414">
        <f>+N197+N198</f>
        <v>5500</v>
      </c>
      <c r="T197" s="417">
        <f>+P197+P198</f>
        <v>5500</v>
      </c>
      <c r="U197" s="180" t="str">
        <f>+D197</f>
        <v>DP131</v>
      </c>
      <c r="V197" s="159">
        <f>ABS(L197+M197-M199-L199)</f>
        <v>1.8189894035458565E-12</v>
      </c>
      <c r="W197" s="159">
        <f>ABS(N197+O197-O199-N199)</f>
        <v>1.8189894035458565E-12</v>
      </c>
      <c r="X197" s="181">
        <f>ABS(P197+Q197-Q199-P199)</f>
        <v>1.8189894035458565E-12</v>
      </c>
    </row>
    <row r="198" spans="1:24">
      <c r="A198" s="130" t="s">
        <v>4969</v>
      </c>
      <c r="B198" s="103" t="s">
        <v>4970</v>
      </c>
      <c r="C198" s="87">
        <v>1</v>
      </c>
      <c r="D198" s="88" t="s">
        <v>284</v>
      </c>
      <c r="E198" s="88">
        <v>2.5</v>
      </c>
      <c r="F198" s="88">
        <v>100</v>
      </c>
      <c r="G198" s="90" t="s">
        <v>4545</v>
      </c>
      <c r="H198" s="90">
        <v>2.5</v>
      </c>
      <c r="I198" s="91" t="s">
        <v>4965</v>
      </c>
      <c r="J198" s="112">
        <v>8000</v>
      </c>
      <c r="L198" s="191">
        <v>2750</v>
      </c>
      <c r="M198" s="159">
        <v>14000.000000000002</v>
      </c>
      <c r="N198" s="159">
        <v>2750</v>
      </c>
      <c r="O198" s="159">
        <v>14000.000000000002</v>
      </c>
      <c r="P198" s="159">
        <v>2750</v>
      </c>
      <c r="Q198" s="181">
        <v>14000.000000000002</v>
      </c>
      <c r="R198" s="408"/>
      <c r="S198" s="413"/>
      <c r="T198" s="416"/>
      <c r="U198" s="180" t="str">
        <f>+D198</f>
        <v>DP132</v>
      </c>
      <c r="V198" s="159">
        <f>ABS(L198+M198-M200-L200)</f>
        <v>1.8189894035458565E-12</v>
      </c>
      <c r="W198" s="159">
        <f>ABS(N198+O198-O200-N200)</f>
        <v>1.8189894035458565E-12</v>
      </c>
      <c r="X198" s="181">
        <f>ABS(P198+Q198-Q200-P200)</f>
        <v>1.8189894035458565E-12</v>
      </c>
    </row>
    <row r="199" spans="1:24">
      <c r="A199" s="130" t="s">
        <v>4966</v>
      </c>
      <c r="B199" s="103" t="s">
        <v>4967</v>
      </c>
      <c r="C199" s="87">
        <v>1</v>
      </c>
      <c r="D199" s="88" t="s">
        <v>300</v>
      </c>
      <c r="E199" s="88">
        <v>2.5</v>
      </c>
      <c r="F199" s="88">
        <v>100</v>
      </c>
      <c r="G199" s="90" t="s">
        <v>4545</v>
      </c>
      <c r="H199" s="90">
        <v>2.5</v>
      </c>
      <c r="I199" s="91" t="s">
        <v>4968</v>
      </c>
      <c r="J199" s="112">
        <v>8000</v>
      </c>
      <c r="L199" s="191">
        <v>2750</v>
      </c>
      <c r="M199" s="159">
        <v>14000.000000000002</v>
      </c>
      <c r="N199" s="159">
        <v>2750</v>
      </c>
      <c r="O199" s="159">
        <v>14000.000000000002</v>
      </c>
      <c r="P199" s="159">
        <v>2750</v>
      </c>
      <c r="Q199" s="181">
        <v>14000.000000000002</v>
      </c>
      <c r="R199" s="409">
        <f t="shared" si="2"/>
        <v>5500</v>
      </c>
      <c r="S199" s="414">
        <f>+N199+N200</f>
        <v>5500</v>
      </c>
      <c r="T199" s="417">
        <f>+P199+P200</f>
        <v>5500</v>
      </c>
      <c r="U199" s="182"/>
      <c r="V199" s="161"/>
      <c r="W199" s="161"/>
      <c r="X199" s="183"/>
    </row>
    <row r="200" spans="1:24">
      <c r="A200" s="130" t="s">
        <v>3638</v>
      </c>
      <c r="B200" s="103" t="s">
        <v>4971</v>
      </c>
      <c r="C200" s="87">
        <v>1</v>
      </c>
      <c r="D200" s="88" t="s">
        <v>284</v>
      </c>
      <c r="E200" s="88">
        <v>2.5</v>
      </c>
      <c r="F200" s="88">
        <v>100</v>
      </c>
      <c r="G200" s="90" t="s">
        <v>4545</v>
      </c>
      <c r="H200" s="90">
        <v>2.5</v>
      </c>
      <c r="I200" s="91" t="s">
        <v>4968</v>
      </c>
      <c r="J200" s="112">
        <v>8000</v>
      </c>
      <c r="L200" s="191">
        <v>2750</v>
      </c>
      <c r="M200" s="159">
        <v>14000.000000000002</v>
      </c>
      <c r="N200" s="159">
        <v>2750</v>
      </c>
      <c r="O200" s="159">
        <v>14000.000000000002</v>
      </c>
      <c r="P200" s="159">
        <v>2750</v>
      </c>
      <c r="Q200" s="181">
        <v>14000.000000000002</v>
      </c>
      <c r="R200" s="408"/>
      <c r="S200" s="413"/>
      <c r="T200" s="416"/>
      <c r="U200" s="182"/>
      <c r="V200" s="161"/>
      <c r="W200" s="161"/>
      <c r="X200" s="183"/>
    </row>
    <row r="201" spans="1:24">
      <c r="A201" s="130" t="s">
        <v>4972</v>
      </c>
      <c r="B201" s="103" t="s">
        <v>4973</v>
      </c>
      <c r="C201" s="87">
        <v>1</v>
      </c>
      <c r="D201" s="88" t="s">
        <v>283</v>
      </c>
      <c r="E201" s="88">
        <v>2.5</v>
      </c>
      <c r="F201" s="88">
        <v>100</v>
      </c>
      <c r="G201" s="90" t="s">
        <v>4545</v>
      </c>
      <c r="H201" s="90">
        <v>2.5</v>
      </c>
      <c r="I201" s="91" t="s">
        <v>4974</v>
      </c>
      <c r="J201" s="112">
        <v>8000</v>
      </c>
      <c r="L201" s="191">
        <v>2750</v>
      </c>
      <c r="M201" s="159">
        <v>14000.000000000002</v>
      </c>
      <c r="N201" s="159">
        <v>2750</v>
      </c>
      <c r="O201" s="159">
        <v>14000.000000000002</v>
      </c>
      <c r="P201" s="159">
        <v>2750</v>
      </c>
      <c r="Q201" s="181">
        <v>14000.000000000002</v>
      </c>
      <c r="R201" s="409">
        <f t="shared" si="2"/>
        <v>5500</v>
      </c>
      <c r="S201" s="414">
        <f>+N201+N202</f>
        <v>5500</v>
      </c>
      <c r="T201" s="417">
        <f>+P201+P202</f>
        <v>5500</v>
      </c>
      <c r="U201" s="180" t="str">
        <f>+D201</f>
        <v>DP133</v>
      </c>
      <c r="V201" s="159">
        <f>ABS(L201+M201-M203-L203)</f>
        <v>1.8189894035458565E-12</v>
      </c>
      <c r="W201" s="159">
        <f>ABS(N201+O201-O203-N203)</f>
        <v>1.8189894035458565E-12</v>
      </c>
      <c r="X201" s="181">
        <f>ABS(P201+Q201-Q203-P203)</f>
        <v>1.8189894035458565E-12</v>
      </c>
    </row>
    <row r="202" spans="1:24">
      <c r="A202" s="130" t="s">
        <v>4978</v>
      </c>
      <c r="B202" s="103" t="s">
        <v>4979</v>
      </c>
      <c r="C202" s="87">
        <v>1</v>
      </c>
      <c r="D202" s="88" t="s">
        <v>279</v>
      </c>
      <c r="E202" s="88">
        <v>2.5</v>
      </c>
      <c r="F202" s="88">
        <v>100</v>
      </c>
      <c r="G202" s="90" t="s">
        <v>4545</v>
      </c>
      <c r="H202" s="90">
        <v>2.5</v>
      </c>
      <c r="I202" s="91" t="s">
        <v>4974</v>
      </c>
      <c r="J202" s="112">
        <v>8000</v>
      </c>
      <c r="L202" s="191">
        <v>2750</v>
      </c>
      <c r="M202" s="159">
        <v>14000.000000000002</v>
      </c>
      <c r="N202" s="159">
        <v>2750</v>
      </c>
      <c r="O202" s="159">
        <v>14000.000000000002</v>
      </c>
      <c r="P202" s="159">
        <v>2750</v>
      </c>
      <c r="Q202" s="181">
        <v>14000.000000000002</v>
      </c>
      <c r="R202" s="408"/>
      <c r="S202" s="413"/>
      <c r="T202" s="416"/>
      <c r="U202" s="180" t="str">
        <f>+D202</f>
        <v>DP134</v>
      </c>
      <c r="V202" s="159">
        <f>ABS(L202+M202-M204-L204)</f>
        <v>1.8189894035458565E-12</v>
      </c>
      <c r="W202" s="159">
        <f>ABS(N202+O202-O204-N204)</f>
        <v>1.8189894035458565E-12</v>
      </c>
      <c r="X202" s="181">
        <f>ABS(P202+Q202-Q204-P204)</f>
        <v>1.8189894035458565E-12</v>
      </c>
    </row>
    <row r="203" spans="1:24">
      <c r="A203" s="130" t="s">
        <v>4975</v>
      </c>
      <c r="B203" s="103" t="s">
        <v>4976</v>
      </c>
      <c r="C203" s="87">
        <v>1</v>
      </c>
      <c r="D203" s="88" t="s">
        <v>283</v>
      </c>
      <c r="E203" s="88">
        <v>2.5</v>
      </c>
      <c r="F203" s="88">
        <v>100</v>
      </c>
      <c r="G203" s="90" t="s">
        <v>4545</v>
      </c>
      <c r="H203" s="90">
        <v>2.5</v>
      </c>
      <c r="I203" s="91" t="s">
        <v>4977</v>
      </c>
      <c r="J203" s="112">
        <v>8000</v>
      </c>
      <c r="L203" s="191">
        <v>2750</v>
      </c>
      <c r="M203" s="159">
        <v>14000.000000000002</v>
      </c>
      <c r="N203" s="159">
        <v>2750</v>
      </c>
      <c r="O203" s="159">
        <v>14000.000000000002</v>
      </c>
      <c r="P203" s="159">
        <v>2750</v>
      </c>
      <c r="Q203" s="181">
        <v>14000.000000000002</v>
      </c>
      <c r="R203" s="409">
        <f t="shared" si="2"/>
        <v>5500</v>
      </c>
      <c r="S203" s="414">
        <f>+N203+N204</f>
        <v>5500</v>
      </c>
      <c r="T203" s="417">
        <f>+P203+P204</f>
        <v>5500</v>
      </c>
      <c r="U203" s="182"/>
      <c r="V203" s="161"/>
      <c r="W203" s="161"/>
      <c r="X203" s="183"/>
    </row>
    <row r="204" spans="1:24">
      <c r="A204" s="130" t="s">
        <v>4980</v>
      </c>
      <c r="B204" s="103" t="s">
        <v>4981</v>
      </c>
      <c r="C204" s="87">
        <v>1</v>
      </c>
      <c r="D204" s="88" t="s">
        <v>279</v>
      </c>
      <c r="E204" s="88">
        <v>2.5</v>
      </c>
      <c r="F204" s="88">
        <v>100</v>
      </c>
      <c r="G204" s="90" t="s">
        <v>4545</v>
      </c>
      <c r="H204" s="90">
        <v>2.5</v>
      </c>
      <c r="I204" s="91" t="s">
        <v>4977</v>
      </c>
      <c r="J204" s="112">
        <v>8000</v>
      </c>
      <c r="L204" s="191">
        <v>2750</v>
      </c>
      <c r="M204" s="159">
        <v>14000.000000000002</v>
      </c>
      <c r="N204" s="159">
        <v>2750</v>
      </c>
      <c r="O204" s="159">
        <v>14000.000000000002</v>
      </c>
      <c r="P204" s="159">
        <v>2750</v>
      </c>
      <c r="Q204" s="181">
        <v>14000.000000000002</v>
      </c>
      <c r="R204" s="408"/>
      <c r="S204" s="413"/>
      <c r="T204" s="416"/>
      <c r="U204" s="182"/>
      <c r="V204" s="161"/>
      <c r="W204" s="161"/>
      <c r="X204" s="183"/>
    </row>
    <row r="205" spans="1:24">
      <c r="A205" s="130" t="s">
        <v>4925</v>
      </c>
      <c r="B205" s="103" t="s">
        <v>4926</v>
      </c>
      <c r="C205" s="87">
        <v>1</v>
      </c>
      <c r="D205" s="88" t="s">
        <v>274</v>
      </c>
      <c r="E205" s="88">
        <v>2.5</v>
      </c>
      <c r="F205" s="88">
        <v>100</v>
      </c>
      <c r="G205" s="90" t="s">
        <v>4545</v>
      </c>
      <c r="H205" s="90">
        <v>2.5</v>
      </c>
      <c r="I205" s="91" t="s">
        <v>156</v>
      </c>
      <c r="J205" s="112">
        <v>8000</v>
      </c>
      <c r="L205" s="191">
        <v>2750</v>
      </c>
      <c r="M205" s="159">
        <v>14000.000000000002</v>
      </c>
      <c r="N205" s="159">
        <v>2750</v>
      </c>
      <c r="O205" s="159">
        <v>14000.000000000002</v>
      </c>
      <c r="P205" s="159">
        <v>2750</v>
      </c>
      <c r="Q205" s="181">
        <v>14000.000000000002</v>
      </c>
      <c r="R205" s="409">
        <f t="shared" si="2"/>
        <v>5500</v>
      </c>
      <c r="S205" s="414">
        <f>+N205+N206</f>
        <v>5500</v>
      </c>
      <c r="T205" s="417">
        <f>+P205+P206</f>
        <v>5500</v>
      </c>
      <c r="U205" s="180" t="str">
        <f>+D205</f>
        <v>DP139</v>
      </c>
      <c r="V205" s="159">
        <f>ABS(L205+M205-M207-L207)</f>
        <v>1.8189894035458565E-12</v>
      </c>
      <c r="W205" s="159">
        <f>ABS(N205+O205-O207-N207)</f>
        <v>1.8189894035458565E-12</v>
      </c>
      <c r="X205" s="181">
        <f>ABS(P205+Q205-Q207-P207)</f>
        <v>1.8189894035458565E-12</v>
      </c>
    </row>
    <row r="206" spans="1:24">
      <c r="A206" s="130" t="s">
        <v>3636</v>
      </c>
      <c r="B206" s="103" t="s">
        <v>4929</v>
      </c>
      <c r="C206" s="87">
        <v>1</v>
      </c>
      <c r="D206" s="88" t="s">
        <v>273</v>
      </c>
      <c r="E206" s="88">
        <v>2.5</v>
      </c>
      <c r="F206" s="88">
        <v>100</v>
      </c>
      <c r="G206" s="90" t="s">
        <v>4545</v>
      </c>
      <c r="H206" s="90">
        <v>2.5</v>
      </c>
      <c r="I206" s="91" t="s">
        <v>156</v>
      </c>
      <c r="J206" s="112">
        <v>8000</v>
      </c>
      <c r="L206" s="191">
        <v>2750</v>
      </c>
      <c r="M206" s="159">
        <v>14000.000000000002</v>
      </c>
      <c r="N206" s="159">
        <v>2750</v>
      </c>
      <c r="O206" s="159">
        <v>14000.000000000002</v>
      </c>
      <c r="P206" s="159">
        <v>2750</v>
      </c>
      <c r="Q206" s="181">
        <v>14000.000000000002</v>
      </c>
      <c r="R206" s="408"/>
      <c r="S206" s="413"/>
      <c r="T206" s="416"/>
      <c r="U206" s="180" t="str">
        <f>+D206</f>
        <v>DP140</v>
      </c>
      <c r="V206" s="159">
        <f>ABS(L206+M206-M208-L208)</f>
        <v>1.8189894035458565E-12</v>
      </c>
      <c r="W206" s="159">
        <f>ABS(N206+O206-O208-N208)</f>
        <v>1.8189894035458565E-12</v>
      </c>
      <c r="X206" s="181">
        <f>ABS(P206+Q206-Q208-P208)</f>
        <v>1.8189894035458565E-12</v>
      </c>
    </row>
    <row r="207" spans="1:24">
      <c r="A207" s="130" t="s">
        <v>4927</v>
      </c>
      <c r="B207" s="103" t="s">
        <v>4928</v>
      </c>
      <c r="C207" s="87">
        <v>1</v>
      </c>
      <c r="D207" s="88" t="s">
        <v>274</v>
      </c>
      <c r="E207" s="88">
        <v>2.5</v>
      </c>
      <c r="F207" s="88">
        <v>100</v>
      </c>
      <c r="G207" s="90" t="s">
        <v>4545</v>
      </c>
      <c r="H207" s="90">
        <v>2.5</v>
      </c>
      <c r="I207" s="91" t="s">
        <v>155</v>
      </c>
      <c r="J207" s="112">
        <v>8000</v>
      </c>
      <c r="L207" s="191">
        <v>2750</v>
      </c>
      <c r="M207" s="159">
        <v>14000.000000000002</v>
      </c>
      <c r="N207" s="159">
        <v>2750</v>
      </c>
      <c r="O207" s="159">
        <v>14000.000000000002</v>
      </c>
      <c r="P207" s="159">
        <v>2750</v>
      </c>
      <c r="Q207" s="181">
        <v>14000.000000000002</v>
      </c>
      <c r="R207" s="409">
        <f t="shared" si="2"/>
        <v>5500</v>
      </c>
      <c r="S207" s="414">
        <f>+N207+N208</f>
        <v>5500</v>
      </c>
      <c r="T207" s="417">
        <f>+P207+P208</f>
        <v>5500</v>
      </c>
      <c r="U207" s="182"/>
      <c r="V207" s="161"/>
      <c r="W207" s="161"/>
      <c r="X207" s="183"/>
    </row>
    <row r="208" spans="1:24" ht="13.5" thickBot="1">
      <c r="A208" s="131" t="s">
        <v>3637</v>
      </c>
      <c r="B208" s="127" t="s">
        <v>4930</v>
      </c>
      <c r="C208" s="113">
        <v>1</v>
      </c>
      <c r="D208" s="114" t="s">
        <v>273</v>
      </c>
      <c r="E208" s="114">
        <v>2.5</v>
      </c>
      <c r="F208" s="114">
        <v>100</v>
      </c>
      <c r="G208" s="115" t="s">
        <v>4545</v>
      </c>
      <c r="H208" s="115">
        <v>2.5</v>
      </c>
      <c r="I208" s="156" t="s">
        <v>155</v>
      </c>
      <c r="J208" s="116">
        <v>8000</v>
      </c>
      <c r="L208" s="193">
        <v>2750</v>
      </c>
      <c r="M208" s="194">
        <v>14000.000000000002</v>
      </c>
      <c r="N208" s="194">
        <v>2750</v>
      </c>
      <c r="O208" s="194">
        <v>14000.000000000002</v>
      </c>
      <c r="P208" s="194">
        <v>2750</v>
      </c>
      <c r="Q208" s="195">
        <v>14000.000000000002</v>
      </c>
      <c r="R208" s="411"/>
      <c r="S208" s="420"/>
      <c r="T208" s="421"/>
      <c r="U208" s="184"/>
      <c r="V208" s="185"/>
      <c r="W208" s="185"/>
      <c r="X208" s="186"/>
    </row>
    <row r="209" spans="3:24">
      <c r="C209" s="44"/>
      <c r="D209" s="44"/>
      <c r="E209" s="44"/>
      <c r="F209" s="44"/>
      <c r="G209" s="44"/>
      <c r="H209" s="44"/>
      <c r="J209" s="44"/>
      <c r="U209" s="44"/>
    </row>
    <row r="211" spans="3:24">
      <c r="M211" s="157" t="s">
        <v>8525</v>
      </c>
      <c r="N211" s="160">
        <v>3000.0000000000005</v>
      </c>
      <c r="R211" s="157" t="s">
        <v>8525</v>
      </c>
      <c r="S211" s="160">
        <f>MAX(R7:T208)</f>
        <v>6000.0000000000009</v>
      </c>
      <c r="V211" s="157" t="s">
        <v>8525</v>
      </c>
      <c r="W211" s="160">
        <f>MAX(V7:V208,W7:W208,X7:X208)</f>
        <v>3.937007873901166E-3</v>
      </c>
    </row>
    <row r="212" spans="3:24">
      <c r="M212" s="49" t="s">
        <v>8524</v>
      </c>
      <c r="N212">
        <v>4000</v>
      </c>
      <c r="O212" t="s">
        <v>8535</v>
      </c>
      <c r="R212" s="49" t="s">
        <v>8524</v>
      </c>
      <c r="S212">
        <v>8000</v>
      </c>
      <c r="T212" t="s">
        <v>8535</v>
      </c>
      <c r="V212" s="49" t="s">
        <v>8524</v>
      </c>
      <c r="W212">
        <v>5</v>
      </c>
      <c r="X212" t="s">
        <v>8535</v>
      </c>
    </row>
    <row r="213" spans="3:24">
      <c r="N213" s="157" t="s">
        <v>9223</v>
      </c>
      <c r="O213" s="157"/>
      <c r="S213" s="157" t="str">
        <f>IF(S211&lt;S212,"ok","NG")</f>
        <v>ok</v>
      </c>
      <c r="T213" s="157"/>
      <c r="W213" s="157" t="str">
        <f>IF(W211&lt;W212,"ok","NG")</f>
        <v>ok</v>
      </c>
    </row>
    <row r="214" spans="3:24">
      <c r="W214"/>
    </row>
  </sheetData>
  <mergeCells count="300">
    <mergeCell ref="S207:S208"/>
    <mergeCell ref="T207:T208"/>
    <mergeCell ref="S199:S200"/>
    <mergeCell ref="T199:T200"/>
    <mergeCell ref="S201:S202"/>
    <mergeCell ref="T201:T202"/>
    <mergeCell ref="S203:S204"/>
    <mergeCell ref="T203:T204"/>
    <mergeCell ref="S191:S192"/>
    <mergeCell ref="T191:T192"/>
    <mergeCell ref="S193:S194"/>
    <mergeCell ref="T193:T194"/>
    <mergeCell ref="S195:S196"/>
    <mergeCell ref="T195:T196"/>
    <mergeCell ref="S197:S198"/>
    <mergeCell ref="T197:T198"/>
    <mergeCell ref="S205:S206"/>
    <mergeCell ref="T205:T206"/>
    <mergeCell ref="S181:S182"/>
    <mergeCell ref="T181:T182"/>
    <mergeCell ref="S183:S184"/>
    <mergeCell ref="T183:T184"/>
    <mergeCell ref="S185:S186"/>
    <mergeCell ref="T185:T186"/>
    <mergeCell ref="S187:S188"/>
    <mergeCell ref="T187:T188"/>
    <mergeCell ref="S189:S190"/>
    <mergeCell ref="T189:T190"/>
    <mergeCell ref="S171:S172"/>
    <mergeCell ref="T171:T172"/>
    <mergeCell ref="S173:S174"/>
    <mergeCell ref="T173:T174"/>
    <mergeCell ref="S175:S176"/>
    <mergeCell ref="T175:T176"/>
    <mergeCell ref="S177:S178"/>
    <mergeCell ref="T177:T178"/>
    <mergeCell ref="S179:S180"/>
    <mergeCell ref="T179:T180"/>
    <mergeCell ref="S161:S162"/>
    <mergeCell ref="T161:T162"/>
    <mergeCell ref="S163:S164"/>
    <mergeCell ref="T163:T164"/>
    <mergeCell ref="S165:S166"/>
    <mergeCell ref="T165:T166"/>
    <mergeCell ref="S167:S168"/>
    <mergeCell ref="T167:T168"/>
    <mergeCell ref="S169:S170"/>
    <mergeCell ref="T169:T170"/>
    <mergeCell ref="S151:S152"/>
    <mergeCell ref="T151:T152"/>
    <mergeCell ref="S153:S154"/>
    <mergeCell ref="T153:T154"/>
    <mergeCell ref="S155:S156"/>
    <mergeCell ref="T155:T156"/>
    <mergeCell ref="S157:S158"/>
    <mergeCell ref="T157:T158"/>
    <mergeCell ref="S159:S160"/>
    <mergeCell ref="T159:T160"/>
    <mergeCell ref="S141:S142"/>
    <mergeCell ref="T141:T142"/>
    <mergeCell ref="S143:S144"/>
    <mergeCell ref="T143:T144"/>
    <mergeCell ref="S145:S146"/>
    <mergeCell ref="T145:T146"/>
    <mergeCell ref="S147:S148"/>
    <mergeCell ref="T147:T148"/>
    <mergeCell ref="S149:S150"/>
    <mergeCell ref="T149:T150"/>
    <mergeCell ref="S131:S132"/>
    <mergeCell ref="T131:T132"/>
    <mergeCell ref="S133:S134"/>
    <mergeCell ref="T133:T134"/>
    <mergeCell ref="S135:S136"/>
    <mergeCell ref="T135:T136"/>
    <mergeCell ref="S137:S138"/>
    <mergeCell ref="T137:T138"/>
    <mergeCell ref="S139:S140"/>
    <mergeCell ref="T139:T140"/>
    <mergeCell ref="S121:S122"/>
    <mergeCell ref="T121:T122"/>
    <mergeCell ref="S123:S124"/>
    <mergeCell ref="T123:T124"/>
    <mergeCell ref="S125:S126"/>
    <mergeCell ref="T125:T126"/>
    <mergeCell ref="S127:S128"/>
    <mergeCell ref="T127:T128"/>
    <mergeCell ref="S129:S130"/>
    <mergeCell ref="T129:T130"/>
    <mergeCell ref="S111:S112"/>
    <mergeCell ref="T111:T112"/>
    <mergeCell ref="S113:S114"/>
    <mergeCell ref="T113:T114"/>
    <mergeCell ref="S115:S116"/>
    <mergeCell ref="T115:T116"/>
    <mergeCell ref="S117:S118"/>
    <mergeCell ref="T117:T118"/>
    <mergeCell ref="S119:S120"/>
    <mergeCell ref="T119:T120"/>
    <mergeCell ref="S100:S101"/>
    <mergeCell ref="T100:T101"/>
    <mergeCell ref="S102:S103"/>
    <mergeCell ref="T102:T103"/>
    <mergeCell ref="S105:S106"/>
    <mergeCell ref="T105:T106"/>
    <mergeCell ref="S107:S108"/>
    <mergeCell ref="T107:T108"/>
    <mergeCell ref="S109:S110"/>
    <mergeCell ref="T109:T110"/>
    <mergeCell ref="S90:S91"/>
    <mergeCell ref="T90:T91"/>
    <mergeCell ref="S92:S93"/>
    <mergeCell ref="T92:T93"/>
    <mergeCell ref="S94:S95"/>
    <mergeCell ref="T94:T95"/>
    <mergeCell ref="S96:S97"/>
    <mergeCell ref="T96:T97"/>
    <mergeCell ref="S98:S99"/>
    <mergeCell ref="T98:T99"/>
    <mergeCell ref="S79:S80"/>
    <mergeCell ref="T79:T80"/>
    <mergeCell ref="S81:S82"/>
    <mergeCell ref="T81:T82"/>
    <mergeCell ref="S83:S84"/>
    <mergeCell ref="T83:T84"/>
    <mergeCell ref="S85:S86"/>
    <mergeCell ref="T85:T86"/>
    <mergeCell ref="S88:S89"/>
    <mergeCell ref="T88:T89"/>
    <mergeCell ref="S69:S70"/>
    <mergeCell ref="T69:T70"/>
    <mergeCell ref="S71:S72"/>
    <mergeCell ref="T71:T72"/>
    <mergeCell ref="S73:S74"/>
    <mergeCell ref="T73:T74"/>
    <mergeCell ref="S75:S76"/>
    <mergeCell ref="T75:T76"/>
    <mergeCell ref="S77:S78"/>
    <mergeCell ref="T77:T78"/>
    <mergeCell ref="T61:T62"/>
    <mergeCell ref="S63:S64"/>
    <mergeCell ref="T63:T64"/>
    <mergeCell ref="S53:S54"/>
    <mergeCell ref="S55:S56"/>
    <mergeCell ref="S57:S58"/>
    <mergeCell ref="S65:S66"/>
    <mergeCell ref="T65:T66"/>
    <mergeCell ref="S67:S68"/>
    <mergeCell ref="T67:T68"/>
    <mergeCell ref="T43:T44"/>
    <mergeCell ref="T45:T46"/>
    <mergeCell ref="T47:T48"/>
    <mergeCell ref="T49:T50"/>
    <mergeCell ref="T51:T52"/>
    <mergeCell ref="T53:T54"/>
    <mergeCell ref="T55:T56"/>
    <mergeCell ref="T57:T58"/>
    <mergeCell ref="T59:T60"/>
    <mergeCell ref="S39:S40"/>
    <mergeCell ref="S59:S60"/>
    <mergeCell ref="S61:S62"/>
    <mergeCell ref="T7:T8"/>
    <mergeCell ref="T9:T10"/>
    <mergeCell ref="T11:T12"/>
    <mergeCell ref="T13:T14"/>
    <mergeCell ref="T15:T16"/>
    <mergeCell ref="S41:S42"/>
    <mergeCell ref="S43:S44"/>
    <mergeCell ref="S45:S46"/>
    <mergeCell ref="T17:T18"/>
    <mergeCell ref="T19:T20"/>
    <mergeCell ref="T21:T22"/>
    <mergeCell ref="T23:T24"/>
    <mergeCell ref="T25:T26"/>
    <mergeCell ref="T27:T28"/>
    <mergeCell ref="T29:T30"/>
    <mergeCell ref="T31:T32"/>
    <mergeCell ref="T33:T34"/>
    <mergeCell ref="T35:T36"/>
    <mergeCell ref="T37:T38"/>
    <mergeCell ref="T39:T40"/>
    <mergeCell ref="T41:T42"/>
    <mergeCell ref="R201:R202"/>
    <mergeCell ref="R203:R204"/>
    <mergeCell ref="R205:R206"/>
    <mergeCell ref="R207:R208"/>
    <mergeCell ref="S7:S8"/>
    <mergeCell ref="S9:S10"/>
    <mergeCell ref="S11:S12"/>
    <mergeCell ref="S13:S14"/>
    <mergeCell ref="S15:S16"/>
    <mergeCell ref="R189:R190"/>
    <mergeCell ref="S17:S18"/>
    <mergeCell ref="S19:S20"/>
    <mergeCell ref="S21:S22"/>
    <mergeCell ref="S23:S24"/>
    <mergeCell ref="S25:S26"/>
    <mergeCell ref="S27:S28"/>
    <mergeCell ref="S47:S48"/>
    <mergeCell ref="S49:S50"/>
    <mergeCell ref="S51:S52"/>
    <mergeCell ref="S29:S30"/>
    <mergeCell ref="S31:S32"/>
    <mergeCell ref="S33:S34"/>
    <mergeCell ref="S35:S36"/>
    <mergeCell ref="S37:S38"/>
    <mergeCell ref="R191:R192"/>
    <mergeCell ref="R193:R194"/>
    <mergeCell ref="R195:R196"/>
    <mergeCell ref="R197:R198"/>
    <mergeCell ref="R199:R200"/>
    <mergeCell ref="R177:R178"/>
    <mergeCell ref="R179:R180"/>
    <mergeCell ref="R181:R182"/>
    <mergeCell ref="R183:R184"/>
    <mergeCell ref="R185:R186"/>
    <mergeCell ref="R153:R154"/>
    <mergeCell ref="R155:R156"/>
    <mergeCell ref="R157:R158"/>
    <mergeCell ref="R159:R160"/>
    <mergeCell ref="R161:R162"/>
    <mergeCell ref="R163:R164"/>
    <mergeCell ref="R187:R188"/>
    <mergeCell ref="R165:R166"/>
    <mergeCell ref="R167:R168"/>
    <mergeCell ref="R169:R170"/>
    <mergeCell ref="R171:R172"/>
    <mergeCell ref="R173:R174"/>
    <mergeCell ref="R175:R176"/>
    <mergeCell ref="R135:R136"/>
    <mergeCell ref="R137:R138"/>
    <mergeCell ref="R139:R140"/>
    <mergeCell ref="R141:R142"/>
    <mergeCell ref="R143:R144"/>
    <mergeCell ref="R145:R146"/>
    <mergeCell ref="R147:R148"/>
    <mergeCell ref="R149:R150"/>
    <mergeCell ref="R151:R152"/>
    <mergeCell ref="R117:R118"/>
    <mergeCell ref="R119:R120"/>
    <mergeCell ref="R121:R122"/>
    <mergeCell ref="R123:R124"/>
    <mergeCell ref="R125:R126"/>
    <mergeCell ref="R127:R128"/>
    <mergeCell ref="R129:R130"/>
    <mergeCell ref="R131:R132"/>
    <mergeCell ref="R133:R134"/>
    <mergeCell ref="R98:R99"/>
    <mergeCell ref="R100:R101"/>
    <mergeCell ref="R102:R103"/>
    <mergeCell ref="R105:R106"/>
    <mergeCell ref="R107:R108"/>
    <mergeCell ref="R109:R110"/>
    <mergeCell ref="R111:R112"/>
    <mergeCell ref="R113:R114"/>
    <mergeCell ref="R115:R116"/>
    <mergeCell ref="R79:R80"/>
    <mergeCell ref="R81:R82"/>
    <mergeCell ref="R83:R84"/>
    <mergeCell ref="R85:R86"/>
    <mergeCell ref="R88:R89"/>
    <mergeCell ref="R90:R91"/>
    <mergeCell ref="R92:R93"/>
    <mergeCell ref="R94:R95"/>
    <mergeCell ref="R96:R97"/>
    <mergeCell ref="R61:R62"/>
    <mergeCell ref="R63:R64"/>
    <mergeCell ref="R65:R66"/>
    <mergeCell ref="R67:R68"/>
    <mergeCell ref="R69:R70"/>
    <mergeCell ref="R71:R72"/>
    <mergeCell ref="R73:R74"/>
    <mergeCell ref="R75:R76"/>
    <mergeCell ref="R77:R78"/>
    <mergeCell ref="R43:R44"/>
    <mergeCell ref="R45:R46"/>
    <mergeCell ref="R47:R48"/>
    <mergeCell ref="R49:R50"/>
    <mergeCell ref="R51:R52"/>
    <mergeCell ref="R53:R54"/>
    <mergeCell ref="R55:R56"/>
    <mergeCell ref="R57:R58"/>
    <mergeCell ref="R59:R60"/>
    <mergeCell ref="R25:R26"/>
    <mergeCell ref="R27:R28"/>
    <mergeCell ref="R29:R30"/>
    <mergeCell ref="R31:R32"/>
    <mergeCell ref="R33:R34"/>
    <mergeCell ref="R35:R36"/>
    <mergeCell ref="R37:R38"/>
    <mergeCell ref="R39:R40"/>
    <mergeCell ref="R41:R42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</mergeCells>
  <phoneticPr fontId="2"/>
  <conditionalFormatting sqref="N213">
    <cfRule type="expression" dxfId="23" priority="28" stopIfTrue="1">
      <formula>N213="NG"</formula>
    </cfRule>
  </conditionalFormatting>
  <conditionalFormatting sqref="S213">
    <cfRule type="expression" dxfId="22" priority="29" stopIfTrue="1">
      <formula>S213="NG"</formula>
    </cfRule>
  </conditionalFormatting>
  <conditionalFormatting sqref="W213">
    <cfRule type="expression" dxfId="21" priority="27" stopIfTrue="1">
      <formula>W213="NG"</formula>
    </cfRule>
  </conditionalFormatting>
  <conditionalFormatting sqref="AA14">
    <cfRule type="expression" dxfId="20" priority="20" stopIfTrue="1">
      <formula>AA14="NG"</formula>
    </cfRule>
  </conditionalFormatting>
  <conditionalFormatting sqref="AA21">
    <cfRule type="expression" dxfId="19" priority="19" stopIfTrue="1">
      <formula>AA21="NG"</formula>
    </cfRule>
  </conditionalFormatting>
  <conditionalFormatting sqref="AA95">
    <cfRule type="expression" dxfId="18" priority="18" stopIfTrue="1">
      <formula>AA95="NG"</formula>
    </cfRule>
  </conditionalFormatting>
  <conditionalFormatting sqref="AA102">
    <cfRule type="expression" dxfId="17" priority="17" stopIfTrue="1">
      <formula>AA102="NG"</formula>
    </cfRule>
  </conditionalFormatting>
  <conditionalFormatting sqref="AA112">
    <cfRule type="expression" dxfId="16" priority="16" stopIfTrue="1">
      <formula>AA112="NG"</formula>
    </cfRule>
  </conditionalFormatting>
  <conditionalFormatting sqref="AA119">
    <cfRule type="expression" dxfId="15" priority="15" stopIfTrue="1">
      <formula>AA119="NG"</formula>
    </cfRule>
  </conditionalFormatting>
  <conditionalFormatting sqref="AD10:AD11">
    <cfRule type="expression" dxfId="14" priority="13" stopIfTrue="1">
      <formula>AD10="NG"</formula>
    </cfRule>
  </conditionalFormatting>
  <conditionalFormatting sqref="AD17:AD18">
    <cfRule type="expression" dxfId="13" priority="11" stopIfTrue="1">
      <formula>AD17="NG"</formula>
    </cfRule>
  </conditionalFormatting>
  <conditionalFormatting sqref="AD91:AD92">
    <cfRule type="expression" dxfId="12" priority="5" stopIfTrue="1">
      <formula>AD91="NG"</formula>
    </cfRule>
  </conditionalFormatting>
  <conditionalFormatting sqref="AD98:AD99">
    <cfRule type="expression" dxfId="11" priority="3" stopIfTrue="1">
      <formula>AD98="NG"</formula>
    </cfRule>
  </conditionalFormatting>
  <conditionalFormatting sqref="AD108:AD109">
    <cfRule type="expression" dxfId="10" priority="9" stopIfTrue="1">
      <formula>AD108="NG"</formula>
    </cfRule>
  </conditionalFormatting>
  <conditionalFormatting sqref="AD115:AD116">
    <cfRule type="expression" dxfId="9" priority="1" stopIfTrue="1">
      <formula>AD115="NG"</formula>
    </cfRule>
  </conditionalFormatting>
  <dataValidations count="2">
    <dataValidation type="list" allowBlank="1" showInputMessage="1" showErrorMessage="1" sqref="C7:C209" xr:uid="{514B973D-B1ED-4D8E-B130-81C80CE7ED57}">
      <formula1>"0,1,2"</formula1>
    </dataValidation>
    <dataValidation type="whole" operator="greaterThan" allowBlank="1" showInputMessage="1" showErrorMessage="1" sqref="J7:J209 H7:H209 E7:F209" xr:uid="{5344C55B-E779-4DEA-8BF4-E4A3C9982889}">
      <formula1>0</formula1>
    </dataValidation>
  </dataValidations>
  <pageMargins left="0.25" right="0.25" top="0.75" bottom="0.75" header="0.3" footer="0.3"/>
  <pageSetup paperSize="8" scale="3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91BF7-DBA3-43AE-8E76-AAE7B5537EB3}">
  <sheetPr codeName="Sheet9">
    <pageSetUpPr fitToPage="1"/>
  </sheetPr>
  <dimension ref="A1:U221"/>
  <sheetViews>
    <sheetView zoomScale="70" zoomScaleNormal="70" workbookViewId="0">
      <pane ySplit="6" topLeftCell="A7" activePane="bottomLeft" state="frozen"/>
      <selection pane="bottomLeft" activeCell="A3" sqref="A3"/>
    </sheetView>
  </sheetViews>
  <sheetFormatPr defaultRowHeight="12.75"/>
  <cols>
    <col min="1" max="1" width="9" customWidth="1"/>
    <col min="2" max="2" width="22.140625" bestFit="1" customWidth="1"/>
    <col min="3" max="3" width="6" customWidth="1"/>
    <col min="4" max="4" width="8.140625" bestFit="1" customWidth="1"/>
    <col min="5" max="5" width="11" bestFit="1" customWidth="1"/>
    <col min="6" max="6" width="12.85546875" bestFit="1" customWidth="1"/>
    <col min="7" max="7" width="10.7109375" bestFit="1" customWidth="1"/>
    <col min="8" max="8" width="11" bestFit="1" customWidth="1"/>
    <col min="9" max="9" width="8.85546875" bestFit="1" customWidth="1"/>
    <col min="10" max="10" width="11" customWidth="1"/>
    <col min="11" max="11" width="9.7109375" style="162" bestFit="1" customWidth="1"/>
    <col min="12" max="13" width="10.7109375" style="162" bestFit="1" customWidth="1"/>
    <col min="14" max="14" width="3" style="162" customWidth="1"/>
    <col min="15" max="17" width="9.85546875" customWidth="1"/>
    <col min="18" max="18" width="3.85546875" customWidth="1"/>
    <col min="20" max="20" width="10.7109375" bestFit="1" customWidth="1"/>
  </cols>
  <sheetData>
    <row r="1" spans="1:21" ht="15">
      <c r="A1" s="206" t="s">
        <v>8556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26">
        <v>41474</v>
      </c>
      <c r="N1"/>
    </row>
    <row r="2" spans="1:21" ht="15">
      <c r="A2" s="206" t="s">
        <v>9032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3" t="s">
        <v>3857</v>
      </c>
      <c r="N2"/>
    </row>
    <row r="4" spans="1:21" ht="13.5" thickBot="1"/>
    <row r="5" spans="1:21" ht="13.5" thickBot="1">
      <c r="O5" s="223" t="s">
        <v>8526</v>
      </c>
      <c r="P5" s="178"/>
      <c r="Q5" s="179"/>
    </row>
    <row r="6" spans="1:21" s="32" customFormat="1" ht="51.75" thickBot="1">
      <c r="A6" s="138" t="s">
        <v>378</v>
      </c>
      <c r="B6" s="139" t="s">
        <v>377</v>
      </c>
      <c r="C6" s="141" t="s">
        <v>375</v>
      </c>
      <c r="D6" s="140" t="s">
        <v>3874</v>
      </c>
      <c r="E6" s="140" t="s">
        <v>374</v>
      </c>
      <c r="F6" s="140" t="s">
        <v>373</v>
      </c>
      <c r="G6" s="142" t="s">
        <v>3875</v>
      </c>
      <c r="H6" s="142" t="s">
        <v>3876</v>
      </c>
      <c r="I6" s="143" t="s">
        <v>359</v>
      </c>
      <c r="K6" s="230" t="s">
        <v>8539</v>
      </c>
      <c r="L6" s="231" t="s">
        <v>8538</v>
      </c>
      <c r="M6" s="232" t="s">
        <v>8531</v>
      </c>
      <c r="N6" s="162"/>
      <c r="O6" s="171" t="s">
        <v>8539</v>
      </c>
      <c r="P6" s="164" t="s">
        <v>8538</v>
      </c>
      <c r="Q6" s="170" t="s">
        <v>8531</v>
      </c>
    </row>
    <row r="7" spans="1:21">
      <c r="A7" s="129" t="s">
        <v>3917</v>
      </c>
      <c r="B7" s="117" t="s">
        <v>3918</v>
      </c>
      <c r="C7" s="108">
        <v>1</v>
      </c>
      <c r="D7" s="109" t="s">
        <v>3919</v>
      </c>
      <c r="E7" s="109">
        <v>2.5</v>
      </c>
      <c r="F7" s="109">
        <v>100</v>
      </c>
      <c r="G7" s="110" t="s">
        <v>3920</v>
      </c>
      <c r="H7" s="110">
        <v>2.5</v>
      </c>
      <c r="I7" s="111"/>
      <c r="K7" s="171">
        <v>6341.3937007874019</v>
      </c>
      <c r="L7" s="164">
        <v>6341.3425196850394</v>
      </c>
      <c r="M7" s="170">
        <v>6341.3622047244098</v>
      </c>
      <c r="O7" s="409">
        <f>ABS(K7-K8)</f>
        <v>3.9370078729916713E-3</v>
      </c>
      <c r="P7" s="414">
        <f>ABS(L7-L8)</f>
        <v>3.937007873901166E-3</v>
      </c>
      <c r="Q7" s="417">
        <f>ABS(M7-M8)</f>
        <v>0</v>
      </c>
      <c r="S7" t="s">
        <v>8540</v>
      </c>
    </row>
    <row r="8" spans="1:21">
      <c r="A8" s="130" t="s">
        <v>3951</v>
      </c>
      <c r="B8" s="103" t="s">
        <v>3952</v>
      </c>
      <c r="C8" s="87">
        <v>1</v>
      </c>
      <c r="D8" s="88" t="s">
        <v>3919</v>
      </c>
      <c r="E8" s="88">
        <v>2.5</v>
      </c>
      <c r="F8" s="88">
        <v>100</v>
      </c>
      <c r="G8" s="90" t="s">
        <v>3920</v>
      </c>
      <c r="H8" s="90">
        <v>2.5</v>
      </c>
      <c r="I8" s="112"/>
      <c r="K8" s="171">
        <v>6341.3976377952749</v>
      </c>
      <c r="L8" s="164">
        <v>6341.3385826771655</v>
      </c>
      <c r="M8" s="170">
        <v>6341.3622047244098</v>
      </c>
      <c r="O8" s="409"/>
      <c r="P8" s="414"/>
      <c r="Q8" s="417"/>
      <c r="S8" s="29" t="s">
        <v>8525</v>
      </c>
      <c r="T8" s="164">
        <f>MAX(K7:M38)</f>
        <v>6343.0314960629921</v>
      </c>
    </row>
    <row r="9" spans="1:21">
      <c r="A9" s="130" t="s">
        <v>340</v>
      </c>
      <c r="B9" s="103" t="s">
        <v>3921</v>
      </c>
      <c r="C9" s="87">
        <v>1</v>
      </c>
      <c r="D9" s="88" t="s">
        <v>3922</v>
      </c>
      <c r="E9" s="88">
        <v>2.5</v>
      </c>
      <c r="F9" s="88">
        <v>100</v>
      </c>
      <c r="G9" s="90" t="s">
        <v>3920</v>
      </c>
      <c r="H9" s="90">
        <v>2.5</v>
      </c>
      <c r="I9" s="112"/>
      <c r="K9" s="171">
        <v>6341.3385826771655</v>
      </c>
      <c r="L9" s="164">
        <v>6341.3385826771655</v>
      </c>
      <c r="M9" s="170">
        <v>6341.3385826771655</v>
      </c>
      <c r="O9" s="409">
        <f>ABS(K9-K10)</f>
        <v>0</v>
      </c>
      <c r="P9" s="414">
        <f>ABS(L9-L10)</f>
        <v>3.937007873901166E-3</v>
      </c>
      <c r="Q9" s="417">
        <f>ABS(M9-M10)</f>
        <v>0</v>
      </c>
      <c r="S9" s="29" t="s">
        <v>8527</v>
      </c>
      <c r="T9" s="164">
        <f>MIN(K7:M38)</f>
        <v>6339.9724409448827</v>
      </c>
    </row>
    <row r="10" spans="1:21">
      <c r="A10" s="130" t="s">
        <v>333</v>
      </c>
      <c r="B10" s="103" t="s">
        <v>3953</v>
      </c>
      <c r="C10" s="87">
        <v>1</v>
      </c>
      <c r="D10" s="88" t="s">
        <v>3922</v>
      </c>
      <c r="E10" s="88">
        <v>2.5</v>
      </c>
      <c r="F10" s="88">
        <v>100</v>
      </c>
      <c r="G10" s="90" t="s">
        <v>3920</v>
      </c>
      <c r="H10" s="90">
        <v>2.5</v>
      </c>
      <c r="I10" s="112"/>
      <c r="K10" s="171">
        <v>6341.3385826771655</v>
      </c>
      <c r="L10" s="164">
        <v>6341.3425196850394</v>
      </c>
      <c r="M10" s="170">
        <v>6341.3385826771655</v>
      </c>
      <c r="O10" s="409"/>
      <c r="P10" s="414"/>
      <c r="Q10" s="417"/>
      <c r="S10" s="29" t="s">
        <v>8528</v>
      </c>
      <c r="T10" s="164">
        <f>+T8-T9</f>
        <v>3.059055118109427</v>
      </c>
    </row>
    <row r="11" spans="1:21">
      <c r="A11" s="130" t="s">
        <v>3936</v>
      </c>
      <c r="B11" s="103" t="s">
        <v>3937</v>
      </c>
      <c r="C11" s="87">
        <v>1</v>
      </c>
      <c r="D11" s="88" t="s">
        <v>3938</v>
      </c>
      <c r="E11" s="88">
        <v>2.5</v>
      </c>
      <c r="F11" s="88">
        <v>100</v>
      </c>
      <c r="G11" s="90" t="s">
        <v>3920</v>
      </c>
      <c r="H11" s="90">
        <v>2.5</v>
      </c>
      <c r="I11" s="112"/>
      <c r="K11" s="171">
        <v>6341.3425196850394</v>
      </c>
      <c r="L11" s="164">
        <v>6340.2440944881891</v>
      </c>
      <c r="M11" s="170">
        <v>6340.9212598425202</v>
      </c>
      <c r="O11" s="409">
        <f>ABS(K11-K12)</f>
        <v>3.937007873901166E-3</v>
      </c>
      <c r="P11" s="414">
        <f>ABS(L11-L12)</f>
        <v>2.2204724409448318</v>
      </c>
      <c r="Q11" s="417">
        <f>ABS(M11-M12)</f>
        <v>0</v>
      </c>
      <c r="S11" s="49" t="s">
        <v>8524</v>
      </c>
      <c r="T11" s="162">
        <v>5</v>
      </c>
      <c r="U11" t="s">
        <v>8536</v>
      </c>
    </row>
    <row r="12" spans="1:21">
      <c r="A12" s="130" t="s">
        <v>3964</v>
      </c>
      <c r="B12" s="103" t="s">
        <v>3965</v>
      </c>
      <c r="C12" s="87">
        <v>1</v>
      </c>
      <c r="D12" s="88" t="s">
        <v>3938</v>
      </c>
      <c r="E12" s="88">
        <v>2.5</v>
      </c>
      <c r="F12" s="88">
        <v>100</v>
      </c>
      <c r="G12" s="90" t="s">
        <v>3920</v>
      </c>
      <c r="H12" s="90">
        <v>2.5</v>
      </c>
      <c r="I12" s="112"/>
      <c r="K12" s="171">
        <v>6341.3385826771655</v>
      </c>
      <c r="L12" s="164">
        <v>6342.464566929134</v>
      </c>
      <c r="M12" s="170">
        <v>6340.9212598425202</v>
      </c>
      <c r="O12" s="409"/>
      <c r="P12" s="414"/>
      <c r="Q12" s="417"/>
      <c r="T12" s="162" t="str">
        <f>IF(T10&lt;T11,"ok","NG")</f>
        <v>ok</v>
      </c>
    </row>
    <row r="13" spans="1:21">
      <c r="A13" s="130" t="s">
        <v>3939</v>
      </c>
      <c r="B13" s="103" t="s">
        <v>3940</v>
      </c>
      <c r="C13" s="87">
        <v>1</v>
      </c>
      <c r="D13" s="88" t="s">
        <v>3941</v>
      </c>
      <c r="E13" s="88">
        <v>2.5</v>
      </c>
      <c r="F13" s="88">
        <v>100</v>
      </c>
      <c r="G13" s="90" t="s">
        <v>3920</v>
      </c>
      <c r="H13" s="90">
        <v>2.5</v>
      </c>
      <c r="I13" s="112"/>
      <c r="K13" s="171">
        <v>6341.3385826771655</v>
      </c>
      <c r="L13" s="164">
        <v>6341.3385826771655</v>
      </c>
      <c r="M13" s="170">
        <v>6341.3385826771655</v>
      </c>
      <c r="O13" s="409">
        <f>ABS(K13-K14)</f>
        <v>0</v>
      </c>
      <c r="P13" s="414">
        <f>ABS(L13-L14)</f>
        <v>0</v>
      </c>
      <c r="Q13" s="417">
        <f>ABS(M13-M14)</f>
        <v>0</v>
      </c>
    </row>
    <row r="14" spans="1:21">
      <c r="A14" s="130" t="s">
        <v>3966</v>
      </c>
      <c r="B14" s="103" t="s">
        <v>3967</v>
      </c>
      <c r="C14" s="87">
        <v>1</v>
      </c>
      <c r="D14" s="88" t="s">
        <v>3941</v>
      </c>
      <c r="E14" s="88">
        <v>2.5</v>
      </c>
      <c r="F14" s="88">
        <v>100</v>
      </c>
      <c r="G14" s="90" t="s">
        <v>3920</v>
      </c>
      <c r="H14" s="90">
        <v>2.5</v>
      </c>
      <c r="I14" s="112"/>
      <c r="K14" s="171">
        <v>6341.3385826771655</v>
      </c>
      <c r="L14" s="164">
        <v>6341.3385826771655</v>
      </c>
      <c r="M14" s="170">
        <v>6341.3385826771655</v>
      </c>
      <c r="O14" s="409"/>
      <c r="P14" s="414"/>
      <c r="Q14" s="417"/>
    </row>
    <row r="15" spans="1:21">
      <c r="A15" s="130" t="s">
        <v>245</v>
      </c>
      <c r="B15" s="104" t="s">
        <v>3942</v>
      </c>
      <c r="C15" s="87">
        <v>1</v>
      </c>
      <c r="D15" s="88" t="s">
        <v>3943</v>
      </c>
      <c r="E15" s="88">
        <v>2.5</v>
      </c>
      <c r="F15" s="88">
        <v>100</v>
      </c>
      <c r="G15" s="90" t="s">
        <v>3920</v>
      </c>
      <c r="H15" s="90">
        <v>2.5</v>
      </c>
      <c r="I15" s="112"/>
      <c r="K15" s="171">
        <v>6341.3425196850394</v>
      </c>
      <c r="L15" s="164">
        <v>6341.7992125984256</v>
      </c>
      <c r="M15" s="170">
        <v>6340.4527559055123</v>
      </c>
      <c r="O15" s="409">
        <f>ABS(K15-K16)</f>
        <v>0</v>
      </c>
      <c r="P15" s="414">
        <f>ABS(L15-L16)</f>
        <v>0</v>
      </c>
      <c r="Q15" s="417">
        <f>ABS(M15-M16)</f>
        <v>3.937007873901166E-3</v>
      </c>
    </row>
    <row r="16" spans="1:21">
      <c r="A16" s="130" t="s">
        <v>35</v>
      </c>
      <c r="B16" s="103" t="s">
        <v>3968</v>
      </c>
      <c r="C16" s="87">
        <v>1</v>
      </c>
      <c r="D16" s="88" t="s">
        <v>3943</v>
      </c>
      <c r="E16" s="88">
        <v>2.5</v>
      </c>
      <c r="F16" s="88">
        <v>100</v>
      </c>
      <c r="G16" s="90" t="s">
        <v>3920</v>
      </c>
      <c r="H16" s="90">
        <v>2.5</v>
      </c>
      <c r="I16" s="112"/>
      <c r="K16" s="171">
        <v>6341.3425196850394</v>
      </c>
      <c r="L16" s="164">
        <v>6341.7992125984256</v>
      </c>
      <c r="M16" s="170">
        <v>6340.4488188976384</v>
      </c>
      <c r="O16" s="409"/>
      <c r="P16" s="414"/>
      <c r="Q16" s="417"/>
    </row>
    <row r="17" spans="1:17">
      <c r="A17" s="130" t="s">
        <v>28</v>
      </c>
      <c r="B17" s="103" t="s">
        <v>3944</v>
      </c>
      <c r="C17" s="87">
        <v>1</v>
      </c>
      <c r="D17" s="88" t="s">
        <v>137</v>
      </c>
      <c r="E17" s="88">
        <v>2.5</v>
      </c>
      <c r="F17" s="88">
        <v>100</v>
      </c>
      <c r="G17" s="90" t="s">
        <v>3920</v>
      </c>
      <c r="H17" s="90">
        <v>2.5</v>
      </c>
      <c r="I17" s="112"/>
      <c r="K17" s="171">
        <v>6341.3385826771655</v>
      </c>
      <c r="L17" s="164">
        <v>6341.3385826771655</v>
      </c>
      <c r="M17" s="170">
        <v>6342.1811023622049</v>
      </c>
      <c r="O17" s="409">
        <f>ABS(K17-K18)</f>
        <v>0</v>
      </c>
      <c r="P17" s="414">
        <f>ABS(L17-L18)</f>
        <v>3.937007873901166E-3</v>
      </c>
      <c r="Q17" s="417">
        <f>ABS(M17-M18)</f>
        <v>0</v>
      </c>
    </row>
    <row r="18" spans="1:17">
      <c r="A18" s="130" t="s">
        <v>261</v>
      </c>
      <c r="B18" s="103" t="s">
        <v>3969</v>
      </c>
      <c r="C18" s="87">
        <v>1</v>
      </c>
      <c r="D18" s="88" t="s">
        <v>137</v>
      </c>
      <c r="E18" s="88">
        <v>2.5</v>
      </c>
      <c r="F18" s="88">
        <v>100</v>
      </c>
      <c r="G18" s="90" t="s">
        <v>3920</v>
      </c>
      <c r="H18" s="90">
        <v>2.5</v>
      </c>
      <c r="I18" s="112"/>
      <c r="K18" s="171">
        <v>6341.3385826771655</v>
      </c>
      <c r="L18" s="164">
        <v>6341.3425196850394</v>
      </c>
      <c r="M18" s="170">
        <v>6342.1811023622049</v>
      </c>
      <c r="O18" s="409"/>
      <c r="P18" s="414"/>
      <c r="Q18" s="417"/>
    </row>
    <row r="19" spans="1:17">
      <c r="A19" s="130" t="s">
        <v>269</v>
      </c>
      <c r="B19" s="104" t="s">
        <v>3945</v>
      </c>
      <c r="C19" s="87">
        <v>1</v>
      </c>
      <c r="D19" s="88" t="s">
        <v>3946</v>
      </c>
      <c r="E19" s="88">
        <v>2.5</v>
      </c>
      <c r="F19" s="88">
        <v>100</v>
      </c>
      <c r="G19" s="90" t="s">
        <v>3920</v>
      </c>
      <c r="H19" s="90">
        <v>2.5</v>
      </c>
      <c r="I19" s="112"/>
      <c r="K19" s="171">
        <v>6340.2677165354335</v>
      </c>
      <c r="L19" s="164">
        <v>6340.3622047244098</v>
      </c>
      <c r="M19" s="170">
        <v>6341.3385826771655</v>
      </c>
      <c r="O19" s="409">
        <f>ABS(K19-K20)</f>
        <v>2.6692913385822976</v>
      </c>
      <c r="P19" s="414">
        <f>ABS(L19-L20)</f>
        <v>2.0787401574807518</v>
      </c>
      <c r="Q19" s="417">
        <f>ABS(M19-M20)</f>
        <v>1.2519685039369506</v>
      </c>
    </row>
    <row r="20" spans="1:17">
      <c r="A20" s="130" t="s">
        <v>37</v>
      </c>
      <c r="B20" s="103" t="s">
        <v>3970</v>
      </c>
      <c r="C20" s="87">
        <v>1</v>
      </c>
      <c r="D20" s="88" t="s">
        <v>3946</v>
      </c>
      <c r="E20" s="88">
        <v>2.5</v>
      </c>
      <c r="F20" s="88">
        <v>100</v>
      </c>
      <c r="G20" s="90" t="s">
        <v>3920</v>
      </c>
      <c r="H20" s="90">
        <v>2.5</v>
      </c>
      <c r="I20" s="112"/>
      <c r="K20" s="171">
        <v>6342.9370078740158</v>
      </c>
      <c r="L20" s="164">
        <v>6342.4409448818906</v>
      </c>
      <c r="M20" s="170">
        <v>6340.0866141732286</v>
      </c>
      <c r="O20" s="409"/>
      <c r="P20" s="414"/>
      <c r="Q20" s="417"/>
    </row>
    <row r="21" spans="1:17">
      <c r="A21" s="130" t="s">
        <v>319</v>
      </c>
      <c r="B21" s="103" t="s">
        <v>3947</v>
      </c>
      <c r="C21" s="87">
        <v>1</v>
      </c>
      <c r="D21" s="88" t="s">
        <v>142</v>
      </c>
      <c r="E21" s="88">
        <v>2.5</v>
      </c>
      <c r="F21" s="88">
        <v>100</v>
      </c>
      <c r="G21" s="90" t="s">
        <v>3920</v>
      </c>
      <c r="H21" s="90">
        <v>2.5</v>
      </c>
      <c r="I21" s="112"/>
      <c r="K21" s="171">
        <v>6341.3425196850394</v>
      </c>
      <c r="L21" s="164">
        <v>6341.3385826771655</v>
      </c>
      <c r="M21" s="170">
        <v>6341.3425196850394</v>
      </c>
      <c r="O21" s="409">
        <f>ABS(K21-K22)</f>
        <v>0</v>
      </c>
      <c r="P21" s="414">
        <f>ABS(L21-L22)</f>
        <v>0</v>
      </c>
      <c r="Q21" s="417">
        <f>ABS(M21-M22)</f>
        <v>0</v>
      </c>
    </row>
    <row r="22" spans="1:17">
      <c r="A22" s="130" t="s">
        <v>332</v>
      </c>
      <c r="B22" s="103" t="s">
        <v>3971</v>
      </c>
      <c r="C22" s="87">
        <v>1</v>
      </c>
      <c r="D22" s="88" t="s">
        <v>142</v>
      </c>
      <c r="E22" s="88">
        <v>2.5</v>
      </c>
      <c r="F22" s="88">
        <v>100</v>
      </c>
      <c r="G22" s="90" t="s">
        <v>3920</v>
      </c>
      <c r="H22" s="90">
        <v>2.5</v>
      </c>
      <c r="I22" s="112"/>
      <c r="K22" s="171">
        <v>6341.3425196850394</v>
      </c>
      <c r="L22" s="164">
        <v>6341.3385826771655</v>
      </c>
      <c r="M22" s="170">
        <v>6341.3425196850394</v>
      </c>
      <c r="O22" s="409"/>
      <c r="P22" s="414"/>
      <c r="Q22" s="417"/>
    </row>
    <row r="23" spans="1:17">
      <c r="A23" s="130" t="s">
        <v>286</v>
      </c>
      <c r="B23" s="104" t="s">
        <v>3948</v>
      </c>
      <c r="C23" s="87">
        <v>1</v>
      </c>
      <c r="D23" s="88" t="s">
        <v>3949</v>
      </c>
      <c r="E23" s="88">
        <v>2.5</v>
      </c>
      <c r="F23" s="88">
        <v>100</v>
      </c>
      <c r="G23" s="90" t="s">
        <v>3920</v>
      </c>
      <c r="H23" s="90">
        <v>2.5</v>
      </c>
      <c r="I23" s="112"/>
      <c r="K23" s="171">
        <v>6341.3346456692916</v>
      </c>
      <c r="L23" s="164">
        <v>6341.3385826771655</v>
      </c>
      <c r="M23" s="170">
        <v>6341.3425196850394</v>
      </c>
      <c r="O23" s="409">
        <f>ABS(K23-K24)</f>
        <v>0</v>
      </c>
      <c r="P23" s="414">
        <f>ABS(L23-L24)</f>
        <v>3.937007873901166E-3</v>
      </c>
      <c r="Q23" s="417">
        <f>ABS(M23-M24)</f>
        <v>3.937007873901166E-3</v>
      </c>
    </row>
    <row r="24" spans="1:17">
      <c r="A24" s="130" t="s">
        <v>246</v>
      </c>
      <c r="B24" s="104" t="s">
        <v>3972</v>
      </c>
      <c r="C24" s="87">
        <v>1</v>
      </c>
      <c r="D24" s="88" t="s">
        <v>3949</v>
      </c>
      <c r="E24" s="88">
        <v>2.5</v>
      </c>
      <c r="F24" s="88">
        <v>100</v>
      </c>
      <c r="G24" s="90" t="s">
        <v>3920</v>
      </c>
      <c r="H24" s="90">
        <v>2.5</v>
      </c>
      <c r="I24" s="112"/>
      <c r="K24" s="171">
        <v>6341.3346456692916</v>
      </c>
      <c r="L24" s="164">
        <v>6341.3425196850394</v>
      </c>
      <c r="M24" s="170">
        <v>6341.3385826771655</v>
      </c>
      <c r="O24" s="409"/>
      <c r="P24" s="414"/>
      <c r="Q24" s="417"/>
    </row>
    <row r="25" spans="1:17">
      <c r="A25" s="130" t="s">
        <v>348</v>
      </c>
      <c r="B25" s="103" t="s">
        <v>3950</v>
      </c>
      <c r="C25" s="87">
        <v>1</v>
      </c>
      <c r="D25" s="88" t="s">
        <v>141</v>
      </c>
      <c r="E25" s="88">
        <v>2.5</v>
      </c>
      <c r="F25" s="88">
        <v>100</v>
      </c>
      <c r="G25" s="90" t="s">
        <v>3920</v>
      </c>
      <c r="H25" s="90">
        <v>2.5</v>
      </c>
      <c r="I25" s="112"/>
      <c r="K25" s="171">
        <v>6341.3425196850394</v>
      </c>
      <c r="L25" s="164">
        <v>6341.3425196850394</v>
      </c>
      <c r="M25" s="170">
        <v>6341.3425196850394</v>
      </c>
      <c r="O25" s="409">
        <f>ABS(K25-K26)</f>
        <v>3.937007873901166E-3</v>
      </c>
      <c r="P25" s="414">
        <f>ABS(L25-L26)</f>
        <v>3.937007873901166E-3</v>
      </c>
      <c r="Q25" s="417">
        <f>ABS(M25-M26)</f>
        <v>0</v>
      </c>
    </row>
    <row r="26" spans="1:17">
      <c r="A26" s="130" t="s">
        <v>306</v>
      </c>
      <c r="B26" s="103" t="s">
        <v>3973</v>
      </c>
      <c r="C26" s="87">
        <v>1</v>
      </c>
      <c r="D26" s="88" t="s">
        <v>141</v>
      </c>
      <c r="E26" s="88">
        <v>2.5</v>
      </c>
      <c r="F26" s="88">
        <v>100</v>
      </c>
      <c r="G26" s="90" t="s">
        <v>3920</v>
      </c>
      <c r="H26" s="90">
        <v>2.5</v>
      </c>
      <c r="I26" s="112"/>
      <c r="K26" s="171">
        <v>6341.3385826771655</v>
      </c>
      <c r="L26" s="164">
        <v>6341.3385826771655</v>
      </c>
      <c r="M26" s="170">
        <v>6341.3425196850394</v>
      </c>
      <c r="O26" s="409"/>
      <c r="P26" s="414"/>
      <c r="Q26" s="417"/>
    </row>
    <row r="27" spans="1:17">
      <c r="A27" s="130" t="s">
        <v>3923</v>
      </c>
      <c r="B27" s="104" t="s">
        <v>3924</v>
      </c>
      <c r="C27" s="87">
        <v>1</v>
      </c>
      <c r="D27" s="88" t="s">
        <v>3925</v>
      </c>
      <c r="E27" s="88">
        <v>2.5</v>
      </c>
      <c r="F27" s="88">
        <v>100</v>
      </c>
      <c r="G27" s="90" t="s">
        <v>3920</v>
      </c>
      <c r="H27" s="90">
        <v>2.5</v>
      </c>
      <c r="I27" s="112"/>
      <c r="K27" s="171">
        <v>6340.3070866141734</v>
      </c>
      <c r="L27" s="164">
        <v>6340.5472440944886</v>
      </c>
      <c r="M27" s="170">
        <v>6339.9724409448827</v>
      </c>
      <c r="O27" s="409">
        <f>ABS(K27-K28)</f>
        <v>1.9488188976374659</v>
      </c>
      <c r="P27" s="414">
        <f>ABS(L27-L28)</f>
        <v>1.8503937007872082</v>
      </c>
      <c r="Q27" s="417">
        <f>ABS(M27-M28)</f>
        <v>3.059055118109427</v>
      </c>
    </row>
    <row r="28" spans="1:17">
      <c r="A28" s="130" t="s">
        <v>3954</v>
      </c>
      <c r="B28" s="104" t="s">
        <v>3955</v>
      </c>
      <c r="C28" s="87">
        <v>1</v>
      </c>
      <c r="D28" s="88" t="s">
        <v>3925</v>
      </c>
      <c r="E28" s="88">
        <v>2.5</v>
      </c>
      <c r="F28" s="88">
        <v>100</v>
      </c>
      <c r="G28" s="90" t="s">
        <v>3920</v>
      </c>
      <c r="H28" s="90">
        <v>2.5</v>
      </c>
      <c r="I28" s="112"/>
      <c r="K28" s="171">
        <v>6342.2559055118109</v>
      </c>
      <c r="L28" s="164">
        <v>6342.3976377952758</v>
      </c>
      <c r="M28" s="170">
        <v>6343.0314960629921</v>
      </c>
      <c r="O28" s="409"/>
      <c r="P28" s="414"/>
      <c r="Q28" s="417"/>
    </row>
    <row r="29" spans="1:17">
      <c r="A29" s="130" t="s">
        <v>3926</v>
      </c>
      <c r="B29" s="104" t="s">
        <v>3927</v>
      </c>
      <c r="C29" s="87">
        <v>1</v>
      </c>
      <c r="D29" s="88" t="s">
        <v>140</v>
      </c>
      <c r="E29" s="88">
        <v>2.5</v>
      </c>
      <c r="F29" s="88">
        <v>100</v>
      </c>
      <c r="G29" s="90" t="s">
        <v>3920</v>
      </c>
      <c r="H29" s="90">
        <v>2.5</v>
      </c>
      <c r="I29" s="112"/>
      <c r="K29" s="171">
        <v>6341.3385826771655</v>
      </c>
      <c r="L29" s="164">
        <v>6341.3425196850394</v>
      </c>
      <c r="M29" s="170">
        <v>6341.3385826771655</v>
      </c>
      <c r="O29" s="409">
        <f>ABS(K29-K30)</f>
        <v>3.937007873901166E-3</v>
      </c>
      <c r="P29" s="414">
        <f>ABS(L29-L30)</f>
        <v>0</v>
      </c>
      <c r="Q29" s="417">
        <f>ABS(M29-M30)</f>
        <v>3.937007873901166E-3</v>
      </c>
    </row>
    <row r="30" spans="1:17">
      <c r="A30" s="130" t="s">
        <v>3956</v>
      </c>
      <c r="B30" s="104" t="s">
        <v>3957</v>
      </c>
      <c r="C30" s="87">
        <v>1</v>
      </c>
      <c r="D30" s="88" t="s">
        <v>140</v>
      </c>
      <c r="E30" s="88">
        <v>2.5</v>
      </c>
      <c r="F30" s="88">
        <v>100</v>
      </c>
      <c r="G30" s="90" t="s">
        <v>3920</v>
      </c>
      <c r="H30" s="90">
        <v>2.5</v>
      </c>
      <c r="I30" s="112"/>
      <c r="K30" s="171">
        <v>6341.3346456692916</v>
      </c>
      <c r="L30" s="164">
        <v>6341.3425196850394</v>
      </c>
      <c r="M30" s="170">
        <v>6341.3346456692916</v>
      </c>
      <c r="O30" s="409"/>
      <c r="P30" s="414"/>
      <c r="Q30" s="417"/>
    </row>
    <row r="31" spans="1:17">
      <c r="A31" s="130" t="s">
        <v>3928</v>
      </c>
      <c r="B31" s="103" t="s">
        <v>3929</v>
      </c>
      <c r="C31" s="87">
        <v>1</v>
      </c>
      <c r="D31" s="88" t="s">
        <v>3930</v>
      </c>
      <c r="E31" s="88">
        <v>2.5</v>
      </c>
      <c r="F31" s="88">
        <v>100</v>
      </c>
      <c r="G31" s="90" t="s">
        <v>3920</v>
      </c>
      <c r="H31" s="90">
        <v>2.5</v>
      </c>
      <c r="I31" s="112"/>
      <c r="K31" s="171">
        <v>6341.3425196850394</v>
      </c>
      <c r="L31" s="164">
        <v>6341.3385826771655</v>
      </c>
      <c r="M31" s="170">
        <v>6341.3385826771655</v>
      </c>
      <c r="O31" s="409">
        <f>ABS(K31-K32)</f>
        <v>3.937007873901166E-3</v>
      </c>
      <c r="P31" s="414">
        <f>ABS(L31-L32)</f>
        <v>0</v>
      </c>
      <c r="Q31" s="417">
        <f>ABS(M31-M32)</f>
        <v>0</v>
      </c>
    </row>
    <row r="32" spans="1:17">
      <c r="A32" s="130" t="s">
        <v>3958</v>
      </c>
      <c r="B32" s="103" t="s">
        <v>3959</v>
      </c>
      <c r="C32" s="87">
        <v>1</v>
      </c>
      <c r="D32" s="88" t="s">
        <v>3930</v>
      </c>
      <c r="E32" s="88">
        <v>2.5</v>
      </c>
      <c r="F32" s="88">
        <v>100</v>
      </c>
      <c r="G32" s="90" t="s">
        <v>3920</v>
      </c>
      <c r="H32" s="90">
        <v>2.5</v>
      </c>
      <c r="I32" s="112"/>
      <c r="K32" s="171">
        <v>6341.3385826771655</v>
      </c>
      <c r="L32" s="164">
        <v>6341.3385826771655</v>
      </c>
      <c r="M32" s="170">
        <v>6341.3385826771655</v>
      </c>
      <c r="O32" s="409"/>
      <c r="P32" s="414"/>
      <c r="Q32" s="417"/>
    </row>
    <row r="33" spans="1:21">
      <c r="A33" s="130" t="s">
        <v>244</v>
      </c>
      <c r="B33" s="103" t="s">
        <v>3931</v>
      </c>
      <c r="C33" s="87">
        <v>1</v>
      </c>
      <c r="D33" s="88" t="s">
        <v>139</v>
      </c>
      <c r="E33" s="88">
        <v>2.5</v>
      </c>
      <c r="F33" s="88">
        <v>100</v>
      </c>
      <c r="G33" s="90" t="s">
        <v>3920</v>
      </c>
      <c r="H33" s="90">
        <v>2.5</v>
      </c>
      <c r="I33" s="112"/>
      <c r="K33" s="171">
        <v>6341.3385826771655</v>
      </c>
      <c r="L33" s="164">
        <v>6341.3385826771655</v>
      </c>
      <c r="M33" s="170">
        <v>6341.6102362204729</v>
      </c>
      <c r="O33" s="409">
        <f>ABS(K33-K34)</f>
        <v>3.937007873901166E-3</v>
      </c>
      <c r="P33" s="414">
        <f>ABS(L33-L34)</f>
        <v>3.937007873901166E-3</v>
      </c>
      <c r="Q33" s="417">
        <f>ABS(M33-M34)</f>
        <v>0</v>
      </c>
    </row>
    <row r="34" spans="1:21">
      <c r="A34" s="130" t="s">
        <v>242</v>
      </c>
      <c r="B34" s="104" t="s">
        <v>3960</v>
      </c>
      <c r="C34" s="87">
        <v>1</v>
      </c>
      <c r="D34" s="88" t="s">
        <v>139</v>
      </c>
      <c r="E34" s="88">
        <v>2.5</v>
      </c>
      <c r="F34" s="88">
        <v>100</v>
      </c>
      <c r="G34" s="90" t="s">
        <v>3920</v>
      </c>
      <c r="H34" s="90">
        <v>2.5</v>
      </c>
      <c r="I34" s="112"/>
      <c r="K34" s="171">
        <v>6341.3425196850394</v>
      </c>
      <c r="L34" s="164">
        <v>6341.3425196850394</v>
      </c>
      <c r="M34" s="170">
        <v>6341.6102362204729</v>
      </c>
      <c r="O34" s="409"/>
      <c r="P34" s="414"/>
      <c r="Q34" s="417"/>
    </row>
    <row r="35" spans="1:21">
      <c r="A35" s="130" t="s">
        <v>3932</v>
      </c>
      <c r="B35" s="104" t="s">
        <v>3933</v>
      </c>
      <c r="C35" s="87">
        <v>1</v>
      </c>
      <c r="D35" s="88" t="s">
        <v>3934</v>
      </c>
      <c r="E35" s="88">
        <v>2.5</v>
      </c>
      <c r="F35" s="88">
        <v>100</v>
      </c>
      <c r="G35" s="90" t="s">
        <v>3920</v>
      </c>
      <c r="H35" s="90">
        <v>2.5</v>
      </c>
      <c r="I35" s="112"/>
      <c r="K35" s="171">
        <v>6341.3385826771655</v>
      </c>
      <c r="L35" s="164">
        <v>6341.3385826771655</v>
      </c>
      <c r="M35" s="170">
        <v>6341.3385826771655</v>
      </c>
      <c r="O35" s="409">
        <f>ABS(K35-K36)</f>
        <v>3.937007873901166E-3</v>
      </c>
      <c r="P35" s="414">
        <f>ABS(L35-L36)</f>
        <v>0</v>
      </c>
      <c r="Q35" s="417">
        <f>ABS(M35-M36)</f>
        <v>0</v>
      </c>
    </row>
    <row r="36" spans="1:21">
      <c r="A36" s="130" t="s">
        <v>3961</v>
      </c>
      <c r="B36" s="104" t="s">
        <v>3962</v>
      </c>
      <c r="C36" s="87">
        <v>1</v>
      </c>
      <c r="D36" s="88" t="s">
        <v>3934</v>
      </c>
      <c r="E36" s="88">
        <v>2.5</v>
      </c>
      <c r="F36" s="88">
        <v>100</v>
      </c>
      <c r="G36" s="90" t="s">
        <v>3920</v>
      </c>
      <c r="H36" s="90">
        <v>2.5</v>
      </c>
      <c r="I36" s="112"/>
      <c r="K36" s="171">
        <v>6341.3346456692916</v>
      </c>
      <c r="L36" s="164">
        <v>6341.3385826771655</v>
      </c>
      <c r="M36" s="170">
        <v>6341.3385826771655</v>
      </c>
      <c r="O36" s="409"/>
      <c r="P36" s="414"/>
      <c r="Q36" s="417"/>
    </row>
    <row r="37" spans="1:21">
      <c r="A37" s="130" t="s">
        <v>80</v>
      </c>
      <c r="B37" s="103" t="s">
        <v>3935</v>
      </c>
      <c r="C37" s="87">
        <v>1</v>
      </c>
      <c r="D37" s="88" t="s">
        <v>138</v>
      </c>
      <c r="E37" s="88">
        <v>2.5</v>
      </c>
      <c r="F37" s="88">
        <v>100</v>
      </c>
      <c r="G37" s="90" t="s">
        <v>3920</v>
      </c>
      <c r="H37" s="90">
        <v>2.5</v>
      </c>
      <c r="I37" s="112"/>
      <c r="K37" s="171">
        <v>6341.3385826771655</v>
      </c>
      <c r="L37" s="164">
        <v>6341.3425196850394</v>
      </c>
      <c r="M37" s="170">
        <v>6341.3425196850394</v>
      </c>
      <c r="O37" s="409">
        <f>ABS(K37-K38)</f>
        <v>0</v>
      </c>
      <c r="P37" s="414">
        <f>ABS(L37-L38)</f>
        <v>0</v>
      </c>
      <c r="Q37" s="417">
        <f>ABS(M37-M38)</f>
        <v>3.937007873901166E-3</v>
      </c>
    </row>
    <row r="38" spans="1:21" ht="13.5" thickBot="1">
      <c r="A38" s="131" t="s">
        <v>305</v>
      </c>
      <c r="B38" s="127" t="s">
        <v>3963</v>
      </c>
      <c r="C38" s="113">
        <v>1</v>
      </c>
      <c r="D38" s="114" t="s">
        <v>138</v>
      </c>
      <c r="E38" s="114">
        <v>2.5</v>
      </c>
      <c r="F38" s="114">
        <v>100</v>
      </c>
      <c r="G38" s="115" t="s">
        <v>3920</v>
      </c>
      <c r="H38" s="115">
        <v>2.5</v>
      </c>
      <c r="I38" s="116"/>
      <c r="K38" s="172">
        <v>6341.3385826771655</v>
      </c>
      <c r="L38" s="173">
        <v>6341.3425196850394</v>
      </c>
      <c r="M38" s="174">
        <v>6341.3385826771655</v>
      </c>
      <c r="O38" s="422"/>
      <c r="P38" s="423"/>
      <c r="Q38" s="424"/>
    </row>
    <row r="39" spans="1:21" ht="13.5" thickBot="1"/>
    <row r="40" spans="1:21">
      <c r="A40" s="129" t="s">
        <v>4863</v>
      </c>
      <c r="B40" s="117" t="s">
        <v>4864</v>
      </c>
      <c r="C40" s="108">
        <v>1</v>
      </c>
      <c r="D40" s="109" t="s">
        <v>345</v>
      </c>
      <c r="E40" s="109">
        <v>2.5</v>
      </c>
      <c r="F40" s="109">
        <v>100</v>
      </c>
      <c r="G40" s="110" t="s">
        <v>4865</v>
      </c>
      <c r="H40" s="110">
        <v>2.5</v>
      </c>
      <c r="I40" s="111">
        <v>6000</v>
      </c>
      <c r="K40" s="230">
        <v>5983.7440944881891</v>
      </c>
      <c r="L40" s="231">
        <v>5983.8031496062995</v>
      </c>
      <c r="M40" s="232">
        <v>5983.6496062992128</v>
      </c>
      <c r="O40" s="425">
        <f>ABS(K40-K41)</f>
        <v>0.12992125984237646</v>
      </c>
      <c r="P40" s="426">
        <f>ABS(L40-L41)</f>
        <v>0.12598425196938479</v>
      </c>
      <c r="Q40" s="427">
        <f>ABS(M40-M41)</f>
        <v>7.4803149605941144E-2</v>
      </c>
      <c r="S40" t="s">
        <v>8541</v>
      </c>
    </row>
    <row r="41" spans="1:21">
      <c r="A41" s="130" t="s">
        <v>4891</v>
      </c>
      <c r="B41" s="103" t="s">
        <v>4892</v>
      </c>
      <c r="C41" s="87">
        <v>1</v>
      </c>
      <c r="D41" s="88" t="s">
        <v>345</v>
      </c>
      <c r="E41" s="88">
        <v>2.5</v>
      </c>
      <c r="F41" s="88">
        <v>100</v>
      </c>
      <c r="G41" s="90" t="s">
        <v>4865</v>
      </c>
      <c r="H41" s="90">
        <v>2.5</v>
      </c>
      <c r="I41" s="112">
        <v>6000</v>
      </c>
      <c r="K41" s="171">
        <v>5983.6141732283468</v>
      </c>
      <c r="L41" s="164">
        <v>5983.9291338582689</v>
      </c>
      <c r="M41" s="170">
        <v>5983.5748031496069</v>
      </c>
      <c r="O41" s="409"/>
      <c r="P41" s="414"/>
      <c r="Q41" s="417"/>
      <c r="S41" s="29" t="s">
        <v>8525</v>
      </c>
      <c r="T41" s="164">
        <f>MAX(K40:M67)</f>
        <v>5984.2362204724404</v>
      </c>
    </row>
    <row r="42" spans="1:21">
      <c r="A42" s="130" t="s">
        <v>4875</v>
      </c>
      <c r="B42" s="103" t="s">
        <v>4876</v>
      </c>
      <c r="C42" s="87">
        <v>1</v>
      </c>
      <c r="D42" s="88" t="s">
        <v>344</v>
      </c>
      <c r="E42" s="88">
        <v>2.5</v>
      </c>
      <c r="F42" s="88">
        <v>100</v>
      </c>
      <c r="G42" s="90" t="s">
        <v>4865</v>
      </c>
      <c r="H42" s="90">
        <v>2.5</v>
      </c>
      <c r="I42" s="112">
        <v>6000</v>
      </c>
      <c r="K42" s="171">
        <v>5983.5826771653547</v>
      </c>
      <c r="L42" s="164">
        <v>5983.6062992125981</v>
      </c>
      <c r="M42" s="170">
        <v>5983.8976377952768</v>
      </c>
      <c r="O42" s="409">
        <f>ABS(K42-K43)</f>
        <v>0.20866141732312826</v>
      </c>
      <c r="P42" s="414">
        <f>ABS(L42-L43)</f>
        <v>3.1496062992118823E-2</v>
      </c>
      <c r="Q42" s="417">
        <f>ABS(M42-M43)</f>
        <v>5.9055118111245974E-2</v>
      </c>
      <c r="S42" s="29" t="s">
        <v>8527</v>
      </c>
      <c r="T42" s="164">
        <f>MIN(K40:M67)</f>
        <v>5983.5196850393704</v>
      </c>
    </row>
    <row r="43" spans="1:21">
      <c r="A43" s="130" t="s">
        <v>4903</v>
      </c>
      <c r="B43" s="103" t="s">
        <v>4904</v>
      </c>
      <c r="C43" s="87">
        <v>1</v>
      </c>
      <c r="D43" s="88" t="s">
        <v>344</v>
      </c>
      <c r="E43" s="88">
        <v>2.5</v>
      </c>
      <c r="F43" s="88">
        <v>100</v>
      </c>
      <c r="G43" s="90" t="s">
        <v>4865</v>
      </c>
      <c r="H43" s="90">
        <v>2.5</v>
      </c>
      <c r="I43" s="112">
        <v>6000</v>
      </c>
      <c r="K43" s="171">
        <v>5983.7913385826778</v>
      </c>
      <c r="L43" s="164">
        <v>5983.6377952755902</v>
      </c>
      <c r="M43" s="170">
        <v>5983.8385826771655</v>
      </c>
      <c r="O43" s="409"/>
      <c r="P43" s="414"/>
      <c r="Q43" s="417"/>
      <c r="S43" s="29" t="s">
        <v>8528</v>
      </c>
      <c r="T43" s="164">
        <f>+T41-T42</f>
        <v>0.7165354330700211</v>
      </c>
    </row>
    <row r="44" spans="1:21">
      <c r="A44" s="130" t="s">
        <v>4877</v>
      </c>
      <c r="B44" s="103" t="s">
        <v>4878</v>
      </c>
      <c r="C44" s="87">
        <v>1</v>
      </c>
      <c r="D44" s="88" t="s">
        <v>342</v>
      </c>
      <c r="E44" s="88">
        <v>2.5</v>
      </c>
      <c r="F44" s="88">
        <v>100</v>
      </c>
      <c r="G44" s="90" t="s">
        <v>4865</v>
      </c>
      <c r="H44" s="90">
        <v>2.5</v>
      </c>
      <c r="I44" s="112">
        <v>6000</v>
      </c>
      <c r="K44" s="171">
        <v>5983.6023622047242</v>
      </c>
      <c r="L44" s="164">
        <v>5984.1850393700788</v>
      </c>
      <c r="M44" s="170">
        <v>5983.9842519685044</v>
      </c>
      <c r="O44" s="409">
        <f>ABS(K44-K45)</f>
        <v>0.19685039370051527</v>
      </c>
      <c r="P44" s="414">
        <f>ABS(L44-L45)</f>
        <v>0.22047244094392227</v>
      </c>
      <c r="Q44" s="417">
        <f>ABS(M44-M45)</f>
        <v>0.11811023622158245</v>
      </c>
      <c r="S44" s="49" t="s">
        <v>8524</v>
      </c>
      <c r="T44" s="162">
        <v>5</v>
      </c>
      <c r="U44" t="s">
        <v>8536</v>
      </c>
    </row>
    <row r="45" spans="1:21">
      <c r="A45" s="130" t="s">
        <v>4905</v>
      </c>
      <c r="B45" s="103" t="s">
        <v>4906</v>
      </c>
      <c r="C45" s="87">
        <v>1</v>
      </c>
      <c r="D45" s="88" t="s">
        <v>342</v>
      </c>
      <c r="E45" s="88">
        <v>2.5</v>
      </c>
      <c r="F45" s="88">
        <v>100</v>
      </c>
      <c r="G45" s="90" t="s">
        <v>4865</v>
      </c>
      <c r="H45" s="90">
        <v>2.5</v>
      </c>
      <c r="I45" s="112">
        <v>6000</v>
      </c>
      <c r="K45" s="171">
        <v>5983.7992125984247</v>
      </c>
      <c r="L45" s="164">
        <v>5983.9645669291349</v>
      </c>
      <c r="M45" s="170">
        <v>5983.8661417322828</v>
      </c>
      <c r="O45" s="409"/>
      <c r="P45" s="414"/>
      <c r="Q45" s="417"/>
      <c r="T45" s="162" t="str">
        <f>IF(T43&lt;T44,"ok","NG")</f>
        <v>ok</v>
      </c>
    </row>
    <row r="46" spans="1:21">
      <c r="A46" s="130" t="s">
        <v>4879</v>
      </c>
      <c r="B46" s="103" t="s">
        <v>4880</v>
      </c>
      <c r="C46" s="87">
        <v>1</v>
      </c>
      <c r="D46" s="88" t="s">
        <v>329</v>
      </c>
      <c r="E46" s="88">
        <v>2.5</v>
      </c>
      <c r="F46" s="88">
        <v>100</v>
      </c>
      <c r="G46" s="90" t="s">
        <v>4865</v>
      </c>
      <c r="H46" s="90">
        <v>2.5</v>
      </c>
      <c r="I46" s="112">
        <v>6000</v>
      </c>
      <c r="K46" s="171">
        <v>5983.570866141732</v>
      </c>
      <c r="L46" s="164">
        <v>5983.5393700787399</v>
      </c>
      <c r="M46" s="170">
        <v>5983.8385826771655</v>
      </c>
      <c r="O46" s="409">
        <f>ABS(K46-K47)</f>
        <v>1.968503937132482E-2</v>
      </c>
      <c r="P46" s="414">
        <f>ABS(L46-L47)</f>
        <v>7.8740157487118267E-3</v>
      </c>
      <c r="Q46" s="417">
        <f>ABS(M46-M47)</f>
        <v>2.7559055118217657E-2</v>
      </c>
    </row>
    <row r="47" spans="1:21">
      <c r="A47" s="130" t="s">
        <v>4907</v>
      </c>
      <c r="B47" s="103" t="s">
        <v>4908</v>
      </c>
      <c r="C47" s="87">
        <v>1</v>
      </c>
      <c r="D47" s="88" t="s">
        <v>329</v>
      </c>
      <c r="E47" s="88">
        <v>2.5</v>
      </c>
      <c r="F47" s="88">
        <v>100</v>
      </c>
      <c r="G47" s="90" t="s">
        <v>4865</v>
      </c>
      <c r="H47" s="90">
        <v>2.5</v>
      </c>
      <c r="I47" s="112">
        <v>6000</v>
      </c>
      <c r="K47" s="171">
        <v>5983.5905511811034</v>
      </c>
      <c r="L47" s="164">
        <v>5983.5472440944886</v>
      </c>
      <c r="M47" s="170">
        <v>5983.8110236220473</v>
      </c>
      <c r="O47" s="409"/>
      <c r="P47" s="414"/>
      <c r="Q47" s="417"/>
    </row>
    <row r="48" spans="1:21">
      <c r="A48" s="130" t="s">
        <v>4881</v>
      </c>
      <c r="B48" s="103" t="s">
        <v>4882</v>
      </c>
      <c r="C48" s="87">
        <v>1</v>
      </c>
      <c r="D48" s="88" t="s">
        <v>328</v>
      </c>
      <c r="E48" s="88">
        <v>2.5</v>
      </c>
      <c r="F48" s="88">
        <v>100</v>
      </c>
      <c r="G48" s="90" t="s">
        <v>4865</v>
      </c>
      <c r="H48" s="90">
        <v>2.5</v>
      </c>
      <c r="I48" s="112">
        <v>6000</v>
      </c>
      <c r="K48" s="171">
        <v>5983.7598425196857</v>
      </c>
      <c r="L48" s="164">
        <v>5983.996062992127</v>
      </c>
      <c r="M48" s="170">
        <v>5983.570866141732</v>
      </c>
      <c r="O48" s="409">
        <f>ABS(K48-K49)</f>
        <v>2.3622047245225986E-2</v>
      </c>
      <c r="P48" s="414">
        <f>ABS(L48-L49)</f>
        <v>0.11811023622158245</v>
      </c>
      <c r="Q48" s="417">
        <f>ABS(M48-M49)</f>
        <v>0.19685039370051527</v>
      </c>
    </row>
    <row r="49" spans="1:17">
      <c r="A49" s="130" t="s">
        <v>4909</v>
      </c>
      <c r="B49" s="103" t="s">
        <v>4910</v>
      </c>
      <c r="C49" s="87">
        <v>1</v>
      </c>
      <c r="D49" s="88" t="s">
        <v>328</v>
      </c>
      <c r="E49" s="88">
        <v>2.5</v>
      </c>
      <c r="F49" s="88">
        <v>100</v>
      </c>
      <c r="G49" s="90" t="s">
        <v>4865</v>
      </c>
      <c r="H49" s="90">
        <v>2.5</v>
      </c>
      <c r="I49" s="112">
        <v>6000</v>
      </c>
      <c r="K49" s="171">
        <v>5983.7362204724404</v>
      </c>
      <c r="L49" s="164">
        <v>5983.8779527559054</v>
      </c>
      <c r="M49" s="170">
        <v>5983.7677165354326</v>
      </c>
      <c r="O49" s="409"/>
      <c r="P49" s="414"/>
      <c r="Q49" s="417"/>
    </row>
    <row r="50" spans="1:17">
      <c r="A50" s="130" t="s">
        <v>4883</v>
      </c>
      <c r="B50" s="103" t="s">
        <v>4884</v>
      </c>
      <c r="C50" s="87">
        <v>1</v>
      </c>
      <c r="D50" s="88" t="s">
        <v>317</v>
      </c>
      <c r="E50" s="88">
        <v>2.5</v>
      </c>
      <c r="F50" s="88">
        <v>100</v>
      </c>
      <c r="G50" s="90" t="s">
        <v>4865</v>
      </c>
      <c r="H50" s="90">
        <v>2.5</v>
      </c>
      <c r="I50" s="112">
        <v>6000</v>
      </c>
      <c r="K50" s="171">
        <v>5983.6456692913389</v>
      </c>
      <c r="L50" s="164">
        <v>5984.0393700787399</v>
      </c>
      <c r="M50" s="170">
        <v>5983.641732283465</v>
      </c>
      <c r="O50" s="409">
        <f>ABS(K50-K51)</f>
        <v>1.968503936950583E-2</v>
      </c>
      <c r="P50" s="414">
        <f>ABS(L50-L51)</f>
        <v>0.19685039370051527</v>
      </c>
      <c r="Q50" s="417">
        <f>ABS(M50-M51)</f>
        <v>0.23622047244043642</v>
      </c>
    </row>
    <row r="51" spans="1:17">
      <c r="A51" s="130" t="s">
        <v>4911</v>
      </c>
      <c r="B51" s="103" t="s">
        <v>4912</v>
      </c>
      <c r="C51" s="87">
        <v>1</v>
      </c>
      <c r="D51" s="88" t="s">
        <v>317</v>
      </c>
      <c r="E51" s="88">
        <v>2.5</v>
      </c>
      <c r="F51" s="88">
        <v>100</v>
      </c>
      <c r="G51" s="90" t="s">
        <v>4865</v>
      </c>
      <c r="H51" s="90">
        <v>2.5</v>
      </c>
      <c r="I51" s="112">
        <v>6000</v>
      </c>
      <c r="K51" s="171">
        <v>5983.6259842519694</v>
      </c>
      <c r="L51" s="164">
        <v>5984.2362204724404</v>
      </c>
      <c r="M51" s="170">
        <v>5983.8779527559054</v>
      </c>
      <c r="O51" s="409"/>
      <c r="P51" s="414"/>
      <c r="Q51" s="417"/>
    </row>
    <row r="52" spans="1:17">
      <c r="A52" s="130" t="s">
        <v>4885</v>
      </c>
      <c r="B52" s="103" t="s">
        <v>4886</v>
      </c>
      <c r="C52" s="87">
        <v>1</v>
      </c>
      <c r="D52" s="88" t="s">
        <v>316</v>
      </c>
      <c r="E52" s="88">
        <v>2.5</v>
      </c>
      <c r="F52" s="88">
        <v>100</v>
      </c>
      <c r="G52" s="90" t="s">
        <v>4865</v>
      </c>
      <c r="H52" s="90">
        <v>2.5</v>
      </c>
      <c r="I52" s="112">
        <v>6000</v>
      </c>
      <c r="K52" s="171">
        <v>5983.5669291338581</v>
      </c>
      <c r="L52" s="164">
        <v>5983.8346456692916</v>
      </c>
      <c r="M52" s="170">
        <v>5983.7677165354326</v>
      </c>
      <c r="O52" s="409">
        <f>ABS(K52-K53)</f>
        <v>0.21259842519702943</v>
      </c>
      <c r="P52" s="414">
        <f>ABS(L52-L53)</f>
        <v>0.1929133858266141</v>
      </c>
      <c r="Q52" s="417">
        <f>ABS(M52-M53)</f>
        <v>0.36614173228463187</v>
      </c>
    </row>
    <row r="53" spans="1:17">
      <c r="A53" s="130" t="s">
        <v>4913</v>
      </c>
      <c r="B53" s="103" t="s">
        <v>4914</v>
      </c>
      <c r="C53" s="87">
        <v>1</v>
      </c>
      <c r="D53" s="88" t="s">
        <v>316</v>
      </c>
      <c r="E53" s="88">
        <v>2.5</v>
      </c>
      <c r="F53" s="88">
        <v>100</v>
      </c>
      <c r="G53" s="90" t="s">
        <v>4865</v>
      </c>
      <c r="H53" s="90">
        <v>2.5</v>
      </c>
      <c r="I53" s="112">
        <v>6000</v>
      </c>
      <c r="K53" s="171">
        <v>5983.7795275590552</v>
      </c>
      <c r="L53" s="164">
        <v>5983.641732283465</v>
      </c>
      <c r="M53" s="170">
        <v>5984.1338582677172</v>
      </c>
      <c r="O53" s="409"/>
      <c r="P53" s="414"/>
      <c r="Q53" s="417"/>
    </row>
    <row r="54" spans="1:17">
      <c r="A54" s="130" t="s">
        <v>4887</v>
      </c>
      <c r="B54" s="103" t="s">
        <v>4888</v>
      </c>
      <c r="C54" s="87">
        <v>1</v>
      </c>
      <c r="D54" s="88" t="s">
        <v>315</v>
      </c>
      <c r="E54" s="88">
        <v>2.5</v>
      </c>
      <c r="F54" s="88">
        <v>100</v>
      </c>
      <c r="G54" s="90" t="s">
        <v>4865</v>
      </c>
      <c r="H54" s="90">
        <v>2.5</v>
      </c>
      <c r="I54" s="112">
        <v>6000</v>
      </c>
      <c r="K54" s="171">
        <v>5984.0551181102364</v>
      </c>
      <c r="L54" s="164">
        <v>5984.0118110236217</v>
      </c>
      <c r="M54" s="170">
        <v>5983.7559055118118</v>
      </c>
      <c r="O54" s="409">
        <f>ABS(K54-K55)</f>
        <v>1.1811023622612993E-2</v>
      </c>
      <c r="P54" s="414">
        <f>ABS(L54-L55)</f>
        <v>0.2047244094483176</v>
      </c>
      <c r="Q54" s="417">
        <f>ABS(M54-M55)</f>
        <v>0.16535433070839645</v>
      </c>
    </row>
    <row r="55" spans="1:17">
      <c r="A55" s="130" t="s">
        <v>4915</v>
      </c>
      <c r="B55" s="103" t="s">
        <v>4916</v>
      </c>
      <c r="C55" s="87">
        <v>1</v>
      </c>
      <c r="D55" s="88" t="s">
        <v>315</v>
      </c>
      <c r="E55" s="88">
        <v>2.5</v>
      </c>
      <c r="F55" s="88">
        <v>100</v>
      </c>
      <c r="G55" s="90" t="s">
        <v>4865</v>
      </c>
      <c r="H55" s="90">
        <v>2.5</v>
      </c>
      <c r="I55" s="112">
        <v>6000</v>
      </c>
      <c r="K55" s="171">
        <v>5984.0433070866138</v>
      </c>
      <c r="L55" s="164">
        <v>5983.8070866141734</v>
      </c>
      <c r="M55" s="170">
        <v>5983.5905511811034</v>
      </c>
      <c r="O55" s="409"/>
      <c r="P55" s="414"/>
      <c r="Q55" s="417"/>
    </row>
    <row r="56" spans="1:17">
      <c r="A56" s="130" t="s">
        <v>4889</v>
      </c>
      <c r="B56" s="103" t="s">
        <v>4890</v>
      </c>
      <c r="C56" s="87">
        <v>1</v>
      </c>
      <c r="D56" s="88" t="s">
        <v>314</v>
      </c>
      <c r="E56" s="88">
        <v>2.5</v>
      </c>
      <c r="F56" s="88">
        <v>100</v>
      </c>
      <c r="G56" s="90" t="s">
        <v>4865</v>
      </c>
      <c r="H56" s="90">
        <v>2.5</v>
      </c>
      <c r="I56" s="112">
        <v>6000</v>
      </c>
      <c r="K56" s="171">
        <v>5983.6299212598424</v>
      </c>
      <c r="L56" s="164">
        <v>5983.8464566929133</v>
      </c>
      <c r="M56" s="170">
        <v>5983.7244094488196</v>
      </c>
      <c r="O56" s="409">
        <f>ABS(K56-K57)</f>
        <v>0.37795275590542587</v>
      </c>
      <c r="P56" s="414">
        <f>ABS(L56-L57)</f>
        <v>0.10629921259896946</v>
      </c>
      <c r="Q56" s="417">
        <f>ABS(M56-M57)</f>
        <v>1.968503936950583E-2</v>
      </c>
    </row>
    <row r="57" spans="1:17">
      <c r="A57" s="130" t="s">
        <v>4917</v>
      </c>
      <c r="B57" s="103" t="s">
        <v>4918</v>
      </c>
      <c r="C57" s="87">
        <v>1</v>
      </c>
      <c r="D57" s="88" t="s">
        <v>314</v>
      </c>
      <c r="E57" s="88">
        <v>2.5</v>
      </c>
      <c r="F57" s="88">
        <v>100</v>
      </c>
      <c r="G57" s="90" t="s">
        <v>4865</v>
      </c>
      <c r="H57" s="90">
        <v>2.5</v>
      </c>
      <c r="I57" s="112">
        <v>6000</v>
      </c>
      <c r="K57" s="171">
        <v>5984.0078740157478</v>
      </c>
      <c r="L57" s="164">
        <v>5983.9527559055123</v>
      </c>
      <c r="M57" s="170">
        <v>5983.7440944881891</v>
      </c>
      <c r="O57" s="409"/>
      <c r="P57" s="414"/>
      <c r="Q57" s="417"/>
    </row>
    <row r="58" spans="1:17">
      <c r="A58" s="130" t="s">
        <v>4866</v>
      </c>
      <c r="B58" s="103" t="s">
        <v>4867</v>
      </c>
      <c r="C58" s="87">
        <v>1</v>
      </c>
      <c r="D58" s="88" t="s">
        <v>313</v>
      </c>
      <c r="E58" s="88">
        <v>2.5</v>
      </c>
      <c r="F58" s="88">
        <v>100</v>
      </c>
      <c r="G58" s="90" t="s">
        <v>4865</v>
      </c>
      <c r="H58" s="90">
        <v>2.5</v>
      </c>
      <c r="I58" s="112">
        <v>6000</v>
      </c>
      <c r="K58" s="171">
        <v>5983.7559055118118</v>
      </c>
      <c r="L58" s="164">
        <v>5983.8110236220473</v>
      </c>
      <c r="M58" s="170">
        <v>5983.6929133858275</v>
      </c>
      <c r="O58" s="409">
        <f>ABS(K58-K59)</f>
        <v>0.1929133858275236</v>
      </c>
      <c r="P58" s="414">
        <f>ABS(L58-L59)</f>
        <v>0.1023622047241588</v>
      </c>
      <c r="Q58" s="417">
        <f>ABS(M58-M59)</f>
        <v>0.11023622047196113</v>
      </c>
    </row>
    <row r="59" spans="1:17">
      <c r="A59" s="130" t="s">
        <v>4893</v>
      </c>
      <c r="B59" s="103" t="s">
        <v>4894</v>
      </c>
      <c r="C59" s="87">
        <v>1</v>
      </c>
      <c r="D59" s="88" t="s">
        <v>313</v>
      </c>
      <c r="E59" s="88">
        <v>2.5</v>
      </c>
      <c r="F59" s="88">
        <v>100</v>
      </c>
      <c r="G59" s="90" t="s">
        <v>4865</v>
      </c>
      <c r="H59" s="90">
        <v>2.5</v>
      </c>
      <c r="I59" s="112">
        <v>6000</v>
      </c>
      <c r="K59" s="171">
        <v>5983.5629921259842</v>
      </c>
      <c r="L59" s="164">
        <v>5983.7086614173231</v>
      </c>
      <c r="M59" s="170">
        <v>5983.8031496062995</v>
      </c>
      <c r="O59" s="409"/>
      <c r="P59" s="414"/>
      <c r="Q59" s="417"/>
    </row>
    <row r="60" spans="1:17">
      <c r="A60" s="130" t="s">
        <v>4868</v>
      </c>
      <c r="B60" s="103" t="s">
        <v>4869</v>
      </c>
      <c r="C60" s="87">
        <v>1</v>
      </c>
      <c r="D60" s="88" t="s">
        <v>312</v>
      </c>
      <c r="E60" s="88">
        <v>2.5</v>
      </c>
      <c r="F60" s="88">
        <v>100</v>
      </c>
      <c r="G60" s="90" t="s">
        <v>4865</v>
      </c>
      <c r="H60" s="90">
        <v>2.5</v>
      </c>
      <c r="I60" s="112">
        <v>6000</v>
      </c>
      <c r="K60" s="171">
        <v>5983.9763779527557</v>
      </c>
      <c r="L60" s="164">
        <v>5983.9094488188975</v>
      </c>
      <c r="M60" s="170">
        <v>5983.8385826771655</v>
      </c>
      <c r="O60" s="409">
        <f>ABS(K60-K61)</f>
        <v>0.18897637795362243</v>
      </c>
      <c r="P60" s="414">
        <f>ABS(L60-L61)</f>
        <v>7.8740157480751805E-2</v>
      </c>
      <c r="Q60" s="417">
        <f>ABS(M60-M61)</f>
        <v>7.874015747802332E-3</v>
      </c>
    </row>
    <row r="61" spans="1:17">
      <c r="A61" s="130" t="s">
        <v>4895</v>
      </c>
      <c r="B61" s="103" t="s">
        <v>4896</v>
      </c>
      <c r="C61" s="87">
        <v>1</v>
      </c>
      <c r="D61" s="88" t="s">
        <v>312</v>
      </c>
      <c r="E61" s="88">
        <v>2.5</v>
      </c>
      <c r="F61" s="88">
        <v>100</v>
      </c>
      <c r="G61" s="90" t="s">
        <v>4865</v>
      </c>
      <c r="H61" s="90">
        <v>2.5</v>
      </c>
      <c r="I61" s="112">
        <v>6000</v>
      </c>
      <c r="K61" s="171">
        <v>5984.1653543307093</v>
      </c>
      <c r="L61" s="164">
        <v>5983.9881889763783</v>
      </c>
      <c r="M61" s="170">
        <v>5983.8464566929133</v>
      </c>
      <c r="O61" s="409"/>
      <c r="P61" s="414"/>
      <c r="Q61" s="417"/>
    </row>
    <row r="62" spans="1:17">
      <c r="A62" s="130" t="s">
        <v>4870</v>
      </c>
      <c r="B62" s="103" t="s">
        <v>4871</v>
      </c>
      <c r="C62" s="87">
        <v>1</v>
      </c>
      <c r="D62" s="88" t="s">
        <v>311</v>
      </c>
      <c r="E62" s="88">
        <v>2.5</v>
      </c>
      <c r="F62" s="88">
        <v>100</v>
      </c>
      <c r="G62" s="90" t="s">
        <v>4865</v>
      </c>
      <c r="H62" s="90">
        <v>2.5</v>
      </c>
      <c r="I62" s="112">
        <v>6000</v>
      </c>
      <c r="K62" s="171">
        <v>5983.5787401574808</v>
      </c>
      <c r="L62" s="164">
        <v>5983.8110236220473</v>
      </c>
      <c r="M62" s="170">
        <v>5983.5905511811034</v>
      </c>
      <c r="O62" s="409">
        <f>ABS(K62-K63)</f>
        <v>7.8740157487118267E-3</v>
      </c>
      <c r="P62" s="414">
        <f>ABS(L62-L63)</f>
        <v>9.8425196850257635E-2</v>
      </c>
      <c r="Q62" s="417">
        <f>ABS(M62-M63)</f>
        <v>7.0866141732949472E-2</v>
      </c>
    </row>
    <row r="63" spans="1:17">
      <c r="A63" s="130" t="s">
        <v>4897</v>
      </c>
      <c r="B63" s="103" t="s">
        <v>4898</v>
      </c>
      <c r="C63" s="87">
        <v>1</v>
      </c>
      <c r="D63" s="88" t="s">
        <v>311</v>
      </c>
      <c r="E63" s="88">
        <v>2.5</v>
      </c>
      <c r="F63" s="88">
        <v>100</v>
      </c>
      <c r="G63" s="90" t="s">
        <v>4865</v>
      </c>
      <c r="H63" s="90">
        <v>2.5</v>
      </c>
      <c r="I63" s="112">
        <v>6000</v>
      </c>
      <c r="K63" s="171">
        <v>5983.570866141732</v>
      </c>
      <c r="L63" s="164">
        <v>5983.9094488188975</v>
      </c>
      <c r="M63" s="170">
        <v>5983.5196850393704</v>
      </c>
      <c r="O63" s="409"/>
      <c r="P63" s="414"/>
      <c r="Q63" s="417"/>
    </row>
    <row r="64" spans="1:17">
      <c r="A64" s="130" t="s">
        <v>4872</v>
      </c>
      <c r="B64" s="103" t="s">
        <v>4873</v>
      </c>
      <c r="C64" s="87">
        <v>1</v>
      </c>
      <c r="D64" s="88" t="s">
        <v>310</v>
      </c>
      <c r="E64" s="88">
        <v>2.5</v>
      </c>
      <c r="F64" s="88">
        <v>100</v>
      </c>
      <c r="G64" s="90" t="s">
        <v>4865</v>
      </c>
      <c r="H64" s="90">
        <v>2.5</v>
      </c>
      <c r="I64" s="112">
        <v>6000</v>
      </c>
      <c r="K64" s="171">
        <v>5983.7204724409457</v>
      </c>
      <c r="L64" s="164">
        <v>5984.0433070866138</v>
      </c>
      <c r="M64" s="170">
        <v>5983.7165354330709</v>
      </c>
      <c r="O64" s="409">
        <f>ABS(K64-K65)</f>
        <v>1.5748031496514159E-2</v>
      </c>
      <c r="P64" s="414">
        <f>ABS(L64-L65)</f>
        <v>0.16535433070839645</v>
      </c>
      <c r="Q64" s="417">
        <f>ABS(M64-M65)</f>
        <v>0.13385826771718712</v>
      </c>
    </row>
    <row r="65" spans="1:17">
      <c r="A65" s="130" t="s">
        <v>4899</v>
      </c>
      <c r="B65" s="103" t="s">
        <v>4900</v>
      </c>
      <c r="C65" s="87">
        <v>1</v>
      </c>
      <c r="D65" s="88" t="s">
        <v>310</v>
      </c>
      <c r="E65" s="88">
        <v>2.5</v>
      </c>
      <c r="F65" s="88">
        <v>100</v>
      </c>
      <c r="G65" s="90" t="s">
        <v>4865</v>
      </c>
      <c r="H65" s="90">
        <v>2.5</v>
      </c>
      <c r="I65" s="112">
        <v>6000</v>
      </c>
      <c r="K65" s="171">
        <v>5983.7047244094492</v>
      </c>
      <c r="L65" s="164">
        <v>5983.8779527559054</v>
      </c>
      <c r="M65" s="170">
        <v>5983.8503937007881</v>
      </c>
      <c r="O65" s="409"/>
      <c r="P65" s="414"/>
      <c r="Q65" s="417"/>
    </row>
    <row r="66" spans="1:17">
      <c r="A66" s="130" t="s">
        <v>3768</v>
      </c>
      <c r="B66" s="103" t="s">
        <v>4874</v>
      </c>
      <c r="C66" s="87">
        <v>1</v>
      </c>
      <c r="D66" s="88" t="s">
        <v>327</v>
      </c>
      <c r="E66" s="88">
        <v>2.5</v>
      </c>
      <c r="F66" s="88">
        <v>100</v>
      </c>
      <c r="G66" s="90" t="s">
        <v>4865</v>
      </c>
      <c r="H66" s="90">
        <v>2.5</v>
      </c>
      <c r="I66" s="112">
        <v>6000</v>
      </c>
      <c r="K66" s="171">
        <v>5983.6496062992128</v>
      </c>
      <c r="L66" s="164">
        <v>5983.6456692913389</v>
      </c>
      <c r="M66" s="170">
        <v>5984.0433070866138</v>
      </c>
      <c r="O66" s="409">
        <f>ABS(K66-K67)</f>
        <v>0.14173228346498945</v>
      </c>
      <c r="P66" s="414">
        <f>ABS(L66-L67)</f>
        <v>2.7559055118217657E-2</v>
      </c>
      <c r="Q66" s="417">
        <f>ABS(M66-M67)</f>
        <v>7.0866141732949472E-2</v>
      </c>
    </row>
    <row r="67" spans="1:17" ht="13.5" thickBot="1">
      <c r="A67" s="131" t="s">
        <v>4901</v>
      </c>
      <c r="B67" s="127" t="s">
        <v>4902</v>
      </c>
      <c r="C67" s="113">
        <v>1</v>
      </c>
      <c r="D67" s="114" t="s">
        <v>327</v>
      </c>
      <c r="E67" s="114">
        <v>2.5</v>
      </c>
      <c r="F67" s="114">
        <v>100</v>
      </c>
      <c r="G67" s="115" t="s">
        <v>4865</v>
      </c>
      <c r="H67" s="115">
        <v>2.5</v>
      </c>
      <c r="I67" s="116">
        <v>6000</v>
      </c>
      <c r="K67" s="172">
        <v>5983.7913385826778</v>
      </c>
      <c r="L67" s="173">
        <v>5983.6732283464571</v>
      </c>
      <c r="M67" s="174">
        <v>5984.1141732283468</v>
      </c>
      <c r="O67" s="422"/>
      <c r="P67" s="423"/>
      <c r="Q67" s="424"/>
    </row>
    <row r="68" spans="1:17">
      <c r="A68" s="152"/>
      <c r="B68" s="152"/>
      <c r="C68" s="153"/>
      <c r="D68" s="153"/>
      <c r="E68" s="153"/>
      <c r="F68" s="153"/>
      <c r="G68" s="153"/>
      <c r="H68" s="153"/>
      <c r="I68" s="153"/>
    </row>
    <row r="70" spans="1:17">
      <c r="K70" s="157" t="s">
        <v>8525</v>
      </c>
      <c r="L70" s="160">
        <v>5984.2362204724404</v>
      </c>
      <c r="M70"/>
      <c r="O70" s="157" t="s">
        <v>8525</v>
      </c>
      <c r="P70" s="160">
        <f>MAX(O7:Q67)</f>
        <v>3.059055118109427</v>
      </c>
    </row>
    <row r="71" spans="1:17">
      <c r="K71" s="49" t="s">
        <v>8524</v>
      </c>
      <c r="L71">
        <v>6000</v>
      </c>
      <c r="M71" t="s">
        <v>8535</v>
      </c>
      <c r="O71" s="49" t="s">
        <v>8524</v>
      </c>
      <c r="P71">
        <v>5</v>
      </c>
      <c r="Q71" t="s">
        <v>8542</v>
      </c>
    </row>
    <row r="72" spans="1:17">
      <c r="K72" s="160"/>
      <c r="L72" s="157" t="s">
        <v>9223</v>
      </c>
      <c r="M72"/>
      <c r="O72" s="160"/>
      <c r="P72" s="157" t="str">
        <f>IF(P70&lt;P71,"ok","NG")</f>
        <v>ok</v>
      </c>
    </row>
    <row r="73" spans="1:17">
      <c r="O73" s="160"/>
    </row>
    <row r="75" spans="1:17">
      <c r="O75" s="160"/>
      <c r="P75" s="160"/>
    </row>
    <row r="78" spans="1:17">
      <c r="G78" s="49"/>
    </row>
    <row r="79" spans="1:17">
      <c r="G79" s="49"/>
    </row>
    <row r="80" spans="1:17">
      <c r="G80" s="49"/>
    </row>
    <row r="81" spans="7:7">
      <c r="G81" s="49"/>
    </row>
    <row r="82" spans="7:7">
      <c r="G82" s="49"/>
    </row>
    <row r="83" spans="7:7">
      <c r="G83" s="49"/>
    </row>
    <row r="84" spans="7:7">
      <c r="G84" s="49"/>
    </row>
    <row r="85" spans="7:7">
      <c r="G85" s="49"/>
    </row>
    <row r="86" spans="7:7">
      <c r="G86" s="49"/>
    </row>
    <row r="87" spans="7:7">
      <c r="G87" s="49"/>
    </row>
    <row r="88" spans="7:7">
      <c r="G88" s="49"/>
    </row>
    <row r="89" spans="7:7">
      <c r="G89" s="49"/>
    </row>
    <row r="90" spans="7:7">
      <c r="G90" s="49"/>
    </row>
    <row r="91" spans="7:7">
      <c r="G91" s="49"/>
    </row>
    <row r="92" spans="7:7">
      <c r="G92" s="49"/>
    </row>
    <row r="93" spans="7:7">
      <c r="G93" s="49"/>
    </row>
    <row r="94" spans="7:7">
      <c r="G94" s="49"/>
    </row>
    <row r="95" spans="7:7">
      <c r="G95" s="49"/>
    </row>
    <row r="96" spans="7:7">
      <c r="G96" s="49"/>
    </row>
    <row r="97" spans="7:7">
      <c r="G97" s="49"/>
    </row>
    <row r="98" spans="7:7">
      <c r="G98" s="49"/>
    </row>
    <row r="99" spans="7:7">
      <c r="G99" s="49"/>
    </row>
    <row r="100" spans="7:7">
      <c r="G100" s="49"/>
    </row>
    <row r="101" spans="7:7">
      <c r="G101" s="49"/>
    </row>
    <row r="102" spans="7:7">
      <c r="G102" s="49"/>
    </row>
    <row r="103" spans="7:7">
      <c r="G103" s="49"/>
    </row>
    <row r="104" spans="7:7">
      <c r="G104" s="49"/>
    </row>
    <row r="105" spans="7:7">
      <c r="G105" s="49"/>
    </row>
    <row r="106" spans="7:7">
      <c r="G106" s="49"/>
    </row>
    <row r="107" spans="7:7">
      <c r="G107" s="49"/>
    </row>
    <row r="108" spans="7:7">
      <c r="G108" s="49"/>
    </row>
    <row r="109" spans="7:7">
      <c r="G109" s="49"/>
    </row>
    <row r="110" spans="7:7">
      <c r="G110" s="49"/>
    </row>
    <row r="111" spans="7:7">
      <c r="G111" s="49"/>
    </row>
    <row r="112" spans="7:7">
      <c r="G112" s="49"/>
    </row>
    <row r="113" spans="7:7">
      <c r="G113" s="49"/>
    </row>
    <row r="114" spans="7:7">
      <c r="G114" s="49"/>
    </row>
    <row r="115" spans="7:7">
      <c r="G115" s="49"/>
    </row>
    <row r="116" spans="7:7">
      <c r="G116" s="49"/>
    </row>
    <row r="117" spans="7:7">
      <c r="G117" s="49"/>
    </row>
    <row r="118" spans="7:7">
      <c r="G118" s="49"/>
    </row>
    <row r="119" spans="7:7">
      <c r="G119" s="49"/>
    </row>
    <row r="120" spans="7:7">
      <c r="G120" s="49"/>
    </row>
    <row r="121" spans="7:7">
      <c r="G121" s="49"/>
    </row>
    <row r="122" spans="7:7">
      <c r="G122" s="49"/>
    </row>
    <row r="123" spans="7:7">
      <c r="G123" s="49"/>
    </row>
    <row r="124" spans="7:7">
      <c r="G124" s="49"/>
    </row>
    <row r="125" spans="7:7">
      <c r="G125" s="49"/>
    </row>
    <row r="126" spans="7:7">
      <c r="G126" s="49"/>
    </row>
    <row r="127" spans="7:7">
      <c r="G127" s="49"/>
    </row>
    <row r="128" spans="7:7">
      <c r="G128" s="49"/>
    </row>
    <row r="129" spans="7:7">
      <c r="G129" s="49"/>
    </row>
    <row r="130" spans="7:7">
      <c r="G130" s="49"/>
    </row>
    <row r="131" spans="7:7">
      <c r="G131" s="49"/>
    </row>
    <row r="132" spans="7:7">
      <c r="G132" s="49"/>
    </row>
    <row r="133" spans="7:7">
      <c r="G133" s="49"/>
    </row>
    <row r="134" spans="7:7">
      <c r="G134" s="49"/>
    </row>
    <row r="135" spans="7:7">
      <c r="G135" s="49"/>
    </row>
    <row r="136" spans="7:7">
      <c r="G136" s="49"/>
    </row>
    <row r="137" spans="7:7">
      <c r="G137" s="49"/>
    </row>
    <row r="138" spans="7:7">
      <c r="G138" s="49"/>
    </row>
    <row r="139" spans="7:7">
      <c r="G139" s="49"/>
    </row>
    <row r="140" spans="7:7">
      <c r="G140" s="49"/>
    </row>
    <row r="141" spans="7:7">
      <c r="G141" s="49"/>
    </row>
    <row r="142" spans="7:7">
      <c r="G142" s="49"/>
    </row>
    <row r="143" spans="7:7">
      <c r="G143" s="49"/>
    </row>
    <row r="144" spans="7:7">
      <c r="G144" s="49"/>
    </row>
    <row r="145" spans="7:7">
      <c r="G145" s="49"/>
    </row>
    <row r="146" spans="7:7">
      <c r="G146" s="49"/>
    </row>
    <row r="147" spans="7:7">
      <c r="G147" s="49"/>
    </row>
    <row r="148" spans="7:7">
      <c r="G148" s="49"/>
    </row>
    <row r="149" spans="7:7">
      <c r="G149" s="49"/>
    </row>
    <row r="150" spans="7:7">
      <c r="G150" s="49"/>
    </row>
    <row r="151" spans="7:7">
      <c r="G151" s="49"/>
    </row>
    <row r="152" spans="7:7">
      <c r="G152" s="49"/>
    </row>
    <row r="153" spans="7:7">
      <c r="G153" s="49"/>
    </row>
    <row r="154" spans="7:7">
      <c r="G154" s="49"/>
    </row>
    <row r="155" spans="7:7">
      <c r="G155" s="49"/>
    </row>
    <row r="156" spans="7:7">
      <c r="G156" s="49"/>
    </row>
    <row r="157" spans="7:7">
      <c r="G157" s="49"/>
    </row>
    <row r="158" spans="7:7">
      <c r="G158" s="49"/>
    </row>
    <row r="159" spans="7:7">
      <c r="G159" s="49"/>
    </row>
    <row r="160" spans="7:7">
      <c r="G160" s="49"/>
    </row>
    <row r="161" spans="7:7">
      <c r="G161" s="49"/>
    </row>
    <row r="162" spans="7:7">
      <c r="G162" s="49"/>
    </row>
    <row r="163" spans="7:7">
      <c r="G163" s="49"/>
    </row>
    <row r="164" spans="7:7">
      <c r="G164" s="49"/>
    </row>
    <row r="165" spans="7:7">
      <c r="G165" s="49"/>
    </row>
    <row r="166" spans="7:7">
      <c r="G166" s="49"/>
    </row>
    <row r="167" spans="7:7">
      <c r="G167" s="49"/>
    </row>
    <row r="168" spans="7:7">
      <c r="G168" s="49"/>
    </row>
    <row r="169" spans="7:7">
      <c r="G169" s="49"/>
    </row>
    <row r="170" spans="7:7">
      <c r="G170" s="49"/>
    </row>
    <row r="171" spans="7:7">
      <c r="G171" s="49"/>
    </row>
    <row r="172" spans="7:7">
      <c r="G172" s="49"/>
    </row>
    <row r="173" spans="7:7">
      <c r="G173" s="49"/>
    </row>
    <row r="174" spans="7:7">
      <c r="G174" s="49"/>
    </row>
    <row r="175" spans="7:7">
      <c r="G175" s="49"/>
    </row>
    <row r="176" spans="7:7">
      <c r="G176" s="49"/>
    </row>
    <row r="177" spans="7:7">
      <c r="G177" s="49"/>
    </row>
    <row r="178" spans="7:7">
      <c r="G178" s="49"/>
    </row>
    <row r="179" spans="7:7">
      <c r="G179" s="49"/>
    </row>
    <row r="180" spans="7:7">
      <c r="G180" s="49"/>
    </row>
    <row r="181" spans="7:7">
      <c r="G181" s="49"/>
    </row>
    <row r="182" spans="7:7">
      <c r="G182" s="49"/>
    </row>
    <row r="183" spans="7:7">
      <c r="G183" s="49"/>
    </row>
    <row r="184" spans="7:7">
      <c r="G184" s="49"/>
    </row>
    <row r="185" spans="7:7">
      <c r="G185" s="49"/>
    </row>
    <row r="186" spans="7:7">
      <c r="G186" s="49"/>
    </row>
    <row r="187" spans="7:7">
      <c r="G187" s="49"/>
    </row>
    <row r="188" spans="7:7">
      <c r="G188" s="49"/>
    </row>
    <row r="189" spans="7:7">
      <c r="G189" s="49"/>
    </row>
    <row r="190" spans="7:7">
      <c r="G190" s="49"/>
    </row>
    <row r="191" spans="7:7">
      <c r="G191" s="49"/>
    </row>
    <row r="192" spans="7:7">
      <c r="G192" s="49"/>
    </row>
    <row r="193" spans="7:7">
      <c r="G193" s="49"/>
    </row>
    <row r="194" spans="7:7">
      <c r="G194" s="49"/>
    </row>
    <row r="195" spans="7:7">
      <c r="G195" s="49"/>
    </row>
    <row r="196" spans="7:7">
      <c r="G196" s="49"/>
    </row>
    <row r="197" spans="7:7">
      <c r="G197" s="49"/>
    </row>
    <row r="198" spans="7:7">
      <c r="G198" s="49"/>
    </row>
    <row r="199" spans="7:7">
      <c r="G199" s="49"/>
    </row>
    <row r="200" spans="7:7">
      <c r="G200" s="49"/>
    </row>
    <row r="201" spans="7:7">
      <c r="G201" s="49"/>
    </row>
    <row r="202" spans="7:7">
      <c r="G202" s="49"/>
    </row>
    <row r="203" spans="7:7">
      <c r="G203" s="49"/>
    </row>
    <row r="204" spans="7:7">
      <c r="G204" s="49"/>
    </row>
    <row r="205" spans="7:7">
      <c r="G205" s="49"/>
    </row>
    <row r="206" spans="7:7">
      <c r="G206" s="49"/>
    </row>
    <row r="207" spans="7:7">
      <c r="G207" s="49"/>
    </row>
    <row r="208" spans="7:7">
      <c r="G208" s="49"/>
    </row>
    <row r="209" spans="7:7">
      <c r="G209" s="49"/>
    </row>
    <row r="210" spans="7:7">
      <c r="G210" s="49"/>
    </row>
    <row r="211" spans="7:7">
      <c r="G211" s="49"/>
    </row>
    <row r="212" spans="7:7">
      <c r="G212" s="49"/>
    </row>
    <row r="213" spans="7:7">
      <c r="G213" s="49"/>
    </row>
    <row r="214" spans="7:7">
      <c r="G214" s="49"/>
    </row>
    <row r="215" spans="7:7">
      <c r="G215" s="49"/>
    </row>
    <row r="216" spans="7:7">
      <c r="G216" s="49"/>
    </row>
    <row r="217" spans="7:7">
      <c r="G217" s="49"/>
    </row>
    <row r="218" spans="7:7">
      <c r="G218" s="49"/>
    </row>
    <row r="219" spans="7:7">
      <c r="G219" s="49"/>
    </row>
    <row r="220" spans="7:7">
      <c r="G220" s="49"/>
    </row>
    <row r="221" spans="7:7">
      <c r="G221" s="49"/>
    </row>
  </sheetData>
  <mergeCells count="90">
    <mergeCell ref="O66:O67"/>
    <mergeCell ref="P66:P67"/>
    <mergeCell ref="Q66:Q67"/>
    <mergeCell ref="O62:O63"/>
    <mergeCell ref="P62:P63"/>
    <mergeCell ref="Q62:Q63"/>
    <mergeCell ref="O64:O65"/>
    <mergeCell ref="P64:P65"/>
    <mergeCell ref="Q64:Q65"/>
    <mergeCell ref="O58:O59"/>
    <mergeCell ref="P58:P59"/>
    <mergeCell ref="Q58:Q59"/>
    <mergeCell ref="O60:O61"/>
    <mergeCell ref="P60:P61"/>
    <mergeCell ref="Q60:Q61"/>
    <mergeCell ref="O54:O55"/>
    <mergeCell ref="P54:P55"/>
    <mergeCell ref="Q54:Q55"/>
    <mergeCell ref="O56:O57"/>
    <mergeCell ref="P56:P57"/>
    <mergeCell ref="Q56:Q57"/>
    <mergeCell ref="O50:O51"/>
    <mergeCell ref="P50:P51"/>
    <mergeCell ref="Q50:Q51"/>
    <mergeCell ref="O52:O53"/>
    <mergeCell ref="P52:P53"/>
    <mergeCell ref="Q52:Q53"/>
    <mergeCell ref="O46:O47"/>
    <mergeCell ref="P46:P47"/>
    <mergeCell ref="Q46:Q47"/>
    <mergeCell ref="O48:O49"/>
    <mergeCell ref="P48:P49"/>
    <mergeCell ref="Q48:Q49"/>
    <mergeCell ref="O42:O43"/>
    <mergeCell ref="P42:P43"/>
    <mergeCell ref="Q42:Q43"/>
    <mergeCell ref="O44:O45"/>
    <mergeCell ref="P44:P45"/>
    <mergeCell ref="Q44:Q45"/>
    <mergeCell ref="Q35:Q36"/>
    <mergeCell ref="Q37:Q38"/>
    <mergeCell ref="O40:O41"/>
    <mergeCell ref="P40:P41"/>
    <mergeCell ref="Q40:Q41"/>
    <mergeCell ref="P35:P36"/>
    <mergeCell ref="Q25:Q26"/>
    <mergeCell ref="Q27:Q28"/>
    <mergeCell ref="Q29:Q30"/>
    <mergeCell ref="Q31:Q32"/>
    <mergeCell ref="Q33:Q34"/>
    <mergeCell ref="Q17:Q18"/>
    <mergeCell ref="P19:P20"/>
    <mergeCell ref="P21:P22"/>
    <mergeCell ref="P23:P24"/>
    <mergeCell ref="Q19:Q20"/>
    <mergeCell ref="Q21:Q22"/>
    <mergeCell ref="Q23:Q24"/>
    <mergeCell ref="Q7:Q8"/>
    <mergeCell ref="Q9:Q10"/>
    <mergeCell ref="Q11:Q12"/>
    <mergeCell ref="Q13:Q14"/>
    <mergeCell ref="Q15:Q16"/>
    <mergeCell ref="O35:O36"/>
    <mergeCell ref="O25:O26"/>
    <mergeCell ref="O27:O28"/>
    <mergeCell ref="O29:O30"/>
    <mergeCell ref="P37:P38"/>
    <mergeCell ref="P31:P32"/>
    <mergeCell ref="P33:P34"/>
    <mergeCell ref="O17:O18"/>
    <mergeCell ref="O37:O38"/>
    <mergeCell ref="P7:P8"/>
    <mergeCell ref="P9:P10"/>
    <mergeCell ref="P11:P12"/>
    <mergeCell ref="P13:P14"/>
    <mergeCell ref="P15:P16"/>
    <mergeCell ref="P17:P18"/>
    <mergeCell ref="O19:O20"/>
    <mergeCell ref="O21:O22"/>
    <mergeCell ref="O23:O24"/>
    <mergeCell ref="P25:P26"/>
    <mergeCell ref="P27:P28"/>
    <mergeCell ref="P29:P30"/>
    <mergeCell ref="O31:O32"/>
    <mergeCell ref="O33:O34"/>
    <mergeCell ref="O7:O8"/>
    <mergeCell ref="O9:O10"/>
    <mergeCell ref="O11:O12"/>
    <mergeCell ref="O13:O14"/>
    <mergeCell ref="O15:O16"/>
  </mergeCells>
  <phoneticPr fontId="2"/>
  <conditionalFormatting sqref="L72">
    <cfRule type="expression" dxfId="8" priority="3" stopIfTrue="1">
      <formula>L72="NG"</formula>
    </cfRule>
  </conditionalFormatting>
  <conditionalFormatting sqref="P72">
    <cfRule type="expression" dxfId="7" priority="4" stopIfTrue="1">
      <formula>P72="NG"</formula>
    </cfRule>
  </conditionalFormatting>
  <conditionalFormatting sqref="T12">
    <cfRule type="expression" dxfId="6" priority="7" stopIfTrue="1">
      <formula>T12="NG"</formula>
    </cfRule>
  </conditionalFormatting>
  <conditionalFormatting sqref="T45">
    <cfRule type="expression" dxfId="5" priority="5" stopIfTrue="1">
      <formula>T45="NG"</formula>
    </cfRule>
  </conditionalFormatting>
  <dataValidations count="2">
    <dataValidation type="whole" operator="greaterThan" allowBlank="1" showInputMessage="1" showErrorMessage="1" sqref="E7:F38 H7:I38 H40:I68 E40:F68" xr:uid="{797D3655-552F-4E50-A754-60987667B75D}">
      <formula1>0</formula1>
    </dataValidation>
    <dataValidation type="list" allowBlank="1" showInputMessage="1" showErrorMessage="1" sqref="C7:C38 C40:C68" xr:uid="{9409BC21-B007-4E13-8DD7-00660B6429A1}">
      <formula1>"0,1,2"</formula1>
    </dataValidation>
  </dataValidations>
  <pageMargins left="0.25" right="0.25" top="0.75" bottom="0.75" header="0.3" footer="0.3"/>
  <pageSetup paperSize="9" scale="44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3587-5DC4-4A95-851D-6F519069FC73}">
  <sheetPr codeName="Sheet10">
    <pageSetUpPr fitToPage="1"/>
  </sheetPr>
  <dimension ref="A1:W187"/>
  <sheetViews>
    <sheetView zoomScale="70" zoomScaleNormal="70" workbookViewId="0">
      <selection activeCell="A3" sqref="A3"/>
    </sheetView>
  </sheetViews>
  <sheetFormatPr defaultRowHeight="12.75"/>
  <cols>
    <col min="1" max="1" width="7.7109375" customWidth="1"/>
    <col min="2" max="2" width="31.5703125" customWidth="1"/>
    <col min="3" max="3" width="6.140625" customWidth="1"/>
    <col min="4" max="4" width="8.140625" bestFit="1" customWidth="1"/>
    <col min="5" max="5" width="11" bestFit="1" customWidth="1"/>
    <col min="6" max="6" width="12.85546875" bestFit="1" customWidth="1"/>
    <col min="7" max="7" width="10.7109375" bestFit="1" customWidth="1"/>
    <col min="8" max="8" width="11" bestFit="1" customWidth="1"/>
    <col min="9" max="9" width="8.85546875" bestFit="1" customWidth="1"/>
    <col min="10" max="10" width="11" customWidth="1"/>
    <col min="11" max="19" width="13.5703125" style="162" customWidth="1"/>
    <col min="21" max="23" width="9.85546875" customWidth="1"/>
  </cols>
  <sheetData>
    <row r="1" spans="1:23" ht="15">
      <c r="A1" s="206" t="s">
        <v>8556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26">
        <v>41474</v>
      </c>
      <c r="Q1" s="326"/>
      <c r="R1" s="326"/>
      <c r="S1"/>
    </row>
    <row r="2" spans="1:23" ht="15">
      <c r="A2" s="206" t="s">
        <v>9030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3" t="s">
        <v>3857</v>
      </c>
      <c r="Q2" s="33"/>
      <c r="R2" s="33"/>
      <c r="S2"/>
    </row>
    <row r="4" spans="1:23" ht="13.5" thickBot="1"/>
    <row r="5" spans="1:23" ht="13.5" thickBot="1">
      <c r="K5" s="166"/>
      <c r="L5" s="167"/>
      <c r="M5" s="168" t="s">
        <v>8539</v>
      </c>
      <c r="N5" s="168"/>
      <c r="O5" s="168"/>
      <c r="P5" s="175" t="s">
        <v>8538</v>
      </c>
      <c r="Q5" s="175"/>
      <c r="R5" s="175"/>
      <c r="S5" s="175" t="s">
        <v>8531</v>
      </c>
      <c r="U5" s="223" t="s">
        <v>8526</v>
      </c>
      <c r="V5" s="178"/>
      <c r="W5" s="179"/>
    </row>
    <row r="6" spans="1:23" s="32" customFormat="1" ht="51.75" thickBot="1">
      <c r="A6" s="138" t="s">
        <v>378</v>
      </c>
      <c r="B6" s="139" t="s">
        <v>377</v>
      </c>
      <c r="C6" s="141" t="s">
        <v>375</v>
      </c>
      <c r="D6" s="140" t="s">
        <v>3874</v>
      </c>
      <c r="E6" s="140" t="s">
        <v>374</v>
      </c>
      <c r="F6" s="140" t="s">
        <v>373</v>
      </c>
      <c r="G6" s="142" t="s">
        <v>3875</v>
      </c>
      <c r="H6" s="142" t="s">
        <v>3876</v>
      </c>
      <c r="I6" s="143" t="s">
        <v>359</v>
      </c>
      <c r="K6" s="226" t="s">
        <v>8523</v>
      </c>
      <c r="L6" s="227" t="s">
        <v>8522</v>
      </c>
      <c r="M6" s="228" t="s">
        <v>8537</v>
      </c>
      <c r="N6" s="389"/>
      <c r="O6" s="389"/>
      <c r="P6" s="229" t="s">
        <v>8537</v>
      </c>
      <c r="Q6" s="229"/>
      <c r="R6" s="229"/>
      <c r="S6" s="229" t="s">
        <v>8537</v>
      </c>
      <c r="U6" s="172" t="s">
        <v>8539</v>
      </c>
      <c r="V6" s="173" t="s">
        <v>8538</v>
      </c>
      <c r="W6" s="174" t="s">
        <v>8531</v>
      </c>
    </row>
    <row r="7" spans="1:23">
      <c r="A7" s="132" t="s">
        <v>250</v>
      </c>
      <c r="B7" s="125" t="s">
        <v>3896</v>
      </c>
      <c r="C7" s="105">
        <v>1</v>
      </c>
      <c r="D7" s="106" t="s">
        <v>3897</v>
      </c>
      <c r="E7" s="106">
        <v>2.5</v>
      </c>
      <c r="F7" s="106">
        <v>100</v>
      </c>
      <c r="G7" s="137"/>
      <c r="H7" s="137"/>
      <c r="I7" s="148"/>
      <c r="K7" s="224"/>
      <c r="L7" s="225"/>
      <c r="M7" s="217">
        <v>4996.9921259842522</v>
      </c>
      <c r="N7" s="224"/>
      <c r="O7" s="225"/>
      <c r="P7" s="217">
        <v>5331.1653543307084</v>
      </c>
      <c r="Q7" s="224"/>
      <c r="R7" s="225"/>
      <c r="S7" s="217">
        <v>4823.3543307086611</v>
      </c>
      <c r="U7" s="407">
        <f>ABS(M7-M8)</f>
        <v>3.937007873901166E-3</v>
      </c>
      <c r="V7" s="412">
        <f>ABS(P7-P8)</f>
        <v>0</v>
      </c>
      <c r="W7" s="415">
        <f>ABS(S7-S8)</f>
        <v>3.9370078748106607E-3</v>
      </c>
    </row>
    <row r="8" spans="1:23">
      <c r="A8" s="130" t="s">
        <v>268</v>
      </c>
      <c r="B8" s="104" t="s">
        <v>3898</v>
      </c>
      <c r="C8" s="87">
        <v>1</v>
      </c>
      <c r="D8" s="88" t="s">
        <v>3897</v>
      </c>
      <c r="E8" s="88">
        <v>2.5</v>
      </c>
      <c r="F8" s="88">
        <v>100</v>
      </c>
      <c r="G8" s="136"/>
      <c r="H8" s="136"/>
      <c r="I8" s="112"/>
      <c r="K8" s="169"/>
      <c r="L8" s="165"/>
      <c r="M8" s="170">
        <v>4996.9960629921261</v>
      </c>
      <c r="N8" s="169"/>
      <c r="O8" s="165"/>
      <c r="P8" s="170">
        <v>5331.1653543307084</v>
      </c>
      <c r="Q8" s="169"/>
      <c r="R8" s="165"/>
      <c r="S8" s="170">
        <v>4823.3582677165359</v>
      </c>
      <c r="U8" s="409"/>
      <c r="V8" s="414"/>
      <c r="W8" s="417"/>
    </row>
    <row r="9" spans="1:23">
      <c r="A9" s="130" t="s">
        <v>3899</v>
      </c>
      <c r="B9" s="103" t="s">
        <v>3900</v>
      </c>
      <c r="C9" s="87">
        <v>1</v>
      </c>
      <c r="D9" s="95" t="s">
        <v>3901</v>
      </c>
      <c r="E9" s="88">
        <v>2.5</v>
      </c>
      <c r="F9" s="88">
        <v>100</v>
      </c>
      <c r="G9" s="136"/>
      <c r="H9" s="136"/>
      <c r="I9" s="112"/>
      <c r="K9" s="169"/>
      <c r="L9" s="165"/>
      <c r="M9" s="170">
        <v>4897.322834645669</v>
      </c>
      <c r="N9" s="169"/>
      <c r="O9" s="165"/>
      <c r="P9" s="170">
        <v>5065.9094488188985</v>
      </c>
      <c r="Q9" s="169"/>
      <c r="R9" s="165"/>
      <c r="S9" s="170">
        <v>4765.066929133859</v>
      </c>
      <c r="U9" s="409">
        <f>ABS(M9-M10)</f>
        <v>3.9370078729916713E-3</v>
      </c>
      <c r="V9" s="414">
        <f>ABS(P9-P10)</f>
        <v>0</v>
      </c>
      <c r="W9" s="417">
        <f>ABS(S9-S10)</f>
        <v>0</v>
      </c>
    </row>
    <row r="10" spans="1:23">
      <c r="A10" s="130" t="s">
        <v>3902</v>
      </c>
      <c r="B10" s="103" t="s">
        <v>3903</v>
      </c>
      <c r="C10" s="87">
        <v>1</v>
      </c>
      <c r="D10" s="95" t="s">
        <v>3901</v>
      </c>
      <c r="E10" s="88">
        <v>2.5</v>
      </c>
      <c r="F10" s="88">
        <v>100</v>
      </c>
      <c r="G10" s="136"/>
      <c r="H10" s="136"/>
      <c r="I10" s="112"/>
      <c r="K10" s="169"/>
      <c r="L10" s="165"/>
      <c r="M10" s="170">
        <v>4897.318897637796</v>
      </c>
      <c r="N10" s="169"/>
      <c r="O10" s="165"/>
      <c r="P10" s="170">
        <v>5065.9094488188985</v>
      </c>
      <c r="Q10" s="169"/>
      <c r="R10" s="165"/>
      <c r="S10" s="170">
        <v>4765.066929133859</v>
      </c>
      <c r="U10" s="409"/>
      <c r="V10" s="414"/>
      <c r="W10" s="417"/>
    </row>
    <row r="11" spans="1:23">
      <c r="A11" s="130" t="s">
        <v>248</v>
      </c>
      <c r="B11" s="104" t="s">
        <v>3904</v>
      </c>
      <c r="C11" s="87">
        <v>1</v>
      </c>
      <c r="D11" s="88" t="s">
        <v>3905</v>
      </c>
      <c r="E11" s="88">
        <v>2.5</v>
      </c>
      <c r="F11" s="88">
        <v>100</v>
      </c>
      <c r="G11" s="136"/>
      <c r="H11" s="136"/>
      <c r="I11" s="112"/>
      <c r="K11" s="169"/>
      <c r="L11" s="165"/>
      <c r="M11" s="170">
        <v>5002.5551181102364</v>
      </c>
      <c r="N11" s="169"/>
      <c r="O11" s="165"/>
      <c r="P11" s="170">
        <v>4877.7322834645674</v>
      </c>
      <c r="Q11" s="169"/>
      <c r="R11" s="165"/>
      <c r="S11" s="170">
        <v>5137.7440944881901</v>
      </c>
      <c r="U11" s="409">
        <f>ABS(M11-M12)</f>
        <v>3.5433070866019989E-2</v>
      </c>
      <c r="V11" s="414">
        <f>ABS(P11-P12)</f>
        <v>0</v>
      </c>
      <c r="W11" s="417">
        <f>ABS(S11-S12)</f>
        <v>0.523622047243407</v>
      </c>
    </row>
    <row r="12" spans="1:23">
      <c r="A12" s="130" t="s">
        <v>33</v>
      </c>
      <c r="B12" s="104" t="s">
        <v>3906</v>
      </c>
      <c r="C12" s="87">
        <v>1</v>
      </c>
      <c r="D12" s="88" t="s">
        <v>3905</v>
      </c>
      <c r="E12" s="88">
        <v>2.5</v>
      </c>
      <c r="F12" s="88">
        <v>100</v>
      </c>
      <c r="G12" s="136"/>
      <c r="H12" s="136"/>
      <c r="I12" s="112"/>
      <c r="K12" s="169"/>
      <c r="L12" s="165"/>
      <c r="M12" s="170">
        <v>5002.5905511811025</v>
      </c>
      <c r="N12" s="169"/>
      <c r="O12" s="165"/>
      <c r="P12" s="170">
        <v>4877.7322834645674</v>
      </c>
      <c r="Q12" s="169"/>
      <c r="R12" s="165"/>
      <c r="S12" s="170">
        <v>5138.2677165354335</v>
      </c>
      <c r="U12" s="409"/>
      <c r="V12" s="414"/>
      <c r="W12" s="417"/>
    </row>
    <row r="13" spans="1:23">
      <c r="A13" s="130" t="s">
        <v>3907</v>
      </c>
      <c r="B13" s="103" t="s">
        <v>3908</v>
      </c>
      <c r="C13" s="87">
        <v>1</v>
      </c>
      <c r="D13" s="88" t="s">
        <v>3909</v>
      </c>
      <c r="E13" s="88">
        <v>2.5</v>
      </c>
      <c r="F13" s="88">
        <v>100</v>
      </c>
      <c r="G13" s="136"/>
      <c r="H13" s="136"/>
      <c r="I13" s="112"/>
      <c r="K13" s="169"/>
      <c r="L13" s="165"/>
      <c r="M13" s="170">
        <v>6086.854330708662</v>
      </c>
      <c r="N13" s="169"/>
      <c r="O13" s="165"/>
      <c r="P13" s="170">
        <v>6097.748031496063</v>
      </c>
      <c r="Q13" s="169"/>
      <c r="R13" s="165"/>
      <c r="S13" s="170">
        <v>5878.5590551181112</v>
      </c>
      <c r="U13" s="409">
        <f>ABS(M13-M14)</f>
        <v>0.18897637795271294</v>
      </c>
      <c r="V13" s="414">
        <f>ABS(P13-P14)</f>
        <v>0</v>
      </c>
      <c r="W13" s="417">
        <f>ABS(S13-S14)</f>
        <v>0.23622047244043642</v>
      </c>
    </row>
    <row r="14" spans="1:23">
      <c r="A14" s="130" t="s">
        <v>3910</v>
      </c>
      <c r="B14" s="103" t="s">
        <v>3911</v>
      </c>
      <c r="C14" s="87">
        <v>1</v>
      </c>
      <c r="D14" s="88" t="s">
        <v>3909</v>
      </c>
      <c r="E14" s="88">
        <v>2.5</v>
      </c>
      <c r="F14" s="88">
        <v>100</v>
      </c>
      <c r="G14" s="136"/>
      <c r="H14" s="136"/>
      <c r="I14" s="112"/>
      <c r="K14" s="169"/>
      <c r="L14" s="165"/>
      <c r="M14" s="170">
        <v>6086.6653543307093</v>
      </c>
      <c r="N14" s="169"/>
      <c r="O14" s="165"/>
      <c r="P14" s="170">
        <v>6097.748031496063</v>
      </c>
      <c r="Q14" s="169"/>
      <c r="R14" s="165"/>
      <c r="S14" s="170">
        <v>5878.7952755905517</v>
      </c>
      <c r="U14" s="409"/>
      <c r="V14" s="414"/>
      <c r="W14" s="417"/>
    </row>
    <row r="15" spans="1:23">
      <c r="A15" s="130" t="s">
        <v>3912</v>
      </c>
      <c r="B15" s="104" t="s">
        <v>3913</v>
      </c>
      <c r="C15" s="87">
        <v>1</v>
      </c>
      <c r="D15" s="88" t="s">
        <v>3914</v>
      </c>
      <c r="E15" s="88">
        <v>2.5</v>
      </c>
      <c r="F15" s="88">
        <v>100</v>
      </c>
      <c r="G15" s="136"/>
      <c r="H15" s="136"/>
      <c r="I15" s="112"/>
      <c r="K15" s="169"/>
      <c r="L15" s="165"/>
      <c r="M15" s="170">
        <v>5794.2086614173231</v>
      </c>
      <c r="N15" s="169"/>
      <c r="O15" s="165"/>
      <c r="P15" s="170">
        <v>5532.7913385826778</v>
      </c>
      <c r="Q15" s="169"/>
      <c r="R15" s="165"/>
      <c r="S15" s="170">
        <v>6045.0000000000009</v>
      </c>
      <c r="U15" s="409">
        <f>ABS(M15-M16)</f>
        <v>0</v>
      </c>
      <c r="V15" s="414">
        <f>ABS(P15-P16)</f>
        <v>0</v>
      </c>
      <c r="W15" s="417">
        <f>ABS(S15-S16)</f>
        <v>0</v>
      </c>
    </row>
    <row r="16" spans="1:23">
      <c r="A16" s="130" t="s">
        <v>3915</v>
      </c>
      <c r="B16" s="104" t="s">
        <v>3916</v>
      </c>
      <c r="C16" s="87">
        <v>1</v>
      </c>
      <c r="D16" s="88" t="s">
        <v>3914</v>
      </c>
      <c r="E16" s="88">
        <v>2.5</v>
      </c>
      <c r="F16" s="88">
        <v>100</v>
      </c>
      <c r="G16" s="136"/>
      <c r="H16" s="136"/>
      <c r="I16" s="112"/>
      <c r="K16" s="169"/>
      <c r="L16" s="165"/>
      <c r="M16" s="170">
        <v>5794.2086614173231</v>
      </c>
      <c r="N16" s="169"/>
      <c r="O16" s="165"/>
      <c r="P16" s="170">
        <v>5532.7913385826778</v>
      </c>
      <c r="Q16" s="169"/>
      <c r="R16" s="165"/>
      <c r="S16" s="170">
        <v>6045.0000000000009</v>
      </c>
      <c r="U16" s="409"/>
      <c r="V16" s="414"/>
      <c r="W16" s="417"/>
    </row>
    <row r="17" spans="1:23">
      <c r="A17" s="130" t="s">
        <v>3757</v>
      </c>
      <c r="B17" s="103" t="s">
        <v>4482</v>
      </c>
      <c r="C17" s="87">
        <v>1</v>
      </c>
      <c r="D17" s="88" t="s">
        <v>4483</v>
      </c>
      <c r="E17" s="88">
        <v>2.5</v>
      </c>
      <c r="F17" s="88">
        <v>100</v>
      </c>
      <c r="G17" s="90"/>
      <c r="H17" s="90"/>
      <c r="I17" s="112"/>
      <c r="K17" s="171">
        <v>4717.4094488188975</v>
      </c>
      <c r="L17" s="164">
        <v>6397.929133858268</v>
      </c>
      <c r="M17" s="170">
        <f t="shared" ref="M17:M30" si="0">+K17+L17</f>
        <v>11115.338582677166</v>
      </c>
      <c r="N17" s="171">
        <v>6140.9724409448827</v>
      </c>
      <c r="O17" s="164">
        <v>1851.2362204724411</v>
      </c>
      <c r="P17" s="170">
        <f t="shared" ref="P17:P30" si="1">+N17+O17</f>
        <v>7992.208661417324</v>
      </c>
      <c r="Q17" s="171">
        <v>10792.314960629921</v>
      </c>
      <c r="R17" s="164">
        <v>2008.2913385826771</v>
      </c>
      <c r="S17" s="170">
        <f t="shared" ref="S17:S30" si="2">+Q17+R17</f>
        <v>12800.606299212599</v>
      </c>
      <c r="U17" s="409">
        <f>ABS(M17-M18)</f>
        <v>0</v>
      </c>
      <c r="V17" s="414">
        <f>ABS(P17-P18)</f>
        <v>0</v>
      </c>
      <c r="W17" s="417">
        <f>ABS(S17-S18)</f>
        <v>3.937007873901166E-3</v>
      </c>
    </row>
    <row r="18" spans="1:23">
      <c r="A18" s="130" t="s">
        <v>3598</v>
      </c>
      <c r="B18" s="103" t="s">
        <v>4484</v>
      </c>
      <c r="C18" s="87">
        <v>1</v>
      </c>
      <c r="D18" s="88" t="s">
        <v>4483</v>
      </c>
      <c r="E18" s="88">
        <v>2.5</v>
      </c>
      <c r="F18" s="88">
        <v>100</v>
      </c>
      <c r="G18" s="90"/>
      <c r="H18" s="90"/>
      <c r="I18" s="112"/>
      <c r="K18" s="171">
        <v>4717.4094488188975</v>
      </c>
      <c r="L18" s="164">
        <v>6397.929133858268</v>
      </c>
      <c r="M18" s="170">
        <f t="shared" si="0"/>
        <v>11115.338582677166</v>
      </c>
      <c r="N18" s="171">
        <v>6140.9724409448827</v>
      </c>
      <c r="O18" s="164">
        <v>1851.2362204724411</v>
      </c>
      <c r="P18" s="170">
        <f t="shared" si="1"/>
        <v>7992.208661417324</v>
      </c>
      <c r="Q18" s="171">
        <v>10792.314960629921</v>
      </c>
      <c r="R18" s="164">
        <v>2008.2952755905512</v>
      </c>
      <c r="S18" s="170">
        <f t="shared" si="2"/>
        <v>12800.610236220473</v>
      </c>
      <c r="U18" s="409"/>
      <c r="V18" s="414"/>
      <c r="W18" s="417"/>
    </row>
    <row r="19" spans="1:23">
      <c r="A19" s="130" t="s">
        <v>4514</v>
      </c>
      <c r="B19" s="103" t="s">
        <v>4515</v>
      </c>
      <c r="C19" s="87">
        <v>1</v>
      </c>
      <c r="D19" s="88" t="s">
        <v>104</v>
      </c>
      <c r="E19" s="88">
        <v>2.5</v>
      </c>
      <c r="F19" s="88">
        <v>100</v>
      </c>
      <c r="G19" s="90"/>
      <c r="H19" s="90"/>
      <c r="I19" s="112"/>
      <c r="K19" s="171">
        <v>4608.9448818897636</v>
      </c>
      <c r="L19" s="164">
        <v>5999.9527559055123</v>
      </c>
      <c r="M19" s="170">
        <f t="shared" si="0"/>
        <v>10608.897637795275</v>
      </c>
      <c r="N19" s="171">
        <v>6501.3661417322837</v>
      </c>
      <c r="O19" s="164">
        <v>1344.992125984252</v>
      </c>
      <c r="P19" s="170">
        <f t="shared" si="1"/>
        <v>7846.3582677165359</v>
      </c>
      <c r="Q19" s="171">
        <v>9959.1259842519685</v>
      </c>
      <c r="R19" s="164">
        <v>2097.2519685039374</v>
      </c>
      <c r="S19" s="170">
        <f t="shared" si="2"/>
        <v>12056.377952755905</v>
      </c>
      <c r="U19" s="409">
        <f>ABS(M19-M20)</f>
        <v>3.937007873901166E-3</v>
      </c>
      <c r="V19" s="414">
        <f>ABS(P19-P20)</f>
        <v>0</v>
      </c>
      <c r="W19" s="417">
        <f>ABS(S19-S20)</f>
        <v>0</v>
      </c>
    </row>
    <row r="20" spans="1:23">
      <c r="A20" s="130" t="s">
        <v>4516</v>
      </c>
      <c r="B20" s="103" t="s">
        <v>4517</v>
      </c>
      <c r="C20" s="87">
        <v>1</v>
      </c>
      <c r="D20" s="88" t="s">
        <v>104</v>
      </c>
      <c r="E20" s="88">
        <v>2.5</v>
      </c>
      <c r="F20" s="88">
        <v>100</v>
      </c>
      <c r="G20" s="90"/>
      <c r="H20" s="90"/>
      <c r="I20" s="112"/>
      <c r="K20" s="171">
        <v>4608.9448818897636</v>
      </c>
      <c r="L20" s="164">
        <v>5999.9566929133862</v>
      </c>
      <c r="M20" s="170">
        <f t="shared" si="0"/>
        <v>10608.901574803149</v>
      </c>
      <c r="N20" s="171">
        <v>6501.3661417322837</v>
      </c>
      <c r="O20" s="164">
        <v>1344.992125984252</v>
      </c>
      <c r="P20" s="170">
        <f t="shared" si="1"/>
        <v>7846.3582677165359</v>
      </c>
      <c r="Q20" s="171">
        <v>9959.1259842519685</v>
      </c>
      <c r="R20" s="164">
        <v>2097.2519685039374</v>
      </c>
      <c r="S20" s="170">
        <f t="shared" si="2"/>
        <v>12056.377952755905</v>
      </c>
      <c r="U20" s="409"/>
      <c r="V20" s="414"/>
      <c r="W20" s="417"/>
    </row>
    <row r="21" spans="1:23">
      <c r="A21" s="130" t="s">
        <v>4669</v>
      </c>
      <c r="B21" s="103" t="s">
        <v>4670</v>
      </c>
      <c r="C21" s="87">
        <v>1</v>
      </c>
      <c r="D21" s="88" t="s">
        <v>4671</v>
      </c>
      <c r="E21" s="88">
        <v>2.5</v>
      </c>
      <c r="F21" s="88">
        <v>100</v>
      </c>
      <c r="G21" s="90"/>
      <c r="H21" s="90"/>
      <c r="I21" s="112"/>
      <c r="K21" s="171">
        <v>2794.4685039370079</v>
      </c>
      <c r="L21" s="164">
        <v>6761.0078740157487</v>
      </c>
      <c r="M21" s="170">
        <f t="shared" si="0"/>
        <v>9555.4763779527566</v>
      </c>
      <c r="N21" s="171">
        <v>10136.220472440944</v>
      </c>
      <c r="O21" s="164">
        <v>1702.4448818897638</v>
      </c>
      <c r="P21" s="170">
        <f t="shared" si="1"/>
        <v>11838.665354330707</v>
      </c>
      <c r="Q21" s="171">
        <v>10421.220472440946</v>
      </c>
      <c r="R21" s="164">
        <v>2108.8346456692916</v>
      </c>
      <c r="S21" s="170">
        <f t="shared" si="2"/>
        <v>12530.055118110238</v>
      </c>
      <c r="U21" s="409">
        <f>ABS(M21-M22)</f>
        <v>3.937007873901166E-3</v>
      </c>
      <c r="V21" s="414">
        <f>ABS(P21-P22)</f>
        <v>0</v>
      </c>
      <c r="W21" s="417">
        <f>ABS(S21-S22)</f>
        <v>0</v>
      </c>
    </row>
    <row r="22" spans="1:23">
      <c r="A22" s="133" t="s">
        <v>3554</v>
      </c>
      <c r="B22" s="124" t="s">
        <v>4672</v>
      </c>
      <c r="C22" s="118">
        <v>1</v>
      </c>
      <c r="D22" s="119" t="s">
        <v>4671</v>
      </c>
      <c r="E22" s="119">
        <v>2.5</v>
      </c>
      <c r="F22" s="88">
        <v>100</v>
      </c>
      <c r="G22" s="120"/>
      <c r="H22" s="120"/>
      <c r="I22" s="149"/>
      <c r="K22" s="171">
        <v>2794.4685039370079</v>
      </c>
      <c r="L22" s="164">
        <v>6761.0039370078739</v>
      </c>
      <c r="M22" s="170">
        <f t="shared" si="0"/>
        <v>9555.4724409448827</v>
      </c>
      <c r="N22" s="171">
        <v>10136.220472440944</v>
      </c>
      <c r="O22" s="164">
        <v>1702.4448818897638</v>
      </c>
      <c r="P22" s="170">
        <f t="shared" si="1"/>
        <v>11838.665354330707</v>
      </c>
      <c r="Q22" s="171">
        <v>10421.220472440946</v>
      </c>
      <c r="R22" s="164">
        <v>2108.8346456692916</v>
      </c>
      <c r="S22" s="170">
        <f t="shared" si="2"/>
        <v>12530.055118110238</v>
      </c>
      <c r="U22" s="409"/>
      <c r="V22" s="414"/>
      <c r="W22" s="417"/>
    </row>
    <row r="23" spans="1:23">
      <c r="A23" s="130" t="s">
        <v>4826</v>
      </c>
      <c r="B23" s="104" t="s">
        <v>4827</v>
      </c>
      <c r="C23" s="87">
        <v>1</v>
      </c>
      <c r="D23" s="88" t="s">
        <v>346</v>
      </c>
      <c r="E23" s="88">
        <v>2.5</v>
      </c>
      <c r="F23" s="88">
        <v>100</v>
      </c>
      <c r="G23" s="90"/>
      <c r="H23" s="90"/>
      <c r="I23" s="112"/>
      <c r="K23" s="171">
        <v>2774.7992125984251</v>
      </c>
      <c r="L23" s="164">
        <v>6437.8818897637793</v>
      </c>
      <c r="M23" s="170">
        <f t="shared" si="0"/>
        <v>9212.6811023622049</v>
      </c>
      <c r="N23" s="171">
        <v>9287.7637795275587</v>
      </c>
      <c r="O23" s="164">
        <v>1891.8622047244096</v>
      </c>
      <c r="P23" s="170">
        <f t="shared" si="1"/>
        <v>11179.625984251968</v>
      </c>
      <c r="Q23" s="171">
        <v>8365.3385826771664</v>
      </c>
      <c r="R23" s="164">
        <v>1754.6456692913387</v>
      </c>
      <c r="S23" s="170">
        <f t="shared" si="2"/>
        <v>10119.984251968504</v>
      </c>
      <c r="U23" s="409">
        <f>ABS(M23-M24)</f>
        <v>0</v>
      </c>
      <c r="V23" s="414">
        <f>ABS(P23-P24)</f>
        <v>0</v>
      </c>
      <c r="W23" s="417">
        <f>ABS(S23-S24)</f>
        <v>0</v>
      </c>
    </row>
    <row r="24" spans="1:23">
      <c r="A24" s="130" t="s">
        <v>4828</v>
      </c>
      <c r="B24" s="104" t="s">
        <v>4829</v>
      </c>
      <c r="C24" s="87">
        <v>1</v>
      </c>
      <c r="D24" s="88" t="s">
        <v>346</v>
      </c>
      <c r="E24" s="88">
        <v>2.5</v>
      </c>
      <c r="F24" s="88">
        <v>100</v>
      </c>
      <c r="G24" s="90"/>
      <c r="H24" s="90"/>
      <c r="I24" s="112"/>
      <c r="K24" s="171">
        <v>2774.7952755905512</v>
      </c>
      <c r="L24" s="164">
        <v>6437.8858267716541</v>
      </c>
      <c r="M24" s="170">
        <f t="shared" si="0"/>
        <v>9212.6811023622049</v>
      </c>
      <c r="N24" s="171">
        <v>9287.7637795275587</v>
      </c>
      <c r="O24" s="164">
        <v>1891.8622047244096</v>
      </c>
      <c r="P24" s="170">
        <f t="shared" si="1"/>
        <v>11179.625984251968</v>
      </c>
      <c r="Q24" s="171">
        <v>8365.3385826771664</v>
      </c>
      <c r="R24" s="164">
        <v>1754.6456692913387</v>
      </c>
      <c r="S24" s="170">
        <f t="shared" si="2"/>
        <v>10119.984251968504</v>
      </c>
      <c r="U24" s="409"/>
      <c r="V24" s="414"/>
      <c r="W24" s="417"/>
    </row>
    <row r="25" spans="1:23">
      <c r="A25" s="130" t="s">
        <v>259</v>
      </c>
      <c r="B25" s="103" t="s">
        <v>5486</v>
      </c>
      <c r="C25" s="87">
        <v>1</v>
      </c>
      <c r="D25" s="88" t="s">
        <v>272</v>
      </c>
      <c r="E25" s="88">
        <v>2.5</v>
      </c>
      <c r="F25" s="88">
        <v>100</v>
      </c>
      <c r="G25" s="90"/>
      <c r="H25" s="90"/>
      <c r="I25" s="112"/>
      <c r="K25" s="171">
        <v>3012.8700787401576</v>
      </c>
      <c r="L25" s="164">
        <v>8871.7007874015744</v>
      </c>
      <c r="M25" s="170">
        <f t="shared" si="0"/>
        <v>11884.570866141732</v>
      </c>
      <c r="N25" s="171">
        <v>7106.9055118110236</v>
      </c>
      <c r="O25" s="164">
        <v>2725.8070866141734</v>
      </c>
      <c r="P25" s="170">
        <f t="shared" si="1"/>
        <v>9832.7125984251979</v>
      </c>
      <c r="Q25" s="171">
        <v>10520.688976377953</v>
      </c>
      <c r="R25" s="164">
        <v>2272.3740157480315</v>
      </c>
      <c r="S25" s="170">
        <f t="shared" si="2"/>
        <v>12793.062992125984</v>
      </c>
      <c r="U25" s="409">
        <f>ABS(M25-M26)</f>
        <v>3.937007873901166E-3</v>
      </c>
      <c r="V25" s="414">
        <f>ABS(P25-P26)</f>
        <v>0</v>
      </c>
      <c r="W25" s="417">
        <f>ABS(S25-S26)</f>
        <v>0</v>
      </c>
    </row>
    <row r="26" spans="1:23">
      <c r="A26" s="130" t="s">
        <v>258</v>
      </c>
      <c r="B26" s="104" t="s">
        <v>5487</v>
      </c>
      <c r="C26" s="87">
        <v>1</v>
      </c>
      <c r="D26" s="88" t="s">
        <v>272</v>
      </c>
      <c r="E26" s="88">
        <v>2.5</v>
      </c>
      <c r="F26" s="88">
        <v>100</v>
      </c>
      <c r="G26" s="90"/>
      <c r="H26" s="90"/>
      <c r="I26" s="112"/>
      <c r="K26" s="171">
        <v>3012.8700787401576</v>
      </c>
      <c r="L26" s="164">
        <v>8871.7047244094483</v>
      </c>
      <c r="M26" s="170">
        <f t="shared" si="0"/>
        <v>11884.574803149606</v>
      </c>
      <c r="N26" s="171">
        <v>7106.9055118110236</v>
      </c>
      <c r="O26" s="164">
        <v>2725.8070866141734</v>
      </c>
      <c r="P26" s="170">
        <f t="shared" si="1"/>
        <v>9832.7125984251979</v>
      </c>
      <c r="Q26" s="171">
        <v>10520.688976377953</v>
      </c>
      <c r="R26" s="164">
        <v>2272.3740157480315</v>
      </c>
      <c r="S26" s="170">
        <f t="shared" si="2"/>
        <v>12793.062992125984</v>
      </c>
      <c r="U26" s="409"/>
      <c r="V26" s="414"/>
      <c r="W26" s="417"/>
    </row>
    <row r="27" spans="1:23">
      <c r="A27" s="130" t="s">
        <v>3647</v>
      </c>
      <c r="B27" s="103" t="s">
        <v>4666</v>
      </c>
      <c r="C27" s="87">
        <v>1</v>
      </c>
      <c r="D27" s="88" t="s">
        <v>281</v>
      </c>
      <c r="E27" s="88">
        <v>2.5</v>
      </c>
      <c r="F27" s="88">
        <v>100</v>
      </c>
      <c r="G27" s="90"/>
      <c r="H27" s="90"/>
      <c r="I27" s="112"/>
      <c r="K27" s="171">
        <v>2173.8622047244094</v>
      </c>
      <c r="L27" s="164">
        <v>6954.8622047244098</v>
      </c>
      <c r="M27" s="170">
        <f t="shared" si="0"/>
        <v>9128.7244094488196</v>
      </c>
      <c r="N27" s="171">
        <v>8684.8779527559054</v>
      </c>
      <c r="O27" s="164">
        <v>1559.4685039370081</v>
      </c>
      <c r="P27" s="170">
        <f t="shared" si="1"/>
        <v>10244.346456692914</v>
      </c>
      <c r="Q27" s="171">
        <v>8138.4685039370079</v>
      </c>
      <c r="R27" s="164">
        <v>2521.696850393701</v>
      </c>
      <c r="S27" s="170">
        <f t="shared" si="2"/>
        <v>10660.165354330709</v>
      </c>
      <c r="U27" s="409">
        <f>ABS(M27-M28)</f>
        <v>3.937007873901166E-3</v>
      </c>
      <c r="V27" s="414">
        <f>ABS(P27-P28)</f>
        <v>0</v>
      </c>
      <c r="W27" s="417">
        <f>ABS(S27-S28)</f>
        <v>0</v>
      </c>
    </row>
    <row r="28" spans="1:23">
      <c r="A28" s="130" t="s">
        <v>4667</v>
      </c>
      <c r="B28" s="103" t="s">
        <v>4668</v>
      </c>
      <c r="C28" s="87">
        <v>1</v>
      </c>
      <c r="D28" s="88" t="s">
        <v>281</v>
      </c>
      <c r="E28" s="88">
        <v>2.5</v>
      </c>
      <c r="F28" s="88">
        <v>100</v>
      </c>
      <c r="G28" s="90"/>
      <c r="H28" s="90"/>
      <c r="I28" s="112"/>
      <c r="K28" s="171">
        <v>2173.8622047244094</v>
      </c>
      <c r="L28" s="164">
        <v>6954.8582677165359</v>
      </c>
      <c r="M28" s="170">
        <f t="shared" si="0"/>
        <v>9128.7204724409457</v>
      </c>
      <c r="N28" s="171">
        <v>8684.8779527559054</v>
      </c>
      <c r="O28" s="164">
        <v>1559.4685039370081</v>
      </c>
      <c r="P28" s="170">
        <f t="shared" si="1"/>
        <v>10244.346456692914</v>
      </c>
      <c r="Q28" s="171">
        <v>8138.4685039370079</v>
      </c>
      <c r="R28" s="164">
        <v>2521.696850393701</v>
      </c>
      <c r="S28" s="170">
        <f t="shared" si="2"/>
        <v>10660.165354330709</v>
      </c>
      <c r="U28" s="409"/>
      <c r="V28" s="414"/>
      <c r="W28" s="417"/>
    </row>
    <row r="29" spans="1:23">
      <c r="A29" s="130" t="s">
        <v>4662</v>
      </c>
      <c r="B29" s="103" t="s">
        <v>4663</v>
      </c>
      <c r="C29" s="87">
        <v>1</v>
      </c>
      <c r="D29" s="88" t="s">
        <v>280</v>
      </c>
      <c r="E29" s="88">
        <v>2.5</v>
      </c>
      <c r="F29" s="88">
        <v>100</v>
      </c>
      <c r="G29" s="90"/>
      <c r="H29" s="90"/>
      <c r="I29" s="112"/>
      <c r="K29" s="171">
        <v>2556.9015748031497</v>
      </c>
      <c r="L29" s="164">
        <v>6241.7637795275587</v>
      </c>
      <c r="M29" s="170">
        <f t="shared" si="0"/>
        <v>8798.6653543307075</v>
      </c>
      <c r="N29" s="171">
        <v>10502.775590551182</v>
      </c>
      <c r="O29" s="164">
        <v>1535.2283464566929</v>
      </c>
      <c r="P29" s="170">
        <f t="shared" si="1"/>
        <v>12038.003937007876</v>
      </c>
      <c r="Q29" s="171">
        <v>10662.818897637795</v>
      </c>
      <c r="R29" s="164">
        <v>1886.2047244094488</v>
      </c>
      <c r="S29" s="170">
        <f t="shared" si="2"/>
        <v>12549.023622047243</v>
      </c>
      <c r="U29" s="409">
        <f>ABS(M29-M30)</f>
        <v>0</v>
      </c>
      <c r="V29" s="414">
        <f>ABS(P29-P30)</f>
        <v>0</v>
      </c>
      <c r="W29" s="417">
        <f>ABS(S29-S30)</f>
        <v>0</v>
      </c>
    </row>
    <row r="30" spans="1:23" ht="13.5" thickBot="1">
      <c r="A30" s="130" t="s">
        <v>4664</v>
      </c>
      <c r="B30" s="103" t="s">
        <v>4665</v>
      </c>
      <c r="C30" s="87">
        <v>1</v>
      </c>
      <c r="D30" s="88" t="s">
        <v>280</v>
      </c>
      <c r="E30" s="88">
        <v>2.5</v>
      </c>
      <c r="F30" s="114">
        <v>100</v>
      </c>
      <c r="G30" s="90"/>
      <c r="H30" s="90"/>
      <c r="I30" s="112"/>
      <c r="K30" s="172">
        <v>2556.9015748031497</v>
      </c>
      <c r="L30" s="173">
        <v>6241.7637795275587</v>
      </c>
      <c r="M30" s="174">
        <f t="shared" si="0"/>
        <v>8798.6653543307075</v>
      </c>
      <c r="N30" s="172">
        <v>10502.775590551182</v>
      </c>
      <c r="O30" s="173">
        <v>1535.2283464566929</v>
      </c>
      <c r="P30" s="174">
        <f t="shared" si="1"/>
        <v>12038.003937007876</v>
      </c>
      <c r="Q30" s="172">
        <v>10662.818897637795</v>
      </c>
      <c r="R30" s="173">
        <v>1886.2047244094488</v>
      </c>
      <c r="S30" s="174">
        <f t="shared" si="2"/>
        <v>12549.023622047243</v>
      </c>
      <c r="U30" s="422"/>
      <c r="V30" s="423"/>
      <c r="W30" s="424"/>
    </row>
    <row r="31" spans="1:23">
      <c r="A31" s="152"/>
      <c r="B31" s="152"/>
      <c r="C31" s="153"/>
      <c r="D31" s="153"/>
      <c r="E31" s="153"/>
      <c r="F31" s="153"/>
      <c r="G31" s="153"/>
      <c r="H31" s="153"/>
      <c r="I31" s="153"/>
    </row>
    <row r="33" spans="7:23">
      <c r="U33" s="157" t="s">
        <v>8525</v>
      </c>
      <c r="V33" s="160">
        <f>MAX(U7:W30)</f>
        <v>0.523622047243407</v>
      </c>
    </row>
    <row r="34" spans="7:23">
      <c r="U34" s="49" t="s">
        <v>8524</v>
      </c>
      <c r="V34">
        <v>5</v>
      </c>
      <c r="W34" t="s">
        <v>8542</v>
      </c>
    </row>
    <row r="35" spans="7:23">
      <c r="U35" s="160"/>
      <c r="V35" s="157" t="str">
        <f>IF(V33&lt;V34,"ok","NG")</f>
        <v>ok</v>
      </c>
    </row>
    <row r="36" spans="7:23">
      <c r="U36" s="160"/>
    </row>
    <row r="38" spans="7:23">
      <c r="U38" s="160"/>
      <c r="V38" s="160"/>
    </row>
    <row r="44" spans="7:23">
      <c r="G44" s="49"/>
    </row>
    <row r="45" spans="7:23">
      <c r="G45" s="49"/>
    </row>
    <row r="46" spans="7:23">
      <c r="G46" s="49"/>
    </row>
    <row r="47" spans="7:23">
      <c r="G47" s="49"/>
    </row>
    <row r="48" spans="7:23">
      <c r="G48" s="49"/>
    </row>
    <row r="49" spans="7:7">
      <c r="G49" s="49"/>
    </row>
    <row r="50" spans="7:7">
      <c r="G50" s="49"/>
    </row>
    <row r="51" spans="7:7">
      <c r="G51" s="49"/>
    </row>
    <row r="52" spans="7:7">
      <c r="G52" s="49"/>
    </row>
    <row r="53" spans="7:7">
      <c r="G53" s="49"/>
    </row>
    <row r="54" spans="7:7">
      <c r="G54" s="49"/>
    </row>
    <row r="55" spans="7:7">
      <c r="G55" s="49"/>
    </row>
    <row r="56" spans="7:7">
      <c r="G56" s="49"/>
    </row>
    <row r="57" spans="7:7">
      <c r="G57" s="49"/>
    </row>
    <row r="58" spans="7:7">
      <c r="G58" s="49"/>
    </row>
    <row r="59" spans="7:7">
      <c r="G59" s="49"/>
    </row>
    <row r="60" spans="7:7">
      <c r="G60" s="49"/>
    </row>
    <row r="61" spans="7:7">
      <c r="G61" s="49"/>
    </row>
    <row r="62" spans="7:7">
      <c r="G62" s="49"/>
    </row>
    <row r="63" spans="7:7">
      <c r="G63" s="49"/>
    </row>
    <row r="64" spans="7:7">
      <c r="G64" s="49"/>
    </row>
    <row r="65" spans="7:7">
      <c r="G65" s="49"/>
    </row>
    <row r="66" spans="7:7">
      <c r="G66" s="49"/>
    </row>
    <row r="67" spans="7:7">
      <c r="G67" s="49"/>
    </row>
    <row r="68" spans="7:7">
      <c r="G68" s="49"/>
    </row>
    <row r="69" spans="7:7">
      <c r="G69" s="49"/>
    </row>
    <row r="70" spans="7:7">
      <c r="G70" s="49"/>
    </row>
    <row r="71" spans="7:7">
      <c r="G71" s="49"/>
    </row>
    <row r="72" spans="7:7">
      <c r="G72" s="49"/>
    </row>
    <row r="73" spans="7:7">
      <c r="G73" s="49"/>
    </row>
    <row r="74" spans="7:7">
      <c r="G74" s="49"/>
    </row>
    <row r="75" spans="7:7">
      <c r="G75" s="49"/>
    </row>
    <row r="76" spans="7:7">
      <c r="G76" s="49"/>
    </row>
    <row r="77" spans="7:7">
      <c r="G77" s="49"/>
    </row>
    <row r="78" spans="7:7">
      <c r="G78" s="49"/>
    </row>
    <row r="79" spans="7:7">
      <c r="G79" s="49"/>
    </row>
    <row r="80" spans="7:7">
      <c r="G80" s="49"/>
    </row>
    <row r="81" spans="7:7">
      <c r="G81" s="49"/>
    </row>
    <row r="82" spans="7:7">
      <c r="G82" s="49"/>
    </row>
    <row r="83" spans="7:7">
      <c r="G83" s="49"/>
    </row>
    <row r="84" spans="7:7">
      <c r="G84" s="49"/>
    </row>
    <row r="85" spans="7:7">
      <c r="G85" s="49"/>
    </row>
    <row r="86" spans="7:7">
      <c r="G86" s="49"/>
    </row>
    <row r="87" spans="7:7">
      <c r="G87" s="49"/>
    </row>
    <row r="88" spans="7:7">
      <c r="G88" s="49"/>
    </row>
    <row r="89" spans="7:7">
      <c r="G89" s="49"/>
    </row>
    <row r="90" spans="7:7">
      <c r="G90" s="49"/>
    </row>
    <row r="91" spans="7:7">
      <c r="G91" s="49"/>
    </row>
    <row r="92" spans="7:7">
      <c r="G92" s="49"/>
    </row>
    <row r="93" spans="7:7">
      <c r="G93" s="49"/>
    </row>
    <row r="94" spans="7:7">
      <c r="G94" s="49"/>
    </row>
    <row r="95" spans="7:7">
      <c r="G95" s="49"/>
    </row>
    <row r="96" spans="7:7">
      <c r="G96" s="49"/>
    </row>
    <row r="97" spans="7:7">
      <c r="G97" s="49"/>
    </row>
    <row r="98" spans="7:7">
      <c r="G98" s="49"/>
    </row>
    <row r="99" spans="7:7">
      <c r="G99" s="49"/>
    </row>
    <row r="100" spans="7:7">
      <c r="G100" s="49"/>
    </row>
    <row r="101" spans="7:7">
      <c r="G101" s="49"/>
    </row>
    <row r="102" spans="7:7">
      <c r="G102" s="49"/>
    </row>
    <row r="103" spans="7:7">
      <c r="G103" s="49"/>
    </row>
    <row r="104" spans="7:7">
      <c r="G104" s="49"/>
    </row>
    <row r="105" spans="7:7">
      <c r="G105" s="49"/>
    </row>
    <row r="106" spans="7:7">
      <c r="G106" s="49"/>
    </row>
    <row r="107" spans="7:7">
      <c r="G107" s="49"/>
    </row>
    <row r="108" spans="7:7">
      <c r="G108" s="49"/>
    </row>
    <row r="109" spans="7:7">
      <c r="G109" s="49"/>
    </row>
    <row r="110" spans="7:7">
      <c r="G110" s="49"/>
    </row>
    <row r="111" spans="7:7">
      <c r="G111" s="49"/>
    </row>
    <row r="112" spans="7:7">
      <c r="G112" s="49"/>
    </row>
    <row r="113" spans="7:7">
      <c r="G113" s="49"/>
    </row>
    <row r="114" spans="7:7">
      <c r="G114" s="49"/>
    </row>
    <row r="115" spans="7:7">
      <c r="G115" s="49"/>
    </row>
    <row r="116" spans="7:7">
      <c r="G116" s="49"/>
    </row>
    <row r="117" spans="7:7">
      <c r="G117" s="49"/>
    </row>
    <row r="118" spans="7:7">
      <c r="G118" s="49"/>
    </row>
    <row r="119" spans="7:7">
      <c r="G119" s="49"/>
    </row>
    <row r="120" spans="7:7">
      <c r="G120" s="49"/>
    </row>
    <row r="121" spans="7:7">
      <c r="G121" s="49"/>
    </row>
    <row r="122" spans="7:7">
      <c r="G122" s="49"/>
    </row>
    <row r="123" spans="7:7">
      <c r="G123" s="49"/>
    </row>
    <row r="124" spans="7:7">
      <c r="G124" s="49"/>
    </row>
    <row r="125" spans="7:7">
      <c r="G125" s="49"/>
    </row>
    <row r="126" spans="7:7">
      <c r="G126" s="49"/>
    </row>
    <row r="127" spans="7:7">
      <c r="G127" s="49"/>
    </row>
    <row r="128" spans="7:7">
      <c r="G128" s="49"/>
    </row>
    <row r="129" spans="7:7">
      <c r="G129" s="49"/>
    </row>
    <row r="130" spans="7:7">
      <c r="G130" s="49"/>
    </row>
    <row r="131" spans="7:7">
      <c r="G131" s="49"/>
    </row>
    <row r="132" spans="7:7">
      <c r="G132" s="49"/>
    </row>
    <row r="133" spans="7:7">
      <c r="G133" s="49"/>
    </row>
    <row r="134" spans="7:7">
      <c r="G134" s="49"/>
    </row>
    <row r="135" spans="7:7">
      <c r="G135" s="49"/>
    </row>
    <row r="136" spans="7:7">
      <c r="G136" s="49"/>
    </row>
    <row r="137" spans="7:7">
      <c r="G137" s="49"/>
    </row>
    <row r="138" spans="7:7">
      <c r="G138" s="49"/>
    </row>
    <row r="139" spans="7:7">
      <c r="G139" s="49"/>
    </row>
    <row r="140" spans="7:7">
      <c r="G140" s="49"/>
    </row>
    <row r="141" spans="7:7">
      <c r="G141" s="49"/>
    </row>
    <row r="142" spans="7:7">
      <c r="G142" s="49"/>
    </row>
    <row r="143" spans="7:7">
      <c r="G143" s="49"/>
    </row>
    <row r="144" spans="7:7">
      <c r="G144" s="49"/>
    </row>
    <row r="145" spans="7:7">
      <c r="G145" s="49"/>
    </row>
    <row r="146" spans="7:7">
      <c r="G146" s="49"/>
    </row>
    <row r="147" spans="7:7">
      <c r="G147" s="49"/>
    </row>
    <row r="148" spans="7:7">
      <c r="G148" s="49"/>
    </row>
    <row r="149" spans="7:7">
      <c r="G149" s="49"/>
    </row>
    <row r="150" spans="7:7">
      <c r="G150" s="49"/>
    </row>
    <row r="151" spans="7:7">
      <c r="G151" s="49"/>
    </row>
    <row r="152" spans="7:7">
      <c r="G152" s="49"/>
    </row>
    <row r="153" spans="7:7">
      <c r="G153" s="49"/>
    </row>
    <row r="154" spans="7:7">
      <c r="G154" s="49"/>
    </row>
    <row r="155" spans="7:7">
      <c r="G155" s="49"/>
    </row>
    <row r="156" spans="7:7">
      <c r="G156" s="49"/>
    </row>
    <row r="157" spans="7:7">
      <c r="G157" s="49"/>
    </row>
    <row r="158" spans="7:7">
      <c r="G158" s="49"/>
    </row>
    <row r="159" spans="7:7">
      <c r="G159" s="49"/>
    </row>
    <row r="160" spans="7:7">
      <c r="G160" s="49"/>
    </row>
    <row r="161" spans="7:7">
      <c r="G161" s="49"/>
    </row>
    <row r="162" spans="7:7">
      <c r="G162" s="49"/>
    </row>
    <row r="163" spans="7:7">
      <c r="G163" s="49"/>
    </row>
    <row r="164" spans="7:7">
      <c r="G164" s="49"/>
    </row>
    <row r="165" spans="7:7">
      <c r="G165" s="49"/>
    </row>
    <row r="166" spans="7:7">
      <c r="G166" s="49"/>
    </row>
    <row r="167" spans="7:7">
      <c r="G167" s="49"/>
    </row>
    <row r="168" spans="7:7">
      <c r="G168" s="49"/>
    </row>
    <row r="169" spans="7:7">
      <c r="G169" s="49"/>
    </row>
    <row r="170" spans="7:7">
      <c r="G170" s="49"/>
    </row>
    <row r="171" spans="7:7">
      <c r="G171" s="49"/>
    </row>
    <row r="172" spans="7:7">
      <c r="G172" s="49"/>
    </row>
    <row r="173" spans="7:7">
      <c r="G173" s="49"/>
    </row>
    <row r="174" spans="7:7">
      <c r="G174" s="49"/>
    </row>
    <row r="175" spans="7:7">
      <c r="G175" s="49"/>
    </row>
    <row r="176" spans="7:7">
      <c r="G176" s="49"/>
    </row>
    <row r="177" spans="7:7">
      <c r="G177" s="49"/>
    </row>
    <row r="178" spans="7:7">
      <c r="G178" s="49"/>
    </row>
    <row r="179" spans="7:7">
      <c r="G179" s="49"/>
    </row>
    <row r="180" spans="7:7">
      <c r="G180" s="49"/>
    </row>
    <row r="181" spans="7:7">
      <c r="G181" s="49"/>
    </row>
    <row r="182" spans="7:7">
      <c r="G182" s="49"/>
    </row>
    <row r="183" spans="7:7">
      <c r="G183" s="49"/>
    </row>
    <row r="184" spans="7:7">
      <c r="G184" s="49"/>
    </row>
    <row r="185" spans="7:7">
      <c r="G185" s="49"/>
    </row>
    <row r="186" spans="7:7">
      <c r="G186" s="49"/>
    </row>
    <row r="187" spans="7:7">
      <c r="G187" s="49"/>
    </row>
  </sheetData>
  <mergeCells count="36">
    <mergeCell ref="U27:U28"/>
    <mergeCell ref="V27:V28"/>
    <mergeCell ref="W27:W28"/>
    <mergeCell ref="U29:U30"/>
    <mergeCell ref="V29:V30"/>
    <mergeCell ref="W29:W30"/>
    <mergeCell ref="U23:U24"/>
    <mergeCell ref="V23:V24"/>
    <mergeCell ref="W23:W24"/>
    <mergeCell ref="U25:U26"/>
    <mergeCell ref="V25:V26"/>
    <mergeCell ref="W25:W26"/>
    <mergeCell ref="U19:U20"/>
    <mergeCell ref="V19:V20"/>
    <mergeCell ref="W19:W20"/>
    <mergeCell ref="U21:U22"/>
    <mergeCell ref="V21:V22"/>
    <mergeCell ref="W21:W22"/>
    <mergeCell ref="U15:U16"/>
    <mergeCell ref="V15:V16"/>
    <mergeCell ref="W15:W16"/>
    <mergeCell ref="U17:U18"/>
    <mergeCell ref="V17:V18"/>
    <mergeCell ref="W17:W18"/>
    <mergeCell ref="U11:U12"/>
    <mergeCell ref="V11:V12"/>
    <mergeCell ref="W11:W12"/>
    <mergeCell ref="U13:U14"/>
    <mergeCell ref="V13:V14"/>
    <mergeCell ref="W13:W14"/>
    <mergeCell ref="U7:U8"/>
    <mergeCell ref="V7:V8"/>
    <mergeCell ref="W7:W8"/>
    <mergeCell ref="U9:U10"/>
    <mergeCell ref="V9:V10"/>
    <mergeCell ref="W9:W10"/>
  </mergeCells>
  <phoneticPr fontId="2"/>
  <conditionalFormatting sqref="V35">
    <cfRule type="expression" dxfId="4" priority="1" stopIfTrue="1">
      <formula>V35="NG"</formula>
    </cfRule>
  </conditionalFormatting>
  <dataValidations count="2">
    <dataValidation type="list" allowBlank="1" showInputMessage="1" showErrorMessage="1" sqref="C7:C31" xr:uid="{C1EAA5B9-D82D-40B5-8697-89E28394837C}">
      <formula1>"0,1,2"</formula1>
    </dataValidation>
    <dataValidation type="whole" operator="greaterThan" allowBlank="1" showInputMessage="1" showErrorMessage="1" sqref="E7:F31 H7:I31" xr:uid="{8F6D2F6F-1D48-4365-8C5C-9655BE0D7CC1}">
      <formula1>0</formula1>
    </dataValidation>
  </dataValidations>
  <pageMargins left="0.25" right="0.25" top="0.75" bottom="0.75" header="0.3" footer="0.3"/>
  <pageSetup paperSize="9" scale="62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75EC6-8B82-431F-816B-69D0EA0F56E6}">
  <sheetPr codeName="Sheet11">
    <pageSetUpPr fitToPage="1"/>
  </sheetPr>
  <dimension ref="A1:X15"/>
  <sheetViews>
    <sheetView zoomScale="70" zoomScaleNormal="70" workbookViewId="0">
      <selection activeCell="A3" sqref="A3"/>
    </sheetView>
  </sheetViews>
  <sheetFormatPr defaultRowHeight="12.75"/>
  <cols>
    <col min="1" max="1" width="9.85546875" bestFit="1" customWidth="1"/>
    <col min="2" max="2" width="18.7109375" bestFit="1" customWidth="1"/>
    <col min="4" max="4" width="6.42578125" customWidth="1"/>
    <col min="12" max="17" width="9.85546875" customWidth="1"/>
    <col min="18" max="20" width="10" customWidth="1"/>
    <col min="21" max="21" width="4.85546875" customWidth="1"/>
    <col min="23" max="23" width="5.42578125" bestFit="1" customWidth="1"/>
    <col min="24" max="24" width="4.42578125" bestFit="1" customWidth="1"/>
  </cols>
  <sheetData>
    <row r="1" spans="1:24" ht="15">
      <c r="A1" s="206" t="s">
        <v>8556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26">
        <v>41474</v>
      </c>
    </row>
    <row r="2" spans="1:24" ht="15">
      <c r="A2" s="206" t="s">
        <v>9029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3" t="s">
        <v>3857</v>
      </c>
    </row>
    <row r="3" spans="1:24" ht="15.75" thickBot="1">
      <c r="A3" s="206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3"/>
    </row>
    <row r="4" spans="1:24" ht="13.5" thickBot="1">
      <c r="L4" s="176" t="s">
        <v>3429</v>
      </c>
      <c r="M4" s="189"/>
      <c r="N4" s="190" t="s">
        <v>8530</v>
      </c>
      <c r="O4" s="189"/>
      <c r="P4" s="190" t="s">
        <v>8531</v>
      </c>
      <c r="Q4" s="179"/>
      <c r="R4" s="187"/>
      <c r="S4" s="188" t="s">
        <v>8560</v>
      </c>
      <c r="T4" s="179"/>
    </row>
    <row r="5" spans="1:24" s="32" customFormat="1" ht="64.5" thickBot="1">
      <c r="A5" s="138" t="s">
        <v>378</v>
      </c>
      <c r="B5" s="139" t="s">
        <v>377</v>
      </c>
      <c r="C5" s="140" t="s">
        <v>3871</v>
      </c>
      <c r="D5" s="141" t="s">
        <v>375</v>
      </c>
      <c r="E5" s="140" t="s">
        <v>3874</v>
      </c>
      <c r="F5" s="140" t="s">
        <v>374</v>
      </c>
      <c r="G5" s="140" t="s">
        <v>373</v>
      </c>
      <c r="H5" s="142" t="s">
        <v>3875</v>
      </c>
      <c r="I5" s="142" t="s">
        <v>3876</v>
      </c>
      <c r="J5" s="143" t="s">
        <v>359</v>
      </c>
      <c r="L5" s="218" t="s">
        <v>8561</v>
      </c>
      <c r="M5" s="219" t="s">
        <v>9157</v>
      </c>
      <c r="N5" s="219" t="s">
        <v>8561</v>
      </c>
      <c r="O5" s="219" t="s">
        <v>9157</v>
      </c>
      <c r="P5" s="219" t="s">
        <v>8561</v>
      </c>
      <c r="Q5" s="219" t="s">
        <v>9157</v>
      </c>
      <c r="R5" s="220" t="s">
        <v>3429</v>
      </c>
      <c r="S5" s="221" t="s">
        <v>8530</v>
      </c>
      <c r="T5" s="222" t="s">
        <v>8531</v>
      </c>
      <c r="V5" s="49" t="s">
        <v>8524</v>
      </c>
    </row>
    <row r="6" spans="1:24">
      <c r="A6" s="129" t="s">
        <v>347</v>
      </c>
      <c r="B6" s="117" t="s">
        <v>4823</v>
      </c>
      <c r="C6" s="126" t="s">
        <v>1</v>
      </c>
      <c r="D6" s="108">
        <v>1</v>
      </c>
      <c r="E6" s="109" t="s">
        <v>3880</v>
      </c>
      <c r="F6" s="109"/>
      <c r="G6" s="109"/>
      <c r="H6" s="110"/>
      <c r="I6" s="110"/>
      <c r="J6" s="111">
        <v>3000</v>
      </c>
      <c r="L6" s="230">
        <v>1341.1653543307089</v>
      </c>
      <c r="M6" s="231">
        <v>547.5</v>
      </c>
      <c r="N6" s="231">
        <v>1341.1653543307089</v>
      </c>
      <c r="O6" s="231">
        <v>547.5</v>
      </c>
      <c r="P6" s="231">
        <v>1337.5236220472443</v>
      </c>
      <c r="Q6" s="232">
        <v>547.5</v>
      </c>
      <c r="R6" s="230">
        <f>+L6+M6</f>
        <v>1888.6653543307089</v>
      </c>
      <c r="S6" s="231">
        <f>+O6+N6</f>
        <v>1888.6653543307089</v>
      </c>
      <c r="T6" s="232">
        <f>+P6+Q6</f>
        <v>1885.0236220472443</v>
      </c>
      <c r="V6">
        <f>+J6</f>
        <v>3000</v>
      </c>
      <c r="W6" t="s">
        <v>8535</v>
      </c>
      <c r="X6" s="157" t="str">
        <f>IF(MAX(R6:T6)&lt;V6,"ok","NG")</f>
        <v>ok</v>
      </c>
    </row>
    <row r="7" spans="1:24">
      <c r="A7" s="130" t="s">
        <v>307</v>
      </c>
      <c r="B7" s="103" t="s">
        <v>4824</v>
      </c>
      <c r="C7" s="123" t="s">
        <v>1</v>
      </c>
      <c r="D7" s="87">
        <v>1</v>
      </c>
      <c r="E7" s="88" t="s">
        <v>3880</v>
      </c>
      <c r="F7" s="88"/>
      <c r="G7" s="88"/>
      <c r="H7" s="90"/>
      <c r="I7" s="90"/>
      <c r="J7" s="112">
        <v>3000</v>
      </c>
      <c r="L7" s="171">
        <v>1292.3425196850394</v>
      </c>
      <c r="M7" s="164">
        <v>547.5</v>
      </c>
      <c r="N7" s="164">
        <v>1292.3425196850394</v>
      </c>
      <c r="O7" s="164">
        <v>547.5</v>
      </c>
      <c r="P7" s="164">
        <v>1288.7007874015746</v>
      </c>
      <c r="Q7" s="170">
        <v>547.5</v>
      </c>
      <c r="R7" s="171">
        <f>+L7+M7</f>
        <v>1839.8425196850394</v>
      </c>
      <c r="S7" s="164">
        <f>+O7+N7</f>
        <v>1839.8425196850394</v>
      </c>
      <c r="T7" s="170">
        <f>+P7+Q7</f>
        <v>1836.2007874015746</v>
      </c>
      <c r="V7">
        <f t="shared" ref="V7:V13" si="0">+J7</f>
        <v>3000</v>
      </c>
      <c r="W7" t="s">
        <v>8535</v>
      </c>
      <c r="X7" s="157" t="str">
        <f t="shared" ref="X7:X13" si="1">IF(MAX(R7:T7)&lt;V7,"ok","NG")</f>
        <v>ok</v>
      </c>
    </row>
    <row r="8" spans="1:24">
      <c r="A8" s="130" t="s">
        <v>296</v>
      </c>
      <c r="B8" s="103" t="s">
        <v>5490</v>
      </c>
      <c r="C8" s="123" t="s">
        <v>1</v>
      </c>
      <c r="D8" s="87">
        <v>1</v>
      </c>
      <c r="E8" s="88" t="s">
        <v>3880</v>
      </c>
      <c r="F8" s="88"/>
      <c r="G8" s="98"/>
      <c r="H8" s="97"/>
      <c r="I8" s="90"/>
      <c r="J8" s="112">
        <v>3000</v>
      </c>
      <c r="L8" s="171">
        <v>1221.2007874015749</v>
      </c>
      <c r="M8" s="164">
        <v>265.39763779527561</v>
      </c>
      <c r="N8" s="164">
        <v>1221.2007874015749</v>
      </c>
      <c r="O8" s="164">
        <v>265.39763779527561</v>
      </c>
      <c r="P8" s="164">
        <v>1217.5590551181101</v>
      </c>
      <c r="Q8" s="170">
        <v>265.39763779527561</v>
      </c>
      <c r="R8" s="171">
        <f>+L8+M8</f>
        <v>1486.5984251968505</v>
      </c>
      <c r="S8" s="164">
        <f>+O8+N8</f>
        <v>1486.5984251968505</v>
      </c>
      <c r="T8" s="170">
        <f>+P8+Q8</f>
        <v>1482.9566929133857</v>
      </c>
      <c r="V8">
        <f t="shared" si="0"/>
        <v>3000</v>
      </c>
      <c r="W8" t="s">
        <v>8535</v>
      </c>
      <c r="X8" s="157" t="str">
        <f t="shared" si="1"/>
        <v>ok</v>
      </c>
    </row>
    <row r="9" spans="1:24" ht="13.5" thickBot="1">
      <c r="A9" s="131" t="s">
        <v>31</v>
      </c>
      <c r="B9" s="127" t="s">
        <v>5491</v>
      </c>
      <c r="C9" s="128" t="s">
        <v>1</v>
      </c>
      <c r="D9" s="113">
        <v>1</v>
      </c>
      <c r="E9" s="114" t="s">
        <v>3880</v>
      </c>
      <c r="F9" s="114"/>
      <c r="G9" s="147"/>
      <c r="H9" s="393"/>
      <c r="I9" s="115"/>
      <c r="J9" s="116">
        <v>3000</v>
      </c>
      <c r="L9" s="172">
        <v>1285.7834645669293</v>
      </c>
      <c r="M9" s="173">
        <v>361.11023622047247</v>
      </c>
      <c r="N9" s="173">
        <v>1285.7834645669293</v>
      </c>
      <c r="O9" s="173">
        <v>361.11023622047247</v>
      </c>
      <c r="P9" s="173">
        <v>1282.1417322834648</v>
      </c>
      <c r="Q9" s="174">
        <v>361.11023622047247</v>
      </c>
      <c r="R9" s="172">
        <f>+L9+M9</f>
        <v>1646.8937007874017</v>
      </c>
      <c r="S9" s="173">
        <f>+O9+N9</f>
        <v>1646.8937007874017</v>
      </c>
      <c r="T9" s="174">
        <f>+P9+Q9</f>
        <v>1643.2519685039372</v>
      </c>
      <c r="V9">
        <f t="shared" si="0"/>
        <v>3000</v>
      </c>
      <c r="W9" t="s">
        <v>8535</v>
      </c>
      <c r="X9" s="157" t="str">
        <f t="shared" si="1"/>
        <v>ok</v>
      </c>
    </row>
    <row r="10" spans="1:24">
      <c r="A10" s="132" t="s">
        <v>3472</v>
      </c>
      <c r="B10" s="125" t="s">
        <v>4857</v>
      </c>
      <c r="C10" s="391" t="s">
        <v>1</v>
      </c>
      <c r="D10" s="105"/>
      <c r="E10" s="106" t="s">
        <v>3880</v>
      </c>
      <c r="F10" s="106"/>
      <c r="G10" s="392"/>
      <c r="H10" s="107"/>
      <c r="I10" s="107"/>
      <c r="J10" s="148">
        <v>8000</v>
      </c>
      <c r="R10" s="216">
        <v>166.47637795275594</v>
      </c>
      <c r="S10" s="215">
        <v>166.47637795275594</v>
      </c>
      <c r="T10" s="217">
        <v>164.96456692913387</v>
      </c>
      <c r="V10">
        <f t="shared" si="0"/>
        <v>8000</v>
      </c>
      <c r="W10" t="s">
        <v>8535</v>
      </c>
      <c r="X10" s="157" t="str">
        <f t="shared" si="1"/>
        <v>ok</v>
      </c>
    </row>
    <row r="11" spans="1:24">
      <c r="A11" s="130" t="s">
        <v>5488</v>
      </c>
      <c r="B11" s="103" t="s">
        <v>5489</v>
      </c>
      <c r="C11" s="123" t="s">
        <v>1</v>
      </c>
      <c r="D11" s="87"/>
      <c r="E11" s="88" t="s">
        <v>3880</v>
      </c>
      <c r="F11" s="88"/>
      <c r="G11" s="98"/>
      <c r="H11" s="99"/>
      <c r="I11" s="90"/>
      <c r="J11" s="112">
        <v>8000</v>
      </c>
      <c r="R11" s="171">
        <v>265.18897637795277</v>
      </c>
      <c r="S11" s="164">
        <v>265.18897637795277</v>
      </c>
      <c r="T11" s="170">
        <v>261.54724409448818</v>
      </c>
      <c r="V11">
        <f t="shared" si="0"/>
        <v>8000</v>
      </c>
      <c r="W11" t="s">
        <v>8535</v>
      </c>
      <c r="X11" s="157" t="str">
        <f t="shared" si="1"/>
        <v>ok</v>
      </c>
    </row>
    <row r="12" spans="1:24">
      <c r="A12" s="130" t="s">
        <v>4793</v>
      </c>
      <c r="B12" s="103" t="s">
        <v>4794</v>
      </c>
      <c r="C12" s="123" t="s">
        <v>1</v>
      </c>
      <c r="D12" s="87"/>
      <c r="E12" s="88"/>
      <c r="F12" s="88"/>
      <c r="G12" s="98"/>
      <c r="H12" s="90"/>
      <c r="I12" s="90"/>
      <c r="J12" s="112">
        <v>8000</v>
      </c>
      <c r="R12" s="171">
        <v>448.74015748031496</v>
      </c>
      <c r="S12" s="164">
        <v>448.74015748031496</v>
      </c>
      <c r="T12" s="170">
        <v>447.23228346456693</v>
      </c>
      <c r="V12">
        <f t="shared" si="0"/>
        <v>8000</v>
      </c>
      <c r="W12" t="s">
        <v>8535</v>
      </c>
      <c r="X12" s="157" t="str">
        <f t="shared" si="1"/>
        <v>ok</v>
      </c>
    </row>
    <row r="13" spans="1:24" ht="13.5" thickBot="1">
      <c r="A13" s="131" t="s">
        <v>4795</v>
      </c>
      <c r="B13" s="127" t="s">
        <v>4796</v>
      </c>
      <c r="C13" s="128" t="s">
        <v>1</v>
      </c>
      <c r="D13" s="113"/>
      <c r="E13" s="114"/>
      <c r="F13" s="114"/>
      <c r="G13" s="147"/>
      <c r="H13" s="115"/>
      <c r="I13" s="115"/>
      <c r="J13" s="116">
        <v>8000</v>
      </c>
      <c r="R13" s="172">
        <v>460.55511811023626</v>
      </c>
      <c r="S13" s="173">
        <v>460.55511811023626</v>
      </c>
      <c r="T13" s="174">
        <v>462.06299212598424</v>
      </c>
      <c r="V13">
        <f t="shared" si="0"/>
        <v>8000</v>
      </c>
      <c r="W13" t="s">
        <v>8535</v>
      </c>
      <c r="X13" s="157" t="str">
        <f t="shared" si="1"/>
        <v>ok</v>
      </c>
    </row>
    <row r="14" spans="1:24">
      <c r="H14" s="49"/>
    </row>
    <row r="15" spans="1:24">
      <c r="H15" s="49"/>
    </row>
  </sheetData>
  <phoneticPr fontId="2"/>
  <conditionalFormatting sqref="X6:X13">
    <cfRule type="expression" dxfId="3" priority="2" stopIfTrue="1">
      <formula>X6="NG"</formula>
    </cfRule>
  </conditionalFormatting>
  <dataValidations count="2">
    <dataValidation type="list" allowBlank="1" showInputMessage="1" showErrorMessage="1" sqref="D6:D13" xr:uid="{76EBB1A7-35A1-48BA-AD3C-9FCD42DA3A30}">
      <formula1>"0,1,2"</formula1>
    </dataValidation>
    <dataValidation type="whole" operator="greaterThan" allowBlank="1" showInputMessage="1" showErrorMessage="1" sqref="F6:G13 I6:J13" xr:uid="{AA7F8F1C-EDA5-4F26-BAD7-420F46C89587}">
      <formula1>0</formula1>
    </dataValidation>
  </dataValidations>
  <pageMargins left="0.25" right="0.25" top="0.75" bottom="0.75" header="0.3" footer="0.3"/>
  <pageSetup paperSize="9" scale="63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3DFCA-FE34-4A42-8EA5-0E20346661C1}">
  <sheetPr codeName="Sheet19">
    <pageSetUpPr fitToPage="1"/>
  </sheetPr>
  <dimension ref="A1:O19"/>
  <sheetViews>
    <sheetView zoomScale="85" zoomScaleNormal="85" workbookViewId="0">
      <selection activeCell="A2" sqref="A2"/>
    </sheetView>
  </sheetViews>
  <sheetFormatPr defaultRowHeight="12.75"/>
  <cols>
    <col min="1" max="1" width="9.7109375" customWidth="1"/>
    <col min="2" max="2" width="17" bestFit="1" customWidth="1"/>
    <col min="3" max="3" width="10" style="160" bestFit="1" customWidth="1"/>
    <col min="4" max="5" width="9.140625" style="160"/>
    <col min="6" max="7" width="10" style="160" bestFit="1" customWidth="1"/>
    <col min="8" max="8" width="9.140625" style="160"/>
    <col min="9" max="9" width="10" style="160" bestFit="1" customWidth="1"/>
    <col min="10" max="11" width="9.140625" style="160"/>
    <col min="12" max="14" width="12.7109375" style="160" customWidth="1"/>
    <col min="15" max="15" width="13.140625" bestFit="1" customWidth="1"/>
  </cols>
  <sheetData>
    <row r="1" spans="1:15" ht="15">
      <c r="B1" s="206" t="s">
        <v>8556</v>
      </c>
      <c r="C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6">
        <v>42096</v>
      </c>
    </row>
    <row r="2" spans="1:15" ht="15">
      <c r="B2" s="206" t="s">
        <v>9028</v>
      </c>
      <c r="C2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3" t="s">
        <v>3857</v>
      </c>
    </row>
    <row r="3" spans="1:15" ht="13.5" thickBot="1"/>
    <row r="4" spans="1:15" ht="13.5" thickBot="1">
      <c r="C4" s="310"/>
      <c r="D4" s="311" t="s">
        <v>8935</v>
      </c>
      <c r="E4" s="311"/>
      <c r="F4" s="310"/>
      <c r="G4" s="311" t="s">
        <v>8936</v>
      </c>
      <c r="H4" s="312"/>
      <c r="I4" s="311"/>
      <c r="J4" s="311" t="s">
        <v>8937</v>
      </c>
      <c r="K4" s="312"/>
      <c r="L4" s="311"/>
      <c r="M4" s="311" t="s">
        <v>8928</v>
      </c>
      <c r="N4" s="312"/>
    </row>
    <row r="5" spans="1:15" ht="26.25" thickBot="1">
      <c r="A5" s="138" t="s">
        <v>378</v>
      </c>
      <c r="B5" s="305" t="s">
        <v>377</v>
      </c>
      <c r="C5" s="313" t="s">
        <v>9158</v>
      </c>
      <c r="D5" s="314" t="s">
        <v>8927</v>
      </c>
      <c r="E5" s="321" t="s">
        <v>8923</v>
      </c>
      <c r="F5" s="313" t="s">
        <v>9158</v>
      </c>
      <c r="G5" s="314" t="s">
        <v>8927</v>
      </c>
      <c r="H5" s="315" t="s">
        <v>8923</v>
      </c>
      <c r="I5" s="313" t="s">
        <v>9158</v>
      </c>
      <c r="J5" s="314" t="s">
        <v>8927</v>
      </c>
      <c r="K5" s="315" t="s">
        <v>8923</v>
      </c>
      <c r="L5" s="316" t="s">
        <v>8924</v>
      </c>
      <c r="M5" s="194" t="s">
        <v>8925</v>
      </c>
      <c r="N5" s="195" t="s">
        <v>8926</v>
      </c>
    </row>
    <row r="6" spans="1:15">
      <c r="A6" s="306" t="s">
        <v>29</v>
      </c>
      <c r="B6" s="307" t="s">
        <v>4838</v>
      </c>
      <c r="C6" s="317">
        <v>4543.7047244094492</v>
      </c>
      <c r="D6" s="318">
        <v>1337.8740157480315</v>
      </c>
      <c r="E6" s="319">
        <v>215.05905511811025</v>
      </c>
      <c r="F6" s="317">
        <v>4543.8070866141734</v>
      </c>
      <c r="G6" s="318">
        <v>1337.5787401574803</v>
      </c>
      <c r="H6" s="319">
        <v>215.05905511811025</v>
      </c>
      <c r="I6" s="317">
        <v>4543.8976377952758</v>
      </c>
      <c r="J6" s="318">
        <v>1337.8740157480315</v>
      </c>
      <c r="K6" s="319">
        <v>215.05905511811025</v>
      </c>
      <c r="L6" s="317">
        <f>+C6+D6+E6</f>
        <v>6096.6377952755911</v>
      </c>
      <c r="M6" s="318">
        <f>+G6+H6+F6</f>
        <v>6096.4448818897636</v>
      </c>
      <c r="N6" s="319">
        <f>+J6+I6+K6</f>
        <v>6096.8307086614177</v>
      </c>
    </row>
    <row r="7" spans="1:15">
      <c r="A7" s="306" t="s">
        <v>4839</v>
      </c>
      <c r="B7" s="308" t="s">
        <v>4840</v>
      </c>
      <c r="C7" s="191">
        <v>4543.8937007874019</v>
      </c>
      <c r="D7" s="159">
        <v>1337.8740157480315</v>
      </c>
      <c r="E7" s="181">
        <v>190.05905511811022</v>
      </c>
      <c r="F7" s="191">
        <v>4543.8464566929142</v>
      </c>
      <c r="G7" s="159">
        <v>1337.8779527559057</v>
      </c>
      <c r="H7" s="181">
        <v>190.05905511811022</v>
      </c>
      <c r="I7" s="199">
        <v>4544.5944881889764</v>
      </c>
      <c r="J7" s="159">
        <v>1338.0511811023623</v>
      </c>
      <c r="K7" s="181">
        <v>190.05905511811022</v>
      </c>
      <c r="L7" s="191">
        <f>+C7+D7+E7</f>
        <v>6071.8267716535438</v>
      </c>
      <c r="M7" s="159">
        <f>+G7+H7+F7</f>
        <v>6071.78346456693</v>
      </c>
      <c r="N7" s="181">
        <f>+J7+I7+K7</f>
        <v>6072.7047244094492</v>
      </c>
    </row>
    <row r="8" spans="1:15">
      <c r="A8" s="306" t="s">
        <v>4841</v>
      </c>
      <c r="B8" s="308" t="s">
        <v>4842</v>
      </c>
      <c r="C8" s="199">
        <v>4544.0275590551182</v>
      </c>
      <c r="D8" s="159">
        <v>1304.3307086614175</v>
      </c>
      <c r="E8" s="181">
        <v>115.05905511811024</v>
      </c>
      <c r="F8" s="191">
        <v>4543.7401574803152</v>
      </c>
      <c r="G8" s="159">
        <v>1304.3307086614175</v>
      </c>
      <c r="H8" s="181">
        <v>115.05905511811024</v>
      </c>
      <c r="I8" s="199">
        <v>4543.7283464566935</v>
      </c>
      <c r="J8" s="159">
        <v>1304.3307086614175</v>
      </c>
      <c r="K8" s="181">
        <v>115.05905511811024</v>
      </c>
      <c r="L8" s="191">
        <f>+C8+D8+E8</f>
        <v>5963.4173228346463</v>
      </c>
      <c r="M8" s="159">
        <f>+G8+H8+F8</f>
        <v>5963.1299212598433</v>
      </c>
      <c r="N8" s="181">
        <f>+J8+I8+K8</f>
        <v>5963.1181102362216</v>
      </c>
    </row>
    <row r="9" spans="1:15" ht="13.5" thickBot="1">
      <c r="A9" s="306" t="s">
        <v>4843</v>
      </c>
      <c r="B9" s="309" t="s">
        <v>4844</v>
      </c>
      <c r="C9" s="334">
        <v>4507.8818897637802</v>
      </c>
      <c r="D9" s="194">
        <v>1304.0551181102362</v>
      </c>
      <c r="E9" s="195">
        <v>115.05905511811024</v>
      </c>
      <c r="F9" s="193">
        <v>4543.6968503937005</v>
      </c>
      <c r="G9" s="396">
        <v>1304.0551181102362</v>
      </c>
      <c r="H9" s="195">
        <v>115.05905511811024</v>
      </c>
      <c r="I9" s="388">
        <v>4543.7559055118109</v>
      </c>
      <c r="J9" s="194">
        <v>1304.3307086614175</v>
      </c>
      <c r="K9" s="195">
        <v>115.05905511811024</v>
      </c>
      <c r="L9" s="193">
        <f>+C9+D9+E9</f>
        <v>5926.996062992127</v>
      </c>
      <c r="M9" s="194">
        <f>+G9+H9+F9</f>
        <v>5962.8110236220473</v>
      </c>
      <c r="N9" s="195">
        <f>+J9+I9+K9</f>
        <v>5963.1456692913389</v>
      </c>
    </row>
    <row r="14" spans="1:15">
      <c r="L14" s="320" t="s">
        <v>8525</v>
      </c>
      <c r="M14" s="159">
        <f>MAX(L6:N9)</f>
        <v>6096.8307086614177</v>
      </c>
    </row>
    <row r="15" spans="1:15">
      <c r="L15" s="320" t="s">
        <v>8527</v>
      </c>
      <c r="M15" s="159">
        <f>MIN(L6:N9)</f>
        <v>5926.996062992127</v>
      </c>
    </row>
    <row r="16" spans="1:15">
      <c r="L16" s="320" t="s">
        <v>8528</v>
      </c>
      <c r="M16" s="159">
        <f>+M14-M15</f>
        <v>169.83464566929069</v>
      </c>
    </row>
    <row r="18" spans="12:14">
      <c r="L18" s="49" t="s">
        <v>8524</v>
      </c>
      <c r="M18">
        <v>500</v>
      </c>
      <c r="N18" t="s">
        <v>8535</v>
      </c>
    </row>
    <row r="19" spans="12:14">
      <c r="M19" s="157" t="str">
        <f>IF(M16&lt;M18,"ok","NG")</f>
        <v>ok</v>
      </c>
      <c r="N19"/>
    </row>
  </sheetData>
  <phoneticPr fontId="2"/>
  <conditionalFormatting sqref="M19">
    <cfRule type="expression" dxfId="2" priority="1" stopIfTrue="1">
      <formula>M19="NG"</formula>
    </cfRule>
  </conditionalFormatting>
  <pageMargins left="0.7" right="0.7" top="0.75" bottom="0.75" header="0.3" footer="0.3"/>
  <pageSetup paperSize="9" scale="83" orientation="landscape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6AE48-1345-49D1-B469-77064850986F}">
  <sheetPr codeName="Sheet12">
    <pageSetUpPr fitToPage="1"/>
  </sheetPr>
  <dimension ref="B1:U21"/>
  <sheetViews>
    <sheetView topLeftCell="B1" zoomScale="70" zoomScaleNormal="70" workbookViewId="0">
      <selection activeCell="B3" sqref="B3"/>
    </sheetView>
  </sheetViews>
  <sheetFormatPr defaultRowHeight="12.75"/>
  <cols>
    <col min="3" max="3" width="14.28515625" bestFit="1" customWidth="1"/>
    <col min="4" max="4" width="12.7109375" customWidth="1"/>
    <col min="5" max="5" width="16.7109375" bestFit="1" customWidth="1"/>
    <col min="6" max="6" width="14.28515625" bestFit="1" customWidth="1"/>
    <col min="7" max="15" width="12.7109375" customWidth="1"/>
    <col min="18" max="18" width="10.7109375" bestFit="1" customWidth="1"/>
  </cols>
  <sheetData>
    <row r="1" spans="2:21" ht="15">
      <c r="B1" s="206" t="s">
        <v>8556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6">
        <v>41474</v>
      </c>
      <c r="R1" s="207"/>
    </row>
    <row r="2" spans="2:21" ht="15">
      <c r="B2" s="206" t="s">
        <v>8543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3" t="s">
        <v>3857</v>
      </c>
      <c r="R2" s="207"/>
    </row>
    <row r="3" spans="2:21"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R3" s="207"/>
    </row>
    <row r="4" spans="2:21" ht="13.5" thickBot="1"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R4" s="207"/>
    </row>
    <row r="5" spans="2:21" ht="25.5" customHeight="1">
      <c r="B5" s="428" t="s">
        <v>378</v>
      </c>
      <c r="C5" s="430" t="s">
        <v>377</v>
      </c>
      <c r="D5" s="432" t="s">
        <v>8553</v>
      </c>
      <c r="E5" s="433"/>
      <c r="F5" s="434"/>
      <c r="G5" s="435"/>
      <c r="H5" s="432" t="s">
        <v>8554</v>
      </c>
      <c r="I5" s="433"/>
      <c r="J5" s="434"/>
      <c r="K5" s="435"/>
      <c r="L5" s="432" t="s">
        <v>8555</v>
      </c>
      <c r="M5" s="433"/>
      <c r="N5" s="434"/>
      <c r="O5" s="435"/>
      <c r="R5" s="207"/>
    </row>
    <row r="6" spans="2:21" ht="13.5" thickBot="1">
      <c r="B6" s="429"/>
      <c r="C6" s="431"/>
      <c r="D6" s="208" t="s">
        <v>8559</v>
      </c>
      <c r="E6" s="212" t="s">
        <v>8558</v>
      </c>
      <c r="F6" s="209" t="s">
        <v>8557</v>
      </c>
      <c r="G6" s="211" t="s">
        <v>8544</v>
      </c>
      <c r="H6" s="208" t="s">
        <v>8559</v>
      </c>
      <c r="I6" s="212" t="s">
        <v>8558</v>
      </c>
      <c r="J6" s="209" t="s">
        <v>8545</v>
      </c>
      <c r="K6" s="211" t="s">
        <v>8546</v>
      </c>
      <c r="L6" s="208" t="s">
        <v>8559</v>
      </c>
      <c r="M6" s="212" t="s">
        <v>8558</v>
      </c>
      <c r="N6" s="209" t="s">
        <v>8545</v>
      </c>
      <c r="O6" s="211" t="s">
        <v>8546</v>
      </c>
      <c r="R6" s="207"/>
    </row>
    <row r="7" spans="2:21">
      <c r="B7" s="130" t="s">
        <v>4850</v>
      </c>
      <c r="C7" s="213" t="s">
        <v>6058</v>
      </c>
      <c r="D7" s="436">
        <v>1872.51968503937</v>
      </c>
      <c r="E7" s="164">
        <v>405.23228346456693</v>
      </c>
      <c r="F7" s="164">
        <v>11927.44094488189</v>
      </c>
      <c r="G7" s="170">
        <f>+D7+E7+F7</f>
        <v>14205.192913385827</v>
      </c>
      <c r="H7" s="436">
        <v>1872.51968503937</v>
      </c>
      <c r="I7" s="164">
        <v>405.23228346456693</v>
      </c>
      <c r="J7" s="164">
        <v>11678.492125984252</v>
      </c>
      <c r="K7" s="170">
        <f>+H7+I7+J7</f>
        <v>13956.244094488189</v>
      </c>
      <c r="L7" s="436">
        <v>1868.8779527559054</v>
      </c>
      <c r="M7" s="164">
        <v>405.23228346456693</v>
      </c>
      <c r="N7" s="164">
        <v>11931.086614173229</v>
      </c>
      <c r="O7" s="170">
        <f>+L7+M7+N7</f>
        <v>14205.196850393702</v>
      </c>
      <c r="P7" s="162"/>
      <c r="Q7" s="230" t="s">
        <v>8547</v>
      </c>
      <c r="R7" s="322">
        <f>MAX(G7:G10,K7:K10,O7:O10)</f>
        <v>14205.232283464569</v>
      </c>
      <c r="S7" s="207" t="s">
        <v>8548</v>
      </c>
      <c r="T7" s="207"/>
      <c r="U7" s="207"/>
    </row>
    <row r="8" spans="2:21" ht="13.5" thickBot="1">
      <c r="B8" s="130" t="s">
        <v>4850</v>
      </c>
      <c r="C8" s="213" t="s">
        <v>6058</v>
      </c>
      <c r="D8" s="437"/>
      <c r="E8" s="164">
        <v>382.99606299212599</v>
      </c>
      <c r="F8" s="164">
        <v>11949.665354330709</v>
      </c>
      <c r="G8" s="170">
        <f>+D7+E8+F8</f>
        <v>14205.181102362205</v>
      </c>
      <c r="H8" s="437"/>
      <c r="I8" s="164">
        <v>382.99606299212599</v>
      </c>
      <c r="J8" s="164">
        <v>11700.759842519685</v>
      </c>
      <c r="K8" s="170">
        <f>+H7+I8+J8</f>
        <v>13956.27559055118</v>
      </c>
      <c r="L8" s="437"/>
      <c r="M8" s="164">
        <v>382.99606299212599</v>
      </c>
      <c r="N8" s="164">
        <v>11953.322834645669</v>
      </c>
      <c r="O8" s="170">
        <f>+L7+M8+N8</f>
        <v>14205.196850393701</v>
      </c>
      <c r="P8" s="162"/>
      <c r="Q8" s="172" t="s">
        <v>8549</v>
      </c>
      <c r="R8" s="323">
        <f>MIN(G7:G10,K7:K10,O7:O10)</f>
        <v>13956.244094488189</v>
      </c>
      <c r="S8" s="207" t="s">
        <v>8550</v>
      </c>
      <c r="T8" s="207"/>
      <c r="U8" s="207"/>
    </row>
    <row r="9" spans="2:21" ht="13.5" thickBot="1">
      <c r="B9" s="130" t="s">
        <v>3687</v>
      </c>
      <c r="C9" s="213" t="s">
        <v>4852</v>
      </c>
      <c r="D9" s="436">
        <v>1956.2007874015749</v>
      </c>
      <c r="E9" s="164">
        <v>382.99606299212599</v>
      </c>
      <c r="F9" s="164">
        <v>11866.003937007874</v>
      </c>
      <c r="G9" s="170">
        <f>+D9+E9+F9</f>
        <v>14205.200787401574</v>
      </c>
      <c r="H9" s="436">
        <v>1956.2007874015749</v>
      </c>
      <c r="I9" s="164">
        <v>382.99606299212599</v>
      </c>
      <c r="J9" s="164">
        <v>11617.06692913386</v>
      </c>
      <c r="K9" s="170">
        <f>+H9+I9+J9</f>
        <v>13956.26377952756</v>
      </c>
      <c r="L9" s="436">
        <v>1952.5590551181103</v>
      </c>
      <c r="M9" s="164">
        <v>382.99606299212599</v>
      </c>
      <c r="N9" s="164">
        <v>11869.669291338583</v>
      </c>
      <c r="O9" s="170">
        <f>+L9+M9+N9</f>
        <v>14205.22440944882</v>
      </c>
      <c r="P9" s="162"/>
      <c r="Q9" s="324" t="s">
        <v>8551</v>
      </c>
      <c r="R9" s="325">
        <f>+R7-R8</f>
        <v>248.98818897638012</v>
      </c>
      <c r="S9" s="207" t="s">
        <v>8552</v>
      </c>
      <c r="T9" s="207"/>
      <c r="U9" s="207"/>
    </row>
    <row r="10" spans="2:21" ht="13.5" thickBot="1">
      <c r="B10" s="131" t="s">
        <v>3687</v>
      </c>
      <c r="C10" s="214" t="s">
        <v>4852</v>
      </c>
      <c r="D10" s="438"/>
      <c r="E10" s="173">
        <v>405.23228346456693</v>
      </c>
      <c r="F10" s="173">
        <v>11843.779527559056</v>
      </c>
      <c r="G10" s="174">
        <f>+D9+E10+F10</f>
        <v>14205.212598425198</v>
      </c>
      <c r="H10" s="438"/>
      <c r="I10" s="173">
        <v>405.23228346456693</v>
      </c>
      <c r="J10" s="173">
        <v>11594.854330708662</v>
      </c>
      <c r="K10" s="174">
        <f>+H9+I10+J10</f>
        <v>13956.287401574804</v>
      </c>
      <c r="L10" s="438"/>
      <c r="M10" s="173">
        <v>405.23228346456693</v>
      </c>
      <c r="N10" s="173">
        <v>11847.440944881891</v>
      </c>
      <c r="O10" s="174">
        <f>+L9+M10+N10</f>
        <v>14205.232283464569</v>
      </c>
      <c r="P10" s="162"/>
      <c r="Q10" s="162"/>
      <c r="R10" s="162"/>
    </row>
    <row r="11" spans="2:21"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Q11" s="49" t="s">
        <v>8524</v>
      </c>
      <c r="R11">
        <v>1000</v>
      </c>
      <c r="S11" t="s">
        <v>8535</v>
      </c>
    </row>
    <row r="12" spans="2:21">
      <c r="Q12" s="160"/>
      <c r="R12" s="157" t="str">
        <f>IF(R9&lt;R11,"ok","NG")</f>
        <v>ok</v>
      </c>
    </row>
    <row r="13" spans="2:21">
      <c r="Q13" s="160"/>
      <c r="R13" s="160"/>
      <c r="S13" s="160"/>
      <c r="T13" s="160"/>
      <c r="U13" s="160"/>
    </row>
    <row r="14" spans="2:21">
      <c r="D14" s="208" t="s">
        <v>9049</v>
      </c>
      <c r="H14" s="208" t="s">
        <v>9048</v>
      </c>
      <c r="L14" s="208" t="s">
        <v>9048</v>
      </c>
      <c r="P14" t="s">
        <v>9047</v>
      </c>
    </row>
    <row r="15" spans="2:21">
      <c r="D15" s="164">
        <f>+D7+E7</f>
        <v>2277.751968503937</v>
      </c>
      <c r="H15" s="164">
        <f>+H7+I7</f>
        <v>2277.751968503937</v>
      </c>
      <c r="L15" s="164">
        <f>+L7+M7</f>
        <v>2274.1102362204724</v>
      </c>
      <c r="P15" t="s">
        <v>9050</v>
      </c>
      <c r="R15" s="162">
        <f>MAX(D15:L18)</f>
        <v>2361.4330708661419</v>
      </c>
      <c r="S15" t="s">
        <v>8535</v>
      </c>
    </row>
    <row r="16" spans="2:21">
      <c r="D16" s="164">
        <f>+D7+E8</f>
        <v>2255.5157480314961</v>
      </c>
      <c r="H16" s="164">
        <f>+H7+I8</f>
        <v>2255.5157480314961</v>
      </c>
      <c r="L16" s="164">
        <f>+L7+M8</f>
        <v>2251.8740157480315</v>
      </c>
    </row>
    <row r="17" spans="4:19">
      <c r="D17" s="164">
        <f>+D9+E9</f>
        <v>2339.196850393701</v>
      </c>
      <c r="H17" s="164">
        <f>+H9+I9</f>
        <v>2339.196850393701</v>
      </c>
      <c r="L17" s="164">
        <f>+L9+M9</f>
        <v>2335.5551181102364</v>
      </c>
      <c r="Q17" s="49" t="s">
        <v>8524</v>
      </c>
      <c r="R17" s="162">
        <v>3500</v>
      </c>
      <c r="S17" t="s">
        <v>8535</v>
      </c>
    </row>
    <row r="18" spans="4:19">
      <c r="D18" s="164">
        <f>+D9+E10</f>
        <v>2361.4330708661419</v>
      </c>
      <c r="H18" s="164">
        <f>+H9+I10</f>
        <v>2361.4330708661419</v>
      </c>
      <c r="L18" s="164">
        <f>+L9+M10</f>
        <v>2357.7913385826773</v>
      </c>
      <c r="R18" s="162" t="str">
        <f>IF(R15&lt;R17,"ok","NG")</f>
        <v>ok</v>
      </c>
    </row>
    <row r="19" spans="4:19">
      <c r="D19" s="162"/>
    </row>
    <row r="20" spans="4:19">
      <c r="D20" s="162"/>
    </row>
    <row r="21" spans="4:19">
      <c r="D21" s="162"/>
    </row>
  </sheetData>
  <mergeCells count="11">
    <mergeCell ref="D7:D8"/>
    <mergeCell ref="D9:D10"/>
    <mergeCell ref="H7:H8"/>
    <mergeCell ref="H9:H10"/>
    <mergeCell ref="L7:L8"/>
    <mergeCell ref="L9:L10"/>
    <mergeCell ref="B5:B6"/>
    <mergeCell ref="C5:C6"/>
    <mergeCell ref="D5:G5"/>
    <mergeCell ref="H5:K5"/>
    <mergeCell ref="L5:O5"/>
  </mergeCells>
  <phoneticPr fontId="2"/>
  <conditionalFormatting sqref="R12">
    <cfRule type="expression" dxfId="1" priority="3" stopIfTrue="1">
      <formula>R12="NG"</formula>
    </cfRule>
  </conditionalFormatting>
  <conditionalFormatting sqref="R18">
    <cfRule type="expression" dxfId="0" priority="1" stopIfTrue="1">
      <formula>R18="NG"</formula>
    </cfRule>
  </conditionalFormatting>
  <pageMargins left="0.25" right="0.25" top="0.75" bottom="0.75" header="0.3" footer="0.3"/>
  <pageSetup paperSize="9" scale="63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ACD71-3757-468D-8833-0192EA7FC582}">
  <sheetPr codeName="Sheet13"/>
  <dimension ref="A2:BI151"/>
  <sheetViews>
    <sheetView zoomScale="55" zoomScaleNormal="55" workbookViewId="0"/>
  </sheetViews>
  <sheetFormatPr defaultRowHeight="14.25"/>
  <cols>
    <col min="1" max="1" width="6.5703125" style="14" bestFit="1" customWidth="1"/>
    <col min="2" max="2" width="7" style="14" customWidth="1"/>
    <col min="3" max="3" width="5.140625" style="14" bestFit="1" customWidth="1"/>
    <col min="4" max="4" width="35" style="14" customWidth="1"/>
    <col min="5" max="5" width="7.140625" style="14" bestFit="1" customWidth="1"/>
    <col min="6" max="6" width="1.5703125" style="14" customWidth="1"/>
    <col min="7" max="7" width="6.5703125" style="14" bestFit="1" customWidth="1"/>
    <col min="8" max="8" width="5.140625" style="14" bestFit="1" customWidth="1"/>
    <col min="9" max="9" width="35" style="14" customWidth="1"/>
    <col min="10" max="10" width="7.140625" style="14" bestFit="1" customWidth="1"/>
    <col min="11" max="11" width="1.5703125" style="14" customWidth="1"/>
    <col min="12" max="12" width="6.5703125" style="14" bestFit="1" customWidth="1"/>
    <col min="13" max="13" width="5.140625" style="14" bestFit="1" customWidth="1"/>
    <col min="14" max="14" width="35" style="14" customWidth="1"/>
    <col min="15" max="15" width="7.140625" style="14" bestFit="1" customWidth="1"/>
    <col min="16" max="16" width="1.7109375" style="14" customWidth="1"/>
    <col min="17" max="17" width="6.5703125" style="14" bestFit="1" customWidth="1"/>
    <col min="18" max="18" width="5.140625" style="14" bestFit="1" customWidth="1"/>
    <col min="19" max="19" width="35" style="14" customWidth="1"/>
    <col min="20" max="20" width="7.140625" style="14" bestFit="1" customWidth="1"/>
    <col min="21" max="21" width="1.7109375" style="14" customWidth="1"/>
    <col min="22" max="22" width="7" style="14" customWidth="1"/>
    <col min="23" max="23" width="5.140625" style="14" bestFit="1" customWidth="1"/>
    <col min="24" max="24" width="35" style="14" customWidth="1"/>
    <col min="25" max="25" width="7.140625" style="14" bestFit="1" customWidth="1"/>
    <col min="26" max="26" width="1.5703125" style="12" customWidth="1"/>
    <col min="27" max="27" width="7" style="14" customWidth="1"/>
    <col min="28" max="28" width="5.140625" style="14" bestFit="1" customWidth="1"/>
    <col min="29" max="29" width="35" style="14" customWidth="1"/>
    <col min="30" max="30" width="7.140625" style="14" bestFit="1" customWidth="1"/>
    <col min="31" max="31" width="1.5703125" style="12" customWidth="1"/>
    <col min="32" max="32" width="6.5703125" style="12" bestFit="1" customWidth="1"/>
    <col min="33" max="33" width="5.140625" style="12" bestFit="1" customWidth="1"/>
    <col min="34" max="34" width="35" style="14" customWidth="1"/>
    <col min="35" max="35" width="7.140625" style="14" bestFit="1" customWidth="1"/>
    <col min="36" max="36" width="1.5703125" style="12" customWidth="1"/>
    <col min="37" max="37" width="6.5703125" style="12" bestFit="1" customWidth="1"/>
    <col min="38" max="38" width="5.140625" style="12" bestFit="1" customWidth="1"/>
    <col min="39" max="39" width="35" style="14" customWidth="1"/>
    <col min="40" max="40" width="7.140625" style="14" bestFit="1" customWidth="1"/>
    <col min="41" max="41" width="1.7109375" style="12" customWidth="1"/>
    <col min="42" max="42" width="7" style="14" customWidth="1"/>
    <col min="43" max="43" width="5.140625" style="14" bestFit="1" customWidth="1"/>
    <col min="44" max="44" width="35" style="14" customWidth="1"/>
    <col min="45" max="45" width="7.140625" style="14" bestFit="1" customWidth="1"/>
    <col min="46" max="46" width="1.5703125" style="14" customWidth="1"/>
    <col min="47" max="47" width="7" style="14" customWidth="1"/>
    <col min="48" max="48" width="5.140625" style="14" bestFit="1" customWidth="1"/>
    <col min="49" max="49" width="35" style="14" customWidth="1"/>
    <col min="50" max="50" width="7.140625" style="14" bestFit="1" customWidth="1"/>
    <col min="51" max="51" width="1.5703125" style="14" customWidth="1"/>
    <col min="52" max="52" width="7" style="14" customWidth="1"/>
    <col min="53" max="53" width="5.140625" style="14" bestFit="1" customWidth="1"/>
    <col min="54" max="54" width="35" style="14" customWidth="1"/>
    <col min="55" max="55" width="7.140625" style="14" bestFit="1" customWidth="1"/>
    <col min="56" max="56" width="1.5703125" style="14" customWidth="1"/>
    <col min="57" max="57" width="6.5703125" style="12" bestFit="1" customWidth="1"/>
    <col min="58" max="58" width="5.140625" style="14" bestFit="1" customWidth="1"/>
    <col min="59" max="59" width="35" style="14" customWidth="1"/>
    <col min="60" max="60" width="7.140625" style="14" bestFit="1" customWidth="1"/>
    <col min="61" max="61" width="1.5703125" style="12" customWidth="1"/>
    <col min="62" max="16384" width="9.140625" style="44"/>
  </cols>
  <sheetData>
    <row r="2" spans="2:61" ht="15">
      <c r="B2" s="10" t="s">
        <v>3428</v>
      </c>
      <c r="V2" s="10"/>
      <c r="AA2" s="10"/>
      <c r="AP2" s="10"/>
      <c r="AU2" s="10"/>
      <c r="AZ2" s="10"/>
    </row>
    <row r="3" spans="2:61">
      <c r="C3" s="48" t="s">
        <v>3771</v>
      </c>
    </row>
    <row r="6" spans="2:61" ht="15.75" thickBot="1">
      <c r="B6" s="11" t="s">
        <v>3429</v>
      </c>
      <c r="V6" s="11" t="s">
        <v>8918</v>
      </c>
      <c r="AA6" s="11"/>
      <c r="AP6" s="11" t="s">
        <v>8919</v>
      </c>
      <c r="AU6" s="11"/>
      <c r="AZ6" s="11"/>
    </row>
    <row r="7" spans="2:61" ht="15" thickBot="1">
      <c r="B7" s="15" t="s">
        <v>3433</v>
      </c>
      <c r="C7" s="16" t="s">
        <v>3430</v>
      </c>
      <c r="D7" s="16" t="s">
        <v>3431</v>
      </c>
      <c r="E7" s="45" t="s">
        <v>3432</v>
      </c>
      <c r="G7" s="15" t="s">
        <v>3433</v>
      </c>
      <c r="H7" s="16" t="s">
        <v>3430</v>
      </c>
      <c r="I7" s="16" t="s">
        <v>8920</v>
      </c>
      <c r="J7" s="45" t="s">
        <v>8921</v>
      </c>
      <c r="L7" s="15" t="s">
        <v>3433</v>
      </c>
      <c r="M7" s="16" t="s">
        <v>3430</v>
      </c>
      <c r="N7" s="16" t="s">
        <v>8920</v>
      </c>
      <c r="O7" s="45" t="s">
        <v>8921</v>
      </c>
      <c r="Q7" s="15" t="s">
        <v>3433</v>
      </c>
      <c r="R7" s="16" t="s">
        <v>3430</v>
      </c>
      <c r="S7" s="16" t="s">
        <v>8920</v>
      </c>
      <c r="T7" s="45" t="s">
        <v>8921</v>
      </c>
      <c r="V7" s="15" t="s">
        <v>3433</v>
      </c>
      <c r="W7" s="16" t="s">
        <v>3430</v>
      </c>
      <c r="X7" s="16" t="s">
        <v>8920</v>
      </c>
      <c r="Y7" s="45" t="s">
        <v>8921</v>
      </c>
      <c r="AA7" s="15" t="s">
        <v>3433</v>
      </c>
      <c r="AB7" s="16" t="s">
        <v>3430</v>
      </c>
      <c r="AC7" s="16" t="s">
        <v>8920</v>
      </c>
      <c r="AD7" s="45" t="s">
        <v>8921</v>
      </c>
      <c r="AF7" s="58" t="s">
        <v>3433</v>
      </c>
      <c r="AG7" s="59" t="s">
        <v>3430</v>
      </c>
      <c r="AH7" s="16" t="s">
        <v>8920</v>
      </c>
      <c r="AI7" s="45" t="s">
        <v>8921</v>
      </c>
      <c r="AK7" s="58" t="s">
        <v>3433</v>
      </c>
      <c r="AL7" s="59" t="s">
        <v>3430</v>
      </c>
      <c r="AM7" s="16" t="s">
        <v>8920</v>
      </c>
      <c r="AN7" s="45" t="s">
        <v>8921</v>
      </c>
      <c r="AP7" s="15" t="s">
        <v>3433</v>
      </c>
      <c r="AQ7" s="16" t="s">
        <v>3430</v>
      </c>
      <c r="AR7" s="16" t="s">
        <v>8922</v>
      </c>
      <c r="AS7" s="45" t="s">
        <v>8921</v>
      </c>
      <c r="AU7" s="15" t="s">
        <v>3433</v>
      </c>
      <c r="AV7" s="16" t="s">
        <v>3430</v>
      </c>
      <c r="AW7" s="16" t="s">
        <v>8922</v>
      </c>
      <c r="AX7" s="45" t="s">
        <v>8921</v>
      </c>
      <c r="AZ7" s="15" t="s">
        <v>3433</v>
      </c>
      <c r="BA7" s="16" t="s">
        <v>3430</v>
      </c>
      <c r="BB7" s="16" t="s">
        <v>8922</v>
      </c>
      <c r="BC7" s="45" t="s">
        <v>8921</v>
      </c>
      <c r="BE7" s="58" t="s">
        <v>3433</v>
      </c>
      <c r="BF7" s="16" t="s">
        <v>3430</v>
      </c>
      <c r="BG7" s="16" t="s">
        <v>8922</v>
      </c>
      <c r="BH7" s="45" t="s">
        <v>8921</v>
      </c>
    </row>
    <row r="8" spans="2:61">
      <c r="B8" s="17">
        <v>1601</v>
      </c>
      <c r="C8" s="19">
        <v>1</v>
      </c>
      <c r="D8" s="46" t="s">
        <v>3880</v>
      </c>
      <c r="E8" s="40" t="s">
        <v>3880</v>
      </c>
      <c r="F8" s="18"/>
      <c r="G8" s="17">
        <v>1604</v>
      </c>
      <c r="H8" s="19">
        <v>1</v>
      </c>
      <c r="I8" s="46" t="s">
        <v>3880</v>
      </c>
      <c r="J8" s="40" t="s">
        <v>3880</v>
      </c>
      <c r="K8" s="18"/>
      <c r="L8" s="17">
        <v>1607</v>
      </c>
      <c r="M8" s="19">
        <v>1</v>
      </c>
      <c r="N8" s="46" t="s">
        <v>3880</v>
      </c>
      <c r="O8" s="40" t="s">
        <v>3880</v>
      </c>
      <c r="P8" s="18"/>
      <c r="Q8" s="17">
        <v>1509</v>
      </c>
      <c r="R8" s="19">
        <v>1</v>
      </c>
      <c r="S8" s="46" t="s">
        <v>3880</v>
      </c>
      <c r="T8" s="40" t="s">
        <v>3880</v>
      </c>
      <c r="U8" s="18"/>
      <c r="V8" s="17">
        <v>1503</v>
      </c>
      <c r="W8" s="19">
        <v>1</v>
      </c>
      <c r="X8" s="46" t="s">
        <v>3880</v>
      </c>
      <c r="Y8" s="40" t="s">
        <v>3880</v>
      </c>
      <c r="Z8" s="13"/>
      <c r="AA8" s="17">
        <v>1506</v>
      </c>
      <c r="AB8" s="19">
        <v>1</v>
      </c>
      <c r="AC8" s="46" t="s">
        <v>3880</v>
      </c>
      <c r="AD8" s="40" t="s">
        <v>3880</v>
      </c>
      <c r="AE8" s="13"/>
      <c r="AF8" s="60">
        <v>1801</v>
      </c>
      <c r="AG8" s="61">
        <v>1</v>
      </c>
      <c r="AH8" s="46" t="s">
        <v>3880</v>
      </c>
      <c r="AI8" s="40" t="s">
        <v>3880</v>
      </c>
      <c r="AJ8" s="62"/>
      <c r="AK8" s="60">
        <v>1804</v>
      </c>
      <c r="AL8" s="61">
        <v>1</v>
      </c>
      <c r="AM8" s="46" t="s">
        <v>3880</v>
      </c>
      <c r="AN8" s="40" t="s">
        <v>3880</v>
      </c>
      <c r="AO8" s="62"/>
      <c r="AP8" s="17">
        <v>1703</v>
      </c>
      <c r="AQ8" s="19">
        <v>1</v>
      </c>
      <c r="AR8" s="46" t="s">
        <v>3880</v>
      </c>
      <c r="AS8" s="40" t="s">
        <v>3880</v>
      </c>
      <c r="AT8" s="18"/>
      <c r="AU8" s="17">
        <v>1706</v>
      </c>
      <c r="AV8" s="19">
        <v>1</v>
      </c>
      <c r="AW8" s="46" t="s">
        <v>3880</v>
      </c>
      <c r="AX8" s="40" t="s">
        <v>3880</v>
      </c>
      <c r="AY8" s="18"/>
      <c r="AZ8" s="17">
        <v>1709</v>
      </c>
      <c r="BA8" s="19">
        <v>1</v>
      </c>
      <c r="BB8" s="46" t="s">
        <v>3880</v>
      </c>
      <c r="BC8" s="40" t="s">
        <v>3880</v>
      </c>
      <c r="BD8" s="18"/>
      <c r="BE8" s="60">
        <v>1807</v>
      </c>
      <c r="BF8" s="19">
        <v>1</v>
      </c>
      <c r="BG8" s="46" t="s">
        <v>3880</v>
      </c>
      <c r="BH8" s="40" t="s">
        <v>3880</v>
      </c>
      <c r="BI8" s="13"/>
    </row>
    <row r="9" spans="2:61">
      <c r="B9" s="20">
        <v>1601</v>
      </c>
      <c r="C9" s="21">
        <v>2</v>
      </c>
      <c r="D9" s="34" t="s">
        <v>3880</v>
      </c>
      <c r="E9" s="38" t="s">
        <v>3880</v>
      </c>
      <c r="G9" s="20">
        <v>1604</v>
      </c>
      <c r="H9" s="21">
        <v>2</v>
      </c>
      <c r="I9" s="34" t="s">
        <v>3880</v>
      </c>
      <c r="J9" s="38" t="s">
        <v>3880</v>
      </c>
      <c r="L9" s="20">
        <v>1607</v>
      </c>
      <c r="M9" s="21">
        <v>2</v>
      </c>
      <c r="N9" s="34" t="s">
        <v>3880</v>
      </c>
      <c r="O9" s="38" t="s">
        <v>3880</v>
      </c>
      <c r="Q9" s="20">
        <v>1509</v>
      </c>
      <c r="R9" s="21">
        <v>2</v>
      </c>
      <c r="S9" s="34" t="s">
        <v>3880</v>
      </c>
      <c r="T9" s="38" t="s">
        <v>3880</v>
      </c>
      <c r="V9" s="20">
        <v>1503</v>
      </c>
      <c r="W9" s="21">
        <v>2</v>
      </c>
      <c r="X9" s="34" t="s">
        <v>3880</v>
      </c>
      <c r="Y9" s="38" t="s">
        <v>3880</v>
      </c>
      <c r="Z9" s="13"/>
      <c r="AA9" s="20">
        <v>1506</v>
      </c>
      <c r="AB9" s="21">
        <v>2</v>
      </c>
      <c r="AC9" s="34" t="s">
        <v>3880</v>
      </c>
      <c r="AD9" s="38" t="s">
        <v>3880</v>
      </c>
      <c r="AE9" s="13"/>
      <c r="AF9" s="63">
        <v>1801</v>
      </c>
      <c r="AG9" s="64">
        <v>2</v>
      </c>
      <c r="AH9" s="34" t="s">
        <v>3880</v>
      </c>
      <c r="AI9" s="38" t="s">
        <v>3880</v>
      </c>
      <c r="AK9" s="63">
        <v>1804</v>
      </c>
      <c r="AL9" s="64">
        <v>2</v>
      </c>
      <c r="AM9" s="34" t="s">
        <v>3880</v>
      </c>
      <c r="AN9" s="38" t="s">
        <v>3880</v>
      </c>
      <c r="AP9" s="20">
        <v>1703</v>
      </c>
      <c r="AQ9" s="21">
        <v>2</v>
      </c>
      <c r="AR9" s="34" t="s">
        <v>3880</v>
      </c>
      <c r="AS9" s="38" t="s">
        <v>3880</v>
      </c>
      <c r="AU9" s="20">
        <v>1706</v>
      </c>
      <c r="AV9" s="21">
        <v>2</v>
      </c>
      <c r="AW9" s="34" t="s">
        <v>3880</v>
      </c>
      <c r="AX9" s="38" t="s">
        <v>3880</v>
      </c>
      <c r="AZ9" s="20">
        <v>1709</v>
      </c>
      <c r="BA9" s="21">
        <v>2</v>
      </c>
      <c r="BB9" s="34" t="s">
        <v>3880</v>
      </c>
      <c r="BC9" s="38" t="s">
        <v>3880</v>
      </c>
      <c r="BE9" s="63">
        <v>1807</v>
      </c>
      <c r="BF9" s="21">
        <v>2</v>
      </c>
      <c r="BG9" s="34" t="s">
        <v>3880</v>
      </c>
      <c r="BH9" s="38" t="s">
        <v>3880</v>
      </c>
      <c r="BI9" s="13"/>
    </row>
    <row r="10" spans="2:61">
      <c r="B10" s="20">
        <v>1601</v>
      </c>
      <c r="C10" s="21">
        <v>3</v>
      </c>
      <c r="D10" s="34" t="s">
        <v>3880</v>
      </c>
      <c r="E10" s="38" t="s">
        <v>3880</v>
      </c>
      <c r="G10" s="20">
        <v>1604</v>
      </c>
      <c r="H10" s="21">
        <v>3</v>
      </c>
      <c r="I10" s="34" t="s">
        <v>3880</v>
      </c>
      <c r="J10" s="38" t="s">
        <v>3880</v>
      </c>
      <c r="L10" s="20">
        <v>1607</v>
      </c>
      <c r="M10" s="21">
        <v>3</v>
      </c>
      <c r="N10" s="34" t="s">
        <v>3880</v>
      </c>
      <c r="O10" s="38" t="s">
        <v>3880</v>
      </c>
      <c r="Q10" s="20">
        <v>1509</v>
      </c>
      <c r="R10" s="21">
        <v>3</v>
      </c>
      <c r="S10" s="34" t="s">
        <v>3880</v>
      </c>
      <c r="T10" s="38" t="s">
        <v>3880</v>
      </c>
      <c r="V10" s="20">
        <v>1503</v>
      </c>
      <c r="W10" s="21">
        <v>3</v>
      </c>
      <c r="X10" s="34" t="s">
        <v>3880</v>
      </c>
      <c r="Y10" s="38" t="s">
        <v>3880</v>
      </c>
      <c r="AA10" s="20">
        <v>1506</v>
      </c>
      <c r="AB10" s="21">
        <v>3</v>
      </c>
      <c r="AC10" s="34" t="s">
        <v>3880</v>
      </c>
      <c r="AD10" s="38" t="s">
        <v>3880</v>
      </c>
      <c r="AF10" s="63">
        <v>1801</v>
      </c>
      <c r="AG10" s="64">
        <v>3</v>
      </c>
      <c r="AH10" s="34" t="s">
        <v>3880</v>
      </c>
      <c r="AI10" s="38" t="s">
        <v>3880</v>
      </c>
      <c r="AK10" s="63">
        <v>1804</v>
      </c>
      <c r="AL10" s="64">
        <v>3</v>
      </c>
      <c r="AM10" s="34" t="s">
        <v>3880</v>
      </c>
      <c r="AN10" s="38" t="s">
        <v>3880</v>
      </c>
      <c r="AP10" s="20">
        <v>1703</v>
      </c>
      <c r="AQ10" s="21">
        <v>3</v>
      </c>
      <c r="AR10" s="34" t="s">
        <v>3880</v>
      </c>
      <c r="AS10" s="38" t="s">
        <v>3880</v>
      </c>
      <c r="AU10" s="20">
        <v>1706</v>
      </c>
      <c r="AV10" s="21">
        <v>3</v>
      </c>
      <c r="AW10" s="34" t="s">
        <v>3880</v>
      </c>
      <c r="AX10" s="38" t="s">
        <v>3880</v>
      </c>
      <c r="AZ10" s="20">
        <v>1709</v>
      </c>
      <c r="BA10" s="21">
        <v>3</v>
      </c>
      <c r="BB10" s="34" t="s">
        <v>3880</v>
      </c>
      <c r="BC10" s="38" t="s">
        <v>3880</v>
      </c>
      <c r="BE10" s="63">
        <v>1807</v>
      </c>
      <c r="BF10" s="21">
        <v>3</v>
      </c>
      <c r="BG10" s="34" t="s">
        <v>3880</v>
      </c>
      <c r="BH10" s="38" t="s">
        <v>3880</v>
      </c>
    </row>
    <row r="11" spans="2:61">
      <c r="B11" s="20">
        <v>1601</v>
      </c>
      <c r="C11" s="21">
        <v>4</v>
      </c>
      <c r="D11" s="34" t="s">
        <v>3880</v>
      </c>
      <c r="E11" s="38" t="s">
        <v>3880</v>
      </c>
      <c r="G11" s="20">
        <v>1604</v>
      </c>
      <c r="H11" s="21">
        <v>4</v>
      </c>
      <c r="I11" s="34" t="s">
        <v>3880</v>
      </c>
      <c r="J11" s="38" t="s">
        <v>3880</v>
      </c>
      <c r="L11" s="20">
        <v>1607</v>
      </c>
      <c r="M11" s="21">
        <v>4</v>
      </c>
      <c r="N11" s="34" t="s">
        <v>3880</v>
      </c>
      <c r="O11" s="38" t="s">
        <v>3880</v>
      </c>
      <c r="Q11" s="20">
        <v>1509</v>
      </c>
      <c r="R11" s="21">
        <v>4</v>
      </c>
      <c r="S11" s="34" t="s">
        <v>3880</v>
      </c>
      <c r="T11" s="38" t="s">
        <v>3880</v>
      </c>
      <c r="V11" s="20">
        <v>1503</v>
      </c>
      <c r="W11" s="21">
        <v>4</v>
      </c>
      <c r="X11" s="34" t="s">
        <v>3880</v>
      </c>
      <c r="Y11" s="38" t="s">
        <v>3880</v>
      </c>
      <c r="Z11" s="13"/>
      <c r="AA11" s="20">
        <v>1506</v>
      </c>
      <c r="AB11" s="21">
        <v>4</v>
      </c>
      <c r="AC11" s="34" t="s">
        <v>3880</v>
      </c>
      <c r="AD11" s="38" t="s">
        <v>3880</v>
      </c>
      <c r="AE11" s="13"/>
      <c r="AF11" s="63">
        <v>1801</v>
      </c>
      <c r="AG11" s="64">
        <v>4</v>
      </c>
      <c r="AH11" s="34" t="s">
        <v>3880</v>
      </c>
      <c r="AI11" s="38" t="s">
        <v>3880</v>
      </c>
      <c r="AK11" s="63">
        <v>1804</v>
      </c>
      <c r="AL11" s="64">
        <v>4</v>
      </c>
      <c r="AM11" s="34" t="s">
        <v>3880</v>
      </c>
      <c r="AN11" s="38" t="s">
        <v>3880</v>
      </c>
      <c r="AP11" s="20">
        <v>1703</v>
      </c>
      <c r="AQ11" s="21">
        <v>4</v>
      </c>
      <c r="AR11" s="34" t="s">
        <v>3880</v>
      </c>
      <c r="AS11" s="38" t="s">
        <v>3880</v>
      </c>
      <c r="AU11" s="20">
        <v>1706</v>
      </c>
      <c r="AV11" s="21">
        <v>4</v>
      </c>
      <c r="AW11" s="34" t="s">
        <v>3880</v>
      </c>
      <c r="AX11" s="38" t="s">
        <v>3880</v>
      </c>
      <c r="AZ11" s="20">
        <v>1709</v>
      </c>
      <c r="BA11" s="21">
        <v>4</v>
      </c>
      <c r="BB11" s="34" t="s">
        <v>3880</v>
      </c>
      <c r="BC11" s="38" t="s">
        <v>3880</v>
      </c>
      <c r="BE11" s="63">
        <v>1807</v>
      </c>
      <c r="BF11" s="21">
        <v>4</v>
      </c>
      <c r="BG11" s="34" t="s">
        <v>3880</v>
      </c>
      <c r="BH11" s="38" t="s">
        <v>3880</v>
      </c>
      <c r="BI11" s="13"/>
    </row>
    <row r="12" spans="2:61">
      <c r="B12" s="20">
        <v>1601</v>
      </c>
      <c r="C12" s="21">
        <v>5</v>
      </c>
      <c r="D12" s="34" t="s">
        <v>3880</v>
      </c>
      <c r="E12" s="38" t="s">
        <v>3880</v>
      </c>
      <c r="G12" s="20">
        <v>1604</v>
      </c>
      <c r="H12" s="21">
        <v>5</v>
      </c>
      <c r="I12" s="34" t="s">
        <v>3880</v>
      </c>
      <c r="J12" s="38" t="s">
        <v>3880</v>
      </c>
      <c r="L12" s="20">
        <v>1607</v>
      </c>
      <c r="M12" s="21">
        <v>5</v>
      </c>
      <c r="N12" s="34" t="s">
        <v>3880</v>
      </c>
      <c r="O12" s="38" t="s">
        <v>3880</v>
      </c>
      <c r="Q12" s="20">
        <v>1509</v>
      </c>
      <c r="R12" s="21">
        <v>5</v>
      </c>
      <c r="S12" s="34" t="s">
        <v>3880</v>
      </c>
      <c r="T12" s="38" t="s">
        <v>3880</v>
      </c>
      <c r="V12" s="20">
        <v>1503</v>
      </c>
      <c r="W12" s="21">
        <v>5</v>
      </c>
      <c r="X12" s="34" t="s">
        <v>3880</v>
      </c>
      <c r="Y12" s="38" t="s">
        <v>3880</v>
      </c>
      <c r="AA12" s="20">
        <v>1506</v>
      </c>
      <c r="AB12" s="21">
        <v>5</v>
      </c>
      <c r="AC12" s="34" t="s">
        <v>3880</v>
      </c>
      <c r="AD12" s="38" t="s">
        <v>3880</v>
      </c>
      <c r="AF12" s="63">
        <v>1801</v>
      </c>
      <c r="AG12" s="64">
        <v>5</v>
      </c>
      <c r="AH12" s="34" t="s">
        <v>3880</v>
      </c>
      <c r="AI12" s="38" t="s">
        <v>3880</v>
      </c>
      <c r="AK12" s="63">
        <v>1804</v>
      </c>
      <c r="AL12" s="64">
        <v>5</v>
      </c>
      <c r="AM12" s="34" t="s">
        <v>3880</v>
      </c>
      <c r="AN12" s="38" t="s">
        <v>3880</v>
      </c>
      <c r="AP12" s="20">
        <v>1703</v>
      </c>
      <c r="AQ12" s="21">
        <v>5</v>
      </c>
      <c r="AR12" s="34" t="s">
        <v>3880</v>
      </c>
      <c r="AS12" s="38" t="s">
        <v>3880</v>
      </c>
      <c r="AU12" s="20">
        <v>1706</v>
      </c>
      <c r="AV12" s="21">
        <v>5</v>
      </c>
      <c r="AW12" s="34" t="s">
        <v>3880</v>
      </c>
      <c r="AX12" s="38" t="s">
        <v>3880</v>
      </c>
      <c r="AZ12" s="20">
        <v>1709</v>
      </c>
      <c r="BA12" s="21">
        <v>5</v>
      </c>
      <c r="BB12" s="34" t="s">
        <v>3880</v>
      </c>
      <c r="BC12" s="38" t="s">
        <v>3880</v>
      </c>
      <c r="BE12" s="63">
        <v>1807</v>
      </c>
      <c r="BF12" s="21">
        <v>5</v>
      </c>
      <c r="BG12" s="34" t="s">
        <v>3880</v>
      </c>
      <c r="BH12" s="38" t="s">
        <v>3880</v>
      </c>
    </row>
    <row r="13" spans="2:61">
      <c r="B13" s="20">
        <v>1601</v>
      </c>
      <c r="C13" s="21">
        <v>6</v>
      </c>
      <c r="D13" s="34" t="s">
        <v>3880</v>
      </c>
      <c r="E13" s="38" t="s">
        <v>3880</v>
      </c>
      <c r="G13" s="20">
        <v>1604</v>
      </c>
      <c r="H13" s="21">
        <v>6</v>
      </c>
      <c r="I13" s="34" t="s">
        <v>3880</v>
      </c>
      <c r="J13" s="38" t="s">
        <v>3880</v>
      </c>
      <c r="L13" s="20">
        <v>1607</v>
      </c>
      <c r="M13" s="21">
        <v>6</v>
      </c>
      <c r="N13" s="34" t="s">
        <v>3880</v>
      </c>
      <c r="O13" s="38" t="s">
        <v>3880</v>
      </c>
      <c r="Q13" s="20">
        <v>1509</v>
      </c>
      <c r="R13" s="21">
        <v>6</v>
      </c>
      <c r="S13" s="34" t="s">
        <v>3880</v>
      </c>
      <c r="T13" s="38" t="s">
        <v>3880</v>
      </c>
      <c r="V13" s="20">
        <v>1503</v>
      </c>
      <c r="W13" s="21">
        <v>6</v>
      </c>
      <c r="X13" s="34" t="s">
        <v>3880</v>
      </c>
      <c r="Y13" s="38" t="s">
        <v>3880</v>
      </c>
      <c r="Z13" s="13"/>
      <c r="AA13" s="20">
        <v>1506</v>
      </c>
      <c r="AB13" s="21">
        <v>6</v>
      </c>
      <c r="AC13" s="34" t="s">
        <v>3880</v>
      </c>
      <c r="AD13" s="38" t="s">
        <v>3880</v>
      </c>
      <c r="AE13" s="13"/>
      <c r="AF13" s="63">
        <v>1801</v>
      </c>
      <c r="AG13" s="64">
        <v>6</v>
      </c>
      <c r="AH13" s="34" t="s">
        <v>3880</v>
      </c>
      <c r="AI13" s="38" t="s">
        <v>3880</v>
      </c>
      <c r="AK13" s="63">
        <v>1804</v>
      </c>
      <c r="AL13" s="64">
        <v>6</v>
      </c>
      <c r="AM13" s="34" t="s">
        <v>3880</v>
      </c>
      <c r="AN13" s="38" t="s">
        <v>3880</v>
      </c>
      <c r="AP13" s="20">
        <v>1703</v>
      </c>
      <c r="AQ13" s="21">
        <v>6</v>
      </c>
      <c r="AR13" s="34" t="s">
        <v>3880</v>
      </c>
      <c r="AS13" s="38" t="s">
        <v>3880</v>
      </c>
      <c r="AU13" s="20">
        <v>1706</v>
      </c>
      <c r="AV13" s="21">
        <v>6</v>
      </c>
      <c r="AW13" s="34" t="s">
        <v>3880</v>
      </c>
      <c r="AX13" s="38" t="s">
        <v>3880</v>
      </c>
      <c r="AZ13" s="20">
        <v>1709</v>
      </c>
      <c r="BA13" s="21">
        <v>6</v>
      </c>
      <c r="BB13" s="34" t="s">
        <v>3880</v>
      </c>
      <c r="BC13" s="38" t="s">
        <v>3880</v>
      </c>
      <c r="BE13" s="63">
        <v>1807</v>
      </c>
      <c r="BF13" s="21">
        <v>6</v>
      </c>
      <c r="BG13" s="34" t="s">
        <v>3880</v>
      </c>
      <c r="BH13" s="38" t="s">
        <v>3880</v>
      </c>
      <c r="BI13" s="13"/>
    </row>
    <row r="14" spans="2:61">
      <c r="B14" s="20">
        <v>1601</v>
      </c>
      <c r="C14" s="21">
        <v>7</v>
      </c>
      <c r="D14" s="34" t="s">
        <v>3880</v>
      </c>
      <c r="E14" s="38" t="s">
        <v>3880</v>
      </c>
      <c r="G14" s="20">
        <v>1604</v>
      </c>
      <c r="H14" s="21">
        <v>7</v>
      </c>
      <c r="I14" s="34" t="s">
        <v>3880</v>
      </c>
      <c r="J14" s="38" t="s">
        <v>3880</v>
      </c>
      <c r="L14" s="20">
        <v>1607</v>
      </c>
      <c r="M14" s="21">
        <v>7</v>
      </c>
      <c r="N14" s="34" t="s">
        <v>3880</v>
      </c>
      <c r="O14" s="38" t="s">
        <v>3880</v>
      </c>
      <c r="Q14" s="20">
        <v>1509</v>
      </c>
      <c r="R14" s="21">
        <v>7</v>
      </c>
      <c r="S14" s="34" t="s">
        <v>3880</v>
      </c>
      <c r="T14" s="38" t="s">
        <v>3880</v>
      </c>
      <c r="V14" s="20">
        <v>1503</v>
      </c>
      <c r="W14" s="21">
        <v>7</v>
      </c>
      <c r="X14" s="34" t="s">
        <v>3880</v>
      </c>
      <c r="Y14" s="38" t="s">
        <v>3880</v>
      </c>
      <c r="AA14" s="20">
        <v>1506</v>
      </c>
      <c r="AB14" s="21">
        <v>7</v>
      </c>
      <c r="AC14" s="34" t="s">
        <v>3880</v>
      </c>
      <c r="AD14" s="38" t="s">
        <v>3880</v>
      </c>
      <c r="AF14" s="63">
        <v>1801</v>
      </c>
      <c r="AG14" s="64">
        <v>7</v>
      </c>
      <c r="AH14" s="34" t="s">
        <v>3880</v>
      </c>
      <c r="AI14" s="38" t="s">
        <v>3880</v>
      </c>
      <c r="AK14" s="63">
        <v>1804</v>
      </c>
      <c r="AL14" s="64">
        <v>7</v>
      </c>
      <c r="AM14" s="34" t="s">
        <v>3880</v>
      </c>
      <c r="AN14" s="38" t="s">
        <v>3880</v>
      </c>
      <c r="AP14" s="20">
        <v>1703</v>
      </c>
      <c r="AQ14" s="21">
        <v>7</v>
      </c>
      <c r="AR14" s="34" t="s">
        <v>3880</v>
      </c>
      <c r="AS14" s="38" t="s">
        <v>3880</v>
      </c>
      <c r="AU14" s="20">
        <v>1706</v>
      </c>
      <c r="AV14" s="21">
        <v>7</v>
      </c>
      <c r="AW14" s="34" t="s">
        <v>3880</v>
      </c>
      <c r="AX14" s="38" t="s">
        <v>3880</v>
      </c>
      <c r="AZ14" s="20">
        <v>1709</v>
      </c>
      <c r="BA14" s="21">
        <v>7</v>
      </c>
      <c r="BB14" s="34" t="s">
        <v>3880</v>
      </c>
      <c r="BC14" s="38" t="s">
        <v>3880</v>
      </c>
      <c r="BE14" s="63">
        <v>1807</v>
      </c>
      <c r="BF14" s="21">
        <v>7</v>
      </c>
      <c r="BG14" s="34" t="s">
        <v>3880</v>
      </c>
      <c r="BH14" s="38" t="s">
        <v>3880</v>
      </c>
    </row>
    <row r="15" spans="2:61">
      <c r="B15" s="20">
        <v>1601</v>
      </c>
      <c r="C15" s="21">
        <v>8</v>
      </c>
      <c r="D15" s="34" t="s">
        <v>3880</v>
      </c>
      <c r="E15" s="38" t="s">
        <v>3880</v>
      </c>
      <c r="G15" s="20">
        <v>1604</v>
      </c>
      <c r="H15" s="21">
        <v>8</v>
      </c>
      <c r="I15" s="34" t="s">
        <v>3880</v>
      </c>
      <c r="J15" s="38" t="s">
        <v>3880</v>
      </c>
      <c r="L15" s="20">
        <v>1607</v>
      </c>
      <c r="M15" s="21">
        <v>8</v>
      </c>
      <c r="N15" s="34" t="s">
        <v>3880</v>
      </c>
      <c r="O15" s="38" t="s">
        <v>3880</v>
      </c>
      <c r="Q15" s="20">
        <v>1509</v>
      </c>
      <c r="R15" s="21">
        <v>8</v>
      </c>
      <c r="S15" s="34" t="s">
        <v>3880</v>
      </c>
      <c r="T15" s="38" t="s">
        <v>3880</v>
      </c>
      <c r="V15" s="20">
        <v>1503</v>
      </c>
      <c r="W15" s="21">
        <v>8</v>
      </c>
      <c r="X15" s="34" t="s">
        <v>3880</v>
      </c>
      <c r="Y15" s="38" t="s">
        <v>3880</v>
      </c>
      <c r="AA15" s="20">
        <v>1506</v>
      </c>
      <c r="AB15" s="21">
        <v>8</v>
      </c>
      <c r="AC15" s="34" t="s">
        <v>3880</v>
      </c>
      <c r="AD15" s="38" t="s">
        <v>3880</v>
      </c>
      <c r="AF15" s="63">
        <v>1801</v>
      </c>
      <c r="AG15" s="64">
        <v>8</v>
      </c>
      <c r="AH15" s="34" t="s">
        <v>3880</v>
      </c>
      <c r="AI15" s="38" t="s">
        <v>3880</v>
      </c>
      <c r="AK15" s="63">
        <v>1804</v>
      </c>
      <c r="AL15" s="64">
        <v>8</v>
      </c>
      <c r="AM15" s="34" t="s">
        <v>3880</v>
      </c>
      <c r="AN15" s="38" t="s">
        <v>3880</v>
      </c>
      <c r="AP15" s="20">
        <v>1703</v>
      </c>
      <c r="AQ15" s="21">
        <v>8</v>
      </c>
      <c r="AR15" s="34" t="s">
        <v>3880</v>
      </c>
      <c r="AS15" s="38" t="s">
        <v>3880</v>
      </c>
      <c r="AU15" s="20">
        <v>1706</v>
      </c>
      <c r="AV15" s="21">
        <v>8</v>
      </c>
      <c r="AW15" s="34" t="s">
        <v>3880</v>
      </c>
      <c r="AX15" s="38" t="s">
        <v>3880</v>
      </c>
      <c r="AZ15" s="20">
        <v>1709</v>
      </c>
      <c r="BA15" s="21">
        <v>8</v>
      </c>
      <c r="BB15" s="34" t="s">
        <v>3880</v>
      </c>
      <c r="BC15" s="38" t="s">
        <v>3880</v>
      </c>
      <c r="BE15" s="63">
        <v>1807</v>
      </c>
      <c r="BF15" s="21">
        <v>8</v>
      </c>
      <c r="BG15" s="34" t="s">
        <v>3880</v>
      </c>
      <c r="BH15" s="38" t="s">
        <v>3880</v>
      </c>
    </row>
    <row r="16" spans="2:61">
      <c r="B16" s="20">
        <v>1601</v>
      </c>
      <c r="C16" s="21">
        <v>9</v>
      </c>
      <c r="D16" s="34" t="s">
        <v>3880</v>
      </c>
      <c r="E16" s="38" t="s">
        <v>3880</v>
      </c>
      <c r="G16" s="20">
        <v>1604</v>
      </c>
      <c r="H16" s="21">
        <v>9</v>
      </c>
      <c r="I16" s="34" t="s">
        <v>3880</v>
      </c>
      <c r="J16" s="38" t="s">
        <v>3880</v>
      </c>
      <c r="L16" s="20">
        <v>1607</v>
      </c>
      <c r="M16" s="21">
        <v>9</v>
      </c>
      <c r="N16" s="34" t="s">
        <v>3880</v>
      </c>
      <c r="O16" s="38" t="s">
        <v>3880</v>
      </c>
      <c r="Q16" s="20">
        <v>1509</v>
      </c>
      <c r="R16" s="21">
        <v>9</v>
      </c>
      <c r="S16" s="34" t="s">
        <v>3880</v>
      </c>
      <c r="T16" s="38" t="s">
        <v>3880</v>
      </c>
      <c r="V16" s="20">
        <v>1503</v>
      </c>
      <c r="W16" s="21">
        <v>9</v>
      </c>
      <c r="X16" s="34" t="s">
        <v>3880</v>
      </c>
      <c r="Y16" s="38" t="s">
        <v>3880</v>
      </c>
      <c r="Z16" s="13"/>
      <c r="AA16" s="20">
        <v>1506</v>
      </c>
      <c r="AB16" s="21">
        <v>9</v>
      </c>
      <c r="AC16" s="34" t="s">
        <v>3880</v>
      </c>
      <c r="AD16" s="38" t="s">
        <v>3880</v>
      </c>
      <c r="AE16" s="13"/>
      <c r="AF16" s="63">
        <v>1801</v>
      </c>
      <c r="AG16" s="64">
        <v>9</v>
      </c>
      <c r="AH16" s="34" t="s">
        <v>3880</v>
      </c>
      <c r="AI16" s="38" t="s">
        <v>3880</v>
      </c>
      <c r="AK16" s="63">
        <v>1804</v>
      </c>
      <c r="AL16" s="64">
        <v>9</v>
      </c>
      <c r="AM16" s="34" t="s">
        <v>3880</v>
      </c>
      <c r="AN16" s="38" t="s">
        <v>3880</v>
      </c>
      <c r="AP16" s="20">
        <v>1703</v>
      </c>
      <c r="AQ16" s="21">
        <v>9</v>
      </c>
      <c r="AR16" s="34" t="s">
        <v>3880</v>
      </c>
      <c r="AS16" s="38" t="s">
        <v>3880</v>
      </c>
      <c r="AU16" s="20">
        <v>1706</v>
      </c>
      <c r="AV16" s="21">
        <v>9</v>
      </c>
      <c r="AW16" s="34" t="s">
        <v>3880</v>
      </c>
      <c r="AX16" s="38" t="s">
        <v>3880</v>
      </c>
      <c r="AZ16" s="20">
        <v>1709</v>
      </c>
      <c r="BA16" s="21">
        <v>9</v>
      </c>
      <c r="BB16" s="34" t="s">
        <v>3880</v>
      </c>
      <c r="BC16" s="38" t="s">
        <v>3880</v>
      </c>
      <c r="BE16" s="63">
        <v>1807</v>
      </c>
      <c r="BF16" s="21">
        <v>9</v>
      </c>
      <c r="BG16" s="34" t="s">
        <v>3880</v>
      </c>
      <c r="BH16" s="38" t="s">
        <v>3880</v>
      </c>
      <c r="BI16" s="13"/>
    </row>
    <row r="17" spans="2:61">
      <c r="B17" s="20">
        <v>1601</v>
      </c>
      <c r="C17" s="21">
        <v>10</v>
      </c>
      <c r="D17" s="34" t="s">
        <v>3880</v>
      </c>
      <c r="E17" s="38" t="s">
        <v>3880</v>
      </c>
      <c r="G17" s="20">
        <v>1604</v>
      </c>
      <c r="H17" s="21">
        <v>10</v>
      </c>
      <c r="I17" s="34" t="s">
        <v>3880</v>
      </c>
      <c r="J17" s="38" t="s">
        <v>3880</v>
      </c>
      <c r="L17" s="20">
        <v>1607</v>
      </c>
      <c r="M17" s="21">
        <v>10</v>
      </c>
      <c r="N17" s="34" t="s">
        <v>3880</v>
      </c>
      <c r="O17" s="38" t="s">
        <v>3880</v>
      </c>
      <c r="Q17" s="20">
        <v>1509</v>
      </c>
      <c r="R17" s="21">
        <v>10</v>
      </c>
      <c r="S17" s="34" t="s">
        <v>3880</v>
      </c>
      <c r="T17" s="38" t="s">
        <v>3880</v>
      </c>
      <c r="V17" s="20">
        <v>1503</v>
      </c>
      <c r="W17" s="21">
        <v>10</v>
      </c>
      <c r="X17" s="34" t="s">
        <v>3880</v>
      </c>
      <c r="Y17" s="38" t="s">
        <v>3880</v>
      </c>
      <c r="AA17" s="20">
        <v>1506</v>
      </c>
      <c r="AB17" s="21">
        <v>10</v>
      </c>
      <c r="AC17" s="34" t="s">
        <v>3880</v>
      </c>
      <c r="AD17" s="38" t="s">
        <v>3880</v>
      </c>
      <c r="AF17" s="63">
        <v>1801</v>
      </c>
      <c r="AG17" s="64">
        <v>10</v>
      </c>
      <c r="AH17" s="34" t="s">
        <v>3880</v>
      </c>
      <c r="AI17" s="38" t="s">
        <v>3880</v>
      </c>
      <c r="AK17" s="63">
        <v>1804</v>
      </c>
      <c r="AL17" s="64">
        <v>10</v>
      </c>
      <c r="AM17" s="34" t="s">
        <v>3880</v>
      </c>
      <c r="AN17" s="38" t="s">
        <v>3880</v>
      </c>
      <c r="AP17" s="20">
        <v>1703</v>
      </c>
      <c r="AQ17" s="21">
        <v>10</v>
      </c>
      <c r="AR17" s="34" t="s">
        <v>3880</v>
      </c>
      <c r="AS17" s="38" t="s">
        <v>3880</v>
      </c>
      <c r="AU17" s="20">
        <v>1706</v>
      </c>
      <c r="AV17" s="21">
        <v>10</v>
      </c>
      <c r="AW17" s="34" t="s">
        <v>3880</v>
      </c>
      <c r="AX17" s="38" t="s">
        <v>3880</v>
      </c>
      <c r="AZ17" s="20">
        <v>1709</v>
      </c>
      <c r="BA17" s="21">
        <v>10</v>
      </c>
      <c r="BB17" s="34" t="s">
        <v>3880</v>
      </c>
      <c r="BC17" s="38" t="s">
        <v>3880</v>
      </c>
      <c r="BE17" s="63">
        <v>1807</v>
      </c>
      <c r="BF17" s="21">
        <v>10</v>
      </c>
      <c r="BG17" s="34" t="s">
        <v>3880</v>
      </c>
      <c r="BH17" s="38" t="s">
        <v>3880</v>
      </c>
    </row>
    <row r="18" spans="2:61">
      <c r="B18" s="20">
        <v>1601</v>
      </c>
      <c r="C18" s="21">
        <v>11</v>
      </c>
      <c r="D18" s="34" t="s">
        <v>3880</v>
      </c>
      <c r="E18" s="38" t="s">
        <v>3880</v>
      </c>
      <c r="G18" s="20">
        <v>1604</v>
      </c>
      <c r="H18" s="21">
        <v>11</v>
      </c>
      <c r="I18" s="34" t="s">
        <v>3880</v>
      </c>
      <c r="J18" s="38" t="s">
        <v>3880</v>
      </c>
      <c r="L18" s="20">
        <v>1607</v>
      </c>
      <c r="M18" s="21">
        <v>11</v>
      </c>
      <c r="N18" s="34" t="s">
        <v>3880</v>
      </c>
      <c r="O18" s="38" t="s">
        <v>3880</v>
      </c>
      <c r="Q18" s="20">
        <v>1509</v>
      </c>
      <c r="R18" s="21">
        <v>11</v>
      </c>
      <c r="S18" s="34" t="s">
        <v>3880</v>
      </c>
      <c r="T18" s="38" t="s">
        <v>3880</v>
      </c>
      <c r="V18" s="20">
        <v>1503</v>
      </c>
      <c r="W18" s="21">
        <v>11</v>
      </c>
      <c r="X18" s="34" t="s">
        <v>3880</v>
      </c>
      <c r="Y18" s="38" t="s">
        <v>3880</v>
      </c>
      <c r="Z18" s="13"/>
      <c r="AA18" s="20">
        <v>1506</v>
      </c>
      <c r="AB18" s="21">
        <v>11</v>
      </c>
      <c r="AC18" s="34" t="s">
        <v>3880</v>
      </c>
      <c r="AD18" s="38" t="s">
        <v>3880</v>
      </c>
      <c r="AE18" s="13"/>
      <c r="AF18" s="63">
        <v>1801</v>
      </c>
      <c r="AG18" s="64">
        <v>11</v>
      </c>
      <c r="AH18" s="34" t="s">
        <v>3880</v>
      </c>
      <c r="AI18" s="38" t="s">
        <v>3880</v>
      </c>
      <c r="AK18" s="63">
        <v>1804</v>
      </c>
      <c r="AL18" s="64">
        <v>11</v>
      </c>
      <c r="AM18" s="34" t="s">
        <v>3880</v>
      </c>
      <c r="AN18" s="38" t="s">
        <v>3880</v>
      </c>
      <c r="AP18" s="20">
        <v>1703</v>
      </c>
      <c r="AQ18" s="21">
        <v>11</v>
      </c>
      <c r="AR18" s="34" t="s">
        <v>3880</v>
      </c>
      <c r="AS18" s="38" t="s">
        <v>3880</v>
      </c>
      <c r="AU18" s="20">
        <v>1706</v>
      </c>
      <c r="AV18" s="21">
        <v>11</v>
      </c>
      <c r="AW18" s="34" t="s">
        <v>3880</v>
      </c>
      <c r="AX18" s="38" t="s">
        <v>3880</v>
      </c>
      <c r="AZ18" s="20">
        <v>1709</v>
      </c>
      <c r="BA18" s="21">
        <v>11</v>
      </c>
      <c r="BB18" s="34" t="s">
        <v>3880</v>
      </c>
      <c r="BC18" s="38" t="s">
        <v>3880</v>
      </c>
      <c r="BE18" s="63">
        <v>1807</v>
      </c>
      <c r="BF18" s="21">
        <v>11</v>
      </c>
      <c r="BG18" s="34" t="s">
        <v>3880</v>
      </c>
      <c r="BH18" s="38" t="s">
        <v>3880</v>
      </c>
      <c r="BI18" s="13"/>
    </row>
    <row r="19" spans="2:61">
      <c r="B19" s="20">
        <v>1601</v>
      </c>
      <c r="C19" s="21">
        <v>12</v>
      </c>
      <c r="D19" s="34" t="s">
        <v>3880</v>
      </c>
      <c r="E19" s="38" t="s">
        <v>3880</v>
      </c>
      <c r="G19" s="20">
        <v>1604</v>
      </c>
      <c r="H19" s="21">
        <v>12</v>
      </c>
      <c r="I19" s="34" t="s">
        <v>3880</v>
      </c>
      <c r="J19" s="38" t="s">
        <v>3880</v>
      </c>
      <c r="L19" s="20">
        <v>1607</v>
      </c>
      <c r="M19" s="21">
        <v>12</v>
      </c>
      <c r="N19" s="34" t="s">
        <v>3880</v>
      </c>
      <c r="O19" s="38" t="s">
        <v>3880</v>
      </c>
      <c r="Q19" s="20">
        <v>1509</v>
      </c>
      <c r="R19" s="21">
        <v>12</v>
      </c>
      <c r="S19" s="34" t="s">
        <v>3880</v>
      </c>
      <c r="T19" s="38" t="s">
        <v>3880</v>
      </c>
      <c r="V19" s="20">
        <v>1503</v>
      </c>
      <c r="W19" s="21">
        <v>12</v>
      </c>
      <c r="X19" s="34" t="s">
        <v>3880</v>
      </c>
      <c r="Y19" s="38" t="s">
        <v>3880</v>
      </c>
      <c r="AA19" s="20">
        <v>1506</v>
      </c>
      <c r="AB19" s="21">
        <v>12</v>
      </c>
      <c r="AC19" s="34" t="s">
        <v>3880</v>
      </c>
      <c r="AD19" s="38" t="s">
        <v>3880</v>
      </c>
      <c r="AF19" s="63">
        <v>1801</v>
      </c>
      <c r="AG19" s="64">
        <v>12</v>
      </c>
      <c r="AH19" s="34" t="s">
        <v>3880</v>
      </c>
      <c r="AI19" s="38" t="s">
        <v>3880</v>
      </c>
      <c r="AK19" s="63">
        <v>1804</v>
      </c>
      <c r="AL19" s="64">
        <v>12</v>
      </c>
      <c r="AM19" s="34" t="s">
        <v>3880</v>
      </c>
      <c r="AN19" s="38" t="s">
        <v>3880</v>
      </c>
      <c r="AP19" s="20">
        <v>1703</v>
      </c>
      <c r="AQ19" s="21">
        <v>12</v>
      </c>
      <c r="AR19" s="34" t="s">
        <v>3880</v>
      </c>
      <c r="AS19" s="38" t="s">
        <v>3880</v>
      </c>
      <c r="AU19" s="20">
        <v>1706</v>
      </c>
      <c r="AV19" s="21">
        <v>12</v>
      </c>
      <c r="AW19" s="34" t="s">
        <v>3880</v>
      </c>
      <c r="AX19" s="38" t="s">
        <v>3880</v>
      </c>
      <c r="AZ19" s="20">
        <v>1709</v>
      </c>
      <c r="BA19" s="21">
        <v>12</v>
      </c>
      <c r="BB19" s="34" t="s">
        <v>3880</v>
      </c>
      <c r="BC19" s="38" t="s">
        <v>3880</v>
      </c>
      <c r="BE19" s="63">
        <v>1807</v>
      </c>
      <c r="BF19" s="21">
        <v>12</v>
      </c>
      <c r="BG19" s="34" t="s">
        <v>3880</v>
      </c>
      <c r="BH19" s="38" t="s">
        <v>3880</v>
      </c>
    </row>
    <row r="20" spans="2:61">
      <c r="B20" s="20">
        <v>1601</v>
      </c>
      <c r="C20" s="21">
        <v>13</v>
      </c>
      <c r="D20" s="34" t="s">
        <v>9224</v>
      </c>
      <c r="E20" s="38" t="s">
        <v>4208</v>
      </c>
      <c r="G20" s="20">
        <v>1604</v>
      </c>
      <c r="H20" s="21">
        <v>13</v>
      </c>
      <c r="I20" s="34" t="s">
        <v>9225</v>
      </c>
      <c r="J20" s="38" t="s">
        <v>4346</v>
      </c>
      <c r="L20" s="20">
        <v>1607</v>
      </c>
      <c r="M20" s="21">
        <v>13</v>
      </c>
      <c r="N20" s="34" t="s">
        <v>3880</v>
      </c>
      <c r="O20" s="38" t="s">
        <v>3880</v>
      </c>
      <c r="Q20" s="20">
        <v>1509</v>
      </c>
      <c r="R20" s="21">
        <v>13</v>
      </c>
      <c r="S20" s="34" t="s">
        <v>3880</v>
      </c>
      <c r="T20" s="38" t="s">
        <v>3880</v>
      </c>
      <c r="V20" s="20">
        <v>1503</v>
      </c>
      <c r="W20" s="21">
        <v>13</v>
      </c>
      <c r="X20" s="34" t="s">
        <v>9224</v>
      </c>
      <c r="Y20" s="38" t="s">
        <v>4208</v>
      </c>
      <c r="Z20" s="13"/>
      <c r="AA20" s="20">
        <v>1506</v>
      </c>
      <c r="AB20" s="21">
        <v>13</v>
      </c>
      <c r="AC20" s="34" t="s">
        <v>3880</v>
      </c>
      <c r="AD20" s="38" t="s">
        <v>3880</v>
      </c>
      <c r="AE20" s="13"/>
      <c r="AF20" s="63">
        <v>1801</v>
      </c>
      <c r="AG20" s="64">
        <v>13</v>
      </c>
      <c r="AH20" s="34" t="s">
        <v>9225</v>
      </c>
      <c r="AI20" s="38" t="s">
        <v>4346</v>
      </c>
      <c r="AK20" s="63">
        <v>1804</v>
      </c>
      <c r="AL20" s="64">
        <v>13</v>
      </c>
      <c r="AM20" s="34" t="s">
        <v>3880</v>
      </c>
      <c r="AN20" s="38" t="s">
        <v>3880</v>
      </c>
      <c r="AP20" s="20">
        <v>1703</v>
      </c>
      <c r="AQ20" s="21">
        <v>13</v>
      </c>
      <c r="AR20" s="34" t="s">
        <v>3880</v>
      </c>
      <c r="AS20" s="38" t="s">
        <v>3880</v>
      </c>
      <c r="AU20" s="20">
        <v>1706</v>
      </c>
      <c r="AV20" s="21">
        <v>13</v>
      </c>
      <c r="AW20" s="34" t="s">
        <v>9225</v>
      </c>
      <c r="AX20" s="38" t="s">
        <v>4346</v>
      </c>
      <c r="AZ20" s="20">
        <v>1709</v>
      </c>
      <c r="BA20" s="21">
        <v>13</v>
      </c>
      <c r="BB20" s="34" t="s">
        <v>9224</v>
      </c>
      <c r="BC20" s="38" t="s">
        <v>4208</v>
      </c>
      <c r="BE20" s="63">
        <v>1807</v>
      </c>
      <c r="BF20" s="21">
        <v>13</v>
      </c>
      <c r="BG20" s="34" t="s">
        <v>3880</v>
      </c>
      <c r="BH20" s="38" t="s">
        <v>3880</v>
      </c>
      <c r="BI20" s="13"/>
    </row>
    <row r="21" spans="2:61">
      <c r="B21" s="20">
        <v>1601</v>
      </c>
      <c r="C21" s="21">
        <v>14</v>
      </c>
      <c r="D21" s="34" t="s">
        <v>9226</v>
      </c>
      <c r="E21" s="38" t="s">
        <v>4156</v>
      </c>
      <c r="G21" s="20">
        <v>1604</v>
      </c>
      <c r="H21" s="21">
        <v>14</v>
      </c>
      <c r="I21" s="34" t="s">
        <v>9227</v>
      </c>
      <c r="J21" s="38" t="s">
        <v>4321</v>
      </c>
      <c r="L21" s="20">
        <v>1607</v>
      </c>
      <c r="M21" s="21">
        <v>14</v>
      </c>
      <c r="N21" s="34" t="s">
        <v>3880</v>
      </c>
      <c r="O21" s="38" t="s">
        <v>3880</v>
      </c>
      <c r="Q21" s="20">
        <v>1509</v>
      </c>
      <c r="R21" s="21">
        <v>14</v>
      </c>
      <c r="S21" s="34" t="s">
        <v>3880</v>
      </c>
      <c r="T21" s="38" t="s">
        <v>3880</v>
      </c>
      <c r="V21" s="20">
        <v>1503</v>
      </c>
      <c r="W21" s="21">
        <v>14</v>
      </c>
      <c r="X21" s="34" t="s">
        <v>9226</v>
      </c>
      <c r="Y21" s="38" t="s">
        <v>4156</v>
      </c>
      <c r="Z21" s="13"/>
      <c r="AA21" s="20">
        <v>1506</v>
      </c>
      <c r="AB21" s="21">
        <v>14</v>
      </c>
      <c r="AC21" s="34" t="s">
        <v>3880</v>
      </c>
      <c r="AD21" s="38" t="s">
        <v>3880</v>
      </c>
      <c r="AE21" s="13"/>
      <c r="AF21" s="63">
        <v>1801</v>
      </c>
      <c r="AG21" s="64">
        <v>14</v>
      </c>
      <c r="AH21" s="34" t="s">
        <v>9227</v>
      </c>
      <c r="AI21" s="38" t="s">
        <v>4321</v>
      </c>
      <c r="AK21" s="63">
        <v>1804</v>
      </c>
      <c r="AL21" s="64">
        <v>14</v>
      </c>
      <c r="AM21" s="34" t="s">
        <v>3880</v>
      </c>
      <c r="AN21" s="38" t="s">
        <v>3880</v>
      </c>
      <c r="AP21" s="20">
        <v>1703</v>
      </c>
      <c r="AQ21" s="21">
        <v>14</v>
      </c>
      <c r="AR21" s="34" t="s">
        <v>3880</v>
      </c>
      <c r="AS21" s="38" t="s">
        <v>3880</v>
      </c>
      <c r="AU21" s="20">
        <v>1706</v>
      </c>
      <c r="AV21" s="21">
        <v>14</v>
      </c>
      <c r="AW21" s="34" t="s">
        <v>9227</v>
      </c>
      <c r="AX21" s="38" t="s">
        <v>4321</v>
      </c>
      <c r="AZ21" s="20">
        <v>1709</v>
      </c>
      <c r="BA21" s="21">
        <v>14</v>
      </c>
      <c r="BB21" s="34" t="s">
        <v>9226</v>
      </c>
      <c r="BC21" s="38" t="s">
        <v>4156</v>
      </c>
      <c r="BE21" s="63">
        <v>1807</v>
      </c>
      <c r="BF21" s="21">
        <v>14</v>
      </c>
      <c r="BG21" s="34" t="s">
        <v>3880</v>
      </c>
      <c r="BH21" s="38" t="s">
        <v>3880</v>
      </c>
      <c r="BI21" s="13"/>
    </row>
    <row r="22" spans="2:61">
      <c r="B22" s="20">
        <v>1601</v>
      </c>
      <c r="C22" s="21">
        <v>15</v>
      </c>
      <c r="D22" s="34" t="s">
        <v>9228</v>
      </c>
      <c r="E22" s="38" t="s">
        <v>4141</v>
      </c>
      <c r="G22" s="20">
        <v>1604</v>
      </c>
      <c r="H22" s="21">
        <v>15</v>
      </c>
      <c r="I22" s="34" t="s">
        <v>9229</v>
      </c>
      <c r="J22" s="38" t="s">
        <v>4317</v>
      </c>
      <c r="L22" s="20">
        <v>1607</v>
      </c>
      <c r="M22" s="21">
        <v>15</v>
      </c>
      <c r="N22" s="34" t="s">
        <v>3880</v>
      </c>
      <c r="O22" s="38" t="s">
        <v>3880</v>
      </c>
      <c r="Q22" s="20">
        <v>1509</v>
      </c>
      <c r="R22" s="21">
        <v>15</v>
      </c>
      <c r="S22" s="34" t="s">
        <v>3880</v>
      </c>
      <c r="T22" s="38" t="s">
        <v>3880</v>
      </c>
      <c r="V22" s="20">
        <v>1503</v>
      </c>
      <c r="W22" s="21">
        <v>15</v>
      </c>
      <c r="X22" s="34" t="s">
        <v>9228</v>
      </c>
      <c r="Y22" s="38" t="s">
        <v>4141</v>
      </c>
      <c r="AA22" s="20">
        <v>1506</v>
      </c>
      <c r="AB22" s="21">
        <v>15</v>
      </c>
      <c r="AC22" s="34" t="s">
        <v>3880</v>
      </c>
      <c r="AD22" s="38" t="s">
        <v>3880</v>
      </c>
      <c r="AF22" s="63">
        <v>1801</v>
      </c>
      <c r="AG22" s="64">
        <v>15</v>
      </c>
      <c r="AH22" s="34" t="s">
        <v>9229</v>
      </c>
      <c r="AI22" s="38" t="s">
        <v>4317</v>
      </c>
      <c r="AK22" s="63">
        <v>1804</v>
      </c>
      <c r="AL22" s="64">
        <v>15</v>
      </c>
      <c r="AM22" s="34" t="s">
        <v>3880</v>
      </c>
      <c r="AN22" s="38" t="s">
        <v>3880</v>
      </c>
      <c r="AP22" s="20">
        <v>1703</v>
      </c>
      <c r="AQ22" s="21">
        <v>15</v>
      </c>
      <c r="AR22" s="34" t="s">
        <v>3880</v>
      </c>
      <c r="AS22" s="38" t="s">
        <v>3880</v>
      </c>
      <c r="AU22" s="20">
        <v>1706</v>
      </c>
      <c r="AV22" s="21">
        <v>15</v>
      </c>
      <c r="AW22" s="34" t="s">
        <v>9229</v>
      </c>
      <c r="AX22" s="38" t="s">
        <v>4317</v>
      </c>
      <c r="AZ22" s="20">
        <v>1709</v>
      </c>
      <c r="BA22" s="21">
        <v>15</v>
      </c>
      <c r="BB22" s="34" t="s">
        <v>9228</v>
      </c>
      <c r="BC22" s="38" t="s">
        <v>4141</v>
      </c>
      <c r="BE22" s="63">
        <v>1807</v>
      </c>
      <c r="BF22" s="21">
        <v>15</v>
      </c>
      <c r="BG22" s="34" t="s">
        <v>3880</v>
      </c>
      <c r="BH22" s="38" t="s">
        <v>3880</v>
      </c>
    </row>
    <row r="23" spans="2:61" ht="15" thickBot="1">
      <c r="B23" s="22">
        <v>1601</v>
      </c>
      <c r="C23" s="24">
        <v>16</v>
      </c>
      <c r="D23" s="36" t="s">
        <v>9230</v>
      </c>
      <c r="E23" s="39" t="s">
        <v>4135</v>
      </c>
      <c r="F23" s="23"/>
      <c r="G23" s="22">
        <v>1604</v>
      </c>
      <c r="H23" s="24">
        <v>16</v>
      </c>
      <c r="I23" s="36" t="s">
        <v>9231</v>
      </c>
      <c r="J23" s="39" t="s">
        <v>4319</v>
      </c>
      <c r="K23" s="23"/>
      <c r="L23" s="22">
        <v>1607</v>
      </c>
      <c r="M23" s="24">
        <v>16</v>
      </c>
      <c r="N23" s="36" t="s">
        <v>3880</v>
      </c>
      <c r="O23" s="39" t="s">
        <v>3880</v>
      </c>
      <c r="P23" s="23"/>
      <c r="Q23" s="22">
        <v>1509</v>
      </c>
      <c r="R23" s="24">
        <v>16</v>
      </c>
      <c r="S23" s="36" t="s">
        <v>3880</v>
      </c>
      <c r="T23" s="39" t="s">
        <v>3880</v>
      </c>
      <c r="U23" s="23"/>
      <c r="V23" s="22">
        <v>1503</v>
      </c>
      <c r="W23" s="24">
        <v>16</v>
      </c>
      <c r="X23" s="36" t="s">
        <v>9230</v>
      </c>
      <c r="Y23" s="39" t="s">
        <v>4135</v>
      </c>
      <c r="AA23" s="22">
        <v>1506</v>
      </c>
      <c r="AB23" s="24">
        <v>16</v>
      </c>
      <c r="AC23" s="36" t="s">
        <v>3880</v>
      </c>
      <c r="AD23" s="39" t="s">
        <v>3880</v>
      </c>
      <c r="AF23" s="65">
        <v>1801</v>
      </c>
      <c r="AG23" s="66">
        <v>16</v>
      </c>
      <c r="AH23" s="36" t="s">
        <v>9231</v>
      </c>
      <c r="AI23" s="39" t="s">
        <v>4319</v>
      </c>
      <c r="AJ23" s="67"/>
      <c r="AK23" s="65">
        <v>1804</v>
      </c>
      <c r="AL23" s="66">
        <v>16</v>
      </c>
      <c r="AM23" s="36" t="s">
        <v>3880</v>
      </c>
      <c r="AN23" s="39" t="s">
        <v>3880</v>
      </c>
      <c r="AO23" s="67"/>
      <c r="AP23" s="22">
        <v>1703</v>
      </c>
      <c r="AQ23" s="24">
        <v>16</v>
      </c>
      <c r="AR23" s="36" t="s">
        <v>3880</v>
      </c>
      <c r="AS23" s="39" t="s">
        <v>3880</v>
      </c>
      <c r="AT23" s="23"/>
      <c r="AU23" s="22">
        <v>1706</v>
      </c>
      <c r="AV23" s="24">
        <v>16</v>
      </c>
      <c r="AW23" s="36" t="s">
        <v>9231</v>
      </c>
      <c r="AX23" s="39" t="s">
        <v>4319</v>
      </c>
      <c r="AY23" s="23"/>
      <c r="AZ23" s="22">
        <v>1709</v>
      </c>
      <c r="BA23" s="24">
        <v>16</v>
      </c>
      <c r="BB23" s="36" t="s">
        <v>9230</v>
      </c>
      <c r="BC23" s="39" t="s">
        <v>4135</v>
      </c>
      <c r="BD23" s="23"/>
      <c r="BE23" s="65">
        <v>1807</v>
      </c>
      <c r="BF23" s="24">
        <v>16</v>
      </c>
      <c r="BG23" s="36" t="s">
        <v>3880</v>
      </c>
      <c r="BH23" s="39" t="s">
        <v>3880</v>
      </c>
    </row>
    <row r="24" spans="2:61">
      <c r="B24" s="25">
        <v>1601</v>
      </c>
      <c r="C24" s="26">
        <v>17</v>
      </c>
      <c r="D24" s="37" t="s">
        <v>3880</v>
      </c>
      <c r="E24" s="40" t="s">
        <v>3880</v>
      </c>
      <c r="G24" s="25">
        <v>1604</v>
      </c>
      <c r="H24" s="26">
        <v>17</v>
      </c>
      <c r="I24" s="37" t="s">
        <v>3880</v>
      </c>
      <c r="J24" s="40" t="s">
        <v>3880</v>
      </c>
      <c r="L24" s="25">
        <v>1607</v>
      </c>
      <c r="M24" s="26">
        <v>17</v>
      </c>
      <c r="N24" s="37" t="s">
        <v>3880</v>
      </c>
      <c r="O24" s="40" t="s">
        <v>3880</v>
      </c>
      <c r="Q24" s="25">
        <v>1509</v>
      </c>
      <c r="R24" s="26">
        <v>17</v>
      </c>
      <c r="S24" s="37" t="s">
        <v>3880</v>
      </c>
      <c r="T24" s="40" t="s">
        <v>3880</v>
      </c>
      <c r="V24" s="25">
        <v>1503</v>
      </c>
      <c r="W24" s="26">
        <v>17</v>
      </c>
      <c r="X24" s="37" t="s">
        <v>3880</v>
      </c>
      <c r="Y24" s="40" t="s">
        <v>3880</v>
      </c>
      <c r="AA24" s="25">
        <v>1506</v>
      </c>
      <c r="AB24" s="26">
        <v>17</v>
      </c>
      <c r="AC24" s="37" t="s">
        <v>3880</v>
      </c>
      <c r="AD24" s="40" t="s">
        <v>3880</v>
      </c>
      <c r="AF24" s="68">
        <v>1801</v>
      </c>
      <c r="AG24" s="69">
        <v>17</v>
      </c>
      <c r="AH24" s="37" t="s">
        <v>3880</v>
      </c>
      <c r="AI24" s="40" t="s">
        <v>3880</v>
      </c>
      <c r="AK24" s="68">
        <v>1804</v>
      </c>
      <c r="AL24" s="69">
        <v>17</v>
      </c>
      <c r="AM24" s="37" t="s">
        <v>3880</v>
      </c>
      <c r="AN24" s="40" t="s">
        <v>3880</v>
      </c>
      <c r="AP24" s="25">
        <v>1703</v>
      </c>
      <c r="AQ24" s="26">
        <v>17</v>
      </c>
      <c r="AR24" s="37" t="s">
        <v>3880</v>
      </c>
      <c r="AS24" s="40" t="s">
        <v>3880</v>
      </c>
      <c r="AU24" s="25">
        <v>1706</v>
      </c>
      <c r="AV24" s="26">
        <v>17</v>
      </c>
      <c r="AW24" s="37" t="s">
        <v>3880</v>
      </c>
      <c r="AX24" s="40" t="s">
        <v>3880</v>
      </c>
      <c r="AZ24" s="25">
        <v>1709</v>
      </c>
      <c r="BA24" s="26">
        <v>17</v>
      </c>
      <c r="BB24" s="37" t="s">
        <v>3880</v>
      </c>
      <c r="BC24" s="40" t="s">
        <v>3880</v>
      </c>
      <c r="BE24" s="68">
        <v>1807</v>
      </c>
      <c r="BF24" s="26">
        <v>17</v>
      </c>
      <c r="BG24" s="37" t="s">
        <v>3880</v>
      </c>
      <c r="BH24" s="40" t="s">
        <v>3880</v>
      </c>
    </row>
    <row r="25" spans="2:61">
      <c r="B25" s="20">
        <v>1601</v>
      </c>
      <c r="C25" s="21">
        <v>18</v>
      </c>
      <c r="D25" s="34" t="s">
        <v>3880</v>
      </c>
      <c r="E25" s="38" t="s">
        <v>3880</v>
      </c>
      <c r="G25" s="20">
        <v>1604</v>
      </c>
      <c r="H25" s="21">
        <v>18</v>
      </c>
      <c r="I25" s="34" t="s">
        <v>3880</v>
      </c>
      <c r="J25" s="38" t="s">
        <v>3880</v>
      </c>
      <c r="L25" s="20">
        <v>1607</v>
      </c>
      <c r="M25" s="21">
        <v>18</v>
      </c>
      <c r="N25" s="34" t="s">
        <v>3880</v>
      </c>
      <c r="O25" s="38" t="s">
        <v>3880</v>
      </c>
      <c r="Q25" s="20">
        <v>1509</v>
      </c>
      <c r="R25" s="21">
        <v>18</v>
      </c>
      <c r="S25" s="34" t="s">
        <v>3880</v>
      </c>
      <c r="T25" s="38" t="s">
        <v>3880</v>
      </c>
      <c r="V25" s="20">
        <v>1503</v>
      </c>
      <c r="W25" s="21">
        <v>18</v>
      </c>
      <c r="X25" s="34" t="s">
        <v>3880</v>
      </c>
      <c r="Y25" s="38" t="s">
        <v>3880</v>
      </c>
      <c r="Z25" s="13"/>
      <c r="AA25" s="20">
        <v>1506</v>
      </c>
      <c r="AB25" s="21">
        <v>18</v>
      </c>
      <c r="AC25" s="34" t="s">
        <v>3880</v>
      </c>
      <c r="AD25" s="38" t="s">
        <v>3880</v>
      </c>
      <c r="AE25" s="13"/>
      <c r="AF25" s="63">
        <v>1801</v>
      </c>
      <c r="AG25" s="64">
        <v>18</v>
      </c>
      <c r="AH25" s="34" t="s">
        <v>3880</v>
      </c>
      <c r="AI25" s="38" t="s">
        <v>3880</v>
      </c>
      <c r="AK25" s="63">
        <v>1804</v>
      </c>
      <c r="AL25" s="64">
        <v>18</v>
      </c>
      <c r="AM25" s="34" t="s">
        <v>3880</v>
      </c>
      <c r="AN25" s="38" t="s">
        <v>3880</v>
      </c>
      <c r="AP25" s="20">
        <v>1703</v>
      </c>
      <c r="AQ25" s="21">
        <v>18</v>
      </c>
      <c r="AR25" s="34" t="s">
        <v>3880</v>
      </c>
      <c r="AS25" s="38" t="s">
        <v>3880</v>
      </c>
      <c r="AU25" s="20">
        <v>1706</v>
      </c>
      <c r="AV25" s="21">
        <v>18</v>
      </c>
      <c r="AW25" s="34" t="s">
        <v>3880</v>
      </c>
      <c r="AX25" s="38" t="s">
        <v>3880</v>
      </c>
      <c r="AZ25" s="20">
        <v>1709</v>
      </c>
      <c r="BA25" s="21">
        <v>18</v>
      </c>
      <c r="BB25" s="34" t="s">
        <v>3880</v>
      </c>
      <c r="BC25" s="38" t="s">
        <v>3880</v>
      </c>
      <c r="BE25" s="63">
        <v>1807</v>
      </c>
      <c r="BF25" s="21">
        <v>18</v>
      </c>
      <c r="BG25" s="34" t="s">
        <v>3880</v>
      </c>
      <c r="BH25" s="38" t="s">
        <v>3880</v>
      </c>
      <c r="BI25" s="13"/>
    </row>
    <row r="26" spans="2:61">
      <c r="B26" s="20">
        <v>1601</v>
      </c>
      <c r="C26" s="21">
        <v>19</v>
      </c>
      <c r="D26" s="34" t="s">
        <v>3880</v>
      </c>
      <c r="E26" s="38" t="s">
        <v>3880</v>
      </c>
      <c r="G26" s="20">
        <v>1604</v>
      </c>
      <c r="H26" s="21">
        <v>19</v>
      </c>
      <c r="I26" s="34" t="s">
        <v>9232</v>
      </c>
      <c r="J26" s="38" t="s">
        <v>42</v>
      </c>
      <c r="L26" s="20">
        <v>1607</v>
      </c>
      <c r="M26" s="21">
        <v>19</v>
      </c>
      <c r="N26" s="34" t="s">
        <v>3880</v>
      </c>
      <c r="O26" s="38" t="s">
        <v>3880</v>
      </c>
      <c r="Q26" s="20">
        <v>1509</v>
      </c>
      <c r="R26" s="21">
        <v>19</v>
      </c>
      <c r="S26" s="34" t="s">
        <v>3880</v>
      </c>
      <c r="T26" s="38" t="s">
        <v>3880</v>
      </c>
      <c r="V26" s="20">
        <v>1503</v>
      </c>
      <c r="W26" s="21">
        <v>19</v>
      </c>
      <c r="X26" s="34" t="s">
        <v>3880</v>
      </c>
      <c r="Y26" s="38" t="s">
        <v>3880</v>
      </c>
      <c r="AA26" s="20">
        <v>1506</v>
      </c>
      <c r="AB26" s="21">
        <v>19</v>
      </c>
      <c r="AC26" s="34" t="s">
        <v>3880</v>
      </c>
      <c r="AD26" s="38" t="s">
        <v>3880</v>
      </c>
      <c r="AF26" s="63">
        <v>1801</v>
      </c>
      <c r="AG26" s="64">
        <v>19</v>
      </c>
      <c r="AH26" s="34" t="s">
        <v>9232</v>
      </c>
      <c r="AI26" s="38" t="s">
        <v>42</v>
      </c>
      <c r="AK26" s="63">
        <v>1804</v>
      </c>
      <c r="AL26" s="64">
        <v>19</v>
      </c>
      <c r="AM26" s="34" t="s">
        <v>3880</v>
      </c>
      <c r="AN26" s="38" t="s">
        <v>3880</v>
      </c>
      <c r="AP26" s="20">
        <v>1703</v>
      </c>
      <c r="AQ26" s="21">
        <v>19</v>
      </c>
      <c r="AR26" s="34" t="s">
        <v>3880</v>
      </c>
      <c r="AS26" s="38" t="s">
        <v>3880</v>
      </c>
      <c r="AU26" s="20">
        <v>1706</v>
      </c>
      <c r="AV26" s="21">
        <v>19</v>
      </c>
      <c r="AW26" s="34" t="s">
        <v>9232</v>
      </c>
      <c r="AX26" s="38" t="s">
        <v>42</v>
      </c>
      <c r="AZ26" s="20">
        <v>1709</v>
      </c>
      <c r="BA26" s="21">
        <v>19</v>
      </c>
      <c r="BB26" s="34" t="s">
        <v>3880</v>
      </c>
      <c r="BC26" s="38" t="s">
        <v>3880</v>
      </c>
      <c r="BE26" s="63">
        <v>1807</v>
      </c>
      <c r="BF26" s="21">
        <v>19</v>
      </c>
      <c r="BG26" s="34" t="s">
        <v>3880</v>
      </c>
      <c r="BH26" s="38" t="s">
        <v>3880</v>
      </c>
    </row>
    <row r="27" spans="2:61">
      <c r="B27" s="20">
        <v>1601</v>
      </c>
      <c r="C27" s="21">
        <v>20</v>
      </c>
      <c r="D27" s="34" t="s">
        <v>3880</v>
      </c>
      <c r="E27" s="38" t="s">
        <v>3880</v>
      </c>
      <c r="G27" s="20">
        <v>1604</v>
      </c>
      <c r="H27" s="21">
        <v>20</v>
      </c>
      <c r="I27" s="34" t="s">
        <v>9233</v>
      </c>
      <c r="J27" s="38" t="s">
        <v>117</v>
      </c>
      <c r="L27" s="20">
        <v>1607</v>
      </c>
      <c r="M27" s="21">
        <v>20</v>
      </c>
      <c r="N27" s="34" t="s">
        <v>3880</v>
      </c>
      <c r="O27" s="38" t="s">
        <v>3880</v>
      </c>
      <c r="Q27" s="20">
        <v>1509</v>
      </c>
      <c r="R27" s="21">
        <v>20</v>
      </c>
      <c r="S27" s="34" t="s">
        <v>3880</v>
      </c>
      <c r="T27" s="38" t="s">
        <v>3880</v>
      </c>
      <c r="V27" s="20">
        <v>1503</v>
      </c>
      <c r="W27" s="21">
        <v>20</v>
      </c>
      <c r="X27" s="34" t="s">
        <v>3880</v>
      </c>
      <c r="Y27" s="38" t="s">
        <v>3880</v>
      </c>
      <c r="Z27" s="13"/>
      <c r="AA27" s="20">
        <v>1506</v>
      </c>
      <c r="AB27" s="21">
        <v>20</v>
      </c>
      <c r="AC27" s="34" t="s">
        <v>3880</v>
      </c>
      <c r="AD27" s="38" t="s">
        <v>3880</v>
      </c>
      <c r="AE27" s="13"/>
      <c r="AF27" s="63">
        <v>1801</v>
      </c>
      <c r="AG27" s="64">
        <v>20</v>
      </c>
      <c r="AH27" s="34" t="s">
        <v>9233</v>
      </c>
      <c r="AI27" s="38" t="s">
        <v>117</v>
      </c>
      <c r="AK27" s="63">
        <v>1804</v>
      </c>
      <c r="AL27" s="64">
        <v>20</v>
      </c>
      <c r="AM27" s="34" t="s">
        <v>3880</v>
      </c>
      <c r="AN27" s="38" t="s">
        <v>3880</v>
      </c>
      <c r="AP27" s="20">
        <v>1703</v>
      </c>
      <c r="AQ27" s="21">
        <v>20</v>
      </c>
      <c r="AR27" s="34" t="s">
        <v>3880</v>
      </c>
      <c r="AS27" s="38" t="s">
        <v>3880</v>
      </c>
      <c r="AU27" s="20">
        <v>1706</v>
      </c>
      <c r="AV27" s="21">
        <v>20</v>
      </c>
      <c r="AW27" s="34" t="s">
        <v>9233</v>
      </c>
      <c r="AX27" s="38" t="s">
        <v>117</v>
      </c>
      <c r="AZ27" s="20">
        <v>1709</v>
      </c>
      <c r="BA27" s="21">
        <v>20</v>
      </c>
      <c r="BB27" s="34" t="s">
        <v>3880</v>
      </c>
      <c r="BC27" s="38" t="s">
        <v>3880</v>
      </c>
      <c r="BE27" s="63">
        <v>1807</v>
      </c>
      <c r="BF27" s="21">
        <v>20</v>
      </c>
      <c r="BG27" s="34" t="s">
        <v>3880</v>
      </c>
      <c r="BH27" s="38" t="s">
        <v>3880</v>
      </c>
      <c r="BI27" s="13"/>
    </row>
    <row r="28" spans="2:61">
      <c r="B28" s="20">
        <v>1601</v>
      </c>
      <c r="C28" s="21">
        <v>21</v>
      </c>
      <c r="D28" s="34" t="s">
        <v>9234</v>
      </c>
      <c r="E28" s="38" t="s">
        <v>4150</v>
      </c>
      <c r="G28" s="20">
        <v>1604</v>
      </c>
      <c r="H28" s="21">
        <v>21</v>
      </c>
      <c r="I28" s="34" t="s">
        <v>9235</v>
      </c>
      <c r="J28" s="38" t="s">
        <v>4267</v>
      </c>
      <c r="L28" s="20">
        <v>1607</v>
      </c>
      <c r="M28" s="21">
        <v>21</v>
      </c>
      <c r="N28" s="34" t="s">
        <v>3880</v>
      </c>
      <c r="O28" s="38" t="s">
        <v>3880</v>
      </c>
      <c r="Q28" s="20">
        <v>1509</v>
      </c>
      <c r="R28" s="21">
        <v>21</v>
      </c>
      <c r="S28" s="34" t="s">
        <v>3880</v>
      </c>
      <c r="T28" s="38" t="s">
        <v>3880</v>
      </c>
      <c r="V28" s="20">
        <v>1503</v>
      </c>
      <c r="W28" s="21">
        <v>21</v>
      </c>
      <c r="X28" s="34" t="s">
        <v>9234</v>
      </c>
      <c r="Y28" s="38" t="s">
        <v>4150</v>
      </c>
      <c r="AA28" s="20">
        <v>1506</v>
      </c>
      <c r="AB28" s="21">
        <v>21</v>
      </c>
      <c r="AC28" s="34" t="s">
        <v>3880</v>
      </c>
      <c r="AD28" s="38" t="s">
        <v>3880</v>
      </c>
      <c r="AF28" s="63">
        <v>1801</v>
      </c>
      <c r="AG28" s="64">
        <v>21</v>
      </c>
      <c r="AH28" s="34" t="s">
        <v>9235</v>
      </c>
      <c r="AI28" s="38" t="s">
        <v>4267</v>
      </c>
      <c r="AK28" s="63">
        <v>1804</v>
      </c>
      <c r="AL28" s="64">
        <v>21</v>
      </c>
      <c r="AM28" s="34" t="s">
        <v>3880</v>
      </c>
      <c r="AN28" s="38" t="s">
        <v>3880</v>
      </c>
      <c r="AP28" s="20">
        <v>1703</v>
      </c>
      <c r="AQ28" s="21">
        <v>21</v>
      </c>
      <c r="AR28" s="34" t="s">
        <v>3880</v>
      </c>
      <c r="AS28" s="38" t="s">
        <v>3880</v>
      </c>
      <c r="AU28" s="20">
        <v>1706</v>
      </c>
      <c r="AV28" s="21">
        <v>21</v>
      </c>
      <c r="AW28" s="34" t="s">
        <v>9235</v>
      </c>
      <c r="AX28" s="38" t="s">
        <v>4267</v>
      </c>
      <c r="AZ28" s="20">
        <v>1709</v>
      </c>
      <c r="BA28" s="21">
        <v>21</v>
      </c>
      <c r="BB28" s="34" t="s">
        <v>9234</v>
      </c>
      <c r="BC28" s="38" t="s">
        <v>4150</v>
      </c>
      <c r="BE28" s="63">
        <v>1807</v>
      </c>
      <c r="BF28" s="21">
        <v>21</v>
      </c>
      <c r="BG28" s="34" t="s">
        <v>3880</v>
      </c>
      <c r="BH28" s="38" t="s">
        <v>3880</v>
      </c>
    </row>
    <row r="29" spans="2:61">
      <c r="B29" s="20">
        <v>1601</v>
      </c>
      <c r="C29" s="21">
        <v>22</v>
      </c>
      <c r="D29" s="34" t="s">
        <v>9236</v>
      </c>
      <c r="E29" s="38" t="s">
        <v>4139</v>
      </c>
      <c r="G29" s="20">
        <v>1604</v>
      </c>
      <c r="H29" s="21">
        <v>22</v>
      </c>
      <c r="I29" s="34" t="s">
        <v>9237</v>
      </c>
      <c r="J29" s="38" t="s">
        <v>4252</v>
      </c>
      <c r="L29" s="20">
        <v>1607</v>
      </c>
      <c r="M29" s="21">
        <v>22</v>
      </c>
      <c r="N29" s="34" t="s">
        <v>3880</v>
      </c>
      <c r="O29" s="38" t="s">
        <v>3880</v>
      </c>
      <c r="Q29" s="20">
        <v>1509</v>
      </c>
      <c r="R29" s="21">
        <v>22</v>
      </c>
      <c r="S29" s="34" t="s">
        <v>3880</v>
      </c>
      <c r="T29" s="38" t="s">
        <v>3880</v>
      </c>
      <c r="V29" s="20">
        <v>1503</v>
      </c>
      <c r="W29" s="21">
        <v>22</v>
      </c>
      <c r="X29" s="34" t="s">
        <v>9236</v>
      </c>
      <c r="Y29" s="38" t="s">
        <v>4139</v>
      </c>
      <c r="AA29" s="20">
        <v>1506</v>
      </c>
      <c r="AB29" s="21">
        <v>22</v>
      </c>
      <c r="AC29" s="34" t="s">
        <v>3880</v>
      </c>
      <c r="AD29" s="38" t="s">
        <v>3880</v>
      </c>
      <c r="AF29" s="63">
        <v>1801</v>
      </c>
      <c r="AG29" s="64">
        <v>22</v>
      </c>
      <c r="AH29" s="34" t="s">
        <v>9237</v>
      </c>
      <c r="AI29" s="38" t="s">
        <v>4252</v>
      </c>
      <c r="AK29" s="63">
        <v>1804</v>
      </c>
      <c r="AL29" s="64">
        <v>22</v>
      </c>
      <c r="AM29" s="34" t="s">
        <v>3880</v>
      </c>
      <c r="AN29" s="38" t="s">
        <v>3880</v>
      </c>
      <c r="AP29" s="20">
        <v>1703</v>
      </c>
      <c r="AQ29" s="21">
        <v>22</v>
      </c>
      <c r="AR29" s="34" t="s">
        <v>3880</v>
      </c>
      <c r="AS29" s="38" t="s">
        <v>3880</v>
      </c>
      <c r="AU29" s="20">
        <v>1706</v>
      </c>
      <c r="AV29" s="21">
        <v>22</v>
      </c>
      <c r="AW29" s="34" t="s">
        <v>9237</v>
      </c>
      <c r="AX29" s="38" t="s">
        <v>4252</v>
      </c>
      <c r="AZ29" s="20">
        <v>1709</v>
      </c>
      <c r="BA29" s="21">
        <v>22</v>
      </c>
      <c r="BB29" s="34" t="s">
        <v>9236</v>
      </c>
      <c r="BC29" s="38" t="s">
        <v>4139</v>
      </c>
      <c r="BE29" s="63">
        <v>1807</v>
      </c>
      <c r="BF29" s="21">
        <v>22</v>
      </c>
      <c r="BG29" s="34" t="s">
        <v>3880</v>
      </c>
      <c r="BH29" s="38" t="s">
        <v>3880</v>
      </c>
    </row>
    <row r="30" spans="2:61">
      <c r="B30" s="20">
        <v>1601</v>
      </c>
      <c r="C30" s="21">
        <v>23</v>
      </c>
      <c r="D30" s="34" t="s">
        <v>9238</v>
      </c>
      <c r="E30" s="38" t="s">
        <v>4131</v>
      </c>
      <c r="G30" s="20">
        <v>1604</v>
      </c>
      <c r="H30" s="21">
        <v>23</v>
      </c>
      <c r="I30" s="34" t="s">
        <v>3880</v>
      </c>
      <c r="J30" s="38" t="s">
        <v>3880</v>
      </c>
      <c r="L30" s="20">
        <v>1607</v>
      </c>
      <c r="M30" s="21">
        <v>23</v>
      </c>
      <c r="N30" s="34" t="s">
        <v>3880</v>
      </c>
      <c r="O30" s="38" t="s">
        <v>3880</v>
      </c>
      <c r="Q30" s="20">
        <v>1509</v>
      </c>
      <c r="R30" s="21">
        <v>23</v>
      </c>
      <c r="S30" s="34" t="s">
        <v>3880</v>
      </c>
      <c r="T30" s="38" t="s">
        <v>3880</v>
      </c>
      <c r="V30" s="20">
        <v>1503</v>
      </c>
      <c r="W30" s="21">
        <v>23</v>
      </c>
      <c r="X30" s="34" t="s">
        <v>9238</v>
      </c>
      <c r="Y30" s="38" t="s">
        <v>4131</v>
      </c>
      <c r="AA30" s="20">
        <v>1506</v>
      </c>
      <c r="AB30" s="21">
        <v>23</v>
      </c>
      <c r="AC30" s="34" t="s">
        <v>3880</v>
      </c>
      <c r="AD30" s="38" t="s">
        <v>3880</v>
      </c>
      <c r="AF30" s="63">
        <v>1801</v>
      </c>
      <c r="AG30" s="64">
        <v>23</v>
      </c>
      <c r="AH30" s="34" t="s">
        <v>3880</v>
      </c>
      <c r="AI30" s="38" t="s">
        <v>3880</v>
      </c>
      <c r="AK30" s="63">
        <v>1804</v>
      </c>
      <c r="AL30" s="64">
        <v>23</v>
      </c>
      <c r="AM30" s="34" t="s">
        <v>3880</v>
      </c>
      <c r="AN30" s="38" t="s">
        <v>3880</v>
      </c>
      <c r="AP30" s="20">
        <v>1703</v>
      </c>
      <c r="AQ30" s="21">
        <v>23</v>
      </c>
      <c r="AR30" s="34" t="s">
        <v>3880</v>
      </c>
      <c r="AS30" s="38" t="s">
        <v>3880</v>
      </c>
      <c r="AU30" s="20">
        <v>1706</v>
      </c>
      <c r="AV30" s="21">
        <v>23</v>
      </c>
      <c r="AW30" s="34" t="s">
        <v>3880</v>
      </c>
      <c r="AX30" s="38" t="s">
        <v>3880</v>
      </c>
      <c r="AZ30" s="20">
        <v>1709</v>
      </c>
      <c r="BA30" s="21">
        <v>23</v>
      </c>
      <c r="BB30" s="34" t="s">
        <v>9238</v>
      </c>
      <c r="BC30" s="38" t="s">
        <v>4131</v>
      </c>
      <c r="BE30" s="63">
        <v>1807</v>
      </c>
      <c r="BF30" s="21">
        <v>23</v>
      </c>
      <c r="BG30" s="34" t="s">
        <v>3880</v>
      </c>
      <c r="BH30" s="38" t="s">
        <v>3880</v>
      </c>
    </row>
    <row r="31" spans="2:61">
      <c r="B31" s="20">
        <v>1601</v>
      </c>
      <c r="C31" s="21">
        <v>24</v>
      </c>
      <c r="D31" s="34" t="s">
        <v>9239</v>
      </c>
      <c r="E31" s="38" t="s">
        <v>4144</v>
      </c>
      <c r="G31" s="20">
        <v>1604</v>
      </c>
      <c r="H31" s="21">
        <v>24</v>
      </c>
      <c r="I31" s="34" t="s">
        <v>3880</v>
      </c>
      <c r="J31" s="38" t="s">
        <v>3880</v>
      </c>
      <c r="L31" s="20">
        <v>1607</v>
      </c>
      <c r="M31" s="21">
        <v>24</v>
      </c>
      <c r="N31" s="34" t="s">
        <v>3880</v>
      </c>
      <c r="O31" s="38" t="s">
        <v>3880</v>
      </c>
      <c r="Q31" s="20">
        <v>1509</v>
      </c>
      <c r="R31" s="21">
        <v>24</v>
      </c>
      <c r="S31" s="34" t="s">
        <v>3880</v>
      </c>
      <c r="T31" s="38" t="s">
        <v>3880</v>
      </c>
      <c r="V31" s="20">
        <v>1503</v>
      </c>
      <c r="W31" s="21">
        <v>24</v>
      </c>
      <c r="X31" s="34" t="s">
        <v>9239</v>
      </c>
      <c r="Y31" s="38" t="s">
        <v>4144</v>
      </c>
      <c r="AA31" s="20">
        <v>1506</v>
      </c>
      <c r="AB31" s="21">
        <v>24</v>
      </c>
      <c r="AC31" s="34" t="s">
        <v>3880</v>
      </c>
      <c r="AD31" s="38" t="s">
        <v>3880</v>
      </c>
      <c r="AF31" s="63">
        <v>1801</v>
      </c>
      <c r="AG31" s="64">
        <v>24</v>
      </c>
      <c r="AH31" s="34" t="s">
        <v>3880</v>
      </c>
      <c r="AI31" s="38" t="s">
        <v>3880</v>
      </c>
      <c r="AK31" s="63">
        <v>1804</v>
      </c>
      <c r="AL31" s="64">
        <v>24</v>
      </c>
      <c r="AM31" s="34" t="s">
        <v>3880</v>
      </c>
      <c r="AN31" s="38" t="s">
        <v>3880</v>
      </c>
      <c r="AP31" s="20">
        <v>1703</v>
      </c>
      <c r="AQ31" s="21">
        <v>24</v>
      </c>
      <c r="AR31" s="34" t="s">
        <v>3880</v>
      </c>
      <c r="AS31" s="38" t="s">
        <v>3880</v>
      </c>
      <c r="AU31" s="20">
        <v>1706</v>
      </c>
      <c r="AV31" s="21">
        <v>24</v>
      </c>
      <c r="AW31" s="34" t="s">
        <v>3880</v>
      </c>
      <c r="AX31" s="38" t="s">
        <v>3880</v>
      </c>
      <c r="AZ31" s="20">
        <v>1709</v>
      </c>
      <c r="BA31" s="21">
        <v>24</v>
      </c>
      <c r="BB31" s="34" t="s">
        <v>9239</v>
      </c>
      <c r="BC31" s="38" t="s">
        <v>4144</v>
      </c>
      <c r="BE31" s="63">
        <v>1807</v>
      </c>
      <c r="BF31" s="21">
        <v>24</v>
      </c>
      <c r="BG31" s="34" t="s">
        <v>3880</v>
      </c>
      <c r="BH31" s="38" t="s">
        <v>3880</v>
      </c>
    </row>
    <row r="32" spans="2:61">
      <c r="B32" s="20">
        <v>1601</v>
      </c>
      <c r="C32" s="21">
        <v>25</v>
      </c>
      <c r="D32" s="34" t="s">
        <v>3880</v>
      </c>
      <c r="E32" s="38" t="s">
        <v>3880</v>
      </c>
      <c r="G32" s="20">
        <v>1604</v>
      </c>
      <c r="H32" s="21">
        <v>25</v>
      </c>
      <c r="I32" s="34" t="s">
        <v>3880</v>
      </c>
      <c r="J32" s="38" t="s">
        <v>3880</v>
      </c>
      <c r="L32" s="20">
        <v>1607</v>
      </c>
      <c r="M32" s="21">
        <v>25</v>
      </c>
      <c r="N32" s="34" t="s">
        <v>3880</v>
      </c>
      <c r="O32" s="38" t="s">
        <v>3880</v>
      </c>
      <c r="Q32" s="20">
        <v>1509</v>
      </c>
      <c r="R32" s="21">
        <v>25</v>
      </c>
      <c r="S32" s="34" t="s">
        <v>3880</v>
      </c>
      <c r="T32" s="38" t="s">
        <v>3880</v>
      </c>
      <c r="V32" s="20">
        <v>1503</v>
      </c>
      <c r="W32" s="21">
        <v>25</v>
      </c>
      <c r="X32" s="34" t="s">
        <v>3880</v>
      </c>
      <c r="Y32" s="38" t="s">
        <v>3880</v>
      </c>
      <c r="AA32" s="20">
        <v>1506</v>
      </c>
      <c r="AB32" s="21">
        <v>25</v>
      </c>
      <c r="AC32" s="34" t="s">
        <v>3880</v>
      </c>
      <c r="AD32" s="38" t="s">
        <v>3880</v>
      </c>
      <c r="AF32" s="63">
        <v>1801</v>
      </c>
      <c r="AG32" s="64">
        <v>25</v>
      </c>
      <c r="AH32" s="34" t="s">
        <v>3880</v>
      </c>
      <c r="AI32" s="38" t="s">
        <v>3880</v>
      </c>
      <c r="AK32" s="63">
        <v>1804</v>
      </c>
      <c r="AL32" s="64">
        <v>25</v>
      </c>
      <c r="AM32" s="34" t="s">
        <v>3880</v>
      </c>
      <c r="AN32" s="38" t="s">
        <v>3880</v>
      </c>
      <c r="AP32" s="20">
        <v>1703</v>
      </c>
      <c r="AQ32" s="21">
        <v>25</v>
      </c>
      <c r="AR32" s="34" t="s">
        <v>3880</v>
      </c>
      <c r="AS32" s="38" t="s">
        <v>3880</v>
      </c>
      <c r="AU32" s="20">
        <v>1706</v>
      </c>
      <c r="AV32" s="21">
        <v>25</v>
      </c>
      <c r="AW32" s="34" t="s">
        <v>3880</v>
      </c>
      <c r="AX32" s="38" t="s">
        <v>3880</v>
      </c>
      <c r="AZ32" s="20">
        <v>1709</v>
      </c>
      <c r="BA32" s="21">
        <v>25</v>
      </c>
      <c r="BB32" s="34" t="s">
        <v>3880</v>
      </c>
      <c r="BC32" s="38" t="s">
        <v>3880</v>
      </c>
      <c r="BE32" s="63">
        <v>1807</v>
      </c>
      <c r="BF32" s="21">
        <v>25</v>
      </c>
      <c r="BG32" s="34" t="s">
        <v>3880</v>
      </c>
      <c r="BH32" s="38" t="s">
        <v>3880</v>
      </c>
    </row>
    <row r="33" spans="2:61">
      <c r="B33" s="20">
        <v>1601</v>
      </c>
      <c r="C33" s="21">
        <v>26</v>
      </c>
      <c r="D33" s="34" t="s">
        <v>3880</v>
      </c>
      <c r="E33" s="38" t="s">
        <v>3880</v>
      </c>
      <c r="G33" s="20">
        <v>1604</v>
      </c>
      <c r="H33" s="21">
        <v>26</v>
      </c>
      <c r="I33" s="34" t="s">
        <v>3880</v>
      </c>
      <c r="J33" s="38" t="s">
        <v>3880</v>
      </c>
      <c r="L33" s="20">
        <v>1607</v>
      </c>
      <c r="M33" s="21">
        <v>26</v>
      </c>
      <c r="N33" s="34" t="s">
        <v>3880</v>
      </c>
      <c r="O33" s="38" t="s">
        <v>3880</v>
      </c>
      <c r="Q33" s="20">
        <v>1509</v>
      </c>
      <c r="R33" s="21">
        <v>26</v>
      </c>
      <c r="S33" s="34" t="s">
        <v>3880</v>
      </c>
      <c r="T33" s="38" t="s">
        <v>3880</v>
      </c>
      <c r="V33" s="20">
        <v>1503</v>
      </c>
      <c r="W33" s="21">
        <v>26</v>
      </c>
      <c r="X33" s="34" t="s">
        <v>3880</v>
      </c>
      <c r="Y33" s="38" t="s">
        <v>3880</v>
      </c>
      <c r="AA33" s="20">
        <v>1506</v>
      </c>
      <c r="AB33" s="21">
        <v>26</v>
      </c>
      <c r="AC33" s="34" t="s">
        <v>3880</v>
      </c>
      <c r="AD33" s="38" t="s">
        <v>3880</v>
      </c>
      <c r="AF33" s="63">
        <v>1801</v>
      </c>
      <c r="AG33" s="64">
        <v>26</v>
      </c>
      <c r="AH33" s="34" t="s">
        <v>3880</v>
      </c>
      <c r="AI33" s="38" t="s">
        <v>3880</v>
      </c>
      <c r="AK33" s="63">
        <v>1804</v>
      </c>
      <c r="AL33" s="64">
        <v>26</v>
      </c>
      <c r="AM33" s="34" t="s">
        <v>3880</v>
      </c>
      <c r="AN33" s="38" t="s">
        <v>3880</v>
      </c>
      <c r="AP33" s="20">
        <v>1703</v>
      </c>
      <c r="AQ33" s="21">
        <v>26</v>
      </c>
      <c r="AR33" s="34" t="s">
        <v>3880</v>
      </c>
      <c r="AS33" s="38" t="s">
        <v>3880</v>
      </c>
      <c r="AU33" s="20">
        <v>1706</v>
      </c>
      <c r="AV33" s="21">
        <v>26</v>
      </c>
      <c r="AW33" s="34" t="s">
        <v>3880</v>
      </c>
      <c r="AX33" s="38" t="s">
        <v>3880</v>
      </c>
      <c r="AZ33" s="20">
        <v>1709</v>
      </c>
      <c r="BA33" s="21">
        <v>26</v>
      </c>
      <c r="BB33" s="34" t="s">
        <v>3880</v>
      </c>
      <c r="BC33" s="38" t="s">
        <v>3880</v>
      </c>
      <c r="BE33" s="63">
        <v>1807</v>
      </c>
      <c r="BF33" s="21">
        <v>26</v>
      </c>
      <c r="BG33" s="34" t="s">
        <v>3880</v>
      </c>
      <c r="BH33" s="38" t="s">
        <v>3880</v>
      </c>
    </row>
    <row r="34" spans="2:61">
      <c r="B34" s="20">
        <v>1601</v>
      </c>
      <c r="C34" s="21">
        <v>27</v>
      </c>
      <c r="D34" s="34" t="s">
        <v>3880</v>
      </c>
      <c r="E34" s="38" t="s">
        <v>3880</v>
      </c>
      <c r="G34" s="20">
        <v>1604</v>
      </c>
      <c r="H34" s="21">
        <v>27</v>
      </c>
      <c r="I34" s="34" t="s">
        <v>3880</v>
      </c>
      <c r="J34" s="38" t="s">
        <v>3880</v>
      </c>
      <c r="L34" s="20">
        <v>1607</v>
      </c>
      <c r="M34" s="21">
        <v>27</v>
      </c>
      <c r="N34" s="34" t="s">
        <v>3880</v>
      </c>
      <c r="O34" s="38" t="s">
        <v>3880</v>
      </c>
      <c r="Q34" s="20">
        <v>1509</v>
      </c>
      <c r="R34" s="21">
        <v>27</v>
      </c>
      <c r="S34" s="34" t="s">
        <v>3880</v>
      </c>
      <c r="T34" s="38" t="s">
        <v>3880</v>
      </c>
      <c r="V34" s="20">
        <v>1503</v>
      </c>
      <c r="W34" s="21">
        <v>27</v>
      </c>
      <c r="X34" s="34" t="s">
        <v>3880</v>
      </c>
      <c r="Y34" s="38" t="s">
        <v>3880</v>
      </c>
      <c r="AA34" s="20">
        <v>1506</v>
      </c>
      <c r="AB34" s="21">
        <v>27</v>
      </c>
      <c r="AC34" s="34" t="s">
        <v>3880</v>
      </c>
      <c r="AD34" s="38" t="s">
        <v>3880</v>
      </c>
      <c r="AF34" s="63">
        <v>1801</v>
      </c>
      <c r="AG34" s="64">
        <v>27</v>
      </c>
      <c r="AH34" s="34" t="s">
        <v>3880</v>
      </c>
      <c r="AI34" s="38" t="s">
        <v>3880</v>
      </c>
      <c r="AK34" s="63">
        <v>1804</v>
      </c>
      <c r="AL34" s="64">
        <v>27</v>
      </c>
      <c r="AM34" s="34" t="s">
        <v>3880</v>
      </c>
      <c r="AN34" s="38" t="s">
        <v>3880</v>
      </c>
      <c r="AP34" s="20">
        <v>1703</v>
      </c>
      <c r="AQ34" s="21">
        <v>27</v>
      </c>
      <c r="AR34" s="34" t="s">
        <v>3880</v>
      </c>
      <c r="AS34" s="38" t="s">
        <v>3880</v>
      </c>
      <c r="AU34" s="20">
        <v>1706</v>
      </c>
      <c r="AV34" s="21">
        <v>27</v>
      </c>
      <c r="AW34" s="34" t="s">
        <v>3880</v>
      </c>
      <c r="AX34" s="38" t="s">
        <v>3880</v>
      </c>
      <c r="AZ34" s="20">
        <v>1709</v>
      </c>
      <c r="BA34" s="21">
        <v>27</v>
      </c>
      <c r="BB34" s="34" t="s">
        <v>3880</v>
      </c>
      <c r="BC34" s="38" t="s">
        <v>3880</v>
      </c>
      <c r="BE34" s="63">
        <v>1807</v>
      </c>
      <c r="BF34" s="21">
        <v>27</v>
      </c>
      <c r="BG34" s="34" t="s">
        <v>3880</v>
      </c>
      <c r="BH34" s="38" t="s">
        <v>3880</v>
      </c>
    </row>
    <row r="35" spans="2:61">
      <c r="B35" s="20">
        <v>1601</v>
      </c>
      <c r="C35" s="21">
        <v>28</v>
      </c>
      <c r="D35" s="34" t="s">
        <v>3880</v>
      </c>
      <c r="E35" s="38" t="s">
        <v>3880</v>
      </c>
      <c r="G35" s="20">
        <v>1604</v>
      </c>
      <c r="H35" s="21">
        <v>28</v>
      </c>
      <c r="I35" s="34" t="s">
        <v>3880</v>
      </c>
      <c r="J35" s="38" t="s">
        <v>3880</v>
      </c>
      <c r="L35" s="20">
        <v>1607</v>
      </c>
      <c r="M35" s="21">
        <v>28</v>
      </c>
      <c r="N35" s="34" t="s">
        <v>3880</v>
      </c>
      <c r="O35" s="38" t="s">
        <v>3880</v>
      </c>
      <c r="Q35" s="20">
        <v>1509</v>
      </c>
      <c r="R35" s="21">
        <v>28</v>
      </c>
      <c r="S35" s="34" t="s">
        <v>3880</v>
      </c>
      <c r="T35" s="38" t="s">
        <v>3880</v>
      </c>
      <c r="V35" s="20">
        <v>1503</v>
      </c>
      <c r="W35" s="21">
        <v>28</v>
      </c>
      <c r="X35" s="34" t="s">
        <v>3880</v>
      </c>
      <c r="Y35" s="38" t="s">
        <v>3880</v>
      </c>
      <c r="AA35" s="20">
        <v>1506</v>
      </c>
      <c r="AB35" s="21">
        <v>28</v>
      </c>
      <c r="AC35" s="34" t="s">
        <v>3880</v>
      </c>
      <c r="AD35" s="38" t="s">
        <v>3880</v>
      </c>
      <c r="AF35" s="63">
        <v>1801</v>
      </c>
      <c r="AG35" s="64">
        <v>28</v>
      </c>
      <c r="AH35" s="34" t="s">
        <v>3880</v>
      </c>
      <c r="AI35" s="38" t="s">
        <v>3880</v>
      </c>
      <c r="AK35" s="63">
        <v>1804</v>
      </c>
      <c r="AL35" s="64">
        <v>28</v>
      </c>
      <c r="AM35" s="34" t="s">
        <v>3880</v>
      </c>
      <c r="AN35" s="38" t="s">
        <v>3880</v>
      </c>
      <c r="AP35" s="20">
        <v>1703</v>
      </c>
      <c r="AQ35" s="21">
        <v>28</v>
      </c>
      <c r="AR35" s="34" t="s">
        <v>3880</v>
      </c>
      <c r="AS35" s="38" t="s">
        <v>3880</v>
      </c>
      <c r="AU35" s="20">
        <v>1706</v>
      </c>
      <c r="AV35" s="21">
        <v>28</v>
      </c>
      <c r="AW35" s="34" t="s">
        <v>3880</v>
      </c>
      <c r="AX35" s="38" t="s">
        <v>3880</v>
      </c>
      <c r="AZ35" s="20">
        <v>1709</v>
      </c>
      <c r="BA35" s="21">
        <v>28</v>
      </c>
      <c r="BB35" s="34" t="s">
        <v>3880</v>
      </c>
      <c r="BC35" s="38" t="s">
        <v>3880</v>
      </c>
      <c r="BE35" s="63">
        <v>1807</v>
      </c>
      <c r="BF35" s="21">
        <v>28</v>
      </c>
      <c r="BG35" s="34" t="s">
        <v>3880</v>
      </c>
      <c r="BH35" s="38" t="s">
        <v>3880</v>
      </c>
    </row>
    <row r="36" spans="2:61">
      <c r="B36" s="20">
        <v>1601</v>
      </c>
      <c r="C36" s="21">
        <v>29</v>
      </c>
      <c r="D36" s="34" t="s">
        <v>3880</v>
      </c>
      <c r="E36" s="38" t="s">
        <v>3880</v>
      </c>
      <c r="G36" s="20">
        <v>1604</v>
      </c>
      <c r="H36" s="21">
        <v>29</v>
      </c>
      <c r="I36" s="34" t="s">
        <v>3880</v>
      </c>
      <c r="J36" s="38" t="s">
        <v>3880</v>
      </c>
      <c r="L36" s="20">
        <v>1607</v>
      </c>
      <c r="M36" s="21">
        <v>29</v>
      </c>
      <c r="N36" s="34" t="s">
        <v>3880</v>
      </c>
      <c r="O36" s="38" t="s">
        <v>3880</v>
      </c>
      <c r="Q36" s="20">
        <v>1509</v>
      </c>
      <c r="R36" s="21">
        <v>29</v>
      </c>
      <c r="S36" s="34" t="s">
        <v>3880</v>
      </c>
      <c r="T36" s="38" t="s">
        <v>3880</v>
      </c>
      <c r="V36" s="20">
        <v>1503</v>
      </c>
      <c r="W36" s="21">
        <v>29</v>
      </c>
      <c r="X36" s="34" t="s">
        <v>3880</v>
      </c>
      <c r="Y36" s="38" t="s">
        <v>3880</v>
      </c>
      <c r="Z36" s="13"/>
      <c r="AA36" s="20">
        <v>1506</v>
      </c>
      <c r="AB36" s="21">
        <v>29</v>
      </c>
      <c r="AC36" s="34" t="s">
        <v>3880</v>
      </c>
      <c r="AD36" s="38" t="s">
        <v>3880</v>
      </c>
      <c r="AE36" s="13"/>
      <c r="AF36" s="63">
        <v>1801</v>
      </c>
      <c r="AG36" s="64">
        <v>29</v>
      </c>
      <c r="AH36" s="34" t="s">
        <v>3880</v>
      </c>
      <c r="AI36" s="38" t="s">
        <v>3880</v>
      </c>
      <c r="AK36" s="63">
        <v>1804</v>
      </c>
      <c r="AL36" s="64">
        <v>29</v>
      </c>
      <c r="AM36" s="34" t="s">
        <v>3880</v>
      </c>
      <c r="AN36" s="38" t="s">
        <v>3880</v>
      </c>
      <c r="AP36" s="20">
        <v>1703</v>
      </c>
      <c r="AQ36" s="21">
        <v>29</v>
      </c>
      <c r="AR36" s="34" t="s">
        <v>3880</v>
      </c>
      <c r="AS36" s="38" t="s">
        <v>3880</v>
      </c>
      <c r="AU36" s="20">
        <v>1706</v>
      </c>
      <c r="AV36" s="21">
        <v>29</v>
      </c>
      <c r="AW36" s="34" t="s">
        <v>3880</v>
      </c>
      <c r="AX36" s="38" t="s">
        <v>3880</v>
      </c>
      <c r="AZ36" s="20">
        <v>1709</v>
      </c>
      <c r="BA36" s="21">
        <v>29</v>
      </c>
      <c r="BB36" s="34" t="s">
        <v>3880</v>
      </c>
      <c r="BC36" s="38" t="s">
        <v>3880</v>
      </c>
      <c r="BE36" s="63">
        <v>1807</v>
      </c>
      <c r="BF36" s="21">
        <v>29</v>
      </c>
      <c r="BG36" s="34" t="s">
        <v>3880</v>
      </c>
      <c r="BH36" s="38" t="s">
        <v>3880</v>
      </c>
      <c r="BI36" s="13"/>
    </row>
    <row r="37" spans="2:61">
      <c r="B37" s="20">
        <v>1601</v>
      </c>
      <c r="C37" s="21">
        <v>30</v>
      </c>
      <c r="D37" s="34" t="s">
        <v>3880</v>
      </c>
      <c r="E37" s="38" t="s">
        <v>3880</v>
      </c>
      <c r="G37" s="20">
        <v>1604</v>
      </c>
      <c r="H37" s="21">
        <v>30</v>
      </c>
      <c r="I37" s="34" t="s">
        <v>3880</v>
      </c>
      <c r="J37" s="38" t="s">
        <v>3880</v>
      </c>
      <c r="L37" s="20">
        <v>1607</v>
      </c>
      <c r="M37" s="21">
        <v>30</v>
      </c>
      <c r="N37" s="34" t="s">
        <v>3880</v>
      </c>
      <c r="O37" s="38" t="s">
        <v>3880</v>
      </c>
      <c r="Q37" s="20">
        <v>1509</v>
      </c>
      <c r="R37" s="21">
        <v>30</v>
      </c>
      <c r="S37" s="34" t="s">
        <v>3880</v>
      </c>
      <c r="T37" s="38" t="s">
        <v>3880</v>
      </c>
      <c r="V37" s="20">
        <v>1503</v>
      </c>
      <c r="W37" s="21">
        <v>30</v>
      </c>
      <c r="X37" s="34" t="s">
        <v>3880</v>
      </c>
      <c r="Y37" s="38" t="s">
        <v>3880</v>
      </c>
      <c r="AA37" s="20">
        <v>1506</v>
      </c>
      <c r="AB37" s="21">
        <v>30</v>
      </c>
      <c r="AC37" s="34" t="s">
        <v>3880</v>
      </c>
      <c r="AD37" s="38" t="s">
        <v>3880</v>
      </c>
      <c r="AF37" s="63">
        <v>1801</v>
      </c>
      <c r="AG37" s="64">
        <v>30</v>
      </c>
      <c r="AH37" s="34" t="s">
        <v>3880</v>
      </c>
      <c r="AI37" s="38" t="s">
        <v>3880</v>
      </c>
      <c r="AK37" s="63">
        <v>1804</v>
      </c>
      <c r="AL37" s="64">
        <v>30</v>
      </c>
      <c r="AM37" s="34" t="s">
        <v>3880</v>
      </c>
      <c r="AN37" s="38" t="s">
        <v>3880</v>
      </c>
      <c r="AP37" s="20">
        <v>1703</v>
      </c>
      <c r="AQ37" s="21">
        <v>30</v>
      </c>
      <c r="AR37" s="34" t="s">
        <v>3880</v>
      </c>
      <c r="AS37" s="38" t="s">
        <v>3880</v>
      </c>
      <c r="AU37" s="20">
        <v>1706</v>
      </c>
      <c r="AV37" s="21">
        <v>30</v>
      </c>
      <c r="AW37" s="34" t="s">
        <v>3880</v>
      </c>
      <c r="AX37" s="38" t="s">
        <v>3880</v>
      </c>
      <c r="AZ37" s="20">
        <v>1709</v>
      </c>
      <c r="BA37" s="21">
        <v>30</v>
      </c>
      <c r="BB37" s="34" t="s">
        <v>3880</v>
      </c>
      <c r="BC37" s="38" t="s">
        <v>3880</v>
      </c>
      <c r="BE37" s="63">
        <v>1807</v>
      </c>
      <c r="BF37" s="21">
        <v>30</v>
      </c>
      <c r="BG37" s="34" t="s">
        <v>3880</v>
      </c>
      <c r="BH37" s="38" t="s">
        <v>3880</v>
      </c>
    </row>
    <row r="38" spans="2:61">
      <c r="B38" s="20">
        <v>1601</v>
      </c>
      <c r="C38" s="21">
        <v>31</v>
      </c>
      <c r="D38" s="34" t="s">
        <v>3880</v>
      </c>
      <c r="E38" s="38" t="s">
        <v>3880</v>
      </c>
      <c r="G38" s="20">
        <v>1604</v>
      </c>
      <c r="H38" s="21">
        <v>31</v>
      </c>
      <c r="I38" s="34" t="s">
        <v>3880</v>
      </c>
      <c r="J38" s="38" t="s">
        <v>3880</v>
      </c>
      <c r="L38" s="20">
        <v>1607</v>
      </c>
      <c r="M38" s="21">
        <v>31</v>
      </c>
      <c r="N38" s="34" t="s">
        <v>3880</v>
      </c>
      <c r="O38" s="38" t="s">
        <v>3880</v>
      </c>
      <c r="Q38" s="20">
        <v>1509</v>
      </c>
      <c r="R38" s="21">
        <v>31</v>
      </c>
      <c r="S38" s="34" t="s">
        <v>3880</v>
      </c>
      <c r="T38" s="38" t="s">
        <v>3880</v>
      </c>
      <c r="V38" s="20">
        <v>1503</v>
      </c>
      <c r="W38" s="21">
        <v>31</v>
      </c>
      <c r="X38" s="34" t="s">
        <v>3880</v>
      </c>
      <c r="Y38" s="38" t="s">
        <v>3880</v>
      </c>
      <c r="Z38" s="13"/>
      <c r="AA38" s="20">
        <v>1506</v>
      </c>
      <c r="AB38" s="21">
        <v>31</v>
      </c>
      <c r="AC38" s="34" t="s">
        <v>3880</v>
      </c>
      <c r="AD38" s="38" t="s">
        <v>3880</v>
      </c>
      <c r="AE38" s="13"/>
      <c r="AF38" s="63">
        <v>1801</v>
      </c>
      <c r="AG38" s="64">
        <v>31</v>
      </c>
      <c r="AH38" s="34" t="s">
        <v>3880</v>
      </c>
      <c r="AI38" s="38" t="s">
        <v>3880</v>
      </c>
      <c r="AK38" s="63">
        <v>1804</v>
      </c>
      <c r="AL38" s="64">
        <v>31</v>
      </c>
      <c r="AM38" s="34" t="s">
        <v>3880</v>
      </c>
      <c r="AN38" s="38" t="s">
        <v>3880</v>
      </c>
      <c r="AP38" s="20">
        <v>1703</v>
      </c>
      <c r="AQ38" s="21">
        <v>31</v>
      </c>
      <c r="AR38" s="34" t="s">
        <v>3880</v>
      </c>
      <c r="AS38" s="38" t="s">
        <v>3880</v>
      </c>
      <c r="AU38" s="20">
        <v>1706</v>
      </c>
      <c r="AV38" s="21">
        <v>31</v>
      </c>
      <c r="AW38" s="34" t="s">
        <v>3880</v>
      </c>
      <c r="AX38" s="38" t="s">
        <v>3880</v>
      </c>
      <c r="AZ38" s="20">
        <v>1709</v>
      </c>
      <c r="BA38" s="21">
        <v>31</v>
      </c>
      <c r="BB38" s="34" t="s">
        <v>3880</v>
      </c>
      <c r="BC38" s="38" t="s">
        <v>3880</v>
      </c>
      <c r="BE38" s="63">
        <v>1807</v>
      </c>
      <c r="BF38" s="21">
        <v>31</v>
      </c>
      <c r="BG38" s="34" t="s">
        <v>3880</v>
      </c>
      <c r="BH38" s="38" t="s">
        <v>3880</v>
      </c>
      <c r="BI38" s="13"/>
    </row>
    <row r="39" spans="2:61" ht="15" thickBot="1">
      <c r="B39" s="27">
        <v>1601</v>
      </c>
      <c r="C39" s="28">
        <v>32</v>
      </c>
      <c r="D39" s="35" t="s">
        <v>3880</v>
      </c>
      <c r="E39" s="39" t="s">
        <v>3880</v>
      </c>
      <c r="G39" s="27">
        <v>1604</v>
      </c>
      <c r="H39" s="28">
        <v>32</v>
      </c>
      <c r="I39" s="35" t="s">
        <v>3880</v>
      </c>
      <c r="J39" s="39" t="s">
        <v>3880</v>
      </c>
      <c r="L39" s="27">
        <v>1607</v>
      </c>
      <c r="M39" s="28">
        <v>32</v>
      </c>
      <c r="N39" s="35" t="s">
        <v>3880</v>
      </c>
      <c r="O39" s="39" t="s">
        <v>3880</v>
      </c>
      <c r="Q39" s="27">
        <v>1509</v>
      </c>
      <c r="R39" s="28">
        <v>32</v>
      </c>
      <c r="S39" s="35" t="s">
        <v>3880</v>
      </c>
      <c r="T39" s="39" t="s">
        <v>3880</v>
      </c>
      <c r="V39" s="27">
        <v>1503</v>
      </c>
      <c r="W39" s="28">
        <v>32</v>
      </c>
      <c r="X39" s="35" t="s">
        <v>3880</v>
      </c>
      <c r="Y39" s="39" t="s">
        <v>3880</v>
      </c>
      <c r="AA39" s="27">
        <v>1506</v>
      </c>
      <c r="AB39" s="28">
        <v>32</v>
      </c>
      <c r="AC39" s="35" t="s">
        <v>3880</v>
      </c>
      <c r="AD39" s="39" t="s">
        <v>3880</v>
      </c>
      <c r="AF39" s="70">
        <v>1801</v>
      </c>
      <c r="AG39" s="71">
        <v>32</v>
      </c>
      <c r="AH39" s="35" t="s">
        <v>3880</v>
      </c>
      <c r="AI39" s="39" t="s">
        <v>3880</v>
      </c>
      <c r="AK39" s="70">
        <v>1804</v>
      </c>
      <c r="AL39" s="71">
        <v>32</v>
      </c>
      <c r="AM39" s="35" t="s">
        <v>3880</v>
      </c>
      <c r="AN39" s="39" t="s">
        <v>3880</v>
      </c>
      <c r="AP39" s="27">
        <v>1703</v>
      </c>
      <c r="AQ39" s="28">
        <v>32</v>
      </c>
      <c r="AR39" s="35" t="s">
        <v>3880</v>
      </c>
      <c r="AS39" s="39" t="s">
        <v>3880</v>
      </c>
      <c r="AU39" s="27">
        <v>1706</v>
      </c>
      <c r="AV39" s="28">
        <v>32</v>
      </c>
      <c r="AW39" s="35" t="s">
        <v>3880</v>
      </c>
      <c r="AX39" s="39" t="s">
        <v>3880</v>
      </c>
      <c r="AZ39" s="27">
        <v>1709</v>
      </c>
      <c r="BA39" s="28">
        <v>32</v>
      </c>
      <c r="BB39" s="35" t="s">
        <v>3880</v>
      </c>
      <c r="BC39" s="39" t="s">
        <v>3880</v>
      </c>
      <c r="BE39" s="70">
        <v>1807</v>
      </c>
      <c r="BF39" s="28">
        <v>32</v>
      </c>
      <c r="BG39" s="35" t="s">
        <v>3880</v>
      </c>
      <c r="BH39" s="39" t="s">
        <v>3880</v>
      </c>
    </row>
    <row r="40" spans="2:61">
      <c r="B40" s="17">
        <v>1601</v>
      </c>
      <c r="C40" s="19">
        <v>33</v>
      </c>
      <c r="D40" s="47" t="s">
        <v>3880</v>
      </c>
      <c r="E40" s="40" t="s">
        <v>3880</v>
      </c>
      <c r="F40" s="18"/>
      <c r="G40" s="17">
        <v>1604</v>
      </c>
      <c r="H40" s="19">
        <v>33</v>
      </c>
      <c r="I40" s="47" t="s">
        <v>3880</v>
      </c>
      <c r="J40" s="40" t="s">
        <v>3880</v>
      </c>
      <c r="K40" s="18"/>
      <c r="L40" s="17">
        <v>1607</v>
      </c>
      <c r="M40" s="19">
        <v>33</v>
      </c>
      <c r="N40" s="47" t="s">
        <v>3880</v>
      </c>
      <c r="O40" s="40" t="s">
        <v>3880</v>
      </c>
      <c r="P40" s="18"/>
      <c r="Q40" s="17">
        <v>1509</v>
      </c>
      <c r="R40" s="19">
        <v>33</v>
      </c>
      <c r="S40" s="47" t="s">
        <v>3880</v>
      </c>
      <c r="T40" s="40" t="s">
        <v>3880</v>
      </c>
      <c r="U40" s="18"/>
      <c r="V40" s="17">
        <v>1503</v>
      </c>
      <c r="W40" s="19">
        <v>33</v>
      </c>
      <c r="X40" s="47" t="s">
        <v>3880</v>
      </c>
      <c r="Y40" s="40" t="s">
        <v>3880</v>
      </c>
      <c r="Z40" s="13"/>
      <c r="AA40" s="17">
        <v>1506</v>
      </c>
      <c r="AB40" s="19">
        <v>33</v>
      </c>
      <c r="AC40" s="47" t="s">
        <v>3880</v>
      </c>
      <c r="AD40" s="40" t="s">
        <v>3880</v>
      </c>
      <c r="AE40" s="13"/>
      <c r="AF40" s="60">
        <v>1801</v>
      </c>
      <c r="AG40" s="61">
        <v>33</v>
      </c>
      <c r="AH40" s="47" t="s">
        <v>3880</v>
      </c>
      <c r="AI40" s="40" t="s">
        <v>3880</v>
      </c>
      <c r="AJ40" s="62"/>
      <c r="AK40" s="60">
        <v>1804</v>
      </c>
      <c r="AL40" s="61">
        <v>33</v>
      </c>
      <c r="AM40" s="47" t="s">
        <v>3880</v>
      </c>
      <c r="AN40" s="40" t="s">
        <v>3880</v>
      </c>
      <c r="AO40" s="62"/>
      <c r="AP40" s="17">
        <v>1703</v>
      </c>
      <c r="AQ40" s="19">
        <v>33</v>
      </c>
      <c r="AR40" s="47" t="s">
        <v>3880</v>
      </c>
      <c r="AS40" s="40" t="s">
        <v>3880</v>
      </c>
      <c r="AT40" s="18"/>
      <c r="AU40" s="17">
        <v>1706</v>
      </c>
      <c r="AV40" s="19">
        <v>33</v>
      </c>
      <c r="AW40" s="47" t="s">
        <v>3880</v>
      </c>
      <c r="AX40" s="40" t="s">
        <v>3880</v>
      </c>
      <c r="AY40" s="18"/>
      <c r="AZ40" s="17">
        <v>1709</v>
      </c>
      <c r="BA40" s="19">
        <v>33</v>
      </c>
      <c r="BB40" s="47" t="s">
        <v>3880</v>
      </c>
      <c r="BC40" s="40" t="s">
        <v>3880</v>
      </c>
      <c r="BD40" s="18"/>
      <c r="BE40" s="60">
        <v>1807</v>
      </c>
      <c r="BF40" s="19">
        <v>33</v>
      </c>
      <c r="BG40" s="47" t="s">
        <v>3880</v>
      </c>
      <c r="BH40" s="40" t="s">
        <v>3880</v>
      </c>
      <c r="BI40" s="13"/>
    </row>
    <row r="41" spans="2:61">
      <c r="B41" s="20">
        <v>1601</v>
      </c>
      <c r="C41" s="21">
        <v>34</v>
      </c>
      <c r="D41" s="34" t="s">
        <v>3880</v>
      </c>
      <c r="E41" s="38" t="s">
        <v>3880</v>
      </c>
      <c r="G41" s="20">
        <v>1604</v>
      </c>
      <c r="H41" s="21">
        <v>34</v>
      </c>
      <c r="I41" s="34" t="s">
        <v>3880</v>
      </c>
      <c r="J41" s="38" t="s">
        <v>3880</v>
      </c>
      <c r="L41" s="20">
        <v>1607</v>
      </c>
      <c r="M41" s="21">
        <v>34</v>
      </c>
      <c r="N41" s="34" t="s">
        <v>3880</v>
      </c>
      <c r="O41" s="38" t="s">
        <v>3880</v>
      </c>
      <c r="Q41" s="20">
        <v>1509</v>
      </c>
      <c r="R41" s="21">
        <v>34</v>
      </c>
      <c r="S41" s="34" t="s">
        <v>3880</v>
      </c>
      <c r="T41" s="38" t="s">
        <v>3880</v>
      </c>
      <c r="V41" s="20">
        <v>1503</v>
      </c>
      <c r="W41" s="21">
        <v>34</v>
      </c>
      <c r="X41" s="34" t="s">
        <v>3880</v>
      </c>
      <c r="Y41" s="38" t="s">
        <v>3880</v>
      </c>
      <c r="AA41" s="20">
        <v>1506</v>
      </c>
      <c r="AB41" s="21">
        <v>34</v>
      </c>
      <c r="AC41" s="34" t="s">
        <v>3880</v>
      </c>
      <c r="AD41" s="38" t="s">
        <v>3880</v>
      </c>
      <c r="AF41" s="63">
        <v>1801</v>
      </c>
      <c r="AG41" s="64">
        <v>34</v>
      </c>
      <c r="AH41" s="34" t="s">
        <v>3880</v>
      </c>
      <c r="AI41" s="38" t="s">
        <v>3880</v>
      </c>
      <c r="AK41" s="63">
        <v>1804</v>
      </c>
      <c r="AL41" s="64">
        <v>34</v>
      </c>
      <c r="AM41" s="34" t="s">
        <v>3880</v>
      </c>
      <c r="AN41" s="38" t="s">
        <v>3880</v>
      </c>
      <c r="AP41" s="20">
        <v>1703</v>
      </c>
      <c r="AQ41" s="21">
        <v>34</v>
      </c>
      <c r="AR41" s="34" t="s">
        <v>3880</v>
      </c>
      <c r="AS41" s="38" t="s">
        <v>3880</v>
      </c>
      <c r="AU41" s="20">
        <v>1706</v>
      </c>
      <c r="AV41" s="21">
        <v>34</v>
      </c>
      <c r="AW41" s="34" t="s">
        <v>3880</v>
      </c>
      <c r="AX41" s="38" t="s">
        <v>3880</v>
      </c>
      <c r="AZ41" s="20">
        <v>1709</v>
      </c>
      <c r="BA41" s="21">
        <v>34</v>
      </c>
      <c r="BB41" s="34" t="s">
        <v>3880</v>
      </c>
      <c r="BC41" s="38" t="s">
        <v>3880</v>
      </c>
      <c r="BE41" s="63">
        <v>1807</v>
      </c>
      <c r="BF41" s="21">
        <v>34</v>
      </c>
      <c r="BG41" s="34" t="s">
        <v>3880</v>
      </c>
      <c r="BH41" s="38" t="s">
        <v>3880</v>
      </c>
    </row>
    <row r="42" spans="2:61">
      <c r="B42" s="20">
        <v>1601</v>
      </c>
      <c r="C42" s="21">
        <v>35</v>
      </c>
      <c r="D42" s="34" t="s">
        <v>3880</v>
      </c>
      <c r="E42" s="38" t="s">
        <v>3880</v>
      </c>
      <c r="G42" s="20">
        <v>1604</v>
      </c>
      <c r="H42" s="21">
        <v>35</v>
      </c>
      <c r="I42" s="34" t="s">
        <v>3880</v>
      </c>
      <c r="J42" s="38" t="s">
        <v>3880</v>
      </c>
      <c r="L42" s="20">
        <v>1607</v>
      </c>
      <c r="M42" s="21">
        <v>35</v>
      </c>
      <c r="N42" s="34" t="s">
        <v>3880</v>
      </c>
      <c r="O42" s="38" t="s">
        <v>3880</v>
      </c>
      <c r="Q42" s="20">
        <v>1509</v>
      </c>
      <c r="R42" s="21">
        <v>35</v>
      </c>
      <c r="S42" s="34" t="s">
        <v>3880</v>
      </c>
      <c r="T42" s="38" t="s">
        <v>3880</v>
      </c>
      <c r="V42" s="20">
        <v>1503</v>
      </c>
      <c r="W42" s="21">
        <v>35</v>
      </c>
      <c r="X42" s="34" t="s">
        <v>3880</v>
      </c>
      <c r="Y42" s="38" t="s">
        <v>3880</v>
      </c>
      <c r="AA42" s="20">
        <v>1506</v>
      </c>
      <c r="AB42" s="21">
        <v>35</v>
      </c>
      <c r="AC42" s="34" t="s">
        <v>3880</v>
      </c>
      <c r="AD42" s="38" t="s">
        <v>3880</v>
      </c>
      <c r="AF42" s="63">
        <v>1801</v>
      </c>
      <c r="AG42" s="64">
        <v>35</v>
      </c>
      <c r="AH42" s="34" t="s">
        <v>3880</v>
      </c>
      <c r="AI42" s="38" t="s">
        <v>3880</v>
      </c>
      <c r="AK42" s="63">
        <v>1804</v>
      </c>
      <c r="AL42" s="64">
        <v>35</v>
      </c>
      <c r="AM42" s="34" t="s">
        <v>3880</v>
      </c>
      <c r="AN42" s="38" t="s">
        <v>3880</v>
      </c>
      <c r="AP42" s="20">
        <v>1703</v>
      </c>
      <c r="AQ42" s="21">
        <v>35</v>
      </c>
      <c r="AR42" s="34" t="s">
        <v>3880</v>
      </c>
      <c r="AS42" s="38" t="s">
        <v>3880</v>
      </c>
      <c r="AU42" s="20">
        <v>1706</v>
      </c>
      <c r="AV42" s="21">
        <v>35</v>
      </c>
      <c r="AW42" s="34" t="s">
        <v>3880</v>
      </c>
      <c r="AX42" s="38" t="s">
        <v>3880</v>
      </c>
      <c r="AZ42" s="20">
        <v>1709</v>
      </c>
      <c r="BA42" s="21">
        <v>35</v>
      </c>
      <c r="BB42" s="34" t="s">
        <v>3880</v>
      </c>
      <c r="BC42" s="38" t="s">
        <v>3880</v>
      </c>
      <c r="BE42" s="63">
        <v>1807</v>
      </c>
      <c r="BF42" s="21">
        <v>35</v>
      </c>
      <c r="BG42" s="34" t="s">
        <v>3880</v>
      </c>
      <c r="BH42" s="38" t="s">
        <v>3880</v>
      </c>
    </row>
    <row r="43" spans="2:61">
      <c r="B43" s="20">
        <v>1601</v>
      </c>
      <c r="C43" s="21">
        <v>36</v>
      </c>
      <c r="D43" s="34" t="s">
        <v>3880</v>
      </c>
      <c r="E43" s="38" t="s">
        <v>3880</v>
      </c>
      <c r="G43" s="20">
        <v>1604</v>
      </c>
      <c r="H43" s="21">
        <v>36</v>
      </c>
      <c r="I43" s="34" t="s">
        <v>3880</v>
      </c>
      <c r="J43" s="38" t="s">
        <v>3880</v>
      </c>
      <c r="L43" s="20">
        <v>1607</v>
      </c>
      <c r="M43" s="21">
        <v>36</v>
      </c>
      <c r="N43" s="34" t="s">
        <v>3880</v>
      </c>
      <c r="O43" s="38" t="s">
        <v>3880</v>
      </c>
      <c r="Q43" s="20">
        <v>1509</v>
      </c>
      <c r="R43" s="21">
        <v>36</v>
      </c>
      <c r="S43" s="34" t="s">
        <v>3880</v>
      </c>
      <c r="T43" s="38" t="s">
        <v>3880</v>
      </c>
      <c r="V43" s="20">
        <v>1503</v>
      </c>
      <c r="W43" s="21">
        <v>36</v>
      </c>
      <c r="X43" s="34" t="s">
        <v>3880</v>
      </c>
      <c r="Y43" s="38" t="s">
        <v>3880</v>
      </c>
      <c r="AA43" s="20">
        <v>1506</v>
      </c>
      <c r="AB43" s="21">
        <v>36</v>
      </c>
      <c r="AC43" s="34" t="s">
        <v>3880</v>
      </c>
      <c r="AD43" s="38" t="s">
        <v>3880</v>
      </c>
      <c r="AF43" s="63">
        <v>1801</v>
      </c>
      <c r="AG43" s="64">
        <v>36</v>
      </c>
      <c r="AH43" s="34" t="s">
        <v>3880</v>
      </c>
      <c r="AI43" s="38" t="s">
        <v>3880</v>
      </c>
      <c r="AK43" s="63">
        <v>1804</v>
      </c>
      <c r="AL43" s="64">
        <v>36</v>
      </c>
      <c r="AM43" s="34" t="s">
        <v>3880</v>
      </c>
      <c r="AN43" s="38" t="s">
        <v>3880</v>
      </c>
      <c r="AP43" s="20">
        <v>1703</v>
      </c>
      <c r="AQ43" s="21">
        <v>36</v>
      </c>
      <c r="AR43" s="34" t="s">
        <v>3880</v>
      </c>
      <c r="AS43" s="38" t="s">
        <v>3880</v>
      </c>
      <c r="AU43" s="20">
        <v>1706</v>
      </c>
      <c r="AV43" s="21">
        <v>36</v>
      </c>
      <c r="AW43" s="34" t="s">
        <v>3880</v>
      </c>
      <c r="AX43" s="38" t="s">
        <v>3880</v>
      </c>
      <c r="AZ43" s="20">
        <v>1709</v>
      </c>
      <c r="BA43" s="21">
        <v>36</v>
      </c>
      <c r="BB43" s="34" t="s">
        <v>3880</v>
      </c>
      <c r="BC43" s="38" t="s">
        <v>3880</v>
      </c>
      <c r="BE43" s="63">
        <v>1807</v>
      </c>
      <c r="BF43" s="21">
        <v>36</v>
      </c>
      <c r="BG43" s="34" t="s">
        <v>3880</v>
      </c>
      <c r="BH43" s="38" t="s">
        <v>3880</v>
      </c>
    </row>
    <row r="44" spans="2:61">
      <c r="B44" s="20">
        <v>1601</v>
      </c>
      <c r="C44" s="21">
        <v>37</v>
      </c>
      <c r="D44" s="34" t="s">
        <v>3880</v>
      </c>
      <c r="E44" s="38" t="s">
        <v>3880</v>
      </c>
      <c r="G44" s="20">
        <v>1604</v>
      </c>
      <c r="H44" s="21">
        <v>37</v>
      </c>
      <c r="I44" s="34" t="s">
        <v>3880</v>
      </c>
      <c r="J44" s="38" t="s">
        <v>3880</v>
      </c>
      <c r="L44" s="20">
        <v>1607</v>
      </c>
      <c r="M44" s="21">
        <v>37</v>
      </c>
      <c r="N44" s="34" t="s">
        <v>3880</v>
      </c>
      <c r="O44" s="38" t="s">
        <v>3880</v>
      </c>
      <c r="Q44" s="20">
        <v>1509</v>
      </c>
      <c r="R44" s="21">
        <v>37</v>
      </c>
      <c r="S44" s="34" t="s">
        <v>3880</v>
      </c>
      <c r="T44" s="38" t="s">
        <v>3880</v>
      </c>
      <c r="V44" s="20">
        <v>1503</v>
      </c>
      <c r="W44" s="21">
        <v>37</v>
      </c>
      <c r="X44" s="34" t="s">
        <v>3880</v>
      </c>
      <c r="Y44" s="38" t="s">
        <v>3880</v>
      </c>
      <c r="AA44" s="20">
        <v>1506</v>
      </c>
      <c r="AB44" s="21">
        <v>37</v>
      </c>
      <c r="AC44" s="34" t="s">
        <v>3880</v>
      </c>
      <c r="AD44" s="38" t="s">
        <v>3880</v>
      </c>
      <c r="AF44" s="63">
        <v>1801</v>
      </c>
      <c r="AG44" s="64">
        <v>37</v>
      </c>
      <c r="AH44" s="34" t="s">
        <v>3880</v>
      </c>
      <c r="AI44" s="38" t="s">
        <v>3880</v>
      </c>
      <c r="AK44" s="63">
        <v>1804</v>
      </c>
      <c r="AL44" s="64">
        <v>37</v>
      </c>
      <c r="AM44" s="34" t="s">
        <v>3880</v>
      </c>
      <c r="AN44" s="38" t="s">
        <v>3880</v>
      </c>
      <c r="AP44" s="20">
        <v>1703</v>
      </c>
      <c r="AQ44" s="21">
        <v>37</v>
      </c>
      <c r="AR44" s="34" t="s">
        <v>3880</v>
      </c>
      <c r="AS44" s="38" t="s">
        <v>3880</v>
      </c>
      <c r="AU44" s="20">
        <v>1706</v>
      </c>
      <c r="AV44" s="21">
        <v>37</v>
      </c>
      <c r="AW44" s="34" t="s">
        <v>3880</v>
      </c>
      <c r="AX44" s="38" t="s">
        <v>3880</v>
      </c>
      <c r="AZ44" s="20">
        <v>1709</v>
      </c>
      <c r="BA44" s="21">
        <v>37</v>
      </c>
      <c r="BB44" s="34" t="s">
        <v>3880</v>
      </c>
      <c r="BC44" s="38" t="s">
        <v>3880</v>
      </c>
      <c r="BE44" s="63">
        <v>1807</v>
      </c>
      <c r="BF44" s="21">
        <v>37</v>
      </c>
      <c r="BG44" s="34" t="s">
        <v>3880</v>
      </c>
      <c r="BH44" s="38" t="s">
        <v>3880</v>
      </c>
    </row>
    <row r="45" spans="2:61">
      <c r="B45" s="20">
        <v>1601</v>
      </c>
      <c r="C45" s="21">
        <v>38</v>
      </c>
      <c r="D45" s="34" t="s">
        <v>3880</v>
      </c>
      <c r="E45" s="38" t="s">
        <v>3880</v>
      </c>
      <c r="G45" s="20">
        <v>1604</v>
      </c>
      <c r="H45" s="21">
        <v>38</v>
      </c>
      <c r="I45" s="34" t="s">
        <v>3880</v>
      </c>
      <c r="J45" s="38" t="s">
        <v>3880</v>
      </c>
      <c r="L45" s="20">
        <v>1607</v>
      </c>
      <c r="M45" s="21">
        <v>38</v>
      </c>
      <c r="N45" s="34" t="s">
        <v>3880</v>
      </c>
      <c r="O45" s="38" t="s">
        <v>3880</v>
      </c>
      <c r="Q45" s="20">
        <v>1509</v>
      </c>
      <c r="R45" s="21">
        <v>38</v>
      </c>
      <c r="S45" s="34" t="s">
        <v>3880</v>
      </c>
      <c r="T45" s="38" t="s">
        <v>3880</v>
      </c>
      <c r="V45" s="20">
        <v>1503</v>
      </c>
      <c r="W45" s="21">
        <v>38</v>
      </c>
      <c r="X45" s="34" t="s">
        <v>3880</v>
      </c>
      <c r="Y45" s="38" t="s">
        <v>3880</v>
      </c>
      <c r="AA45" s="20">
        <v>1506</v>
      </c>
      <c r="AB45" s="21">
        <v>38</v>
      </c>
      <c r="AC45" s="34" t="s">
        <v>3880</v>
      </c>
      <c r="AD45" s="38" t="s">
        <v>3880</v>
      </c>
      <c r="AF45" s="63">
        <v>1801</v>
      </c>
      <c r="AG45" s="64">
        <v>38</v>
      </c>
      <c r="AH45" s="34" t="s">
        <v>3880</v>
      </c>
      <c r="AI45" s="38" t="s">
        <v>3880</v>
      </c>
      <c r="AK45" s="63">
        <v>1804</v>
      </c>
      <c r="AL45" s="64">
        <v>38</v>
      </c>
      <c r="AM45" s="34" t="s">
        <v>3880</v>
      </c>
      <c r="AN45" s="38" t="s">
        <v>3880</v>
      </c>
      <c r="AP45" s="20">
        <v>1703</v>
      </c>
      <c r="AQ45" s="21">
        <v>38</v>
      </c>
      <c r="AR45" s="34" t="s">
        <v>3880</v>
      </c>
      <c r="AS45" s="38" t="s">
        <v>3880</v>
      </c>
      <c r="AU45" s="20">
        <v>1706</v>
      </c>
      <c r="AV45" s="21">
        <v>38</v>
      </c>
      <c r="AW45" s="34" t="s">
        <v>3880</v>
      </c>
      <c r="AX45" s="38" t="s">
        <v>3880</v>
      </c>
      <c r="AZ45" s="20">
        <v>1709</v>
      </c>
      <c r="BA45" s="21">
        <v>38</v>
      </c>
      <c r="BB45" s="34" t="s">
        <v>3880</v>
      </c>
      <c r="BC45" s="38" t="s">
        <v>3880</v>
      </c>
      <c r="BE45" s="63">
        <v>1807</v>
      </c>
      <c r="BF45" s="21">
        <v>38</v>
      </c>
      <c r="BG45" s="34" t="s">
        <v>3880</v>
      </c>
      <c r="BH45" s="38" t="s">
        <v>3880</v>
      </c>
    </row>
    <row r="46" spans="2:61">
      <c r="B46" s="20">
        <v>1601</v>
      </c>
      <c r="C46" s="21">
        <v>39</v>
      </c>
      <c r="D46" s="34" t="s">
        <v>3880</v>
      </c>
      <c r="E46" s="38" t="s">
        <v>3880</v>
      </c>
      <c r="G46" s="20">
        <v>1604</v>
      </c>
      <c r="H46" s="21">
        <v>39</v>
      </c>
      <c r="I46" s="34" t="s">
        <v>3880</v>
      </c>
      <c r="J46" s="38" t="s">
        <v>3880</v>
      </c>
      <c r="L46" s="20">
        <v>1607</v>
      </c>
      <c r="M46" s="21">
        <v>39</v>
      </c>
      <c r="N46" s="34" t="s">
        <v>3880</v>
      </c>
      <c r="O46" s="38" t="s">
        <v>3880</v>
      </c>
      <c r="Q46" s="20">
        <v>1509</v>
      </c>
      <c r="R46" s="21">
        <v>39</v>
      </c>
      <c r="S46" s="34" t="s">
        <v>3880</v>
      </c>
      <c r="T46" s="38" t="s">
        <v>3880</v>
      </c>
      <c r="V46" s="20">
        <v>1503</v>
      </c>
      <c r="W46" s="21">
        <v>39</v>
      </c>
      <c r="X46" s="34" t="s">
        <v>3880</v>
      </c>
      <c r="Y46" s="38" t="s">
        <v>3880</v>
      </c>
      <c r="Z46" s="13"/>
      <c r="AA46" s="20">
        <v>1506</v>
      </c>
      <c r="AB46" s="21">
        <v>39</v>
      </c>
      <c r="AC46" s="34" t="s">
        <v>3880</v>
      </c>
      <c r="AD46" s="38" t="s">
        <v>3880</v>
      </c>
      <c r="AE46" s="13"/>
      <c r="AF46" s="63">
        <v>1801</v>
      </c>
      <c r="AG46" s="64">
        <v>39</v>
      </c>
      <c r="AH46" s="34" t="s">
        <v>3880</v>
      </c>
      <c r="AI46" s="38" t="s">
        <v>3880</v>
      </c>
      <c r="AK46" s="63">
        <v>1804</v>
      </c>
      <c r="AL46" s="64">
        <v>39</v>
      </c>
      <c r="AM46" s="34" t="s">
        <v>3880</v>
      </c>
      <c r="AN46" s="38" t="s">
        <v>3880</v>
      </c>
      <c r="AP46" s="20">
        <v>1703</v>
      </c>
      <c r="AQ46" s="21">
        <v>39</v>
      </c>
      <c r="AR46" s="34" t="s">
        <v>3880</v>
      </c>
      <c r="AS46" s="38" t="s">
        <v>3880</v>
      </c>
      <c r="AU46" s="20">
        <v>1706</v>
      </c>
      <c r="AV46" s="21">
        <v>39</v>
      </c>
      <c r="AW46" s="34" t="s">
        <v>3880</v>
      </c>
      <c r="AX46" s="38" t="s">
        <v>3880</v>
      </c>
      <c r="AZ46" s="20">
        <v>1709</v>
      </c>
      <c r="BA46" s="21">
        <v>39</v>
      </c>
      <c r="BB46" s="34" t="s">
        <v>3880</v>
      </c>
      <c r="BC46" s="38" t="s">
        <v>3880</v>
      </c>
      <c r="BE46" s="63">
        <v>1807</v>
      </c>
      <c r="BF46" s="21">
        <v>39</v>
      </c>
      <c r="BG46" s="34" t="s">
        <v>3880</v>
      </c>
      <c r="BH46" s="38" t="s">
        <v>3880</v>
      </c>
      <c r="BI46" s="13"/>
    </row>
    <row r="47" spans="2:61">
      <c r="B47" s="20">
        <v>1601</v>
      </c>
      <c r="C47" s="21">
        <v>40</v>
      </c>
      <c r="D47" s="34" t="s">
        <v>3880</v>
      </c>
      <c r="E47" s="38" t="s">
        <v>3880</v>
      </c>
      <c r="G47" s="20">
        <v>1604</v>
      </c>
      <c r="H47" s="21">
        <v>40</v>
      </c>
      <c r="I47" s="34" t="s">
        <v>3880</v>
      </c>
      <c r="J47" s="38" t="s">
        <v>3880</v>
      </c>
      <c r="L47" s="20">
        <v>1607</v>
      </c>
      <c r="M47" s="21">
        <v>40</v>
      </c>
      <c r="N47" s="34" t="s">
        <v>3880</v>
      </c>
      <c r="O47" s="38" t="s">
        <v>3880</v>
      </c>
      <c r="Q47" s="20">
        <v>1509</v>
      </c>
      <c r="R47" s="21">
        <v>40</v>
      </c>
      <c r="S47" s="34" t="s">
        <v>3880</v>
      </c>
      <c r="T47" s="38" t="s">
        <v>3880</v>
      </c>
      <c r="V47" s="20">
        <v>1503</v>
      </c>
      <c r="W47" s="21">
        <v>40</v>
      </c>
      <c r="X47" s="34" t="s">
        <v>3880</v>
      </c>
      <c r="Y47" s="38" t="s">
        <v>3880</v>
      </c>
      <c r="Z47" s="13"/>
      <c r="AA47" s="20">
        <v>1506</v>
      </c>
      <c r="AB47" s="21">
        <v>40</v>
      </c>
      <c r="AC47" s="34" t="s">
        <v>3880</v>
      </c>
      <c r="AD47" s="38" t="s">
        <v>3880</v>
      </c>
      <c r="AE47" s="13"/>
      <c r="AF47" s="63">
        <v>1801</v>
      </c>
      <c r="AG47" s="64">
        <v>40</v>
      </c>
      <c r="AH47" s="34" t="s">
        <v>3880</v>
      </c>
      <c r="AI47" s="38" t="s">
        <v>3880</v>
      </c>
      <c r="AK47" s="63">
        <v>1804</v>
      </c>
      <c r="AL47" s="64">
        <v>40</v>
      </c>
      <c r="AM47" s="34" t="s">
        <v>3880</v>
      </c>
      <c r="AN47" s="38" t="s">
        <v>3880</v>
      </c>
      <c r="AP47" s="20">
        <v>1703</v>
      </c>
      <c r="AQ47" s="21">
        <v>40</v>
      </c>
      <c r="AR47" s="34" t="s">
        <v>3880</v>
      </c>
      <c r="AS47" s="38" t="s">
        <v>3880</v>
      </c>
      <c r="AU47" s="20">
        <v>1706</v>
      </c>
      <c r="AV47" s="21">
        <v>40</v>
      </c>
      <c r="AW47" s="34" t="s">
        <v>3880</v>
      </c>
      <c r="AX47" s="38" t="s">
        <v>3880</v>
      </c>
      <c r="AZ47" s="20">
        <v>1709</v>
      </c>
      <c r="BA47" s="21">
        <v>40</v>
      </c>
      <c r="BB47" s="34" t="s">
        <v>3880</v>
      </c>
      <c r="BC47" s="38" t="s">
        <v>3880</v>
      </c>
      <c r="BE47" s="63">
        <v>1807</v>
      </c>
      <c r="BF47" s="21">
        <v>40</v>
      </c>
      <c r="BG47" s="34" t="s">
        <v>3880</v>
      </c>
      <c r="BH47" s="38" t="s">
        <v>3880</v>
      </c>
      <c r="BI47" s="13"/>
    </row>
    <row r="48" spans="2:61">
      <c r="B48" s="20">
        <v>1602</v>
      </c>
      <c r="C48" s="21">
        <v>41</v>
      </c>
      <c r="D48" s="34" t="s">
        <v>3880</v>
      </c>
      <c r="E48" s="38" t="s">
        <v>3880</v>
      </c>
      <c r="G48" s="20">
        <v>1605</v>
      </c>
      <c r="H48" s="21">
        <v>41</v>
      </c>
      <c r="I48" s="34" t="s">
        <v>3880</v>
      </c>
      <c r="J48" s="38" t="s">
        <v>3880</v>
      </c>
      <c r="L48" s="20">
        <v>1608</v>
      </c>
      <c r="M48" s="21">
        <v>41</v>
      </c>
      <c r="N48" s="34" t="s">
        <v>3880</v>
      </c>
      <c r="O48" s="38" t="s">
        <v>3880</v>
      </c>
      <c r="Q48" s="20">
        <v>1508</v>
      </c>
      <c r="R48" s="21">
        <v>41</v>
      </c>
      <c r="S48" s="34" t="s">
        <v>3880</v>
      </c>
      <c r="T48" s="38" t="s">
        <v>3880</v>
      </c>
      <c r="V48" s="20">
        <v>1502</v>
      </c>
      <c r="W48" s="21">
        <v>41</v>
      </c>
      <c r="X48" s="34" t="s">
        <v>3880</v>
      </c>
      <c r="Y48" s="38" t="s">
        <v>3880</v>
      </c>
      <c r="Z48" s="13"/>
      <c r="AA48" s="20">
        <v>1505</v>
      </c>
      <c r="AB48" s="21">
        <v>41</v>
      </c>
      <c r="AC48" s="34" t="s">
        <v>3880</v>
      </c>
      <c r="AD48" s="38" t="s">
        <v>3880</v>
      </c>
      <c r="AE48" s="13"/>
      <c r="AF48" s="63">
        <v>1802</v>
      </c>
      <c r="AG48" s="64">
        <v>41</v>
      </c>
      <c r="AH48" s="34" t="s">
        <v>3880</v>
      </c>
      <c r="AI48" s="38" t="s">
        <v>3880</v>
      </c>
      <c r="AK48" s="63">
        <v>1805</v>
      </c>
      <c r="AL48" s="64">
        <v>41</v>
      </c>
      <c r="AM48" s="34" t="s">
        <v>3880</v>
      </c>
      <c r="AN48" s="38" t="s">
        <v>3880</v>
      </c>
      <c r="AP48" s="20">
        <v>1702</v>
      </c>
      <c r="AQ48" s="21">
        <v>41</v>
      </c>
      <c r="AR48" s="34" t="s">
        <v>3880</v>
      </c>
      <c r="AS48" s="38" t="s">
        <v>3880</v>
      </c>
      <c r="AU48" s="20">
        <v>1705</v>
      </c>
      <c r="AV48" s="21">
        <v>41</v>
      </c>
      <c r="AW48" s="34" t="s">
        <v>3880</v>
      </c>
      <c r="AX48" s="38" t="s">
        <v>3880</v>
      </c>
      <c r="AZ48" s="20">
        <v>1708</v>
      </c>
      <c r="BA48" s="21">
        <v>41</v>
      </c>
      <c r="BB48" s="34" t="s">
        <v>3880</v>
      </c>
      <c r="BC48" s="38" t="s">
        <v>3880</v>
      </c>
      <c r="BE48" s="63">
        <v>1808</v>
      </c>
      <c r="BF48" s="21">
        <v>41</v>
      </c>
      <c r="BG48" s="34" t="s">
        <v>3880</v>
      </c>
      <c r="BH48" s="38" t="s">
        <v>3880</v>
      </c>
      <c r="BI48" s="13"/>
    </row>
    <row r="49" spans="2:61">
      <c r="B49" s="20">
        <v>1602</v>
      </c>
      <c r="C49" s="21">
        <v>42</v>
      </c>
      <c r="D49" s="34" t="s">
        <v>3880</v>
      </c>
      <c r="E49" s="38" t="s">
        <v>3880</v>
      </c>
      <c r="G49" s="20">
        <v>1605</v>
      </c>
      <c r="H49" s="21">
        <v>42</v>
      </c>
      <c r="I49" s="34" t="s">
        <v>3880</v>
      </c>
      <c r="J49" s="38" t="s">
        <v>3880</v>
      </c>
      <c r="L49" s="20">
        <v>1608</v>
      </c>
      <c r="M49" s="21">
        <v>42</v>
      </c>
      <c r="N49" s="34" t="s">
        <v>3880</v>
      </c>
      <c r="O49" s="38" t="s">
        <v>3880</v>
      </c>
      <c r="Q49" s="20">
        <v>1508</v>
      </c>
      <c r="R49" s="21">
        <v>42</v>
      </c>
      <c r="S49" s="34" t="s">
        <v>3880</v>
      </c>
      <c r="T49" s="38" t="s">
        <v>3880</v>
      </c>
      <c r="V49" s="20">
        <v>1502</v>
      </c>
      <c r="W49" s="21">
        <v>42</v>
      </c>
      <c r="X49" s="34" t="s">
        <v>3880</v>
      </c>
      <c r="Y49" s="38" t="s">
        <v>3880</v>
      </c>
      <c r="Z49" s="13"/>
      <c r="AA49" s="20">
        <v>1505</v>
      </c>
      <c r="AB49" s="21">
        <v>42</v>
      </c>
      <c r="AC49" s="34" t="s">
        <v>3880</v>
      </c>
      <c r="AD49" s="38" t="s">
        <v>3880</v>
      </c>
      <c r="AE49" s="13"/>
      <c r="AF49" s="63">
        <v>1802</v>
      </c>
      <c r="AG49" s="64">
        <v>42</v>
      </c>
      <c r="AH49" s="34" t="s">
        <v>3880</v>
      </c>
      <c r="AI49" s="38" t="s">
        <v>3880</v>
      </c>
      <c r="AK49" s="63">
        <v>1805</v>
      </c>
      <c r="AL49" s="64">
        <v>42</v>
      </c>
      <c r="AM49" s="34" t="s">
        <v>3880</v>
      </c>
      <c r="AN49" s="38" t="s">
        <v>3880</v>
      </c>
      <c r="AP49" s="20">
        <v>1702</v>
      </c>
      <c r="AQ49" s="21">
        <v>42</v>
      </c>
      <c r="AR49" s="34" t="s">
        <v>3880</v>
      </c>
      <c r="AS49" s="38" t="s">
        <v>3880</v>
      </c>
      <c r="AU49" s="20">
        <v>1705</v>
      </c>
      <c r="AV49" s="21">
        <v>42</v>
      </c>
      <c r="AW49" s="34" t="s">
        <v>3880</v>
      </c>
      <c r="AX49" s="38" t="s">
        <v>3880</v>
      </c>
      <c r="AZ49" s="20">
        <v>1708</v>
      </c>
      <c r="BA49" s="21">
        <v>42</v>
      </c>
      <c r="BB49" s="34" t="s">
        <v>3880</v>
      </c>
      <c r="BC49" s="38" t="s">
        <v>3880</v>
      </c>
      <c r="BE49" s="63">
        <v>1808</v>
      </c>
      <c r="BF49" s="21">
        <v>42</v>
      </c>
      <c r="BG49" s="34" t="s">
        <v>3880</v>
      </c>
      <c r="BH49" s="38" t="s">
        <v>3880</v>
      </c>
      <c r="BI49" s="13"/>
    </row>
    <row r="50" spans="2:61">
      <c r="B50" s="20">
        <v>1602</v>
      </c>
      <c r="C50" s="21">
        <v>43</v>
      </c>
      <c r="D50" s="34" t="s">
        <v>3880</v>
      </c>
      <c r="E50" s="38" t="s">
        <v>3880</v>
      </c>
      <c r="G50" s="20">
        <v>1605</v>
      </c>
      <c r="H50" s="21">
        <v>43</v>
      </c>
      <c r="I50" s="34" t="s">
        <v>3880</v>
      </c>
      <c r="J50" s="38" t="s">
        <v>3880</v>
      </c>
      <c r="L50" s="20">
        <v>1608</v>
      </c>
      <c r="M50" s="21">
        <v>43</v>
      </c>
      <c r="N50" s="34" t="s">
        <v>3880</v>
      </c>
      <c r="O50" s="38" t="s">
        <v>3880</v>
      </c>
      <c r="Q50" s="20">
        <v>1508</v>
      </c>
      <c r="R50" s="21">
        <v>43</v>
      </c>
      <c r="S50" s="34" t="s">
        <v>3880</v>
      </c>
      <c r="T50" s="38" t="s">
        <v>3880</v>
      </c>
      <c r="V50" s="20">
        <v>1502</v>
      </c>
      <c r="W50" s="21">
        <v>43</v>
      </c>
      <c r="X50" s="34" t="s">
        <v>3880</v>
      </c>
      <c r="Y50" s="38" t="s">
        <v>3880</v>
      </c>
      <c r="Z50" s="13"/>
      <c r="AA50" s="20">
        <v>1505</v>
      </c>
      <c r="AB50" s="21">
        <v>43</v>
      </c>
      <c r="AC50" s="34" t="s">
        <v>3880</v>
      </c>
      <c r="AD50" s="38" t="s">
        <v>3880</v>
      </c>
      <c r="AE50" s="13"/>
      <c r="AF50" s="63">
        <v>1802</v>
      </c>
      <c r="AG50" s="64">
        <v>43</v>
      </c>
      <c r="AH50" s="34" t="s">
        <v>3880</v>
      </c>
      <c r="AI50" s="38" t="s">
        <v>3880</v>
      </c>
      <c r="AK50" s="63">
        <v>1805</v>
      </c>
      <c r="AL50" s="64">
        <v>43</v>
      </c>
      <c r="AM50" s="34" t="s">
        <v>3880</v>
      </c>
      <c r="AN50" s="38" t="s">
        <v>3880</v>
      </c>
      <c r="AP50" s="20">
        <v>1702</v>
      </c>
      <c r="AQ50" s="21">
        <v>43</v>
      </c>
      <c r="AR50" s="34" t="s">
        <v>3880</v>
      </c>
      <c r="AS50" s="38" t="s">
        <v>3880</v>
      </c>
      <c r="AU50" s="20">
        <v>1705</v>
      </c>
      <c r="AV50" s="21">
        <v>43</v>
      </c>
      <c r="AW50" s="34" t="s">
        <v>3880</v>
      </c>
      <c r="AX50" s="38" t="s">
        <v>3880</v>
      </c>
      <c r="AZ50" s="20">
        <v>1708</v>
      </c>
      <c r="BA50" s="21">
        <v>43</v>
      </c>
      <c r="BB50" s="34" t="s">
        <v>3880</v>
      </c>
      <c r="BC50" s="38" t="s">
        <v>3880</v>
      </c>
      <c r="BE50" s="63">
        <v>1808</v>
      </c>
      <c r="BF50" s="21">
        <v>43</v>
      </c>
      <c r="BG50" s="34" t="s">
        <v>3880</v>
      </c>
      <c r="BH50" s="38" t="s">
        <v>3880</v>
      </c>
      <c r="BI50" s="13"/>
    </row>
    <row r="51" spans="2:61">
      <c r="B51" s="20">
        <v>1602</v>
      </c>
      <c r="C51" s="21">
        <v>44</v>
      </c>
      <c r="D51" s="34" t="s">
        <v>3880</v>
      </c>
      <c r="E51" s="38" t="s">
        <v>3880</v>
      </c>
      <c r="G51" s="20">
        <v>1605</v>
      </c>
      <c r="H51" s="21">
        <v>44</v>
      </c>
      <c r="I51" s="34" t="s">
        <v>3880</v>
      </c>
      <c r="J51" s="38" t="s">
        <v>3880</v>
      </c>
      <c r="L51" s="20">
        <v>1608</v>
      </c>
      <c r="M51" s="21">
        <v>44</v>
      </c>
      <c r="N51" s="34" t="s">
        <v>3880</v>
      </c>
      <c r="O51" s="38" t="s">
        <v>3880</v>
      </c>
      <c r="Q51" s="20">
        <v>1508</v>
      </c>
      <c r="R51" s="21">
        <v>44</v>
      </c>
      <c r="S51" s="34" t="s">
        <v>3880</v>
      </c>
      <c r="T51" s="38" t="s">
        <v>3880</v>
      </c>
      <c r="V51" s="20">
        <v>1502</v>
      </c>
      <c r="W51" s="21">
        <v>44</v>
      </c>
      <c r="X51" s="34" t="s">
        <v>3880</v>
      </c>
      <c r="Y51" s="38" t="s">
        <v>3880</v>
      </c>
      <c r="AA51" s="20">
        <v>1505</v>
      </c>
      <c r="AB51" s="21">
        <v>44</v>
      </c>
      <c r="AC51" s="34" t="s">
        <v>3880</v>
      </c>
      <c r="AD51" s="38" t="s">
        <v>3880</v>
      </c>
      <c r="AF51" s="63">
        <v>1802</v>
      </c>
      <c r="AG51" s="64">
        <v>44</v>
      </c>
      <c r="AH51" s="34" t="s">
        <v>3880</v>
      </c>
      <c r="AI51" s="38" t="s">
        <v>3880</v>
      </c>
      <c r="AK51" s="63">
        <v>1805</v>
      </c>
      <c r="AL51" s="64">
        <v>44</v>
      </c>
      <c r="AM51" s="34" t="s">
        <v>3880</v>
      </c>
      <c r="AN51" s="38" t="s">
        <v>3880</v>
      </c>
      <c r="AP51" s="20">
        <v>1702</v>
      </c>
      <c r="AQ51" s="21">
        <v>44</v>
      </c>
      <c r="AR51" s="34" t="s">
        <v>3880</v>
      </c>
      <c r="AS51" s="38" t="s">
        <v>3880</v>
      </c>
      <c r="AU51" s="20">
        <v>1705</v>
      </c>
      <c r="AV51" s="21">
        <v>44</v>
      </c>
      <c r="AW51" s="34" t="s">
        <v>3880</v>
      </c>
      <c r="AX51" s="38" t="s">
        <v>3880</v>
      </c>
      <c r="AZ51" s="20">
        <v>1708</v>
      </c>
      <c r="BA51" s="21">
        <v>44</v>
      </c>
      <c r="BB51" s="34" t="s">
        <v>3880</v>
      </c>
      <c r="BC51" s="38" t="s">
        <v>3880</v>
      </c>
      <c r="BE51" s="63">
        <v>1808</v>
      </c>
      <c r="BF51" s="21">
        <v>44</v>
      </c>
      <c r="BG51" s="34" t="s">
        <v>3880</v>
      </c>
      <c r="BH51" s="38" t="s">
        <v>3880</v>
      </c>
    </row>
    <row r="52" spans="2:61">
      <c r="B52" s="20">
        <v>1602</v>
      </c>
      <c r="C52" s="21">
        <v>45</v>
      </c>
      <c r="D52" s="34" t="s">
        <v>9240</v>
      </c>
      <c r="E52" s="38" t="s">
        <v>4200</v>
      </c>
      <c r="G52" s="20">
        <v>1605</v>
      </c>
      <c r="H52" s="21">
        <v>45</v>
      </c>
      <c r="I52" s="34" t="s">
        <v>9241</v>
      </c>
      <c r="J52" s="38" t="s">
        <v>4260</v>
      </c>
      <c r="L52" s="20">
        <v>1608</v>
      </c>
      <c r="M52" s="21">
        <v>45</v>
      </c>
      <c r="N52" s="34" t="s">
        <v>3880</v>
      </c>
      <c r="O52" s="38" t="s">
        <v>3880</v>
      </c>
      <c r="Q52" s="20">
        <v>1508</v>
      </c>
      <c r="R52" s="21">
        <v>45</v>
      </c>
      <c r="S52" s="34" t="s">
        <v>3880</v>
      </c>
      <c r="T52" s="38" t="s">
        <v>3880</v>
      </c>
      <c r="V52" s="20">
        <v>1502</v>
      </c>
      <c r="W52" s="21">
        <v>45</v>
      </c>
      <c r="X52" s="34" t="s">
        <v>9242</v>
      </c>
      <c r="Y52" s="38" t="s">
        <v>4206</v>
      </c>
      <c r="Z52" s="13"/>
      <c r="AA52" s="20">
        <v>1505</v>
      </c>
      <c r="AB52" s="21">
        <v>45</v>
      </c>
      <c r="AC52" s="34" t="s">
        <v>3880</v>
      </c>
      <c r="AD52" s="38" t="s">
        <v>3880</v>
      </c>
      <c r="AE52" s="13"/>
      <c r="AF52" s="63">
        <v>1802</v>
      </c>
      <c r="AG52" s="64">
        <v>45</v>
      </c>
      <c r="AH52" s="34" t="s">
        <v>9241</v>
      </c>
      <c r="AI52" s="38" t="s">
        <v>4260</v>
      </c>
      <c r="AK52" s="63">
        <v>1805</v>
      </c>
      <c r="AL52" s="64">
        <v>45</v>
      </c>
      <c r="AM52" s="34" t="s">
        <v>3880</v>
      </c>
      <c r="AN52" s="38" t="s">
        <v>3880</v>
      </c>
      <c r="AP52" s="20">
        <v>1702</v>
      </c>
      <c r="AQ52" s="21">
        <v>45</v>
      </c>
      <c r="AR52" s="34" t="s">
        <v>3880</v>
      </c>
      <c r="AS52" s="38" t="s">
        <v>3880</v>
      </c>
      <c r="AU52" s="20">
        <v>1705</v>
      </c>
      <c r="AV52" s="21">
        <v>45</v>
      </c>
      <c r="AW52" s="34" t="s">
        <v>9241</v>
      </c>
      <c r="AX52" s="38" t="s">
        <v>4260</v>
      </c>
      <c r="AZ52" s="20">
        <v>1708</v>
      </c>
      <c r="BA52" s="21">
        <v>45</v>
      </c>
      <c r="BB52" s="34" t="s">
        <v>9240</v>
      </c>
      <c r="BC52" s="38" t="s">
        <v>4200</v>
      </c>
      <c r="BE52" s="63">
        <v>1808</v>
      </c>
      <c r="BF52" s="21">
        <v>45</v>
      </c>
      <c r="BG52" s="34" t="s">
        <v>3880</v>
      </c>
      <c r="BH52" s="38" t="s">
        <v>3880</v>
      </c>
      <c r="BI52" s="13"/>
    </row>
    <row r="53" spans="2:61">
      <c r="B53" s="20">
        <v>1602</v>
      </c>
      <c r="C53" s="21">
        <v>46</v>
      </c>
      <c r="D53" s="34" t="s">
        <v>9243</v>
      </c>
      <c r="E53" s="38" t="s">
        <v>4160</v>
      </c>
      <c r="G53" s="20">
        <v>1605</v>
      </c>
      <c r="H53" s="21">
        <v>46</v>
      </c>
      <c r="I53" s="34" t="s">
        <v>9244</v>
      </c>
      <c r="J53" s="38" t="s">
        <v>150</v>
      </c>
      <c r="L53" s="20">
        <v>1608</v>
      </c>
      <c r="M53" s="21">
        <v>46</v>
      </c>
      <c r="N53" s="34" t="s">
        <v>3880</v>
      </c>
      <c r="O53" s="38" t="s">
        <v>3880</v>
      </c>
      <c r="Q53" s="20">
        <v>1508</v>
      </c>
      <c r="R53" s="21">
        <v>46</v>
      </c>
      <c r="S53" s="34" t="s">
        <v>3880</v>
      </c>
      <c r="T53" s="38" t="s">
        <v>3880</v>
      </c>
      <c r="V53" s="20">
        <v>1502</v>
      </c>
      <c r="W53" s="21">
        <v>46</v>
      </c>
      <c r="X53" s="34" t="s">
        <v>9245</v>
      </c>
      <c r="Y53" s="38" t="s">
        <v>4125</v>
      </c>
      <c r="AA53" s="20">
        <v>1505</v>
      </c>
      <c r="AB53" s="21">
        <v>46</v>
      </c>
      <c r="AC53" s="34" t="s">
        <v>3880</v>
      </c>
      <c r="AD53" s="38" t="s">
        <v>3880</v>
      </c>
      <c r="AF53" s="63">
        <v>1802</v>
      </c>
      <c r="AG53" s="64">
        <v>46</v>
      </c>
      <c r="AH53" s="34" t="s">
        <v>9244</v>
      </c>
      <c r="AI53" s="38" t="s">
        <v>150</v>
      </c>
      <c r="AK53" s="63">
        <v>1805</v>
      </c>
      <c r="AL53" s="64">
        <v>46</v>
      </c>
      <c r="AM53" s="34" t="s">
        <v>3880</v>
      </c>
      <c r="AN53" s="38" t="s">
        <v>3880</v>
      </c>
      <c r="AP53" s="20">
        <v>1702</v>
      </c>
      <c r="AQ53" s="21">
        <v>46</v>
      </c>
      <c r="AR53" s="34" t="s">
        <v>3880</v>
      </c>
      <c r="AS53" s="38" t="s">
        <v>3880</v>
      </c>
      <c r="AU53" s="20">
        <v>1705</v>
      </c>
      <c r="AV53" s="21">
        <v>46</v>
      </c>
      <c r="AW53" s="34" t="s">
        <v>9244</v>
      </c>
      <c r="AX53" s="38" t="s">
        <v>150</v>
      </c>
      <c r="AZ53" s="20">
        <v>1708</v>
      </c>
      <c r="BA53" s="21">
        <v>46</v>
      </c>
      <c r="BB53" s="34" t="s">
        <v>9243</v>
      </c>
      <c r="BC53" s="38" t="s">
        <v>4160</v>
      </c>
      <c r="BE53" s="63">
        <v>1808</v>
      </c>
      <c r="BF53" s="21">
        <v>46</v>
      </c>
      <c r="BG53" s="34" t="s">
        <v>3880</v>
      </c>
      <c r="BH53" s="38" t="s">
        <v>3880</v>
      </c>
    </row>
    <row r="54" spans="2:61">
      <c r="B54" s="20">
        <v>1602</v>
      </c>
      <c r="C54" s="21">
        <v>47</v>
      </c>
      <c r="D54" s="34" t="s">
        <v>9242</v>
      </c>
      <c r="E54" s="38" t="s">
        <v>4206</v>
      </c>
      <c r="G54" s="20">
        <v>1605</v>
      </c>
      <c r="H54" s="21">
        <v>47</v>
      </c>
      <c r="I54" s="34" t="s">
        <v>9246</v>
      </c>
      <c r="J54" s="38" t="s">
        <v>4274</v>
      </c>
      <c r="L54" s="20">
        <v>1608</v>
      </c>
      <c r="M54" s="21">
        <v>47</v>
      </c>
      <c r="N54" s="34" t="s">
        <v>3880</v>
      </c>
      <c r="O54" s="38" t="s">
        <v>3880</v>
      </c>
      <c r="Q54" s="20">
        <v>1508</v>
      </c>
      <c r="R54" s="21">
        <v>47</v>
      </c>
      <c r="S54" s="34" t="s">
        <v>3880</v>
      </c>
      <c r="T54" s="38" t="s">
        <v>3880</v>
      </c>
      <c r="V54" s="20">
        <v>1502</v>
      </c>
      <c r="W54" s="21">
        <v>47</v>
      </c>
      <c r="X54" s="34" t="s">
        <v>9247</v>
      </c>
      <c r="Y54" s="38" t="s">
        <v>4129</v>
      </c>
      <c r="AA54" s="20">
        <v>1505</v>
      </c>
      <c r="AB54" s="21">
        <v>47</v>
      </c>
      <c r="AC54" s="34" t="s">
        <v>3880</v>
      </c>
      <c r="AD54" s="38" t="s">
        <v>3880</v>
      </c>
      <c r="AF54" s="63">
        <v>1802</v>
      </c>
      <c r="AG54" s="64">
        <v>47</v>
      </c>
      <c r="AH54" s="34" t="s">
        <v>9246</v>
      </c>
      <c r="AI54" s="38" t="s">
        <v>4274</v>
      </c>
      <c r="AK54" s="63">
        <v>1805</v>
      </c>
      <c r="AL54" s="64">
        <v>47</v>
      </c>
      <c r="AM54" s="34" t="s">
        <v>3880</v>
      </c>
      <c r="AN54" s="38" t="s">
        <v>3880</v>
      </c>
      <c r="AP54" s="20">
        <v>1702</v>
      </c>
      <c r="AQ54" s="21">
        <v>47</v>
      </c>
      <c r="AR54" s="34" t="s">
        <v>3880</v>
      </c>
      <c r="AS54" s="38" t="s">
        <v>3880</v>
      </c>
      <c r="AU54" s="20">
        <v>1705</v>
      </c>
      <c r="AV54" s="21">
        <v>47</v>
      </c>
      <c r="AW54" s="34" t="s">
        <v>9246</v>
      </c>
      <c r="AX54" s="38" t="s">
        <v>4274</v>
      </c>
      <c r="AZ54" s="20">
        <v>1708</v>
      </c>
      <c r="BA54" s="21">
        <v>47</v>
      </c>
      <c r="BB54" s="34" t="s">
        <v>9242</v>
      </c>
      <c r="BC54" s="38" t="s">
        <v>4206</v>
      </c>
      <c r="BE54" s="63">
        <v>1808</v>
      </c>
      <c r="BF54" s="21">
        <v>47</v>
      </c>
      <c r="BG54" s="34" t="s">
        <v>3880</v>
      </c>
      <c r="BH54" s="38" t="s">
        <v>3880</v>
      </c>
    </row>
    <row r="55" spans="2:61" ht="15" thickBot="1">
      <c r="B55" s="22">
        <v>1602</v>
      </c>
      <c r="C55" s="24">
        <v>48</v>
      </c>
      <c r="D55" s="36" t="s">
        <v>9247</v>
      </c>
      <c r="E55" s="39" t="s">
        <v>4129</v>
      </c>
      <c r="F55" s="23"/>
      <c r="G55" s="22">
        <v>1605</v>
      </c>
      <c r="H55" s="24">
        <v>48</v>
      </c>
      <c r="I55" s="36" t="s">
        <v>9248</v>
      </c>
      <c r="J55" s="39" t="s">
        <v>77</v>
      </c>
      <c r="K55" s="23"/>
      <c r="L55" s="22">
        <v>1608</v>
      </c>
      <c r="M55" s="24">
        <v>48</v>
      </c>
      <c r="N55" s="36" t="s">
        <v>3880</v>
      </c>
      <c r="O55" s="39" t="s">
        <v>3880</v>
      </c>
      <c r="P55" s="23"/>
      <c r="Q55" s="22">
        <v>1508</v>
      </c>
      <c r="R55" s="24">
        <v>48</v>
      </c>
      <c r="S55" s="36" t="s">
        <v>3880</v>
      </c>
      <c r="T55" s="39" t="s">
        <v>3880</v>
      </c>
      <c r="U55" s="23"/>
      <c r="V55" s="22">
        <v>1502</v>
      </c>
      <c r="W55" s="24">
        <v>48</v>
      </c>
      <c r="X55" s="36" t="s">
        <v>9243</v>
      </c>
      <c r="Y55" s="39" t="s">
        <v>4160</v>
      </c>
      <c r="AA55" s="22">
        <v>1505</v>
      </c>
      <c r="AB55" s="24">
        <v>48</v>
      </c>
      <c r="AC55" s="36" t="s">
        <v>3880</v>
      </c>
      <c r="AD55" s="39" t="s">
        <v>3880</v>
      </c>
      <c r="AF55" s="65">
        <v>1802</v>
      </c>
      <c r="AG55" s="66">
        <v>48</v>
      </c>
      <c r="AH55" s="36" t="s">
        <v>9248</v>
      </c>
      <c r="AI55" s="39" t="s">
        <v>77</v>
      </c>
      <c r="AJ55" s="67"/>
      <c r="AK55" s="65">
        <v>1805</v>
      </c>
      <c r="AL55" s="66">
        <v>48</v>
      </c>
      <c r="AM55" s="36" t="s">
        <v>3880</v>
      </c>
      <c r="AN55" s="39" t="s">
        <v>3880</v>
      </c>
      <c r="AO55" s="67"/>
      <c r="AP55" s="22">
        <v>1702</v>
      </c>
      <c r="AQ55" s="24">
        <v>48</v>
      </c>
      <c r="AR55" s="36" t="s">
        <v>3880</v>
      </c>
      <c r="AS55" s="39" t="s">
        <v>3880</v>
      </c>
      <c r="AT55" s="23"/>
      <c r="AU55" s="22">
        <v>1705</v>
      </c>
      <c r="AV55" s="24">
        <v>48</v>
      </c>
      <c r="AW55" s="36" t="s">
        <v>9248</v>
      </c>
      <c r="AX55" s="39" t="s">
        <v>77</v>
      </c>
      <c r="AY55" s="23"/>
      <c r="AZ55" s="22">
        <v>1708</v>
      </c>
      <c r="BA55" s="24">
        <v>48</v>
      </c>
      <c r="BB55" s="36" t="s">
        <v>9247</v>
      </c>
      <c r="BC55" s="39" t="s">
        <v>4129</v>
      </c>
      <c r="BD55" s="23"/>
      <c r="BE55" s="65">
        <v>1808</v>
      </c>
      <c r="BF55" s="24">
        <v>48</v>
      </c>
      <c r="BG55" s="36" t="s">
        <v>3880</v>
      </c>
      <c r="BH55" s="39" t="s">
        <v>3880</v>
      </c>
    </row>
    <row r="56" spans="2:61">
      <c r="B56" s="25">
        <v>1602</v>
      </c>
      <c r="C56" s="26">
        <v>49</v>
      </c>
      <c r="D56" s="37" t="s">
        <v>3880</v>
      </c>
      <c r="E56" s="40" t="s">
        <v>3880</v>
      </c>
      <c r="G56" s="25">
        <v>1605</v>
      </c>
      <c r="H56" s="26">
        <v>49</v>
      </c>
      <c r="I56" s="37" t="s">
        <v>3880</v>
      </c>
      <c r="J56" s="40" t="s">
        <v>3880</v>
      </c>
      <c r="L56" s="25">
        <v>1608</v>
      </c>
      <c r="M56" s="26">
        <v>49</v>
      </c>
      <c r="N56" s="37" t="s">
        <v>3880</v>
      </c>
      <c r="O56" s="40" t="s">
        <v>3880</v>
      </c>
      <c r="Q56" s="25">
        <v>1508</v>
      </c>
      <c r="R56" s="26">
        <v>49</v>
      </c>
      <c r="S56" s="37" t="s">
        <v>3880</v>
      </c>
      <c r="T56" s="40" t="s">
        <v>3880</v>
      </c>
      <c r="V56" s="25">
        <v>1502</v>
      </c>
      <c r="W56" s="26">
        <v>49</v>
      </c>
      <c r="X56" s="37" t="s">
        <v>3880</v>
      </c>
      <c r="Y56" s="40" t="s">
        <v>3880</v>
      </c>
      <c r="Z56" s="13"/>
      <c r="AA56" s="25">
        <v>1505</v>
      </c>
      <c r="AB56" s="26">
        <v>49</v>
      </c>
      <c r="AC56" s="37" t="s">
        <v>3880</v>
      </c>
      <c r="AD56" s="40" t="s">
        <v>3880</v>
      </c>
      <c r="AE56" s="13"/>
      <c r="AF56" s="68">
        <v>1802</v>
      </c>
      <c r="AG56" s="69">
        <v>49</v>
      </c>
      <c r="AH56" s="37" t="s">
        <v>3880</v>
      </c>
      <c r="AI56" s="40" t="s">
        <v>3880</v>
      </c>
      <c r="AK56" s="68">
        <v>1805</v>
      </c>
      <c r="AL56" s="69">
        <v>49</v>
      </c>
      <c r="AM56" s="37" t="s">
        <v>3880</v>
      </c>
      <c r="AN56" s="40" t="s">
        <v>3880</v>
      </c>
      <c r="AP56" s="25">
        <v>1702</v>
      </c>
      <c r="AQ56" s="26">
        <v>49</v>
      </c>
      <c r="AR56" s="37" t="s">
        <v>3880</v>
      </c>
      <c r="AS56" s="40" t="s">
        <v>3880</v>
      </c>
      <c r="AU56" s="25">
        <v>1705</v>
      </c>
      <c r="AV56" s="26">
        <v>49</v>
      </c>
      <c r="AW56" s="37" t="s">
        <v>3880</v>
      </c>
      <c r="AX56" s="40" t="s">
        <v>3880</v>
      </c>
      <c r="AZ56" s="25">
        <v>1708</v>
      </c>
      <c r="BA56" s="26">
        <v>49</v>
      </c>
      <c r="BB56" s="37" t="s">
        <v>3880</v>
      </c>
      <c r="BC56" s="40" t="s">
        <v>3880</v>
      </c>
      <c r="BE56" s="68">
        <v>1808</v>
      </c>
      <c r="BF56" s="26">
        <v>49</v>
      </c>
      <c r="BG56" s="37" t="s">
        <v>3880</v>
      </c>
      <c r="BH56" s="40" t="s">
        <v>3880</v>
      </c>
      <c r="BI56" s="13"/>
    </row>
    <row r="57" spans="2:61">
      <c r="B57" s="20">
        <v>1602</v>
      </c>
      <c r="C57" s="21">
        <v>50</v>
      </c>
      <c r="D57" s="34" t="s">
        <v>3880</v>
      </c>
      <c r="E57" s="38" t="s">
        <v>3880</v>
      </c>
      <c r="G57" s="20">
        <v>1605</v>
      </c>
      <c r="H57" s="21">
        <v>50</v>
      </c>
      <c r="I57" s="34" t="s">
        <v>3880</v>
      </c>
      <c r="J57" s="38" t="s">
        <v>3880</v>
      </c>
      <c r="L57" s="20">
        <v>1608</v>
      </c>
      <c r="M57" s="21">
        <v>50</v>
      </c>
      <c r="N57" s="34" t="s">
        <v>3880</v>
      </c>
      <c r="O57" s="38" t="s">
        <v>3880</v>
      </c>
      <c r="Q57" s="20">
        <v>1508</v>
      </c>
      <c r="R57" s="21">
        <v>50</v>
      </c>
      <c r="S57" s="34" t="s">
        <v>3880</v>
      </c>
      <c r="T57" s="38" t="s">
        <v>3880</v>
      </c>
      <c r="V57" s="20">
        <v>1502</v>
      </c>
      <c r="W57" s="21">
        <v>50</v>
      </c>
      <c r="X57" s="34" t="s">
        <v>3880</v>
      </c>
      <c r="Y57" s="38" t="s">
        <v>3880</v>
      </c>
      <c r="AA57" s="20">
        <v>1505</v>
      </c>
      <c r="AB57" s="21">
        <v>50</v>
      </c>
      <c r="AC57" s="34" t="s">
        <v>3880</v>
      </c>
      <c r="AD57" s="38" t="s">
        <v>3880</v>
      </c>
      <c r="AF57" s="63">
        <v>1802</v>
      </c>
      <c r="AG57" s="64">
        <v>50</v>
      </c>
      <c r="AH57" s="34" t="s">
        <v>3880</v>
      </c>
      <c r="AI57" s="38" t="s">
        <v>3880</v>
      </c>
      <c r="AK57" s="63">
        <v>1805</v>
      </c>
      <c r="AL57" s="64">
        <v>50</v>
      </c>
      <c r="AM57" s="34" t="s">
        <v>3880</v>
      </c>
      <c r="AN57" s="38" t="s">
        <v>3880</v>
      </c>
      <c r="AP57" s="20">
        <v>1702</v>
      </c>
      <c r="AQ57" s="21">
        <v>50</v>
      </c>
      <c r="AR57" s="34" t="s">
        <v>3880</v>
      </c>
      <c r="AS57" s="38" t="s">
        <v>3880</v>
      </c>
      <c r="AU57" s="20">
        <v>1705</v>
      </c>
      <c r="AV57" s="21">
        <v>50</v>
      </c>
      <c r="AW57" s="34" t="s">
        <v>3880</v>
      </c>
      <c r="AX57" s="38" t="s">
        <v>3880</v>
      </c>
      <c r="AZ57" s="20">
        <v>1708</v>
      </c>
      <c r="BA57" s="21">
        <v>50</v>
      </c>
      <c r="BB57" s="34" t="s">
        <v>3880</v>
      </c>
      <c r="BC57" s="38" t="s">
        <v>3880</v>
      </c>
      <c r="BE57" s="63">
        <v>1808</v>
      </c>
      <c r="BF57" s="21">
        <v>50</v>
      </c>
      <c r="BG57" s="34" t="s">
        <v>3880</v>
      </c>
      <c r="BH57" s="38" t="s">
        <v>3880</v>
      </c>
    </row>
    <row r="58" spans="2:61">
      <c r="B58" s="20">
        <v>1602</v>
      </c>
      <c r="C58" s="21">
        <v>51</v>
      </c>
      <c r="D58" s="34" t="s">
        <v>3880</v>
      </c>
      <c r="E58" s="38" t="s">
        <v>3880</v>
      </c>
      <c r="G58" s="20">
        <v>1605</v>
      </c>
      <c r="H58" s="21">
        <v>51</v>
      </c>
      <c r="I58" s="34" t="s">
        <v>3880</v>
      </c>
      <c r="J58" s="38" t="s">
        <v>3880</v>
      </c>
      <c r="L58" s="20">
        <v>1608</v>
      </c>
      <c r="M58" s="21">
        <v>51</v>
      </c>
      <c r="N58" s="34" t="s">
        <v>3880</v>
      </c>
      <c r="O58" s="38" t="s">
        <v>3880</v>
      </c>
      <c r="Q58" s="20">
        <v>1508</v>
      </c>
      <c r="R58" s="21">
        <v>51</v>
      </c>
      <c r="S58" s="34" t="s">
        <v>3880</v>
      </c>
      <c r="T58" s="38" t="s">
        <v>3880</v>
      </c>
      <c r="V58" s="20">
        <v>1502</v>
      </c>
      <c r="W58" s="21">
        <v>51</v>
      </c>
      <c r="X58" s="34" t="s">
        <v>3880</v>
      </c>
      <c r="Y58" s="38" t="s">
        <v>3880</v>
      </c>
      <c r="AA58" s="20">
        <v>1505</v>
      </c>
      <c r="AB58" s="21">
        <v>51</v>
      </c>
      <c r="AC58" s="34" t="s">
        <v>3880</v>
      </c>
      <c r="AD58" s="38" t="s">
        <v>3880</v>
      </c>
      <c r="AF58" s="63">
        <v>1802</v>
      </c>
      <c r="AG58" s="64">
        <v>51</v>
      </c>
      <c r="AH58" s="34" t="s">
        <v>3880</v>
      </c>
      <c r="AI58" s="38" t="s">
        <v>3880</v>
      </c>
      <c r="AK58" s="63">
        <v>1805</v>
      </c>
      <c r="AL58" s="64">
        <v>51</v>
      </c>
      <c r="AM58" s="34" t="s">
        <v>3880</v>
      </c>
      <c r="AN58" s="38" t="s">
        <v>3880</v>
      </c>
      <c r="AP58" s="20">
        <v>1702</v>
      </c>
      <c r="AQ58" s="21">
        <v>51</v>
      </c>
      <c r="AR58" s="34" t="s">
        <v>3880</v>
      </c>
      <c r="AS58" s="38" t="s">
        <v>3880</v>
      </c>
      <c r="AU58" s="20">
        <v>1705</v>
      </c>
      <c r="AV58" s="21">
        <v>51</v>
      </c>
      <c r="AW58" s="34" t="s">
        <v>3880</v>
      </c>
      <c r="AX58" s="38" t="s">
        <v>3880</v>
      </c>
      <c r="AZ58" s="20">
        <v>1708</v>
      </c>
      <c r="BA58" s="21">
        <v>51</v>
      </c>
      <c r="BB58" s="34" t="s">
        <v>3880</v>
      </c>
      <c r="BC58" s="38" t="s">
        <v>3880</v>
      </c>
      <c r="BE58" s="63">
        <v>1808</v>
      </c>
      <c r="BF58" s="21">
        <v>51</v>
      </c>
      <c r="BG58" s="34" t="s">
        <v>3880</v>
      </c>
      <c r="BH58" s="38" t="s">
        <v>3880</v>
      </c>
    </row>
    <row r="59" spans="2:61">
      <c r="B59" s="20">
        <v>1602</v>
      </c>
      <c r="C59" s="21">
        <v>52</v>
      </c>
      <c r="D59" s="34" t="s">
        <v>3880</v>
      </c>
      <c r="E59" s="38" t="s">
        <v>3880</v>
      </c>
      <c r="G59" s="20">
        <v>1605</v>
      </c>
      <c r="H59" s="21">
        <v>52</v>
      </c>
      <c r="I59" s="34" t="s">
        <v>3880</v>
      </c>
      <c r="J59" s="38" t="s">
        <v>3880</v>
      </c>
      <c r="L59" s="20">
        <v>1608</v>
      </c>
      <c r="M59" s="21">
        <v>52</v>
      </c>
      <c r="N59" s="34" t="s">
        <v>3880</v>
      </c>
      <c r="O59" s="38" t="s">
        <v>3880</v>
      </c>
      <c r="Q59" s="20">
        <v>1508</v>
      </c>
      <c r="R59" s="21">
        <v>52</v>
      </c>
      <c r="S59" s="34" t="s">
        <v>3880</v>
      </c>
      <c r="T59" s="38" t="s">
        <v>3880</v>
      </c>
      <c r="V59" s="20">
        <v>1502</v>
      </c>
      <c r="W59" s="21">
        <v>52</v>
      </c>
      <c r="X59" s="34" t="s">
        <v>3880</v>
      </c>
      <c r="Y59" s="38" t="s">
        <v>3880</v>
      </c>
      <c r="AA59" s="20">
        <v>1505</v>
      </c>
      <c r="AB59" s="21">
        <v>52</v>
      </c>
      <c r="AC59" s="34" t="s">
        <v>3880</v>
      </c>
      <c r="AD59" s="38" t="s">
        <v>3880</v>
      </c>
      <c r="AF59" s="63">
        <v>1802</v>
      </c>
      <c r="AG59" s="64">
        <v>52</v>
      </c>
      <c r="AH59" s="34" t="s">
        <v>3880</v>
      </c>
      <c r="AI59" s="38" t="s">
        <v>3880</v>
      </c>
      <c r="AK59" s="63">
        <v>1805</v>
      </c>
      <c r="AL59" s="64">
        <v>52</v>
      </c>
      <c r="AM59" s="34" t="s">
        <v>3880</v>
      </c>
      <c r="AN59" s="38" t="s">
        <v>3880</v>
      </c>
      <c r="AP59" s="20">
        <v>1702</v>
      </c>
      <c r="AQ59" s="21">
        <v>52</v>
      </c>
      <c r="AR59" s="34" t="s">
        <v>3880</v>
      </c>
      <c r="AS59" s="38" t="s">
        <v>3880</v>
      </c>
      <c r="AU59" s="20">
        <v>1705</v>
      </c>
      <c r="AV59" s="21">
        <v>52</v>
      </c>
      <c r="AW59" s="34" t="s">
        <v>3880</v>
      </c>
      <c r="AX59" s="38" t="s">
        <v>3880</v>
      </c>
      <c r="AZ59" s="20">
        <v>1708</v>
      </c>
      <c r="BA59" s="21">
        <v>52</v>
      </c>
      <c r="BB59" s="34" t="s">
        <v>3880</v>
      </c>
      <c r="BC59" s="38" t="s">
        <v>3880</v>
      </c>
      <c r="BE59" s="63">
        <v>1808</v>
      </c>
      <c r="BF59" s="21">
        <v>52</v>
      </c>
      <c r="BG59" s="34" t="s">
        <v>3880</v>
      </c>
      <c r="BH59" s="38" t="s">
        <v>3880</v>
      </c>
    </row>
    <row r="60" spans="2:61">
      <c r="B60" s="20">
        <v>1602</v>
      </c>
      <c r="C60" s="21">
        <v>53</v>
      </c>
      <c r="D60" s="34" t="s">
        <v>3880</v>
      </c>
      <c r="E60" s="38" t="s">
        <v>3880</v>
      </c>
      <c r="G60" s="20">
        <v>1605</v>
      </c>
      <c r="H60" s="21">
        <v>53</v>
      </c>
      <c r="I60" s="34" t="s">
        <v>3880</v>
      </c>
      <c r="J60" s="38" t="s">
        <v>3880</v>
      </c>
      <c r="L60" s="20">
        <v>1608</v>
      </c>
      <c r="M60" s="21">
        <v>53</v>
      </c>
      <c r="N60" s="34" t="s">
        <v>3880</v>
      </c>
      <c r="O60" s="38" t="s">
        <v>3880</v>
      </c>
      <c r="Q60" s="20">
        <v>1508</v>
      </c>
      <c r="R60" s="21">
        <v>53</v>
      </c>
      <c r="S60" s="34" t="s">
        <v>3880</v>
      </c>
      <c r="T60" s="38" t="s">
        <v>3880</v>
      </c>
      <c r="V60" s="20">
        <v>1502</v>
      </c>
      <c r="W60" s="21">
        <v>53</v>
      </c>
      <c r="X60" s="34" t="s">
        <v>3880</v>
      </c>
      <c r="Y60" s="38" t="s">
        <v>3880</v>
      </c>
      <c r="Z60" s="13"/>
      <c r="AA60" s="20">
        <v>1505</v>
      </c>
      <c r="AB60" s="21">
        <v>53</v>
      </c>
      <c r="AC60" s="34" t="s">
        <v>3880</v>
      </c>
      <c r="AD60" s="38" t="s">
        <v>3880</v>
      </c>
      <c r="AE60" s="13"/>
      <c r="AF60" s="63">
        <v>1802</v>
      </c>
      <c r="AG60" s="64">
        <v>53</v>
      </c>
      <c r="AH60" s="34" t="s">
        <v>3880</v>
      </c>
      <c r="AI60" s="38" t="s">
        <v>3880</v>
      </c>
      <c r="AK60" s="63">
        <v>1805</v>
      </c>
      <c r="AL60" s="64">
        <v>53</v>
      </c>
      <c r="AM60" s="34" t="s">
        <v>3880</v>
      </c>
      <c r="AN60" s="38" t="s">
        <v>3880</v>
      </c>
      <c r="AP60" s="20">
        <v>1702</v>
      </c>
      <c r="AQ60" s="21">
        <v>53</v>
      </c>
      <c r="AR60" s="34" t="s">
        <v>3880</v>
      </c>
      <c r="AS60" s="38" t="s">
        <v>3880</v>
      </c>
      <c r="AU60" s="20">
        <v>1705</v>
      </c>
      <c r="AV60" s="21">
        <v>53</v>
      </c>
      <c r="AW60" s="34" t="s">
        <v>3880</v>
      </c>
      <c r="AX60" s="38" t="s">
        <v>3880</v>
      </c>
      <c r="AZ60" s="20">
        <v>1708</v>
      </c>
      <c r="BA60" s="21">
        <v>53</v>
      </c>
      <c r="BB60" s="34" t="s">
        <v>3880</v>
      </c>
      <c r="BC60" s="38" t="s">
        <v>3880</v>
      </c>
      <c r="BE60" s="63">
        <v>1808</v>
      </c>
      <c r="BF60" s="21">
        <v>53</v>
      </c>
      <c r="BG60" s="34" t="s">
        <v>3880</v>
      </c>
      <c r="BH60" s="38" t="s">
        <v>3880</v>
      </c>
      <c r="BI60" s="13"/>
    </row>
    <row r="61" spans="2:61">
      <c r="B61" s="20">
        <v>1602</v>
      </c>
      <c r="C61" s="21">
        <v>54</v>
      </c>
      <c r="D61" s="34" t="s">
        <v>3880</v>
      </c>
      <c r="E61" s="38" t="s">
        <v>3880</v>
      </c>
      <c r="G61" s="20">
        <v>1605</v>
      </c>
      <c r="H61" s="21">
        <v>54</v>
      </c>
      <c r="I61" s="34" t="s">
        <v>3880</v>
      </c>
      <c r="J61" s="38" t="s">
        <v>3880</v>
      </c>
      <c r="L61" s="20">
        <v>1608</v>
      </c>
      <c r="M61" s="21">
        <v>54</v>
      </c>
      <c r="N61" s="34" t="s">
        <v>3880</v>
      </c>
      <c r="O61" s="38" t="s">
        <v>3880</v>
      </c>
      <c r="Q61" s="20">
        <v>1508</v>
      </c>
      <c r="R61" s="21">
        <v>54</v>
      </c>
      <c r="S61" s="34" t="s">
        <v>3880</v>
      </c>
      <c r="T61" s="38" t="s">
        <v>3880</v>
      </c>
      <c r="V61" s="20">
        <v>1502</v>
      </c>
      <c r="W61" s="21">
        <v>54</v>
      </c>
      <c r="X61" s="34" t="s">
        <v>3880</v>
      </c>
      <c r="Y61" s="38" t="s">
        <v>3880</v>
      </c>
      <c r="AA61" s="20">
        <v>1505</v>
      </c>
      <c r="AB61" s="21">
        <v>54</v>
      </c>
      <c r="AC61" s="34" t="s">
        <v>3880</v>
      </c>
      <c r="AD61" s="38" t="s">
        <v>3880</v>
      </c>
      <c r="AF61" s="63">
        <v>1802</v>
      </c>
      <c r="AG61" s="64">
        <v>54</v>
      </c>
      <c r="AH61" s="34" t="s">
        <v>3880</v>
      </c>
      <c r="AI61" s="38" t="s">
        <v>3880</v>
      </c>
      <c r="AK61" s="63">
        <v>1805</v>
      </c>
      <c r="AL61" s="64">
        <v>54</v>
      </c>
      <c r="AM61" s="34" t="s">
        <v>3880</v>
      </c>
      <c r="AN61" s="38" t="s">
        <v>3880</v>
      </c>
      <c r="AP61" s="20">
        <v>1702</v>
      </c>
      <c r="AQ61" s="21">
        <v>54</v>
      </c>
      <c r="AR61" s="34" t="s">
        <v>3880</v>
      </c>
      <c r="AS61" s="38" t="s">
        <v>3880</v>
      </c>
      <c r="AU61" s="20">
        <v>1705</v>
      </c>
      <c r="AV61" s="21">
        <v>54</v>
      </c>
      <c r="AW61" s="34" t="s">
        <v>3880</v>
      </c>
      <c r="AX61" s="38" t="s">
        <v>3880</v>
      </c>
      <c r="AZ61" s="20">
        <v>1708</v>
      </c>
      <c r="BA61" s="21">
        <v>54</v>
      </c>
      <c r="BB61" s="34" t="s">
        <v>3880</v>
      </c>
      <c r="BC61" s="38" t="s">
        <v>3880</v>
      </c>
      <c r="BE61" s="63">
        <v>1808</v>
      </c>
      <c r="BF61" s="21">
        <v>54</v>
      </c>
      <c r="BG61" s="34" t="s">
        <v>3880</v>
      </c>
      <c r="BH61" s="38" t="s">
        <v>3880</v>
      </c>
    </row>
    <row r="62" spans="2:61">
      <c r="B62" s="20">
        <v>1602</v>
      </c>
      <c r="C62" s="21">
        <v>55</v>
      </c>
      <c r="D62" s="34" t="s">
        <v>3880</v>
      </c>
      <c r="E62" s="38" t="s">
        <v>3880</v>
      </c>
      <c r="G62" s="20">
        <v>1605</v>
      </c>
      <c r="H62" s="21">
        <v>55</v>
      </c>
      <c r="I62" s="34" t="s">
        <v>3880</v>
      </c>
      <c r="J62" s="38" t="s">
        <v>3880</v>
      </c>
      <c r="L62" s="20">
        <v>1608</v>
      </c>
      <c r="M62" s="21">
        <v>55</v>
      </c>
      <c r="N62" s="34" t="s">
        <v>3880</v>
      </c>
      <c r="O62" s="38" t="s">
        <v>3880</v>
      </c>
      <c r="Q62" s="20">
        <v>1508</v>
      </c>
      <c r="R62" s="21">
        <v>55</v>
      </c>
      <c r="S62" s="34" t="s">
        <v>3880</v>
      </c>
      <c r="T62" s="38" t="s">
        <v>3880</v>
      </c>
      <c r="V62" s="20">
        <v>1502</v>
      </c>
      <c r="W62" s="21">
        <v>55</v>
      </c>
      <c r="X62" s="34" t="s">
        <v>3880</v>
      </c>
      <c r="Y62" s="38" t="s">
        <v>3880</v>
      </c>
      <c r="AA62" s="20">
        <v>1505</v>
      </c>
      <c r="AB62" s="21">
        <v>55</v>
      </c>
      <c r="AC62" s="34" t="s">
        <v>3880</v>
      </c>
      <c r="AD62" s="38" t="s">
        <v>3880</v>
      </c>
      <c r="AF62" s="63">
        <v>1802</v>
      </c>
      <c r="AG62" s="64">
        <v>55</v>
      </c>
      <c r="AH62" s="34" t="s">
        <v>3880</v>
      </c>
      <c r="AI62" s="38" t="s">
        <v>3880</v>
      </c>
      <c r="AK62" s="63">
        <v>1805</v>
      </c>
      <c r="AL62" s="64">
        <v>55</v>
      </c>
      <c r="AM62" s="34" t="s">
        <v>3880</v>
      </c>
      <c r="AN62" s="38" t="s">
        <v>3880</v>
      </c>
      <c r="AP62" s="20">
        <v>1702</v>
      </c>
      <c r="AQ62" s="21">
        <v>55</v>
      </c>
      <c r="AR62" s="34" t="s">
        <v>3880</v>
      </c>
      <c r="AS62" s="38" t="s">
        <v>3880</v>
      </c>
      <c r="AU62" s="20">
        <v>1705</v>
      </c>
      <c r="AV62" s="21">
        <v>55</v>
      </c>
      <c r="AW62" s="34" t="s">
        <v>3880</v>
      </c>
      <c r="AX62" s="38" t="s">
        <v>3880</v>
      </c>
      <c r="AZ62" s="20">
        <v>1708</v>
      </c>
      <c r="BA62" s="21">
        <v>55</v>
      </c>
      <c r="BB62" s="34" t="s">
        <v>3880</v>
      </c>
      <c r="BC62" s="38" t="s">
        <v>3880</v>
      </c>
      <c r="BE62" s="63">
        <v>1808</v>
      </c>
      <c r="BF62" s="21">
        <v>55</v>
      </c>
      <c r="BG62" s="34" t="s">
        <v>3880</v>
      </c>
      <c r="BH62" s="38" t="s">
        <v>3880</v>
      </c>
    </row>
    <row r="63" spans="2:61">
      <c r="B63" s="20">
        <v>1602</v>
      </c>
      <c r="C63" s="21">
        <v>56</v>
      </c>
      <c r="D63" s="34" t="s">
        <v>3880</v>
      </c>
      <c r="E63" s="38" t="s">
        <v>3880</v>
      </c>
      <c r="G63" s="20">
        <v>1605</v>
      </c>
      <c r="H63" s="21">
        <v>56</v>
      </c>
      <c r="I63" s="34" t="s">
        <v>3880</v>
      </c>
      <c r="J63" s="38" t="s">
        <v>3880</v>
      </c>
      <c r="L63" s="20">
        <v>1608</v>
      </c>
      <c r="M63" s="21">
        <v>56</v>
      </c>
      <c r="N63" s="34" t="s">
        <v>3880</v>
      </c>
      <c r="O63" s="38" t="s">
        <v>3880</v>
      </c>
      <c r="Q63" s="20">
        <v>1508</v>
      </c>
      <c r="R63" s="21">
        <v>56</v>
      </c>
      <c r="S63" s="34" t="s">
        <v>3880</v>
      </c>
      <c r="T63" s="38" t="s">
        <v>3880</v>
      </c>
      <c r="V63" s="20">
        <v>1502</v>
      </c>
      <c r="W63" s="21">
        <v>56</v>
      </c>
      <c r="X63" s="34" t="s">
        <v>3880</v>
      </c>
      <c r="Y63" s="38" t="s">
        <v>3880</v>
      </c>
      <c r="AA63" s="20">
        <v>1505</v>
      </c>
      <c r="AB63" s="21">
        <v>56</v>
      </c>
      <c r="AC63" s="34" t="s">
        <v>3880</v>
      </c>
      <c r="AD63" s="38" t="s">
        <v>3880</v>
      </c>
      <c r="AF63" s="63">
        <v>1802</v>
      </c>
      <c r="AG63" s="64">
        <v>56</v>
      </c>
      <c r="AH63" s="34" t="s">
        <v>3880</v>
      </c>
      <c r="AI63" s="38" t="s">
        <v>3880</v>
      </c>
      <c r="AK63" s="63">
        <v>1805</v>
      </c>
      <c r="AL63" s="64">
        <v>56</v>
      </c>
      <c r="AM63" s="34" t="s">
        <v>3880</v>
      </c>
      <c r="AN63" s="38" t="s">
        <v>3880</v>
      </c>
      <c r="AP63" s="20">
        <v>1702</v>
      </c>
      <c r="AQ63" s="21">
        <v>56</v>
      </c>
      <c r="AR63" s="34" t="s">
        <v>3880</v>
      </c>
      <c r="AS63" s="38" t="s">
        <v>3880</v>
      </c>
      <c r="AU63" s="20">
        <v>1705</v>
      </c>
      <c r="AV63" s="21">
        <v>56</v>
      </c>
      <c r="AW63" s="34" t="s">
        <v>3880</v>
      </c>
      <c r="AX63" s="38" t="s">
        <v>3880</v>
      </c>
      <c r="AZ63" s="20">
        <v>1708</v>
      </c>
      <c r="BA63" s="21">
        <v>56</v>
      </c>
      <c r="BB63" s="34" t="s">
        <v>3880</v>
      </c>
      <c r="BC63" s="38" t="s">
        <v>3880</v>
      </c>
      <c r="BE63" s="63">
        <v>1808</v>
      </c>
      <c r="BF63" s="21">
        <v>56</v>
      </c>
      <c r="BG63" s="34" t="s">
        <v>3880</v>
      </c>
      <c r="BH63" s="38" t="s">
        <v>3880</v>
      </c>
    </row>
    <row r="64" spans="2:61">
      <c r="B64" s="20">
        <v>1602</v>
      </c>
      <c r="C64" s="21">
        <v>57</v>
      </c>
      <c r="D64" s="34" t="s">
        <v>3880</v>
      </c>
      <c r="E64" s="38" t="s">
        <v>3880</v>
      </c>
      <c r="G64" s="20">
        <v>1605</v>
      </c>
      <c r="H64" s="21">
        <v>57</v>
      </c>
      <c r="I64" s="34" t="s">
        <v>3880</v>
      </c>
      <c r="J64" s="38" t="s">
        <v>3880</v>
      </c>
      <c r="L64" s="20">
        <v>1608</v>
      </c>
      <c r="M64" s="21">
        <v>57</v>
      </c>
      <c r="N64" s="34" t="s">
        <v>3880</v>
      </c>
      <c r="O64" s="38" t="s">
        <v>3880</v>
      </c>
      <c r="Q64" s="20">
        <v>1508</v>
      </c>
      <c r="R64" s="21">
        <v>57</v>
      </c>
      <c r="S64" s="34" t="s">
        <v>3880</v>
      </c>
      <c r="T64" s="38" t="s">
        <v>3880</v>
      </c>
      <c r="V64" s="20">
        <v>1502</v>
      </c>
      <c r="W64" s="21">
        <v>57</v>
      </c>
      <c r="X64" s="34" t="s">
        <v>3880</v>
      </c>
      <c r="Y64" s="38" t="s">
        <v>3880</v>
      </c>
      <c r="AA64" s="20">
        <v>1505</v>
      </c>
      <c r="AB64" s="21">
        <v>57</v>
      </c>
      <c r="AC64" s="34" t="s">
        <v>3880</v>
      </c>
      <c r="AD64" s="38" t="s">
        <v>3880</v>
      </c>
      <c r="AF64" s="63">
        <v>1802</v>
      </c>
      <c r="AG64" s="64">
        <v>57</v>
      </c>
      <c r="AH64" s="34" t="s">
        <v>3880</v>
      </c>
      <c r="AI64" s="38" t="s">
        <v>3880</v>
      </c>
      <c r="AK64" s="63">
        <v>1805</v>
      </c>
      <c r="AL64" s="64">
        <v>57</v>
      </c>
      <c r="AM64" s="34" t="s">
        <v>3880</v>
      </c>
      <c r="AN64" s="38" t="s">
        <v>3880</v>
      </c>
      <c r="AP64" s="20">
        <v>1702</v>
      </c>
      <c r="AQ64" s="21">
        <v>57</v>
      </c>
      <c r="AR64" s="34" t="s">
        <v>3880</v>
      </c>
      <c r="AS64" s="38" t="s">
        <v>3880</v>
      </c>
      <c r="AU64" s="20">
        <v>1705</v>
      </c>
      <c r="AV64" s="21">
        <v>57</v>
      </c>
      <c r="AW64" s="34" t="s">
        <v>3880</v>
      </c>
      <c r="AX64" s="38" t="s">
        <v>3880</v>
      </c>
      <c r="AZ64" s="20">
        <v>1708</v>
      </c>
      <c r="BA64" s="21">
        <v>57</v>
      </c>
      <c r="BB64" s="34" t="s">
        <v>3880</v>
      </c>
      <c r="BC64" s="38" t="s">
        <v>3880</v>
      </c>
      <c r="BE64" s="63">
        <v>1808</v>
      </c>
      <c r="BF64" s="21">
        <v>57</v>
      </c>
      <c r="BG64" s="34" t="s">
        <v>3880</v>
      </c>
      <c r="BH64" s="38" t="s">
        <v>3880</v>
      </c>
    </row>
    <row r="65" spans="2:61">
      <c r="B65" s="20">
        <v>1602</v>
      </c>
      <c r="C65" s="21">
        <v>58</v>
      </c>
      <c r="D65" s="34" t="s">
        <v>3880</v>
      </c>
      <c r="E65" s="38" t="s">
        <v>3880</v>
      </c>
      <c r="G65" s="20">
        <v>1605</v>
      </c>
      <c r="H65" s="21">
        <v>58</v>
      </c>
      <c r="I65" s="34" t="s">
        <v>3880</v>
      </c>
      <c r="J65" s="38" t="s">
        <v>3880</v>
      </c>
      <c r="L65" s="20">
        <v>1608</v>
      </c>
      <c r="M65" s="21">
        <v>58</v>
      </c>
      <c r="N65" s="34" t="s">
        <v>3880</v>
      </c>
      <c r="O65" s="38" t="s">
        <v>3880</v>
      </c>
      <c r="Q65" s="20">
        <v>1508</v>
      </c>
      <c r="R65" s="21">
        <v>58</v>
      </c>
      <c r="S65" s="34" t="s">
        <v>3880</v>
      </c>
      <c r="T65" s="38" t="s">
        <v>3880</v>
      </c>
      <c r="V65" s="20">
        <v>1502</v>
      </c>
      <c r="W65" s="21">
        <v>58</v>
      </c>
      <c r="X65" s="34" t="s">
        <v>3880</v>
      </c>
      <c r="Y65" s="38" t="s">
        <v>3880</v>
      </c>
      <c r="Z65" s="13"/>
      <c r="AA65" s="20">
        <v>1505</v>
      </c>
      <c r="AB65" s="21">
        <v>58</v>
      </c>
      <c r="AC65" s="34" t="s">
        <v>3880</v>
      </c>
      <c r="AD65" s="38" t="s">
        <v>3880</v>
      </c>
      <c r="AE65" s="13"/>
      <c r="AF65" s="63">
        <v>1802</v>
      </c>
      <c r="AG65" s="64">
        <v>58</v>
      </c>
      <c r="AH65" s="34" t="s">
        <v>3880</v>
      </c>
      <c r="AI65" s="38" t="s">
        <v>3880</v>
      </c>
      <c r="AK65" s="63">
        <v>1805</v>
      </c>
      <c r="AL65" s="64">
        <v>58</v>
      </c>
      <c r="AM65" s="34" t="s">
        <v>3880</v>
      </c>
      <c r="AN65" s="38" t="s">
        <v>3880</v>
      </c>
      <c r="AP65" s="20">
        <v>1702</v>
      </c>
      <c r="AQ65" s="21">
        <v>58</v>
      </c>
      <c r="AR65" s="34" t="s">
        <v>3880</v>
      </c>
      <c r="AS65" s="38" t="s">
        <v>3880</v>
      </c>
      <c r="AU65" s="20">
        <v>1705</v>
      </c>
      <c r="AV65" s="21">
        <v>58</v>
      </c>
      <c r="AW65" s="34" t="s">
        <v>3880</v>
      </c>
      <c r="AX65" s="38" t="s">
        <v>3880</v>
      </c>
      <c r="AZ65" s="20">
        <v>1708</v>
      </c>
      <c r="BA65" s="21">
        <v>58</v>
      </c>
      <c r="BB65" s="34" t="s">
        <v>3880</v>
      </c>
      <c r="BC65" s="38" t="s">
        <v>3880</v>
      </c>
      <c r="BE65" s="63">
        <v>1808</v>
      </c>
      <c r="BF65" s="21">
        <v>58</v>
      </c>
      <c r="BG65" s="34" t="s">
        <v>3880</v>
      </c>
      <c r="BH65" s="38" t="s">
        <v>3880</v>
      </c>
      <c r="BI65" s="13"/>
    </row>
    <row r="66" spans="2:61">
      <c r="B66" s="20">
        <v>1602</v>
      </c>
      <c r="C66" s="21">
        <v>59</v>
      </c>
      <c r="D66" s="34" t="s">
        <v>3880</v>
      </c>
      <c r="E66" s="38" t="s">
        <v>3880</v>
      </c>
      <c r="G66" s="20">
        <v>1605</v>
      </c>
      <c r="H66" s="21">
        <v>59</v>
      </c>
      <c r="I66" s="34" t="s">
        <v>3880</v>
      </c>
      <c r="J66" s="38" t="s">
        <v>3880</v>
      </c>
      <c r="L66" s="20">
        <v>1608</v>
      </c>
      <c r="M66" s="21">
        <v>59</v>
      </c>
      <c r="N66" s="34" t="s">
        <v>3880</v>
      </c>
      <c r="O66" s="38" t="s">
        <v>3880</v>
      </c>
      <c r="Q66" s="20">
        <v>1508</v>
      </c>
      <c r="R66" s="21">
        <v>59</v>
      </c>
      <c r="S66" s="34" t="s">
        <v>3880</v>
      </c>
      <c r="T66" s="38" t="s">
        <v>3880</v>
      </c>
      <c r="V66" s="20">
        <v>1502</v>
      </c>
      <c r="W66" s="21">
        <v>59</v>
      </c>
      <c r="X66" s="34" t="s">
        <v>3880</v>
      </c>
      <c r="Y66" s="38" t="s">
        <v>3880</v>
      </c>
      <c r="Z66" s="13"/>
      <c r="AA66" s="20">
        <v>1505</v>
      </c>
      <c r="AB66" s="21">
        <v>59</v>
      </c>
      <c r="AC66" s="34" t="s">
        <v>3880</v>
      </c>
      <c r="AD66" s="38" t="s">
        <v>3880</v>
      </c>
      <c r="AE66" s="13"/>
      <c r="AF66" s="63">
        <v>1802</v>
      </c>
      <c r="AG66" s="64">
        <v>59</v>
      </c>
      <c r="AH66" s="34" t="s">
        <v>3880</v>
      </c>
      <c r="AI66" s="38" t="s">
        <v>3880</v>
      </c>
      <c r="AK66" s="63">
        <v>1805</v>
      </c>
      <c r="AL66" s="64">
        <v>59</v>
      </c>
      <c r="AM66" s="34" t="s">
        <v>3880</v>
      </c>
      <c r="AN66" s="38" t="s">
        <v>3880</v>
      </c>
      <c r="AP66" s="20">
        <v>1702</v>
      </c>
      <c r="AQ66" s="21">
        <v>59</v>
      </c>
      <c r="AR66" s="34" t="s">
        <v>3880</v>
      </c>
      <c r="AS66" s="38" t="s">
        <v>3880</v>
      </c>
      <c r="AU66" s="20">
        <v>1705</v>
      </c>
      <c r="AV66" s="21">
        <v>59</v>
      </c>
      <c r="AW66" s="34" t="s">
        <v>3880</v>
      </c>
      <c r="AX66" s="38" t="s">
        <v>3880</v>
      </c>
      <c r="AZ66" s="20">
        <v>1708</v>
      </c>
      <c r="BA66" s="21">
        <v>59</v>
      </c>
      <c r="BB66" s="34" t="s">
        <v>3880</v>
      </c>
      <c r="BC66" s="38" t="s">
        <v>3880</v>
      </c>
      <c r="BE66" s="63">
        <v>1808</v>
      </c>
      <c r="BF66" s="21">
        <v>59</v>
      </c>
      <c r="BG66" s="34" t="s">
        <v>3880</v>
      </c>
      <c r="BH66" s="38" t="s">
        <v>3880</v>
      </c>
      <c r="BI66" s="13"/>
    </row>
    <row r="67" spans="2:61">
      <c r="B67" s="20">
        <v>1602</v>
      </c>
      <c r="C67" s="21">
        <v>60</v>
      </c>
      <c r="D67" s="34" t="s">
        <v>3880</v>
      </c>
      <c r="E67" s="38" t="s">
        <v>3880</v>
      </c>
      <c r="G67" s="20">
        <v>1605</v>
      </c>
      <c r="H67" s="21">
        <v>60</v>
      </c>
      <c r="I67" s="34" t="s">
        <v>3880</v>
      </c>
      <c r="J67" s="38" t="s">
        <v>3880</v>
      </c>
      <c r="L67" s="20">
        <v>1608</v>
      </c>
      <c r="M67" s="21">
        <v>60</v>
      </c>
      <c r="N67" s="34" t="s">
        <v>3880</v>
      </c>
      <c r="O67" s="38" t="s">
        <v>3880</v>
      </c>
      <c r="Q67" s="20">
        <v>1508</v>
      </c>
      <c r="R67" s="21">
        <v>60</v>
      </c>
      <c r="S67" s="34" t="s">
        <v>3880</v>
      </c>
      <c r="T67" s="38" t="s">
        <v>3880</v>
      </c>
      <c r="V67" s="20">
        <v>1502</v>
      </c>
      <c r="W67" s="21">
        <v>60</v>
      </c>
      <c r="X67" s="34" t="s">
        <v>3880</v>
      </c>
      <c r="Y67" s="38" t="s">
        <v>3880</v>
      </c>
      <c r="Z67" s="13"/>
      <c r="AA67" s="20">
        <v>1505</v>
      </c>
      <c r="AB67" s="21">
        <v>60</v>
      </c>
      <c r="AC67" s="34" t="s">
        <v>3880</v>
      </c>
      <c r="AD67" s="38" t="s">
        <v>3880</v>
      </c>
      <c r="AE67" s="13"/>
      <c r="AF67" s="63">
        <v>1802</v>
      </c>
      <c r="AG67" s="64">
        <v>60</v>
      </c>
      <c r="AH67" s="34" t="s">
        <v>3880</v>
      </c>
      <c r="AI67" s="38" t="s">
        <v>3880</v>
      </c>
      <c r="AK67" s="63">
        <v>1805</v>
      </c>
      <c r="AL67" s="64">
        <v>60</v>
      </c>
      <c r="AM67" s="34" t="s">
        <v>3880</v>
      </c>
      <c r="AN67" s="38" t="s">
        <v>3880</v>
      </c>
      <c r="AP67" s="20">
        <v>1702</v>
      </c>
      <c r="AQ67" s="21">
        <v>60</v>
      </c>
      <c r="AR67" s="34" t="s">
        <v>3880</v>
      </c>
      <c r="AS67" s="38" t="s">
        <v>3880</v>
      </c>
      <c r="AU67" s="20">
        <v>1705</v>
      </c>
      <c r="AV67" s="21">
        <v>60</v>
      </c>
      <c r="AW67" s="34" t="s">
        <v>3880</v>
      </c>
      <c r="AX67" s="38" t="s">
        <v>3880</v>
      </c>
      <c r="AZ67" s="20">
        <v>1708</v>
      </c>
      <c r="BA67" s="21">
        <v>60</v>
      </c>
      <c r="BB67" s="34" t="s">
        <v>3880</v>
      </c>
      <c r="BC67" s="38" t="s">
        <v>3880</v>
      </c>
      <c r="BE67" s="63">
        <v>1808</v>
      </c>
      <c r="BF67" s="21">
        <v>60</v>
      </c>
      <c r="BG67" s="34" t="s">
        <v>3880</v>
      </c>
      <c r="BH67" s="38" t="s">
        <v>3880</v>
      </c>
      <c r="BI67" s="13"/>
    </row>
    <row r="68" spans="2:61">
      <c r="B68" s="20">
        <v>1602</v>
      </c>
      <c r="C68" s="21">
        <v>61</v>
      </c>
      <c r="D68" s="34" t="s">
        <v>9249</v>
      </c>
      <c r="E68" s="38" t="s">
        <v>4168</v>
      </c>
      <c r="G68" s="20">
        <v>1605</v>
      </c>
      <c r="H68" s="21">
        <v>61</v>
      </c>
      <c r="I68" s="34" t="s">
        <v>9250</v>
      </c>
      <c r="J68" s="38" t="s">
        <v>4265</v>
      </c>
      <c r="L68" s="20">
        <v>1608</v>
      </c>
      <c r="M68" s="21">
        <v>61</v>
      </c>
      <c r="N68" s="34" t="s">
        <v>3880</v>
      </c>
      <c r="O68" s="38" t="s">
        <v>3880</v>
      </c>
      <c r="Q68" s="20">
        <v>1508</v>
      </c>
      <c r="R68" s="21">
        <v>61</v>
      </c>
      <c r="S68" s="34" t="s">
        <v>3880</v>
      </c>
      <c r="T68" s="38" t="s">
        <v>3880</v>
      </c>
      <c r="V68" s="20">
        <v>1502</v>
      </c>
      <c r="W68" s="21">
        <v>61</v>
      </c>
      <c r="X68" s="34" t="s">
        <v>9249</v>
      </c>
      <c r="Y68" s="38" t="s">
        <v>4168</v>
      </c>
      <c r="AA68" s="20">
        <v>1505</v>
      </c>
      <c r="AB68" s="21">
        <v>61</v>
      </c>
      <c r="AC68" s="34" t="s">
        <v>3880</v>
      </c>
      <c r="AD68" s="38" t="s">
        <v>3880</v>
      </c>
      <c r="AF68" s="63">
        <v>1802</v>
      </c>
      <c r="AG68" s="64">
        <v>61</v>
      </c>
      <c r="AH68" s="34" t="s">
        <v>9250</v>
      </c>
      <c r="AI68" s="38" t="s">
        <v>4265</v>
      </c>
      <c r="AK68" s="63">
        <v>1805</v>
      </c>
      <c r="AL68" s="64">
        <v>61</v>
      </c>
      <c r="AM68" s="34" t="s">
        <v>3880</v>
      </c>
      <c r="AN68" s="38" t="s">
        <v>3880</v>
      </c>
      <c r="AP68" s="20">
        <v>1702</v>
      </c>
      <c r="AQ68" s="21">
        <v>61</v>
      </c>
      <c r="AR68" s="34" t="s">
        <v>3880</v>
      </c>
      <c r="AS68" s="38" t="s">
        <v>3880</v>
      </c>
      <c r="AU68" s="20">
        <v>1705</v>
      </c>
      <c r="AV68" s="21">
        <v>61</v>
      </c>
      <c r="AW68" s="34" t="s">
        <v>9250</v>
      </c>
      <c r="AX68" s="38" t="s">
        <v>4265</v>
      </c>
      <c r="AZ68" s="20">
        <v>1708</v>
      </c>
      <c r="BA68" s="21">
        <v>61</v>
      </c>
      <c r="BB68" s="34" t="s">
        <v>9249</v>
      </c>
      <c r="BC68" s="38" t="s">
        <v>4168</v>
      </c>
      <c r="BE68" s="63">
        <v>1808</v>
      </c>
      <c r="BF68" s="21">
        <v>61</v>
      </c>
      <c r="BG68" s="34" t="s">
        <v>3880</v>
      </c>
      <c r="BH68" s="38" t="s">
        <v>3880</v>
      </c>
    </row>
    <row r="69" spans="2:61">
      <c r="B69" s="20">
        <v>1602</v>
      </c>
      <c r="C69" s="21">
        <v>62</v>
      </c>
      <c r="D69" s="34" t="s">
        <v>9251</v>
      </c>
      <c r="E69" s="38" t="s">
        <v>4202</v>
      </c>
      <c r="G69" s="20">
        <v>1605</v>
      </c>
      <c r="H69" s="21">
        <v>62</v>
      </c>
      <c r="I69" s="34" t="s">
        <v>9252</v>
      </c>
      <c r="J69" s="38" t="s">
        <v>82</v>
      </c>
      <c r="L69" s="20">
        <v>1608</v>
      </c>
      <c r="M69" s="21">
        <v>62</v>
      </c>
      <c r="N69" s="34" t="s">
        <v>3880</v>
      </c>
      <c r="O69" s="38" t="s">
        <v>3880</v>
      </c>
      <c r="Q69" s="20">
        <v>1508</v>
      </c>
      <c r="R69" s="21">
        <v>62</v>
      </c>
      <c r="S69" s="34" t="s">
        <v>3880</v>
      </c>
      <c r="T69" s="38" t="s">
        <v>3880</v>
      </c>
      <c r="V69" s="20">
        <v>1502</v>
      </c>
      <c r="W69" s="21">
        <v>62</v>
      </c>
      <c r="X69" s="34" t="s">
        <v>9251</v>
      </c>
      <c r="Y69" s="38" t="s">
        <v>4202</v>
      </c>
      <c r="Z69" s="13"/>
      <c r="AA69" s="20">
        <v>1505</v>
      </c>
      <c r="AB69" s="21">
        <v>62</v>
      </c>
      <c r="AC69" s="34" t="s">
        <v>3880</v>
      </c>
      <c r="AD69" s="38" t="s">
        <v>3880</v>
      </c>
      <c r="AE69" s="13"/>
      <c r="AF69" s="63">
        <v>1802</v>
      </c>
      <c r="AG69" s="64">
        <v>62</v>
      </c>
      <c r="AH69" s="34" t="s">
        <v>9252</v>
      </c>
      <c r="AI69" s="38" t="s">
        <v>82</v>
      </c>
      <c r="AK69" s="63">
        <v>1805</v>
      </c>
      <c r="AL69" s="64">
        <v>62</v>
      </c>
      <c r="AM69" s="34" t="s">
        <v>3880</v>
      </c>
      <c r="AN69" s="38" t="s">
        <v>3880</v>
      </c>
      <c r="AP69" s="20">
        <v>1702</v>
      </c>
      <c r="AQ69" s="21">
        <v>62</v>
      </c>
      <c r="AR69" s="34" t="s">
        <v>3880</v>
      </c>
      <c r="AS69" s="38" t="s">
        <v>3880</v>
      </c>
      <c r="AU69" s="20">
        <v>1705</v>
      </c>
      <c r="AV69" s="21">
        <v>62</v>
      </c>
      <c r="AW69" s="34" t="s">
        <v>9252</v>
      </c>
      <c r="AX69" s="38" t="s">
        <v>82</v>
      </c>
      <c r="AZ69" s="20">
        <v>1708</v>
      </c>
      <c r="BA69" s="21">
        <v>62</v>
      </c>
      <c r="BB69" s="34" t="s">
        <v>9251</v>
      </c>
      <c r="BC69" s="38" t="s">
        <v>4202</v>
      </c>
      <c r="BE69" s="63">
        <v>1808</v>
      </c>
      <c r="BF69" s="21">
        <v>62</v>
      </c>
      <c r="BG69" s="34" t="s">
        <v>3880</v>
      </c>
      <c r="BH69" s="38" t="s">
        <v>3880</v>
      </c>
      <c r="BI69" s="13"/>
    </row>
    <row r="70" spans="2:61">
      <c r="B70" s="20">
        <v>1602</v>
      </c>
      <c r="C70" s="21">
        <v>63</v>
      </c>
      <c r="D70" s="34" t="s">
        <v>9253</v>
      </c>
      <c r="E70" s="38" t="s">
        <v>4190</v>
      </c>
      <c r="G70" s="20">
        <v>1605</v>
      </c>
      <c r="H70" s="21">
        <v>63</v>
      </c>
      <c r="I70" s="34" t="s">
        <v>9254</v>
      </c>
      <c r="J70" s="38" t="s">
        <v>4254</v>
      </c>
      <c r="L70" s="20">
        <v>1608</v>
      </c>
      <c r="M70" s="21">
        <v>63</v>
      </c>
      <c r="N70" s="34" t="s">
        <v>3880</v>
      </c>
      <c r="O70" s="38" t="s">
        <v>3880</v>
      </c>
      <c r="Q70" s="20">
        <v>1508</v>
      </c>
      <c r="R70" s="21">
        <v>63</v>
      </c>
      <c r="S70" s="34" t="s">
        <v>3880</v>
      </c>
      <c r="T70" s="38" t="s">
        <v>3880</v>
      </c>
      <c r="V70" s="20">
        <v>1502</v>
      </c>
      <c r="W70" s="21">
        <v>63</v>
      </c>
      <c r="X70" s="34" t="s">
        <v>9253</v>
      </c>
      <c r="Y70" s="38" t="s">
        <v>4190</v>
      </c>
      <c r="Z70" s="13"/>
      <c r="AA70" s="20">
        <v>1505</v>
      </c>
      <c r="AB70" s="21">
        <v>63</v>
      </c>
      <c r="AC70" s="34" t="s">
        <v>3880</v>
      </c>
      <c r="AD70" s="38" t="s">
        <v>3880</v>
      </c>
      <c r="AE70" s="13"/>
      <c r="AF70" s="63">
        <v>1802</v>
      </c>
      <c r="AG70" s="64">
        <v>63</v>
      </c>
      <c r="AH70" s="34" t="s">
        <v>9254</v>
      </c>
      <c r="AI70" s="38" t="s">
        <v>4254</v>
      </c>
      <c r="AK70" s="63">
        <v>1805</v>
      </c>
      <c r="AL70" s="64">
        <v>63</v>
      </c>
      <c r="AM70" s="34" t="s">
        <v>3880</v>
      </c>
      <c r="AN70" s="38" t="s">
        <v>3880</v>
      </c>
      <c r="AP70" s="20">
        <v>1702</v>
      </c>
      <c r="AQ70" s="21">
        <v>63</v>
      </c>
      <c r="AR70" s="34" t="s">
        <v>3880</v>
      </c>
      <c r="AS70" s="38" t="s">
        <v>3880</v>
      </c>
      <c r="AU70" s="20">
        <v>1705</v>
      </c>
      <c r="AV70" s="21">
        <v>63</v>
      </c>
      <c r="AW70" s="34" t="s">
        <v>9254</v>
      </c>
      <c r="AX70" s="38" t="s">
        <v>4254</v>
      </c>
      <c r="AZ70" s="20">
        <v>1708</v>
      </c>
      <c r="BA70" s="21">
        <v>63</v>
      </c>
      <c r="BB70" s="34" t="s">
        <v>9253</v>
      </c>
      <c r="BC70" s="38" t="s">
        <v>4190</v>
      </c>
      <c r="BE70" s="63">
        <v>1808</v>
      </c>
      <c r="BF70" s="21">
        <v>63</v>
      </c>
      <c r="BG70" s="34" t="s">
        <v>3880</v>
      </c>
      <c r="BH70" s="38" t="s">
        <v>3880</v>
      </c>
      <c r="BI70" s="13"/>
    </row>
    <row r="71" spans="2:61" ht="15" thickBot="1">
      <c r="B71" s="22">
        <v>1602</v>
      </c>
      <c r="C71" s="28">
        <v>64</v>
      </c>
      <c r="D71" s="35" t="s">
        <v>9255</v>
      </c>
      <c r="E71" s="39" t="s">
        <v>4166</v>
      </c>
      <c r="G71" s="22">
        <v>1605</v>
      </c>
      <c r="H71" s="28">
        <v>64</v>
      </c>
      <c r="I71" s="35" t="s">
        <v>9256</v>
      </c>
      <c r="J71" s="39" t="s">
        <v>224</v>
      </c>
      <c r="L71" s="22">
        <v>1608</v>
      </c>
      <c r="M71" s="28">
        <v>64</v>
      </c>
      <c r="N71" s="35" t="s">
        <v>3880</v>
      </c>
      <c r="O71" s="39" t="s">
        <v>3880</v>
      </c>
      <c r="Q71" s="27">
        <v>1508</v>
      </c>
      <c r="R71" s="28">
        <v>64</v>
      </c>
      <c r="S71" s="35" t="s">
        <v>3880</v>
      </c>
      <c r="T71" s="39" t="s">
        <v>3880</v>
      </c>
      <c r="V71" s="27">
        <v>1502</v>
      </c>
      <c r="W71" s="28">
        <v>64</v>
      </c>
      <c r="X71" s="35" t="s">
        <v>9255</v>
      </c>
      <c r="Y71" s="39" t="s">
        <v>4166</v>
      </c>
      <c r="Z71" s="13"/>
      <c r="AA71" s="27">
        <v>1505</v>
      </c>
      <c r="AB71" s="28">
        <v>64</v>
      </c>
      <c r="AC71" s="35" t="s">
        <v>3880</v>
      </c>
      <c r="AD71" s="39" t="s">
        <v>3880</v>
      </c>
      <c r="AE71" s="13"/>
      <c r="AF71" s="70">
        <v>1802</v>
      </c>
      <c r="AG71" s="71">
        <v>64</v>
      </c>
      <c r="AH71" s="35" t="s">
        <v>9256</v>
      </c>
      <c r="AI71" s="39" t="s">
        <v>224</v>
      </c>
      <c r="AK71" s="70">
        <v>1805</v>
      </c>
      <c r="AL71" s="71">
        <v>64</v>
      </c>
      <c r="AM71" s="35" t="s">
        <v>3880</v>
      </c>
      <c r="AN71" s="39" t="s">
        <v>3880</v>
      </c>
      <c r="AP71" s="27">
        <v>1702</v>
      </c>
      <c r="AQ71" s="28">
        <v>64</v>
      </c>
      <c r="AR71" s="35" t="s">
        <v>3880</v>
      </c>
      <c r="AS71" s="39" t="s">
        <v>3880</v>
      </c>
      <c r="AU71" s="27">
        <v>1705</v>
      </c>
      <c r="AV71" s="28">
        <v>64</v>
      </c>
      <c r="AW71" s="35" t="s">
        <v>9256</v>
      </c>
      <c r="AX71" s="39" t="s">
        <v>224</v>
      </c>
      <c r="AZ71" s="27">
        <v>1708</v>
      </c>
      <c r="BA71" s="28">
        <v>64</v>
      </c>
      <c r="BB71" s="35" t="s">
        <v>9255</v>
      </c>
      <c r="BC71" s="39" t="s">
        <v>4166</v>
      </c>
      <c r="BE71" s="70">
        <v>1808</v>
      </c>
      <c r="BF71" s="28">
        <v>64</v>
      </c>
      <c r="BG71" s="35" t="s">
        <v>3880</v>
      </c>
      <c r="BH71" s="39" t="s">
        <v>3880</v>
      </c>
      <c r="BI71" s="13"/>
    </row>
    <row r="72" spans="2:61">
      <c r="B72" s="25">
        <v>1602</v>
      </c>
      <c r="C72" s="19">
        <v>65</v>
      </c>
      <c r="D72" s="47" t="s">
        <v>9257</v>
      </c>
      <c r="E72" s="40" t="s">
        <v>4133</v>
      </c>
      <c r="F72" s="18"/>
      <c r="G72" s="25">
        <v>1605</v>
      </c>
      <c r="H72" s="19">
        <v>65</v>
      </c>
      <c r="I72" s="47" t="s">
        <v>9258</v>
      </c>
      <c r="J72" s="40" t="s">
        <v>4250</v>
      </c>
      <c r="K72" s="18"/>
      <c r="L72" s="25">
        <v>1608</v>
      </c>
      <c r="M72" s="19">
        <v>65</v>
      </c>
      <c r="N72" s="47" t="s">
        <v>3880</v>
      </c>
      <c r="O72" s="40" t="s">
        <v>3880</v>
      </c>
      <c r="P72" s="18"/>
      <c r="Q72" s="17">
        <v>1508</v>
      </c>
      <c r="R72" s="19">
        <v>65</v>
      </c>
      <c r="S72" s="47" t="s">
        <v>3880</v>
      </c>
      <c r="T72" s="40" t="s">
        <v>3880</v>
      </c>
      <c r="U72" s="18"/>
      <c r="V72" s="17">
        <v>1502</v>
      </c>
      <c r="W72" s="19">
        <v>65</v>
      </c>
      <c r="X72" s="47" t="s">
        <v>9257</v>
      </c>
      <c r="Y72" s="40" t="s">
        <v>4133</v>
      </c>
      <c r="AA72" s="17">
        <v>1505</v>
      </c>
      <c r="AB72" s="19">
        <v>65</v>
      </c>
      <c r="AC72" s="47" t="s">
        <v>3880</v>
      </c>
      <c r="AD72" s="40" t="s">
        <v>3880</v>
      </c>
      <c r="AF72" s="60">
        <v>1802</v>
      </c>
      <c r="AG72" s="61">
        <v>65</v>
      </c>
      <c r="AH72" s="47" t="s">
        <v>9258</v>
      </c>
      <c r="AI72" s="40" t="s">
        <v>4250</v>
      </c>
      <c r="AJ72" s="62"/>
      <c r="AK72" s="60">
        <v>1805</v>
      </c>
      <c r="AL72" s="61">
        <v>65</v>
      </c>
      <c r="AM72" s="47" t="s">
        <v>3880</v>
      </c>
      <c r="AN72" s="40" t="s">
        <v>3880</v>
      </c>
      <c r="AO72" s="62"/>
      <c r="AP72" s="17">
        <v>1702</v>
      </c>
      <c r="AQ72" s="19">
        <v>65</v>
      </c>
      <c r="AR72" s="47" t="s">
        <v>3880</v>
      </c>
      <c r="AS72" s="40" t="s">
        <v>3880</v>
      </c>
      <c r="AT72" s="18"/>
      <c r="AU72" s="17">
        <v>1705</v>
      </c>
      <c r="AV72" s="19">
        <v>65</v>
      </c>
      <c r="AW72" s="47" t="s">
        <v>9258</v>
      </c>
      <c r="AX72" s="40" t="s">
        <v>4250</v>
      </c>
      <c r="AY72" s="18"/>
      <c r="AZ72" s="17">
        <v>1708</v>
      </c>
      <c r="BA72" s="19">
        <v>65</v>
      </c>
      <c r="BB72" s="47" t="s">
        <v>9257</v>
      </c>
      <c r="BC72" s="40" t="s">
        <v>4133</v>
      </c>
      <c r="BD72" s="18"/>
      <c r="BE72" s="60">
        <v>1808</v>
      </c>
      <c r="BF72" s="19">
        <v>65</v>
      </c>
      <c r="BG72" s="47" t="s">
        <v>3880</v>
      </c>
      <c r="BH72" s="40" t="s">
        <v>3880</v>
      </c>
    </row>
    <row r="73" spans="2:61">
      <c r="B73" s="20">
        <v>1602</v>
      </c>
      <c r="C73" s="21">
        <v>66</v>
      </c>
      <c r="D73" s="34" t="s">
        <v>9259</v>
      </c>
      <c r="E73" s="38" t="s">
        <v>4137</v>
      </c>
      <c r="G73" s="20">
        <v>1605</v>
      </c>
      <c r="H73" s="21">
        <v>66</v>
      </c>
      <c r="I73" s="34" t="s">
        <v>9260</v>
      </c>
      <c r="J73" s="38" t="s">
        <v>4263</v>
      </c>
      <c r="L73" s="20">
        <v>1608</v>
      </c>
      <c r="M73" s="21">
        <v>66</v>
      </c>
      <c r="N73" s="34" t="s">
        <v>3880</v>
      </c>
      <c r="O73" s="38" t="s">
        <v>3880</v>
      </c>
      <c r="Q73" s="20">
        <v>1508</v>
      </c>
      <c r="R73" s="21">
        <v>66</v>
      </c>
      <c r="S73" s="34" t="s">
        <v>3880</v>
      </c>
      <c r="T73" s="38" t="s">
        <v>3880</v>
      </c>
      <c r="V73" s="20">
        <v>1502</v>
      </c>
      <c r="W73" s="21">
        <v>66</v>
      </c>
      <c r="X73" s="34" t="s">
        <v>9259</v>
      </c>
      <c r="Y73" s="38" t="s">
        <v>4137</v>
      </c>
      <c r="AA73" s="20">
        <v>1505</v>
      </c>
      <c r="AB73" s="21">
        <v>66</v>
      </c>
      <c r="AC73" s="34" t="s">
        <v>3880</v>
      </c>
      <c r="AD73" s="38" t="s">
        <v>3880</v>
      </c>
      <c r="AF73" s="63">
        <v>1802</v>
      </c>
      <c r="AG73" s="64">
        <v>66</v>
      </c>
      <c r="AH73" s="34" t="s">
        <v>9260</v>
      </c>
      <c r="AI73" s="38" t="s">
        <v>4263</v>
      </c>
      <c r="AK73" s="63">
        <v>1805</v>
      </c>
      <c r="AL73" s="64">
        <v>66</v>
      </c>
      <c r="AM73" s="34" t="s">
        <v>3880</v>
      </c>
      <c r="AN73" s="38" t="s">
        <v>3880</v>
      </c>
      <c r="AP73" s="20">
        <v>1702</v>
      </c>
      <c r="AQ73" s="21">
        <v>66</v>
      </c>
      <c r="AR73" s="34" t="s">
        <v>3880</v>
      </c>
      <c r="AS73" s="38" t="s">
        <v>3880</v>
      </c>
      <c r="AU73" s="20">
        <v>1705</v>
      </c>
      <c r="AV73" s="21">
        <v>66</v>
      </c>
      <c r="AW73" s="34" t="s">
        <v>9260</v>
      </c>
      <c r="AX73" s="38" t="s">
        <v>4263</v>
      </c>
      <c r="AZ73" s="20">
        <v>1708</v>
      </c>
      <c r="BA73" s="21">
        <v>66</v>
      </c>
      <c r="BB73" s="34" t="s">
        <v>9259</v>
      </c>
      <c r="BC73" s="38" t="s">
        <v>4137</v>
      </c>
      <c r="BE73" s="63">
        <v>1808</v>
      </c>
      <c r="BF73" s="21">
        <v>66</v>
      </c>
      <c r="BG73" s="34" t="s">
        <v>3880</v>
      </c>
      <c r="BH73" s="38" t="s">
        <v>3880</v>
      </c>
    </row>
    <row r="74" spans="2:61">
      <c r="B74" s="20">
        <v>1602</v>
      </c>
      <c r="C74" s="21">
        <v>67</v>
      </c>
      <c r="D74" s="34" t="s">
        <v>9261</v>
      </c>
      <c r="E74" s="38" t="s">
        <v>4146</v>
      </c>
      <c r="G74" s="20">
        <v>1605</v>
      </c>
      <c r="H74" s="21">
        <v>67</v>
      </c>
      <c r="I74" s="34" t="s">
        <v>9262</v>
      </c>
      <c r="J74" s="38" t="s">
        <v>4244</v>
      </c>
      <c r="L74" s="20">
        <v>1608</v>
      </c>
      <c r="M74" s="21">
        <v>67</v>
      </c>
      <c r="N74" s="34" t="s">
        <v>3880</v>
      </c>
      <c r="O74" s="38" t="s">
        <v>3880</v>
      </c>
      <c r="Q74" s="20">
        <v>1508</v>
      </c>
      <c r="R74" s="21">
        <v>67</v>
      </c>
      <c r="S74" s="34" t="s">
        <v>3880</v>
      </c>
      <c r="T74" s="38" t="s">
        <v>3880</v>
      </c>
      <c r="V74" s="20">
        <v>1502</v>
      </c>
      <c r="W74" s="21">
        <v>67</v>
      </c>
      <c r="X74" s="34" t="s">
        <v>9261</v>
      </c>
      <c r="Y74" s="38" t="s">
        <v>4146</v>
      </c>
      <c r="AA74" s="20">
        <v>1505</v>
      </c>
      <c r="AB74" s="21">
        <v>67</v>
      </c>
      <c r="AC74" s="34" t="s">
        <v>3880</v>
      </c>
      <c r="AD74" s="38" t="s">
        <v>3880</v>
      </c>
      <c r="AF74" s="63">
        <v>1802</v>
      </c>
      <c r="AG74" s="64">
        <v>67</v>
      </c>
      <c r="AH74" s="34" t="s">
        <v>9262</v>
      </c>
      <c r="AI74" s="38" t="s">
        <v>4244</v>
      </c>
      <c r="AK74" s="63">
        <v>1805</v>
      </c>
      <c r="AL74" s="64">
        <v>67</v>
      </c>
      <c r="AM74" s="34" t="s">
        <v>3880</v>
      </c>
      <c r="AN74" s="38" t="s">
        <v>3880</v>
      </c>
      <c r="AP74" s="20">
        <v>1702</v>
      </c>
      <c r="AQ74" s="21">
        <v>67</v>
      </c>
      <c r="AR74" s="34" t="s">
        <v>3880</v>
      </c>
      <c r="AS74" s="38" t="s">
        <v>3880</v>
      </c>
      <c r="AU74" s="20">
        <v>1705</v>
      </c>
      <c r="AV74" s="21">
        <v>67</v>
      </c>
      <c r="AW74" s="34" t="s">
        <v>9262</v>
      </c>
      <c r="AX74" s="38" t="s">
        <v>4244</v>
      </c>
      <c r="AZ74" s="20">
        <v>1708</v>
      </c>
      <c r="BA74" s="21">
        <v>67</v>
      </c>
      <c r="BB74" s="34" t="s">
        <v>9261</v>
      </c>
      <c r="BC74" s="38" t="s">
        <v>4146</v>
      </c>
      <c r="BE74" s="63">
        <v>1808</v>
      </c>
      <c r="BF74" s="21">
        <v>67</v>
      </c>
      <c r="BG74" s="34" t="s">
        <v>3880</v>
      </c>
      <c r="BH74" s="38" t="s">
        <v>3880</v>
      </c>
    </row>
    <row r="75" spans="2:61">
      <c r="B75" s="20">
        <v>1602</v>
      </c>
      <c r="C75" s="21">
        <v>68</v>
      </c>
      <c r="D75" s="34" t="s">
        <v>9263</v>
      </c>
      <c r="E75" s="38" t="s">
        <v>4148</v>
      </c>
      <c r="G75" s="20">
        <v>1605</v>
      </c>
      <c r="H75" s="21">
        <v>68</v>
      </c>
      <c r="I75" s="34" t="s">
        <v>9264</v>
      </c>
      <c r="J75" s="38" t="s">
        <v>4258</v>
      </c>
      <c r="L75" s="20">
        <v>1608</v>
      </c>
      <c r="M75" s="21">
        <v>68</v>
      </c>
      <c r="N75" s="34" t="s">
        <v>3880</v>
      </c>
      <c r="O75" s="38" t="s">
        <v>3880</v>
      </c>
      <c r="Q75" s="20">
        <v>1508</v>
      </c>
      <c r="R75" s="21">
        <v>68</v>
      </c>
      <c r="S75" s="34" t="s">
        <v>3880</v>
      </c>
      <c r="T75" s="38" t="s">
        <v>3880</v>
      </c>
      <c r="V75" s="20">
        <v>1502</v>
      </c>
      <c r="W75" s="21">
        <v>68</v>
      </c>
      <c r="X75" s="34" t="s">
        <v>9263</v>
      </c>
      <c r="Y75" s="38" t="s">
        <v>4148</v>
      </c>
      <c r="AA75" s="20">
        <v>1505</v>
      </c>
      <c r="AB75" s="21">
        <v>68</v>
      </c>
      <c r="AC75" s="34" t="s">
        <v>3880</v>
      </c>
      <c r="AD75" s="38" t="s">
        <v>3880</v>
      </c>
      <c r="AF75" s="63">
        <v>1802</v>
      </c>
      <c r="AG75" s="64">
        <v>68</v>
      </c>
      <c r="AH75" s="34" t="s">
        <v>9264</v>
      </c>
      <c r="AI75" s="38" t="s">
        <v>4258</v>
      </c>
      <c r="AK75" s="63">
        <v>1805</v>
      </c>
      <c r="AL75" s="64">
        <v>68</v>
      </c>
      <c r="AM75" s="34" t="s">
        <v>3880</v>
      </c>
      <c r="AN75" s="38" t="s">
        <v>3880</v>
      </c>
      <c r="AP75" s="20">
        <v>1702</v>
      </c>
      <c r="AQ75" s="21">
        <v>68</v>
      </c>
      <c r="AR75" s="34" t="s">
        <v>3880</v>
      </c>
      <c r="AS75" s="38" t="s">
        <v>3880</v>
      </c>
      <c r="AU75" s="20">
        <v>1705</v>
      </c>
      <c r="AV75" s="21">
        <v>68</v>
      </c>
      <c r="AW75" s="34" t="s">
        <v>9264</v>
      </c>
      <c r="AX75" s="38" t="s">
        <v>4258</v>
      </c>
      <c r="AZ75" s="20">
        <v>1708</v>
      </c>
      <c r="BA75" s="21">
        <v>68</v>
      </c>
      <c r="BB75" s="34" t="s">
        <v>9263</v>
      </c>
      <c r="BC75" s="38" t="s">
        <v>4148</v>
      </c>
      <c r="BE75" s="63">
        <v>1808</v>
      </c>
      <c r="BF75" s="21">
        <v>68</v>
      </c>
      <c r="BG75" s="34" t="s">
        <v>3880</v>
      </c>
      <c r="BH75" s="38" t="s">
        <v>3880</v>
      </c>
    </row>
    <row r="76" spans="2:61">
      <c r="B76" s="20">
        <v>1602</v>
      </c>
      <c r="C76" s="21">
        <v>69</v>
      </c>
      <c r="D76" s="34" t="s">
        <v>3880</v>
      </c>
      <c r="E76" s="38" t="s">
        <v>3880</v>
      </c>
      <c r="G76" s="20">
        <v>1605</v>
      </c>
      <c r="H76" s="21">
        <v>69</v>
      </c>
      <c r="I76" s="34" t="s">
        <v>3880</v>
      </c>
      <c r="J76" s="38" t="s">
        <v>3880</v>
      </c>
      <c r="L76" s="20">
        <v>1608</v>
      </c>
      <c r="M76" s="21">
        <v>69</v>
      </c>
      <c r="N76" s="34" t="s">
        <v>3880</v>
      </c>
      <c r="O76" s="38" t="s">
        <v>3880</v>
      </c>
      <c r="Q76" s="20">
        <v>1508</v>
      </c>
      <c r="R76" s="21">
        <v>69</v>
      </c>
      <c r="S76" s="34" t="s">
        <v>3880</v>
      </c>
      <c r="T76" s="38" t="s">
        <v>3880</v>
      </c>
      <c r="V76" s="20">
        <v>1502</v>
      </c>
      <c r="W76" s="21">
        <v>69</v>
      </c>
      <c r="X76" s="34" t="s">
        <v>3880</v>
      </c>
      <c r="Y76" s="38" t="s">
        <v>3880</v>
      </c>
      <c r="AA76" s="20">
        <v>1505</v>
      </c>
      <c r="AB76" s="21">
        <v>69</v>
      </c>
      <c r="AC76" s="34" t="s">
        <v>3880</v>
      </c>
      <c r="AD76" s="38" t="s">
        <v>3880</v>
      </c>
      <c r="AF76" s="63">
        <v>1802</v>
      </c>
      <c r="AG76" s="64">
        <v>69</v>
      </c>
      <c r="AH76" s="34" t="s">
        <v>3880</v>
      </c>
      <c r="AI76" s="38" t="s">
        <v>3880</v>
      </c>
      <c r="AK76" s="63">
        <v>1805</v>
      </c>
      <c r="AL76" s="64">
        <v>69</v>
      </c>
      <c r="AM76" s="34" t="s">
        <v>3880</v>
      </c>
      <c r="AN76" s="38" t="s">
        <v>3880</v>
      </c>
      <c r="AP76" s="20">
        <v>1702</v>
      </c>
      <c r="AQ76" s="21">
        <v>69</v>
      </c>
      <c r="AR76" s="34" t="s">
        <v>3880</v>
      </c>
      <c r="AS76" s="38" t="s">
        <v>3880</v>
      </c>
      <c r="AU76" s="20">
        <v>1705</v>
      </c>
      <c r="AV76" s="21">
        <v>69</v>
      </c>
      <c r="AW76" s="34" t="s">
        <v>3880</v>
      </c>
      <c r="AX76" s="38" t="s">
        <v>3880</v>
      </c>
      <c r="AZ76" s="20">
        <v>1708</v>
      </c>
      <c r="BA76" s="21">
        <v>69</v>
      </c>
      <c r="BB76" s="34" t="s">
        <v>3880</v>
      </c>
      <c r="BC76" s="38" t="s">
        <v>3880</v>
      </c>
      <c r="BE76" s="63">
        <v>1808</v>
      </c>
      <c r="BF76" s="21">
        <v>69</v>
      </c>
      <c r="BG76" s="34" t="s">
        <v>3880</v>
      </c>
      <c r="BH76" s="38" t="s">
        <v>3880</v>
      </c>
    </row>
    <row r="77" spans="2:61">
      <c r="B77" s="20">
        <v>1602</v>
      </c>
      <c r="C77" s="21">
        <v>70</v>
      </c>
      <c r="D77" s="34" t="s">
        <v>3880</v>
      </c>
      <c r="E77" s="38" t="s">
        <v>3880</v>
      </c>
      <c r="G77" s="20">
        <v>1605</v>
      </c>
      <c r="H77" s="21">
        <v>70</v>
      </c>
      <c r="I77" s="34" t="s">
        <v>3880</v>
      </c>
      <c r="J77" s="38" t="s">
        <v>3880</v>
      </c>
      <c r="L77" s="20">
        <v>1608</v>
      </c>
      <c r="M77" s="21">
        <v>70</v>
      </c>
      <c r="N77" s="34" t="s">
        <v>3880</v>
      </c>
      <c r="O77" s="38" t="s">
        <v>3880</v>
      </c>
      <c r="Q77" s="20">
        <v>1508</v>
      </c>
      <c r="R77" s="21">
        <v>70</v>
      </c>
      <c r="S77" s="34" t="s">
        <v>3880</v>
      </c>
      <c r="T77" s="38" t="s">
        <v>3880</v>
      </c>
      <c r="V77" s="20">
        <v>1502</v>
      </c>
      <c r="W77" s="21">
        <v>70</v>
      </c>
      <c r="X77" s="34" t="s">
        <v>3880</v>
      </c>
      <c r="Y77" s="38" t="s">
        <v>3880</v>
      </c>
      <c r="AA77" s="20">
        <v>1505</v>
      </c>
      <c r="AB77" s="21">
        <v>70</v>
      </c>
      <c r="AC77" s="34" t="s">
        <v>3880</v>
      </c>
      <c r="AD77" s="38" t="s">
        <v>3880</v>
      </c>
      <c r="AF77" s="63">
        <v>1802</v>
      </c>
      <c r="AG77" s="64">
        <v>70</v>
      </c>
      <c r="AH77" s="34" t="s">
        <v>3880</v>
      </c>
      <c r="AI77" s="38" t="s">
        <v>3880</v>
      </c>
      <c r="AK77" s="63">
        <v>1805</v>
      </c>
      <c r="AL77" s="64">
        <v>70</v>
      </c>
      <c r="AM77" s="34" t="s">
        <v>3880</v>
      </c>
      <c r="AN77" s="38" t="s">
        <v>3880</v>
      </c>
      <c r="AP77" s="20">
        <v>1702</v>
      </c>
      <c r="AQ77" s="21">
        <v>70</v>
      </c>
      <c r="AR77" s="34" t="s">
        <v>3880</v>
      </c>
      <c r="AS77" s="38" t="s">
        <v>3880</v>
      </c>
      <c r="AU77" s="20">
        <v>1705</v>
      </c>
      <c r="AV77" s="21">
        <v>70</v>
      </c>
      <c r="AW77" s="34" t="s">
        <v>3880</v>
      </c>
      <c r="AX77" s="38" t="s">
        <v>3880</v>
      </c>
      <c r="AZ77" s="20">
        <v>1708</v>
      </c>
      <c r="BA77" s="21">
        <v>70</v>
      </c>
      <c r="BB77" s="34" t="s">
        <v>3880</v>
      </c>
      <c r="BC77" s="38" t="s">
        <v>3880</v>
      </c>
      <c r="BE77" s="63">
        <v>1808</v>
      </c>
      <c r="BF77" s="21">
        <v>70</v>
      </c>
      <c r="BG77" s="34" t="s">
        <v>3880</v>
      </c>
      <c r="BH77" s="38" t="s">
        <v>3880</v>
      </c>
    </row>
    <row r="78" spans="2:61">
      <c r="B78" s="20">
        <v>1602</v>
      </c>
      <c r="C78" s="21">
        <v>71</v>
      </c>
      <c r="D78" s="34" t="s">
        <v>3880</v>
      </c>
      <c r="E78" s="38" t="s">
        <v>3880</v>
      </c>
      <c r="G78" s="20">
        <v>1605</v>
      </c>
      <c r="H78" s="21">
        <v>71</v>
      </c>
      <c r="I78" s="34" t="s">
        <v>3880</v>
      </c>
      <c r="J78" s="38" t="s">
        <v>3880</v>
      </c>
      <c r="L78" s="20">
        <v>1608</v>
      </c>
      <c r="M78" s="21">
        <v>71</v>
      </c>
      <c r="N78" s="34" t="s">
        <v>3880</v>
      </c>
      <c r="O78" s="38" t="s">
        <v>3880</v>
      </c>
      <c r="Q78" s="20">
        <v>1508</v>
      </c>
      <c r="R78" s="21">
        <v>71</v>
      </c>
      <c r="S78" s="34" t="s">
        <v>3880</v>
      </c>
      <c r="T78" s="38" t="s">
        <v>3880</v>
      </c>
      <c r="V78" s="20">
        <v>1502</v>
      </c>
      <c r="W78" s="21">
        <v>71</v>
      </c>
      <c r="X78" s="34" t="s">
        <v>3880</v>
      </c>
      <c r="Y78" s="38" t="s">
        <v>3880</v>
      </c>
      <c r="AA78" s="20">
        <v>1505</v>
      </c>
      <c r="AB78" s="21">
        <v>71</v>
      </c>
      <c r="AC78" s="34" t="s">
        <v>3880</v>
      </c>
      <c r="AD78" s="38" t="s">
        <v>3880</v>
      </c>
      <c r="AF78" s="63">
        <v>1802</v>
      </c>
      <c r="AG78" s="64">
        <v>71</v>
      </c>
      <c r="AH78" s="34" t="s">
        <v>3880</v>
      </c>
      <c r="AI78" s="38" t="s">
        <v>3880</v>
      </c>
      <c r="AK78" s="63">
        <v>1805</v>
      </c>
      <c r="AL78" s="64">
        <v>71</v>
      </c>
      <c r="AM78" s="34" t="s">
        <v>3880</v>
      </c>
      <c r="AN78" s="38" t="s">
        <v>3880</v>
      </c>
      <c r="AP78" s="20">
        <v>1702</v>
      </c>
      <c r="AQ78" s="21">
        <v>71</v>
      </c>
      <c r="AR78" s="34" t="s">
        <v>3880</v>
      </c>
      <c r="AS78" s="38" t="s">
        <v>3880</v>
      </c>
      <c r="AU78" s="20">
        <v>1705</v>
      </c>
      <c r="AV78" s="21">
        <v>71</v>
      </c>
      <c r="AW78" s="34" t="s">
        <v>3880</v>
      </c>
      <c r="AX78" s="38" t="s">
        <v>3880</v>
      </c>
      <c r="AZ78" s="20">
        <v>1708</v>
      </c>
      <c r="BA78" s="21">
        <v>71</v>
      </c>
      <c r="BB78" s="34" t="s">
        <v>3880</v>
      </c>
      <c r="BC78" s="38" t="s">
        <v>3880</v>
      </c>
      <c r="BE78" s="63">
        <v>1808</v>
      </c>
      <c r="BF78" s="21">
        <v>71</v>
      </c>
      <c r="BG78" s="34" t="s">
        <v>3880</v>
      </c>
      <c r="BH78" s="38" t="s">
        <v>3880</v>
      </c>
    </row>
    <row r="79" spans="2:61">
      <c r="B79" s="20">
        <v>1602</v>
      </c>
      <c r="C79" s="21">
        <v>72</v>
      </c>
      <c r="D79" s="34" t="s">
        <v>3880</v>
      </c>
      <c r="E79" s="38" t="s">
        <v>3880</v>
      </c>
      <c r="G79" s="20">
        <v>1605</v>
      </c>
      <c r="H79" s="21">
        <v>72</v>
      </c>
      <c r="I79" s="34" t="s">
        <v>3880</v>
      </c>
      <c r="J79" s="38" t="s">
        <v>3880</v>
      </c>
      <c r="L79" s="20">
        <v>1608</v>
      </c>
      <c r="M79" s="21">
        <v>72</v>
      </c>
      <c r="N79" s="34" t="s">
        <v>3880</v>
      </c>
      <c r="O79" s="38" t="s">
        <v>3880</v>
      </c>
      <c r="Q79" s="20">
        <v>1508</v>
      </c>
      <c r="R79" s="21">
        <v>72</v>
      </c>
      <c r="S79" s="34" t="s">
        <v>3880</v>
      </c>
      <c r="T79" s="38" t="s">
        <v>3880</v>
      </c>
      <c r="V79" s="20">
        <v>1502</v>
      </c>
      <c r="W79" s="21">
        <v>72</v>
      </c>
      <c r="X79" s="34" t="s">
        <v>3880</v>
      </c>
      <c r="Y79" s="38" t="s">
        <v>3880</v>
      </c>
      <c r="AA79" s="20">
        <v>1505</v>
      </c>
      <c r="AB79" s="21">
        <v>72</v>
      </c>
      <c r="AC79" s="34" t="s">
        <v>3880</v>
      </c>
      <c r="AD79" s="38" t="s">
        <v>3880</v>
      </c>
      <c r="AF79" s="63">
        <v>1802</v>
      </c>
      <c r="AG79" s="64">
        <v>72</v>
      </c>
      <c r="AH79" s="34" t="s">
        <v>3880</v>
      </c>
      <c r="AI79" s="38" t="s">
        <v>3880</v>
      </c>
      <c r="AK79" s="63">
        <v>1805</v>
      </c>
      <c r="AL79" s="64">
        <v>72</v>
      </c>
      <c r="AM79" s="34" t="s">
        <v>3880</v>
      </c>
      <c r="AN79" s="38" t="s">
        <v>3880</v>
      </c>
      <c r="AP79" s="20">
        <v>1702</v>
      </c>
      <c r="AQ79" s="21">
        <v>72</v>
      </c>
      <c r="AR79" s="34" t="s">
        <v>3880</v>
      </c>
      <c r="AS79" s="38" t="s">
        <v>3880</v>
      </c>
      <c r="AU79" s="20">
        <v>1705</v>
      </c>
      <c r="AV79" s="21">
        <v>72</v>
      </c>
      <c r="AW79" s="34" t="s">
        <v>3880</v>
      </c>
      <c r="AX79" s="38" t="s">
        <v>3880</v>
      </c>
      <c r="AZ79" s="20">
        <v>1708</v>
      </c>
      <c r="BA79" s="21">
        <v>72</v>
      </c>
      <c r="BB79" s="34" t="s">
        <v>3880</v>
      </c>
      <c r="BC79" s="38" t="s">
        <v>3880</v>
      </c>
      <c r="BE79" s="63">
        <v>1808</v>
      </c>
      <c r="BF79" s="21">
        <v>72</v>
      </c>
      <c r="BG79" s="34" t="s">
        <v>3880</v>
      </c>
      <c r="BH79" s="38" t="s">
        <v>3880</v>
      </c>
    </row>
    <row r="80" spans="2:61">
      <c r="B80" s="20">
        <v>1602</v>
      </c>
      <c r="C80" s="21">
        <v>73</v>
      </c>
      <c r="D80" s="34" t="s">
        <v>3880</v>
      </c>
      <c r="E80" s="38" t="s">
        <v>3880</v>
      </c>
      <c r="G80" s="20">
        <v>1605</v>
      </c>
      <c r="H80" s="21">
        <v>73</v>
      </c>
      <c r="I80" s="34" t="s">
        <v>3880</v>
      </c>
      <c r="J80" s="38" t="s">
        <v>3880</v>
      </c>
      <c r="L80" s="20">
        <v>1608</v>
      </c>
      <c r="M80" s="21">
        <v>73</v>
      </c>
      <c r="N80" s="34" t="s">
        <v>3880</v>
      </c>
      <c r="O80" s="38" t="s">
        <v>3880</v>
      </c>
      <c r="Q80" s="20">
        <v>1508</v>
      </c>
      <c r="R80" s="21">
        <v>73</v>
      </c>
      <c r="S80" s="34" t="s">
        <v>3880</v>
      </c>
      <c r="T80" s="38" t="s">
        <v>3880</v>
      </c>
      <c r="V80" s="20">
        <v>1502</v>
      </c>
      <c r="W80" s="21">
        <v>73</v>
      </c>
      <c r="X80" s="34" t="s">
        <v>3880</v>
      </c>
      <c r="Y80" s="38" t="s">
        <v>3880</v>
      </c>
      <c r="AA80" s="20">
        <v>1505</v>
      </c>
      <c r="AB80" s="21">
        <v>73</v>
      </c>
      <c r="AC80" s="34" t="s">
        <v>3880</v>
      </c>
      <c r="AD80" s="38" t="s">
        <v>3880</v>
      </c>
      <c r="AF80" s="63">
        <v>1802</v>
      </c>
      <c r="AG80" s="64">
        <v>73</v>
      </c>
      <c r="AH80" s="34" t="s">
        <v>3880</v>
      </c>
      <c r="AI80" s="38" t="s">
        <v>3880</v>
      </c>
      <c r="AK80" s="63">
        <v>1805</v>
      </c>
      <c r="AL80" s="64">
        <v>73</v>
      </c>
      <c r="AM80" s="34" t="s">
        <v>3880</v>
      </c>
      <c r="AN80" s="38" t="s">
        <v>3880</v>
      </c>
      <c r="AP80" s="20">
        <v>1702</v>
      </c>
      <c r="AQ80" s="21">
        <v>73</v>
      </c>
      <c r="AR80" s="34" t="s">
        <v>3880</v>
      </c>
      <c r="AS80" s="38" t="s">
        <v>3880</v>
      </c>
      <c r="AU80" s="20">
        <v>1705</v>
      </c>
      <c r="AV80" s="21">
        <v>73</v>
      </c>
      <c r="AW80" s="34" t="s">
        <v>3880</v>
      </c>
      <c r="AX80" s="38" t="s">
        <v>3880</v>
      </c>
      <c r="AZ80" s="20">
        <v>1708</v>
      </c>
      <c r="BA80" s="21">
        <v>73</v>
      </c>
      <c r="BB80" s="34" t="s">
        <v>3880</v>
      </c>
      <c r="BC80" s="38" t="s">
        <v>3880</v>
      </c>
      <c r="BE80" s="63">
        <v>1808</v>
      </c>
      <c r="BF80" s="21">
        <v>73</v>
      </c>
      <c r="BG80" s="34" t="s">
        <v>3880</v>
      </c>
      <c r="BH80" s="38" t="s">
        <v>3880</v>
      </c>
    </row>
    <row r="81" spans="2:60">
      <c r="B81" s="20">
        <v>1602</v>
      </c>
      <c r="C81" s="21">
        <v>74</v>
      </c>
      <c r="D81" s="34" t="s">
        <v>3880</v>
      </c>
      <c r="E81" s="38" t="s">
        <v>3880</v>
      </c>
      <c r="G81" s="20">
        <v>1605</v>
      </c>
      <c r="H81" s="21">
        <v>74</v>
      </c>
      <c r="I81" s="34" t="s">
        <v>3880</v>
      </c>
      <c r="J81" s="38" t="s">
        <v>3880</v>
      </c>
      <c r="L81" s="20">
        <v>1608</v>
      </c>
      <c r="M81" s="21">
        <v>74</v>
      </c>
      <c r="N81" s="34" t="s">
        <v>3880</v>
      </c>
      <c r="O81" s="38" t="s">
        <v>3880</v>
      </c>
      <c r="Q81" s="20">
        <v>1508</v>
      </c>
      <c r="R81" s="21">
        <v>74</v>
      </c>
      <c r="S81" s="34" t="s">
        <v>3880</v>
      </c>
      <c r="T81" s="38" t="s">
        <v>3880</v>
      </c>
      <c r="V81" s="20">
        <v>1502</v>
      </c>
      <c r="W81" s="21">
        <v>74</v>
      </c>
      <c r="X81" s="34" t="s">
        <v>3880</v>
      </c>
      <c r="Y81" s="38" t="s">
        <v>3880</v>
      </c>
      <c r="AA81" s="20">
        <v>1505</v>
      </c>
      <c r="AB81" s="21">
        <v>74</v>
      </c>
      <c r="AC81" s="34" t="s">
        <v>3880</v>
      </c>
      <c r="AD81" s="38" t="s">
        <v>3880</v>
      </c>
      <c r="AF81" s="63">
        <v>1802</v>
      </c>
      <c r="AG81" s="64">
        <v>74</v>
      </c>
      <c r="AH81" s="34" t="s">
        <v>3880</v>
      </c>
      <c r="AI81" s="38" t="s">
        <v>3880</v>
      </c>
      <c r="AK81" s="63">
        <v>1805</v>
      </c>
      <c r="AL81" s="64">
        <v>74</v>
      </c>
      <c r="AM81" s="34" t="s">
        <v>3880</v>
      </c>
      <c r="AN81" s="38" t="s">
        <v>3880</v>
      </c>
      <c r="AP81" s="20">
        <v>1702</v>
      </c>
      <c r="AQ81" s="21">
        <v>74</v>
      </c>
      <c r="AR81" s="34" t="s">
        <v>3880</v>
      </c>
      <c r="AS81" s="38" t="s">
        <v>3880</v>
      </c>
      <c r="AU81" s="20">
        <v>1705</v>
      </c>
      <c r="AV81" s="21">
        <v>74</v>
      </c>
      <c r="AW81" s="34" t="s">
        <v>3880</v>
      </c>
      <c r="AX81" s="38" t="s">
        <v>3880</v>
      </c>
      <c r="AZ81" s="20">
        <v>1708</v>
      </c>
      <c r="BA81" s="21">
        <v>74</v>
      </c>
      <c r="BB81" s="34" t="s">
        <v>3880</v>
      </c>
      <c r="BC81" s="38" t="s">
        <v>3880</v>
      </c>
      <c r="BE81" s="63">
        <v>1808</v>
      </c>
      <c r="BF81" s="21">
        <v>74</v>
      </c>
      <c r="BG81" s="34" t="s">
        <v>9265</v>
      </c>
      <c r="BH81" s="38" t="s">
        <v>4487</v>
      </c>
    </row>
    <row r="82" spans="2:60">
      <c r="B82" s="20">
        <v>1602</v>
      </c>
      <c r="C82" s="21">
        <v>75</v>
      </c>
      <c r="D82" s="34" t="s">
        <v>3880</v>
      </c>
      <c r="E82" s="38" t="s">
        <v>3880</v>
      </c>
      <c r="G82" s="20">
        <v>1605</v>
      </c>
      <c r="H82" s="21">
        <v>75</v>
      </c>
      <c r="I82" s="34" t="s">
        <v>3880</v>
      </c>
      <c r="J82" s="38" t="s">
        <v>3880</v>
      </c>
      <c r="L82" s="20">
        <v>1608</v>
      </c>
      <c r="M82" s="21">
        <v>75</v>
      </c>
      <c r="N82" s="34" t="s">
        <v>3880</v>
      </c>
      <c r="O82" s="38" t="s">
        <v>3880</v>
      </c>
      <c r="Q82" s="20">
        <v>1508</v>
      </c>
      <c r="R82" s="21">
        <v>75</v>
      </c>
      <c r="S82" s="34" t="s">
        <v>3880</v>
      </c>
      <c r="T82" s="38" t="s">
        <v>3880</v>
      </c>
      <c r="V82" s="20">
        <v>1502</v>
      </c>
      <c r="W82" s="21">
        <v>75</v>
      </c>
      <c r="X82" s="34" t="s">
        <v>3880</v>
      </c>
      <c r="Y82" s="38" t="s">
        <v>3880</v>
      </c>
      <c r="AA82" s="20">
        <v>1505</v>
      </c>
      <c r="AB82" s="21">
        <v>75</v>
      </c>
      <c r="AC82" s="34" t="s">
        <v>3880</v>
      </c>
      <c r="AD82" s="38" t="s">
        <v>3880</v>
      </c>
      <c r="AF82" s="63">
        <v>1802</v>
      </c>
      <c r="AG82" s="64">
        <v>75</v>
      </c>
      <c r="AH82" s="34" t="s">
        <v>3880</v>
      </c>
      <c r="AI82" s="38" t="s">
        <v>3880</v>
      </c>
      <c r="AK82" s="63">
        <v>1805</v>
      </c>
      <c r="AL82" s="64">
        <v>75</v>
      </c>
      <c r="AM82" s="34" t="s">
        <v>3880</v>
      </c>
      <c r="AN82" s="38" t="s">
        <v>3880</v>
      </c>
      <c r="AP82" s="20">
        <v>1702</v>
      </c>
      <c r="AQ82" s="21">
        <v>75</v>
      </c>
      <c r="AR82" s="34" t="s">
        <v>3880</v>
      </c>
      <c r="AS82" s="38" t="s">
        <v>3880</v>
      </c>
      <c r="AU82" s="20">
        <v>1705</v>
      </c>
      <c r="AV82" s="21">
        <v>75</v>
      </c>
      <c r="AW82" s="34" t="s">
        <v>3880</v>
      </c>
      <c r="AX82" s="38" t="s">
        <v>3880</v>
      </c>
      <c r="AZ82" s="20">
        <v>1708</v>
      </c>
      <c r="BA82" s="21">
        <v>75</v>
      </c>
      <c r="BB82" s="34" t="s">
        <v>3880</v>
      </c>
      <c r="BC82" s="38" t="s">
        <v>3880</v>
      </c>
      <c r="BE82" s="63">
        <v>1808</v>
      </c>
      <c r="BF82" s="21">
        <v>75</v>
      </c>
      <c r="BG82" s="34" t="s">
        <v>3880</v>
      </c>
      <c r="BH82" s="38" t="s">
        <v>3880</v>
      </c>
    </row>
    <row r="83" spans="2:60">
      <c r="B83" s="20">
        <v>1602</v>
      </c>
      <c r="C83" s="21">
        <v>76</v>
      </c>
      <c r="D83" s="34" t="s">
        <v>3880</v>
      </c>
      <c r="E83" s="38" t="s">
        <v>3880</v>
      </c>
      <c r="G83" s="20">
        <v>1605</v>
      </c>
      <c r="H83" s="21">
        <v>76</v>
      </c>
      <c r="I83" s="34" t="s">
        <v>3880</v>
      </c>
      <c r="J83" s="38" t="s">
        <v>3880</v>
      </c>
      <c r="L83" s="20">
        <v>1608</v>
      </c>
      <c r="M83" s="21">
        <v>76</v>
      </c>
      <c r="N83" s="34" t="s">
        <v>3880</v>
      </c>
      <c r="O83" s="38" t="s">
        <v>3880</v>
      </c>
      <c r="Q83" s="20">
        <v>1508</v>
      </c>
      <c r="R83" s="21">
        <v>76</v>
      </c>
      <c r="S83" s="34" t="s">
        <v>3880</v>
      </c>
      <c r="T83" s="38" t="s">
        <v>3880</v>
      </c>
      <c r="V83" s="20">
        <v>1502</v>
      </c>
      <c r="W83" s="21">
        <v>76</v>
      </c>
      <c r="X83" s="34" t="s">
        <v>3880</v>
      </c>
      <c r="Y83" s="38" t="s">
        <v>3880</v>
      </c>
      <c r="AA83" s="20">
        <v>1505</v>
      </c>
      <c r="AB83" s="21">
        <v>76</v>
      </c>
      <c r="AC83" s="34" t="s">
        <v>3880</v>
      </c>
      <c r="AD83" s="38" t="s">
        <v>3880</v>
      </c>
      <c r="AF83" s="63">
        <v>1802</v>
      </c>
      <c r="AG83" s="64">
        <v>76</v>
      </c>
      <c r="AH83" s="34" t="s">
        <v>3880</v>
      </c>
      <c r="AI83" s="38" t="s">
        <v>3880</v>
      </c>
      <c r="AK83" s="63">
        <v>1805</v>
      </c>
      <c r="AL83" s="64">
        <v>76</v>
      </c>
      <c r="AM83" s="34" t="s">
        <v>3880</v>
      </c>
      <c r="AN83" s="38" t="s">
        <v>3880</v>
      </c>
      <c r="AP83" s="20">
        <v>1702</v>
      </c>
      <c r="AQ83" s="21">
        <v>76</v>
      </c>
      <c r="AR83" s="34" t="s">
        <v>3880</v>
      </c>
      <c r="AS83" s="38" t="s">
        <v>3880</v>
      </c>
      <c r="AU83" s="20">
        <v>1705</v>
      </c>
      <c r="AV83" s="21">
        <v>76</v>
      </c>
      <c r="AW83" s="34" t="s">
        <v>3880</v>
      </c>
      <c r="AX83" s="38" t="s">
        <v>3880</v>
      </c>
      <c r="AZ83" s="20">
        <v>1708</v>
      </c>
      <c r="BA83" s="21">
        <v>76</v>
      </c>
      <c r="BB83" s="34" t="s">
        <v>3880</v>
      </c>
      <c r="BC83" s="38" t="s">
        <v>3880</v>
      </c>
      <c r="BE83" s="63">
        <v>1808</v>
      </c>
      <c r="BF83" s="21">
        <v>76</v>
      </c>
      <c r="BG83" s="34" t="s">
        <v>3880</v>
      </c>
      <c r="BH83" s="38" t="s">
        <v>3880</v>
      </c>
    </row>
    <row r="84" spans="2:60">
      <c r="B84" s="20">
        <v>1602</v>
      </c>
      <c r="C84" s="21">
        <v>77</v>
      </c>
      <c r="D84" s="34" t="s">
        <v>3880</v>
      </c>
      <c r="E84" s="38" t="s">
        <v>3880</v>
      </c>
      <c r="G84" s="20">
        <v>1605</v>
      </c>
      <c r="H84" s="21">
        <v>77</v>
      </c>
      <c r="I84" s="34" t="s">
        <v>3880</v>
      </c>
      <c r="J84" s="38" t="s">
        <v>3880</v>
      </c>
      <c r="L84" s="20">
        <v>1608</v>
      </c>
      <c r="M84" s="21">
        <v>77</v>
      </c>
      <c r="N84" s="34" t="s">
        <v>3880</v>
      </c>
      <c r="O84" s="38" t="s">
        <v>3880</v>
      </c>
      <c r="Q84" s="20">
        <v>1508</v>
      </c>
      <c r="R84" s="21">
        <v>77</v>
      </c>
      <c r="S84" s="34" t="s">
        <v>3880</v>
      </c>
      <c r="T84" s="38" t="s">
        <v>3880</v>
      </c>
      <c r="V84" s="20">
        <v>1502</v>
      </c>
      <c r="W84" s="21">
        <v>77</v>
      </c>
      <c r="X84" s="34" t="s">
        <v>3880</v>
      </c>
      <c r="Y84" s="38" t="s">
        <v>3880</v>
      </c>
      <c r="AA84" s="20">
        <v>1505</v>
      </c>
      <c r="AB84" s="21">
        <v>77</v>
      </c>
      <c r="AC84" s="34" t="s">
        <v>3880</v>
      </c>
      <c r="AD84" s="38" t="s">
        <v>3880</v>
      </c>
      <c r="AF84" s="63">
        <v>1802</v>
      </c>
      <c r="AG84" s="64">
        <v>77</v>
      </c>
      <c r="AH84" s="34" t="s">
        <v>3880</v>
      </c>
      <c r="AI84" s="38" t="s">
        <v>3880</v>
      </c>
      <c r="AK84" s="63">
        <v>1805</v>
      </c>
      <c r="AL84" s="64">
        <v>77</v>
      </c>
      <c r="AM84" s="34" t="s">
        <v>3880</v>
      </c>
      <c r="AN84" s="38" t="s">
        <v>3880</v>
      </c>
      <c r="AP84" s="20">
        <v>1702</v>
      </c>
      <c r="AQ84" s="21">
        <v>77</v>
      </c>
      <c r="AR84" s="34" t="s">
        <v>3880</v>
      </c>
      <c r="AS84" s="38" t="s">
        <v>3880</v>
      </c>
      <c r="AU84" s="20">
        <v>1705</v>
      </c>
      <c r="AV84" s="21">
        <v>77</v>
      </c>
      <c r="AW84" s="34" t="s">
        <v>3880</v>
      </c>
      <c r="AX84" s="38" t="s">
        <v>3880</v>
      </c>
      <c r="AZ84" s="20">
        <v>1708</v>
      </c>
      <c r="BA84" s="21">
        <v>77</v>
      </c>
      <c r="BB84" s="34" t="s">
        <v>3880</v>
      </c>
      <c r="BC84" s="38" t="s">
        <v>3880</v>
      </c>
      <c r="BE84" s="63">
        <v>1808</v>
      </c>
      <c r="BF84" s="21">
        <v>77</v>
      </c>
      <c r="BG84" s="34" t="s">
        <v>3880</v>
      </c>
      <c r="BH84" s="38" t="s">
        <v>3880</v>
      </c>
    </row>
    <row r="85" spans="2:60">
      <c r="B85" s="20">
        <v>1602</v>
      </c>
      <c r="C85" s="21">
        <v>78</v>
      </c>
      <c r="D85" s="34" t="s">
        <v>3880</v>
      </c>
      <c r="E85" s="38" t="s">
        <v>3880</v>
      </c>
      <c r="G85" s="20">
        <v>1605</v>
      </c>
      <c r="H85" s="21">
        <v>78</v>
      </c>
      <c r="I85" s="34" t="s">
        <v>3880</v>
      </c>
      <c r="J85" s="38" t="s">
        <v>3880</v>
      </c>
      <c r="L85" s="20">
        <v>1608</v>
      </c>
      <c r="M85" s="21">
        <v>78</v>
      </c>
      <c r="N85" s="34" t="s">
        <v>3880</v>
      </c>
      <c r="O85" s="38" t="s">
        <v>3880</v>
      </c>
      <c r="Q85" s="20">
        <v>1508</v>
      </c>
      <c r="R85" s="21">
        <v>78</v>
      </c>
      <c r="S85" s="34" t="s">
        <v>3880</v>
      </c>
      <c r="T85" s="38" t="s">
        <v>3880</v>
      </c>
      <c r="V85" s="20">
        <v>1502</v>
      </c>
      <c r="W85" s="21">
        <v>78</v>
      </c>
      <c r="X85" s="34" t="s">
        <v>3880</v>
      </c>
      <c r="Y85" s="38" t="s">
        <v>3880</v>
      </c>
      <c r="AA85" s="20">
        <v>1505</v>
      </c>
      <c r="AB85" s="21">
        <v>78</v>
      </c>
      <c r="AC85" s="34" t="s">
        <v>3880</v>
      </c>
      <c r="AD85" s="38" t="s">
        <v>3880</v>
      </c>
      <c r="AF85" s="63">
        <v>1802</v>
      </c>
      <c r="AG85" s="64">
        <v>78</v>
      </c>
      <c r="AH85" s="34" t="s">
        <v>3880</v>
      </c>
      <c r="AI85" s="38" t="s">
        <v>3880</v>
      </c>
      <c r="AK85" s="63">
        <v>1805</v>
      </c>
      <c r="AL85" s="64">
        <v>78</v>
      </c>
      <c r="AM85" s="34" t="s">
        <v>3880</v>
      </c>
      <c r="AN85" s="38" t="s">
        <v>3880</v>
      </c>
      <c r="AP85" s="20">
        <v>1702</v>
      </c>
      <c r="AQ85" s="21">
        <v>78</v>
      </c>
      <c r="AR85" s="34" t="s">
        <v>3880</v>
      </c>
      <c r="AS85" s="38" t="s">
        <v>3880</v>
      </c>
      <c r="AU85" s="20">
        <v>1705</v>
      </c>
      <c r="AV85" s="21">
        <v>78</v>
      </c>
      <c r="AW85" s="34" t="s">
        <v>3880</v>
      </c>
      <c r="AX85" s="38" t="s">
        <v>3880</v>
      </c>
      <c r="AZ85" s="20">
        <v>1708</v>
      </c>
      <c r="BA85" s="21">
        <v>78</v>
      </c>
      <c r="BB85" s="34" t="s">
        <v>3880</v>
      </c>
      <c r="BC85" s="38" t="s">
        <v>3880</v>
      </c>
      <c r="BE85" s="63">
        <v>1808</v>
      </c>
      <c r="BF85" s="21">
        <v>78</v>
      </c>
      <c r="BG85" s="34" t="s">
        <v>3880</v>
      </c>
      <c r="BH85" s="38" t="s">
        <v>3880</v>
      </c>
    </row>
    <row r="86" spans="2:60">
      <c r="B86" s="20">
        <v>1602</v>
      </c>
      <c r="C86" s="21">
        <v>79</v>
      </c>
      <c r="D86" s="34" t="s">
        <v>3880</v>
      </c>
      <c r="E86" s="38" t="s">
        <v>3880</v>
      </c>
      <c r="G86" s="20">
        <v>1605</v>
      </c>
      <c r="H86" s="21">
        <v>79</v>
      </c>
      <c r="I86" s="34" t="s">
        <v>3880</v>
      </c>
      <c r="J86" s="38" t="s">
        <v>3880</v>
      </c>
      <c r="L86" s="20">
        <v>1608</v>
      </c>
      <c r="M86" s="21">
        <v>79</v>
      </c>
      <c r="N86" s="34" t="s">
        <v>3880</v>
      </c>
      <c r="O86" s="38" t="s">
        <v>3880</v>
      </c>
      <c r="Q86" s="20">
        <v>1508</v>
      </c>
      <c r="R86" s="21">
        <v>79</v>
      </c>
      <c r="S86" s="34" t="s">
        <v>3880</v>
      </c>
      <c r="T86" s="38" t="s">
        <v>3880</v>
      </c>
      <c r="V86" s="20">
        <v>1502</v>
      </c>
      <c r="W86" s="21">
        <v>79</v>
      </c>
      <c r="X86" s="34" t="s">
        <v>3880</v>
      </c>
      <c r="Y86" s="38" t="s">
        <v>3880</v>
      </c>
      <c r="AA86" s="20">
        <v>1505</v>
      </c>
      <c r="AB86" s="21">
        <v>79</v>
      </c>
      <c r="AC86" s="34" t="s">
        <v>3880</v>
      </c>
      <c r="AD86" s="38" t="s">
        <v>3880</v>
      </c>
      <c r="AF86" s="63">
        <v>1802</v>
      </c>
      <c r="AG86" s="64">
        <v>79</v>
      </c>
      <c r="AH86" s="34" t="s">
        <v>3880</v>
      </c>
      <c r="AI86" s="38" t="s">
        <v>3880</v>
      </c>
      <c r="AK86" s="63">
        <v>1805</v>
      </c>
      <c r="AL86" s="64">
        <v>79</v>
      </c>
      <c r="AM86" s="34" t="s">
        <v>3880</v>
      </c>
      <c r="AN86" s="38" t="s">
        <v>3880</v>
      </c>
      <c r="AP86" s="20">
        <v>1702</v>
      </c>
      <c r="AQ86" s="21">
        <v>79</v>
      </c>
      <c r="AR86" s="34" t="s">
        <v>3880</v>
      </c>
      <c r="AS86" s="38" t="s">
        <v>3880</v>
      </c>
      <c r="AU86" s="20">
        <v>1705</v>
      </c>
      <c r="AV86" s="21">
        <v>79</v>
      </c>
      <c r="AW86" s="34" t="s">
        <v>3880</v>
      </c>
      <c r="AX86" s="38" t="s">
        <v>3880</v>
      </c>
      <c r="AZ86" s="20">
        <v>1708</v>
      </c>
      <c r="BA86" s="21">
        <v>79</v>
      </c>
      <c r="BB86" s="34" t="s">
        <v>3880</v>
      </c>
      <c r="BC86" s="38" t="s">
        <v>3880</v>
      </c>
      <c r="BE86" s="63">
        <v>1808</v>
      </c>
      <c r="BF86" s="21">
        <v>79</v>
      </c>
      <c r="BG86" s="34" t="s">
        <v>3880</v>
      </c>
      <c r="BH86" s="38" t="s">
        <v>3880</v>
      </c>
    </row>
    <row r="87" spans="2:60" ht="15" thickBot="1">
      <c r="B87" s="22">
        <v>1602</v>
      </c>
      <c r="C87" s="24">
        <v>80</v>
      </c>
      <c r="D87" s="36" t="s">
        <v>3880</v>
      </c>
      <c r="E87" s="39" t="s">
        <v>3880</v>
      </c>
      <c r="F87" s="23"/>
      <c r="G87" s="22">
        <v>1605</v>
      </c>
      <c r="H87" s="24">
        <v>80</v>
      </c>
      <c r="I87" s="36" t="s">
        <v>3880</v>
      </c>
      <c r="J87" s="39" t="s">
        <v>3880</v>
      </c>
      <c r="K87" s="23"/>
      <c r="L87" s="22">
        <v>1608</v>
      </c>
      <c r="M87" s="24">
        <v>80</v>
      </c>
      <c r="N87" s="36" t="s">
        <v>3880</v>
      </c>
      <c r="O87" s="39" t="s">
        <v>3880</v>
      </c>
      <c r="P87" s="23"/>
      <c r="Q87" s="22">
        <v>1508</v>
      </c>
      <c r="R87" s="24">
        <v>80</v>
      </c>
      <c r="S87" s="36" t="s">
        <v>3880</v>
      </c>
      <c r="T87" s="39" t="s">
        <v>3880</v>
      </c>
      <c r="U87" s="23"/>
      <c r="V87" s="22">
        <v>1502</v>
      </c>
      <c r="W87" s="24">
        <v>80</v>
      </c>
      <c r="X87" s="36" t="s">
        <v>3880</v>
      </c>
      <c r="Y87" s="39" t="s">
        <v>3880</v>
      </c>
      <c r="AA87" s="22">
        <v>1505</v>
      </c>
      <c r="AB87" s="24">
        <v>80</v>
      </c>
      <c r="AC87" s="36" t="s">
        <v>3880</v>
      </c>
      <c r="AD87" s="39" t="s">
        <v>3880</v>
      </c>
      <c r="AF87" s="65">
        <v>1802</v>
      </c>
      <c r="AG87" s="66">
        <v>80</v>
      </c>
      <c r="AH87" s="36" t="s">
        <v>3880</v>
      </c>
      <c r="AI87" s="39" t="s">
        <v>3880</v>
      </c>
      <c r="AJ87" s="67"/>
      <c r="AK87" s="65">
        <v>1805</v>
      </c>
      <c r="AL87" s="66">
        <v>80</v>
      </c>
      <c r="AM87" s="36" t="s">
        <v>3880</v>
      </c>
      <c r="AN87" s="39" t="s">
        <v>3880</v>
      </c>
      <c r="AO87" s="67"/>
      <c r="AP87" s="22">
        <v>1702</v>
      </c>
      <c r="AQ87" s="24">
        <v>80</v>
      </c>
      <c r="AR87" s="36" t="s">
        <v>3880</v>
      </c>
      <c r="AS87" s="39" t="s">
        <v>3880</v>
      </c>
      <c r="AT87" s="23"/>
      <c r="AU87" s="22">
        <v>1705</v>
      </c>
      <c r="AV87" s="24">
        <v>80</v>
      </c>
      <c r="AW87" s="36" t="s">
        <v>3880</v>
      </c>
      <c r="AX87" s="39" t="s">
        <v>3880</v>
      </c>
      <c r="AY87" s="23"/>
      <c r="AZ87" s="22">
        <v>1708</v>
      </c>
      <c r="BA87" s="24">
        <v>80</v>
      </c>
      <c r="BB87" s="36" t="s">
        <v>3880</v>
      </c>
      <c r="BC87" s="39" t="s">
        <v>3880</v>
      </c>
      <c r="BD87" s="23"/>
      <c r="BE87" s="65">
        <v>1808</v>
      </c>
      <c r="BF87" s="24">
        <v>80</v>
      </c>
      <c r="BG87" s="36" t="s">
        <v>3880</v>
      </c>
      <c r="BH87" s="39" t="s">
        <v>3880</v>
      </c>
    </row>
    <row r="88" spans="2:60">
      <c r="B88" s="17">
        <v>1602</v>
      </c>
      <c r="C88" s="19">
        <v>81</v>
      </c>
      <c r="D88" s="37" t="s">
        <v>3880</v>
      </c>
      <c r="E88" s="40" t="s">
        <v>3880</v>
      </c>
      <c r="F88" s="18"/>
      <c r="G88" s="17">
        <v>1605</v>
      </c>
      <c r="H88" s="19">
        <v>81</v>
      </c>
      <c r="I88" s="37" t="s">
        <v>3880</v>
      </c>
      <c r="J88" s="40" t="s">
        <v>3880</v>
      </c>
      <c r="K88" s="18"/>
      <c r="L88" s="17">
        <v>1608</v>
      </c>
      <c r="M88" s="19">
        <v>81</v>
      </c>
      <c r="N88" s="37" t="s">
        <v>3880</v>
      </c>
      <c r="O88" s="40" t="s">
        <v>3880</v>
      </c>
      <c r="P88" s="18"/>
      <c r="Q88" s="17">
        <v>1508</v>
      </c>
      <c r="R88" s="19">
        <v>81</v>
      </c>
      <c r="S88" s="37" t="s">
        <v>3880</v>
      </c>
      <c r="T88" s="40" t="s">
        <v>3880</v>
      </c>
      <c r="U88" s="18"/>
      <c r="V88" s="17">
        <v>1502</v>
      </c>
      <c r="W88" s="19">
        <v>81</v>
      </c>
      <c r="X88" s="37" t="s">
        <v>3880</v>
      </c>
      <c r="Y88" s="40" t="s">
        <v>3880</v>
      </c>
      <c r="AA88" s="17">
        <v>1505</v>
      </c>
      <c r="AB88" s="19">
        <v>81</v>
      </c>
      <c r="AC88" s="37" t="s">
        <v>3880</v>
      </c>
      <c r="AD88" s="40" t="s">
        <v>3880</v>
      </c>
      <c r="AF88" s="60">
        <v>1802</v>
      </c>
      <c r="AG88" s="61">
        <v>81</v>
      </c>
      <c r="AH88" s="37" t="s">
        <v>3880</v>
      </c>
      <c r="AI88" s="40" t="s">
        <v>3880</v>
      </c>
      <c r="AJ88" s="62"/>
      <c r="AK88" s="60">
        <v>1805</v>
      </c>
      <c r="AL88" s="61">
        <v>81</v>
      </c>
      <c r="AM88" s="37" t="s">
        <v>3880</v>
      </c>
      <c r="AN88" s="40" t="s">
        <v>3880</v>
      </c>
      <c r="AO88" s="62"/>
      <c r="AP88" s="17">
        <v>1702</v>
      </c>
      <c r="AQ88" s="19">
        <v>81</v>
      </c>
      <c r="AR88" s="37" t="s">
        <v>3880</v>
      </c>
      <c r="AS88" s="40" t="s">
        <v>3880</v>
      </c>
      <c r="AT88" s="18"/>
      <c r="AU88" s="17">
        <v>1705</v>
      </c>
      <c r="AV88" s="19">
        <v>81</v>
      </c>
      <c r="AW88" s="37" t="s">
        <v>3880</v>
      </c>
      <c r="AX88" s="40" t="s">
        <v>3880</v>
      </c>
      <c r="AY88" s="18"/>
      <c r="AZ88" s="17">
        <v>1708</v>
      </c>
      <c r="BA88" s="19">
        <v>81</v>
      </c>
      <c r="BB88" s="37" t="s">
        <v>3880</v>
      </c>
      <c r="BC88" s="40" t="s">
        <v>3880</v>
      </c>
      <c r="BD88" s="18"/>
      <c r="BE88" s="60">
        <v>1808</v>
      </c>
      <c r="BF88" s="19">
        <v>81</v>
      </c>
      <c r="BG88" s="37" t="s">
        <v>3880</v>
      </c>
      <c r="BH88" s="40" t="s">
        <v>3880</v>
      </c>
    </row>
    <row r="89" spans="2:60">
      <c r="B89" s="20">
        <v>1602</v>
      </c>
      <c r="C89" s="21">
        <v>82</v>
      </c>
      <c r="D89" s="34" t="s">
        <v>3880</v>
      </c>
      <c r="E89" s="38" t="s">
        <v>3880</v>
      </c>
      <c r="G89" s="20">
        <v>1605</v>
      </c>
      <c r="H89" s="21">
        <v>82</v>
      </c>
      <c r="I89" s="34" t="s">
        <v>3880</v>
      </c>
      <c r="J89" s="38" t="s">
        <v>3880</v>
      </c>
      <c r="L89" s="20">
        <v>1608</v>
      </c>
      <c r="M89" s="21">
        <v>82</v>
      </c>
      <c r="N89" s="34" t="s">
        <v>3880</v>
      </c>
      <c r="O89" s="38" t="s">
        <v>3880</v>
      </c>
      <c r="Q89" s="20">
        <v>1508</v>
      </c>
      <c r="R89" s="21">
        <v>82</v>
      </c>
      <c r="S89" s="34" t="s">
        <v>3880</v>
      </c>
      <c r="T89" s="38" t="s">
        <v>3880</v>
      </c>
      <c r="V89" s="20">
        <v>1502</v>
      </c>
      <c r="W89" s="21">
        <v>82</v>
      </c>
      <c r="X89" s="34" t="s">
        <v>3880</v>
      </c>
      <c r="Y89" s="38" t="s">
        <v>3880</v>
      </c>
      <c r="AA89" s="20">
        <v>1505</v>
      </c>
      <c r="AB89" s="21">
        <v>82</v>
      </c>
      <c r="AC89" s="34" t="s">
        <v>3880</v>
      </c>
      <c r="AD89" s="38" t="s">
        <v>3880</v>
      </c>
      <c r="AF89" s="63">
        <v>1802</v>
      </c>
      <c r="AG89" s="64">
        <v>82</v>
      </c>
      <c r="AH89" s="34" t="s">
        <v>3880</v>
      </c>
      <c r="AI89" s="38" t="s">
        <v>3880</v>
      </c>
      <c r="AK89" s="63">
        <v>1805</v>
      </c>
      <c r="AL89" s="64">
        <v>82</v>
      </c>
      <c r="AM89" s="34" t="s">
        <v>3880</v>
      </c>
      <c r="AN89" s="38" t="s">
        <v>3880</v>
      </c>
      <c r="AP89" s="20">
        <v>1702</v>
      </c>
      <c r="AQ89" s="21">
        <v>82</v>
      </c>
      <c r="AR89" s="34" t="s">
        <v>3880</v>
      </c>
      <c r="AS89" s="38" t="s">
        <v>3880</v>
      </c>
      <c r="AU89" s="20">
        <v>1705</v>
      </c>
      <c r="AV89" s="21">
        <v>82</v>
      </c>
      <c r="AW89" s="34" t="s">
        <v>3880</v>
      </c>
      <c r="AX89" s="38" t="s">
        <v>3880</v>
      </c>
      <c r="AZ89" s="20">
        <v>1708</v>
      </c>
      <c r="BA89" s="21">
        <v>82</v>
      </c>
      <c r="BB89" s="34" t="s">
        <v>3880</v>
      </c>
      <c r="BC89" s="38" t="s">
        <v>3880</v>
      </c>
      <c r="BE89" s="63">
        <v>1808</v>
      </c>
      <c r="BF89" s="21">
        <v>82</v>
      </c>
      <c r="BG89" s="34" t="s">
        <v>3880</v>
      </c>
      <c r="BH89" s="38" t="s">
        <v>3880</v>
      </c>
    </row>
    <row r="90" spans="2:60">
      <c r="B90" s="20">
        <v>1602</v>
      </c>
      <c r="C90" s="21">
        <v>83</v>
      </c>
      <c r="D90" s="34" t="s">
        <v>3880</v>
      </c>
      <c r="E90" s="38" t="s">
        <v>3880</v>
      </c>
      <c r="G90" s="20">
        <v>1605</v>
      </c>
      <c r="H90" s="21">
        <v>83</v>
      </c>
      <c r="I90" s="34" t="s">
        <v>3880</v>
      </c>
      <c r="J90" s="38" t="s">
        <v>3880</v>
      </c>
      <c r="L90" s="20">
        <v>1608</v>
      </c>
      <c r="M90" s="21">
        <v>83</v>
      </c>
      <c r="N90" s="34" t="s">
        <v>3880</v>
      </c>
      <c r="O90" s="38" t="s">
        <v>3880</v>
      </c>
      <c r="Q90" s="20">
        <v>1508</v>
      </c>
      <c r="R90" s="21">
        <v>83</v>
      </c>
      <c r="S90" s="34" t="s">
        <v>3880</v>
      </c>
      <c r="T90" s="38" t="s">
        <v>3880</v>
      </c>
      <c r="V90" s="20">
        <v>1502</v>
      </c>
      <c r="W90" s="21">
        <v>83</v>
      </c>
      <c r="X90" s="34" t="s">
        <v>3880</v>
      </c>
      <c r="Y90" s="38" t="s">
        <v>3880</v>
      </c>
      <c r="AA90" s="20">
        <v>1505</v>
      </c>
      <c r="AB90" s="21">
        <v>83</v>
      </c>
      <c r="AC90" s="34" t="s">
        <v>3880</v>
      </c>
      <c r="AD90" s="38" t="s">
        <v>3880</v>
      </c>
      <c r="AF90" s="63">
        <v>1802</v>
      </c>
      <c r="AG90" s="64">
        <v>83</v>
      </c>
      <c r="AH90" s="34" t="s">
        <v>3880</v>
      </c>
      <c r="AI90" s="38" t="s">
        <v>3880</v>
      </c>
      <c r="AK90" s="63">
        <v>1805</v>
      </c>
      <c r="AL90" s="64">
        <v>83</v>
      </c>
      <c r="AM90" s="34" t="s">
        <v>3880</v>
      </c>
      <c r="AN90" s="38" t="s">
        <v>3880</v>
      </c>
      <c r="AP90" s="20">
        <v>1702</v>
      </c>
      <c r="AQ90" s="21">
        <v>83</v>
      </c>
      <c r="AR90" s="34" t="s">
        <v>3880</v>
      </c>
      <c r="AS90" s="38" t="s">
        <v>3880</v>
      </c>
      <c r="AU90" s="20">
        <v>1705</v>
      </c>
      <c r="AV90" s="21">
        <v>83</v>
      </c>
      <c r="AW90" s="34" t="s">
        <v>3880</v>
      </c>
      <c r="AX90" s="38" t="s">
        <v>3880</v>
      </c>
      <c r="AZ90" s="20">
        <v>1708</v>
      </c>
      <c r="BA90" s="21">
        <v>83</v>
      </c>
      <c r="BB90" s="34" t="s">
        <v>3880</v>
      </c>
      <c r="BC90" s="38" t="s">
        <v>3880</v>
      </c>
      <c r="BE90" s="63">
        <v>1808</v>
      </c>
      <c r="BF90" s="21">
        <v>83</v>
      </c>
      <c r="BG90" s="34" t="s">
        <v>3880</v>
      </c>
      <c r="BH90" s="38" t="s">
        <v>3880</v>
      </c>
    </row>
    <row r="91" spans="2:60">
      <c r="B91" s="20">
        <v>1602</v>
      </c>
      <c r="C91" s="21">
        <v>84</v>
      </c>
      <c r="D91" s="34" t="s">
        <v>3880</v>
      </c>
      <c r="E91" s="38" t="s">
        <v>3880</v>
      </c>
      <c r="G91" s="20">
        <v>1605</v>
      </c>
      <c r="H91" s="21">
        <v>84</v>
      </c>
      <c r="I91" s="34" t="s">
        <v>3880</v>
      </c>
      <c r="J91" s="38" t="s">
        <v>3880</v>
      </c>
      <c r="L91" s="20">
        <v>1608</v>
      </c>
      <c r="M91" s="21">
        <v>84</v>
      </c>
      <c r="N91" s="34" t="s">
        <v>3880</v>
      </c>
      <c r="O91" s="38" t="s">
        <v>3880</v>
      </c>
      <c r="Q91" s="20">
        <v>1508</v>
      </c>
      <c r="R91" s="21">
        <v>84</v>
      </c>
      <c r="S91" s="34" t="s">
        <v>3880</v>
      </c>
      <c r="T91" s="38" t="s">
        <v>3880</v>
      </c>
      <c r="V91" s="20">
        <v>1502</v>
      </c>
      <c r="W91" s="21">
        <v>84</v>
      </c>
      <c r="X91" s="34" t="s">
        <v>9240</v>
      </c>
      <c r="Y91" s="38" t="s">
        <v>4200</v>
      </c>
      <c r="AA91" s="20">
        <v>1505</v>
      </c>
      <c r="AB91" s="21">
        <v>84</v>
      </c>
      <c r="AC91" s="34" t="s">
        <v>3880</v>
      </c>
      <c r="AD91" s="38" t="s">
        <v>3880</v>
      </c>
      <c r="AF91" s="63">
        <v>1802</v>
      </c>
      <c r="AG91" s="64">
        <v>84</v>
      </c>
      <c r="AH91" s="34" t="s">
        <v>3880</v>
      </c>
      <c r="AI91" s="38" t="s">
        <v>3880</v>
      </c>
      <c r="AK91" s="63">
        <v>1805</v>
      </c>
      <c r="AL91" s="64">
        <v>84</v>
      </c>
      <c r="AM91" s="34" t="s">
        <v>3880</v>
      </c>
      <c r="AN91" s="38" t="s">
        <v>3880</v>
      </c>
      <c r="AP91" s="20">
        <v>1702</v>
      </c>
      <c r="AQ91" s="21">
        <v>84</v>
      </c>
      <c r="AR91" s="34" t="s">
        <v>3880</v>
      </c>
      <c r="AS91" s="38" t="s">
        <v>3880</v>
      </c>
      <c r="AU91" s="20">
        <v>1705</v>
      </c>
      <c r="AV91" s="21">
        <v>84</v>
      </c>
      <c r="AW91" s="34" t="s">
        <v>3880</v>
      </c>
      <c r="AX91" s="38" t="s">
        <v>3880</v>
      </c>
      <c r="AZ91" s="20">
        <v>1708</v>
      </c>
      <c r="BA91" s="21">
        <v>84</v>
      </c>
      <c r="BB91" s="34" t="s">
        <v>3880</v>
      </c>
      <c r="BC91" s="38" t="s">
        <v>3880</v>
      </c>
      <c r="BE91" s="63">
        <v>1808</v>
      </c>
      <c r="BF91" s="21">
        <v>84</v>
      </c>
      <c r="BG91" s="34" t="s">
        <v>3880</v>
      </c>
      <c r="BH91" s="38" t="s">
        <v>3880</v>
      </c>
    </row>
    <row r="92" spans="2:60">
      <c r="B92" s="20">
        <v>1603</v>
      </c>
      <c r="C92" s="21">
        <v>85</v>
      </c>
      <c r="D92" s="34" t="s">
        <v>3880</v>
      </c>
      <c r="E92" s="38" t="s">
        <v>3880</v>
      </c>
      <c r="G92" s="20">
        <v>1606</v>
      </c>
      <c r="H92" s="21">
        <v>85</v>
      </c>
      <c r="I92" s="34" t="s">
        <v>3880</v>
      </c>
      <c r="J92" s="38" t="s">
        <v>3880</v>
      </c>
      <c r="L92" s="20">
        <v>1609</v>
      </c>
      <c r="M92" s="21">
        <v>85</v>
      </c>
      <c r="N92" s="34" t="s">
        <v>3880</v>
      </c>
      <c r="O92" s="38" t="s">
        <v>3880</v>
      </c>
      <c r="Q92" s="20">
        <v>1507</v>
      </c>
      <c r="R92" s="21">
        <v>85</v>
      </c>
      <c r="S92" s="34" t="s">
        <v>3880</v>
      </c>
      <c r="T92" s="38" t="s">
        <v>3880</v>
      </c>
      <c r="V92" s="20">
        <v>1501</v>
      </c>
      <c r="W92" s="21">
        <v>85</v>
      </c>
      <c r="X92" s="34" t="s">
        <v>3880</v>
      </c>
      <c r="Y92" s="38" t="s">
        <v>3880</v>
      </c>
      <c r="AA92" s="20">
        <v>1504</v>
      </c>
      <c r="AB92" s="21">
        <v>85</v>
      </c>
      <c r="AC92" s="34" t="s">
        <v>3880</v>
      </c>
      <c r="AD92" s="38" t="s">
        <v>3880</v>
      </c>
      <c r="AF92" s="63">
        <v>1803</v>
      </c>
      <c r="AG92" s="64">
        <v>85</v>
      </c>
      <c r="AH92" s="34" t="s">
        <v>3880</v>
      </c>
      <c r="AI92" s="38" t="s">
        <v>3880</v>
      </c>
      <c r="AK92" s="63">
        <v>1806</v>
      </c>
      <c r="AL92" s="64">
        <v>85</v>
      </c>
      <c r="AM92" s="34" t="s">
        <v>3880</v>
      </c>
      <c r="AN92" s="38" t="s">
        <v>3880</v>
      </c>
      <c r="AP92" s="20">
        <v>1701</v>
      </c>
      <c r="AQ92" s="21">
        <v>85</v>
      </c>
      <c r="AR92" s="34" t="s">
        <v>3880</v>
      </c>
      <c r="AS92" s="38" t="s">
        <v>3880</v>
      </c>
      <c r="AU92" s="20">
        <v>1704</v>
      </c>
      <c r="AV92" s="21">
        <v>85</v>
      </c>
      <c r="AW92" s="34" t="s">
        <v>3880</v>
      </c>
      <c r="AX92" s="38" t="s">
        <v>3880</v>
      </c>
      <c r="AZ92" s="20">
        <v>1707</v>
      </c>
      <c r="BA92" s="21">
        <v>85</v>
      </c>
      <c r="BB92" s="34" t="s">
        <v>3880</v>
      </c>
      <c r="BC92" s="38" t="s">
        <v>3880</v>
      </c>
      <c r="BE92" s="63">
        <v>1809</v>
      </c>
      <c r="BF92" s="21">
        <v>85</v>
      </c>
      <c r="BG92" s="34" t="s">
        <v>3880</v>
      </c>
      <c r="BH92" s="38" t="s">
        <v>3880</v>
      </c>
    </row>
    <row r="93" spans="2:60">
      <c r="B93" s="20">
        <v>1603</v>
      </c>
      <c r="C93" s="21">
        <v>86</v>
      </c>
      <c r="D93" s="34" t="s">
        <v>3880</v>
      </c>
      <c r="E93" s="38" t="s">
        <v>3880</v>
      </c>
      <c r="G93" s="20">
        <v>1606</v>
      </c>
      <c r="H93" s="21">
        <v>86</v>
      </c>
      <c r="I93" s="34" t="s">
        <v>3880</v>
      </c>
      <c r="J93" s="38" t="s">
        <v>3880</v>
      </c>
      <c r="L93" s="20">
        <v>1609</v>
      </c>
      <c r="M93" s="21">
        <v>86</v>
      </c>
      <c r="N93" s="34" t="s">
        <v>3880</v>
      </c>
      <c r="O93" s="38" t="s">
        <v>3880</v>
      </c>
      <c r="Q93" s="20">
        <v>1507</v>
      </c>
      <c r="R93" s="21">
        <v>86</v>
      </c>
      <c r="S93" s="34" t="s">
        <v>3880</v>
      </c>
      <c r="T93" s="38" t="s">
        <v>3880</v>
      </c>
      <c r="V93" s="20">
        <v>1501</v>
      </c>
      <c r="W93" s="21">
        <v>86</v>
      </c>
      <c r="X93" s="34" t="s">
        <v>3880</v>
      </c>
      <c r="Y93" s="38" t="s">
        <v>3880</v>
      </c>
      <c r="AA93" s="20">
        <v>1504</v>
      </c>
      <c r="AB93" s="21">
        <v>86</v>
      </c>
      <c r="AC93" s="34" t="s">
        <v>3880</v>
      </c>
      <c r="AD93" s="38" t="s">
        <v>3880</v>
      </c>
      <c r="AF93" s="63">
        <v>1803</v>
      </c>
      <c r="AG93" s="64">
        <v>86</v>
      </c>
      <c r="AH93" s="34" t="s">
        <v>3880</v>
      </c>
      <c r="AI93" s="38" t="s">
        <v>3880</v>
      </c>
      <c r="AK93" s="63">
        <v>1806</v>
      </c>
      <c r="AL93" s="64">
        <v>86</v>
      </c>
      <c r="AM93" s="34" t="s">
        <v>3880</v>
      </c>
      <c r="AN93" s="38" t="s">
        <v>3880</v>
      </c>
      <c r="AP93" s="20">
        <v>1701</v>
      </c>
      <c r="AQ93" s="21">
        <v>86</v>
      </c>
      <c r="AR93" s="34" t="s">
        <v>3880</v>
      </c>
      <c r="AS93" s="38" t="s">
        <v>3880</v>
      </c>
      <c r="AU93" s="20">
        <v>1704</v>
      </c>
      <c r="AV93" s="21">
        <v>86</v>
      </c>
      <c r="AW93" s="34" t="s">
        <v>3880</v>
      </c>
      <c r="AX93" s="38" t="s">
        <v>3880</v>
      </c>
      <c r="AZ93" s="20">
        <v>1707</v>
      </c>
      <c r="BA93" s="21">
        <v>86</v>
      </c>
      <c r="BB93" s="34" t="s">
        <v>3880</v>
      </c>
      <c r="BC93" s="38" t="s">
        <v>3880</v>
      </c>
      <c r="BE93" s="63">
        <v>1809</v>
      </c>
      <c r="BF93" s="21">
        <v>86</v>
      </c>
      <c r="BG93" s="34" t="s">
        <v>3880</v>
      </c>
      <c r="BH93" s="38" t="s">
        <v>3880</v>
      </c>
    </row>
    <row r="94" spans="2:60">
      <c r="B94" s="20">
        <v>1603</v>
      </c>
      <c r="C94" s="21">
        <v>87</v>
      </c>
      <c r="D94" s="34" t="s">
        <v>3880</v>
      </c>
      <c r="E94" s="38" t="s">
        <v>3880</v>
      </c>
      <c r="G94" s="20">
        <v>1606</v>
      </c>
      <c r="H94" s="21">
        <v>87</v>
      </c>
      <c r="I94" s="34" t="s">
        <v>3880</v>
      </c>
      <c r="J94" s="38" t="s">
        <v>3880</v>
      </c>
      <c r="L94" s="20">
        <v>1609</v>
      </c>
      <c r="M94" s="21">
        <v>87</v>
      </c>
      <c r="N94" s="34" t="s">
        <v>3880</v>
      </c>
      <c r="O94" s="38" t="s">
        <v>3880</v>
      </c>
      <c r="Q94" s="20">
        <v>1507</v>
      </c>
      <c r="R94" s="21">
        <v>87</v>
      </c>
      <c r="S94" s="34" t="s">
        <v>3880</v>
      </c>
      <c r="T94" s="38" t="s">
        <v>3880</v>
      </c>
      <c r="V94" s="20">
        <v>1501</v>
      </c>
      <c r="W94" s="21">
        <v>87</v>
      </c>
      <c r="X94" s="34" t="s">
        <v>3880</v>
      </c>
      <c r="Y94" s="38" t="s">
        <v>3880</v>
      </c>
      <c r="AA94" s="20">
        <v>1504</v>
      </c>
      <c r="AB94" s="21">
        <v>87</v>
      </c>
      <c r="AC94" s="34" t="s">
        <v>3880</v>
      </c>
      <c r="AD94" s="38" t="s">
        <v>3880</v>
      </c>
      <c r="AF94" s="63">
        <v>1803</v>
      </c>
      <c r="AG94" s="64">
        <v>87</v>
      </c>
      <c r="AH94" s="34" t="s">
        <v>3880</v>
      </c>
      <c r="AI94" s="38" t="s">
        <v>3880</v>
      </c>
      <c r="AK94" s="63">
        <v>1806</v>
      </c>
      <c r="AL94" s="64">
        <v>87</v>
      </c>
      <c r="AM94" s="34" t="s">
        <v>3880</v>
      </c>
      <c r="AN94" s="38" t="s">
        <v>3880</v>
      </c>
      <c r="AP94" s="20">
        <v>1701</v>
      </c>
      <c r="AQ94" s="21">
        <v>87</v>
      </c>
      <c r="AR94" s="34" t="s">
        <v>3880</v>
      </c>
      <c r="AS94" s="38" t="s">
        <v>3880</v>
      </c>
      <c r="AU94" s="20">
        <v>1704</v>
      </c>
      <c r="AV94" s="21">
        <v>87</v>
      </c>
      <c r="AW94" s="34" t="s">
        <v>3880</v>
      </c>
      <c r="AX94" s="38" t="s">
        <v>3880</v>
      </c>
      <c r="AZ94" s="20">
        <v>1707</v>
      </c>
      <c r="BA94" s="21">
        <v>87</v>
      </c>
      <c r="BB94" s="34" t="s">
        <v>3880</v>
      </c>
      <c r="BC94" s="38" t="s">
        <v>3880</v>
      </c>
      <c r="BE94" s="63">
        <v>1809</v>
      </c>
      <c r="BF94" s="21">
        <v>87</v>
      </c>
      <c r="BG94" s="34" t="s">
        <v>3880</v>
      </c>
      <c r="BH94" s="38" t="s">
        <v>3880</v>
      </c>
    </row>
    <row r="95" spans="2:60">
      <c r="B95" s="20">
        <v>1603</v>
      </c>
      <c r="C95" s="21">
        <v>88</v>
      </c>
      <c r="D95" s="34" t="s">
        <v>3880</v>
      </c>
      <c r="E95" s="38" t="s">
        <v>3880</v>
      </c>
      <c r="G95" s="20">
        <v>1606</v>
      </c>
      <c r="H95" s="21">
        <v>88</v>
      </c>
      <c r="I95" s="34" t="s">
        <v>3880</v>
      </c>
      <c r="J95" s="38" t="s">
        <v>3880</v>
      </c>
      <c r="L95" s="20">
        <v>1609</v>
      </c>
      <c r="M95" s="21">
        <v>88</v>
      </c>
      <c r="N95" s="34" t="s">
        <v>3880</v>
      </c>
      <c r="O95" s="38" t="s">
        <v>3880</v>
      </c>
      <c r="Q95" s="20">
        <v>1507</v>
      </c>
      <c r="R95" s="21">
        <v>88</v>
      </c>
      <c r="S95" s="34" t="s">
        <v>3880</v>
      </c>
      <c r="T95" s="38" t="s">
        <v>3880</v>
      </c>
      <c r="V95" s="20">
        <v>1501</v>
      </c>
      <c r="W95" s="21">
        <v>88</v>
      </c>
      <c r="X95" s="34" t="s">
        <v>3880</v>
      </c>
      <c r="Y95" s="38" t="s">
        <v>3880</v>
      </c>
      <c r="AA95" s="20">
        <v>1504</v>
      </c>
      <c r="AB95" s="21">
        <v>88</v>
      </c>
      <c r="AC95" s="34" t="s">
        <v>3880</v>
      </c>
      <c r="AD95" s="38" t="s">
        <v>3880</v>
      </c>
      <c r="AF95" s="63">
        <v>1803</v>
      </c>
      <c r="AG95" s="64">
        <v>88</v>
      </c>
      <c r="AH95" s="34" t="s">
        <v>3880</v>
      </c>
      <c r="AI95" s="38" t="s">
        <v>3880</v>
      </c>
      <c r="AK95" s="63">
        <v>1806</v>
      </c>
      <c r="AL95" s="64">
        <v>88</v>
      </c>
      <c r="AM95" s="34" t="s">
        <v>3880</v>
      </c>
      <c r="AN95" s="38" t="s">
        <v>3880</v>
      </c>
      <c r="AP95" s="20">
        <v>1701</v>
      </c>
      <c r="AQ95" s="21">
        <v>88</v>
      </c>
      <c r="AR95" s="34" t="s">
        <v>3880</v>
      </c>
      <c r="AS95" s="38" t="s">
        <v>3880</v>
      </c>
      <c r="AU95" s="20">
        <v>1704</v>
      </c>
      <c r="AV95" s="21">
        <v>88</v>
      </c>
      <c r="AW95" s="34" t="s">
        <v>3880</v>
      </c>
      <c r="AX95" s="38" t="s">
        <v>3880</v>
      </c>
      <c r="AZ95" s="20">
        <v>1707</v>
      </c>
      <c r="BA95" s="21">
        <v>88</v>
      </c>
      <c r="BB95" s="34" t="s">
        <v>3880</v>
      </c>
      <c r="BC95" s="38" t="s">
        <v>3880</v>
      </c>
      <c r="BE95" s="63">
        <v>1809</v>
      </c>
      <c r="BF95" s="21">
        <v>88</v>
      </c>
      <c r="BG95" s="34" t="s">
        <v>3880</v>
      </c>
      <c r="BH95" s="38" t="s">
        <v>3880</v>
      </c>
    </row>
    <row r="96" spans="2:60">
      <c r="B96" s="20">
        <v>1603</v>
      </c>
      <c r="C96" s="21">
        <v>89</v>
      </c>
      <c r="D96" s="34" t="s">
        <v>3880</v>
      </c>
      <c r="E96" s="38" t="s">
        <v>3880</v>
      </c>
      <c r="G96" s="20">
        <v>1606</v>
      </c>
      <c r="H96" s="21">
        <v>89</v>
      </c>
      <c r="I96" s="34" t="s">
        <v>3880</v>
      </c>
      <c r="J96" s="38" t="s">
        <v>3880</v>
      </c>
      <c r="L96" s="20">
        <v>1609</v>
      </c>
      <c r="M96" s="21">
        <v>89</v>
      </c>
      <c r="N96" s="34" t="s">
        <v>3880</v>
      </c>
      <c r="O96" s="38" t="s">
        <v>3880</v>
      </c>
      <c r="Q96" s="20">
        <v>1507</v>
      </c>
      <c r="R96" s="21">
        <v>89</v>
      </c>
      <c r="S96" s="34" t="s">
        <v>3880</v>
      </c>
      <c r="T96" s="38" t="s">
        <v>3880</v>
      </c>
      <c r="V96" s="20">
        <v>1501</v>
      </c>
      <c r="W96" s="21">
        <v>89</v>
      </c>
      <c r="X96" s="34" t="s">
        <v>3880</v>
      </c>
      <c r="Y96" s="38" t="s">
        <v>3880</v>
      </c>
      <c r="AA96" s="20">
        <v>1504</v>
      </c>
      <c r="AB96" s="21">
        <v>89</v>
      </c>
      <c r="AC96" s="34" t="s">
        <v>3880</v>
      </c>
      <c r="AD96" s="38" t="s">
        <v>3880</v>
      </c>
      <c r="AF96" s="63">
        <v>1803</v>
      </c>
      <c r="AG96" s="64">
        <v>89</v>
      </c>
      <c r="AH96" s="34" t="s">
        <v>3880</v>
      </c>
      <c r="AI96" s="38" t="s">
        <v>3880</v>
      </c>
      <c r="AK96" s="63">
        <v>1806</v>
      </c>
      <c r="AL96" s="64">
        <v>89</v>
      </c>
      <c r="AM96" s="34" t="s">
        <v>3880</v>
      </c>
      <c r="AN96" s="38" t="s">
        <v>3880</v>
      </c>
      <c r="AP96" s="20">
        <v>1701</v>
      </c>
      <c r="AQ96" s="21">
        <v>89</v>
      </c>
      <c r="AR96" s="34" t="s">
        <v>3880</v>
      </c>
      <c r="AS96" s="38" t="s">
        <v>3880</v>
      </c>
      <c r="AU96" s="20">
        <v>1704</v>
      </c>
      <c r="AV96" s="21">
        <v>89</v>
      </c>
      <c r="AW96" s="34" t="s">
        <v>3880</v>
      </c>
      <c r="AX96" s="38" t="s">
        <v>3880</v>
      </c>
      <c r="AZ96" s="20">
        <v>1707</v>
      </c>
      <c r="BA96" s="21">
        <v>89</v>
      </c>
      <c r="BB96" s="34" t="s">
        <v>3880</v>
      </c>
      <c r="BC96" s="38" t="s">
        <v>3880</v>
      </c>
      <c r="BE96" s="63">
        <v>1809</v>
      </c>
      <c r="BF96" s="21">
        <v>89</v>
      </c>
      <c r="BG96" s="34" t="s">
        <v>3880</v>
      </c>
      <c r="BH96" s="38" t="s">
        <v>3880</v>
      </c>
    </row>
    <row r="97" spans="2:60">
      <c r="B97" s="20">
        <v>1603</v>
      </c>
      <c r="C97" s="21">
        <v>90</v>
      </c>
      <c r="D97" s="34" t="s">
        <v>3880</v>
      </c>
      <c r="E97" s="38" t="s">
        <v>3880</v>
      </c>
      <c r="G97" s="20">
        <v>1606</v>
      </c>
      <c r="H97" s="21">
        <v>90</v>
      </c>
      <c r="I97" s="34" t="s">
        <v>3880</v>
      </c>
      <c r="J97" s="38" t="s">
        <v>3880</v>
      </c>
      <c r="L97" s="20">
        <v>1609</v>
      </c>
      <c r="M97" s="21">
        <v>90</v>
      </c>
      <c r="N97" s="34" t="s">
        <v>3880</v>
      </c>
      <c r="O97" s="38" t="s">
        <v>3880</v>
      </c>
      <c r="Q97" s="20">
        <v>1507</v>
      </c>
      <c r="R97" s="21">
        <v>90</v>
      </c>
      <c r="S97" s="34" t="s">
        <v>3880</v>
      </c>
      <c r="T97" s="38" t="s">
        <v>3880</v>
      </c>
      <c r="V97" s="20">
        <v>1501</v>
      </c>
      <c r="W97" s="21">
        <v>90</v>
      </c>
      <c r="X97" s="34" t="s">
        <v>3880</v>
      </c>
      <c r="Y97" s="38" t="s">
        <v>3880</v>
      </c>
      <c r="AA97" s="20">
        <v>1504</v>
      </c>
      <c r="AB97" s="21">
        <v>90</v>
      </c>
      <c r="AC97" s="34" t="s">
        <v>3880</v>
      </c>
      <c r="AD97" s="38" t="s">
        <v>3880</v>
      </c>
      <c r="AF97" s="63">
        <v>1803</v>
      </c>
      <c r="AG97" s="64">
        <v>90</v>
      </c>
      <c r="AH97" s="34" t="s">
        <v>3880</v>
      </c>
      <c r="AI97" s="38" t="s">
        <v>3880</v>
      </c>
      <c r="AK97" s="63">
        <v>1806</v>
      </c>
      <c r="AL97" s="64">
        <v>90</v>
      </c>
      <c r="AM97" s="34" t="s">
        <v>3880</v>
      </c>
      <c r="AN97" s="38" t="s">
        <v>3880</v>
      </c>
      <c r="AP97" s="20">
        <v>1701</v>
      </c>
      <c r="AQ97" s="21">
        <v>90</v>
      </c>
      <c r="AR97" s="34" t="s">
        <v>3880</v>
      </c>
      <c r="AS97" s="38" t="s">
        <v>3880</v>
      </c>
      <c r="AU97" s="20">
        <v>1704</v>
      </c>
      <c r="AV97" s="21">
        <v>90</v>
      </c>
      <c r="AW97" s="34" t="s">
        <v>3880</v>
      </c>
      <c r="AX97" s="38" t="s">
        <v>3880</v>
      </c>
      <c r="AZ97" s="20">
        <v>1707</v>
      </c>
      <c r="BA97" s="21">
        <v>90</v>
      </c>
      <c r="BB97" s="34" t="s">
        <v>3880</v>
      </c>
      <c r="BC97" s="38" t="s">
        <v>3880</v>
      </c>
      <c r="BE97" s="63">
        <v>1809</v>
      </c>
      <c r="BF97" s="21">
        <v>90</v>
      </c>
      <c r="BG97" s="34" t="s">
        <v>3880</v>
      </c>
      <c r="BH97" s="38" t="s">
        <v>3880</v>
      </c>
    </row>
    <row r="98" spans="2:60">
      <c r="B98" s="20">
        <v>1603</v>
      </c>
      <c r="C98" s="21">
        <v>91</v>
      </c>
      <c r="D98" s="34" t="s">
        <v>3880</v>
      </c>
      <c r="E98" s="38" t="s">
        <v>3880</v>
      </c>
      <c r="G98" s="20">
        <v>1606</v>
      </c>
      <c r="H98" s="21">
        <v>91</v>
      </c>
      <c r="I98" s="34" t="s">
        <v>3880</v>
      </c>
      <c r="J98" s="38" t="s">
        <v>3880</v>
      </c>
      <c r="L98" s="20">
        <v>1609</v>
      </c>
      <c r="M98" s="21">
        <v>91</v>
      </c>
      <c r="N98" s="34" t="s">
        <v>3880</v>
      </c>
      <c r="O98" s="38" t="s">
        <v>3880</v>
      </c>
      <c r="Q98" s="20">
        <v>1507</v>
      </c>
      <c r="R98" s="21">
        <v>91</v>
      </c>
      <c r="S98" s="34" t="s">
        <v>3880</v>
      </c>
      <c r="T98" s="38" t="s">
        <v>3880</v>
      </c>
      <c r="V98" s="20">
        <v>1501</v>
      </c>
      <c r="W98" s="21">
        <v>91</v>
      </c>
      <c r="X98" s="34" t="s">
        <v>3880</v>
      </c>
      <c r="Y98" s="38" t="s">
        <v>3880</v>
      </c>
      <c r="AA98" s="20">
        <v>1504</v>
      </c>
      <c r="AB98" s="21">
        <v>91</v>
      </c>
      <c r="AC98" s="34" t="s">
        <v>3880</v>
      </c>
      <c r="AD98" s="38" t="s">
        <v>3880</v>
      </c>
      <c r="AF98" s="63">
        <v>1803</v>
      </c>
      <c r="AG98" s="64">
        <v>91</v>
      </c>
      <c r="AH98" s="34" t="s">
        <v>3880</v>
      </c>
      <c r="AI98" s="38" t="s">
        <v>3880</v>
      </c>
      <c r="AK98" s="63">
        <v>1806</v>
      </c>
      <c r="AL98" s="64">
        <v>91</v>
      </c>
      <c r="AM98" s="34" t="s">
        <v>3880</v>
      </c>
      <c r="AN98" s="38" t="s">
        <v>3880</v>
      </c>
      <c r="AP98" s="20">
        <v>1701</v>
      </c>
      <c r="AQ98" s="21">
        <v>91</v>
      </c>
      <c r="AR98" s="34" t="s">
        <v>3880</v>
      </c>
      <c r="AS98" s="38" t="s">
        <v>3880</v>
      </c>
      <c r="AU98" s="20">
        <v>1704</v>
      </c>
      <c r="AV98" s="21">
        <v>91</v>
      </c>
      <c r="AW98" s="34" t="s">
        <v>3880</v>
      </c>
      <c r="AX98" s="38" t="s">
        <v>3880</v>
      </c>
      <c r="AZ98" s="20">
        <v>1707</v>
      </c>
      <c r="BA98" s="21">
        <v>91</v>
      </c>
      <c r="BB98" s="34" t="s">
        <v>3880</v>
      </c>
      <c r="BC98" s="38" t="s">
        <v>3880</v>
      </c>
      <c r="BE98" s="63">
        <v>1809</v>
      </c>
      <c r="BF98" s="21">
        <v>91</v>
      </c>
      <c r="BG98" s="34" t="s">
        <v>3880</v>
      </c>
      <c r="BH98" s="38" t="s">
        <v>3880</v>
      </c>
    </row>
    <row r="99" spans="2:60">
      <c r="B99" s="20">
        <v>1603</v>
      </c>
      <c r="C99" s="21">
        <v>92</v>
      </c>
      <c r="D99" s="34" t="s">
        <v>3880</v>
      </c>
      <c r="E99" s="38" t="s">
        <v>3880</v>
      </c>
      <c r="G99" s="20">
        <v>1606</v>
      </c>
      <c r="H99" s="21">
        <v>92</v>
      </c>
      <c r="I99" s="34" t="s">
        <v>3880</v>
      </c>
      <c r="J99" s="38" t="s">
        <v>3880</v>
      </c>
      <c r="L99" s="20">
        <v>1609</v>
      </c>
      <c r="M99" s="21">
        <v>92</v>
      </c>
      <c r="N99" s="34" t="s">
        <v>3880</v>
      </c>
      <c r="O99" s="38" t="s">
        <v>3880</v>
      </c>
      <c r="Q99" s="20">
        <v>1507</v>
      </c>
      <c r="R99" s="21">
        <v>92</v>
      </c>
      <c r="S99" s="34" t="s">
        <v>3880</v>
      </c>
      <c r="T99" s="38" t="s">
        <v>3880</v>
      </c>
      <c r="V99" s="20">
        <v>1501</v>
      </c>
      <c r="W99" s="21">
        <v>92</v>
      </c>
      <c r="X99" s="34" t="s">
        <v>3880</v>
      </c>
      <c r="Y99" s="38" t="s">
        <v>3880</v>
      </c>
      <c r="AA99" s="20">
        <v>1504</v>
      </c>
      <c r="AB99" s="21">
        <v>92</v>
      </c>
      <c r="AC99" s="34" t="s">
        <v>3880</v>
      </c>
      <c r="AD99" s="38" t="s">
        <v>3880</v>
      </c>
      <c r="AF99" s="63">
        <v>1803</v>
      </c>
      <c r="AG99" s="64">
        <v>92</v>
      </c>
      <c r="AH99" s="34" t="s">
        <v>3880</v>
      </c>
      <c r="AI99" s="38" t="s">
        <v>3880</v>
      </c>
      <c r="AK99" s="63">
        <v>1806</v>
      </c>
      <c r="AL99" s="64">
        <v>92</v>
      </c>
      <c r="AM99" s="34" t="s">
        <v>3880</v>
      </c>
      <c r="AN99" s="38" t="s">
        <v>3880</v>
      </c>
      <c r="AP99" s="20">
        <v>1701</v>
      </c>
      <c r="AQ99" s="21">
        <v>92</v>
      </c>
      <c r="AR99" s="34" t="s">
        <v>3880</v>
      </c>
      <c r="AS99" s="38" t="s">
        <v>3880</v>
      </c>
      <c r="AU99" s="20">
        <v>1704</v>
      </c>
      <c r="AV99" s="21">
        <v>92</v>
      </c>
      <c r="AW99" s="34" t="s">
        <v>3880</v>
      </c>
      <c r="AX99" s="38" t="s">
        <v>3880</v>
      </c>
      <c r="AZ99" s="20">
        <v>1707</v>
      </c>
      <c r="BA99" s="21">
        <v>92</v>
      </c>
      <c r="BB99" s="34" t="s">
        <v>3880</v>
      </c>
      <c r="BC99" s="38" t="s">
        <v>3880</v>
      </c>
      <c r="BE99" s="63">
        <v>1809</v>
      </c>
      <c r="BF99" s="21">
        <v>92</v>
      </c>
      <c r="BG99" s="34" t="s">
        <v>3880</v>
      </c>
      <c r="BH99" s="38" t="s">
        <v>3880</v>
      </c>
    </row>
    <row r="100" spans="2:60">
      <c r="B100" s="20">
        <v>1603</v>
      </c>
      <c r="C100" s="21">
        <v>93</v>
      </c>
      <c r="D100" s="34" t="s">
        <v>9245</v>
      </c>
      <c r="E100" s="38" t="s">
        <v>4125</v>
      </c>
      <c r="G100" s="20">
        <v>1606</v>
      </c>
      <c r="H100" s="21">
        <v>93</v>
      </c>
      <c r="I100" s="34" t="s">
        <v>9266</v>
      </c>
      <c r="J100" s="38" t="s">
        <v>217</v>
      </c>
      <c r="L100" s="20">
        <v>1609</v>
      </c>
      <c r="M100" s="21">
        <v>93</v>
      </c>
      <c r="N100" s="34" t="s">
        <v>3880</v>
      </c>
      <c r="O100" s="38" t="s">
        <v>3880</v>
      </c>
      <c r="Q100" s="20">
        <v>1507</v>
      </c>
      <c r="R100" s="21">
        <v>93</v>
      </c>
      <c r="S100" s="34" t="s">
        <v>3880</v>
      </c>
      <c r="T100" s="38" t="s">
        <v>3880</v>
      </c>
      <c r="V100" s="20">
        <v>1501</v>
      </c>
      <c r="W100" s="21">
        <v>93</v>
      </c>
      <c r="X100" s="34" t="s">
        <v>9267</v>
      </c>
      <c r="Y100" s="38" t="s">
        <v>4123</v>
      </c>
      <c r="AA100" s="20">
        <v>1504</v>
      </c>
      <c r="AB100" s="21">
        <v>93</v>
      </c>
      <c r="AC100" s="34" t="s">
        <v>3880</v>
      </c>
      <c r="AD100" s="38" t="s">
        <v>3880</v>
      </c>
      <c r="AF100" s="63">
        <v>1803</v>
      </c>
      <c r="AG100" s="64">
        <v>93</v>
      </c>
      <c r="AH100" s="34" t="s">
        <v>9266</v>
      </c>
      <c r="AI100" s="38" t="s">
        <v>217</v>
      </c>
      <c r="AK100" s="63">
        <v>1806</v>
      </c>
      <c r="AL100" s="64">
        <v>93</v>
      </c>
      <c r="AM100" s="34" t="s">
        <v>3880</v>
      </c>
      <c r="AN100" s="38" t="s">
        <v>3880</v>
      </c>
      <c r="AP100" s="20">
        <v>1701</v>
      </c>
      <c r="AQ100" s="21">
        <v>93</v>
      </c>
      <c r="AR100" s="34" t="s">
        <v>3880</v>
      </c>
      <c r="AS100" s="38" t="s">
        <v>3880</v>
      </c>
      <c r="AU100" s="20">
        <v>1704</v>
      </c>
      <c r="AV100" s="21">
        <v>93</v>
      </c>
      <c r="AW100" s="34" t="s">
        <v>9266</v>
      </c>
      <c r="AX100" s="38" t="s">
        <v>217</v>
      </c>
      <c r="AZ100" s="20">
        <v>1707</v>
      </c>
      <c r="BA100" s="21">
        <v>93</v>
      </c>
      <c r="BB100" s="34" t="s">
        <v>9245</v>
      </c>
      <c r="BC100" s="38" t="s">
        <v>4125</v>
      </c>
      <c r="BE100" s="63">
        <v>1809</v>
      </c>
      <c r="BF100" s="21">
        <v>93</v>
      </c>
      <c r="BG100" s="34" t="s">
        <v>3880</v>
      </c>
      <c r="BH100" s="38" t="s">
        <v>3880</v>
      </c>
    </row>
    <row r="101" spans="2:60">
      <c r="B101" s="20">
        <v>1603</v>
      </c>
      <c r="C101" s="21">
        <v>94</v>
      </c>
      <c r="D101" s="34" t="s">
        <v>9268</v>
      </c>
      <c r="E101" s="38" t="s">
        <v>3606</v>
      </c>
      <c r="G101" s="20">
        <v>1606</v>
      </c>
      <c r="H101" s="21">
        <v>94</v>
      </c>
      <c r="I101" s="34" t="s">
        <v>9269</v>
      </c>
      <c r="J101" s="38" t="s">
        <v>3718</v>
      </c>
      <c r="L101" s="20">
        <v>1609</v>
      </c>
      <c r="M101" s="21">
        <v>94</v>
      </c>
      <c r="N101" s="34" t="s">
        <v>3880</v>
      </c>
      <c r="O101" s="38" t="s">
        <v>3880</v>
      </c>
      <c r="Q101" s="20">
        <v>1507</v>
      </c>
      <c r="R101" s="21">
        <v>94</v>
      </c>
      <c r="S101" s="34" t="s">
        <v>3880</v>
      </c>
      <c r="T101" s="38" t="s">
        <v>3880</v>
      </c>
      <c r="V101" s="20">
        <v>1501</v>
      </c>
      <c r="W101" s="21">
        <v>94</v>
      </c>
      <c r="X101" s="34" t="s">
        <v>3880</v>
      </c>
      <c r="Y101" s="38" t="s">
        <v>3880</v>
      </c>
      <c r="AA101" s="20">
        <v>1504</v>
      </c>
      <c r="AB101" s="21">
        <v>94</v>
      </c>
      <c r="AC101" s="34" t="s">
        <v>3880</v>
      </c>
      <c r="AD101" s="38" t="s">
        <v>3880</v>
      </c>
      <c r="AF101" s="63">
        <v>1803</v>
      </c>
      <c r="AG101" s="64">
        <v>94</v>
      </c>
      <c r="AH101" s="34" t="s">
        <v>9269</v>
      </c>
      <c r="AI101" s="38" t="s">
        <v>3718</v>
      </c>
      <c r="AK101" s="63">
        <v>1806</v>
      </c>
      <c r="AL101" s="64">
        <v>94</v>
      </c>
      <c r="AM101" s="34" t="s">
        <v>3880</v>
      </c>
      <c r="AN101" s="38" t="s">
        <v>3880</v>
      </c>
      <c r="AP101" s="20">
        <v>1701</v>
      </c>
      <c r="AQ101" s="21">
        <v>94</v>
      </c>
      <c r="AR101" s="34" t="s">
        <v>3880</v>
      </c>
      <c r="AS101" s="38" t="s">
        <v>3880</v>
      </c>
      <c r="AU101" s="20">
        <v>1704</v>
      </c>
      <c r="AV101" s="21">
        <v>94</v>
      </c>
      <c r="AW101" s="34" t="s">
        <v>9269</v>
      </c>
      <c r="AX101" s="38" t="s">
        <v>3718</v>
      </c>
      <c r="AZ101" s="20">
        <v>1707</v>
      </c>
      <c r="BA101" s="21">
        <v>94</v>
      </c>
      <c r="BB101" s="34" t="s">
        <v>9268</v>
      </c>
      <c r="BC101" s="38" t="s">
        <v>3606</v>
      </c>
      <c r="BE101" s="63">
        <v>1809</v>
      </c>
      <c r="BF101" s="21">
        <v>94</v>
      </c>
      <c r="BG101" s="34" t="s">
        <v>3880</v>
      </c>
      <c r="BH101" s="38" t="s">
        <v>3880</v>
      </c>
    </row>
    <row r="102" spans="2:60">
      <c r="B102" s="20">
        <v>1603</v>
      </c>
      <c r="C102" s="21">
        <v>95</v>
      </c>
      <c r="D102" s="34" t="s">
        <v>9267</v>
      </c>
      <c r="E102" s="38" t="s">
        <v>4123</v>
      </c>
      <c r="G102" s="20">
        <v>1606</v>
      </c>
      <c r="H102" s="21">
        <v>95</v>
      </c>
      <c r="I102" s="34" t="s">
        <v>9270</v>
      </c>
      <c r="J102" s="38" t="s">
        <v>4239</v>
      </c>
      <c r="L102" s="20">
        <v>1609</v>
      </c>
      <c r="M102" s="21">
        <v>95</v>
      </c>
      <c r="N102" s="34" t="s">
        <v>3880</v>
      </c>
      <c r="O102" s="38" t="s">
        <v>3880</v>
      </c>
      <c r="Q102" s="20">
        <v>1507</v>
      </c>
      <c r="R102" s="21">
        <v>95</v>
      </c>
      <c r="S102" s="34" t="s">
        <v>3880</v>
      </c>
      <c r="T102" s="38" t="s">
        <v>3880</v>
      </c>
      <c r="V102" s="20">
        <v>1501</v>
      </c>
      <c r="W102" s="21">
        <v>95</v>
      </c>
      <c r="X102" s="34" t="s">
        <v>9271</v>
      </c>
      <c r="Y102" s="38" t="s">
        <v>4152</v>
      </c>
      <c r="AA102" s="20">
        <v>1504</v>
      </c>
      <c r="AB102" s="21">
        <v>95</v>
      </c>
      <c r="AC102" s="34" t="s">
        <v>3880</v>
      </c>
      <c r="AD102" s="38" t="s">
        <v>3880</v>
      </c>
      <c r="AF102" s="63">
        <v>1803</v>
      </c>
      <c r="AG102" s="64">
        <v>95</v>
      </c>
      <c r="AH102" s="34" t="s">
        <v>9270</v>
      </c>
      <c r="AI102" s="38" t="s">
        <v>4239</v>
      </c>
      <c r="AK102" s="63">
        <v>1806</v>
      </c>
      <c r="AL102" s="64">
        <v>95</v>
      </c>
      <c r="AM102" s="34" t="s">
        <v>3880</v>
      </c>
      <c r="AN102" s="38" t="s">
        <v>3880</v>
      </c>
      <c r="AP102" s="20">
        <v>1701</v>
      </c>
      <c r="AQ102" s="21">
        <v>95</v>
      </c>
      <c r="AR102" s="34" t="s">
        <v>3880</v>
      </c>
      <c r="AS102" s="38" t="s">
        <v>3880</v>
      </c>
      <c r="AU102" s="20">
        <v>1704</v>
      </c>
      <c r="AV102" s="21">
        <v>95</v>
      </c>
      <c r="AW102" s="34" t="s">
        <v>9270</v>
      </c>
      <c r="AX102" s="38" t="s">
        <v>4239</v>
      </c>
      <c r="AZ102" s="20">
        <v>1707</v>
      </c>
      <c r="BA102" s="21">
        <v>95</v>
      </c>
      <c r="BB102" s="34" t="s">
        <v>9267</v>
      </c>
      <c r="BC102" s="38" t="s">
        <v>4123</v>
      </c>
      <c r="BE102" s="63">
        <v>1809</v>
      </c>
      <c r="BF102" s="21">
        <v>95</v>
      </c>
      <c r="BG102" s="34" t="s">
        <v>3880</v>
      </c>
      <c r="BH102" s="38" t="s">
        <v>3880</v>
      </c>
    </row>
    <row r="103" spans="2:60" ht="15" thickBot="1">
      <c r="B103" s="22">
        <v>1603</v>
      </c>
      <c r="C103" s="24">
        <v>96</v>
      </c>
      <c r="D103" s="35" t="s">
        <v>9271</v>
      </c>
      <c r="E103" s="39" t="s">
        <v>4152</v>
      </c>
      <c r="F103" s="23"/>
      <c r="G103" s="22">
        <v>1606</v>
      </c>
      <c r="H103" s="24">
        <v>96</v>
      </c>
      <c r="I103" s="35" t="s">
        <v>9272</v>
      </c>
      <c r="J103" s="39" t="s">
        <v>4271</v>
      </c>
      <c r="K103" s="23"/>
      <c r="L103" s="22">
        <v>1609</v>
      </c>
      <c r="M103" s="24">
        <v>96</v>
      </c>
      <c r="N103" s="35" t="s">
        <v>3880</v>
      </c>
      <c r="O103" s="39" t="s">
        <v>3880</v>
      </c>
      <c r="P103" s="23"/>
      <c r="Q103" s="22">
        <v>1507</v>
      </c>
      <c r="R103" s="24">
        <v>96</v>
      </c>
      <c r="S103" s="35" t="s">
        <v>3880</v>
      </c>
      <c r="T103" s="39" t="s">
        <v>3880</v>
      </c>
      <c r="U103" s="23"/>
      <c r="V103" s="22">
        <v>1501</v>
      </c>
      <c r="W103" s="24">
        <v>96</v>
      </c>
      <c r="X103" s="35" t="s">
        <v>9268</v>
      </c>
      <c r="Y103" s="39" t="s">
        <v>3606</v>
      </c>
      <c r="AA103" s="22">
        <v>1504</v>
      </c>
      <c r="AB103" s="24">
        <v>96</v>
      </c>
      <c r="AC103" s="35" t="s">
        <v>3880</v>
      </c>
      <c r="AD103" s="39" t="s">
        <v>3880</v>
      </c>
      <c r="AF103" s="65">
        <v>1803</v>
      </c>
      <c r="AG103" s="66">
        <v>96</v>
      </c>
      <c r="AH103" s="35" t="s">
        <v>9272</v>
      </c>
      <c r="AI103" s="39" t="s">
        <v>4271</v>
      </c>
      <c r="AJ103" s="67"/>
      <c r="AK103" s="65">
        <v>1806</v>
      </c>
      <c r="AL103" s="66">
        <v>96</v>
      </c>
      <c r="AM103" s="35" t="s">
        <v>3880</v>
      </c>
      <c r="AN103" s="39" t="s">
        <v>3880</v>
      </c>
      <c r="AO103" s="67"/>
      <c r="AP103" s="22">
        <v>1701</v>
      </c>
      <c r="AQ103" s="24">
        <v>96</v>
      </c>
      <c r="AR103" s="35" t="s">
        <v>3880</v>
      </c>
      <c r="AS103" s="39" t="s">
        <v>3880</v>
      </c>
      <c r="AT103" s="23"/>
      <c r="AU103" s="22">
        <v>1704</v>
      </c>
      <c r="AV103" s="24">
        <v>96</v>
      </c>
      <c r="AW103" s="35" t="s">
        <v>9272</v>
      </c>
      <c r="AX103" s="39" t="s">
        <v>4271</v>
      </c>
      <c r="AY103" s="23"/>
      <c r="AZ103" s="22">
        <v>1707</v>
      </c>
      <c r="BA103" s="24">
        <v>96</v>
      </c>
      <c r="BB103" s="35" t="s">
        <v>9271</v>
      </c>
      <c r="BC103" s="39" t="s">
        <v>4152</v>
      </c>
      <c r="BD103" s="23"/>
      <c r="BE103" s="65">
        <v>1809</v>
      </c>
      <c r="BF103" s="24">
        <v>96</v>
      </c>
      <c r="BG103" s="35" t="s">
        <v>3880</v>
      </c>
      <c r="BH103" s="39" t="s">
        <v>3880</v>
      </c>
    </row>
    <row r="104" spans="2:60">
      <c r="B104" s="17">
        <v>1603</v>
      </c>
      <c r="C104" s="19">
        <v>97</v>
      </c>
      <c r="D104" s="47" t="s">
        <v>3880</v>
      </c>
      <c r="E104" s="40" t="s">
        <v>3880</v>
      </c>
      <c r="F104" s="18"/>
      <c r="G104" s="17">
        <v>1606</v>
      </c>
      <c r="H104" s="19">
        <v>97</v>
      </c>
      <c r="I104" s="47" t="s">
        <v>3880</v>
      </c>
      <c r="J104" s="40" t="s">
        <v>3880</v>
      </c>
      <c r="K104" s="18"/>
      <c r="L104" s="17">
        <v>1609</v>
      </c>
      <c r="M104" s="19">
        <v>97</v>
      </c>
      <c r="N104" s="47" t="s">
        <v>3880</v>
      </c>
      <c r="O104" s="40" t="s">
        <v>3880</v>
      </c>
      <c r="P104" s="18"/>
      <c r="Q104" s="17">
        <v>1507</v>
      </c>
      <c r="R104" s="19">
        <v>97</v>
      </c>
      <c r="S104" s="47" t="s">
        <v>3880</v>
      </c>
      <c r="T104" s="40" t="s">
        <v>3880</v>
      </c>
      <c r="U104" s="18"/>
      <c r="V104" s="17">
        <v>1501</v>
      </c>
      <c r="W104" s="19">
        <v>97</v>
      </c>
      <c r="X104" s="47" t="s">
        <v>3880</v>
      </c>
      <c r="Y104" s="40" t="s">
        <v>3880</v>
      </c>
      <c r="AA104" s="17">
        <v>1504</v>
      </c>
      <c r="AB104" s="19">
        <v>97</v>
      </c>
      <c r="AC104" s="47" t="s">
        <v>3880</v>
      </c>
      <c r="AD104" s="40" t="s">
        <v>3880</v>
      </c>
      <c r="AF104" s="60">
        <v>1803</v>
      </c>
      <c r="AG104" s="61">
        <v>97</v>
      </c>
      <c r="AH104" s="47" t="s">
        <v>3880</v>
      </c>
      <c r="AI104" s="40" t="s">
        <v>3880</v>
      </c>
      <c r="AJ104" s="62"/>
      <c r="AK104" s="60">
        <v>1806</v>
      </c>
      <c r="AL104" s="61">
        <v>97</v>
      </c>
      <c r="AM104" s="47" t="s">
        <v>3880</v>
      </c>
      <c r="AN104" s="40" t="s">
        <v>3880</v>
      </c>
      <c r="AO104" s="62"/>
      <c r="AP104" s="17">
        <v>1701</v>
      </c>
      <c r="AQ104" s="19">
        <v>97</v>
      </c>
      <c r="AR104" s="47" t="s">
        <v>3880</v>
      </c>
      <c r="AS104" s="40" t="s">
        <v>3880</v>
      </c>
      <c r="AT104" s="18"/>
      <c r="AU104" s="17">
        <v>1704</v>
      </c>
      <c r="AV104" s="19">
        <v>97</v>
      </c>
      <c r="AW104" s="47" t="s">
        <v>3880</v>
      </c>
      <c r="AX104" s="40" t="s">
        <v>3880</v>
      </c>
      <c r="AY104" s="18"/>
      <c r="AZ104" s="17">
        <v>1707</v>
      </c>
      <c r="BA104" s="19">
        <v>97</v>
      </c>
      <c r="BB104" s="47" t="s">
        <v>3880</v>
      </c>
      <c r="BC104" s="40" t="s">
        <v>3880</v>
      </c>
      <c r="BD104" s="18"/>
      <c r="BE104" s="60">
        <v>1809</v>
      </c>
      <c r="BF104" s="19">
        <v>97</v>
      </c>
      <c r="BG104" s="47" t="s">
        <v>3880</v>
      </c>
      <c r="BH104" s="40" t="s">
        <v>3880</v>
      </c>
    </row>
    <row r="105" spans="2:60">
      <c r="B105" s="20">
        <v>1603</v>
      </c>
      <c r="C105" s="21">
        <v>98</v>
      </c>
      <c r="D105" s="34" t="s">
        <v>3880</v>
      </c>
      <c r="E105" s="38" t="s">
        <v>3880</v>
      </c>
      <c r="G105" s="20">
        <v>1606</v>
      </c>
      <c r="H105" s="21">
        <v>98</v>
      </c>
      <c r="I105" s="34" t="s">
        <v>3880</v>
      </c>
      <c r="J105" s="38" t="s">
        <v>3880</v>
      </c>
      <c r="L105" s="20">
        <v>1609</v>
      </c>
      <c r="M105" s="21">
        <v>98</v>
      </c>
      <c r="N105" s="34" t="s">
        <v>3880</v>
      </c>
      <c r="O105" s="38" t="s">
        <v>3880</v>
      </c>
      <c r="Q105" s="20">
        <v>1507</v>
      </c>
      <c r="R105" s="21">
        <v>98</v>
      </c>
      <c r="S105" s="34" t="s">
        <v>3880</v>
      </c>
      <c r="T105" s="38" t="s">
        <v>3880</v>
      </c>
      <c r="V105" s="20">
        <v>1501</v>
      </c>
      <c r="W105" s="21">
        <v>98</v>
      </c>
      <c r="X105" s="34" t="s">
        <v>3880</v>
      </c>
      <c r="Y105" s="38" t="s">
        <v>3880</v>
      </c>
      <c r="AA105" s="20">
        <v>1504</v>
      </c>
      <c r="AB105" s="21">
        <v>98</v>
      </c>
      <c r="AC105" s="34" t="s">
        <v>3880</v>
      </c>
      <c r="AD105" s="38" t="s">
        <v>3880</v>
      </c>
      <c r="AF105" s="63">
        <v>1803</v>
      </c>
      <c r="AG105" s="64">
        <v>98</v>
      </c>
      <c r="AH105" s="34" t="s">
        <v>3880</v>
      </c>
      <c r="AI105" s="38" t="s">
        <v>3880</v>
      </c>
      <c r="AK105" s="63">
        <v>1806</v>
      </c>
      <c r="AL105" s="64">
        <v>98</v>
      </c>
      <c r="AM105" s="34" t="s">
        <v>3880</v>
      </c>
      <c r="AN105" s="38" t="s">
        <v>3880</v>
      </c>
      <c r="AP105" s="20">
        <v>1701</v>
      </c>
      <c r="AQ105" s="21">
        <v>98</v>
      </c>
      <c r="AR105" s="34" t="s">
        <v>3880</v>
      </c>
      <c r="AS105" s="38" t="s">
        <v>3880</v>
      </c>
      <c r="AU105" s="20">
        <v>1704</v>
      </c>
      <c r="AV105" s="21">
        <v>98</v>
      </c>
      <c r="AW105" s="34" t="s">
        <v>3880</v>
      </c>
      <c r="AX105" s="38" t="s">
        <v>3880</v>
      </c>
      <c r="AZ105" s="20">
        <v>1707</v>
      </c>
      <c r="BA105" s="21">
        <v>98</v>
      </c>
      <c r="BB105" s="34" t="s">
        <v>3880</v>
      </c>
      <c r="BC105" s="38" t="s">
        <v>3880</v>
      </c>
      <c r="BE105" s="63">
        <v>1809</v>
      </c>
      <c r="BF105" s="21">
        <v>98</v>
      </c>
      <c r="BG105" s="34" t="s">
        <v>3880</v>
      </c>
      <c r="BH105" s="38" t="s">
        <v>3880</v>
      </c>
    </row>
    <row r="106" spans="2:60">
      <c r="B106" s="20">
        <v>1603</v>
      </c>
      <c r="C106" s="21">
        <v>99</v>
      </c>
      <c r="D106" s="34" t="s">
        <v>3880</v>
      </c>
      <c r="E106" s="38" t="s">
        <v>3880</v>
      </c>
      <c r="G106" s="20">
        <v>1606</v>
      </c>
      <c r="H106" s="21">
        <v>99</v>
      </c>
      <c r="I106" s="34" t="s">
        <v>3880</v>
      </c>
      <c r="J106" s="38" t="s">
        <v>3880</v>
      </c>
      <c r="L106" s="20">
        <v>1609</v>
      </c>
      <c r="M106" s="21">
        <v>99</v>
      </c>
      <c r="N106" s="34" t="s">
        <v>3880</v>
      </c>
      <c r="O106" s="38" t="s">
        <v>3880</v>
      </c>
      <c r="Q106" s="20">
        <v>1507</v>
      </c>
      <c r="R106" s="21">
        <v>99</v>
      </c>
      <c r="S106" s="34" t="s">
        <v>3880</v>
      </c>
      <c r="T106" s="38" t="s">
        <v>3880</v>
      </c>
      <c r="V106" s="20">
        <v>1501</v>
      </c>
      <c r="W106" s="21">
        <v>99</v>
      </c>
      <c r="X106" s="34" t="s">
        <v>3880</v>
      </c>
      <c r="Y106" s="38" t="s">
        <v>3880</v>
      </c>
      <c r="AA106" s="20">
        <v>1504</v>
      </c>
      <c r="AB106" s="21">
        <v>99</v>
      </c>
      <c r="AC106" s="34" t="s">
        <v>3880</v>
      </c>
      <c r="AD106" s="38" t="s">
        <v>3880</v>
      </c>
      <c r="AF106" s="63">
        <v>1803</v>
      </c>
      <c r="AG106" s="64">
        <v>99</v>
      </c>
      <c r="AH106" s="34" t="s">
        <v>3880</v>
      </c>
      <c r="AI106" s="38" t="s">
        <v>3880</v>
      </c>
      <c r="AK106" s="63">
        <v>1806</v>
      </c>
      <c r="AL106" s="64">
        <v>99</v>
      </c>
      <c r="AM106" s="34" t="s">
        <v>3880</v>
      </c>
      <c r="AN106" s="38" t="s">
        <v>3880</v>
      </c>
      <c r="AP106" s="20">
        <v>1701</v>
      </c>
      <c r="AQ106" s="21">
        <v>99</v>
      </c>
      <c r="AR106" s="34" t="s">
        <v>3880</v>
      </c>
      <c r="AS106" s="38" t="s">
        <v>3880</v>
      </c>
      <c r="AU106" s="20">
        <v>1704</v>
      </c>
      <c r="AV106" s="21">
        <v>99</v>
      </c>
      <c r="AW106" s="34" t="s">
        <v>3880</v>
      </c>
      <c r="AX106" s="38" t="s">
        <v>3880</v>
      </c>
      <c r="AZ106" s="20">
        <v>1707</v>
      </c>
      <c r="BA106" s="21">
        <v>99</v>
      </c>
      <c r="BB106" s="34" t="s">
        <v>3880</v>
      </c>
      <c r="BC106" s="38" t="s">
        <v>3880</v>
      </c>
      <c r="BE106" s="63">
        <v>1809</v>
      </c>
      <c r="BF106" s="21">
        <v>99</v>
      </c>
      <c r="BG106" s="34" t="s">
        <v>3880</v>
      </c>
      <c r="BH106" s="38" t="s">
        <v>3880</v>
      </c>
    </row>
    <row r="107" spans="2:60">
      <c r="B107" s="20">
        <v>1603</v>
      </c>
      <c r="C107" s="21">
        <v>100</v>
      </c>
      <c r="D107" s="34" t="s">
        <v>3880</v>
      </c>
      <c r="E107" s="38" t="s">
        <v>3880</v>
      </c>
      <c r="G107" s="20">
        <v>1606</v>
      </c>
      <c r="H107" s="21">
        <v>100</v>
      </c>
      <c r="I107" s="34" t="s">
        <v>3880</v>
      </c>
      <c r="J107" s="38" t="s">
        <v>3880</v>
      </c>
      <c r="L107" s="20">
        <v>1609</v>
      </c>
      <c r="M107" s="21">
        <v>100</v>
      </c>
      <c r="N107" s="34" t="s">
        <v>3880</v>
      </c>
      <c r="O107" s="38" t="s">
        <v>3880</v>
      </c>
      <c r="Q107" s="20">
        <v>1507</v>
      </c>
      <c r="R107" s="21">
        <v>100</v>
      </c>
      <c r="S107" s="34" t="s">
        <v>3880</v>
      </c>
      <c r="T107" s="38" t="s">
        <v>3880</v>
      </c>
      <c r="V107" s="20">
        <v>1501</v>
      </c>
      <c r="W107" s="21">
        <v>100</v>
      </c>
      <c r="X107" s="34" t="s">
        <v>3880</v>
      </c>
      <c r="Y107" s="38" t="s">
        <v>3880</v>
      </c>
      <c r="AA107" s="20">
        <v>1504</v>
      </c>
      <c r="AB107" s="21">
        <v>100</v>
      </c>
      <c r="AC107" s="34" t="s">
        <v>3880</v>
      </c>
      <c r="AD107" s="38" t="s">
        <v>3880</v>
      </c>
      <c r="AF107" s="63">
        <v>1803</v>
      </c>
      <c r="AG107" s="64">
        <v>100</v>
      </c>
      <c r="AH107" s="34" t="s">
        <v>3880</v>
      </c>
      <c r="AI107" s="38" t="s">
        <v>3880</v>
      </c>
      <c r="AK107" s="63">
        <v>1806</v>
      </c>
      <c r="AL107" s="64">
        <v>100</v>
      </c>
      <c r="AM107" s="34" t="s">
        <v>3880</v>
      </c>
      <c r="AN107" s="38" t="s">
        <v>3880</v>
      </c>
      <c r="AP107" s="20">
        <v>1701</v>
      </c>
      <c r="AQ107" s="21">
        <v>100</v>
      </c>
      <c r="AR107" s="34" t="s">
        <v>3880</v>
      </c>
      <c r="AS107" s="38" t="s">
        <v>3880</v>
      </c>
      <c r="AU107" s="20">
        <v>1704</v>
      </c>
      <c r="AV107" s="21">
        <v>100</v>
      </c>
      <c r="AW107" s="34" t="s">
        <v>3880</v>
      </c>
      <c r="AX107" s="38" t="s">
        <v>3880</v>
      </c>
      <c r="AZ107" s="20">
        <v>1707</v>
      </c>
      <c r="BA107" s="21">
        <v>100</v>
      </c>
      <c r="BB107" s="34" t="s">
        <v>3880</v>
      </c>
      <c r="BC107" s="38" t="s">
        <v>3880</v>
      </c>
      <c r="BE107" s="63">
        <v>1809</v>
      </c>
      <c r="BF107" s="21">
        <v>100</v>
      </c>
      <c r="BG107" s="34" t="s">
        <v>3880</v>
      </c>
      <c r="BH107" s="38" t="s">
        <v>3880</v>
      </c>
    </row>
    <row r="108" spans="2:60">
      <c r="B108" s="20">
        <v>1603</v>
      </c>
      <c r="C108" s="21">
        <v>101</v>
      </c>
      <c r="D108" s="34" t="s">
        <v>3880</v>
      </c>
      <c r="E108" s="38" t="s">
        <v>3880</v>
      </c>
      <c r="G108" s="20">
        <v>1606</v>
      </c>
      <c r="H108" s="21">
        <v>101</v>
      </c>
      <c r="I108" s="34" t="s">
        <v>3880</v>
      </c>
      <c r="J108" s="38" t="s">
        <v>3880</v>
      </c>
      <c r="L108" s="20">
        <v>1609</v>
      </c>
      <c r="M108" s="21">
        <v>101</v>
      </c>
      <c r="N108" s="34" t="s">
        <v>3880</v>
      </c>
      <c r="O108" s="38" t="s">
        <v>3880</v>
      </c>
      <c r="Q108" s="20">
        <v>1507</v>
      </c>
      <c r="R108" s="21">
        <v>101</v>
      </c>
      <c r="S108" s="34" t="s">
        <v>3880</v>
      </c>
      <c r="T108" s="38" t="s">
        <v>3880</v>
      </c>
      <c r="V108" s="20">
        <v>1501</v>
      </c>
      <c r="W108" s="21">
        <v>101</v>
      </c>
      <c r="X108" s="34" t="s">
        <v>3880</v>
      </c>
      <c r="Y108" s="38" t="s">
        <v>3880</v>
      </c>
      <c r="AA108" s="20">
        <v>1504</v>
      </c>
      <c r="AB108" s="21">
        <v>101</v>
      </c>
      <c r="AC108" s="34" t="s">
        <v>3880</v>
      </c>
      <c r="AD108" s="38" t="s">
        <v>3880</v>
      </c>
      <c r="AF108" s="63">
        <v>1803</v>
      </c>
      <c r="AG108" s="64">
        <v>101</v>
      </c>
      <c r="AH108" s="34" t="s">
        <v>3880</v>
      </c>
      <c r="AI108" s="38" t="s">
        <v>3880</v>
      </c>
      <c r="AK108" s="63">
        <v>1806</v>
      </c>
      <c r="AL108" s="64">
        <v>101</v>
      </c>
      <c r="AM108" s="34" t="s">
        <v>3880</v>
      </c>
      <c r="AN108" s="38" t="s">
        <v>3880</v>
      </c>
      <c r="AP108" s="20">
        <v>1701</v>
      </c>
      <c r="AQ108" s="21">
        <v>101</v>
      </c>
      <c r="AR108" s="34" t="s">
        <v>3880</v>
      </c>
      <c r="AS108" s="38" t="s">
        <v>3880</v>
      </c>
      <c r="AU108" s="20">
        <v>1704</v>
      </c>
      <c r="AV108" s="21">
        <v>101</v>
      </c>
      <c r="AW108" s="34" t="s">
        <v>3880</v>
      </c>
      <c r="AX108" s="38" t="s">
        <v>3880</v>
      </c>
      <c r="AZ108" s="20">
        <v>1707</v>
      </c>
      <c r="BA108" s="21">
        <v>101</v>
      </c>
      <c r="BB108" s="34" t="s">
        <v>3880</v>
      </c>
      <c r="BC108" s="38" t="s">
        <v>3880</v>
      </c>
      <c r="BE108" s="63">
        <v>1809</v>
      </c>
      <c r="BF108" s="21">
        <v>101</v>
      </c>
      <c r="BG108" s="34" t="s">
        <v>3880</v>
      </c>
      <c r="BH108" s="38" t="s">
        <v>3880</v>
      </c>
    </row>
    <row r="109" spans="2:60">
      <c r="B109" s="20">
        <v>1603</v>
      </c>
      <c r="C109" s="21">
        <v>102</v>
      </c>
      <c r="D109" s="34" t="s">
        <v>3880</v>
      </c>
      <c r="E109" s="38" t="s">
        <v>3880</v>
      </c>
      <c r="G109" s="20">
        <v>1606</v>
      </c>
      <c r="H109" s="21">
        <v>102</v>
      </c>
      <c r="I109" s="34" t="s">
        <v>3880</v>
      </c>
      <c r="J109" s="38" t="s">
        <v>3880</v>
      </c>
      <c r="L109" s="20">
        <v>1609</v>
      </c>
      <c r="M109" s="21">
        <v>102</v>
      </c>
      <c r="N109" s="34" t="s">
        <v>3880</v>
      </c>
      <c r="O109" s="38" t="s">
        <v>3880</v>
      </c>
      <c r="Q109" s="20">
        <v>1507</v>
      </c>
      <c r="R109" s="21">
        <v>102</v>
      </c>
      <c r="S109" s="34" t="s">
        <v>3880</v>
      </c>
      <c r="T109" s="38" t="s">
        <v>3880</v>
      </c>
      <c r="V109" s="20">
        <v>1501</v>
      </c>
      <c r="W109" s="21">
        <v>102</v>
      </c>
      <c r="X109" s="34" t="s">
        <v>3880</v>
      </c>
      <c r="Y109" s="38" t="s">
        <v>3880</v>
      </c>
      <c r="AA109" s="20">
        <v>1504</v>
      </c>
      <c r="AB109" s="21">
        <v>102</v>
      </c>
      <c r="AC109" s="34" t="s">
        <v>3880</v>
      </c>
      <c r="AD109" s="38" t="s">
        <v>3880</v>
      </c>
      <c r="AF109" s="63">
        <v>1803</v>
      </c>
      <c r="AG109" s="64">
        <v>102</v>
      </c>
      <c r="AH109" s="34" t="s">
        <v>3880</v>
      </c>
      <c r="AI109" s="38" t="s">
        <v>3880</v>
      </c>
      <c r="AK109" s="63">
        <v>1806</v>
      </c>
      <c r="AL109" s="64">
        <v>102</v>
      </c>
      <c r="AM109" s="34" t="s">
        <v>3880</v>
      </c>
      <c r="AN109" s="38" t="s">
        <v>3880</v>
      </c>
      <c r="AP109" s="20">
        <v>1701</v>
      </c>
      <c r="AQ109" s="21">
        <v>102</v>
      </c>
      <c r="AR109" s="34" t="s">
        <v>3880</v>
      </c>
      <c r="AS109" s="38" t="s">
        <v>3880</v>
      </c>
      <c r="AU109" s="20">
        <v>1704</v>
      </c>
      <c r="AV109" s="21">
        <v>102</v>
      </c>
      <c r="AW109" s="34" t="s">
        <v>3880</v>
      </c>
      <c r="AX109" s="38" t="s">
        <v>3880</v>
      </c>
      <c r="AZ109" s="20">
        <v>1707</v>
      </c>
      <c r="BA109" s="21">
        <v>102</v>
      </c>
      <c r="BB109" s="34" t="s">
        <v>3880</v>
      </c>
      <c r="BC109" s="38" t="s">
        <v>3880</v>
      </c>
      <c r="BE109" s="63">
        <v>1809</v>
      </c>
      <c r="BF109" s="21">
        <v>102</v>
      </c>
      <c r="BG109" s="34" t="s">
        <v>3880</v>
      </c>
      <c r="BH109" s="38" t="s">
        <v>3880</v>
      </c>
    </row>
    <row r="110" spans="2:60">
      <c r="B110" s="20">
        <v>1603</v>
      </c>
      <c r="C110" s="21">
        <v>103</v>
      </c>
      <c r="D110" s="34" t="s">
        <v>3880</v>
      </c>
      <c r="E110" s="38" t="s">
        <v>3880</v>
      </c>
      <c r="G110" s="20">
        <v>1606</v>
      </c>
      <c r="H110" s="21">
        <v>103</v>
      </c>
      <c r="I110" s="34" t="s">
        <v>3880</v>
      </c>
      <c r="J110" s="38" t="s">
        <v>3880</v>
      </c>
      <c r="L110" s="20">
        <v>1609</v>
      </c>
      <c r="M110" s="21">
        <v>103</v>
      </c>
      <c r="N110" s="34" t="s">
        <v>3880</v>
      </c>
      <c r="O110" s="38" t="s">
        <v>3880</v>
      </c>
      <c r="Q110" s="20">
        <v>1507</v>
      </c>
      <c r="R110" s="21">
        <v>103</v>
      </c>
      <c r="S110" s="34" t="s">
        <v>3880</v>
      </c>
      <c r="T110" s="38" t="s">
        <v>3880</v>
      </c>
      <c r="V110" s="20">
        <v>1501</v>
      </c>
      <c r="W110" s="21">
        <v>103</v>
      </c>
      <c r="X110" s="34" t="s">
        <v>3880</v>
      </c>
      <c r="Y110" s="38" t="s">
        <v>3880</v>
      </c>
      <c r="AA110" s="20">
        <v>1504</v>
      </c>
      <c r="AB110" s="21">
        <v>103</v>
      </c>
      <c r="AC110" s="34" t="s">
        <v>3880</v>
      </c>
      <c r="AD110" s="38" t="s">
        <v>3880</v>
      </c>
      <c r="AF110" s="63">
        <v>1803</v>
      </c>
      <c r="AG110" s="64">
        <v>103</v>
      </c>
      <c r="AH110" s="34" t="s">
        <v>3880</v>
      </c>
      <c r="AI110" s="38" t="s">
        <v>3880</v>
      </c>
      <c r="AK110" s="63">
        <v>1806</v>
      </c>
      <c r="AL110" s="64">
        <v>103</v>
      </c>
      <c r="AM110" s="34" t="s">
        <v>3880</v>
      </c>
      <c r="AN110" s="38" t="s">
        <v>3880</v>
      </c>
      <c r="AP110" s="20">
        <v>1701</v>
      </c>
      <c r="AQ110" s="21">
        <v>103</v>
      </c>
      <c r="AR110" s="34" t="s">
        <v>3880</v>
      </c>
      <c r="AS110" s="38" t="s">
        <v>3880</v>
      </c>
      <c r="AU110" s="20">
        <v>1704</v>
      </c>
      <c r="AV110" s="21">
        <v>103</v>
      </c>
      <c r="AW110" s="34" t="s">
        <v>3880</v>
      </c>
      <c r="AX110" s="38" t="s">
        <v>3880</v>
      </c>
      <c r="AZ110" s="20">
        <v>1707</v>
      </c>
      <c r="BA110" s="21">
        <v>103</v>
      </c>
      <c r="BB110" s="34" t="s">
        <v>3880</v>
      </c>
      <c r="BC110" s="38" t="s">
        <v>3880</v>
      </c>
      <c r="BE110" s="63">
        <v>1809</v>
      </c>
      <c r="BF110" s="21">
        <v>103</v>
      </c>
      <c r="BG110" s="34" t="s">
        <v>3880</v>
      </c>
      <c r="BH110" s="38" t="s">
        <v>3880</v>
      </c>
    </row>
    <row r="111" spans="2:60">
      <c r="B111" s="20">
        <v>1603</v>
      </c>
      <c r="C111" s="21">
        <v>104</v>
      </c>
      <c r="D111" s="34" t="s">
        <v>3880</v>
      </c>
      <c r="E111" s="38" t="s">
        <v>3880</v>
      </c>
      <c r="G111" s="20">
        <v>1606</v>
      </c>
      <c r="H111" s="21">
        <v>104</v>
      </c>
      <c r="I111" s="34" t="s">
        <v>3880</v>
      </c>
      <c r="J111" s="38" t="s">
        <v>3880</v>
      </c>
      <c r="L111" s="20">
        <v>1609</v>
      </c>
      <c r="M111" s="21">
        <v>104</v>
      </c>
      <c r="N111" s="34" t="s">
        <v>3880</v>
      </c>
      <c r="O111" s="38" t="s">
        <v>3880</v>
      </c>
      <c r="Q111" s="20">
        <v>1507</v>
      </c>
      <c r="R111" s="21">
        <v>104</v>
      </c>
      <c r="S111" s="34" t="s">
        <v>3880</v>
      </c>
      <c r="T111" s="38" t="s">
        <v>3880</v>
      </c>
      <c r="V111" s="20">
        <v>1501</v>
      </c>
      <c r="W111" s="21">
        <v>104</v>
      </c>
      <c r="X111" s="34" t="s">
        <v>3880</v>
      </c>
      <c r="Y111" s="38" t="s">
        <v>3880</v>
      </c>
      <c r="AA111" s="20">
        <v>1504</v>
      </c>
      <c r="AB111" s="21">
        <v>104</v>
      </c>
      <c r="AC111" s="34" t="s">
        <v>3880</v>
      </c>
      <c r="AD111" s="38" t="s">
        <v>3880</v>
      </c>
      <c r="AF111" s="63">
        <v>1803</v>
      </c>
      <c r="AG111" s="64">
        <v>104</v>
      </c>
      <c r="AH111" s="34" t="s">
        <v>3880</v>
      </c>
      <c r="AI111" s="38" t="s">
        <v>3880</v>
      </c>
      <c r="AK111" s="63">
        <v>1806</v>
      </c>
      <c r="AL111" s="64">
        <v>104</v>
      </c>
      <c r="AM111" s="34" t="s">
        <v>3880</v>
      </c>
      <c r="AN111" s="38" t="s">
        <v>3880</v>
      </c>
      <c r="AP111" s="20">
        <v>1701</v>
      </c>
      <c r="AQ111" s="21">
        <v>104</v>
      </c>
      <c r="AR111" s="34" t="s">
        <v>3880</v>
      </c>
      <c r="AS111" s="38" t="s">
        <v>3880</v>
      </c>
      <c r="AU111" s="20">
        <v>1704</v>
      </c>
      <c r="AV111" s="21">
        <v>104</v>
      </c>
      <c r="AW111" s="34" t="s">
        <v>3880</v>
      </c>
      <c r="AX111" s="38" t="s">
        <v>3880</v>
      </c>
      <c r="AZ111" s="20">
        <v>1707</v>
      </c>
      <c r="BA111" s="21">
        <v>104</v>
      </c>
      <c r="BB111" s="34" t="s">
        <v>3880</v>
      </c>
      <c r="BC111" s="38" t="s">
        <v>3880</v>
      </c>
      <c r="BE111" s="63">
        <v>1809</v>
      </c>
      <c r="BF111" s="21">
        <v>104</v>
      </c>
      <c r="BG111" s="34" t="s">
        <v>3880</v>
      </c>
      <c r="BH111" s="38" t="s">
        <v>3880</v>
      </c>
    </row>
    <row r="112" spans="2:60">
      <c r="B112" s="20">
        <v>1603</v>
      </c>
      <c r="C112" s="21">
        <v>105</v>
      </c>
      <c r="D112" s="34" t="s">
        <v>3880</v>
      </c>
      <c r="E112" s="38" t="s">
        <v>3880</v>
      </c>
      <c r="G112" s="20">
        <v>1606</v>
      </c>
      <c r="H112" s="21">
        <v>105</v>
      </c>
      <c r="I112" s="34" t="s">
        <v>3880</v>
      </c>
      <c r="J112" s="38" t="s">
        <v>3880</v>
      </c>
      <c r="L112" s="20">
        <v>1609</v>
      </c>
      <c r="M112" s="21">
        <v>105</v>
      </c>
      <c r="N112" s="34" t="s">
        <v>3880</v>
      </c>
      <c r="O112" s="38" t="s">
        <v>3880</v>
      </c>
      <c r="Q112" s="20">
        <v>1507</v>
      </c>
      <c r="R112" s="21">
        <v>105</v>
      </c>
      <c r="S112" s="34" t="s">
        <v>3880</v>
      </c>
      <c r="T112" s="38" t="s">
        <v>3880</v>
      </c>
      <c r="V112" s="20">
        <v>1501</v>
      </c>
      <c r="W112" s="21">
        <v>105</v>
      </c>
      <c r="X112" s="34" t="s">
        <v>3880</v>
      </c>
      <c r="Y112" s="38" t="s">
        <v>3880</v>
      </c>
      <c r="AA112" s="20">
        <v>1504</v>
      </c>
      <c r="AB112" s="21">
        <v>105</v>
      </c>
      <c r="AC112" s="34" t="s">
        <v>3880</v>
      </c>
      <c r="AD112" s="38" t="s">
        <v>3880</v>
      </c>
      <c r="AF112" s="63">
        <v>1803</v>
      </c>
      <c r="AG112" s="64">
        <v>105</v>
      </c>
      <c r="AH112" s="34" t="s">
        <v>3880</v>
      </c>
      <c r="AI112" s="38" t="s">
        <v>3880</v>
      </c>
      <c r="AK112" s="63">
        <v>1806</v>
      </c>
      <c r="AL112" s="64">
        <v>105</v>
      </c>
      <c r="AM112" s="34" t="s">
        <v>3880</v>
      </c>
      <c r="AN112" s="38" t="s">
        <v>3880</v>
      </c>
      <c r="AP112" s="20">
        <v>1701</v>
      </c>
      <c r="AQ112" s="21">
        <v>105</v>
      </c>
      <c r="AR112" s="34" t="s">
        <v>3880</v>
      </c>
      <c r="AS112" s="38" t="s">
        <v>3880</v>
      </c>
      <c r="AU112" s="20">
        <v>1704</v>
      </c>
      <c r="AV112" s="21">
        <v>105</v>
      </c>
      <c r="AW112" s="34" t="s">
        <v>3880</v>
      </c>
      <c r="AX112" s="38" t="s">
        <v>3880</v>
      </c>
      <c r="AZ112" s="20">
        <v>1707</v>
      </c>
      <c r="BA112" s="21">
        <v>105</v>
      </c>
      <c r="BB112" s="34" t="s">
        <v>3880</v>
      </c>
      <c r="BC112" s="38" t="s">
        <v>3880</v>
      </c>
      <c r="BE112" s="63">
        <v>1809</v>
      </c>
      <c r="BF112" s="21">
        <v>105</v>
      </c>
      <c r="BG112" s="34" t="s">
        <v>3880</v>
      </c>
      <c r="BH112" s="38" t="s">
        <v>3880</v>
      </c>
    </row>
    <row r="113" spans="2:60">
      <c r="B113" s="20">
        <v>1603</v>
      </c>
      <c r="C113" s="21">
        <v>106</v>
      </c>
      <c r="D113" s="34" t="s">
        <v>3880</v>
      </c>
      <c r="E113" s="38" t="s">
        <v>3880</v>
      </c>
      <c r="G113" s="20">
        <v>1606</v>
      </c>
      <c r="H113" s="21">
        <v>106</v>
      </c>
      <c r="I113" s="34" t="s">
        <v>3880</v>
      </c>
      <c r="J113" s="38" t="s">
        <v>3880</v>
      </c>
      <c r="L113" s="20">
        <v>1609</v>
      </c>
      <c r="M113" s="21">
        <v>106</v>
      </c>
      <c r="N113" s="34" t="s">
        <v>3880</v>
      </c>
      <c r="O113" s="38" t="s">
        <v>3880</v>
      </c>
      <c r="Q113" s="20">
        <v>1507</v>
      </c>
      <c r="R113" s="21">
        <v>106</v>
      </c>
      <c r="S113" s="34" t="s">
        <v>3880</v>
      </c>
      <c r="T113" s="38" t="s">
        <v>3880</v>
      </c>
      <c r="V113" s="20">
        <v>1501</v>
      </c>
      <c r="W113" s="21">
        <v>106</v>
      </c>
      <c r="X113" s="34" t="s">
        <v>3880</v>
      </c>
      <c r="Y113" s="38" t="s">
        <v>3880</v>
      </c>
      <c r="AA113" s="20">
        <v>1504</v>
      </c>
      <c r="AB113" s="21">
        <v>106</v>
      </c>
      <c r="AC113" s="34" t="s">
        <v>3880</v>
      </c>
      <c r="AD113" s="38" t="s">
        <v>3880</v>
      </c>
      <c r="AF113" s="63">
        <v>1803</v>
      </c>
      <c r="AG113" s="64">
        <v>106</v>
      </c>
      <c r="AH113" s="34" t="s">
        <v>3880</v>
      </c>
      <c r="AI113" s="38" t="s">
        <v>3880</v>
      </c>
      <c r="AK113" s="63">
        <v>1806</v>
      </c>
      <c r="AL113" s="64">
        <v>106</v>
      </c>
      <c r="AM113" s="34" t="s">
        <v>3880</v>
      </c>
      <c r="AN113" s="38" t="s">
        <v>3880</v>
      </c>
      <c r="AP113" s="20">
        <v>1701</v>
      </c>
      <c r="AQ113" s="21">
        <v>106</v>
      </c>
      <c r="AR113" s="34" t="s">
        <v>3880</v>
      </c>
      <c r="AS113" s="38" t="s">
        <v>3880</v>
      </c>
      <c r="AU113" s="20">
        <v>1704</v>
      </c>
      <c r="AV113" s="21">
        <v>106</v>
      </c>
      <c r="AW113" s="34" t="s">
        <v>3880</v>
      </c>
      <c r="AX113" s="38" t="s">
        <v>3880</v>
      </c>
      <c r="AZ113" s="20">
        <v>1707</v>
      </c>
      <c r="BA113" s="21">
        <v>106</v>
      </c>
      <c r="BB113" s="34" t="s">
        <v>3880</v>
      </c>
      <c r="BC113" s="38" t="s">
        <v>3880</v>
      </c>
      <c r="BE113" s="63">
        <v>1809</v>
      </c>
      <c r="BF113" s="21">
        <v>106</v>
      </c>
      <c r="BG113" s="34" t="s">
        <v>3880</v>
      </c>
      <c r="BH113" s="38" t="s">
        <v>3880</v>
      </c>
    </row>
    <row r="114" spans="2:60">
      <c r="B114" s="20">
        <v>1603</v>
      </c>
      <c r="C114" s="21">
        <v>107</v>
      </c>
      <c r="D114" s="34" t="s">
        <v>3880</v>
      </c>
      <c r="E114" s="38" t="s">
        <v>3880</v>
      </c>
      <c r="G114" s="20">
        <v>1606</v>
      </c>
      <c r="H114" s="21">
        <v>107</v>
      </c>
      <c r="I114" s="34" t="s">
        <v>3880</v>
      </c>
      <c r="J114" s="38" t="s">
        <v>3880</v>
      </c>
      <c r="L114" s="20">
        <v>1609</v>
      </c>
      <c r="M114" s="21">
        <v>107</v>
      </c>
      <c r="N114" s="34" t="s">
        <v>3880</v>
      </c>
      <c r="O114" s="38" t="s">
        <v>3880</v>
      </c>
      <c r="Q114" s="20">
        <v>1507</v>
      </c>
      <c r="R114" s="21">
        <v>107</v>
      </c>
      <c r="S114" s="34" t="s">
        <v>3880</v>
      </c>
      <c r="T114" s="38" t="s">
        <v>3880</v>
      </c>
      <c r="V114" s="20">
        <v>1501</v>
      </c>
      <c r="W114" s="21">
        <v>107</v>
      </c>
      <c r="X114" s="34" t="s">
        <v>3880</v>
      </c>
      <c r="Y114" s="38" t="s">
        <v>3880</v>
      </c>
      <c r="AA114" s="20">
        <v>1504</v>
      </c>
      <c r="AB114" s="21">
        <v>107</v>
      </c>
      <c r="AC114" s="34" t="s">
        <v>3880</v>
      </c>
      <c r="AD114" s="38" t="s">
        <v>3880</v>
      </c>
      <c r="AF114" s="63">
        <v>1803</v>
      </c>
      <c r="AG114" s="64">
        <v>107</v>
      </c>
      <c r="AH114" s="34" t="s">
        <v>3880</v>
      </c>
      <c r="AI114" s="38" t="s">
        <v>3880</v>
      </c>
      <c r="AK114" s="63">
        <v>1806</v>
      </c>
      <c r="AL114" s="64">
        <v>107</v>
      </c>
      <c r="AM114" s="34" t="s">
        <v>3880</v>
      </c>
      <c r="AN114" s="38" t="s">
        <v>3880</v>
      </c>
      <c r="AP114" s="20">
        <v>1701</v>
      </c>
      <c r="AQ114" s="21">
        <v>107</v>
      </c>
      <c r="AR114" s="34" t="s">
        <v>3880</v>
      </c>
      <c r="AS114" s="38" t="s">
        <v>3880</v>
      </c>
      <c r="AU114" s="20">
        <v>1704</v>
      </c>
      <c r="AV114" s="21">
        <v>107</v>
      </c>
      <c r="AW114" s="34" t="s">
        <v>3880</v>
      </c>
      <c r="AX114" s="38" t="s">
        <v>3880</v>
      </c>
      <c r="AZ114" s="20">
        <v>1707</v>
      </c>
      <c r="BA114" s="21">
        <v>107</v>
      </c>
      <c r="BB114" s="34" t="s">
        <v>3880</v>
      </c>
      <c r="BC114" s="38" t="s">
        <v>3880</v>
      </c>
      <c r="BE114" s="63">
        <v>1809</v>
      </c>
      <c r="BF114" s="21">
        <v>107</v>
      </c>
      <c r="BG114" s="34" t="s">
        <v>3880</v>
      </c>
      <c r="BH114" s="38" t="s">
        <v>3880</v>
      </c>
    </row>
    <row r="115" spans="2:60">
      <c r="B115" s="20">
        <v>1603</v>
      </c>
      <c r="C115" s="21">
        <v>108</v>
      </c>
      <c r="D115" s="34" t="s">
        <v>3880</v>
      </c>
      <c r="E115" s="38" t="s">
        <v>3880</v>
      </c>
      <c r="G115" s="20">
        <v>1606</v>
      </c>
      <c r="H115" s="21">
        <v>108</v>
      </c>
      <c r="I115" s="34" t="s">
        <v>3880</v>
      </c>
      <c r="J115" s="38" t="s">
        <v>3880</v>
      </c>
      <c r="L115" s="20">
        <v>1609</v>
      </c>
      <c r="M115" s="21">
        <v>108</v>
      </c>
      <c r="N115" s="34" t="s">
        <v>3880</v>
      </c>
      <c r="O115" s="38" t="s">
        <v>3880</v>
      </c>
      <c r="Q115" s="20">
        <v>1507</v>
      </c>
      <c r="R115" s="21">
        <v>108</v>
      </c>
      <c r="S115" s="34" t="s">
        <v>3880</v>
      </c>
      <c r="T115" s="38" t="s">
        <v>3880</v>
      </c>
      <c r="V115" s="20">
        <v>1501</v>
      </c>
      <c r="W115" s="21">
        <v>108</v>
      </c>
      <c r="X115" s="34" t="s">
        <v>3880</v>
      </c>
      <c r="Y115" s="38" t="s">
        <v>3880</v>
      </c>
      <c r="AA115" s="20">
        <v>1504</v>
      </c>
      <c r="AB115" s="21">
        <v>108</v>
      </c>
      <c r="AC115" s="34" t="s">
        <v>3880</v>
      </c>
      <c r="AD115" s="38" t="s">
        <v>3880</v>
      </c>
      <c r="AF115" s="63">
        <v>1803</v>
      </c>
      <c r="AG115" s="64">
        <v>108</v>
      </c>
      <c r="AH115" s="34" t="s">
        <v>3880</v>
      </c>
      <c r="AI115" s="38" t="s">
        <v>3880</v>
      </c>
      <c r="AK115" s="63">
        <v>1806</v>
      </c>
      <c r="AL115" s="64">
        <v>108</v>
      </c>
      <c r="AM115" s="34" t="s">
        <v>3880</v>
      </c>
      <c r="AN115" s="38" t="s">
        <v>3880</v>
      </c>
      <c r="AP115" s="20">
        <v>1701</v>
      </c>
      <c r="AQ115" s="21">
        <v>108</v>
      </c>
      <c r="AR115" s="34" t="s">
        <v>3880</v>
      </c>
      <c r="AS115" s="38" t="s">
        <v>3880</v>
      </c>
      <c r="AU115" s="20">
        <v>1704</v>
      </c>
      <c r="AV115" s="21">
        <v>108</v>
      </c>
      <c r="AW115" s="34" t="s">
        <v>3880</v>
      </c>
      <c r="AX115" s="38" t="s">
        <v>3880</v>
      </c>
      <c r="AZ115" s="20">
        <v>1707</v>
      </c>
      <c r="BA115" s="21">
        <v>108</v>
      </c>
      <c r="BB115" s="34" t="s">
        <v>3880</v>
      </c>
      <c r="BC115" s="38" t="s">
        <v>3880</v>
      </c>
      <c r="BE115" s="63">
        <v>1809</v>
      </c>
      <c r="BF115" s="21">
        <v>108</v>
      </c>
      <c r="BG115" s="34" t="s">
        <v>3880</v>
      </c>
      <c r="BH115" s="38" t="s">
        <v>3880</v>
      </c>
    </row>
    <row r="116" spans="2:60">
      <c r="B116" s="20">
        <v>1603</v>
      </c>
      <c r="C116" s="21">
        <v>109</v>
      </c>
      <c r="D116" s="34" t="s">
        <v>9273</v>
      </c>
      <c r="E116" s="38" t="s">
        <v>4158</v>
      </c>
      <c r="G116" s="20">
        <v>1606</v>
      </c>
      <c r="H116" s="21">
        <v>109</v>
      </c>
      <c r="I116" s="34" t="s">
        <v>9274</v>
      </c>
      <c r="J116" s="38" t="s">
        <v>136</v>
      </c>
      <c r="L116" s="20">
        <v>1609</v>
      </c>
      <c r="M116" s="21">
        <v>109</v>
      </c>
      <c r="N116" s="34" t="s">
        <v>3880</v>
      </c>
      <c r="O116" s="38" t="s">
        <v>3880</v>
      </c>
      <c r="Q116" s="20">
        <v>1507</v>
      </c>
      <c r="R116" s="21">
        <v>109</v>
      </c>
      <c r="S116" s="34" t="s">
        <v>3880</v>
      </c>
      <c r="T116" s="38" t="s">
        <v>3880</v>
      </c>
      <c r="V116" s="20">
        <v>1501</v>
      </c>
      <c r="W116" s="21">
        <v>109</v>
      </c>
      <c r="X116" s="34" t="s">
        <v>9273</v>
      </c>
      <c r="Y116" s="38" t="s">
        <v>4158</v>
      </c>
      <c r="AA116" s="20">
        <v>1504</v>
      </c>
      <c r="AB116" s="21">
        <v>109</v>
      </c>
      <c r="AC116" s="34" t="s">
        <v>3880</v>
      </c>
      <c r="AD116" s="38" t="s">
        <v>3880</v>
      </c>
      <c r="AF116" s="63">
        <v>1803</v>
      </c>
      <c r="AG116" s="64">
        <v>109</v>
      </c>
      <c r="AH116" s="34" t="s">
        <v>9274</v>
      </c>
      <c r="AI116" s="38" t="s">
        <v>136</v>
      </c>
      <c r="AK116" s="63">
        <v>1806</v>
      </c>
      <c r="AL116" s="64">
        <v>109</v>
      </c>
      <c r="AM116" s="34" t="s">
        <v>3880</v>
      </c>
      <c r="AN116" s="38" t="s">
        <v>3880</v>
      </c>
      <c r="AP116" s="20">
        <v>1701</v>
      </c>
      <c r="AQ116" s="21">
        <v>109</v>
      </c>
      <c r="AR116" s="34" t="s">
        <v>3880</v>
      </c>
      <c r="AS116" s="38" t="s">
        <v>3880</v>
      </c>
      <c r="AU116" s="20">
        <v>1704</v>
      </c>
      <c r="AV116" s="21">
        <v>109</v>
      </c>
      <c r="AW116" s="34" t="s">
        <v>9274</v>
      </c>
      <c r="AX116" s="38" t="s">
        <v>136</v>
      </c>
      <c r="AZ116" s="20">
        <v>1707</v>
      </c>
      <c r="BA116" s="21">
        <v>109</v>
      </c>
      <c r="BB116" s="34" t="s">
        <v>9273</v>
      </c>
      <c r="BC116" s="38" t="s">
        <v>4158</v>
      </c>
      <c r="BE116" s="63">
        <v>1809</v>
      </c>
      <c r="BF116" s="21">
        <v>109</v>
      </c>
      <c r="BG116" s="34" t="s">
        <v>3880</v>
      </c>
      <c r="BH116" s="38" t="s">
        <v>3880</v>
      </c>
    </row>
    <row r="117" spans="2:60">
      <c r="B117" s="20">
        <v>1603</v>
      </c>
      <c r="C117" s="21">
        <v>110</v>
      </c>
      <c r="D117" s="34" t="s">
        <v>9275</v>
      </c>
      <c r="E117" s="38" t="s">
        <v>3617</v>
      </c>
      <c r="G117" s="20">
        <v>1606</v>
      </c>
      <c r="H117" s="21">
        <v>110</v>
      </c>
      <c r="I117" s="34" t="s">
        <v>9276</v>
      </c>
      <c r="J117" s="38" t="s">
        <v>4344</v>
      </c>
      <c r="L117" s="20">
        <v>1609</v>
      </c>
      <c r="M117" s="21">
        <v>110</v>
      </c>
      <c r="N117" s="34" t="s">
        <v>3880</v>
      </c>
      <c r="O117" s="38" t="s">
        <v>3880</v>
      </c>
      <c r="Q117" s="20">
        <v>1507</v>
      </c>
      <c r="R117" s="21">
        <v>110</v>
      </c>
      <c r="S117" s="34" t="s">
        <v>3880</v>
      </c>
      <c r="T117" s="38" t="s">
        <v>3880</v>
      </c>
      <c r="V117" s="20">
        <v>1501</v>
      </c>
      <c r="W117" s="21">
        <v>110</v>
      </c>
      <c r="X117" s="34" t="s">
        <v>9275</v>
      </c>
      <c r="Y117" s="38" t="s">
        <v>3617</v>
      </c>
      <c r="AA117" s="20">
        <v>1504</v>
      </c>
      <c r="AB117" s="21">
        <v>110</v>
      </c>
      <c r="AC117" s="34" t="s">
        <v>3880</v>
      </c>
      <c r="AD117" s="38" t="s">
        <v>3880</v>
      </c>
      <c r="AF117" s="63">
        <v>1803</v>
      </c>
      <c r="AG117" s="64">
        <v>110</v>
      </c>
      <c r="AH117" s="34" t="s">
        <v>9276</v>
      </c>
      <c r="AI117" s="38" t="s">
        <v>4344</v>
      </c>
      <c r="AK117" s="63">
        <v>1806</v>
      </c>
      <c r="AL117" s="64">
        <v>110</v>
      </c>
      <c r="AM117" s="34" t="s">
        <v>3880</v>
      </c>
      <c r="AN117" s="38" t="s">
        <v>3880</v>
      </c>
      <c r="AP117" s="20">
        <v>1701</v>
      </c>
      <c r="AQ117" s="21">
        <v>110</v>
      </c>
      <c r="AR117" s="34" t="s">
        <v>3880</v>
      </c>
      <c r="AS117" s="38" t="s">
        <v>3880</v>
      </c>
      <c r="AU117" s="20">
        <v>1704</v>
      </c>
      <c r="AV117" s="21">
        <v>110</v>
      </c>
      <c r="AW117" s="34" t="s">
        <v>9276</v>
      </c>
      <c r="AX117" s="38" t="s">
        <v>4344</v>
      </c>
      <c r="AZ117" s="20">
        <v>1707</v>
      </c>
      <c r="BA117" s="21">
        <v>110</v>
      </c>
      <c r="BB117" s="34" t="s">
        <v>9275</v>
      </c>
      <c r="BC117" s="38" t="s">
        <v>3617</v>
      </c>
      <c r="BE117" s="63">
        <v>1809</v>
      </c>
      <c r="BF117" s="21">
        <v>110</v>
      </c>
      <c r="BG117" s="34" t="s">
        <v>3880</v>
      </c>
      <c r="BH117" s="38" t="s">
        <v>3880</v>
      </c>
    </row>
    <row r="118" spans="2:60">
      <c r="B118" s="20">
        <v>1603</v>
      </c>
      <c r="C118" s="21">
        <v>111</v>
      </c>
      <c r="D118" s="34" t="s">
        <v>9277</v>
      </c>
      <c r="E118" s="38" t="s">
        <v>4164</v>
      </c>
      <c r="G118" s="20">
        <v>1606</v>
      </c>
      <c r="H118" s="21">
        <v>111</v>
      </c>
      <c r="I118" s="34" t="s">
        <v>9278</v>
      </c>
      <c r="J118" s="38" t="s">
        <v>123</v>
      </c>
      <c r="L118" s="20">
        <v>1609</v>
      </c>
      <c r="M118" s="21">
        <v>111</v>
      </c>
      <c r="N118" s="34" t="s">
        <v>3880</v>
      </c>
      <c r="O118" s="38" t="s">
        <v>3880</v>
      </c>
      <c r="Q118" s="20">
        <v>1507</v>
      </c>
      <c r="R118" s="21">
        <v>111</v>
      </c>
      <c r="S118" s="34" t="s">
        <v>3880</v>
      </c>
      <c r="T118" s="38" t="s">
        <v>3880</v>
      </c>
      <c r="V118" s="20">
        <v>1501</v>
      </c>
      <c r="W118" s="21">
        <v>111</v>
      </c>
      <c r="X118" s="34" t="s">
        <v>9277</v>
      </c>
      <c r="Y118" s="38" t="s">
        <v>4164</v>
      </c>
      <c r="AA118" s="20">
        <v>1504</v>
      </c>
      <c r="AB118" s="21">
        <v>111</v>
      </c>
      <c r="AC118" s="34" t="s">
        <v>3880</v>
      </c>
      <c r="AD118" s="38" t="s">
        <v>3880</v>
      </c>
      <c r="AF118" s="63">
        <v>1803</v>
      </c>
      <c r="AG118" s="64">
        <v>111</v>
      </c>
      <c r="AH118" s="34" t="s">
        <v>9278</v>
      </c>
      <c r="AI118" s="38" t="s">
        <v>123</v>
      </c>
      <c r="AK118" s="63">
        <v>1806</v>
      </c>
      <c r="AL118" s="64">
        <v>111</v>
      </c>
      <c r="AM118" s="34" t="s">
        <v>3880</v>
      </c>
      <c r="AN118" s="38" t="s">
        <v>3880</v>
      </c>
      <c r="AP118" s="20">
        <v>1701</v>
      </c>
      <c r="AQ118" s="21">
        <v>111</v>
      </c>
      <c r="AR118" s="34" t="s">
        <v>3880</v>
      </c>
      <c r="AS118" s="38" t="s">
        <v>3880</v>
      </c>
      <c r="AU118" s="20">
        <v>1704</v>
      </c>
      <c r="AV118" s="21">
        <v>111</v>
      </c>
      <c r="AW118" s="34" t="s">
        <v>9278</v>
      </c>
      <c r="AX118" s="38" t="s">
        <v>123</v>
      </c>
      <c r="AZ118" s="20">
        <v>1707</v>
      </c>
      <c r="BA118" s="21">
        <v>111</v>
      </c>
      <c r="BB118" s="34" t="s">
        <v>9277</v>
      </c>
      <c r="BC118" s="38" t="s">
        <v>4164</v>
      </c>
      <c r="BE118" s="63">
        <v>1809</v>
      </c>
      <c r="BF118" s="21">
        <v>111</v>
      </c>
      <c r="BG118" s="34" t="s">
        <v>3880</v>
      </c>
      <c r="BH118" s="38" t="s">
        <v>3880</v>
      </c>
    </row>
    <row r="119" spans="2:60" ht="15" thickBot="1">
      <c r="B119" s="22">
        <v>1603</v>
      </c>
      <c r="C119" s="24">
        <v>112</v>
      </c>
      <c r="D119" s="36" t="s">
        <v>9279</v>
      </c>
      <c r="E119" s="39" t="s">
        <v>4127</v>
      </c>
      <c r="F119" s="23"/>
      <c r="G119" s="22">
        <v>1606</v>
      </c>
      <c r="H119" s="24">
        <v>112</v>
      </c>
      <c r="I119" s="36" t="s">
        <v>9280</v>
      </c>
      <c r="J119" s="39" t="s">
        <v>47</v>
      </c>
      <c r="K119" s="23"/>
      <c r="L119" s="22">
        <v>1609</v>
      </c>
      <c r="M119" s="24">
        <v>112</v>
      </c>
      <c r="N119" s="36" t="s">
        <v>3880</v>
      </c>
      <c r="O119" s="39" t="s">
        <v>3880</v>
      </c>
      <c r="P119" s="23"/>
      <c r="Q119" s="22">
        <v>1507</v>
      </c>
      <c r="R119" s="24">
        <v>112</v>
      </c>
      <c r="S119" s="36" t="s">
        <v>3880</v>
      </c>
      <c r="T119" s="39" t="s">
        <v>3880</v>
      </c>
      <c r="U119" s="23"/>
      <c r="V119" s="22">
        <v>1501</v>
      </c>
      <c r="W119" s="24">
        <v>112</v>
      </c>
      <c r="X119" s="36" t="s">
        <v>9279</v>
      </c>
      <c r="Y119" s="39" t="s">
        <v>4127</v>
      </c>
      <c r="AA119" s="22">
        <v>1504</v>
      </c>
      <c r="AB119" s="24">
        <v>112</v>
      </c>
      <c r="AC119" s="36" t="s">
        <v>3880</v>
      </c>
      <c r="AD119" s="39" t="s">
        <v>3880</v>
      </c>
      <c r="AF119" s="65">
        <v>1803</v>
      </c>
      <c r="AG119" s="66">
        <v>112</v>
      </c>
      <c r="AH119" s="36" t="s">
        <v>9280</v>
      </c>
      <c r="AI119" s="39" t="s">
        <v>47</v>
      </c>
      <c r="AJ119" s="67"/>
      <c r="AK119" s="65">
        <v>1806</v>
      </c>
      <c r="AL119" s="66">
        <v>112</v>
      </c>
      <c r="AM119" s="36" t="s">
        <v>3880</v>
      </c>
      <c r="AN119" s="39" t="s">
        <v>3880</v>
      </c>
      <c r="AO119" s="67"/>
      <c r="AP119" s="22">
        <v>1701</v>
      </c>
      <c r="AQ119" s="24">
        <v>112</v>
      </c>
      <c r="AR119" s="36" t="s">
        <v>3880</v>
      </c>
      <c r="AS119" s="39" t="s">
        <v>3880</v>
      </c>
      <c r="AT119" s="23"/>
      <c r="AU119" s="22">
        <v>1704</v>
      </c>
      <c r="AV119" s="24">
        <v>112</v>
      </c>
      <c r="AW119" s="36" t="s">
        <v>9280</v>
      </c>
      <c r="AX119" s="39" t="s">
        <v>47</v>
      </c>
      <c r="AY119" s="23"/>
      <c r="AZ119" s="22">
        <v>1707</v>
      </c>
      <c r="BA119" s="24">
        <v>112</v>
      </c>
      <c r="BB119" s="36" t="s">
        <v>9279</v>
      </c>
      <c r="BC119" s="39" t="s">
        <v>4127</v>
      </c>
      <c r="BD119" s="23"/>
      <c r="BE119" s="65">
        <v>1809</v>
      </c>
      <c r="BF119" s="24">
        <v>112</v>
      </c>
      <c r="BG119" s="36" t="s">
        <v>3880</v>
      </c>
      <c r="BH119" s="39" t="s">
        <v>3880</v>
      </c>
    </row>
    <row r="120" spans="2:60">
      <c r="B120" s="17">
        <v>1603</v>
      </c>
      <c r="C120" s="19">
        <v>113</v>
      </c>
      <c r="D120" s="37" t="s">
        <v>9281</v>
      </c>
      <c r="E120" s="40" t="s">
        <v>4154</v>
      </c>
      <c r="F120" s="18"/>
      <c r="G120" s="17">
        <v>1606</v>
      </c>
      <c r="H120" s="19">
        <v>113</v>
      </c>
      <c r="I120" s="37" t="s">
        <v>9282</v>
      </c>
      <c r="J120" s="40" t="s">
        <v>74</v>
      </c>
      <c r="K120" s="18"/>
      <c r="L120" s="17">
        <v>1609</v>
      </c>
      <c r="M120" s="19">
        <v>113</v>
      </c>
      <c r="N120" s="37" t="s">
        <v>3880</v>
      </c>
      <c r="O120" s="40" t="s">
        <v>3880</v>
      </c>
      <c r="P120" s="18"/>
      <c r="Q120" s="17">
        <v>1507</v>
      </c>
      <c r="R120" s="19">
        <v>113</v>
      </c>
      <c r="S120" s="37" t="s">
        <v>3880</v>
      </c>
      <c r="T120" s="40" t="s">
        <v>3880</v>
      </c>
      <c r="U120" s="18"/>
      <c r="V120" s="17">
        <v>1501</v>
      </c>
      <c r="W120" s="19">
        <v>113</v>
      </c>
      <c r="X120" s="37" t="s">
        <v>9281</v>
      </c>
      <c r="Y120" s="40" t="s">
        <v>4154</v>
      </c>
      <c r="AA120" s="17">
        <v>1504</v>
      </c>
      <c r="AB120" s="19">
        <v>113</v>
      </c>
      <c r="AC120" s="37" t="s">
        <v>9283</v>
      </c>
      <c r="AD120" s="40" t="s">
        <v>347</v>
      </c>
      <c r="AF120" s="60">
        <v>1803</v>
      </c>
      <c r="AG120" s="61">
        <v>113</v>
      </c>
      <c r="AH120" s="37" t="s">
        <v>9282</v>
      </c>
      <c r="AI120" s="40" t="s">
        <v>74</v>
      </c>
      <c r="AJ120" s="62"/>
      <c r="AK120" s="60">
        <v>1806</v>
      </c>
      <c r="AL120" s="61">
        <v>113</v>
      </c>
      <c r="AM120" s="37" t="s">
        <v>3880</v>
      </c>
      <c r="AN120" s="40" t="s">
        <v>3880</v>
      </c>
      <c r="AO120" s="62"/>
      <c r="AP120" s="17">
        <v>1701</v>
      </c>
      <c r="AQ120" s="19">
        <v>113</v>
      </c>
      <c r="AR120" s="37" t="s">
        <v>3880</v>
      </c>
      <c r="AS120" s="40" t="s">
        <v>3880</v>
      </c>
      <c r="AT120" s="18"/>
      <c r="AU120" s="17">
        <v>1704</v>
      </c>
      <c r="AV120" s="19">
        <v>113</v>
      </c>
      <c r="AW120" s="37" t="s">
        <v>9282</v>
      </c>
      <c r="AX120" s="40" t="s">
        <v>74</v>
      </c>
      <c r="AY120" s="18"/>
      <c r="AZ120" s="17">
        <v>1707</v>
      </c>
      <c r="BA120" s="19">
        <v>113</v>
      </c>
      <c r="BB120" s="37" t="s">
        <v>9281</v>
      </c>
      <c r="BC120" s="40" t="s">
        <v>4154</v>
      </c>
      <c r="BD120" s="18"/>
      <c r="BE120" s="60">
        <v>1809</v>
      </c>
      <c r="BF120" s="19">
        <v>113</v>
      </c>
      <c r="BG120" s="37" t="s">
        <v>3880</v>
      </c>
      <c r="BH120" s="40" t="s">
        <v>3880</v>
      </c>
    </row>
    <row r="121" spans="2:60">
      <c r="B121" s="20">
        <v>1603</v>
      </c>
      <c r="C121" s="21">
        <v>114</v>
      </c>
      <c r="D121" s="34" t="s">
        <v>9284</v>
      </c>
      <c r="E121" s="38" t="s">
        <v>4204</v>
      </c>
      <c r="G121" s="20">
        <v>1606</v>
      </c>
      <c r="H121" s="21">
        <v>114</v>
      </c>
      <c r="I121" s="34" t="s">
        <v>9285</v>
      </c>
      <c r="J121" s="38" t="s">
        <v>4248</v>
      </c>
      <c r="L121" s="20">
        <v>1609</v>
      </c>
      <c r="M121" s="21">
        <v>114</v>
      </c>
      <c r="N121" s="34" t="s">
        <v>3880</v>
      </c>
      <c r="O121" s="38" t="s">
        <v>3880</v>
      </c>
      <c r="Q121" s="20">
        <v>1507</v>
      </c>
      <c r="R121" s="21">
        <v>114</v>
      </c>
      <c r="S121" s="34" t="s">
        <v>9286</v>
      </c>
      <c r="T121" s="38" t="s">
        <v>296</v>
      </c>
      <c r="V121" s="20">
        <v>1501</v>
      </c>
      <c r="W121" s="21">
        <v>114</v>
      </c>
      <c r="X121" s="34" t="s">
        <v>9284</v>
      </c>
      <c r="Y121" s="38" t="s">
        <v>4204</v>
      </c>
      <c r="AA121" s="20">
        <v>1504</v>
      </c>
      <c r="AB121" s="21">
        <v>114</v>
      </c>
      <c r="AC121" s="34" t="s">
        <v>9286</v>
      </c>
      <c r="AD121" s="38" t="s">
        <v>296</v>
      </c>
      <c r="AF121" s="63">
        <v>1803</v>
      </c>
      <c r="AG121" s="64">
        <v>114</v>
      </c>
      <c r="AH121" s="34" t="s">
        <v>9285</v>
      </c>
      <c r="AI121" s="38" t="s">
        <v>4248</v>
      </c>
      <c r="AK121" s="63">
        <v>1806</v>
      </c>
      <c r="AL121" s="64">
        <v>114</v>
      </c>
      <c r="AM121" s="34" t="s">
        <v>3880</v>
      </c>
      <c r="AN121" s="38" t="s">
        <v>3880</v>
      </c>
      <c r="AP121" s="20">
        <v>1701</v>
      </c>
      <c r="AQ121" s="21">
        <v>114</v>
      </c>
      <c r="AR121" s="34" t="s">
        <v>3880</v>
      </c>
      <c r="AS121" s="38" t="s">
        <v>3880</v>
      </c>
      <c r="AU121" s="20">
        <v>1704</v>
      </c>
      <c r="AV121" s="21">
        <v>114</v>
      </c>
      <c r="AW121" s="34" t="s">
        <v>9285</v>
      </c>
      <c r="AX121" s="38" t="s">
        <v>4248</v>
      </c>
      <c r="AZ121" s="20">
        <v>1707</v>
      </c>
      <c r="BA121" s="21">
        <v>114</v>
      </c>
      <c r="BB121" s="34" t="s">
        <v>9284</v>
      </c>
      <c r="BC121" s="38" t="s">
        <v>4204</v>
      </c>
      <c r="BE121" s="63">
        <v>1809</v>
      </c>
      <c r="BF121" s="21">
        <v>114</v>
      </c>
      <c r="BG121" s="34" t="s">
        <v>9286</v>
      </c>
      <c r="BH121" s="38" t="s">
        <v>296</v>
      </c>
    </row>
    <row r="122" spans="2:60">
      <c r="B122" s="20">
        <v>1603</v>
      </c>
      <c r="C122" s="21">
        <v>115</v>
      </c>
      <c r="D122" s="34" t="s">
        <v>9287</v>
      </c>
      <c r="E122" s="38" t="s">
        <v>4118</v>
      </c>
      <c r="G122" s="20">
        <v>1606</v>
      </c>
      <c r="H122" s="21">
        <v>115</v>
      </c>
      <c r="I122" s="34" t="s">
        <v>9288</v>
      </c>
      <c r="J122" s="38" t="s">
        <v>4256</v>
      </c>
      <c r="L122" s="20">
        <v>1609</v>
      </c>
      <c r="M122" s="21">
        <v>115</v>
      </c>
      <c r="N122" s="34" t="s">
        <v>3880</v>
      </c>
      <c r="O122" s="38" t="s">
        <v>3880</v>
      </c>
      <c r="Q122" s="20">
        <v>1507</v>
      </c>
      <c r="R122" s="21">
        <v>115</v>
      </c>
      <c r="S122" s="34" t="s">
        <v>3880</v>
      </c>
      <c r="T122" s="38" t="s">
        <v>3880</v>
      </c>
      <c r="V122" s="20">
        <v>1501</v>
      </c>
      <c r="W122" s="21">
        <v>115</v>
      </c>
      <c r="X122" s="34" t="s">
        <v>9287</v>
      </c>
      <c r="Y122" s="38" t="s">
        <v>4118</v>
      </c>
      <c r="AA122" s="20">
        <v>1504</v>
      </c>
      <c r="AB122" s="21">
        <v>115</v>
      </c>
      <c r="AC122" s="34" t="s">
        <v>3880</v>
      </c>
      <c r="AD122" s="38" t="s">
        <v>3880</v>
      </c>
      <c r="AF122" s="63">
        <v>1803</v>
      </c>
      <c r="AG122" s="64">
        <v>115</v>
      </c>
      <c r="AH122" s="34" t="s">
        <v>9288</v>
      </c>
      <c r="AI122" s="38" t="s">
        <v>4256</v>
      </c>
      <c r="AK122" s="63">
        <v>1806</v>
      </c>
      <c r="AL122" s="64">
        <v>115</v>
      </c>
      <c r="AM122" s="34" t="s">
        <v>3880</v>
      </c>
      <c r="AN122" s="38" t="s">
        <v>3880</v>
      </c>
      <c r="AP122" s="20">
        <v>1701</v>
      </c>
      <c r="AQ122" s="21">
        <v>115</v>
      </c>
      <c r="AR122" s="34" t="s">
        <v>3880</v>
      </c>
      <c r="AS122" s="38" t="s">
        <v>3880</v>
      </c>
      <c r="AU122" s="20">
        <v>1704</v>
      </c>
      <c r="AV122" s="21">
        <v>115</v>
      </c>
      <c r="AW122" s="34" t="s">
        <v>9288</v>
      </c>
      <c r="AX122" s="38" t="s">
        <v>4256</v>
      </c>
      <c r="AZ122" s="20">
        <v>1707</v>
      </c>
      <c r="BA122" s="21">
        <v>115</v>
      </c>
      <c r="BB122" s="34" t="s">
        <v>9287</v>
      </c>
      <c r="BC122" s="38" t="s">
        <v>4118</v>
      </c>
      <c r="BE122" s="63">
        <v>1809</v>
      </c>
      <c r="BF122" s="21">
        <v>115</v>
      </c>
      <c r="BG122" s="34" t="s">
        <v>3880</v>
      </c>
      <c r="BH122" s="38" t="s">
        <v>3880</v>
      </c>
    </row>
    <row r="123" spans="2:60">
      <c r="B123" s="20">
        <v>1603</v>
      </c>
      <c r="C123" s="21">
        <v>116</v>
      </c>
      <c r="D123" s="34" t="s">
        <v>9289</v>
      </c>
      <c r="E123" s="38" t="s">
        <v>4162</v>
      </c>
      <c r="G123" s="20">
        <v>1606</v>
      </c>
      <c r="H123" s="21">
        <v>116</v>
      </c>
      <c r="I123" s="34" t="s">
        <v>9290</v>
      </c>
      <c r="J123" s="38" t="s">
        <v>4242</v>
      </c>
      <c r="L123" s="20">
        <v>1609</v>
      </c>
      <c r="M123" s="21">
        <v>116</v>
      </c>
      <c r="N123" s="34" t="s">
        <v>3880</v>
      </c>
      <c r="O123" s="38" t="s">
        <v>3880</v>
      </c>
      <c r="Q123" s="20">
        <v>1507</v>
      </c>
      <c r="R123" s="21">
        <v>116</v>
      </c>
      <c r="S123" s="34" t="s">
        <v>9283</v>
      </c>
      <c r="T123" s="38" t="s">
        <v>347</v>
      </c>
      <c r="V123" s="20">
        <v>1501</v>
      </c>
      <c r="W123" s="21">
        <v>116</v>
      </c>
      <c r="X123" s="34" t="s">
        <v>9289</v>
      </c>
      <c r="Y123" s="38" t="s">
        <v>4162</v>
      </c>
      <c r="AA123" s="20">
        <v>1504</v>
      </c>
      <c r="AB123" s="21">
        <v>116</v>
      </c>
      <c r="AC123" s="34" t="s">
        <v>3880</v>
      </c>
      <c r="AD123" s="38" t="s">
        <v>3880</v>
      </c>
      <c r="AF123" s="63">
        <v>1803</v>
      </c>
      <c r="AG123" s="64">
        <v>116</v>
      </c>
      <c r="AH123" s="34" t="s">
        <v>9290</v>
      </c>
      <c r="AI123" s="38" t="s">
        <v>4242</v>
      </c>
      <c r="AK123" s="63">
        <v>1806</v>
      </c>
      <c r="AL123" s="64">
        <v>116</v>
      </c>
      <c r="AM123" s="34" t="s">
        <v>3880</v>
      </c>
      <c r="AN123" s="38" t="s">
        <v>3880</v>
      </c>
      <c r="AP123" s="20">
        <v>1701</v>
      </c>
      <c r="AQ123" s="21">
        <v>116</v>
      </c>
      <c r="AR123" s="34" t="s">
        <v>3880</v>
      </c>
      <c r="AS123" s="38" t="s">
        <v>3880</v>
      </c>
      <c r="AU123" s="20">
        <v>1704</v>
      </c>
      <c r="AV123" s="21">
        <v>116</v>
      </c>
      <c r="AW123" s="34" t="s">
        <v>9290</v>
      </c>
      <c r="AX123" s="38" t="s">
        <v>4242</v>
      </c>
      <c r="AZ123" s="20">
        <v>1707</v>
      </c>
      <c r="BA123" s="21">
        <v>116</v>
      </c>
      <c r="BB123" s="34" t="s">
        <v>9289</v>
      </c>
      <c r="BC123" s="38" t="s">
        <v>4162</v>
      </c>
      <c r="BE123" s="63">
        <v>1809</v>
      </c>
      <c r="BF123" s="21">
        <v>116</v>
      </c>
      <c r="BG123" s="34" t="s">
        <v>9283</v>
      </c>
      <c r="BH123" s="38" t="s">
        <v>347</v>
      </c>
    </row>
    <row r="124" spans="2:60">
      <c r="B124" s="20">
        <v>1603</v>
      </c>
      <c r="C124" s="21">
        <v>117</v>
      </c>
      <c r="D124" s="34" t="s">
        <v>3880</v>
      </c>
      <c r="E124" s="38" t="s">
        <v>3880</v>
      </c>
      <c r="G124" s="20">
        <v>1606</v>
      </c>
      <c r="H124" s="21">
        <v>117</v>
      </c>
      <c r="I124" s="34" t="s">
        <v>3880</v>
      </c>
      <c r="J124" s="38" t="s">
        <v>3880</v>
      </c>
      <c r="L124" s="20">
        <v>1609</v>
      </c>
      <c r="M124" s="21">
        <v>117</v>
      </c>
      <c r="N124" s="34" t="s">
        <v>3880</v>
      </c>
      <c r="O124" s="38" t="s">
        <v>3880</v>
      </c>
      <c r="Q124" s="20">
        <v>1507</v>
      </c>
      <c r="R124" s="21">
        <v>117</v>
      </c>
      <c r="S124" s="34" t="s">
        <v>3880</v>
      </c>
      <c r="T124" s="38" t="s">
        <v>3880</v>
      </c>
      <c r="V124" s="20">
        <v>1501</v>
      </c>
      <c r="W124" s="21">
        <v>117</v>
      </c>
      <c r="X124" s="34" t="s">
        <v>3880</v>
      </c>
      <c r="Y124" s="38" t="s">
        <v>3880</v>
      </c>
      <c r="AA124" s="20">
        <v>1504</v>
      </c>
      <c r="AB124" s="21">
        <v>117</v>
      </c>
      <c r="AC124" s="34" t="s">
        <v>3880</v>
      </c>
      <c r="AD124" s="38" t="s">
        <v>3880</v>
      </c>
      <c r="AF124" s="63">
        <v>1803</v>
      </c>
      <c r="AG124" s="64">
        <v>117</v>
      </c>
      <c r="AH124" s="34" t="s">
        <v>3880</v>
      </c>
      <c r="AI124" s="38" t="s">
        <v>3880</v>
      </c>
      <c r="AK124" s="63">
        <v>1806</v>
      </c>
      <c r="AL124" s="64">
        <v>117</v>
      </c>
      <c r="AM124" s="34" t="s">
        <v>3880</v>
      </c>
      <c r="AN124" s="38" t="s">
        <v>3880</v>
      </c>
      <c r="AP124" s="20">
        <v>1701</v>
      </c>
      <c r="AQ124" s="21">
        <v>117</v>
      </c>
      <c r="AR124" s="34" t="s">
        <v>3880</v>
      </c>
      <c r="AS124" s="38" t="s">
        <v>3880</v>
      </c>
      <c r="AU124" s="20">
        <v>1704</v>
      </c>
      <c r="AV124" s="21">
        <v>117</v>
      </c>
      <c r="AW124" s="34" t="s">
        <v>3880</v>
      </c>
      <c r="AX124" s="38" t="s">
        <v>3880</v>
      </c>
      <c r="AZ124" s="20">
        <v>1707</v>
      </c>
      <c r="BA124" s="21">
        <v>117</v>
      </c>
      <c r="BB124" s="34" t="s">
        <v>3880</v>
      </c>
      <c r="BC124" s="38" t="s">
        <v>3880</v>
      </c>
      <c r="BE124" s="63">
        <v>1809</v>
      </c>
      <c r="BF124" s="21">
        <v>117</v>
      </c>
      <c r="BG124" s="34" t="s">
        <v>3880</v>
      </c>
      <c r="BH124" s="38" t="s">
        <v>3880</v>
      </c>
    </row>
    <row r="125" spans="2:60">
      <c r="B125" s="20">
        <v>1603</v>
      </c>
      <c r="C125" s="21">
        <v>118</v>
      </c>
      <c r="D125" s="34" t="s">
        <v>3880</v>
      </c>
      <c r="E125" s="38" t="s">
        <v>3880</v>
      </c>
      <c r="G125" s="20">
        <v>1606</v>
      </c>
      <c r="H125" s="21">
        <v>118</v>
      </c>
      <c r="I125" s="34" t="s">
        <v>3880</v>
      </c>
      <c r="J125" s="38" t="s">
        <v>3880</v>
      </c>
      <c r="L125" s="20">
        <v>1609</v>
      </c>
      <c r="M125" s="21">
        <v>118</v>
      </c>
      <c r="N125" s="34" t="s">
        <v>3880</v>
      </c>
      <c r="O125" s="38" t="s">
        <v>3880</v>
      </c>
      <c r="Q125" s="20">
        <v>1507</v>
      </c>
      <c r="R125" s="21">
        <v>118</v>
      </c>
      <c r="S125" s="34" t="s">
        <v>3880</v>
      </c>
      <c r="T125" s="38" t="s">
        <v>3880</v>
      </c>
      <c r="V125" s="20">
        <v>1501</v>
      </c>
      <c r="W125" s="21">
        <v>118</v>
      </c>
      <c r="X125" s="34" t="s">
        <v>3880</v>
      </c>
      <c r="Y125" s="38" t="s">
        <v>3880</v>
      </c>
      <c r="AA125" s="20">
        <v>1504</v>
      </c>
      <c r="AB125" s="21">
        <v>118</v>
      </c>
      <c r="AC125" s="34" t="s">
        <v>3880</v>
      </c>
      <c r="AD125" s="38" t="s">
        <v>3880</v>
      </c>
      <c r="AF125" s="63">
        <v>1803</v>
      </c>
      <c r="AG125" s="64">
        <v>118</v>
      </c>
      <c r="AH125" s="34" t="s">
        <v>3880</v>
      </c>
      <c r="AI125" s="38" t="s">
        <v>3880</v>
      </c>
      <c r="AK125" s="63">
        <v>1806</v>
      </c>
      <c r="AL125" s="64">
        <v>118</v>
      </c>
      <c r="AM125" s="34" t="s">
        <v>3880</v>
      </c>
      <c r="AN125" s="38" t="s">
        <v>3880</v>
      </c>
      <c r="AP125" s="20">
        <v>1701</v>
      </c>
      <c r="AQ125" s="21">
        <v>118</v>
      </c>
      <c r="AR125" s="34" t="s">
        <v>3880</v>
      </c>
      <c r="AS125" s="38" t="s">
        <v>3880</v>
      </c>
      <c r="AU125" s="20">
        <v>1704</v>
      </c>
      <c r="AV125" s="21">
        <v>118</v>
      </c>
      <c r="AW125" s="34" t="s">
        <v>3880</v>
      </c>
      <c r="AX125" s="38" t="s">
        <v>3880</v>
      </c>
      <c r="AZ125" s="20">
        <v>1707</v>
      </c>
      <c r="BA125" s="21">
        <v>118</v>
      </c>
      <c r="BB125" s="34" t="s">
        <v>3880</v>
      </c>
      <c r="BC125" s="38" t="s">
        <v>3880</v>
      </c>
      <c r="BE125" s="63">
        <v>1809</v>
      </c>
      <c r="BF125" s="21">
        <v>118</v>
      </c>
      <c r="BG125" s="34" t="s">
        <v>3880</v>
      </c>
      <c r="BH125" s="38" t="s">
        <v>3880</v>
      </c>
    </row>
    <row r="126" spans="2:60">
      <c r="B126" s="20">
        <v>1603</v>
      </c>
      <c r="C126" s="21">
        <v>119</v>
      </c>
      <c r="D126" s="34" t="s">
        <v>3880</v>
      </c>
      <c r="E126" s="38" t="s">
        <v>3880</v>
      </c>
      <c r="G126" s="20">
        <v>1606</v>
      </c>
      <c r="H126" s="21">
        <v>119</v>
      </c>
      <c r="I126" s="34" t="s">
        <v>3880</v>
      </c>
      <c r="J126" s="38" t="s">
        <v>3880</v>
      </c>
      <c r="L126" s="20">
        <v>1609</v>
      </c>
      <c r="M126" s="21">
        <v>119</v>
      </c>
      <c r="N126" s="34" t="s">
        <v>3880</v>
      </c>
      <c r="O126" s="38" t="s">
        <v>3880</v>
      </c>
      <c r="Q126" s="20">
        <v>1507</v>
      </c>
      <c r="R126" s="21">
        <v>119</v>
      </c>
      <c r="S126" s="34" t="s">
        <v>3880</v>
      </c>
      <c r="T126" s="38" t="s">
        <v>3880</v>
      </c>
      <c r="V126" s="20">
        <v>1501</v>
      </c>
      <c r="W126" s="21">
        <v>119</v>
      </c>
      <c r="X126" s="34" t="s">
        <v>3880</v>
      </c>
      <c r="Y126" s="38" t="s">
        <v>3880</v>
      </c>
      <c r="AA126" s="20">
        <v>1504</v>
      </c>
      <c r="AB126" s="21">
        <v>119</v>
      </c>
      <c r="AC126" s="34" t="s">
        <v>3880</v>
      </c>
      <c r="AD126" s="38" t="s">
        <v>3880</v>
      </c>
      <c r="AF126" s="63">
        <v>1803</v>
      </c>
      <c r="AG126" s="64">
        <v>119</v>
      </c>
      <c r="AH126" s="34" t="s">
        <v>3880</v>
      </c>
      <c r="AI126" s="38" t="s">
        <v>3880</v>
      </c>
      <c r="AK126" s="63">
        <v>1806</v>
      </c>
      <c r="AL126" s="64">
        <v>119</v>
      </c>
      <c r="AM126" s="34" t="s">
        <v>3880</v>
      </c>
      <c r="AN126" s="38" t="s">
        <v>3880</v>
      </c>
      <c r="AP126" s="20">
        <v>1701</v>
      </c>
      <c r="AQ126" s="21">
        <v>119</v>
      </c>
      <c r="AR126" s="34" t="s">
        <v>3880</v>
      </c>
      <c r="AS126" s="38" t="s">
        <v>3880</v>
      </c>
      <c r="AU126" s="20">
        <v>1704</v>
      </c>
      <c r="AV126" s="21">
        <v>119</v>
      </c>
      <c r="AW126" s="34" t="s">
        <v>3880</v>
      </c>
      <c r="AX126" s="38" t="s">
        <v>3880</v>
      </c>
      <c r="AZ126" s="20">
        <v>1707</v>
      </c>
      <c r="BA126" s="21">
        <v>119</v>
      </c>
      <c r="BB126" s="34" t="s">
        <v>3880</v>
      </c>
      <c r="BC126" s="38" t="s">
        <v>3880</v>
      </c>
      <c r="BE126" s="63">
        <v>1809</v>
      </c>
      <c r="BF126" s="21">
        <v>119</v>
      </c>
      <c r="BG126" s="34" t="s">
        <v>3880</v>
      </c>
      <c r="BH126" s="38" t="s">
        <v>3880</v>
      </c>
    </row>
    <row r="127" spans="2:60">
      <c r="B127" s="20">
        <v>1603</v>
      </c>
      <c r="C127" s="21">
        <v>120</v>
      </c>
      <c r="D127" s="34" t="s">
        <v>3880</v>
      </c>
      <c r="E127" s="38" t="s">
        <v>3880</v>
      </c>
      <c r="G127" s="20">
        <v>1606</v>
      </c>
      <c r="H127" s="21">
        <v>120</v>
      </c>
      <c r="I127" s="34" t="s">
        <v>3880</v>
      </c>
      <c r="J127" s="38" t="s">
        <v>3880</v>
      </c>
      <c r="L127" s="20">
        <v>1609</v>
      </c>
      <c r="M127" s="21">
        <v>120</v>
      </c>
      <c r="N127" s="34" t="s">
        <v>3880</v>
      </c>
      <c r="O127" s="38" t="s">
        <v>3880</v>
      </c>
      <c r="Q127" s="20">
        <v>1507</v>
      </c>
      <c r="R127" s="21">
        <v>120</v>
      </c>
      <c r="S127" s="34" t="s">
        <v>9265</v>
      </c>
      <c r="T127" s="38" t="s">
        <v>4487</v>
      </c>
      <c r="V127" s="20">
        <v>1501</v>
      </c>
      <c r="W127" s="21">
        <v>120</v>
      </c>
      <c r="X127" s="34" t="s">
        <v>3880</v>
      </c>
      <c r="Y127" s="38" t="s">
        <v>3880</v>
      </c>
      <c r="AA127" s="20">
        <v>1504</v>
      </c>
      <c r="AB127" s="21">
        <v>120</v>
      </c>
      <c r="AC127" s="34" t="s">
        <v>9265</v>
      </c>
      <c r="AD127" s="38" t="s">
        <v>4487</v>
      </c>
      <c r="AF127" s="63">
        <v>1803</v>
      </c>
      <c r="AG127" s="64">
        <v>120</v>
      </c>
      <c r="AH127" s="34" t="s">
        <v>3880</v>
      </c>
      <c r="AI127" s="38" t="s">
        <v>3880</v>
      </c>
      <c r="AK127" s="63">
        <v>1806</v>
      </c>
      <c r="AL127" s="64">
        <v>120</v>
      </c>
      <c r="AM127" s="34" t="s">
        <v>3880</v>
      </c>
      <c r="AN127" s="38" t="s">
        <v>3880</v>
      </c>
      <c r="AP127" s="20">
        <v>1701</v>
      </c>
      <c r="AQ127" s="21">
        <v>120</v>
      </c>
      <c r="AR127" s="34" t="s">
        <v>3880</v>
      </c>
      <c r="AS127" s="38" t="s">
        <v>3880</v>
      </c>
      <c r="AU127" s="20">
        <v>1704</v>
      </c>
      <c r="AV127" s="21">
        <v>120</v>
      </c>
      <c r="AW127" s="34" t="s">
        <v>3880</v>
      </c>
      <c r="AX127" s="38" t="s">
        <v>3880</v>
      </c>
      <c r="AZ127" s="20">
        <v>1707</v>
      </c>
      <c r="BA127" s="21">
        <v>120</v>
      </c>
      <c r="BB127" s="34" t="s">
        <v>3880</v>
      </c>
      <c r="BC127" s="38" t="s">
        <v>3880</v>
      </c>
      <c r="BE127" s="63">
        <v>1809</v>
      </c>
      <c r="BF127" s="21">
        <v>120</v>
      </c>
      <c r="BG127" s="34" t="s">
        <v>3880</v>
      </c>
      <c r="BH127" s="38" t="s">
        <v>3880</v>
      </c>
    </row>
    <row r="128" spans="2:60">
      <c r="B128" s="20">
        <v>1603</v>
      </c>
      <c r="C128" s="21">
        <v>121</v>
      </c>
      <c r="D128" s="34" t="s">
        <v>3880</v>
      </c>
      <c r="E128" s="38" t="s">
        <v>3880</v>
      </c>
      <c r="G128" s="20">
        <v>1606</v>
      </c>
      <c r="H128" s="21">
        <v>121</v>
      </c>
      <c r="I128" s="34" t="s">
        <v>3880</v>
      </c>
      <c r="J128" s="38" t="s">
        <v>3880</v>
      </c>
      <c r="L128" s="20">
        <v>1609</v>
      </c>
      <c r="M128" s="21">
        <v>121</v>
      </c>
      <c r="N128" s="34" t="s">
        <v>3880</v>
      </c>
      <c r="O128" s="38" t="s">
        <v>3880</v>
      </c>
      <c r="Q128" s="20">
        <v>1507</v>
      </c>
      <c r="R128" s="21">
        <v>121</v>
      </c>
      <c r="S128" s="34" t="s">
        <v>3880</v>
      </c>
      <c r="T128" s="38" t="s">
        <v>3880</v>
      </c>
      <c r="V128" s="20">
        <v>1501</v>
      </c>
      <c r="W128" s="21">
        <v>121</v>
      </c>
      <c r="X128" s="34" t="s">
        <v>3880</v>
      </c>
      <c r="Y128" s="38" t="s">
        <v>3880</v>
      </c>
      <c r="AA128" s="20">
        <v>1504</v>
      </c>
      <c r="AB128" s="21">
        <v>121</v>
      </c>
      <c r="AC128" s="34" t="s">
        <v>3880</v>
      </c>
      <c r="AD128" s="38" t="s">
        <v>3880</v>
      </c>
      <c r="AF128" s="63">
        <v>1803</v>
      </c>
      <c r="AG128" s="64">
        <v>121</v>
      </c>
      <c r="AH128" s="34" t="s">
        <v>3880</v>
      </c>
      <c r="AI128" s="38" t="s">
        <v>3880</v>
      </c>
      <c r="AK128" s="63">
        <v>1806</v>
      </c>
      <c r="AL128" s="64">
        <v>121</v>
      </c>
      <c r="AM128" s="34" t="s">
        <v>3880</v>
      </c>
      <c r="AN128" s="38" t="s">
        <v>3880</v>
      </c>
      <c r="AP128" s="20">
        <v>1701</v>
      </c>
      <c r="AQ128" s="21">
        <v>121</v>
      </c>
      <c r="AR128" s="34" t="s">
        <v>3880</v>
      </c>
      <c r="AS128" s="38" t="s">
        <v>3880</v>
      </c>
      <c r="AU128" s="20">
        <v>1704</v>
      </c>
      <c r="AV128" s="21">
        <v>121</v>
      </c>
      <c r="AW128" s="34" t="s">
        <v>3880</v>
      </c>
      <c r="AX128" s="38" t="s">
        <v>3880</v>
      </c>
      <c r="AZ128" s="20">
        <v>1707</v>
      </c>
      <c r="BA128" s="21">
        <v>121</v>
      </c>
      <c r="BB128" s="34" t="s">
        <v>3880</v>
      </c>
      <c r="BC128" s="38" t="s">
        <v>3880</v>
      </c>
      <c r="BE128" s="63">
        <v>1809</v>
      </c>
      <c r="BF128" s="21">
        <v>121</v>
      </c>
      <c r="BG128" s="34" t="s">
        <v>3880</v>
      </c>
      <c r="BH128" s="38" t="s">
        <v>3880</v>
      </c>
    </row>
    <row r="129" spans="1:61">
      <c r="B129" s="20">
        <v>1603</v>
      </c>
      <c r="C129" s="21">
        <v>122</v>
      </c>
      <c r="D129" s="34" t="s">
        <v>3880</v>
      </c>
      <c r="E129" s="38" t="s">
        <v>3880</v>
      </c>
      <c r="G129" s="20">
        <v>1606</v>
      </c>
      <c r="H129" s="21">
        <v>122</v>
      </c>
      <c r="I129" s="34" t="s">
        <v>3880</v>
      </c>
      <c r="J129" s="38" t="s">
        <v>3880</v>
      </c>
      <c r="L129" s="20">
        <v>1609</v>
      </c>
      <c r="M129" s="21">
        <v>122</v>
      </c>
      <c r="N129" s="34" t="s">
        <v>3880</v>
      </c>
      <c r="O129" s="38" t="s">
        <v>3880</v>
      </c>
      <c r="Q129" s="20">
        <v>1507</v>
      </c>
      <c r="R129" s="21">
        <v>122</v>
      </c>
      <c r="S129" s="34" t="s">
        <v>3880</v>
      </c>
      <c r="T129" s="38" t="s">
        <v>3880</v>
      </c>
      <c r="V129" s="20">
        <v>1501</v>
      </c>
      <c r="W129" s="21">
        <v>122</v>
      </c>
      <c r="X129" s="34" t="s">
        <v>3880</v>
      </c>
      <c r="Y129" s="38" t="s">
        <v>3880</v>
      </c>
      <c r="AA129" s="20">
        <v>1504</v>
      </c>
      <c r="AB129" s="21">
        <v>122</v>
      </c>
      <c r="AC129" s="34" t="s">
        <v>3880</v>
      </c>
      <c r="AD129" s="38" t="s">
        <v>3880</v>
      </c>
      <c r="AF129" s="63">
        <v>1803</v>
      </c>
      <c r="AG129" s="64">
        <v>122</v>
      </c>
      <c r="AH129" s="34" t="s">
        <v>3880</v>
      </c>
      <c r="AI129" s="38" t="s">
        <v>3880</v>
      </c>
      <c r="AK129" s="63">
        <v>1806</v>
      </c>
      <c r="AL129" s="64">
        <v>122</v>
      </c>
      <c r="AM129" s="34" t="s">
        <v>3880</v>
      </c>
      <c r="AN129" s="38" t="s">
        <v>3880</v>
      </c>
      <c r="AP129" s="20">
        <v>1701</v>
      </c>
      <c r="AQ129" s="21">
        <v>122</v>
      </c>
      <c r="AR129" s="34" t="s">
        <v>3880</v>
      </c>
      <c r="AS129" s="38" t="s">
        <v>3880</v>
      </c>
      <c r="AU129" s="20">
        <v>1704</v>
      </c>
      <c r="AV129" s="21">
        <v>122</v>
      </c>
      <c r="AW129" s="34" t="s">
        <v>3880</v>
      </c>
      <c r="AX129" s="38" t="s">
        <v>3880</v>
      </c>
      <c r="AZ129" s="20">
        <v>1707</v>
      </c>
      <c r="BA129" s="21">
        <v>122</v>
      </c>
      <c r="BB129" s="34" t="s">
        <v>3880</v>
      </c>
      <c r="BC129" s="38" t="s">
        <v>3880</v>
      </c>
      <c r="BE129" s="63">
        <v>1809</v>
      </c>
      <c r="BF129" s="21">
        <v>122</v>
      </c>
      <c r="BG129" s="34" t="s">
        <v>3880</v>
      </c>
      <c r="BH129" s="38" t="s">
        <v>3880</v>
      </c>
    </row>
    <row r="130" spans="1:61">
      <c r="B130" s="20">
        <v>1603</v>
      </c>
      <c r="C130" s="21">
        <v>123</v>
      </c>
      <c r="D130" s="34" t="s">
        <v>3880</v>
      </c>
      <c r="E130" s="38" t="s">
        <v>3880</v>
      </c>
      <c r="G130" s="20">
        <v>1606</v>
      </c>
      <c r="H130" s="21">
        <v>123</v>
      </c>
      <c r="I130" s="34" t="s">
        <v>3880</v>
      </c>
      <c r="J130" s="38" t="s">
        <v>3880</v>
      </c>
      <c r="L130" s="20">
        <v>1609</v>
      </c>
      <c r="M130" s="21">
        <v>123</v>
      </c>
      <c r="N130" s="34" t="s">
        <v>3880</v>
      </c>
      <c r="O130" s="38" t="s">
        <v>3880</v>
      </c>
      <c r="Q130" s="20">
        <v>1507</v>
      </c>
      <c r="R130" s="21">
        <v>123</v>
      </c>
      <c r="S130" s="34" t="s">
        <v>3880</v>
      </c>
      <c r="T130" s="38" t="s">
        <v>3880</v>
      </c>
      <c r="V130" s="20">
        <v>1501</v>
      </c>
      <c r="W130" s="21">
        <v>123</v>
      </c>
      <c r="X130" s="34" t="s">
        <v>3880</v>
      </c>
      <c r="Y130" s="38" t="s">
        <v>3880</v>
      </c>
      <c r="AA130" s="20">
        <v>1504</v>
      </c>
      <c r="AB130" s="21">
        <v>123</v>
      </c>
      <c r="AC130" s="34" t="s">
        <v>3880</v>
      </c>
      <c r="AD130" s="38" t="s">
        <v>3880</v>
      </c>
      <c r="AF130" s="63">
        <v>1803</v>
      </c>
      <c r="AG130" s="64">
        <v>123</v>
      </c>
      <c r="AH130" s="34" t="s">
        <v>3880</v>
      </c>
      <c r="AI130" s="38" t="s">
        <v>3880</v>
      </c>
      <c r="AK130" s="63">
        <v>1806</v>
      </c>
      <c r="AL130" s="64">
        <v>123</v>
      </c>
      <c r="AM130" s="34" t="s">
        <v>3880</v>
      </c>
      <c r="AN130" s="38" t="s">
        <v>3880</v>
      </c>
      <c r="AP130" s="20">
        <v>1701</v>
      </c>
      <c r="AQ130" s="21">
        <v>123</v>
      </c>
      <c r="AR130" s="34" t="s">
        <v>3880</v>
      </c>
      <c r="AS130" s="38" t="s">
        <v>3880</v>
      </c>
      <c r="AU130" s="20">
        <v>1704</v>
      </c>
      <c r="AV130" s="21">
        <v>123</v>
      </c>
      <c r="AW130" s="34" t="s">
        <v>3880</v>
      </c>
      <c r="AX130" s="38" t="s">
        <v>3880</v>
      </c>
      <c r="AZ130" s="20">
        <v>1707</v>
      </c>
      <c r="BA130" s="21">
        <v>123</v>
      </c>
      <c r="BB130" s="34" t="s">
        <v>3880</v>
      </c>
      <c r="BC130" s="38" t="s">
        <v>3880</v>
      </c>
      <c r="BE130" s="63">
        <v>1809</v>
      </c>
      <c r="BF130" s="21">
        <v>123</v>
      </c>
      <c r="BG130" s="34" t="s">
        <v>3880</v>
      </c>
      <c r="BH130" s="38" t="s">
        <v>3880</v>
      </c>
    </row>
    <row r="131" spans="1:61">
      <c r="B131" s="20">
        <v>1603</v>
      </c>
      <c r="C131" s="21">
        <v>124</v>
      </c>
      <c r="D131" s="34" t="s">
        <v>3880</v>
      </c>
      <c r="E131" s="38" t="s">
        <v>3880</v>
      </c>
      <c r="G131" s="20">
        <v>1606</v>
      </c>
      <c r="H131" s="21">
        <v>124</v>
      </c>
      <c r="I131" s="34" t="s">
        <v>3880</v>
      </c>
      <c r="J131" s="38" t="s">
        <v>3880</v>
      </c>
      <c r="L131" s="20">
        <v>1609</v>
      </c>
      <c r="M131" s="21">
        <v>124</v>
      </c>
      <c r="N131" s="34" t="s">
        <v>3880</v>
      </c>
      <c r="O131" s="38" t="s">
        <v>3880</v>
      </c>
      <c r="Q131" s="20">
        <v>1507</v>
      </c>
      <c r="R131" s="21">
        <v>124</v>
      </c>
      <c r="S131" s="34" t="s">
        <v>3880</v>
      </c>
      <c r="T131" s="38" t="s">
        <v>3880</v>
      </c>
      <c r="V131" s="20">
        <v>1501</v>
      </c>
      <c r="W131" s="21">
        <v>124</v>
      </c>
      <c r="X131" s="34" t="s">
        <v>3880</v>
      </c>
      <c r="Y131" s="38" t="s">
        <v>3880</v>
      </c>
      <c r="AA131" s="20">
        <v>1504</v>
      </c>
      <c r="AB131" s="21">
        <v>124</v>
      </c>
      <c r="AC131" s="34" t="s">
        <v>3880</v>
      </c>
      <c r="AD131" s="38" t="s">
        <v>3880</v>
      </c>
      <c r="AF131" s="63">
        <v>1803</v>
      </c>
      <c r="AG131" s="64">
        <v>124</v>
      </c>
      <c r="AH131" s="34" t="s">
        <v>3880</v>
      </c>
      <c r="AI131" s="38" t="s">
        <v>3880</v>
      </c>
      <c r="AK131" s="63">
        <v>1806</v>
      </c>
      <c r="AL131" s="64">
        <v>124</v>
      </c>
      <c r="AM131" s="34" t="s">
        <v>3880</v>
      </c>
      <c r="AN131" s="38" t="s">
        <v>3880</v>
      </c>
      <c r="AP131" s="20">
        <v>1701</v>
      </c>
      <c r="AQ131" s="21">
        <v>124</v>
      </c>
      <c r="AR131" s="34" t="s">
        <v>3880</v>
      </c>
      <c r="AS131" s="38" t="s">
        <v>3880</v>
      </c>
      <c r="AU131" s="20">
        <v>1704</v>
      </c>
      <c r="AV131" s="21">
        <v>124</v>
      </c>
      <c r="AW131" s="34" t="s">
        <v>3880</v>
      </c>
      <c r="AX131" s="38" t="s">
        <v>3880</v>
      </c>
      <c r="AZ131" s="20">
        <v>1707</v>
      </c>
      <c r="BA131" s="21">
        <v>124</v>
      </c>
      <c r="BB131" s="34" t="s">
        <v>3880</v>
      </c>
      <c r="BC131" s="38" t="s">
        <v>3880</v>
      </c>
      <c r="BE131" s="63">
        <v>1809</v>
      </c>
      <c r="BF131" s="21">
        <v>124</v>
      </c>
      <c r="BG131" s="34" t="s">
        <v>3880</v>
      </c>
      <c r="BH131" s="38" t="s">
        <v>3880</v>
      </c>
    </row>
    <row r="132" spans="1:61">
      <c r="B132" s="20">
        <v>1603</v>
      </c>
      <c r="C132" s="21">
        <v>125</v>
      </c>
      <c r="D132" s="34" t="s">
        <v>3880</v>
      </c>
      <c r="E132" s="38" t="s">
        <v>3880</v>
      </c>
      <c r="G132" s="20">
        <v>1606</v>
      </c>
      <c r="H132" s="21">
        <v>125</v>
      </c>
      <c r="I132" s="34" t="s">
        <v>3880</v>
      </c>
      <c r="J132" s="38" t="s">
        <v>3880</v>
      </c>
      <c r="L132" s="20">
        <v>1609</v>
      </c>
      <c r="M132" s="21">
        <v>125</v>
      </c>
      <c r="N132" s="34" t="s">
        <v>3880</v>
      </c>
      <c r="O132" s="38" t="s">
        <v>3880</v>
      </c>
      <c r="Q132" s="20">
        <v>1507</v>
      </c>
      <c r="R132" s="21">
        <v>125</v>
      </c>
      <c r="S132" s="34" t="s">
        <v>3880</v>
      </c>
      <c r="T132" s="38" t="s">
        <v>3880</v>
      </c>
      <c r="V132" s="20">
        <v>1501</v>
      </c>
      <c r="W132" s="21">
        <v>125</v>
      </c>
      <c r="X132" s="34" t="s">
        <v>3880</v>
      </c>
      <c r="Y132" s="38" t="s">
        <v>3880</v>
      </c>
      <c r="AA132" s="20">
        <v>1504</v>
      </c>
      <c r="AB132" s="21">
        <v>125</v>
      </c>
      <c r="AC132" s="34" t="s">
        <v>3880</v>
      </c>
      <c r="AD132" s="38" t="s">
        <v>3880</v>
      </c>
      <c r="AF132" s="63">
        <v>1803</v>
      </c>
      <c r="AG132" s="64">
        <v>125</v>
      </c>
      <c r="AH132" s="34" t="s">
        <v>3880</v>
      </c>
      <c r="AI132" s="38" t="s">
        <v>3880</v>
      </c>
      <c r="AK132" s="63">
        <v>1806</v>
      </c>
      <c r="AL132" s="64">
        <v>125</v>
      </c>
      <c r="AM132" s="34" t="s">
        <v>3880</v>
      </c>
      <c r="AN132" s="38" t="s">
        <v>3880</v>
      </c>
      <c r="AP132" s="20">
        <v>1701</v>
      </c>
      <c r="AQ132" s="21">
        <v>125</v>
      </c>
      <c r="AR132" s="34" t="s">
        <v>3880</v>
      </c>
      <c r="AS132" s="38" t="s">
        <v>3880</v>
      </c>
      <c r="AU132" s="20">
        <v>1704</v>
      </c>
      <c r="AV132" s="21">
        <v>125</v>
      </c>
      <c r="AW132" s="34" t="s">
        <v>3880</v>
      </c>
      <c r="AX132" s="38" t="s">
        <v>3880</v>
      </c>
      <c r="AZ132" s="20">
        <v>1707</v>
      </c>
      <c r="BA132" s="21">
        <v>125</v>
      </c>
      <c r="BB132" s="34" t="s">
        <v>3880</v>
      </c>
      <c r="BC132" s="38" t="s">
        <v>3880</v>
      </c>
      <c r="BE132" s="63">
        <v>1809</v>
      </c>
      <c r="BF132" s="21">
        <v>125</v>
      </c>
      <c r="BG132" s="34" t="s">
        <v>3880</v>
      </c>
      <c r="BH132" s="38" t="s">
        <v>3880</v>
      </c>
    </row>
    <row r="133" spans="1:61">
      <c r="B133" s="20">
        <v>1603</v>
      </c>
      <c r="C133" s="21">
        <v>126</v>
      </c>
      <c r="D133" s="34" t="s">
        <v>3880</v>
      </c>
      <c r="E133" s="38" t="s">
        <v>3880</v>
      </c>
      <c r="G133" s="20">
        <v>1606</v>
      </c>
      <c r="H133" s="21">
        <v>126</v>
      </c>
      <c r="I133" s="34" t="s">
        <v>3880</v>
      </c>
      <c r="J133" s="38" t="s">
        <v>3880</v>
      </c>
      <c r="L133" s="20">
        <v>1609</v>
      </c>
      <c r="M133" s="21">
        <v>126</v>
      </c>
      <c r="N133" s="34" t="s">
        <v>3880</v>
      </c>
      <c r="O133" s="38" t="s">
        <v>3880</v>
      </c>
      <c r="Q133" s="20">
        <v>1507</v>
      </c>
      <c r="R133" s="21">
        <v>126</v>
      </c>
      <c r="S133" s="34" t="s">
        <v>3880</v>
      </c>
      <c r="T133" s="38" t="s">
        <v>3880</v>
      </c>
      <c r="V133" s="20">
        <v>1501</v>
      </c>
      <c r="W133" s="21">
        <v>126</v>
      </c>
      <c r="X133" s="34" t="s">
        <v>3880</v>
      </c>
      <c r="Y133" s="38" t="s">
        <v>3880</v>
      </c>
      <c r="AA133" s="20">
        <v>1504</v>
      </c>
      <c r="AB133" s="21">
        <v>126</v>
      </c>
      <c r="AC133" s="34" t="s">
        <v>3880</v>
      </c>
      <c r="AD133" s="38" t="s">
        <v>3880</v>
      </c>
      <c r="AF133" s="63">
        <v>1803</v>
      </c>
      <c r="AG133" s="64">
        <v>126</v>
      </c>
      <c r="AH133" s="34" t="s">
        <v>3880</v>
      </c>
      <c r="AI133" s="38" t="s">
        <v>3880</v>
      </c>
      <c r="AK133" s="63">
        <v>1806</v>
      </c>
      <c r="AL133" s="64">
        <v>126</v>
      </c>
      <c r="AM133" s="34" t="s">
        <v>3880</v>
      </c>
      <c r="AN133" s="38" t="s">
        <v>3880</v>
      </c>
      <c r="AP133" s="20">
        <v>1701</v>
      </c>
      <c r="AQ133" s="21">
        <v>126</v>
      </c>
      <c r="AR133" s="34" t="s">
        <v>3880</v>
      </c>
      <c r="AS133" s="38" t="s">
        <v>3880</v>
      </c>
      <c r="AU133" s="20">
        <v>1704</v>
      </c>
      <c r="AV133" s="21">
        <v>126</v>
      </c>
      <c r="AW133" s="34" t="s">
        <v>3880</v>
      </c>
      <c r="AX133" s="38" t="s">
        <v>3880</v>
      </c>
      <c r="AZ133" s="20">
        <v>1707</v>
      </c>
      <c r="BA133" s="21">
        <v>126</v>
      </c>
      <c r="BB133" s="34" t="s">
        <v>3880</v>
      </c>
      <c r="BC133" s="38" t="s">
        <v>3880</v>
      </c>
      <c r="BE133" s="63">
        <v>1809</v>
      </c>
      <c r="BF133" s="21">
        <v>126</v>
      </c>
      <c r="BG133" s="34" t="s">
        <v>3880</v>
      </c>
      <c r="BH133" s="38" t="s">
        <v>3880</v>
      </c>
    </row>
    <row r="134" spans="1:61">
      <c r="B134" s="20">
        <v>1603</v>
      </c>
      <c r="C134" s="21">
        <v>127</v>
      </c>
      <c r="D134" s="34" t="s">
        <v>3880</v>
      </c>
      <c r="E134" s="38" t="s">
        <v>3880</v>
      </c>
      <c r="G134" s="20">
        <v>1606</v>
      </c>
      <c r="H134" s="21">
        <v>127</v>
      </c>
      <c r="I134" s="34" t="s">
        <v>3880</v>
      </c>
      <c r="J134" s="38" t="s">
        <v>3880</v>
      </c>
      <c r="L134" s="20">
        <v>1609</v>
      </c>
      <c r="M134" s="21">
        <v>127</v>
      </c>
      <c r="N134" s="34" t="s">
        <v>3880</v>
      </c>
      <c r="O134" s="38" t="s">
        <v>3880</v>
      </c>
      <c r="Q134" s="20">
        <v>1507</v>
      </c>
      <c r="R134" s="21">
        <v>127</v>
      </c>
      <c r="S134" s="34" t="s">
        <v>3880</v>
      </c>
      <c r="T134" s="38" t="s">
        <v>3880</v>
      </c>
      <c r="V134" s="20">
        <v>1501</v>
      </c>
      <c r="W134" s="21">
        <v>127</v>
      </c>
      <c r="X134" s="34" t="s">
        <v>3880</v>
      </c>
      <c r="Y134" s="38" t="s">
        <v>3880</v>
      </c>
      <c r="AA134" s="20">
        <v>1504</v>
      </c>
      <c r="AB134" s="21">
        <v>127</v>
      </c>
      <c r="AC134" s="34" t="s">
        <v>3880</v>
      </c>
      <c r="AD134" s="38" t="s">
        <v>3880</v>
      </c>
      <c r="AF134" s="63">
        <v>1803</v>
      </c>
      <c r="AG134" s="64">
        <v>127</v>
      </c>
      <c r="AH134" s="34" t="s">
        <v>3880</v>
      </c>
      <c r="AI134" s="38" t="s">
        <v>3880</v>
      </c>
      <c r="AK134" s="63">
        <v>1806</v>
      </c>
      <c r="AL134" s="64">
        <v>127</v>
      </c>
      <c r="AM134" s="34" t="s">
        <v>3880</v>
      </c>
      <c r="AN134" s="38" t="s">
        <v>3880</v>
      </c>
      <c r="AP134" s="20">
        <v>1701</v>
      </c>
      <c r="AQ134" s="21">
        <v>127</v>
      </c>
      <c r="AR134" s="34" t="s">
        <v>3880</v>
      </c>
      <c r="AS134" s="38" t="s">
        <v>3880</v>
      </c>
      <c r="AU134" s="20">
        <v>1704</v>
      </c>
      <c r="AV134" s="21">
        <v>127</v>
      </c>
      <c r="AW134" s="34" t="s">
        <v>3880</v>
      </c>
      <c r="AX134" s="38" t="s">
        <v>3880</v>
      </c>
      <c r="AZ134" s="20">
        <v>1707</v>
      </c>
      <c r="BA134" s="21">
        <v>127</v>
      </c>
      <c r="BB134" s="34" t="s">
        <v>3880</v>
      </c>
      <c r="BC134" s="38" t="s">
        <v>3880</v>
      </c>
      <c r="BE134" s="63">
        <v>1809</v>
      </c>
      <c r="BF134" s="21">
        <v>127</v>
      </c>
      <c r="BG134" s="34" t="s">
        <v>3880</v>
      </c>
      <c r="BH134" s="38" t="s">
        <v>3880</v>
      </c>
    </row>
    <row r="135" spans="1:61" ht="15" thickBot="1">
      <c r="B135" s="22">
        <v>1603</v>
      </c>
      <c r="C135" s="24">
        <v>128</v>
      </c>
      <c r="D135" s="35" t="s">
        <v>3880</v>
      </c>
      <c r="E135" s="39" t="s">
        <v>3880</v>
      </c>
      <c r="F135" s="23"/>
      <c r="G135" s="22">
        <v>1606</v>
      </c>
      <c r="H135" s="24">
        <v>128</v>
      </c>
      <c r="I135" s="35" t="s">
        <v>3880</v>
      </c>
      <c r="J135" s="39" t="s">
        <v>3880</v>
      </c>
      <c r="K135" s="23"/>
      <c r="L135" s="22">
        <v>1609</v>
      </c>
      <c r="M135" s="24">
        <v>128</v>
      </c>
      <c r="N135" s="35" t="s">
        <v>3880</v>
      </c>
      <c r="O135" s="39" t="s">
        <v>3880</v>
      </c>
      <c r="P135" s="23"/>
      <c r="Q135" s="22">
        <v>1507</v>
      </c>
      <c r="R135" s="24">
        <v>128</v>
      </c>
      <c r="S135" s="35" t="s">
        <v>3880</v>
      </c>
      <c r="T135" s="39" t="s">
        <v>3880</v>
      </c>
      <c r="U135" s="23"/>
      <c r="V135" s="22">
        <v>1501</v>
      </c>
      <c r="W135" s="24">
        <v>128</v>
      </c>
      <c r="X135" s="35" t="s">
        <v>3880</v>
      </c>
      <c r="Y135" s="39" t="s">
        <v>3880</v>
      </c>
      <c r="AA135" s="22">
        <v>1504</v>
      </c>
      <c r="AB135" s="24">
        <v>128</v>
      </c>
      <c r="AC135" s="35" t="s">
        <v>3880</v>
      </c>
      <c r="AD135" s="39" t="s">
        <v>3880</v>
      </c>
      <c r="AF135" s="65">
        <v>1803</v>
      </c>
      <c r="AG135" s="66">
        <v>128</v>
      </c>
      <c r="AH135" s="35" t="s">
        <v>3880</v>
      </c>
      <c r="AI135" s="39" t="s">
        <v>3880</v>
      </c>
      <c r="AJ135" s="67"/>
      <c r="AK135" s="65">
        <v>1806</v>
      </c>
      <c r="AL135" s="66">
        <v>128</v>
      </c>
      <c r="AM135" s="35" t="s">
        <v>3880</v>
      </c>
      <c r="AN135" s="39" t="s">
        <v>3880</v>
      </c>
      <c r="AO135" s="67"/>
      <c r="AP135" s="22">
        <v>1701</v>
      </c>
      <c r="AQ135" s="24">
        <v>128</v>
      </c>
      <c r="AR135" s="35" t="s">
        <v>3880</v>
      </c>
      <c r="AS135" s="39" t="s">
        <v>3880</v>
      </c>
      <c r="AT135" s="23"/>
      <c r="AU135" s="22">
        <v>1704</v>
      </c>
      <c r="AV135" s="24">
        <v>128</v>
      </c>
      <c r="AW135" s="35" t="s">
        <v>3880</v>
      </c>
      <c r="AX135" s="39" t="s">
        <v>3880</v>
      </c>
      <c r="AY135" s="23"/>
      <c r="AZ135" s="22">
        <v>1707</v>
      </c>
      <c r="BA135" s="24">
        <v>128</v>
      </c>
      <c r="BB135" s="35" t="s">
        <v>3880</v>
      </c>
      <c r="BC135" s="39" t="s">
        <v>3880</v>
      </c>
      <c r="BD135" s="23"/>
      <c r="BE135" s="65">
        <v>1809</v>
      </c>
      <c r="BF135" s="24">
        <v>128</v>
      </c>
      <c r="BG135" s="35" t="s">
        <v>3880</v>
      </c>
      <c r="BH135" s="39" t="s">
        <v>3880</v>
      </c>
    </row>
    <row r="137" spans="1:61" customFormat="1">
      <c r="A137" s="14"/>
      <c r="B137" s="14"/>
      <c r="C137" s="14"/>
      <c r="D137" s="14">
        <v>32</v>
      </c>
      <c r="E137" s="14"/>
      <c r="F137" s="14"/>
      <c r="G137" s="14"/>
      <c r="H137" s="14"/>
      <c r="I137" s="14">
        <v>32</v>
      </c>
      <c r="J137" s="55"/>
      <c r="K137" s="14"/>
      <c r="L137" s="14"/>
      <c r="M137" s="14"/>
      <c r="N137" s="14">
        <v>0</v>
      </c>
      <c r="O137" s="55"/>
      <c r="P137" s="14"/>
      <c r="Q137" s="14"/>
      <c r="R137" s="14"/>
      <c r="S137" s="14">
        <v>3</v>
      </c>
      <c r="T137" s="55"/>
      <c r="U137" s="14"/>
      <c r="V137" s="14"/>
      <c r="W137" s="14"/>
      <c r="X137" s="14">
        <v>32</v>
      </c>
      <c r="Y137" s="55"/>
      <c r="Z137" s="12"/>
      <c r="AA137" s="14"/>
      <c r="AB137" s="14"/>
      <c r="AC137" s="14">
        <v>3</v>
      </c>
      <c r="AD137" s="55"/>
      <c r="AE137" s="12"/>
      <c r="AF137" s="12"/>
      <c r="AG137" s="12"/>
      <c r="AH137" s="14">
        <v>32</v>
      </c>
      <c r="AI137" s="55"/>
      <c r="AJ137" s="12"/>
      <c r="AK137" s="12"/>
      <c r="AL137" s="12"/>
      <c r="AM137" s="14">
        <v>0</v>
      </c>
      <c r="AN137" s="55"/>
      <c r="AO137" s="12"/>
      <c r="AP137" s="14"/>
      <c r="AQ137" s="14"/>
      <c r="AR137" s="14">
        <v>0</v>
      </c>
      <c r="AS137" s="55"/>
      <c r="AT137" s="14"/>
      <c r="AU137" s="14"/>
      <c r="AV137" s="14"/>
      <c r="AW137" s="14">
        <v>32</v>
      </c>
      <c r="AX137" s="55"/>
      <c r="AY137" s="14"/>
      <c r="AZ137" s="14"/>
      <c r="BA137" s="14"/>
      <c r="BB137" s="14">
        <v>32</v>
      </c>
      <c r="BC137" s="55"/>
      <c r="BD137" s="14"/>
      <c r="BE137" s="12"/>
      <c r="BF137" s="14"/>
      <c r="BG137" s="14">
        <v>3</v>
      </c>
      <c r="BH137" s="55"/>
      <c r="BI137" s="12"/>
    </row>
    <row r="140" spans="1:61" ht="15" thickBot="1"/>
    <row r="141" spans="1:61">
      <c r="B141" s="73">
        <v>1</v>
      </c>
      <c r="C141" s="74">
        <v>16</v>
      </c>
      <c r="D141" s="78">
        <v>4</v>
      </c>
      <c r="E141" s="18"/>
      <c r="F141" s="18"/>
      <c r="G141" s="73">
        <v>1</v>
      </c>
      <c r="H141" s="74">
        <v>16</v>
      </c>
      <c r="I141" s="78">
        <v>4</v>
      </c>
      <c r="J141" s="18"/>
      <c r="K141" s="18"/>
      <c r="L141" s="73">
        <v>1</v>
      </c>
      <c r="M141" s="74">
        <v>16</v>
      </c>
      <c r="N141" s="78">
        <v>0</v>
      </c>
      <c r="O141" s="18"/>
      <c r="P141" s="18"/>
      <c r="Q141" s="73">
        <v>1</v>
      </c>
      <c r="R141" s="74">
        <v>16</v>
      </c>
      <c r="S141" s="78">
        <v>0</v>
      </c>
      <c r="T141" s="18"/>
      <c r="U141" s="18"/>
      <c r="X141" s="78">
        <v>4</v>
      </c>
      <c r="Y141" s="18"/>
      <c r="AC141" s="78">
        <v>0</v>
      </c>
      <c r="AD141" s="18"/>
      <c r="AH141" s="78">
        <v>4</v>
      </c>
      <c r="AI141" s="18"/>
      <c r="AM141" s="78">
        <v>0</v>
      </c>
      <c r="AN141" s="18"/>
      <c r="AR141" s="78">
        <v>0</v>
      </c>
      <c r="AS141" s="18"/>
      <c r="AW141" s="78">
        <v>4</v>
      </c>
      <c r="AX141" s="18"/>
      <c r="BB141" s="78">
        <v>4</v>
      </c>
      <c r="BC141" s="18"/>
      <c r="BG141" s="78">
        <v>0</v>
      </c>
      <c r="BH141" s="18"/>
    </row>
    <row r="142" spans="1:61">
      <c r="B142" s="75">
        <v>17</v>
      </c>
      <c r="C142" s="72">
        <v>32</v>
      </c>
      <c r="D142" s="79">
        <v>4</v>
      </c>
      <c r="G142" s="75">
        <v>17</v>
      </c>
      <c r="H142" s="72">
        <v>32</v>
      </c>
      <c r="I142" s="79">
        <v>4</v>
      </c>
      <c r="L142" s="75">
        <v>17</v>
      </c>
      <c r="M142" s="72">
        <v>32</v>
      </c>
      <c r="N142" s="79">
        <v>0</v>
      </c>
      <c r="Q142" s="75">
        <v>17</v>
      </c>
      <c r="R142" s="72">
        <v>32</v>
      </c>
      <c r="S142" s="79">
        <v>0</v>
      </c>
      <c r="X142" s="79">
        <v>4</v>
      </c>
      <c r="AC142" s="79">
        <v>0</v>
      </c>
      <c r="AH142" s="79">
        <v>4</v>
      </c>
      <c r="AM142" s="79">
        <v>0</v>
      </c>
      <c r="AR142" s="79">
        <v>0</v>
      </c>
      <c r="AW142" s="79">
        <v>4</v>
      </c>
      <c r="BB142" s="79">
        <v>4</v>
      </c>
      <c r="BG142" s="79">
        <v>0</v>
      </c>
    </row>
    <row r="143" spans="1:61">
      <c r="B143" s="75">
        <v>33</v>
      </c>
      <c r="C143" s="72">
        <v>48</v>
      </c>
      <c r="D143" s="79">
        <v>4</v>
      </c>
      <c r="G143" s="75">
        <v>33</v>
      </c>
      <c r="H143" s="72">
        <v>48</v>
      </c>
      <c r="I143" s="79">
        <v>4</v>
      </c>
      <c r="L143" s="75">
        <v>33</v>
      </c>
      <c r="M143" s="72">
        <v>48</v>
      </c>
      <c r="N143" s="79">
        <v>0</v>
      </c>
      <c r="Q143" s="75">
        <v>33</v>
      </c>
      <c r="R143" s="72">
        <v>48</v>
      </c>
      <c r="S143" s="79">
        <v>0</v>
      </c>
      <c r="X143" s="79">
        <v>4</v>
      </c>
      <c r="AC143" s="79">
        <v>0</v>
      </c>
      <c r="AH143" s="79">
        <v>4</v>
      </c>
      <c r="AM143" s="79">
        <v>0</v>
      </c>
      <c r="AR143" s="79">
        <v>0</v>
      </c>
      <c r="AW143" s="79">
        <v>4</v>
      </c>
      <c r="BB143" s="79">
        <v>4</v>
      </c>
      <c r="BG143" s="79">
        <v>0</v>
      </c>
    </row>
    <row r="144" spans="1:61">
      <c r="B144" s="75">
        <v>49</v>
      </c>
      <c r="C144" s="72">
        <v>64</v>
      </c>
      <c r="D144" s="79">
        <v>4</v>
      </c>
      <c r="G144" s="75">
        <v>49</v>
      </c>
      <c r="H144" s="72">
        <v>64</v>
      </c>
      <c r="I144" s="79">
        <v>4</v>
      </c>
      <c r="L144" s="75">
        <v>49</v>
      </c>
      <c r="M144" s="72">
        <v>64</v>
      </c>
      <c r="N144" s="79">
        <v>0</v>
      </c>
      <c r="Q144" s="75">
        <v>49</v>
      </c>
      <c r="R144" s="72">
        <v>64</v>
      </c>
      <c r="S144" s="79">
        <v>0</v>
      </c>
      <c r="X144" s="79">
        <v>4</v>
      </c>
      <c r="AC144" s="79">
        <v>0</v>
      </c>
      <c r="AH144" s="79">
        <v>4</v>
      </c>
      <c r="AM144" s="79">
        <v>0</v>
      </c>
      <c r="AR144" s="79">
        <v>0</v>
      </c>
      <c r="AW144" s="79">
        <v>4</v>
      </c>
      <c r="BB144" s="79">
        <v>4</v>
      </c>
      <c r="BG144" s="79">
        <v>0</v>
      </c>
    </row>
    <row r="145" spans="2:60">
      <c r="B145" s="75">
        <v>65</v>
      </c>
      <c r="C145" s="72">
        <v>80</v>
      </c>
      <c r="D145" s="79">
        <v>4</v>
      </c>
      <c r="G145" s="75">
        <v>65</v>
      </c>
      <c r="H145" s="72">
        <v>80</v>
      </c>
      <c r="I145" s="79">
        <v>4</v>
      </c>
      <c r="L145" s="75">
        <v>65</v>
      </c>
      <c r="M145" s="72">
        <v>80</v>
      </c>
      <c r="N145" s="79">
        <v>0</v>
      </c>
      <c r="Q145" s="75">
        <v>65</v>
      </c>
      <c r="R145" s="72">
        <v>80</v>
      </c>
      <c r="S145" s="79">
        <v>0</v>
      </c>
      <c r="X145" s="79">
        <v>4</v>
      </c>
      <c r="AC145" s="79">
        <v>0</v>
      </c>
      <c r="AH145" s="79">
        <v>4</v>
      </c>
      <c r="AM145" s="79">
        <v>0</v>
      </c>
      <c r="AR145" s="79">
        <v>0</v>
      </c>
      <c r="AW145" s="79">
        <v>4</v>
      </c>
      <c r="BB145" s="79">
        <v>4</v>
      </c>
      <c r="BG145" s="79">
        <v>1</v>
      </c>
    </row>
    <row r="146" spans="2:60">
      <c r="B146" s="75">
        <v>81</v>
      </c>
      <c r="C146" s="72">
        <v>96</v>
      </c>
      <c r="D146" s="79">
        <v>4</v>
      </c>
      <c r="G146" s="75">
        <v>81</v>
      </c>
      <c r="H146" s="72">
        <v>96</v>
      </c>
      <c r="I146" s="79">
        <v>4</v>
      </c>
      <c r="L146" s="75">
        <v>81</v>
      </c>
      <c r="M146" s="72">
        <v>96</v>
      </c>
      <c r="N146" s="79">
        <v>0</v>
      </c>
      <c r="Q146" s="75">
        <v>81</v>
      </c>
      <c r="R146" s="72">
        <v>96</v>
      </c>
      <c r="S146" s="79">
        <v>0</v>
      </c>
      <c r="X146" s="79">
        <v>4</v>
      </c>
      <c r="AC146" s="79">
        <v>0</v>
      </c>
      <c r="AH146" s="79">
        <v>4</v>
      </c>
      <c r="AM146" s="79">
        <v>0</v>
      </c>
      <c r="AR146" s="79">
        <v>0</v>
      </c>
      <c r="AW146" s="79">
        <v>4</v>
      </c>
      <c r="BB146" s="79">
        <v>4</v>
      </c>
      <c r="BG146" s="79">
        <v>0</v>
      </c>
    </row>
    <row r="147" spans="2:60">
      <c r="B147" s="75">
        <v>97</v>
      </c>
      <c r="C147" s="72">
        <v>112</v>
      </c>
      <c r="D147" s="79">
        <v>4</v>
      </c>
      <c r="G147" s="75">
        <v>97</v>
      </c>
      <c r="H147" s="72">
        <v>112</v>
      </c>
      <c r="I147" s="79">
        <v>4</v>
      </c>
      <c r="L147" s="75">
        <v>97</v>
      </c>
      <c r="M147" s="72">
        <v>112</v>
      </c>
      <c r="N147" s="79">
        <v>0</v>
      </c>
      <c r="Q147" s="75">
        <v>97</v>
      </c>
      <c r="R147" s="72">
        <v>112</v>
      </c>
      <c r="S147" s="79">
        <v>0</v>
      </c>
      <c r="X147" s="79">
        <v>4</v>
      </c>
      <c r="AC147" s="79">
        <v>0</v>
      </c>
      <c r="AH147" s="79">
        <v>4</v>
      </c>
      <c r="AM147" s="79">
        <v>0</v>
      </c>
      <c r="AR147" s="79">
        <v>0</v>
      </c>
      <c r="AW147" s="79">
        <v>4</v>
      </c>
      <c r="BB147" s="79">
        <v>4</v>
      </c>
      <c r="BG147" s="79">
        <v>0</v>
      </c>
    </row>
    <row r="148" spans="2:60" ht="15" thickBot="1">
      <c r="B148" s="76">
        <v>113</v>
      </c>
      <c r="C148" s="77">
        <v>128</v>
      </c>
      <c r="D148" s="80">
        <v>4</v>
      </c>
      <c r="E148" s="23"/>
      <c r="F148" s="23"/>
      <c r="G148" s="76">
        <v>113</v>
      </c>
      <c r="H148" s="77">
        <v>128</v>
      </c>
      <c r="I148" s="80">
        <v>4</v>
      </c>
      <c r="J148" s="23"/>
      <c r="K148" s="23"/>
      <c r="L148" s="76">
        <v>113</v>
      </c>
      <c r="M148" s="77">
        <v>128</v>
      </c>
      <c r="N148" s="80">
        <v>0</v>
      </c>
      <c r="O148" s="23"/>
      <c r="P148" s="23"/>
      <c r="Q148" s="76">
        <v>113</v>
      </c>
      <c r="R148" s="77">
        <v>128</v>
      </c>
      <c r="S148" s="80">
        <v>3</v>
      </c>
      <c r="T148" s="23"/>
      <c r="U148" s="23"/>
      <c r="X148" s="80">
        <v>4</v>
      </c>
      <c r="Y148" s="23"/>
      <c r="AC148" s="80">
        <v>3</v>
      </c>
      <c r="AD148" s="23"/>
      <c r="AH148" s="80">
        <v>4</v>
      </c>
      <c r="AI148" s="23"/>
      <c r="AM148" s="80">
        <v>0</v>
      </c>
      <c r="AN148" s="23"/>
      <c r="AR148" s="80">
        <v>0</v>
      </c>
      <c r="AS148" s="23"/>
      <c r="AW148" s="80">
        <v>4</v>
      </c>
      <c r="AX148" s="23"/>
      <c r="BB148" s="80">
        <v>4</v>
      </c>
      <c r="BC148" s="23"/>
      <c r="BG148" s="80">
        <v>2</v>
      </c>
      <c r="BH148" s="23"/>
    </row>
    <row r="149" spans="2:60">
      <c r="D149" s="81"/>
    </row>
    <row r="150" spans="2:60">
      <c r="D150" s="81">
        <v>4</v>
      </c>
      <c r="I150" s="81">
        <v>4</v>
      </c>
      <c r="N150" s="81">
        <v>0</v>
      </c>
      <c r="S150" s="81">
        <v>3</v>
      </c>
      <c r="X150" s="81">
        <v>4</v>
      </c>
      <c r="AC150" s="81">
        <v>3</v>
      </c>
      <c r="AH150" s="81">
        <v>4</v>
      </c>
      <c r="AM150" s="81">
        <v>0</v>
      </c>
      <c r="AR150" s="81">
        <v>0</v>
      </c>
      <c r="AW150" s="81">
        <v>4</v>
      </c>
      <c r="BB150" s="81">
        <v>4</v>
      </c>
      <c r="BG150" s="81">
        <v>2</v>
      </c>
    </row>
    <row r="151" spans="2:60">
      <c r="D151" s="81"/>
    </row>
  </sheetData>
  <phoneticPr fontId="2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3423-194B-439E-9890-613043F02DDA}">
  <sheetPr codeName="Sheet16">
    <pageSetUpPr fitToPage="1"/>
  </sheetPr>
  <dimension ref="A1:J31"/>
  <sheetViews>
    <sheetView zoomScale="85" zoomScaleNormal="85" workbookViewId="0"/>
  </sheetViews>
  <sheetFormatPr defaultRowHeight="14.25"/>
  <cols>
    <col min="1" max="1" width="2.7109375" style="328" customWidth="1"/>
    <col min="2" max="2" width="27.5703125" style="328" bestFit="1" customWidth="1"/>
    <col min="3" max="3" width="4.28515625" style="329" bestFit="1" customWidth="1"/>
    <col min="4" max="4" width="4.42578125" style="329" bestFit="1" customWidth="1"/>
    <col min="5" max="5" width="39.5703125" style="328" customWidth="1"/>
    <col min="6" max="6" width="11.42578125" style="331" bestFit="1" customWidth="1"/>
    <col min="7" max="7" width="39.5703125" style="328" customWidth="1"/>
    <col min="8" max="8" width="11.42578125" style="331" bestFit="1" customWidth="1"/>
    <col min="9" max="9" width="39.5703125" style="328" customWidth="1"/>
    <col min="10" max="10" width="19.85546875" style="331" customWidth="1"/>
    <col min="11" max="16384" width="9.140625" style="328"/>
  </cols>
  <sheetData>
    <row r="1" spans="1:10" ht="25.5">
      <c r="A1" s="327"/>
      <c r="B1" s="245" t="s">
        <v>9139</v>
      </c>
      <c r="F1" s="330">
        <v>0</v>
      </c>
    </row>
    <row r="2" spans="1:10" ht="25.5">
      <c r="A2" s="327" t="s">
        <v>9140</v>
      </c>
      <c r="I2" s="395">
        <v>42075</v>
      </c>
    </row>
    <row r="3" spans="1:10" ht="15" thickBot="1"/>
    <row r="4" spans="1:10" ht="15" thickBot="1">
      <c r="E4" s="384" t="s">
        <v>9141</v>
      </c>
      <c r="F4" s="385"/>
      <c r="G4" s="384" t="s">
        <v>9142</v>
      </c>
      <c r="H4" s="386"/>
      <c r="I4" s="387" t="s">
        <v>9143</v>
      </c>
      <c r="J4" s="386"/>
    </row>
    <row r="5" spans="1:10" ht="15" thickBot="1">
      <c r="B5" s="378" t="s">
        <v>9134</v>
      </c>
      <c r="C5" s="379" t="s">
        <v>9135</v>
      </c>
      <c r="D5" s="380" t="s">
        <v>9136</v>
      </c>
      <c r="E5" s="378" t="s">
        <v>9137</v>
      </c>
      <c r="F5" s="381" t="s">
        <v>9138</v>
      </c>
      <c r="G5" s="378" t="s">
        <v>9137</v>
      </c>
      <c r="H5" s="382" t="s">
        <v>9138</v>
      </c>
      <c r="I5" s="383" t="s">
        <v>9137</v>
      </c>
      <c r="J5" s="382" t="s">
        <v>9138</v>
      </c>
    </row>
    <row r="6" spans="1:10" ht="28.5">
      <c r="B6" s="353" t="s">
        <v>8938</v>
      </c>
      <c r="C6" s="354">
        <v>3</v>
      </c>
      <c r="D6" s="362"/>
      <c r="E6" s="366" t="s">
        <v>9144</v>
      </c>
      <c r="F6" s="355" t="s">
        <v>3864</v>
      </c>
      <c r="G6" s="366" t="s">
        <v>9145</v>
      </c>
      <c r="H6" s="356" t="s">
        <v>3864</v>
      </c>
      <c r="I6" s="372" t="s">
        <v>9146</v>
      </c>
      <c r="J6" s="356" t="s">
        <v>3864</v>
      </c>
    </row>
    <row r="7" spans="1:10">
      <c r="B7" s="357" t="s">
        <v>8939</v>
      </c>
      <c r="C7" s="333">
        <v>1</v>
      </c>
      <c r="D7" s="363"/>
      <c r="E7" s="367" t="s">
        <v>8940</v>
      </c>
      <c r="F7" s="369" t="s">
        <v>9052</v>
      </c>
      <c r="G7" s="367" t="s">
        <v>8961</v>
      </c>
      <c r="H7" s="358" t="s">
        <v>9052</v>
      </c>
      <c r="I7" s="373" t="s">
        <v>8941</v>
      </c>
      <c r="J7" s="358" t="s">
        <v>9052</v>
      </c>
    </row>
    <row r="8" spans="1:10">
      <c r="B8" s="357" t="s">
        <v>8942</v>
      </c>
      <c r="C8" s="333">
        <v>3</v>
      </c>
      <c r="D8" s="363"/>
      <c r="E8" s="357" t="s">
        <v>9147</v>
      </c>
      <c r="F8" s="369" t="s">
        <v>3865</v>
      </c>
      <c r="G8" s="357" t="s">
        <v>9148</v>
      </c>
      <c r="H8" s="358" t="s">
        <v>3865</v>
      </c>
      <c r="I8" s="374" t="s">
        <v>9149</v>
      </c>
      <c r="J8" s="358" t="s">
        <v>3865</v>
      </c>
    </row>
    <row r="9" spans="1:10">
      <c r="B9" s="357" t="s">
        <v>8943</v>
      </c>
      <c r="C9" s="333">
        <v>2</v>
      </c>
      <c r="D9" s="363"/>
      <c r="E9" s="357" t="s">
        <v>9150</v>
      </c>
      <c r="F9" s="369" t="s">
        <v>3867</v>
      </c>
      <c r="G9" s="357" t="s">
        <v>9151</v>
      </c>
      <c r="H9" s="358" t="s">
        <v>3867</v>
      </c>
      <c r="I9" s="374" t="s">
        <v>9152</v>
      </c>
      <c r="J9" s="358" t="s">
        <v>3867</v>
      </c>
    </row>
    <row r="10" spans="1:10">
      <c r="B10" s="357" t="s">
        <v>8944</v>
      </c>
      <c r="C10" s="333">
        <v>1</v>
      </c>
      <c r="D10" s="363"/>
      <c r="E10" s="357" t="s">
        <v>8945</v>
      </c>
      <c r="F10" s="369" t="s">
        <v>3866</v>
      </c>
      <c r="G10" s="357" t="s">
        <v>8946</v>
      </c>
      <c r="H10" s="358" t="s">
        <v>3866</v>
      </c>
      <c r="I10" s="374" t="s">
        <v>8947</v>
      </c>
      <c r="J10" s="358" t="s">
        <v>3866</v>
      </c>
    </row>
    <row r="11" spans="1:10">
      <c r="B11" s="357" t="s">
        <v>8948</v>
      </c>
      <c r="C11" s="333">
        <v>1</v>
      </c>
      <c r="D11" s="363"/>
      <c r="E11" s="357" t="s">
        <v>8949</v>
      </c>
      <c r="F11" s="369" t="s">
        <v>3866</v>
      </c>
      <c r="G11" s="357" t="s">
        <v>8950</v>
      </c>
      <c r="H11" s="358" t="s">
        <v>3866</v>
      </c>
      <c r="I11" s="374" t="s">
        <v>8951</v>
      </c>
      <c r="J11" s="358" t="s">
        <v>3866</v>
      </c>
    </row>
    <row r="12" spans="1:10">
      <c r="B12" s="357" t="s">
        <v>8952</v>
      </c>
      <c r="C12" s="333">
        <v>1</v>
      </c>
      <c r="D12" s="363"/>
      <c r="E12" s="357" t="s">
        <v>8953</v>
      </c>
      <c r="F12" s="369" t="s">
        <v>9053</v>
      </c>
      <c r="G12" s="357" t="s">
        <v>9055</v>
      </c>
      <c r="H12" s="358" t="s">
        <v>9053</v>
      </c>
      <c r="I12" s="374" t="s">
        <v>8955</v>
      </c>
      <c r="J12" s="358" t="s">
        <v>9053</v>
      </c>
    </row>
    <row r="13" spans="1:10">
      <c r="B13" s="357" t="s">
        <v>8956</v>
      </c>
      <c r="C13" s="333">
        <v>1</v>
      </c>
      <c r="D13" s="363"/>
      <c r="E13" s="357" t="s">
        <v>8957</v>
      </c>
      <c r="F13" s="369" t="s">
        <v>3866</v>
      </c>
      <c r="G13" s="357" t="s">
        <v>8954</v>
      </c>
      <c r="H13" s="358" t="s">
        <v>3866</v>
      </c>
      <c r="I13" s="374" t="s">
        <v>8958</v>
      </c>
      <c r="J13" s="358" t="s">
        <v>3866</v>
      </c>
    </row>
    <row r="14" spans="1:10">
      <c r="B14" s="357" t="s">
        <v>8959</v>
      </c>
      <c r="C14" s="333">
        <v>1</v>
      </c>
      <c r="D14" s="363"/>
      <c r="E14" s="357" t="s">
        <v>8960</v>
      </c>
      <c r="F14" s="369" t="s">
        <v>9052</v>
      </c>
      <c r="G14" s="357" t="s">
        <v>9056</v>
      </c>
      <c r="H14" s="358" t="s">
        <v>9052</v>
      </c>
      <c r="I14" s="374" t="s">
        <v>8962</v>
      </c>
      <c r="J14" s="358" t="s">
        <v>9052</v>
      </c>
    </row>
    <row r="15" spans="1:10" ht="15" thickBot="1">
      <c r="B15" s="359" t="s">
        <v>8963</v>
      </c>
      <c r="C15" s="360">
        <v>2</v>
      </c>
      <c r="D15" s="364"/>
      <c r="E15" s="359" t="s">
        <v>9153</v>
      </c>
      <c r="F15" s="370" t="s">
        <v>9053</v>
      </c>
      <c r="G15" s="359" t="s">
        <v>9154</v>
      </c>
      <c r="H15" s="361" t="s">
        <v>9053</v>
      </c>
      <c r="I15" s="375" t="s">
        <v>9155</v>
      </c>
      <c r="J15" s="361" t="s">
        <v>9053</v>
      </c>
    </row>
    <row r="16" spans="1:10">
      <c r="B16" s="353" t="s">
        <v>8964</v>
      </c>
      <c r="C16" s="354"/>
      <c r="D16" s="362">
        <v>1</v>
      </c>
      <c r="E16" s="353" t="s">
        <v>8965</v>
      </c>
      <c r="F16" s="371" t="s">
        <v>9054</v>
      </c>
      <c r="G16" s="353" t="s">
        <v>8998</v>
      </c>
      <c r="H16" s="356" t="s">
        <v>9054</v>
      </c>
      <c r="I16" s="376" t="s">
        <v>8987</v>
      </c>
      <c r="J16" s="356" t="s">
        <v>9054</v>
      </c>
    </row>
    <row r="17" spans="2:10">
      <c r="B17" s="357" t="s">
        <v>8968</v>
      </c>
      <c r="C17" s="333"/>
      <c r="D17" s="365">
        <v>1</v>
      </c>
      <c r="E17" s="357" t="s">
        <v>8969</v>
      </c>
      <c r="F17" s="369" t="s">
        <v>3868</v>
      </c>
      <c r="G17" s="357" t="s">
        <v>8970</v>
      </c>
      <c r="H17" s="358" t="s">
        <v>3868</v>
      </c>
      <c r="I17" s="374" t="s">
        <v>8971</v>
      </c>
      <c r="J17" s="358" t="s">
        <v>3868</v>
      </c>
    </row>
    <row r="18" spans="2:10">
      <c r="B18" s="357" t="s">
        <v>8972</v>
      </c>
      <c r="C18" s="332"/>
      <c r="D18" s="365">
        <v>1</v>
      </c>
      <c r="E18" s="357" t="s">
        <v>8973</v>
      </c>
      <c r="F18" s="369" t="s">
        <v>3869</v>
      </c>
      <c r="G18" s="357" t="s">
        <v>8974</v>
      </c>
      <c r="H18" s="358" t="s">
        <v>3869</v>
      </c>
      <c r="I18" s="374" t="s">
        <v>8975</v>
      </c>
      <c r="J18" s="358" t="s">
        <v>3869</v>
      </c>
    </row>
    <row r="19" spans="2:10">
      <c r="B19" s="357" t="s">
        <v>8976</v>
      </c>
      <c r="C19" s="332"/>
      <c r="D19" s="365">
        <v>1</v>
      </c>
      <c r="E19" s="357" t="s">
        <v>8977</v>
      </c>
      <c r="F19" s="369" t="s">
        <v>3867</v>
      </c>
      <c r="G19" s="357" t="s">
        <v>9026</v>
      </c>
      <c r="H19" s="358" t="s">
        <v>3867</v>
      </c>
      <c r="I19" s="374" t="s">
        <v>8979</v>
      </c>
      <c r="J19" s="358" t="s">
        <v>3867</v>
      </c>
    </row>
    <row r="20" spans="2:10">
      <c r="B20" s="357" t="s">
        <v>8980</v>
      </c>
      <c r="C20" s="332"/>
      <c r="D20" s="365">
        <v>1</v>
      </c>
      <c r="E20" s="357" t="s">
        <v>8981</v>
      </c>
      <c r="F20" s="369" t="s">
        <v>3867</v>
      </c>
      <c r="G20" s="357" t="s">
        <v>8982</v>
      </c>
      <c r="H20" s="358" t="s">
        <v>3867</v>
      </c>
      <c r="I20" s="374" t="s">
        <v>8983</v>
      </c>
      <c r="J20" s="358" t="s">
        <v>3867</v>
      </c>
    </row>
    <row r="21" spans="2:10">
      <c r="B21" s="357" t="s">
        <v>8984</v>
      </c>
      <c r="C21" s="332"/>
      <c r="D21" s="365">
        <v>1</v>
      </c>
      <c r="E21" s="357" t="s">
        <v>8985</v>
      </c>
      <c r="F21" s="369" t="s">
        <v>9054</v>
      </c>
      <c r="G21" s="357" t="s">
        <v>8986</v>
      </c>
      <c r="H21" s="358" t="s">
        <v>9054</v>
      </c>
      <c r="I21" s="374" t="s">
        <v>8967</v>
      </c>
      <c r="J21" s="358" t="s">
        <v>9054</v>
      </c>
    </row>
    <row r="22" spans="2:10">
      <c r="B22" s="357" t="s">
        <v>8988</v>
      </c>
      <c r="C22" s="332"/>
      <c r="D22" s="365">
        <v>1</v>
      </c>
      <c r="E22" s="357" t="s">
        <v>8989</v>
      </c>
      <c r="F22" s="369" t="s">
        <v>3868</v>
      </c>
      <c r="G22" s="357" t="s">
        <v>8990</v>
      </c>
      <c r="H22" s="358" t="s">
        <v>3868</v>
      </c>
      <c r="I22" s="374" t="s">
        <v>8991</v>
      </c>
      <c r="J22" s="358" t="s">
        <v>9156</v>
      </c>
    </row>
    <row r="23" spans="2:10">
      <c r="B23" s="357" t="s">
        <v>8992</v>
      </c>
      <c r="C23" s="332"/>
      <c r="D23" s="365">
        <v>1</v>
      </c>
      <c r="E23" s="357" t="s">
        <v>8993</v>
      </c>
      <c r="F23" s="369" t="s">
        <v>9054</v>
      </c>
      <c r="G23" s="357" t="s">
        <v>8994</v>
      </c>
      <c r="H23" s="358" t="s">
        <v>9054</v>
      </c>
      <c r="I23" s="374" t="s">
        <v>8995</v>
      </c>
      <c r="J23" s="358" t="s">
        <v>9054</v>
      </c>
    </row>
    <row r="24" spans="2:10">
      <c r="B24" s="357" t="s">
        <v>8996</v>
      </c>
      <c r="C24" s="332"/>
      <c r="D24" s="365">
        <v>1</v>
      </c>
      <c r="E24" s="357" t="s">
        <v>8997</v>
      </c>
      <c r="F24" s="369" t="s">
        <v>9052</v>
      </c>
      <c r="G24" s="357" t="s">
        <v>9006</v>
      </c>
      <c r="H24" s="358" t="s">
        <v>9052</v>
      </c>
      <c r="I24" s="374" t="s">
        <v>8999</v>
      </c>
      <c r="J24" s="358" t="s">
        <v>9052</v>
      </c>
    </row>
    <row r="25" spans="2:10">
      <c r="B25" s="357" t="s">
        <v>9000</v>
      </c>
      <c r="C25" s="333"/>
      <c r="D25" s="363">
        <v>1</v>
      </c>
      <c r="E25" s="368" t="s">
        <v>9001</v>
      </c>
      <c r="F25" s="369" t="s">
        <v>3868</v>
      </c>
      <c r="G25" s="368" t="s">
        <v>9018</v>
      </c>
      <c r="H25" s="358" t="s">
        <v>3868</v>
      </c>
      <c r="I25" s="377" t="s">
        <v>9003</v>
      </c>
      <c r="J25" s="358" t="s">
        <v>3868</v>
      </c>
    </row>
    <row r="26" spans="2:10">
      <c r="B26" s="357" t="s">
        <v>9004</v>
      </c>
      <c r="C26" s="333"/>
      <c r="D26" s="363">
        <v>1</v>
      </c>
      <c r="E26" s="357" t="s">
        <v>9005</v>
      </c>
      <c r="F26" s="369" t="s">
        <v>3868</v>
      </c>
      <c r="G26" s="357" t="s">
        <v>9002</v>
      </c>
      <c r="H26" s="358" t="s">
        <v>3868</v>
      </c>
      <c r="I26" s="374" t="s">
        <v>9007</v>
      </c>
      <c r="J26" s="358" t="s">
        <v>3868</v>
      </c>
    </row>
    <row r="27" spans="2:10">
      <c r="B27" s="357" t="s">
        <v>9008</v>
      </c>
      <c r="C27" s="333"/>
      <c r="D27" s="363">
        <v>1</v>
      </c>
      <c r="E27" s="357" t="s">
        <v>9009</v>
      </c>
      <c r="F27" s="369" t="s">
        <v>9054</v>
      </c>
      <c r="G27" s="357" t="s">
        <v>9010</v>
      </c>
      <c r="H27" s="358" t="s">
        <v>9054</v>
      </c>
      <c r="I27" s="374" t="s">
        <v>9011</v>
      </c>
      <c r="J27" s="358" t="s">
        <v>9054</v>
      </c>
    </row>
    <row r="28" spans="2:10">
      <c r="B28" s="357" t="s">
        <v>9012</v>
      </c>
      <c r="C28" s="333"/>
      <c r="D28" s="363">
        <v>1</v>
      </c>
      <c r="E28" s="357" t="s">
        <v>9013</v>
      </c>
      <c r="F28" s="369" t="s">
        <v>3869</v>
      </c>
      <c r="G28" s="357" t="s">
        <v>9014</v>
      </c>
      <c r="H28" s="358" t="s">
        <v>3869</v>
      </c>
      <c r="I28" s="374" t="s">
        <v>9015</v>
      </c>
      <c r="J28" s="358" t="s">
        <v>3869</v>
      </c>
    </row>
    <row r="29" spans="2:10">
      <c r="B29" s="357" t="s">
        <v>9016</v>
      </c>
      <c r="C29" s="333"/>
      <c r="D29" s="363">
        <v>1</v>
      </c>
      <c r="E29" s="357" t="s">
        <v>9017</v>
      </c>
      <c r="F29" s="369" t="s">
        <v>9054</v>
      </c>
      <c r="G29" s="357" t="s">
        <v>8978</v>
      </c>
      <c r="H29" s="358" t="s">
        <v>9054</v>
      </c>
      <c r="I29" s="374" t="s">
        <v>9019</v>
      </c>
      <c r="J29" s="358" t="s">
        <v>9054</v>
      </c>
    </row>
    <row r="30" spans="2:10">
      <c r="B30" s="357" t="s">
        <v>9020</v>
      </c>
      <c r="C30" s="333"/>
      <c r="D30" s="363">
        <v>1</v>
      </c>
      <c r="E30" s="357" t="s">
        <v>9021</v>
      </c>
      <c r="F30" s="369" t="s">
        <v>9053</v>
      </c>
      <c r="G30" s="357" t="s">
        <v>9022</v>
      </c>
      <c r="H30" s="358" t="s">
        <v>9053</v>
      </c>
      <c r="I30" s="374" t="s">
        <v>9023</v>
      </c>
      <c r="J30" s="358" t="s">
        <v>9053</v>
      </c>
    </row>
    <row r="31" spans="2:10" ht="15" thickBot="1">
      <c r="B31" s="359" t="s">
        <v>9024</v>
      </c>
      <c r="C31" s="360"/>
      <c r="D31" s="364">
        <v>1</v>
      </c>
      <c r="E31" s="359" t="s">
        <v>9025</v>
      </c>
      <c r="F31" s="370" t="s">
        <v>3868</v>
      </c>
      <c r="G31" s="359" t="s">
        <v>8966</v>
      </c>
      <c r="H31" s="361" t="s">
        <v>3868</v>
      </c>
      <c r="I31" s="375" t="s">
        <v>9027</v>
      </c>
      <c r="J31" s="361" t="s">
        <v>3868</v>
      </c>
    </row>
  </sheetData>
  <phoneticPr fontId="2"/>
  <pageMargins left="0.25" right="0.25" top="0.75" bottom="0.75" header="0.3" footer="0.3"/>
  <pageSetup paperSize="9" scale="70" orientation="landscape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6" ma:contentTypeDescription="Create a new document." ma:contentTypeScope="" ma:versionID="271f546dc8d1f92bf9c703342606bf2b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130acadebad130442d14de7035a66f53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4F45BB7-0CE3-47BE-9F16-9A2BDFC87B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EB2262A-38C1-4AFB-979E-D4937C40BD8A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9830C5D3-5A36-4265-8FB3-5A56C93E4E15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4.xml><?xml version="1.0" encoding="utf-8"?>
<ds:datastoreItem xmlns:ds="http://schemas.openxmlformats.org/officeDocument/2006/customXml" ds:itemID="{EC61ADE3-02A9-41C3-8FF0-B2A53DEE9F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History</vt:lpstr>
      <vt:lpstr>Sheet1</vt:lpstr>
      <vt:lpstr>SITE1</vt:lpstr>
      <vt:lpstr>SITE3</vt:lpstr>
      <vt:lpstr>SITE5</vt:lpstr>
      <vt:lpstr>CrossTalk</vt:lpstr>
      <vt:lpstr>Loop Back(M02,03,05)</vt:lpstr>
      <vt:lpstr>CLK(M01),USB(M06)</vt:lpstr>
      <vt:lpstr>DP</vt:lpstr>
      <vt:lpstr>XTAL,RCOMP</vt:lpstr>
      <vt:lpstr>FLASH</vt:lpstr>
      <vt:lpstr>Thermal</vt:lpstr>
      <vt:lpstr>LINK</vt:lpstr>
      <vt:lpstr>POWER</vt:lpstr>
      <vt:lpstr>'CLK(M01),USB(M06)'!Print_Area</vt:lpstr>
      <vt:lpstr>DP!Print_Area</vt:lpstr>
      <vt:lpstr>FLASH!Print_Area</vt:lpstr>
      <vt:lpstr>'Loop Back(M02,03,05)'!Print_Area</vt:lpstr>
      <vt:lpstr>Thermal!Print_Area</vt:lpstr>
      <vt:lpstr>'XTAL,RCOMP'!Print_Area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at043984</dc:creator>
  <cp:lastModifiedBy>Đức Hoàng</cp:lastModifiedBy>
  <cp:lastPrinted>2015-04-02T02:26:23Z</cp:lastPrinted>
  <dcterms:created xsi:type="dcterms:W3CDTF">2013-07-10T07:53:34Z</dcterms:created>
  <dcterms:modified xsi:type="dcterms:W3CDTF">2025-11-01T18:52:38Z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der">
    <vt:lpwstr>2023200.00000000</vt:lpwstr>
  </property>
</Properties>
</file>